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H:\Personales\Leonardo C\Excel\Formulas combinadas y otros\"/>
    </mc:Choice>
  </mc:AlternateContent>
  <bookViews>
    <workbookView xWindow="0" yWindow="960" windowWidth="15360" windowHeight="5670" tabRatio="940" firstSheet="10" activeTab="10"/>
  </bookViews>
  <sheets>
    <sheet name="Rank Futuros" sheetId="48" state="hidden" r:id="rId1"/>
    <sheet name="ER Lebac" sheetId="62" state="hidden" r:id="rId2"/>
    <sheet name="BB CDS 5Y (2)" sheetId="74" state="hidden" r:id="rId3"/>
    <sheet name="Resumen FX &amp; CDS" sheetId="26" state="hidden" r:id="rId4"/>
    <sheet name="Resumen Índices" sheetId="32" state="hidden" r:id="rId5"/>
    <sheet name="BB Tasas" sheetId="17" state="hidden" r:id="rId6"/>
    <sheet name="Tabla Resumen" sheetId="45" state="hidden" r:id="rId7"/>
    <sheet name="Cálculo Lebac" sheetId="55" state="hidden" r:id="rId8"/>
    <sheet name="BB Merval" sheetId="24" state="hidden" r:id="rId9"/>
    <sheet name="CER" sheetId="38" state="hidden" r:id="rId10"/>
    <sheet name="1" sheetId="61" r:id="rId11"/>
    <sheet name="Reuters Lebac" sheetId="63" state="hidden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__________________________f" hidden="1">{"'Consu_Mundial'!$B$2:$H$33"}</definedName>
    <definedName name="__________________________cd1" hidden="1">{"'cua 42'!$A$1:$O$40"}</definedName>
    <definedName name="__________________________f" hidden="1">{"'Consu_Mundial'!$B$2:$H$33"}</definedName>
    <definedName name="__________________________r" hidden="1">{"'Consu_Mundial'!$B$2:$H$33"}</definedName>
    <definedName name="_________________________cd1" hidden="1">{"'cua 42'!$A$1:$O$40"}</definedName>
    <definedName name="_________________________f" hidden="1">{"'Consu_Mundial'!$B$2:$H$33"}</definedName>
    <definedName name="_________________________r" hidden="1">{"'Consu_Mundial'!$B$2:$H$33"}</definedName>
    <definedName name="________________________cd1" hidden="1">{"'cua 42'!$A$1:$O$40"}</definedName>
    <definedName name="________________________f" hidden="1">{"'Consu_Mundial'!$B$2:$H$33"}</definedName>
    <definedName name="________________________G78" hidden="1">{"'Consu_Mundial'!$B$2:$H$33"}</definedName>
    <definedName name="_______________________cd1" hidden="1">{"'cua 42'!$A$1:$O$40"}</definedName>
    <definedName name="_______________________f" hidden="1">{"'Consu_Mundial'!$B$2:$H$33"}</definedName>
    <definedName name="_______________________G78" hidden="1">{"'Consu_Mundial'!$B$2:$H$33"}</definedName>
    <definedName name="_______________________r" hidden="1">{"'Consu_Mundial'!$B$2:$H$33"}</definedName>
    <definedName name="______________________cd1" hidden="1">{"'cua 42'!$A$1:$O$40"}</definedName>
    <definedName name="______________________f" hidden="1">{"'Consu_Mundial'!$B$2:$H$33"}</definedName>
    <definedName name="______________________G78" hidden="1">{"'Consu_Mundial'!$B$2:$H$33"}</definedName>
    <definedName name="______________________r" hidden="1">{"'Consu_Mundial'!$B$2:$H$33"}</definedName>
    <definedName name="_____________________cd1" hidden="1">{"'cua 42'!$A$1:$O$40"}</definedName>
    <definedName name="_____________________f" hidden="1">{"'Consu_Mundial'!$B$2:$H$33"}</definedName>
    <definedName name="_____________________G78" hidden="1">{"'Consu_Mundial'!$B$2:$H$33"}</definedName>
    <definedName name="_____________________r" hidden="1">{"'Consu_Mundial'!$B$2:$H$33"}</definedName>
    <definedName name="____________________cd1" hidden="1">{"'cua 42'!$A$1:$O$40"}</definedName>
    <definedName name="____________________f" hidden="1">{"'Consu_Mundial'!$B$2:$H$33"}</definedName>
    <definedName name="____________________G78" hidden="1">{"'Consu_Mundial'!$B$2:$H$33"}</definedName>
    <definedName name="____________________r" hidden="1">{"'Consu_Mundial'!$B$2:$H$33"}</definedName>
    <definedName name="___________________cd1" hidden="1">{"'cua 42'!$A$1:$O$40"}</definedName>
    <definedName name="___________________f" hidden="1">{"'Consu_Mundial'!$B$2:$H$33"}</definedName>
    <definedName name="___________________G78" hidden="1">{"'Consu_Mundial'!$B$2:$H$33"}</definedName>
    <definedName name="___________________r" hidden="1">{"'Consu_Mundial'!$B$2:$H$33"}</definedName>
    <definedName name="__________________cd1" hidden="1">{"'cua 42'!$A$1:$O$40"}</definedName>
    <definedName name="__________________f" hidden="1">{"'Consu_Mundial'!$B$2:$H$33"}</definedName>
    <definedName name="__________________G78" hidden="1">{"'Consu_Mundial'!$B$2:$H$33"}</definedName>
    <definedName name="__________________r" hidden="1">{"'Consu_Mundial'!$B$2:$H$33"}</definedName>
    <definedName name="_________________cd1" hidden="1">{"'cua 42'!$A$1:$O$40"}</definedName>
    <definedName name="_________________f" hidden="1">{"'Consu_Mundial'!$B$2:$H$33"}</definedName>
    <definedName name="_________________G78" hidden="1">{"'Consu_Mundial'!$B$2:$H$33"}</definedName>
    <definedName name="_________________r" hidden="1">{"'Consu_Mundial'!$B$2:$H$33"}</definedName>
    <definedName name="________________cd1" hidden="1">{"'cua 42'!$A$1:$O$40"}</definedName>
    <definedName name="________________f" hidden="1">{"'Consu_Mundial'!$B$2:$H$33"}</definedName>
    <definedName name="________________G78" hidden="1">{"'Consu_Mundial'!$B$2:$H$33"}</definedName>
    <definedName name="________________r" hidden="1">{"'Consu_Mundial'!$B$2:$H$33"}</definedName>
    <definedName name="_______________cd1" hidden="1">{"'cua 42'!$A$1:$O$40"}</definedName>
    <definedName name="_______________f" hidden="1">{"'Consu_Mundial'!$B$2:$H$33"}</definedName>
    <definedName name="_______________G78" hidden="1">{"'Consu_Mundial'!$B$2:$H$33"}</definedName>
    <definedName name="_______________r" hidden="1">{"'Consu_Mundial'!$B$2:$H$33"}</definedName>
    <definedName name="______________cd1" hidden="1">{"'cua 42'!$A$1:$O$40"}</definedName>
    <definedName name="______________f" hidden="1">{"'Consu_Mundial'!$B$2:$H$33"}</definedName>
    <definedName name="______________G78" hidden="1">{"'Consu_Mundial'!$B$2:$H$33"}</definedName>
    <definedName name="______________r" hidden="1">{"'Consu_Mundial'!$B$2:$H$33"}</definedName>
    <definedName name="_____________cd1" hidden="1">{"'cua 42'!$A$1:$O$40"}</definedName>
    <definedName name="_____________f" hidden="1">{"'Consu_Mundial'!$B$2:$H$33"}</definedName>
    <definedName name="_____________G78" hidden="1">{"'Consu_Mundial'!$B$2:$H$33"}</definedName>
    <definedName name="_____________r" hidden="1">{"'Consu_Mundial'!$B$2:$H$33"}</definedName>
    <definedName name="____________cd1" hidden="1">{"'cua 42'!$A$1:$O$40"}</definedName>
    <definedName name="____________f" hidden="1">{"'Consu_Mundial'!$B$2:$H$33"}</definedName>
    <definedName name="____________G78" hidden="1">{"'Consu_Mundial'!$B$2:$H$33"}</definedName>
    <definedName name="____________r" hidden="1">{"'Consu_Mundial'!$B$2:$H$33"}</definedName>
    <definedName name="___________cd1" hidden="1">{"'cua 42'!$A$1:$O$40"}</definedName>
    <definedName name="___________f" hidden="1">{"'Consu_Mundial'!$B$2:$H$33"}</definedName>
    <definedName name="___________G78" hidden="1">{"'Consu_Mundial'!$B$2:$H$33"}</definedName>
    <definedName name="___________r" hidden="1">{"'Consu_Mundial'!$B$2:$H$33"}</definedName>
    <definedName name="__________cd1" hidden="1">{"'cua 42'!$A$1:$O$40"}</definedName>
    <definedName name="__________f" hidden="1">{"'Consu_Mundial'!$B$2:$H$33"}</definedName>
    <definedName name="__________G78" hidden="1">{"'Consu_Mundial'!$B$2:$H$33"}</definedName>
    <definedName name="__________r" hidden="1">{"'Consu_Mundial'!$B$2:$H$33"}</definedName>
    <definedName name="_________cd1" hidden="1">{"'cua 42'!$A$1:$O$40"}</definedName>
    <definedName name="_________f" hidden="1">{"'Consu_Mundial'!$B$2:$H$33"}</definedName>
    <definedName name="_________G78" hidden="1">{"'Consu_Mundial'!$B$2:$H$33"}</definedName>
    <definedName name="_________r" hidden="1">{"'Consu_Mundial'!$B$2:$H$33"}</definedName>
    <definedName name="________cd1" hidden="1">{"'cua 42'!$A$1:$O$40"}</definedName>
    <definedName name="________f" hidden="1">{"'Consu_Mundial'!$B$2:$H$33"}</definedName>
    <definedName name="________G78" hidden="1">{"'Consu_Mundial'!$B$2:$H$33"}</definedName>
    <definedName name="________r" hidden="1">{"'Consu_Mundial'!$B$2:$H$33"}</definedName>
    <definedName name="_______cd1" hidden="1">{"'cua 42'!$A$1:$O$40"}</definedName>
    <definedName name="_______f" hidden="1">{"'Consu_Mundial'!$B$2:$H$33"}</definedName>
    <definedName name="_______G78" hidden="1">{"'Consu_Mundial'!$B$2:$H$33"}</definedName>
    <definedName name="_______r" hidden="1">{"'Consu_Mundial'!$B$2:$H$33"}</definedName>
    <definedName name="______cd1" hidden="1">{"'cua 42'!$A$1:$O$40"}</definedName>
    <definedName name="______f" hidden="1">{"'Consu_Mundial'!$B$2:$H$33"}</definedName>
    <definedName name="______G78" hidden="1">{"'Consu_Mundial'!$B$2:$H$33"}</definedName>
    <definedName name="______r" hidden="1">{"'Consu_Mundial'!$B$2:$H$33"}</definedName>
    <definedName name="_____cd1" hidden="1">{"'cua 42'!$A$1:$O$40"}</definedName>
    <definedName name="_____f" hidden="1">{"'Consu_Mundial'!$B$2:$H$33"}</definedName>
    <definedName name="_____G78" hidden="1">{"'Consu_Mundial'!$B$2:$H$33"}</definedName>
    <definedName name="_____r" hidden="1">{"'Consu_Mundial'!$B$2:$H$33"}</definedName>
    <definedName name="____cd1" hidden="1">{"'cua 42'!$A$1:$O$40"}</definedName>
    <definedName name="____f" hidden="1">{"'Consu_Mundial'!$B$2:$H$33"}</definedName>
    <definedName name="____G78" hidden="1">{"'Consu_Mundial'!$B$2:$H$33"}</definedName>
    <definedName name="____r" hidden="1">{"'Consu_Mundial'!$B$2:$H$33"}</definedName>
    <definedName name="___cd1" hidden="1">{"'cua 42'!$A$1:$O$40"}</definedName>
    <definedName name="___f" hidden="1">{"'Consu_Mundial'!$B$2:$H$33"}</definedName>
    <definedName name="___G78" hidden="1">{"'Consu_Mundial'!$B$2:$H$33"}</definedName>
    <definedName name="___r" hidden="1">{"'Consu_Mundial'!$B$2:$H$33"}</definedName>
    <definedName name="__cd1" hidden="1">{"'cua 42'!$A$1:$O$40"}</definedName>
    <definedName name="__f" hidden="1">{"'Consu_Mundial'!$B$2:$H$33"}</definedName>
    <definedName name="__G78" hidden="1">{"'Consu_Mundial'!$B$2:$H$33"}</definedName>
    <definedName name="__r" hidden="1">{"'Consu_Mundial'!$B$2:$H$33"}</definedName>
    <definedName name="_cd1" hidden="1">{"'cua 42'!$A$1:$O$40"}</definedName>
    <definedName name="_f" hidden="1">{"'Consu_Mundial'!$B$2:$H$33"}</definedName>
    <definedName name="_Fill" localSheetId="2" hidden="1">#REF!</definedName>
    <definedName name="_Fill" localSheetId="8" hidden="1">#REF!</definedName>
    <definedName name="_Fill" localSheetId="5" hidden="1">#REF!</definedName>
    <definedName name="_Fill" localSheetId="1" hidden="1">#REF!</definedName>
    <definedName name="_Fill" localSheetId="0" hidden="1">#REF!</definedName>
    <definedName name="_Fill" localSheetId="4" hidden="1">#REF!</definedName>
    <definedName name="_Fill" hidden="1">#REF!</definedName>
    <definedName name="_G78" hidden="1">{"'Consu_Mundial'!$B$2:$H$33"}</definedName>
    <definedName name="_Key1" localSheetId="2" hidden="1">'[1]dep pre'!#REF!</definedName>
    <definedName name="_Key1" localSheetId="8" hidden="1">'[1]dep pre'!#REF!</definedName>
    <definedName name="_Key1" localSheetId="5" hidden="1">'[1]dep pre'!#REF!</definedName>
    <definedName name="_Key1" localSheetId="1" hidden="1">'[1]dep pre'!#REF!</definedName>
    <definedName name="_Key1" localSheetId="0" hidden="1">'[1]dep pre'!#REF!</definedName>
    <definedName name="_Key1" localSheetId="4" hidden="1">'[1]dep pre'!#REF!</definedName>
    <definedName name="_Key1" hidden="1">'[1]dep pre'!#REF!</definedName>
    <definedName name="_Order1" hidden="1">255</definedName>
    <definedName name="_Order2" hidden="1">255</definedName>
    <definedName name="_Parse_In" localSheetId="2" hidden="1">'[1]dep pre'!#REF!</definedName>
    <definedName name="_Parse_In" localSheetId="8" hidden="1">'[1]dep pre'!#REF!</definedName>
    <definedName name="_Parse_In" localSheetId="5" hidden="1">'[1]dep pre'!#REF!</definedName>
    <definedName name="_Parse_In" localSheetId="1" hidden="1">'[1]dep pre'!#REF!</definedName>
    <definedName name="_Parse_In" localSheetId="0" hidden="1">'[1]dep pre'!#REF!</definedName>
    <definedName name="_Parse_In" localSheetId="4" hidden="1">'[1]dep pre'!#REF!</definedName>
    <definedName name="_Parse_In" hidden="1">'[1]dep pre'!#REF!</definedName>
    <definedName name="_Parse_Out" localSheetId="2" hidden="1">#REF!</definedName>
    <definedName name="_Parse_Out" localSheetId="8" hidden="1">#REF!</definedName>
    <definedName name="_Parse_Out" localSheetId="5" hidden="1">#REF!</definedName>
    <definedName name="_Parse_Out" localSheetId="1" hidden="1">#REF!</definedName>
    <definedName name="_Parse_Out" localSheetId="0" hidden="1">#REF!</definedName>
    <definedName name="_Parse_Out" localSheetId="4" hidden="1">#REF!</definedName>
    <definedName name="_Parse_Out" hidden="1">#REF!</definedName>
    <definedName name="_r" hidden="1">{"'Consu_Mundial'!$B$2:$H$33"}</definedName>
    <definedName name="_Regression_Int" hidden="1">1</definedName>
    <definedName name="_Regression_Out" localSheetId="2" hidden="1">'[2] PIB Brasil ( R$ de 1996 )'!#REF!</definedName>
    <definedName name="_Regression_Out" localSheetId="8" hidden="1">'[2] PIB Brasil ( R$ de 1996 )'!#REF!</definedName>
    <definedName name="_Regression_Out" localSheetId="5" hidden="1">'[2] PIB Brasil ( R$ de 1996 )'!#REF!</definedName>
    <definedName name="_Regression_Out" localSheetId="1" hidden="1">'[2] PIB Brasil ( R$ de 1996 )'!#REF!</definedName>
    <definedName name="_Regression_Out" localSheetId="0" hidden="1">'[2] PIB Brasil ( R$ de 1996 )'!#REF!</definedName>
    <definedName name="_Regression_Out" localSheetId="4" hidden="1">'[2] PIB Brasil ( R$ de 1996 )'!#REF!</definedName>
    <definedName name="_Regression_Out" hidden="1">'[2] PIB Brasil ( R$ de 1996 )'!#REF!</definedName>
    <definedName name="_Regression_X" localSheetId="2" hidden="1">'[2] PIB Brasil ( R$ de 1996 )'!#REF!</definedName>
    <definedName name="_Regression_X" localSheetId="8" hidden="1">'[2] PIB Brasil ( R$ de 1996 )'!#REF!</definedName>
    <definedName name="_Regression_X" localSheetId="5" hidden="1">'[2] PIB Brasil ( R$ de 1996 )'!#REF!</definedName>
    <definedName name="_Regression_X" localSheetId="1" hidden="1">'[2] PIB Brasil ( R$ de 1996 )'!#REF!</definedName>
    <definedName name="_Regression_X" localSheetId="0" hidden="1">'[2] PIB Brasil ( R$ de 1996 )'!#REF!</definedName>
    <definedName name="_Regression_X" localSheetId="4" hidden="1">'[2] PIB Brasil ( R$ de 1996 )'!#REF!</definedName>
    <definedName name="_Regression_X" hidden="1">'[2] PIB Brasil ( R$ de 1996 )'!#REF!</definedName>
    <definedName name="_Sort" localSheetId="2" hidden="1">'[1]dep pre'!#REF!</definedName>
    <definedName name="_Sort" localSheetId="8" hidden="1">'[1]dep pre'!#REF!</definedName>
    <definedName name="_Sort" localSheetId="5" hidden="1">'[1]dep pre'!#REF!</definedName>
    <definedName name="_Sort" localSheetId="1" hidden="1">'[1]dep pre'!#REF!</definedName>
    <definedName name="_Sort" localSheetId="0" hidden="1">'[1]dep pre'!#REF!</definedName>
    <definedName name="_Sort" localSheetId="4" hidden="1">'[1]dep pre'!#REF!</definedName>
    <definedName name="_Sort" hidden="1">'[1]dep pre'!#REF!</definedName>
    <definedName name="_Table2_In1" localSheetId="2" hidden="1">#REF!</definedName>
    <definedName name="_Table2_In1" localSheetId="8" hidden="1">#REF!</definedName>
    <definedName name="_Table2_In1" localSheetId="5" hidden="1">#REF!</definedName>
    <definedName name="_Table2_In1" localSheetId="1" hidden="1">#REF!</definedName>
    <definedName name="_Table2_In1" localSheetId="0" hidden="1">#REF!</definedName>
    <definedName name="_Table2_In1" localSheetId="4" hidden="1">#REF!</definedName>
    <definedName name="_Table2_In1" hidden="1">#REF!</definedName>
    <definedName name="_Table2_In2" localSheetId="2" hidden="1">#REF!</definedName>
    <definedName name="_Table2_In2" localSheetId="8" hidden="1">#REF!</definedName>
    <definedName name="_Table2_In2" localSheetId="5" hidden="1">#REF!</definedName>
    <definedName name="_Table2_In2" localSheetId="1" hidden="1">#REF!</definedName>
    <definedName name="_Table2_In2" localSheetId="0" hidden="1">#REF!</definedName>
    <definedName name="_Table2_In2" localSheetId="4" hidden="1">#REF!</definedName>
    <definedName name="_Table2_In2" hidden="1">#REF!</definedName>
    <definedName name="_Table2_Out" localSheetId="2" hidden="1">#REF!</definedName>
    <definedName name="_Table2_Out" localSheetId="8" hidden="1">#REF!</definedName>
    <definedName name="_Table2_Out" localSheetId="5" hidden="1">#REF!</definedName>
    <definedName name="_Table2_Out" localSheetId="1" hidden="1">#REF!</definedName>
    <definedName name="_Table2_Out" localSheetId="0" hidden="1">#REF!</definedName>
    <definedName name="_Table2_Out" localSheetId="4" hidden="1">#REF!</definedName>
    <definedName name="_Table2_Out" hidden="1">#REF!</definedName>
    <definedName name="a" hidden="1">{"'Consu_Mundial'!$B$2:$H$33"}</definedName>
    <definedName name="aa" hidden="1">{"'Consu_Mundial'!$B$2:$H$33"}</definedName>
    <definedName name="aaa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hidden="1">{"'Consu_Mundial'!$B$2:$H$33"}</definedName>
    <definedName name="aaaaaaaaaaa" hidden="1">{"'Consu_Mundial'!$B$2:$H$33"}</definedName>
    <definedName name="aaaaaaaaaaaaaaaaaa" localSheetId="2" hidden="1">'[1]dep pre'!#REF!</definedName>
    <definedName name="aaaaaaaaaaaaaaaaaa" localSheetId="8" hidden="1">'[1]dep pre'!#REF!</definedName>
    <definedName name="aaaaaaaaaaaaaaaaaa" localSheetId="5" hidden="1">'[1]dep pre'!#REF!</definedName>
    <definedName name="aaaaaaaaaaaaaaaaaa" localSheetId="1" hidden="1">'[1]dep pre'!#REF!</definedName>
    <definedName name="aaaaaaaaaaaaaaaaaa" localSheetId="0" hidden="1">'[1]dep pre'!#REF!</definedName>
    <definedName name="aaaaaaaaaaaaaaaaaa" localSheetId="4" hidden="1">'[1]dep pre'!#REF!</definedName>
    <definedName name="aaaaaaaaaaaaaaaaaa" hidden="1">'[1]dep pre'!#REF!</definedName>
    <definedName name="aaaaaaaaaaas" hidden="1">{"'Consu_Mundial'!$B$2:$H$33"}</definedName>
    <definedName name="aaaaeeeeeeeeeiiiiiii" hidden="1">{"'Consu_Mundial'!$B$2:$H$33"}</definedName>
    <definedName name="ab" hidden="1">{"'cua 42'!$A$1:$O$40"}</definedName>
    <definedName name="abril" hidden="1">{"'Consu_Mundial'!$B$2:$H$33"}</definedName>
    <definedName name="abs" hidden="1">{"3",#N/A,FALSE,"BASE MONETARIA";"4",#N/A,FALSE,"BASE MONETARIA"}</definedName>
    <definedName name="abuelito" hidden="1">{"'Consu_Mundial'!$B$2:$H$33"}</definedName>
    <definedName name="acb" hidden="1">{"3",#N/A,FALSE,"BASE MONETARIA";"4",#N/A,FALSE,"BASE MONETARIA"}</definedName>
    <definedName name="acietuna" hidden="1">{"'Consu_Mundial'!$B$2:$H$33"}</definedName>
    <definedName name="ACwvu.PLA1." localSheetId="2" hidden="1">'[3]COP FED'!#REF!</definedName>
    <definedName name="ACwvu.PLA1." localSheetId="8" hidden="1">'[3]COP FED'!#REF!</definedName>
    <definedName name="ACwvu.PLA1." localSheetId="5" hidden="1">'[3]COP FED'!#REF!</definedName>
    <definedName name="ACwvu.PLA1." localSheetId="1" hidden="1">'[3]COP FED'!#REF!</definedName>
    <definedName name="ACwvu.PLA1." localSheetId="0" hidden="1">'[3]COP FED'!#REF!</definedName>
    <definedName name="ACwvu.PLA1." localSheetId="4" hidden="1">'[3]COP FED'!#REF!</definedName>
    <definedName name="ACwvu.PLA1." hidden="1">'[3]COP FED'!#REF!</definedName>
    <definedName name="ACwvu.PLA2." hidden="1">'[3]COP FED'!$A$1:$N$49</definedName>
    <definedName name="adf" hidden="1">{"'Consu_Mundial'!$B$2:$H$33"}</definedName>
    <definedName name="adfafg" hidden="1">{"'Consu_Mundial'!$B$2:$H$33"}</definedName>
    <definedName name="adfagag" hidden="1">{"'Consu_Mundial'!$B$2:$H$33"}</definedName>
    <definedName name="adfgerw" hidden="1">{"'Consu_Mundial'!$B$2:$H$33"}</definedName>
    <definedName name="adfhg" hidden="1">{"'Consu_Mundial'!$B$2:$H$33"}</definedName>
    <definedName name="adfhstry" hidden="1">{"'Consu_Mundial'!$B$2:$H$33"}</definedName>
    <definedName name="adgfetyun" hidden="1">{"'Consu_Mundial'!$B$2:$H$33"}</definedName>
    <definedName name="adhauy" hidden="1">{"'Consu_Mundial'!$B$2:$H$33"}</definedName>
    <definedName name="adpsogu" hidden="1">{"'Consu_Mundial'!$B$2:$H$33"}</definedName>
    <definedName name="adqwerttuj" hidden="1">{"'Consu_Mundial'!$B$2:$H$33"}</definedName>
    <definedName name="aeiou" hidden="1">{"'Consu_Mundial'!$B$2:$H$33"}</definedName>
    <definedName name="aerdf" hidden="1">{"'Consu_Mundial'!$B$2:$H$33"}</definedName>
    <definedName name="aergh" hidden="1">{"'Consu_Mundial'!$B$2:$H$33"}</definedName>
    <definedName name="aertvb" hidden="1">{"'Consu_Mundial'!$B$2:$H$33"}</definedName>
    <definedName name="aeryhfb" hidden="1">{"'Consu_Mundial'!$B$2:$H$33"}</definedName>
    <definedName name="aeryhgh" hidden="1">{"'Consu_Mundial'!$B$2:$H$33"}</definedName>
    <definedName name="affff" hidden="1">{"'cua 42'!$A$1:$O$40"}</definedName>
    <definedName name="afg" hidden="1">{"'Consu_Mundial'!$B$2:$H$33"}</definedName>
    <definedName name="afger" hidden="1">{"'Consu_Mundial'!$B$2:$H$33"}</definedName>
    <definedName name="afgg" hidden="1">{"'Consu_Mundial'!$B$2:$H$33"}</definedName>
    <definedName name="ag" hidden="1">{"'Consu_Mundial'!$B$2:$H$33"}</definedName>
    <definedName name="agag" hidden="1">{"'Consu_Mundial'!$B$2:$H$33"}</definedName>
    <definedName name="agagwery" hidden="1">{"'Consu_Mundial'!$B$2:$H$33"}</definedName>
    <definedName name="agas" hidden="1">{"'Consu_Mundial'!$B$2:$H$33"}</definedName>
    <definedName name="agasgd" hidden="1">{"'Consu_Mundial'!$B$2:$H$33"}</definedName>
    <definedName name="agashg" hidden="1">{"'Consu_Mundial'!$B$2:$H$33"}</definedName>
    <definedName name="agdaspu" hidden="1">{"'Consu_Mundial'!$B$2:$H$33"}</definedName>
    <definedName name="agdspu" hidden="1">{"'Consu_Mundial'!$B$2:$H$33"}</definedName>
    <definedName name="agesa" hidden="1">{"'Consu_Mundial'!$B$2:$H$33"}</definedName>
    <definedName name="agf" hidden="1">{"'Consu_Mundial'!$B$2:$H$33"}</definedName>
    <definedName name="agklh" hidden="1">{"'Consu_Mundial'!$B$2:$H$33"}</definedName>
    <definedName name="agosto" hidden="1">{"'Consu_Mundial'!$B$2:$H$33"}</definedName>
    <definedName name="agpa9uys" hidden="1">{"'Consu_Mundial'!$B$2:$H$33"}</definedName>
    <definedName name="agpasiuy" hidden="1">{"'Consu_Mundial'!$B$2:$H$33"}</definedName>
    <definedName name="agpasuy" hidden="1">{"'Consu_Mundial'!$B$2:$H$33"}</definedName>
    <definedName name="agsdiguy" hidden="1">{"'Consu_Mundial'!$B$2:$H$33"}</definedName>
    <definedName name="agspdgya" hidden="1">{"'Consu_Mundial'!$B$2:$H$33"}</definedName>
    <definedName name="ahbf" hidden="1">{"'Consu_Mundial'!$B$2:$H$33"}</definedName>
    <definedName name="ahfgasth" hidden="1">{"'Consu_Mundial'!$B$2:$H$33"}</definedName>
    <definedName name="ahhhh" hidden="1">{"'Consu_Mundial'!$B$2:$H$33"}</definedName>
    <definedName name="ahnldfauii" hidden="1">{"'Consu_Mundial'!$B$2:$H$33"}</definedName>
    <definedName name="ahsrglaih" hidden="1">{"'Consu_Mundial'!$B$2:$H$33"}</definedName>
    <definedName name="ALE" hidden="1">{"'Consu_Mundial'!$B$2:$H$33"}</definedName>
    <definedName name="aljkdf" hidden="1">{"'Consu_Mundial'!$B$2:$H$33"}</definedName>
    <definedName name="am.kj" hidden="1">{"'Consu_Mundial'!$B$2:$H$33"}</definedName>
    <definedName name="amazing" hidden="1">{"'Consu_Mundial'!$B$2:$H$33"}</definedName>
    <definedName name="ante" hidden="1">{"'Consu_Mundial'!$B$2:$H$33"}</definedName>
    <definedName name="àou" hidden="1">{"'Consu_Mundial'!$B$2:$H$33"}</definedName>
    <definedName name="apiu" hidden="1">{"'Consu_Mundial'!$B$2:$H$33"}</definedName>
    <definedName name="apsu" hidden="1">{"'Consu_Mundial'!$B$2:$H$33"}</definedName>
    <definedName name="ardfv" hidden="1">{"'Consu_Mundial'!$B$2:$H$33"}</definedName>
    <definedName name="argtafv" hidden="1">{"'Consu_Mundial'!$B$2:$H$33"}</definedName>
    <definedName name="arhb" hidden="1">{"'Consu_Mundial'!$B$2:$H$33"}</definedName>
    <definedName name="artfbg" hidden="1">{"'Consu_Mundial'!$B$2:$H$33"}</definedName>
    <definedName name="aruig" hidden="1">{"'Consu_Mundial'!$B$2:$H$33"}</definedName>
    <definedName name="arvvv" hidden="1">{"'Consu_Mundial'!$B$2:$H$33"}</definedName>
    <definedName name="aryg" hidden="1">{"'Consu_Mundial'!$B$2:$H$33"}</definedName>
    <definedName name="arygazgh" hidden="1">{"'Consu_Mundial'!$B$2:$H$33"}</definedName>
    <definedName name="as" hidden="1">{"'Consu_Mundial'!$B$2:$H$33"}</definedName>
    <definedName name="ASD" hidden="1">{"'Consu_Mundial'!$B$2:$H$33"}</definedName>
    <definedName name="asdasd" hidden="1">{"'Consu_Mundial'!$B$2:$H$33"}</definedName>
    <definedName name="asdf" hidden="1">{"'Hoja1'!$C$8:$F$32"}</definedName>
    <definedName name="asdfasdf" hidden="1">{"'Consu_Mundial'!$B$2:$H$33"}</definedName>
    <definedName name="asdfg" hidden="1">{"'Consu_Mundial'!$B$2:$H$33"}</definedName>
    <definedName name="asdpgu" hidden="1">{"'Consu_Mundial'!$B$2:$H$33"}</definedName>
    <definedName name="asepoug" hidden="1">{"'Consu_Mundial'!$B$2:$H$33"}</definedName>
    <definedName name="aseryn" hidden="1">{"'Consu_Mundial'!$B$2:$H$33"}</definedName>
    <definedName name="asf" hidden="1">{"'Consu_Mundial'!$B$2:$H$33"}</definedName>
    <definedName name="asfbvb" hidden="1">{"'Consu_Mundial'!$B$2:$H$33"}</definedName>
    <definedName name="asfdsa" hidden="1">{"'Consu_Mundial'!$B$2:$H$33"}</definedName>
    <definedName name="asgdoiuy" hidden="1">{"'Consu_Mundial'!$B$2:$H$33"}</definedName>
    <definedName name="asgdpiy" hidden="1">{"'Consu_Mundial'!$B$2:$H$33"}</definedName>
    <definedName name="asgy" hidden="1">{"'Consu_Mundial'!$B$2:$H$33"}</definedName>
    <definedName name="asldkj" hidden="1">{"'Consu_Mundial'!$B$2:$H$33"}</definedName>
    <definedName name="asoutg" hidden="1">{"'Consu_Mundial'!$B$2:$H$33"}</definedName>
    <definedName name="aspdgu" hidden="1">{"'Consu_Mundial'!$B$2:$H$33"}</definedName>
    <definedName name="aspou" hidden="1">{"'Consu_Mundial'!$B$2:$H$33"}</definedName>
    <definedName name="asù" hidden="1">{"'Consu_Mundial'!$B$2:$H$33"}</definedName>
    <definedName name="ataque" hidden="1">{"'Consu_Mundial'!$B$2:$H$33"}</definedName>
    <definedName name="awerggggg" hidden="1">{"'Consu_Mundial'!$B$2:$H$33"}</definedName>
    <definedName name="awergggggas" hidden="1">{"'Consu_Mundial'!$B$2:$H$33"}</definedName>
    <definedName name="awergggggb" hidden="1">{"'Consu_Mundial'!$B$2:$H$33"}</definedName>
    <definedName name="awergggggd" hidden="1">{"'Consu_Mundial'!$B$2:$H$33"}</definedName>
    <definedName name="awerggggge" hidden="1">{"'Consu_Mundial'!$B$2:$H$33"}</definedName>
    <definedName name="awergggggj" hidden="1">{"'Consu_Mundial'!$B$2:$H$33"}</definedName>
    <definedName name="awergggggn" hidden="1">{"'Consu_Mundial'!$B$2:$H$33"}</definedName>
    <definedName name="awergggggq" hidden="1">{"'Consu_Mundial'!$B$2:$H$33"}</definedName>
    <definedName name="awergggggs" hidden="1">{"'Consu_Mundial'!$B$2:$H$33"}</definedName>
    <definedName name="awww" hidden="1">{"'Consu_Mundial'!$B$2:$H$33"}</definedName>
    <definedName name="axc" hidden="1">{"'Consu_Mundial'!$B$2:$H$33"}</definedName>
    <definedName name="az" hidden="1">{"'Consu_Mundial'!$B$2:$H$33"}</definedName>
    <definedName name="azaz" hidden="1">{"'Consu_Mundial'!$B$2:$H$33"}</definedName>
    <definedName name="azzz" hidden="1">{"'Consu_Mundial'!$B$2:$H$33"}</definedName>
    <definedName name="b" hidden="1">{"'Consu_Mundial'!$B$2:$H$33"}</definedName>
    <definedName name="bajo" hidden="1">{"'Consu_Mundial'!$B$2:$H$33"}</definedName>
    <definedName name="bala" hidden="1">{"'Consu_Mundial'!$B$2:$H$33"}</definedName>
    <definedName name="basdutg" hidden="1">{"'Consu_Mundial'!$B$2:$H$33"}</definedName>
    <definedName name="bastaaa" hidden="1">{"'Consu_Mundial'!$B$2:$H$33"}</definedName>
    <definedName name="baxpdiug" hidden="1">{"'Consu_Mundial'!$B$2:$H$33"}</definedName>
    <definedName name="bb" hidden="1">{"'Consu_Mundial'!$B$2:$H$33"}</definedName>
    <definedName name="bbas" hidden="1">{"'Consu_Mundial'!$B$2:$H$33"}</definedName>
    <definedName name="bbbbbbbbbbbbbbbbbb" hidden="1">{"'Consu_Mundial'!$B$2:$H$33"}</definedName>
    <definedName name="bbbbbbbbbbbbbbbd" hidden="1">{"'Consu_Mundial'!$B$2:$H$33"}</definedName>
    <definedName name="bbbbbbbbbbr" hidden="1">{"'Consu_Mundial'!$B$2:$H$33"}</definedName>
    <definedName name="bcnbcbnxsgf" hidden="1">{"'Consu_Mundial'!$B$2:$H$33"}</definedName>
    <definedName name="billon" hidden="1">{"'Consu_Mundial'!$B$2:$H$33"}</definedName>
    <definedName name="BLPH1" localSheetId="2" hidden="1">[4]bolsa!#REF!</definedName>
    <definedName name="BLPH1" localSheetId="8" hidden="1">[4]bolsa!#REF!</definedName>
    <definedName name="BLPH1" localSheetId="5" hidden="1">[4]bolsa!#REF!</definedName>
    <definedName name="BLPH1" localSheetId="1" hidden="1">[4]bolsa!#REF!</definedName>
    <definedName name="BLPH1" localSheetId="0" hidden="1">[4]bolsa!#REF!</definedName>
    <definedName name="BLPH1" localSheetId="4" hidden="1">[4]bolsa!#REF!</definedName>
    <definedName name="BLPH1" hidden="1">[4]bolsa!#REF!</definedName>
    <definedName name="BLPH10" localSheetId="2" hidden="1">[4]bolsa!#REF!</definedName>
    <definedName name="BLPH10" localSheetId="8" hidden="1">[4]bolsa!#REF!</definedName>
    <definedName name="BLPH10" localSheetId="5" hidden="1">[4]bolsa!#REF!</definedName>
    <definedName name="BLPH10" localSheetId="1" hidden="1">[4]bolsa!#REF!</definedName>
    <definedName name="BLPH10" localSheetId="0" hidden="1">[4]bolsa!#REF!</definedName>
    <definedName name="BLPH10" localSheetId="4" hidden="1">[4]bolsa!#REF!</definedName>
    <definedName name="BLPH10" hidden="1">[4]bolsa!#REF!</definedName>
    <definedName name="BLPH2" localSheetId="2" hidden="1">[4]bolsa!#REF!</definedName>
    <definedName name="BLPH2" localSheetId="8" hidden="1">[4]bolsa!#REF!</definedName>
    <definedName name="BLPH2" localSheetId="5" hidden="1">[4]bolsa!#REF!</definedName>
    <definedName name="BLPH2" localSheetId="1" hidden="1">[4]bolsa!#REF!</definedName>
    <definedName name="BLPH2" localSheetId="0" hidden="1">[4]bolsa!#REF!</definedName>
    <definedName name="BLPH2" localSheetId="4" hidden="1">[4]bolsa!#REF!</definedName>
    <definedName name="BLPH2" hidden="1">[4]bolsa!#REF!</definedName>
    <definedName name="BLPH3" localSheetId="2" hidden="1">[4]bolsa!#REF!</definedName>
    <definedName name="BLPH3" localSheetId="8" hidden="1">[4]bolsa!#REF!</definedName>
    <definedName name="BLPH3" localSheetId="5" hidden="1">[4]bolsa!#REF!</definedName>
    <definedName name="BLPH3" localSheetId="1" hidden="1">[4]bolsa!#REF!</definedName>
    <definedName name="BLPH3" localSheetId="0" hidden="1">[4]bolsa!#REF!</definedName>
    <definedName name="BLPH3" localSheetId="4" hidden="1">[4]bolsa!#REF!</definedName>
    <definedName name="BLPH3" hidden="1">[4]bolsa!#REF!</definedName>
    <definedName name="BLPH4" localSheetId="2" hidden="1">[4]bolsa!#REF!</definedName>
    <definedName name="BLPH4" localSheetId="8" hidden="1">[4]bolsa!#REF!</definedName>
    <definedName name="BLPH4" localSheetId="5" hidden="1">[4]bolsa!#REF!</definedName>
    <definedName name="BLPH4" localSheetId="1" hidden="1">[4]bolsa!#REF!</definedName>
    <definedName name="BLPH4" localSheetId="0" hidden="1">[4]bolsa!#REF!</definedName>
    <definedName name="BLPH4" localSheetId="4" hidden="1">[4]bolsa!#REF!</definedName>
    <definedName name="BLPH4" hidden="1">[4]bolsa!#REF!</definedName>
    <definedName name="BLPH5" localSheetId="2" hidden="1">[4]bolsa!#REF!</definedName>
    <definedName name="BLPH5" localSheetId="8" hidden="1">[4]bolsa!#REF!</definedName>
    <definedName name="BLPH5" localSheetId="5" hidden="1">[4]bolsa!#REF!</definedName>
    <definedName name="BLPH5" localSheetId="1" hidden="1">[4]bolsa!#REF!</definedName>
    <definedName name="BLPH5" localSheetId="0" hidden="1">[4]bolsa!#REF!</definedName>
    <definedName name="BLPH5" localSheetId="4" hidden="1">[4]bolsa!#REF!</definedName>
    <definedName name="BLPH5" hidden="1">[4]bolsa!#REF!</definedName>
    <definedName name="BLPH6" localSheetId="2" hidden="1">[4]bolsa!#REF!</definedName>
    <definedName name="BLPH6" localSheetId="8" hidden="1">[4]bolsa!#REF!</definedName>
    <definedName name="BLPH6" localSheetId="5" hidden="1">[4]bolsa!#REF!</definedName>
    <definedName name="BLPH6" localSheetId="1" hidden="1">[4]bolsa!#REF!</definedName>
    <definedName name="BLPH6" localSheetId="0" hidden="1">[4]bolsa!#REF!</definedName>
    <definedName name="BLPH6" localSheetId="4" hidden="1">[4]bolsa!#REF!</definedName>
    <definedName name="BLPH6" hidden="1">[4]bolsa!#REF!</definedName>
    <definedName name="BLPH7" localSheetId="2" hidden="1">[4]bolsa!#REF!</definedName>
    <definedName name="BLPH7" localSheetId="8" hidden="1">[4]bolsa!#REF!</definedName>
    <definedName name="BLPH7" localSheetId="5" hidden="1">[4]bolsa!#REF!</definedName>
    <definedName name="BLPH7" localSheetId="1" hidden="1">[4]bolsa!#REF!</definedName>
    <definedName name="BLPH7" localSheetId="0" hidden="1">[4]bolsa!#REF!</definedName>
    <definedName name="BLPH7" localSheetId="4" hidden="1">[4]bolsa!#REF!</definedName>
    <definedName name="BLPH7" hidden="1">[4]bolsa!#REF!</definedName>
    <definedName name="BLPH8" localSheetId="2" hidden="1">[5]tasas!#REF!</definedName>
    <definedName name="BLPH8" localSheetId="8" hidden="1">[5]tasas!#REF!</definedName>
    <definedName name="BLPH8" localSheetId="5" hidden="1">[5]tasas!#REF!</definedName>
    <definedName name="BLPH8" localSheetId="1" hidden="1">[5]tasas!#REF!</definedName>
    <definedName name="BLPH8" localSheetId="0" hidden="1">[5]tasas!#REF!</definedName>
    <definedName name="BLPH8" localSheetId="4" hidden="1">[5]tasas!#REF!</definedName>
    <definedName name="BLPH8" hidden="1">[5]tasas!#REF!</definedName>
    <definedName name="BLPH9" localSheetId="2" hidden="1">[4]bolsa!#REF!</definedName>
    <definedName name="BLPH9" localSheetId="8" hidden="1">[4]bolsa!#REF!</definedName>
    <definedName name="BLPH9" localSheetId="5" hidden="1">[4]bolsa!#REF!</definedName>
    <definedName name="BLPH9" localSheetId="1" hidden="1">[4]bolsa!#REF!</definedName>
    <definedName name="BLPH9" localSheetId="0" hidden="1">[4]bolsa!#REF!</definedName>
    <definedName name="BLPH9" localSheetId="4" hidden="1">[4]bolsa!#REF!</definedName>
    <definedName name="BLPH9" hidden="1">[4]bolsa!#REF!</definedName>
    <definedName name="bn" hidden="1">{"'Consu_Mundial'!$B$2:$H$33"}</definedName>
    <definedName name="bnteet" hidden="1">{"'Consu_Mundial'!$B$2:$H$33"}</definedName>
    <definedName name="bob" hidden="1">{"'Consu_Mundial'!$B$2:$H$33"}</definedName>
    <definedName name="bolita" hidden="1">{"'Consu_Mundial'!$B$2:$H$33"}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hidden="1">{"'Consu_Mundial'!$B$2:$H$33"}</definedName>
    <definedName name="bv" hidden="1">{"'Consu_Mundial'!$B$2:$H$33"}</definedName>
    <definedName name="bvg" hidden="1">{"'Consu_Mundial'!$B$2:$H$33"}</definedName>
    <definedName name="bzñxou" hidden="1">{"'Consu_Mundial'!$B$2:$H$33"}</definedName>
    <definedName name="cahito" hidden="1">{"'Consu_Mundial'!$B$2:$H$33"}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perucita" hidden="1">{"'Consu_Mundial'!$B$2:$H$33"}</definedName>
    <definedName name="carta" hidden="1">{"'Consu_Mundial'!$B$2:$H$33"}</definedName>
    <definedName name="casita" hidden="1">{"'Consu_Mundial'!$B$2:$H$33"}</definedName>
    <definedName name="catorce" hidden="1">{"'Consu_Mundial'!$B$2:$H$33"}</definedName>
    <definedName name="cbm" hidden="1">{"'Consu_Mundial'!$B$2:$H$33"}</definedName>
    <definedName name="cbmjfk" hidden="1">{"'Consu_Mundial'!$B$2:$H$33"}</definedName>
    <definedName name="cbnmcnm" hidden="1">{"'Consu_Mundial'!$B$2:$H$33"}</definedName>
    <definedName name="cbnmdgj" hidden="1">{"'Consu_Mundial'!$B$2:$H$33"}</definedName>
    <definedName name="cc" hidden="1">{"'Consu_Mundial'!$B$2:$H$33"}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hidden="1">{"'Consu_Mundial'!$B$2:$H$33"}</definedName>
    <definedName name="celeste" hidden="1">{"'Consu_Mundial'!$B$2:$H$33"}</definedName>
    <definedName name="cgfu" hidden="1">{"'Consu_Mundial'!$B$2:$H$33"}</definedName>
    <definedName name="chudytu" hidden="1">{"'Consu_Mundial'!$B$2:$H$33"}</definedName>
    <definedName name="cien" hidden="1">{"'Consu_Mundial'!$B$2:$H$33"}</definedName>
    <definedName name="cincuenta" hidden="1">{"'Consu_Mundial'!$B$2:$H$33"}</definedName>
    <definedName name="clonado" hidden="1">{"'Consu_Mundial'!$B$2:$H$33"}</definedName>
    <definedName name="cmzddfwery" hidden="1">{"'Consu_Mundial'!$B$2:$H$33"}</definedName>
    <definedName name="cnñlaiy" hidden="1">{"'Consu_Mundial'!$B$2:$H$33"}</definedName>
    <definedName name="coimas" hidden="1">{"'Consu_Mundial'!$B$2:$H$33"}</definedName>
    <definedName name="colombiano" hidden="1">{"'Consu_Mundial'!$B$2:$H$33"}</definedName>
    <definedName name="comida" hidden="1">{"'Consu_Mundial'!$B$2:$H$33"}</definedName>
    <definedName name="comio" hidden="1">{"'Consu_Mundial'!$B$2:$H$33"}</definedName>
    <definedName name="con" hidden="1">{"'Consu_Mundial'!$B$2:$H$33"}</definedName>
    <definedName name="concp" hidden="1">{"'Consu_Mundial'!$B$2:$H$33"}</definedName>
    <definedName name="contra" hidden="1">{"'Consu_Mundial'!$B$2:$H$33"}</definedName>
    <definedName name="crecimiento" hidden="1">{"'Consu_Mundial'!$B$2:$H$33"}</definedName>
    <definedName name="CuadroLebac" localSheetId="7">'Cálculo Lebac'!$S$20:$AA$25+'Cálculo Lebac'!$S$20:$AA$25</definedName>
    <definedName name="cuarenta" hidden="1">{"'Consu_Mundial'!$B$2:$H$33"}</definedName>
    <definedName name="cuatro" hidden="1">{"'Consu_Mundial'!$B$2:$H$33"}</definedName>
    <definedName name="cv" hidden="1">{"'Consu_Mundial'!$B$2:$H$33"}</definedName>
    <definedName name="cvña" hidden="1">{"'Consu_Mundial'!$B$2:$H$33"}</definedName>
    <definedName name="cyudtwb" hidden="1">{"'Consu_Mundial'!$B$2:$H$33"}</definedName>
    <definedName name="cz" hidden="1">{"'Consu_Mundial'!$B$2:$H$33"}</definedName>
    <definedName name="dawda" hidden="1">{"'Consu_Mundial'!$B$2:$H$33"}</definedName>
    <definedName name="dd" hidden="1">{"'Consu_Mundial'!$B$2:$H$33"}</definedName>
    <definedName name="dddddddddd" hidden="1">{"'Consu_Mundial'!$B$2:$H$33"}</definedName>
    <definedName name="dec" hidden="1">{"'Consu_Mundial'!$B$2:$H$33"}</definedName>
    <definedName name="delolo" hidden="1">{"'Consu_Mundial'!$B$2:$H$33"}</definedName>
    <definedName name="demas" hidden="1">{"'Consu_Mundial'!$B$2:$H$33"}</definedName>
    <definedName name="df" hidden="1">{"'Consu_Mundial'!$B$2:$H$33"}</definedName>
    <definedName name="dff" hidden="1">{"'Consu_Mundial'!$B$2:$H$33"}</definedName>
    <definedName name="dffffffffffffffff" hidden="1">{"'Consu_Mundial'!$B$2:$H$33"}</definedName>
    <definedName name="dfg" hidden="1">{"'Consu_Mundial'!$B$2:$H$33"}</definedName>
    <definedName name="dfgh" hidden="1">{"'cua 42'!$A$1:$O$40"}</definedName>
    <definedName name="dftag" hidden="1">{"'Consu_Mundial'!$B$2:$H$33"}</definedName>
    <definedName name="dfv" hidden="1">{"'Consu_Mundial'!$B$2:$H$33"}</definedName>
    <definedName name="dgdfg" hidden="1">{"'Consu_Mundial'!$B$2:$H$33"}</definedName>
    <definedName name="dgfeeeeeeeeeeeeee" hidden="1">{"'Consu_Mundial'!$B$2:$H$33"}</definedName>
    <definedName name="dghjtsa" hidden="1">{"'Consu_Mundial'!$B$2:$H$33"}</definedName>
    <definedName name="dgyjdgnbn" hidden="1">{"'Consu_Mundial'!$B$2:$H$33"}</definedName>
    <definedName name="dh" hidden="1">{"'Consu_Mundial'!$B$2:$H$33"}</definedName>
    <definedName name="dhgstr" hidden="1">{"'Consu_Mundial'!$B$2:$H$33"}</definedName>
    <definedName name="dhm" hidden="1">{"'Consu_Mundial'!$B$2:$H$33"}</definedName>
    <definedName name="diciembre" hidden="1">{"'Consu_Mundial'!$B$2:$H$33"}</definedName>
    <definedName name="diecinueve" hidden="1">{"'Consu_Mundial'!$B$2:$H$33"}</definedName>
    <definedName name="dieciocho" hidden="1">{"'Consu_Mundial'!$B$2:$H$33"}</definedName>
    <definedName name="dieciseis" hidden="1">{"'Consu_Mundial'!$B$2:$H$33"}</definedName>
    <definedName name="diexisiete" hidden="1">{"'Consu_Mundial'!$B$2:$H$33"}</definedName>
    <definedName name="diez" hidden="1">{"'Consu_Mundial'!$B$2:$H$33"}</definedName>
    <definedName name="dimetu" hidden="1">{"'Consu_Mundial'!$B$2:$H$33"}</definedName>
    <definedName name="dmdghui" hidden="1">{"'Consu_Mundial'!$B$2:$H$33"}</definedName>
    <definedName name="doce" hidden="1">{"'Consu_Mundial'!$B$2:$H$33"}</definedName>
    <definedName name="dominfo" hidden="1">{"'Consu_Mundial'!$B$2:$H$33"}</definedName>
    <definedName name="dos" hidden="1">{"'Consu_Mundial'!$B$2:$H$33"}</definedName>
    <definedName name="ds" hidden="1">{"'Consu_Mundial'!$B$2:$H$33"}</definedName>
    <definedName name="dtfhgb" hidden="1">{"'Consu_Mundial'!$B$2:$H$33"}</definedName>
    <definedName name="dtyjhn" hidden="1">{"'Consu_Mundial'!$B$2:$H$33"}</definedName>
    <definedName name="dtyjnh" hidden="1">{"'Consu_Mundial'!$B$2:$H$33"}</definedName>
    <definedName name="dtyjucb" hidden="1">{"'Consu_Mundial'!$B$2:$H$33"}</definedName>
    <definedName name="dtyx" hidden="1">{"'Consu_Mundial'!$B$2:$H$33"}</definedName>
    <definedName name="dyh" hidden="1">{"'Consu_Mundial'!$B$2:$H$33"}</definedName>
    <definedName name="dyjcnb" hidden="1">{"'Consu_Mundial'!$B$2:$H$33"}</definedName>
    <definedName name="dyjgnh" hidden="1">{"'Consu_Mundial'!$B$2:$H$33"}</definedName>
    <definedName name="ee" hidden="1">{"'Consu_Mundial'!$B$2:$H$33"}</definedName>
    <definedName name="eee" hidden="1">{"'Consu_Mundial'!$B$2:$H$33"}</definedName>
    <definedName name="eeeeeeeeeee" hidden="1">{"'Consu_Mundial'!$B$2:$H$33"}</definedName>
    <definedName name="eeeeeeeeeeeeee" hidden="1">{"'Consu_Mundial'!$B$2:$H$33"}</definedName>
    <definedName name="egtfv" hidden="1">{"'Consu_Mundial'!$B$2:$H$33"}</definedName>
    <definedName name="ejn" hidden="1">{"'Consu_Mundial'!$B$2:$H$33"}</definedName>
    <definedName name="elcocodrilo" hidden="1">{"'Consu_Mundial'!$B$2:$H$33"}</definedName>
    <definedName name="enero" hidden="1">{"'Consu_Mundial'!$B$2:$H$33"}</definedName>
    <definedName name="eragfv" hidden="1">{"'Consu_Mundial'!$B$2:$H$33"}</definedName>
    <definedName name="ererer" hidden="1">{"'Consu_Mundial'!$B$2:$H$33"}</definedName>
    <definedName name="erh" hidden="1">{"'Consu_Mundial'!$B$2:$H$33"}</definedName>
    <definedName name="ertbnn" hidden="1">{"'Consu_Mundial'!$B$2:$H$33"}</definedName>
    <definedName name="esdgf" hidden="1">{"'Consu_Mundial'!$B$2:$H$33"}</definedName>
    <definedName name="ety" hidden="1">{"'Consu_Mundial'!$B$2:$H$33"}</definedName>
    <definedName name="ew" hidden="1">{"'Consu_Mundial'!$B$2:$H$33"}</definedName>
    <definedName name="ewgn" hidden="1">{"'Consu_Mundial'!$B$2:$H$33"}</definedName>
    <definedName name="eyuruitip" hidden="1">{"'Consu_Mundial'!$B$2:$H$33"}</definedName>
    <definedName name="fadf" hidden="1">{"'Consu_Mundial'!$B$2:$H$33"}</definedName>
    <definedName name="famelico" hidden="1">{"'Consu_Mundial'!$B$2:$H$33"}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hidden="1">{"'Consu_Mundial'!$B$2:$H$33"}</definedName>
    <definedName name="fdhsgh" hidden="1">{"'Consu_Mundial'!$B$2:$H$33"}</definedName>
    <definedName name="fe" hidden="1">{"'Consu_Mundial'!$B$2:$H$33"}</definedName>
    <definedName name="febrero" hidden="1">{"'Consu_Mundial'!$B$2:$H$33"}</definedName>
    <definedName name="feoooo" hidden="1">{"'Consu_Mundial'!$B$2:$H$33"}</definedName>
    <definedName name="ferthh" hidden="1">{"'Consu_Mundial'!$B$2:$H$33"}</definedName>
    <definedName name="ff" hidden="1">{"'Consu_Mundial'!$B$2:$H$33"}</definedName>
    <definedName name="fffffffffff" hidden="1">{"'tasa de salida'!$A$1:$G$48"}</definedName>
    <definedName name="ffffffffffff" hidden="1">{"'Consu_Mundial'!$B$2:$H$33"}</definedName>
    <definedName name="ffffffffffffffffffffj" hidden="1">{"'Consu_Mundial'!$B$2:$H$33"}</definedName>
    <definedName name="fg" hidden="1">{"'Consu_Mundial'!$B$2:$H$33"}</definedName>
    <definedName name="fgaf" hidden="1">{"'Consu_Mundial'!$B$2:$H$33"}</definedName>
    <definedName name="fgjbm" hidden="1">{"'Consu_Mundial'!$B$2:$H$33"}</definedName>
    <definedName name="fhjfjkru" hidden="1">{"'Consu_Mundial'!$B$2:$H$33"}</definedName>
    <definedName name="Figure" hidden="1">{"'Consu_Mundial'!$B$2:$H$33"}</definedName>
    <definedName name="fjkgkgjk" hidden="1">{"'Consu_Mundial'!$B$2:$H$33"}</definedName>
    <definedName name="ftyud" hidden="1">{"'Consu_Mundial'!$B$2:$H$33"}</definedName>
    <definedName name="ful" hidden="1">{"'Consu_Mundial'!$B$2:$H$33"}</definedName>
    <definedName name="g" hidden="1">{"'Consu_Mundial'!$B$2:$H$33"}</definedName>
    <definedName name="gadspguy" hidden="1">{"'Consu_Mundial'!$B$2:$H$33"}</definedName>
    <definedName name="gaga" hidden="1">{"'Consu_Mundial'!$B$2:$H$33"}</definedName>
    <definedName name="gagas" hidden="1">{"'Consu_Mundial'!$B$2:$H$33"}</definedName>
    <definedName name="gaopsuert" hidden="1">{"'Consu_Mundial'!$B$2:$H$33"}</definedName>
    <definedName name="gargeas" hidden="1">{"'Consu_Mundial'!$B$2:$H$33"}</definedName>
    <definedName name="gashdg" hidden="1">{"'Consu_Mundial'!$B$2:$H$33"}</definedName>
    <definedName name="gaspdigy" hidden="1">{"'Consu_Mundial'!$B$2:$H$33"}</definedName>
    <definedName name="gaspgy" hidden="1">{"'Consu_Mundial'!$B$2:$H$33"}</definedName>
    <definedName name="gaspúyg" hidden="1">{"'Consu_Mundial'!$B$2:$H$33"}</definedName>
    <definedName name="gatito" hidden="1">{"'Consu_Mundial'!$B$2:$H$33"}</definedName>
    <definedName name="gbncncbn" hidden="1">{"'Consu_Mundial'!$B$2:$H$33"}</definedName>
    <definedName name="gdfg" hidden="1">{"'Consu_Mundial'!$B$2:$H$33"}</definedName>
    <definedName name="gdxcm" hidden="1">{"'Consu_Mundial'!$B$2:$H$33"}</definedName>
    <definedName name="gf" hidden="1">{"'Consu_Mundial'!$B$2:$H$33"}</definedName>
    <definedName name="gfasejorklkw" hidden="1">{"'Consu_Mundial'!$B$2:$H$33"}</definedName>
    <definedName name="gfhh" hidden="1">{"'RELATÓRIO'!$A$1:$E$20","'RELATÓRIO'!$A$22:$D$34","'INTERNET'!$A$31:$G$58","'INTERNET'!$A$1:$G$28","'SÉRIE HISTÓRICA'!$A$167:$H$212","'SÉRIE HISTÓRICA'!$A$56:$H$101"}</definedName>
    <definedName name="gfhsty" hidden="1">{"'Consu_Mundial'!$B$2:$H$33"}</definedName>
    <definedName name="gfhstygh" hidden="1">{"'Consu_Mundial'!$B$2:$H$33"}</definedName>
    <definedName name="gg" hidden="1">{"'Consu_Mundial'!$B$2:$H$33"}</definedName>
    <definedName name="ggggggggggg" hidden="1">{"'Consu_Mundial'!$B$2:$H$33"}</definedName>
    <definedName name="gh" hidden="1">{"'Consu_Mundial'!$B$2:$H$33"}</definedName>
    <definedName name="ghhsdf" hidden="1">{"'Consu_Mundial'!$B$2:$H$33"}</definedName>
    <definedName name="ghnbv" hidden="1">{"'Consu_Mundial'!$B$2:$H$33"}</definedName>
    <definedName name="ghstry" hidden="1">{"'Consu_Mundial'!$B$2:$H$33"}</definedName>
    <definedName name="gklgkñ" hidden="1">{"'Consu_Mundial'!$B$2:$H$33"}</definedName>
    <definedName name="gluo" hidden="1">{"'Consu_Mundial'!$B$2:$H$33"}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hidden="1">{"3",#N/A,FALSE,"BASE MONETARIA";"4",#N/A,FALSE,"BASE MONETARIA"}</definedName>
    <definedName name="Graf3i" hidden="1">{"3",#N/A,FALSE,"BASE MONETARIA";"4",#N/A,FALSE,"BASE MONETARIA"}</definedName>
    <definedName name="grsthyd" hidden="1">{"'Consu_Mundial'!$B$2:$H$33"}</definedName>
    <definedName name="gsdf" hidden="1">{"'Consu_Mundial'!$B$2:$H$33"}</definedName>
    <definedName name="gt" hidden="1">{"'Consu_Mundial'!$B$2:$H$33"}</definedName>
    <definedName name="gu" localSheetId="2" hidden="1">'[6]dep pre'!#REF!</definedName>
    <definedName name="gu" localSheetId="8" hidden="1">'[6]dep pre'!#REF!</definedName>
    <definedName name="gu" localSheetId="5" hidden="1">'[6]dep pre'!#REF!</definedName>
    <definedName name="gu" localSheetId="1" hidden="1">'[6]dep pre'!#REF!</definedName>
    <definedName name="gu" localSheetId="0" hidden="1">'[6]dep pre'!#REF!</definedName>
    <definedName name="gu" localSheetId="4" hidden="1">'[6]dep pre'!#REF!</definedName>
    <definedName name="gu" hidden="1">'[6]dep pre'!#REF!</definedName>
    <definedName name="gugo" hidden="1">{"'Consu_Mundial'!$B$2:$H$33"}</definedName>
    <definedName name="guille" hidden="1">{"'Consu_Mundial'!$B$2:$H$33"}</definedName>
    <definedName name="guiso" hidden="1">{"'Consu_Mundial'!$B$2:$H$33"}</definedName>
    <definedName name="guisocongato" hidden="1">{"'Consu_Mundial'!$B$2:$H$33"}</definedName>
    <definedName name="h" hidden="1">{"'Consu_Mundial'!$B$2:$H$33"}</definedName>
    <definedName name="haceh" hidden="1">{"'Consu_Mundial'!$B$2:$H$33"}</definedName>
    <definedName name="hambre" hidden="1">{"'Consu_Mundial'!$B$2:$H$33"}</definedName>
    <definedName name="hambruna" hidden="1">{"'Consu_Mundial'!$B$2:$H$33"}</definedName>
    <definedName name="hdgjryubn" hidden="1">{"'Consu_Mundial'!$B$2:$H$33"}</definedName>
    <definedName name="hdgwee" hidden="1">{"'Consu_Mundial'!$B$2:$H$33"}</definedName>
    <definedName name="hg" hidden="1">{"'Consu_Mundial'!$B$2:$H$33"}</definedName>
    <definedName name="hgfh" hidden="1">{"'Consu_Mundial'!$B$2:$H$33"}</definedName>
    <definedName name="hghhhhhhhhhhhhhh" hidden="1">{"'Consu_Mundial'!$B$2:$H$33"}</definedName>
    <definedName name="hgsshhhhhhhhhhaer" hidden="1">{"'Consu_Mundial'!$B$2:$H$33"}</definedName>
    <definedName name="hh" hidden="1">{"'Consu_Mundial'!$B$2:$H$33"}</definedName>
    <definedName name="hhhhhhhhhhd" hidden="1">{"'Consu_Mundial'!$B$2:$H$33"}</definedName>
    <definedName name="hht" hidden="1">{"'Consu_Mundial'!$B$2:$H$33"}</definedName>
    <definedName name="hijitus" hidden="1">{"'Consu_Mundial'!$B$2:$H$33"}</definedName>
    <definedName name="hjdhjj" hidden="1">{"'Consu_Mundial'!$B$2:$H$33"}</definedName>
    <definedName name="hjhjhj" hidden="1">{"'Consu_Mundial'!$B$2:$H$33"}</definedName>
    <definedName name="hllliun" localSheetId="2" hidden="1">'[6]dep pre'!#REF!</definedName>
    <definedName name="hllliun" localSheetId="8" hidden="1">'[6]dep pre'!#REF!</definedName>
    <definedName name="hllliun" localSheetId="5" hidden="1">'[6]dep pre'!#REF!</definedName>
    <definedName name="hllliun" localSheetId="1" hidden="1">'[6]dep pre'!#REF!</definedName>
    <definedName name="hllliun" localSheetId="0" hidden="1">'[6]dep pre'!#REF!</definedName>
    <definedName name="hllliun" localSheetId="4" hidden="1">'[6]dep pre'!#REF!</definedName>
    <definedName name="hllliun" hidden="1">'[6]dep pre'!#REF!</definedName>
    <definedName name="hlñk" hidden="1">{"'Consu_Mundial'!$B$2:$H$33"}</definedName>
    <definedName name="hlñksdfhqrt" hidden="1">{"'Consu_Mundial'!$B$2:$H$33"}</definedName>
    <definedName name="hñsh" hidden="1">{"'Consu_Mundial'!$B$2:$H$33"}</definedName>
    <definedName name="hora">'1'!$C$2:$BK$2</definedName>
    <definedName name="hsgadr" hidden="1">{"'Consu_Mundial'!$B$2:$H$33"}</definedName>
    <definedName name="HTML_CodePage" hidden="1">1252</definedName>
    <definedName name="HTML_Control" hidden="1">{"'Consu_Mundial'!$B$2:$H$33"}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hidden="1">{"'Consu_Mundial'!$B$2:$H$33"}</definedName>
    <definedName name="ii" hidden="1">{"'Consu_Mundial'!$B$2:$H$33"}</definedName>
    <definedName name="iiiiii" hidden="1">{"'Consu_Mundial'!$B$2:$H$33"}</definedName>
    <definedName name="iiiiiiiiiiiiii" hidden="1">{"'Consu_Mundial'!$B$2:$H$33"}</definedName>
    <definedName name="iiiiiiiiiiit" hidden="1">{"'Consu_Mundial'!$B$2:$H$33"}</definedName>
    <definedName name="Industria_2" hidden="1">{"'Consu_Mundial'!$B$2:$H$33"}</definedName>
    <definedName name="ineter" hidden="1">{"'Consu_Mundial'!$B$2:$H$33"}</definedName>
    <definedName name="inflacion" hidden="1">{"'Consu_Mundial'!$B$2:$H$33"}</definedName>
    <definedName name="inglés" hidden="1">{"'Consu_Mundial'!$B$2:$H$33"}</definedName>
    <definedName name="io" hidden="1">{"'Consu_Mundial'!$B$2:$H$33"}</definedName>
    <definedName name="ioooooooooooooooooo" hidden="1">{"'Consu_Mundial'!$B$2:$H$33"}</definedName>
    <definedName name="ioyiopyop" hidden="1">{"'Consu_Mundial'!$B$2:$H$33"}</definedName>
    <definedName name="iu" hidden="1">{"'Consu_Mundial'!$B$2:$H$33"}</definedName>
    <definedName name="j" hidden="1">{"'Consu_Mundial'!$B$2:$H$33"}</definedName>
    <definedName name="jdbgf" hidden="1">{"'Consu_Mundial'!$B$2:$H$33"}</definedName>
    <definedName name="jdhjeyt" hidden="1">{"'Consu_Mundial'!$B$2:$H$33"}</definedName>
    <definedName name="jhj" hidden="1">{"'Consu_Mundial'!$B$2:$H$33"}</definedName>
    <definedName name="jj" hidden="1">{"'Consu_Mundial'!$B$2:$H$33"}</definedName>
    <definedName name="jjj" hidden="1">{"'Consu_Mundial'!$B$2:$H$33"}</definedName>
    <definedName name="jjjjjjjje" hidden="1">{"'Consu_Mundial'!$B$2:$H$33"}</definedName>
    <definedName name="jjjjjjjjjjj" hidden="1">{"'cua 42'!$A$1:$O$40"}</definedName>
    <definedName name="jjjk" hidden="1">{"'Consu_Mundial'!$B$2:$H$33"}</definedName>
    <definedName name="jk" hidden="1">{"'Consu_Mundial'!$B$2:$H$33"}</definedName>
    <definedName name="jkjkjkj" hidden="1">{"'Consu_Mundial'!$B$2:$H$33"}</definedName>
    <definedName name="jnnkooio" hidden="1">{"'Consu_Mundial'!$B$2:$H$33"}</definedName>
    <definedName name="jppmpñ" hidden="1">{"'cua 42'!$A$1:$O$40"}</definedName>
    <definedName name="ju" hidden="1">{"'Consu_Mundial'!$B$2:$H$33"}</definedName>
    <definedName name="jueves" hidden="1">{"'Consu_Mundial'!$B$2:$H$33"}</definedName>
    <definedName name="juhbn" hidden="1">{"'Consu_Mundial'!$B$2:$H$33"}</definedName>
    <definedName name="juio" hidden="1">{"'Consu_Mundial'!$B$2:$H$33"}</definedName>
    <definedName name="junio" hidden="1">{"'Consu_Mundial'!$B$2:$H$33"}</definedName>
    <definedName name="jygnh" hidden="1">{"'Consu_Mundial'!$B$2:$H$33"}</definedName>
    <definedName name="k" hidden="1">{"'Consu_Mundial'!$B$2:$H$33"}</definedName>
    <definedName name="khoaidhy8e" hidden="1">{"'Consu_Mundial'!$B$2:$H$33"}</definedName>
    <definedName name="ki" hidden="1">{"'Consu_Mundial'!$B$2:$H$33"}</definedName>
    <definedName name="kii" hidden="1">{"'Consu_Mundial'!$B$2:$H$33"}</definedName>
    <definedName name="kkkkkkkkkkkkz" hidden="1">{"'Consu_Mundial'!$B$2:$H$33"}</definedName>
    <definedName name="kkkkkkkkkks" hidden="1">{"'Consu_Mundial'!$B$2:$H$33"}</definedName>
    <definedName name="kkkko" hidden="1">{"'Consu_Mundial'!$B$2:$H$33"}</definedName>
    <definedName name="kkñljga" hidden="1">{"'Consu_Mundial'!$B$2:$H$33"}</definedName>
    <definedName name="kl" hidden="1">{"'Consu_Mundial'!$B$2:$H$33"}</definedName>
    <definedName name="klklklkl" hidden="1">{"'Consu_Mundial'!$B$2:$H$33"}</definedName>
    <definedName name="klsh" hidden="1">{"'Consu_Mundial'!$B$2:$H$33"}</definedName>
    <definedName name="laguitarra" hidden="1">{"'Consu_Mundial'!$B$2:$H$33"}</definedName>
    <definedName name="Lebac" localSheetId="7">#REF!</definedName>
    <definedName name="leche" hidden="1">{"'Consu_Mundial'!$B$2:$H$33"}</definedName>
    <definedName name="likgs" hidden="1">{"'Consu_Mundial'!$B$2:$H$33"}</definedName>
    <definedName name="limcount" hidden="1">1</definedName>
    <definedName name="lk" hidden="1">{"'Consu_Mundial'!$B$2:$H$33"}</definedName>
    <definedName name="lkghjf" hidden="1">{"'Consu_Mundial'!$B$2:$H$33"}</definedName>
    <definedName name="lkjp" localSheetId="2" hidden="1">'[6]dep pre'!#REF!</definedName>
    <definedName name="lkjp" localSheetId="8" hidden="1">'[6]dep pre'!#REF!</definedName>
    <definedName name="lkjp" localSheetId="5" hidden="1">'[6]dep pre'!#REF!</definedName>
    <definedName name="lkjp" localSheetId="1" hidden="1">'[6]dep pre'!#REF!</definedName>
    <definedName name="lkjp" localSheetId="0" hidden="1">'[6]dep pre'!#REF!</definedName>
    <definedName name="lkjp" localSheetId="4" hidden="1">'[6]dep pre'!#REF!</definedName>
    <definedName name="lkjp" hidden="1">'[6]dep pre'!#REF!</definedName>
    <definedName name="lkoiuy" hidden="1">{"'Consu_Mundial'!$B$2:$H$33"}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hidden="1">{"'Consu_Mundial'!$B$2:$H$33"}</definedName>
    <definedName name="lllk" hidden="1">{"'Consu_Mundial'!$B$2:$H$33"}</definedName>
    <definedName name="llllllllld" hidden="1">{"'Consu_Mundial'!$B$2:$H$33"}</definedName>
    <definedName name="llllllllllñ" hidden="1">{"'Consu_Mundial'!$B$2:$H$33"}</definedName>
    <definedName name="lloollo" hidden="1">{"'Consu_Mundial'!$B$2:$H$33"}</definedName>
    <definedName name="lm" hidden="1">{"'Consu_Mundial'!$B$2:$H$33"}</definedName>
    <definedName name="lñ" hidden="1">{"'Consu_Mundial'!$B$2:$H$33"}</definedName>
    <definedName name="lñlñlñ" hidden="1">{"'Consu_Mundial'!$B$2:$H$33"}</definedName>
    <definedName name="lo" hidden="1">{"'Consu_Mundial'!$B$2:$H$33"}</definedName>
    <definedName name="lolita" hidden="1">{"'Consu_Mundial'!$B$2:$H$33"}</definedName>
    <definedName name="lolo" hidden="1">{"'Consu_Mundial'!$B$2:$H$33"}</definedName>
    <definedName name="loooooooooo" hidden="1">{"'Consu_Mundial'!$B$2:$H$33"}</definedName>
    <definedName name="lp" hidden="1">{"'Consu_Mundial'!$B$2:$H$33"}</definedName>
    <definedName name="lty" hidden="1">{"'Consu_Mundial'!$B$2:$H$33"}</definedName>
    <definedName name="lunes" hidden="1">{"'Consu_Mundial'!$B$2:$H$33"}</definedName>
    <definedName name="madre" hidden="1">{"'Consu_Mundial'!$B$2:$H$33"}</definedName>
    <definedName name="mamapato" hidden="1">{"'Consu_Mundial'!$B$2:$H$33"}</definedName>
    <definedName name="mansion" hidden="1">{"'Consu_Mundial'!$B$2:$H$33"}</definedName>
    <definedName name="maria" hidden="1">{"'Consu_Mundial'!$B$2:$H$33"}</definedName>
    <definedName name="marters" hidden="1">{"'Consu_Mundial'!$B$2:$H$33"}</definedName>
    <definedName name="marzo" hidden="1">{"'Consu_Mundial'!$B$2:$H$33"}</definedName>
    <definedName name="matrix" hidden="1">{"'Consu_Mundial'!$B$2:$H$33"}</definedName>
    <definedName name="mayo" hidden="1">{"'Consu_Mundial'!$B$2:$H$33"}</definedName>
    <definedName name="mdyjuey" hidden="1">{"'Consu_Mundial'!$B$2:$H$33"}</definedName>
    <definedName name="mes" hidden="1">{"'Consu_Mundial'!$B$2:$H$33"}</definedName>
    <definedName name="miercoles" hidden="1">{"'Consu_Mundial'!$B$2:$H$33"}</definedName>
    <definedName name="mil" hidden="1">{"'Consu_Mundial'!$B$2:$H$33"}</definedName>
    <definedName name="milon" hidden="1">{"'Consu_Mundial'!$B$2:$H$33"}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hidden="1">{"'Consu_Mundial'!$B$2:$H$33"}</definedName>
    <definedName name="mmmmmmmmmmmre" hidden="1">{"'Consu_Mundial'!$B$2:$H$33"}</definedName>
    <definedName name="mmmmmmmmmmmy" hidden="1">{"'Consu_Mundial'!$B$2:$H$33"}</definedName>
    <definedName name="mmmmmmmmmvx" hidden="1">{"'Consu_Mundial'!$B$2:$H$33"}</definedName>
    <definedName name="mmmmmmmmsw" hidden="1">{"'Consu_Mundial'!$B$2:$H$33"}</definedName>
    <definedName name="mmmmmmop" hidden="1">{"'Consu_Mundial'!$B$2:$H$33"}</definedName>
    <definedName name="mmvvm" hidden="1">{"'Consu_Mundial'!$B$2:$H$33"}</definedName>
    <definedName name="mn" hidden="1">{"'Consu_Mundial'!$B$2:$H$33"}</definedName>
    <definedName name="monday" hidden="1">{"'Consu_Mundial'!$B$2:$H$33"}</definedName>
    <definedName name="morfi" hidden="1">{"'Consu_Mundial'!$B$2:$H$33"}</definedName>
    <definedName name="mucho" hidden="1">{"'Consu_Mundial'!$B$2:$H$33"}</definedName>
    <definedName name="n" hidden="1">{"'Consu_Mundial'!$B$2:$H$33"}</definedName>
    <definedName name="nalñrg" hidden="1">{"'Consu_Mundial'!$B$2:$H$33"}</definedName>
    <definedName name="nb" hidden="1">{"'Consu_Mundial'!$B$2:$H$33"}</definedName>
    <definedName name="NBER1" hidden="1">{"'Consu_Mundial'!$B$2:$H$33"}</definedName>
    <definedName name="netc" hidden="1">{"'Consu_Mundial'!$B$2:$H$33"}</definedName>
    <definedName name="nm" hidden="1">{"'Consu_Mundial'!$B$2:$H$33"}</definedName>
    <definedName name="nmbmcmcn" hidden="1">{"'Consu_Mundial'!$B$2:$H$33"}</definedName>
    <definedName name="nmmmmmmmmmmmmmn" hidden="1">{"'Consu_Mundial'!$B$2:$H$33"}</definedName>
    <definedName name="nnm" hidden="1">{"'Consu_Mundial'!$B$2:$H$33"}</definedName>
    <definedName name="nnnm" hidden="1">{"'Consu_Mundial'!$B$2:$H$33"}</definedName>
    <definedName name="nnnnnnnnnnn" hidden="1">{"'cua 42'!$A$1:$O$40"}</definedName>
    <definedName name="nnnnnnnnnnnnnnñ" hidden="1">{"'Consu_Mundial'!$B$2:$H$33"}</definedName>
    <definedName name="no" hidden="1">{"'Consu_Mundial'!$B$2:$H$33"}</definedName>
    <definedName name="nomnbers" hidden="1">{"'Consu_Mundial'!$B$2:$H$33"}</definedName>
    <definedName name="noventa" hidden="1">{"'Consu_Mundial'!$B$2:$H$33"}</definedName>
    <definedName name="noviembre" hidden="1">{"'Consu_Mundial'!$B$2:$H$33"}</definedName>
    <definedName name="nueve" hidden="1">{"'Consu_Mundial'!$B$2:$H$33"}</definedName>
    <definedName name="nxbnsghtrh" hidden="1">{"'Consu_Mundial'!$B$2:$H$33"}</definedName>
    <definedName name="ñl" hidden="1">{"'Consu_Mundial'!$B$2:$H$33"}</definedName>
    <definedName name="ñljk" hidden="1">{"'Consu_Mundial'!$B$2:$H$33"}</definedName>
    <definedName name="o" hidden="1">{"'Consu_Mundial'!$B$2:$H$33"}</definedName>
    <definedName name="ochenta" hidden="1">{"'Consu_Mundial'!$B$2:$H$33"}</definedName>
    <definedName name="ocho" hidden="1">{"'Consu_Mundial'!$B$2:$H$33"}</definedName>
    <definedName name="octubre" hidden="1">{"'Consu_Mundial'!$B$2:$H$33"}</definedName>
    <definedName name="oi" hidden="1">{"'Consu_Mundial'!$B$2:$H$33"}</definedName>
    <definedName name="ON" hidden="1">{"'Hoja1'!$C$8:$F$32"}</definedName>
    <definedName name="once" hidden="1">{"'Consu_Mundial'!$B$2:$H$33"}</definedName>
    <definedName name="oooooooo" hidden="1">{"'Consu_Mundial'!$B$2:$H$33"}</definedName>
    <definedName name="op" hidden="1">{"'Consu_Mundial'!$B$2:$H$33"}</definedName>
    <definedName name="opyrywr" hidden="1">{"'Consu_Mundial'!$B$2:$H$33"}</definedName>
    <definedName name="oyd" hidden="1">{"'Consu_Mundial'!$B$2:$H$33"}</definedName>
    <definedName name="p" hidden="1">{"'Consu_Mundial'!$B$2:$H$33"}</definedName>
    <definedName name="p9qwe" hidden="1">{"'Consu_Mundial'!$B$2:$H$33"}</definedName>
    <definedName name="para" hidden="1">{"'Consu_Mundial'!$B$2:$H$33"}</definedName>
    <definedName name="paracuando" hidden="1">{"'Consu_Mundial'!$B$2:$H$33"}</definedName>
    <definedName name="paraguayo" hidden="1">{"'Consu_Mundial'!$B$2:$H$33"}</definedName>
    <definedName name="parahoy" hidden="1">{"'Consu_Mundial'!$B$2:$H$33"}</definedName>
    <definedName name="parra" hidden="1">{"'Consu_Mundial'!$B$2:$H$33"}</definedName>
    <definedName name="patea" hidden="1">{"'Consu_Mundial'!$B$2:$H$33"}</definedName>
    <definedName name="patinio" hidden="1">{"'Consu_Mundial'!$B$2:$H$33"}</definedName>
    <definedName name="patito" hidden="1">{"'Consu_Mundial'!$B$2:$H$33"}</definedName>
    <definedName name="pazaz" hidden="1">{"'Consu_Mundial'!$B$2:$H$33"}</definedName>
    <definedName name="perrito" hidden="1">{"'Consu_Mundial'!$B$2:$H$33"}</definedName>
    <definedName name="petiso" hidden="1">{"'Consu_Mundial'!$B$2:$H$33"}</definedName>
    <definedName name="pgvhsq" hidden="1">{"'Consu_Mundial'!$B$2:$H$33"}</definedName>
    <definedName name="pinche" hidden="1">{"'Consu_Mundial'!$B$2:$H$33"}</definedName>
    <definedName name="pionono" hidden="1">{"'Consu_Mundial'!$B$2:$H$33"}</definedName>
    <definedName name="pizza" hidden="1">{"'Consu_Mundial'!$B$2:$H$33"}</definedName>
    <definedName name="po" hidden="1">{"'Consu_Mundial'!$B$2:$H$33"}</definedName>
    <definedName name="pobrecito" hidden="1">{"'Consu_Mundial'!$B$2:$H$33"}</definedName>
    <definedName name="poiytw" hidden="1">{"'Consu_Mundial'!$B$2:$H$33"}</definedName>
    <definedName name="popopo" hidden="1">{"'Consu_Mundial'!$B$2:$H$33"}</definedName>
    <definedName name="popotito" hidden="1">{"'Consu_Mundial'!$B$2:$H$33"}</definedName>
    <definedName name="por" hidden="1">{"'Consu_Mundial'!$B$2:$H$33"}</definedName>
    <definedName name="porcua" hidden="1">{"'Consu_Mundial'!$B$2:$H$33"}</definedName>
    <definedName name="porcuanon" hidden="1">{"'Consu_Mundial'!$B$2:$H$33"}</definedName>
    <definedName name="porfin" hidden="1">{"'Consu_Mundial'!$B$2:$H$33"}</definedName>
    <definedName name="porqueria" hidden="1">{"'Consu_Mundial'!$B$2:$H$33"}</definedName>
    <definedName name="porterio" hidden="1">{"'Consu_Mundial'!$B$2:$H$33"}</definedName>
    <definedName name="portero" hidden="1">{"'Consu_Mundial'!$B$2:$H$33"}</definedName>
    <definedName name="portert" hidden="1">{"'Consu_Mundial'!$B$2:$H$33"}</definedName>
    <definedName name="povbaset" hidden="1">{"'Consu_Mundial'!$B$2:$H$33"}</definedName>
    <definedName name="ppppppppp" hidden="1">{"'Consu_Mundial'!$B$2:$H$33"}</definedName>
    <definedName name="pppppppppd" hidden="1">{"'Consu_Mundial'!$B$2:$H$33"}</definedName>
    <definedName name="ppppppppppppppppk" hidden="1">{"'Consu_Mundial'!$B$2:$H$33"}</definedName>
    <definedName name="pq" hidden="1">{"'Consu_Mundial'!$B$2:$H$33"}</definedName>
    <definedName name="ptinio" hidden="1">{"'Consu_Mundial'!$B$2:$H$33"}</definedName>
    <definedName name="pyu" hidden="1">{"'Consu_Mundial'!$B$2:$H$33"}</definedName>
    <definedName name="q" hidden="1">{"'Consu_Mundial'!$B$2:$H$33"}</definedName>
    <definedName name="q34ptyw" hidden="1">{"'Consu_Mundial'!$B$2:$H$33"}</definedName>
    <definedName name="qepriuy" hidden="1">{"'Consu_Mundial'!$B$2:$H$33"}</definedName>
    <definedName name="qeptu" hidden="1">{"'Consu_Mundial'!$B$2:$H$33"}</definedName>
    <definedName name="qergcv" hidden="1">{"'Consu_Mundial'!$B$2:$H$33"}</definedName>
    <definedName name="qertgh" hidden="1">{"'Consu_Mundial'!$B$2:$H$33"}</definedName>
    <definedName name="qertgrf" hidden="1">{"'Consu_Mundial'!$B$2:$H$33"}</definedName>
    <definedName name="qertqwrt" hidden="1">{"'Consu_Mundial'!$B$2:$H$33"}</definedName>
    <definedName name="qertzfbm" hidden="1">{"'Consu_Mundial'!$B$2:$H$33"}</definedName>
    <definedName name="qety" hidden="1">{"'Consu_Mundial'!$B$2:$H$33"}</definedName>
    <definedName name="qewpyt" hidden="1">{"'Consu_Mundial'!$B$2:$H$33"}</definedName>
    <definedName name="qeyfgadfg" hidden="1">{"'Consu_Mundial'!$B$2:$H$33"}</definedName>
    <definedName name="qeyfgadfgb" hidden="1">{"'Consu_Mundial'!$B$2:$H$33"}</definedName>
    <definedName name="qeyfgadfgbnjy" hidden="1">{"'Consu_Mundial'!$B$2:$H$33"}</definedName>
    <definedName name="qeyfgadfgc" hidden="1">{"'Consu_Mundial'!$B$2:$H$33"}</definedName>
    <definedName name="qeyfgadfgd" hidden="1">{"'Consu_Mundial'!$B$2:$H$33"}</definedName>
    <definedName name="qeyfgadfgdfgh" hidden="1">{"'Consu_Mundial'!$B$2:$H$33"}</definedName>
    <definedName name="qeyfgadfggtr" hidden="1">{"'Consu_Mundial'!$B$2:$H$33"}</definedName>
    <definedName name="qeyfgadfgnm" hidden="1">{"'Consu_Mundial'!$B$2:$H$33"}</definedName>
    <definedName name="qeyfgadfgpo" hidden="1">{"'Consu_Mundial'!$B$2:$H$33"}</definedName>
    <definedName name="qeyfgadfgq" hidden="1">{"'Consu_Mundial'!$B$2:$H$33"}</definedName>
    <definedName name="qeyfgadfgty" hidden="1">{"'Consu_Mundial'!$B$2:$H$33"}</definedName>
    <definedName name="qeyfgadfgw" hidden="1">{"'Consu_Mundial'!$B$2:$H$33"}</definedName>
    <definedName name="qeyfgadfgx" hidden="1">{"'Consu_Mundial'!$B$2:$H$33"}</definedName>
    <definedName name="qeyfgadfgz" hidden="1">{"'Consu_Mundial'!$B$2:$H$33"}</definedName>
    <definedName name="qowuet" hidden="1">{"'Consu_Mundial'!$B$2:$H$33"}</definedName>
    <definedName name="qpeiyw" hidden="1">{"'Consu_Mundial'!$B$2:$H$33"}</definedName>
    <definedName name="qpeu" hidden="1">{"'Consu_Mundial'!$B$2:$H$33"}</definedName>
    <definedName name="qphes" hidden="1">{"'Consu_Mundial'!$B$2:$H$33"}</definedName>
    <definedName name="qpou" hidden="1">{"'Consu_Mundial'!$B$2:$H$33"}</definedName>
    <definedName name="qpweyut" hidden="1">{"'Consu_Mundial'!$B$2:$H$33"}</definedName>
    <definedName name="qq" hidden="1">{"'Consu_Mundial'!$B$2:$H$33"}</definedName>
    <definedName name="qqfhkfk" hidden="1">{"'Consu_Mundial'!$B$2:$H$33"}</definedName>
    <definedName name="qqq" hidden="1">{"'Consu_Mundial'!$B$2:$H$33"}</definedName>
    <definedName name="qqqqq" hidden="1">{"'Consu_Mundial'!$B$2:$H$33"}</definedName>
    <definedName name="qqqqqqqqqqq" hidden="1">{"'Consu_Mundial'!$B$2:$H$33"}</definedName>
    <definedName name="qqqqqqqqqqqqqf" hidden="1">{"'Consu_Mundial'!$B$2:$H$33"}</definedName>
    <definedName name="qqqqqqqqqqqqqqqqqqqqqqqqe" hidden="1">{"'Consu_Mundial'!$B$2:$H$33"}</definedName>
    <definedName name="qqqqqqqqqqqqqqqqqqw" hidden="1">{"'Consu_Mundial'!$B$2:$H$33"}</definedName>
    <definedName name="qqqqqqqqqqqqqqw" hidden="1">{"'Consu_Mundial'!$B$2:$H$33"}</definedName>
    <definedName name="qqqqqqqqqqqqqt" hidden="1">{"'Consu_Mundial'!$B$2:$H$33"}</definedName>
    <definedName name="qqqqqqqqqqqqqtf" hidden="1">{"'Consu_Mundial'!$B$2:$H$33"}</definedName>
    <definedName name="qqqqqqqqqqqrt" hidden="1">{"'Consu_Mundial'!$B$2:$H$33"}</definedName>
    <definedName name="qqqqqqqqqqqtr" hidden="1">{"'Consu_Mundial'!$B$2:$H$33"}</definedName>
    <definedName name="qr" hidden="1">{"'Consu_Mundial'!$B$2:$H$33"}</definedName>
    <definedName name="qretfvf" hidden="1">{"'Consu_Mundial'!$B$2:$H$33"}</definedName>
    <definedName name="qrtrgv" hidden="1">{"'Consu_Mundial'!$B$2:$H$33"}</definedName>
    <definedName name="qrttryiip" hidden="1">{"'Consu_Mundial'!$B$2:$H$33"}</definedName>
    <definedName name="qteq" hidden="1">{"'Consu_Mundial'!$B$2:$H$33"}</definedName>
    <definedName name="qtpyew" hidden="1">{"'Consu_Mundial'!$B$2:$H$33"}</definedName>
    <definedName name="qtyre" hidden="1">{"'Consu_Mundial'!$B$2:$H$33"}</definedName>
    <definedName name="quehacemo" hidden="1">{"'Consu_Mundial'!$B$2:$H$33"}</definedName>
    <definedName name="quelecueste" hidden="1">{"'Consu_Mundial'!$B$2:$H$33"}</definedName>
    <definedName name="queserita" hidden="1">{"'Consu_Mundial'!$B$2:$H$33"}</definedName>
    <definedName name="quince" hidden="1">{"'Consu_Mundial'!$B$2:$H$33"}</definedName>
    <definedName name="qw" hidden="1">{"'Consu_Mundial'!$B$2:$H$33"}</definedName>
    <definedName name="qwent" hidden="1">{"'Consu_Mundial'!$B$2:$H$33"}</definedName>
    <definedName name="qweptu" hidden="1">{"'Consu_Mundial'!$B$2:$H$33"}</definedName>
    <definedName name="qwepyt" hidden="1">{"'Consu_Mundial'!$B$2:$H$33"}</definedName>
    <definedName name="qweqrt" hidden="1">{"'Consu_Mundial'!$B$2:$H$33"}</definedName>
    <definedName name="qwerq" hidden="1">{"'Consu_Mundial'!$B$2:$H$33"}</definedName>
    <definedName name="qwertyui" hidden="1">{"'Consu_Mundial'!$B$2:$H$33"}</definedName>
    <definedName name="qwet" hidden="1">{"'Consu_Mundial'!$B$2:$H$33"}</definedName>
    <definedName name="qwety" hidden="1">{"'Consu_Mundial'!$B$2:$H$33"}</definedName>
    <definedName name="qwetyu" hidden="1">{"'Consu_Mundial'!$B$2:$H$33"}</definedName>
    <definedName name="qwqwqw" hidden="1">{"'Consu_Mundial'!$B$2:$H$33"}</definedName>
    <definedName name="qwrq" hidden="1">{"'Consu_Mundial'!$B$2:$H$33"}</definedName>
    <definedName name="qwrtgb" hidden="1">{"'Consu_Mundial'!$B$2:$H$33"}</definedName>
    <definedName name="qwtuew" hidden="1">{"'Consu_Mundial'!$B$2:$H$33"}</definedName>
    <definedName name="qzmñj" hidden="1">{"'Consu_Mundial'!$B$2:$H$33"}</definedName>
    <definedName name="ranchito" hidden="1">{"'Consu_Mundial'!$B$2:$H$33"}</definedName>
    <definedName name="rancho" hidden="1">{"'Consu_Mundial'!$B$2:$H$33"}</definedName>
    <definedName name="rapido" hidden="1">{"'Consu_Mundial'!$B$2:$H$33"}</definedName>
    <definedName name="ravb" hidden="1">{"'Consu_Mundial'!$B$2:$H$33"}</definedName>
    <definedName name="rdgf" hidden="1">{"'Consu_Mundial'!$B$2:$H$33"}</definedName>
    <definedName name="retfgb" hidden="1">{"'Consu_Mundial'!$B$2:$H$33"}</definedName>
    <definedName name="rfg" hidden="1">{"'Consu_Mundial'!$B$2:$H$33"}</definedName>
    <definedName name="rgfv" hidden="1">{"'Consu_Mundial'!$B$2:$H$33"}</definedName>
    <definedName name="roja" hidden="1">{"'Consu_Mundial'!$B$2:$H$33"}</definedName>
    <definedName name="rop" hidden="1">{"'Consu_Mundial'!$B$2:$H$33"}</definedName>
    <definedName name="rqgfc" hidden="1">{"'Consu_Mundial'!$B$2:$H$33"}</definedName>
    <definedName name="rqtghs" hidden="1">{"'Consu_Mundial'!$B$2:$H$33"}</definedName>
    <definedName name="rr" hidden="1">{"'Consu_Mundial'!$B$2:$H$33"}</definedName>
    <definedName name="rrrf" hidden="1">{"'Consu_Mundial'!$B$2:$H$33"}</definedName>
    <definedName name="rrrrç" hidden="1">{"'Consu_Mundial'!$B$2:$H$33"}</definedName>
    <definedName name="rrrrr" hidden="1">{"'Consu_Mundial'!$B$2:$H$33"}</definedName>
    <definedName name="rrrrrrrrr" hidden="1">{"'Consu_Mundial'!$B$2:$H$33"}</definedName>
    <definedName name="rrrrrrrrrrrr" hidden="1">{"'Consu_Mundial'!$B$2:$H$33"}</definedName>
    <definedName name="rrrrrrrrrrrrrrrrrrrrrrg" hidden="1">{"'Consu_Mundial'!$B$2:$H$33"}</definedName>
    <definedName name="rs" hidden="1">{"'Consu_Mundial'!$B$2:$H$33"}</definedName>
    <definedName name="rtgfxhs" hidden="1">{"'Consu_Mundial'!$B$2:$H$33"}</definedName>
    <definedName name="rtrtrt" hidden="1">{"'Consu_Mundial'!$B$2:$H$33"}</definedName>
    <definedName name="rtygthdghdgh" hidden="1">{"'Consu_Mundial'!$B$2:$H$33"}</definedName>
    <definedName name="ruo" hidden="1">{"'Consu_Mundial'!$B$2:$H$33"}</definedName>
    <definedName name="rwgfvc" hidden="1">{"'Consu_Mundial'!$B$2:$H$33"}</definedName>
    <definedName name="Rwvu.PLA2." localSheetId="2" hidden="1">'[3]COP FED'!#REF!</definedName>
    <definedName name="Rwvu.PLA2." localSheetId="8" hidden="1">'[3]COP FED'!#REF!</definedName>
    <definedName name="Rwvu.PLA2." localSheetId="5" hidden="1">'[3]COP FED'!#REF!</definedName>
    <definedName name="Rwvu.PLA2." localSheetId="1" hidden="1">'[3]COP FED'!#REF!</definedName>
    <definedName name="Rwvu.PLA2." localSheetId="0" hidden="1">'[3]COP FED'!#REF!</definedName>
    <definedName name="Rwvu.PLA2." localSheetId="4" hidden="1">'[3]COP FED'!#REF!</definedName>
    <definedName name="Rwvu.PLA2." hidden="1">'[3]COP FED'!#REF!</definedName>
    <definedName name="rwyhbsgf" hidden="1">{"'Consu_Mundial'!$B$2:$H$33"}</definedName>
    <definedName name="ryurtyu" hidden="1">{"'Consu_Mundial'!$B$2:$H$33"}</definedName>
    <definedName name="rywtyy" hidden="1">{"'Consu_Mundial'!$B$2:$H$33"}</definedName>
    <definedName name="s" hidden="1">{"'Consu_Mundial'!$B$2:$H$33"}</definedName>
    <definedName name="sa" hidden="1">{"'Consu_Mundial'!$B$2:$H$33"}</definedName>
    <definedName name="sabado" hidden="1">{"'Consu_Mundial'!$B$2:$H$33"}</definedName>
    <definedName name="sadrjh" hidden="1">{"'Consu_Mundial'!$B$2:$H$33"}</definedName>
    <definedName name="santiago" hidden="1">{"'cua 42'!$A$1:$O$40"}</definedName>
    <definedName name="satisfecho" hidden="1">{"'Consu_Mundial'!$B$2:$H$33"}</definedName>
    <definedName name="sbvftr" hidden="1">{"'Consu_Mundial'!$B$2:$H$33"}</definedName>
    <definedName name="sd" hidden="1">{"'Consu_Mundial'!$B$2:$H$33"}</definedName>
    <definedName name="sdasd" hidden="1">{"'Consu_Mundial'!$B$2:$H$33"}</definedName>
    <definedName name="sdfg" hidden="1">{"'Consu_Mundial'!$B$2:$H$33"}</definedName>
    <definedName name="sdfgetr" hidden="1">{"'Consu_Mundial'!$B$2:$H$33"}</definedName>
    <definedName name="sdfgjdgj" hidden="1">{"'Consu_Mundial'!$B$2:$H$33"}</definedName>
    <definedName name="sdfgtgnbv" hidden="1">{"'Consu_Mundial'!$B$2:$H$33"}</definedName>
    <definedName name="sdfhgswty" hidden="1">{"'Consu_Mundial'!$B$2:$H$33"}</definedName>
    <definedName name="sdfhtu" hidden="1">{"'Consu_Mundial'!$B$2:$H$33"}</definedName>
    <definedName name="sdgas" hidden="1">{"'Consu_Mundial'!$B$2:$H$33"}</definedName>
    <definedName name="sdgjdjdhjd" hidden="1">{"'Consu_Mundial'!$B$2:$H$33"}</definedName>
    <definedName name="sdhtyi" hidden="1">{"'Consu_Mundial'!$B$2:$H$33"}</definedName>
    <definedName name="sdklpfjsdm" hidden="1">{"'Consu_Mundial'!$B$2:$H$33"}</definedName>
    <definedName name="sdlfmsdlvk" hidden="1">{"'Consu_Mundial'!$B$2:$H$33"}</definedName>
    <definedName name="sdrhzb" hidden="1">{"'Consu_Mundial'!$B$2:$H$33"}</definedName>
    <definedName name="sdsdddddddddddg" hidden="1">{"'Consu_Mundial'!$B$2:$H$33"}</definedName>
    <definedName name="sdtghgh" hidden="1">{"'Consu_Mundial'!$B$2:$H$33"}</definedName>
    <definedName name="sdtht" hidden="1">{"'Consu_Mundial'!$B$2:$H$33"}</definedName>
    <definedName name="sdtsth" hidden="1">{"'Consu_Mundial'!$B$2:$H$33"}</definedName>
    <definedName name="sef" hidden="1">{"'Consu_Mundial'!$B$2:$H$33"}</definedName>
    <definedName name="seies" hidden="1">{"'Consu_Mundial'!$B$2:$H$33"}</definedName>
    <definedName name="seismesina" hidden="1">{"'Consu_Mundial'!$B$2:$H$33"}</definedName>
    <definedName name="senado" hidden="1">{"'Consu_Mundial'!$B$2:$H$33"}</definedName>
    <definedName name="septiembre" hidden="1">{"'Consu_Mundial'!$B$2:$H$33"}</definedName>
    <definedName name="SerieHoy">OFFSET('1'!$A$1,MATCH("Hoy",'1'!$B$1:$B$726,0)-1,2,1,MATCH(NOW()-TODAY(),hora,1))</definedName>
    <definedName name="sertes" hidden="1">{"'cua 42'!$A$1:$O$40"}</definedName>
    <definedName name="sesenta" hidden="1">{"'Consu_Mundial'!$B$2:$H$33"}</definedName>
    <definedName name="setenta" hidden="1">{"'Consu_Mundial'!$B$2:$H$33"}</definedName>
    <definedName name="sfg" localSheetId="2" hidden="1">'[6]dep pre'!#REF!</definedName>
    <definedName name="sfg" localSheetId="8" hidden="1">'[6]dep pre'!#REF!</definedName>
    <definedName name="sfg" localSheetId="5" hidden="1">'[6]dep pre'!#REF!</definedName>
    <definedName name="sfg" localSheetId="1" hidden="1">'[6]dep pre'!#REF!</definedName>
    <definedName name="sfg" localSheetId="0" hidden="1">'[6]dep pre'!#REF!</definedName>
    <definedName name="sfg" localSheetId="4" hidden="1">'[6]dep pre'!#REF!</definedName>
    <definedName name="sfg" hidden="1">'[6]dep pre'!#REF!</definedName>
    <definedName name="sfghsty" hidden="1">{"'Consu_Mundial'!$B$2:$H$33"}</definedName>
    <definedName name="sfgjcvhn" hidden="1">{"'Consu_Mundial'!$B$2:$H$33"}</definedName>
    <definedName name="sfgn" hidden="1">{"'Consu_Mundial'!$B$2:$H$33"}</definedName>
    <definedName name="sfhstrysgh" hidden="1">{"'Consu_Mundial'!$B$2:$H$33"}</definedName>
    <definedName name="sfnnnnnnnnnn" hidden="1">{"'Consu_Mundial'!$B$2:$H$33"}</definedName>
    <definedName name="sgfjb" hidden="1">{"'Consu_Mundial'!$B$2:$H$33"}</definedName>
    <definedName name="sgh" hidden="1">{"'Consu_Mundial'!$B$2:$H$33"}</definedName>
    <definedName name="sghdgjfhk" hidden="1">{"'Consu_Mundial'!$B$2:$H$33"}</definedName>
    <definedName name="sghdjnb" hidden="1">{"'Consu_Mundial'!$B$2:$H$33"}</definedName>
    <definedName name="sghgbn" hidden="1">{"'Consu_Mundial'!$B$2:$H$33"}</definedName>
    <definedName name="sghh" hidden="1">{"'Consu_Mundial'!$B$2:$H$33"}</definedName>
    <definedName name="sghsdgh" hidden="1">{"'Consu_Mundial'!$B$2:$H$33"}</definedName>
    <definedName name="sghstrxbn" hidden="1">{"'Consu_Mundial'!$B$2:$H$33"}</definedName>
    <definedName name="sghtrwrwr" hidden="1">{"'Consu_Mundial'!$B$2:$H$33"}</definedName>
    <definedName name="sghxbv" hidden="1">{"'Consu_Mundial'!$B$2:$H$33"}</definedName>
    <definedName name="sgna" hidden="1">{"'Consu_Mundial'!$B$2:$H$33"}</definedName>
    <definedName name="sgnmse" hidden="1">{"'Consu_Mundial'!$B$2:$H$33"}</definedName>
    <definedName name="shgbvn" hidden="1">{"'Consu_Mundial'!$B$2:$H$33"}</definedName>
    <definedName name="shit" hidden="1">{"'cua 42'!$A$1:$O$40"}</definedName>
    <definedName name="shstrudhbvn" hidden="1">{"'Consu_Mundial'!$B$2:$H$33"}</definedName>
    <definedName name="si" hidden="1">{"'Consu_Mundial'!$B$2:$H$33"}</definedName>
    <definedName name="siete" hidden="1">{"'Consu_Mundial'!$B$2:$H$33"}</definedName>
    <definedName name="sin" hidden="1">{"'Consu_Mundial'!$B$2:$H$33"}</definedName>
    <definedName name="sinnumero" hidden="1">{"'Consu_Mundial'!$B$2:$H$33"}</definedName>
    <definedName name="so" hidden="1">{"'Consu_Mundial'!$B$2:$H$33"}</definedName>
    <definedName name="sobre" hidden="1">{"'Consu_Mundial'!$B$2:$H$33"}</definedName>
    <definedName name="soy" hidden="1">{"'Consu_Mundial'!$B$2:$H$33"}</definedName>
    <definedName name="SpreadsheetBuilder_1" localSheetId="2" hidden="1">'BB CDS 5Y (2)'!$A$22:$B$28</definedName>
    <definedName name="SpreadsheetBuilder_1" localSheetId="8" hidden="1">'BB Merval'!$A$16:$B$22</definedName>
    <definedName name="SpreadsheetBuilder_1" localSheetId="1" hidden="1">'ER Lebac'!$A$22:$B$28</definedName>
    <definedName name="SpreadsheetBuilder_1" hidden="1">#REF!</definedName>
    <definedName name="SpreadsheetBuilder_2" hidden="1">#REF!</definedName>
    <definedName name="SpreadsheetBuilder_3" hidden="1">#REF!</definedName>
    <definedName name="SpreadsheetBuilder_4" hidden="1">#REF!</definedName>
    <definedName name="srygb" hidden="1">{"'Consu_Mundial'!$B$2:$H$33"}</definedName>
    <definedName name="ssssss" hidden="1">{"'tasa de salida'!$A$1:$G$48"}</definedName>
    <definedName name="sssssssssssssssssssssssssss" hidden="1">{"'Consu_Mundial'!$B$2:$H$33"}</definedName>
    <definedName name="st" hidden="1">{"'Consu_Mundial'!$B$2:$H$33"}</definedName>
    <definedName name="sth" hidden="1">{"'Consu_Mundial'!$B$2:$H$33"}</definedName>
    <definedName name="sthukfnsfgws" hidden="1">{"'Consu_Mundial'!$B$2:$H$33"}</definedName>
    <definedName name="strb" hidden="1">{"'Consu_Mundial'!$B$2:$H$33"}</definedName>
    <definedName name="strhgbf" hidden="1">{"'Consu_Mundial'!$B$2:$H$33"}</definedName>
    <definedName name="strhsb" hidden="1">{"'Consu_Mundial'!$B$2:$H$33"}</definedName>
    <definedName name="struhcfgw" hidden="1">{"'Consu_Mundial'!$B$2:$H$33"}</definedName>
    <definedName name="strysgfjyd" hidden="1">{"'Consu_Mundial'!$B$2:$H$33"}</definedName>
    <definedName name="styn" hidden="1">{"'Consu_Mundial'!$B$2:$H$33"}</definedName>
    <definedName name="susana" hidden="1">{"'Consu_Mundial'!$B$2:$H$33"}</definedName>
    <definedName name="Swvu.PLA1." localSheetId="2" hidden="1">'[3]COP FED'!#REF!</definedName>
    <definedName name="Swvu.PLA1." localSheetId="8" hidden="1">'[3]COP FED'!#REF!</definedName>
    <definedName name="Swvu.PLA1." localSheetId="5" hidden="1">'[3]COP FED'!#REF!</definedName>
    <definedName name="Swvu.PLA1." localSheetId="1" hidden="1">'[3]COP FED'!#REF!</definedName>
    <definedName name="Swvu.PLA1." localSheetId="0" hidden="1">'[3]COP FED'!#REF!</definedName>
    <definedName name="Swvu.PLA1." localSheetId="4" hidden="1">'[3]COP FED'!#REF!</definedName>
    <definedName name="Swvu.PLA1." hidden="1">'[3]COP FED'!#REF!</definedName>
    <definedName name="Swvu.PLA2." hidden="1">'[3]COP FED'!$A$1:$N$49</definedName>
    <definedName name="t" hidden="1">{"'Consu_Mundial'!$B$2:$H$33"}</definedName>
    <definedName name="tabla" hidden="1">{"'Hoja1'!$C$8:$F$32"}</definedName>
    <definedName name="tarzan" hidden="1">{"'Consu_Mundial'!$B$2:$H$33"}</definedName>
    <definedName name="teikirisi" hidden="1">{"'Consu_Mundial'!$B$2:$H$33"}</definedName>
    <definedName name="tele" hidden="1">{"'Consu_Mundial'!$B$2:$H$33"}</definedName>
    <definedName name="terillon" hidden="1">{"'Consu_Mundial'!$B$2:$H$33"}</definedName>
    <definedName name="teriyaki" hidden="1">{"'Consu_Mundial'!$B$2:$H$33"}</definedName>
    <definedName name="tewqtaset" hidden="1">{"'Consu_Mundial'!$B$2:$H$33"}</definedName>
    <definedName name="tg" hidden="1">{"'Consu_Mundial'!$B$2:$H$33"}</definedName>
    <definedName name="thb" hidden="1">{"'Consu_Mundial'!$B$2:$H$33"}</definedName>
    <definedName name="thbg" hidden="1">{"'Consu_Mundial'!$B$2:$H$33"}</definedName>
    <definedName name="tigre" hidden="1">{"'Consu_Mundial'!$B$2:$H$33"}</definedName>
    <definedName name="tigresa" hidden="1">{"'Consu_Mundial'!$B$2:$H$33"}</definedName>
    <definedName name="tigresita" hidden="1">{"'Consu_Mundial'!$B$2:$H$33"}</definedName>
    <definedName name="tiotuioti" hidden="1">{"'Consu_Mundial'!$B$2:$H$33"}</definedName>
    <definedName name="tito" hidden="1">{"'Consu_Mundial'!$B$2:$H$33"}</definedName>
    <definedName name="toro" hidden="1">{"'Consu_Mundial'!$B$2:$H$33"}</definedName>
    <definedName name="tqwepyt" hidden="1">{"'Consu_Mundial'!$B$2:$H$33"}</definedName>
    <definedName name="tqwp7t" hidden="1">{"'Consu_Mundial'!$B$2:$H$33"}</definedName>
    <definedName name="tqwpeute" hidden="1">{"'Consu_Mundial'!$B$2:$H$33"}</definedName>
    <definedName name="tqwpeuy" hidden="1">{"'Consu_Mundial'!$B$2:$H$33"}</definedName>
    <definedName name="tqwpeyt" hidden="1">{"'Consu_Mundial'!$B$2:$H$33"}</definedName>
    <definedName name="tqwpty" hidden="1">{"'Consu_Mundial'!$B$2:$H$33"}</definedName>
    <definedName name="tqwput" hidden="1">{"'Consu_Mundial'!$B$2:$H$33"}</definedName>
    <definedName name="tqwpyt" hidden="1">{"'Consu_Mundial'!$B$2:$H$33"}</definedName>
    <definedName name="tr" hidden="1">{"'Consu_Mundial'!$B$2:$H$33"}</definedName>
    <definedName name="tras" hidden="1">{"'Consu_Mundial'!$B$2:$H$33"}</definedName>
    <definedName name="trece" hidden="1">{"'Consu_Mundial'!$B$2:$H$33"}</definedName>
    <definedName name="tres" hidden="1">{"'Consu_Mundial'!$B$2:$H$33"}</definedName>
    <definedName name="trhbgf" hidden="1">{"'Consu_Mundial'!$B$2:$H$33"}</definedName>
    <definedName name="trhx" hidden="1">{"'Consu_Mundial'!$B$2:$H$33"}</definedName>
    <definedName name="triente" hidden="1">{"'Consu_Mundial'!$B$2:$H$33"}</definedName>
    <definedName name="tt" hidden="1">{"'Consu_Mundial'!$B$2:$H$33"}</definedName>
    <definedName name="ttt" hidden="1">{"'Consu_Mundial'!$B$2:$H$33"}</definedName>
    <definedName name="ttttt" hidden="1">{"'Consu_Mundial'!$B$2:$H$33"}</definedName>
    <definedName name="tttttttttt" hidden="1">{"'Consu_Mundial'!$B$2:$H$33"}</definedName>
    <definedName name="ttttttttttttt" hidden="1">{"'Consu_Mundial'!$B$2:$H$33"}</definedName>
    <definedName name="tu" hidden="1">{"'Consu_Mundial'!$B$2:$H$33"}</definedName>
    <definedName name="tugnh" hidden="1">{"'Consu_Mundial'!$B$2:$H$33"}</definedName>
    <definedName name="tuioti" hidden="1">{"'Consu_Mundial'!$B$2:$H$33"}</definedName>
    <definedName name="twyueyjn" hidden="1">{"'Consu_Mundial'!$B$2:$H$33"}</definedName>
    <definedName name="ty" hidden="1">{"'Consu_Mundial'!$B$2:$H$33"}</definedName>
    <definedName name="tyhghbvndfyh" hidden="1">{"'Consu_Mundial'!$B$2:$H$33"}</definedName>
    <definedName name="tytyty" hidden="1">{"'Consu_Mundial'!$B$2:$H$33"}</definedName>
    <definedName name="tytytytyty" hidden="1">{"'Consu_Mundial'!$B$2:$H$33"}</definedName>
    <definedName name="tyurt" hidden="1">{"'cua 42'!$A$1:$O$40"}</definedName>
    <definedName name="ui" hidden="1">{"'Consu_Mundial'!$B$2:$H$33"}</definedName>
    <definedName name="uiojkm" hidden="1">{"'Consu_Mundial'!$B$2:$H$33"}</definedName>
    <definedName name="uj" hidden="1">{"'Consu_Mundial'!$B$2:$H$33"}</definedName>
    <definedName name="ujhn" hidden="1">{"'Consu_Mundial'!$B$2:$H$33"}</definedName>
    <definedName name="uno" hidden="1">{"'Consu_Mundial'!$B$2:$H$33"}</definedName>
    <definedName name="uoop" hidden="1">{"'Consu_Mundial'!$B$2:$H$33"}</definedName>
    <definedName name="uuuu" hidden="1">{"'Consu_Mundial'!$B$2:$H$33"}</definedName>
    <definedName name="uuuuu" hidden="1">{"'Consu_Mundial'!$B$2:$H$33"}</definedName>
    <definedName name="uuuy" hidden="1">{"'Consu_Mundial'!$B$2:$H$33"}</definedName>
    <definedName name="uv" hidden="1">{"'Consu_Mundial'!$B$2:$H$33"}</definedName>
    <definedName name="uy" hidden="1">{"'Consu_Mundial'!$B$2:$H$33"}</definedName>
    <definedName name="uyjmh" hidden="1">{"'Consu_Mundial'!$B$2:$H$33"}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hidden="1">{"'Consu_Mundial'!$B$2:$H$33"}</definedName>
    <definedName name="vb" hidden="1">{"'Consu_Mundial'!$B$2:$H$33"}</definedName>
    <definedName name="vc" hidden="1">{"'Consu_Mundial'!$B$2:$H$33"}</definedName>
    <definedName name="veinte" hidden="1">{"'Consu_Mundial'!$B$2:$H$33"}</definedName>
    <definedName name="veintidos" hidden="1">{"'Consu_Mundial'!$B$2:$H$33"}</definedName>
    <definedName name="veintitres" hidden="1">{"'Consu_Mundial'!$B$2:$H$33"}</definedName>
    <definedName name="veintiuno" hidden="1">{"'Consu_Mundial'!$B$2:$H$33"}</definedName>
    <definedName name="veitnicicno" hidden="1">{"'Consu_Mundial'!$B$2:$H$33"}</definedName>
    <definedName name="vieinticuatro" hidden="1">{"'Consu_Mundial'!$B$2:$H$33"}</definedName>
    <definedName name="viernes" hidden="1">{"'Consu_Mundial'!$B$2:$H$33"}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hidden="1">{"'Consu_Mundial'!$B$2:$H$33"}</definedName>
    <definedName name="vw" hidden="1">{"'Consu_Mundial'!$B$2:$H$33"}</definedName>
    <definedName name="w" hidden="1">{"'Consu_Mundial'!$B$2:$H$33"}</definedName>
    <definedName name="we" hidden="1">{"'Consu_Mundial'!$B$2:$H$33"}</definedName>
    <definedName name="werhwthg" hidden="1">{"'Consu_Mundial'!$B$2:$H$33"}</definedName>
    <definedName name="wery" hidden="1">{"'Consu_Mundial'!$B$2:$H$33"}</definedName>
    <definedName name="weryethus" hidden="1">{"'Consu_Mundial'!$B$2:$H$33"}</definedName>
    <definedName name="werywytj" hidden="1">{"'Consu_Mundial'!$B$2:$H$33"}</definedName>
    <definedName name="wethhgxshg" hidden="1">{"'Consu_Mundial'!$B$2:$H$33"}</definedName>
    <definedName name="wf" hidden="1">{"'Consu_Mundial'!$B$2:$H$33"}</definedName>
    <definedName name="willy" hidden="1">{"'Consu_Mundial'!$B$2:$H$33"}</definedName>
    <definedName name="wq" hidden="1">{"'Consu_Mundial'!$B$2:$H$33"}</definedName>
    <definedName name="wret" hidden="1">{"'Consu_Mundial'!$B$2:$H$33"}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hidden="1">{"3",#N/A,FALSE,"BASE MONETARIA";"4",#N/A,FALSE,"BASE MONETARIA"}</definedName>
    <definedName name="wrn.PASMON." hidden="1">{"1",#N/A,FALSE,"Pasivos Mon";"2",#N/A,FALSE,"Pasivos Mon"}</definedName>
    <definedName name="wrt" hidden="1">{"'Consu_Mundial'!$B$2:$H$33"}</definedName>
    <definedName name="wthgfbxgfh" hidden="1">{"'Consu_Mundial'!$B$2:$H$33"}</definedName>
    <definedName name="wtm" hidden="1">{"'Consu_Mundial'!$B$2:$H$33"}</definedName>
    <definedName name="wtrhbgv" hidden="1">{"'Consu_Mundial'!$B$2:$H$33"}</definedName>
    <definedName name="wty" hidden="1">{"'Consu_Mundial'!$B$2:$H$33"}</definedName>
    <definedName name="wtyer" hidden="1">{"'Consu_Mundial'!$B$2:$H$33"}</definedName>
    <definedName name="wtyf" hidden="1">{"'Consu_Mundial'!$B$2:$H$33"}</definedName>
    <definedName name="wtygxn" hidden="1">{"'Consu_Mundial'!$B$2:$H$33"}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hidden="1">{"'Consu_Mundial'!$B$2:$H$33"}</definedName>
    <definedName name="wwwwwwwwwwwr" hidden="1">{"'Consu_Mundial'!$B$2:$H$33"}</definedName>
    <definedName name="wwwwwwwwwwww" hidden="1">{"'Consu_Mundial'!$B$2:$H$33"}</definedName>
    <definedName name="wwwwwwwwwwwww" hidden="1">{"'Consu_Mundial'!$B$2:$H$33"}</definedName>
    <definedName name="wx" hidden="1">{"'Consu_Mundial'!$B$2:$H$33"}</definedName>
    <definedName name="wythvc" hidden="1">{"'Consu_Mundial'!$B$2:$H$33"}</definedName>
    <definedName name="wyttxbg" hidden="1">{"'Consu_Mundial'!$B$2:$H$33"}</definedName>
    <definedName name="XA" hidden="1">{"'Consu_Mundial'!$B$2:$H$33"}</definedName>
    <definedName name="xc" hidden="1">{"'Consu_Mundial'!$B$2:$H$33"}</definedName>
    <definedName name="xcbxdhb" hidden="1">{"'Consu_Mundial'!$B$2:$H$33"}</definedName>
    <definedName name="xcmbi" hidden="1">{"'Consu_Mundial'!$B$2:$H$33"}</definedName>
    <definedName name="xdfjdyhj" hidden="1">{"'Consu_Mundial'!$B$2:$H$33"}</definedName>
    <definedName name="xdryhn" hidden="1">{"'Consu_Mundial'!$B$2:$H$33"}</definedName>
    <definedName name="xfdfa" hidden="1">{"'Consu_Mundial'!$B$2:$H$33"}</definedName>
    <definedName name="xs" hidden="1">{"'RELATÓRIO'!$A$1:$E$20","'RELATÓRIO'!$A$22:$D$34","'INTERNET'!$A$31:$G$58","'INTERNET'!$A$1:$G$28","'SÉRIE HISTÓRICA'!$A$167:$H$212","'SÉRIE HISTÓRICA'!$A$56:$H$101"}</definedName>
    <definedName name="xu" hidden="1">{"'Consu_Mundial'!$B$2:$H$33"}</definedName>
    <definedName name="xw" hidden="1">{"'Consu_Mundial'!$B$2:$H$33"}</definedName>
    <definedName name="xz" hidden="1">{"'Consu_Mundial'!$B$2:$H$33"}</definedName>
    <definedName name="ya" hidden="1">{"'Consu_Mundial'!$B$2:$H$33"}</definedName>
    <definedName name="yallego" hidden="1">{"'Consu_Mundial'!$B$2:$H$33"}</definedName>
    <definedName name="ydb" hidden="1">{"'Consu_Mundial'!$B$2:$H$33"}</definedName>
    <definedName name="ydgh" hidden="1">{"'Consu_Mundial'!$B$2:$H$33"}</definedName>
    <definedName name="ydjnh" hidden="1">{"'Consu_Mundial'!$B$2:$H$33"}</definedName>
    <definedName name="yehg" hidden="1">{"'Consu_Mundial'!$B$2:$H$33"}</definedName>
    <definedName name="yeso" hidden="1">{"'Consu_Mundial'!$B$2:$H$33"}</definedName>
    <definedName name="yiop" hidden="1">{"'Consu_Mundial'!$B$2:$H$33"}</definedName>
    <definedName name="yioppo" hidden="1">{"'Consu_Mundial'!$B$2:$H$33"}</definedName>
    <definedName name="yjunh" hidden="1">{"'Consu_Mundial'!$B$2:$H$33"}</definedName>
    <definedName name="ypyppyotrh" hidden="1">{"'Consu_Mundial'!$B$2:$H$33"}</definedName>
    <definedName name="ytjghn" hidden="1">{"'Consu_Mundial'!$B$2:$H$33"}</definedName>
    <definedName name="yu" hidden="1">{"'Consu_Mundial'!$B$2:$H$33"}</definedName>
    <definedName name="yue" hidden="1">{"'Consu_Mundial'!$B$2:$H$33"}</definedName>
    <definedName name="yuetyy" hidden="1">{"'cua 42'!$A$1:$O$40"}</definedName>
    <definedName name="yugh" hidden="1">{"'Consu_Mundial'!$B$2:$H$33"}</definedName>
    <definedName name="yui" hidden="1">{"'Consu_Mundial'!$B$2:$H$33"}</definedName>
    <definedName name="yujh" hidden="1">{"'Consu_Mundial'!$B$2:$H$33"}</definedName>
    <definedName name="yujhg" hidden="1">{"'Consu_Mundial'!$B$2:$H$33"}</definedName>
    <definedName name="yuk" hidden="1">{"'Consu_Mundial'!$B$2:$H$33"}</definedName>
    <definedName name="yukifkxdgfs" hidden="1">{"'Consu_Mundial'!$B$2:$H$33"}</definedName>
    <definedName name="yyy" hidden="1">{"'Consu_Mundial'!$B$2:$H$33"}</definedName>
    <definedName name="yyyyyyyyyyy" hidden="1">{"'Consu_Mundial'!$B$2:$H$33"}</definedName>
    <definedName name="yyyyyyyyyyyyt" hidden="1">{"'Consu_Mundial'!$B$2:$H$33"}</definedName>
    <definedName name="yyyyyyyyyyyyyw" hidden="1">{"'Consu_Mundial'!$B$2:$H$33"}</definedName>
    <definedName name="yz" hidden="1">{"'Consu_Mundial'!$B$2:$H$33"}</definedName>
    <definedName name="Z_0C2BA18A_21C0_43A0_BA72_AEF5075BA836_.wvu.Cols" hidden="1">'[7]Prog. Fin.'!$E$1:$E$65536,'[7]Prog. Fin.'!$I$1:$J$65536,'[7]Prog. Fin.'!$N$1:$N$65536,'[7]Prog. Fin.'!$R$1:$S$65536</definedName>
    <definedName name="Z_0C2BA18A_21C0_43A0_BA72_AEF5075BA836_.wvu.Rows" hidden="1">'[7]Prog. Fin.'!$A$9:$IV$14,'[7]Prog. Fin.'!$A$17:$IV$26,'[7]Prog. Fin.'!$A$31:$IV$33,'[7]Prog. Fin.'!$A$40:$IV$41,'[7]Prog. Fin.'!$A$44:$IV$46,'[7]Prog. Fin.'!$A$81:$IV$83,'[7]Prog. Fin.'!$A$157:$IV$159</definedName>
    <definedName name="Z_AB0CFEEA_4F19_4F6A_9BEA_953016B5C36F_.wvu.Cols" hidden="1">'[7]Prog. Fin.'!$E$1:$E$65536,'[7]Prog. Fin.'!$I$1:$J$65536,'[7]Prog. Fin.'!$N$1:$N$65536,'[7]Prog. Fin.'!$R$1:$S$65536</definedName>
    <definedName name="Z_AB0CFEEA_4F19_4F6A_9BEA_953016B5C36F_.wvu.Rows" hidden="1">'[7]Prog. Fin.'!$A$9:$IV$14,'[7]Prog. Fin.'!$A$17:$IV$26,'[7]Prog. Fin.'!$A$31:$IV$33,'[7]Prog. Fin.'!$A$40:$IV$41,'[7]Prog. Fin.'!$A$44:$IV$46,'[7]Prog. Fin.'!$A$81:$IV$83,'[7]Prog. Fin.'!$A$157:$IV$159</definedName>
    <definedName name="zaza" hidden="1">{"'Consu_Mundial'!$B$2:$H$33"}</definedName>
    <definedName name="zazxs" hidden="1">{"'Consu_Mundial'!$B$2:$H$33"}</definedName>
    <definedName name="zx" hidden="1">{"'Consu_Mundial'!$B$2:$H$33"}</definedName>
    <definedName name="zxcvbxbmnsfgj" hidden="1">{"'Consu_Mundial'!$B$2:$H$33"}</definedName>
    <definedName name="zxczb" hidden="1">{"'Consu_Mundial'!$B$2:$H$33"}</definedName>
    <definedName name="zxp9d" hidden="1">{"'Consu_Mundial'!$B$2:$H$33"}</definedName>
    <definedName name="zy" hidden="1">{"'Consu_Mundial'!$B$2:$H$33"}</definedName>
    <definedName name="zzxa" hidden="1">{"'Consu_Mundial'!$B$2:$H$33"}</definedName>
    <definedName name="zzzzzzzzzz" hidden="1">{"'Consu_Mundial'!$B$2:$H$33"}</definedName>
    <definedName name="zzzzzzzzzzzzx" hidden="1">{"'Consu_Mundial'!$B$2:$H$33"}</definedName>
    <definedName name="zzzzzzzzzzzzzzx" hidden="1">{"'Consu_Mundial'!$B$2:$H$33"}</definedName>
  </definedNames>
  <calcPr calcId="162913"/>
</workbook>
</file>

<file path=xl/calcChain.xml><?xml version="1.0" encoding="utf-8"?>
<calcChain xmlns="http://schemas.openxmlformats.org/spreadsheetml/2006/main">
  <c r="U28" i="74" l="1"/>
  <c r="L28" i="74"/>
  <c r="F28" i="74"/>
  <c r="H28" i="74"/>
  <c r="C28" i="74"/>
  <c r="Z22" i="24"/>
  <c r="AA22" i="24"/>
  <c r="V22" i="24"/>
  <c r="P22" i="24"/>
  <c r="Q22" i="24"/>
  <c r="E22" i="24"/>
  <c r="D22" i="24"/>
  <c r="AB22" i="17"/>
  <c r="Y22" i="17"/>
  <c r="R22" i="17"/>
  <c r="P22" i="17"/>
  <c r="L22" i="17"/>
  <c r="D22" i="17"/>
  <c r="C22" i="17"/>
  <c r="Q28" i="62"/>
  <c r="H28" i="62"/>
  <c r="P28" i="62"/>
  <c r="A28" i="62"/>
  <c r="C2" i="63"/>
  <c r="Q28" i="74"/>
  <c r="T28" i="74"/>
  <c r="M28" i="74"/>
  <c r="J28" i="74"/>
  <c r="G28" i="74"/>
  <c r="W22" i="24"/>
  <c r="AD22" i="24"/>
  <c r="X22" i="24"/>
  <c r="S22" i="24"/>
  <c r="O22" i="24"/>
  <c r="T22" i="24"/>
  <c r="J22" i="24"/>
  <c r="G22" i="24"/>
  <c r="AA22" i="17"/>
  <c r="W22" i="17"/>
  <c r="T22" i="17"/>
  <c r="O22" i="17"/>
  <c r="I22" i="17"/>
  <c r="G22" i="17"/>
  <c r="A22" i="17"/>
  <c r="L28" i="62"/>
  <c r="N28" i="62"/>
  <c r="C13" i="63"/>
  <c r="N28" i="74"/>
  <c r="O28" i="74"/>
  <c r="I28" i="74"/>
  <c r="E28" i="74"/>
  <c r="D28" i="74"/>
  <c r="Y22" i="24"/>
  <c r="AC22" i="24"/>
  <c r="AB22" i="24"/>
  <c r="M22" i="24"/>
  <c r="R22" i="24"/>
  <c r="K22" i="24"/>
  <c r="I22" i="24"/>
  <c r="F22" i="24"/>
  <c r="A22" i="24"/>
  <c r="Z22" i="17"/>
  <c r="U22" i="17"/>
  <c r="S22" i="17"/>
  <c r="N22" i="17"/>
  <c r="K22" i="17"/>
  <c r="H22" i="17"/>
  <c r="E22" i="17"/>
  <c r="O28" i="62"/>
  <c r="F28" i="62"/>
  <c r="B11" i="63"/>
  <c r="R28" i="74"/>
  <c r="P28" i="74"/>
  <c r="K28" i="74"/>
  <c r="A28" i="74"/>
  <c r="U22" i="24"/>
  <c r="N22" i="24"/>
  <c r="L22" i="24"/>
  <c r="H22" i="24"/>
  <c r="C22" i="24"/>
  <c r="X22" i="17"/>
  <c r="V22" i="17"/>
  <c r="Q22" i="17"/>
  <c r="M22" i="17"/>
  <c r="J22" i="17"/>
  <c r="F22" i="17"/>
  <c r="D28" i="62"/>
  <c r="J28" i="62"/>
  <c r="F4" i="63"/>
  <c r="AD8" i="24" l="1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3" i="24"/>
  <c r="Z3" i="24" s="1"/>
  <c r="K3" i="24" l="1"/>
  <c r="K14" i="24" s="1"/>
  <c r="L3" i="24"/>
  <c r="L14" i="24" s="1"/>
  <c r="AD3" i="24"/>
  <c r="AD14" i="24" s="1"/>
  <c r="S3" i="24"/>
  <c r="S14" i="24" s="1"/>
  <c r="A6" i="24"/>
  <c r="AC6" i="24" s="1"/>
  <c r="N3" i="24"/>
  <c r="N14" i="24" s="1"/>
  <c r="V3" i="24"/>
  <c r="V14" i="24" s="1"/>
  <c r="C3" i="24"/>
  <c r="C14" i="24" s="1"/>
  <c r="W3" i="24"/>
  <c r="W14" i="24" s="1"/>
  <c r="F3" i="24"/>
  <c r="F14" i="24" s="1"/>
  <c r="AA3" i="24"/>
  <c r="AA14" i="24" s="1"/>
  <c r="G3" i="24"/>
  <c r="G14" i="24" s="1"/>
  <c r="AB3" i="24"/>
  <c r="AB14" i="24" s="1"/>
  <c r="O3" i="24"/>
  <c r="O14" i="24" s="1"/>
  <c r="A4" i="24"/>
  <c r="D4" i="24" s="1"/>
  <c r="D3" i="24"/>
  <c r="D14" i="24" s="1"/>
  <c r="T3" i="24"/>
  <c r="T14" i="24" s="1"/>
  <c r="Z14" i="24"/>
  <c r="E3" i="24"/>
  <c r="M3" i="24"/>
  <c r="U3" i="24"/>
  <c r="AC3" i="24"/>
  <c r="A5" i="24"/>
  <c r="H3" i="24"/>
  <c r="P3" i="24"/>
  <c r="X3" i="24"/>
  <c r="I3" i="24"/>
  <c r="Q3" i="24"/>
  <c r="Y3" i="24"/>
  <c r="A7" i="24"/>
  <c r="B3" i="24"/>
  <c r="J3" i="24"/>
  <c r="R3" i="24"/>
  <c r="R6" i="24" l="1"/>
  <c r="R12" i="24" s="1"/>
  <c r="V6" i="24"/>
  <c r="U6" i="24"/>
  <c r="U12" i="24" s="1"/>
  <c r="J6" i="24"/>
  <c r="J12" i="24" s="1"/>
  <c r="K6" i="24"/>
  <c r="K12" i="24" s="1"/>
  <c r="O6" i="24"/>
  <c r="O12" i="24" s="1"/>
  <c r="L6" i="24"/>
  <c r="S6" i="24"/>
  <c r="S12" i="24" s="1"/>
  <c r="W6" i="24"/>
  <c r="W12" i="24" s="1"/>
  <c r="T6" i="24"/>
  <c r="T12" i="24" s="1"/>
  <c r="W4" i="24"/>
  <c r="W10" i="24" s="1"/>
  <c r="N6" i="24"/>
  <c r="N12" i="24" s="1"/>
  <c r="X6" i="24"/>
  <c r="X12" i="24" s="1"/>
  <c r="M6" i="24"/>
  <c r="M12" i="24" s="1"/>
  <c r="L12" i="24"/>
  <c r="AB4" i="24"/>
  <c r="AB10" i="24" s="1"/>
  <c r="E4" i="24"/>
  <c r="E10" i="24" s="1"/>
  <c r="Z6" i="24"/>
  <c r="Z12" i="24" s="1"/>
  <c r="I6" i="24"/>
  <c r="I12" i="24" s="1"/>
  <c r="AA4" i="24"/>
  <c r="AA10" i="24" s="1"/>
  <c r="C6" i="24"/>
  <c r="C12" i="24" s="1"/>
  <c r="F6" i="24"/>
  <c r="F12" i="24" s="1"/>
  <c r="G6" i="24"/>
  <c r="G12" i="24" s="1"/>
  <c r="P6" i="24"/>
  <c r="P12" i="24" s="1"/>
  <c r="D6" i="24"/>
  <c r="D12" i="24" s="1"/>
  <c r="Y6" i="24"/>
  <c r="Y12" i="24" s="1"/>
  <c r="Z4" i="24"/>
  <c r="Z10" i="24" s="1"/>
  <c r="B6" i="24"/>
  <c r="B12" i="24" s="1"/>
  <c r="Q6" i="24"/>
  <c r="Q12" i="24" s="1"/>
  <c r="AA6" i="24"/>
  <c r="AA12" i="24" s="1"/>
  <c r="AD6" i="24"/>
  <c r="AD12" i="24" s="1"/>
  <c r="H6" i="24"/>
  <c r="H12" i="24" s="1"/>
  <c r="AB6" i="24"/>
  <c r="AB12" i="24" s="1"/>
  <c r="E6" i="24"/>
  <c r="E12" i="24" s="1"/>
  <c r="X4" i="24"/>
  <c r="X10" i="24" s="1"/>
  <c r="V4" i="24"/>
  <c r="V10" i="24" s="1"/>
  <c r="G4" i="24"/>
  <c r="G10" i="24" s="1"/>
  <c r="J4" i="24"/>
  <c r="J10" i="24" s="1"/>
  <c r="K4" i="24"/>
  <c r="K10" i="24" s="1"/>
  <c r="L4" i="24"/>
  <c r="L10" i="24" s="1"/>
  <c r="AC4" i="24"/>
  <c r="AC10" i="24" s="1"/>
  <c r="H4" i="24"/>
  <c r="H10" i="24" s="1"/>
  <c r="F4" i="24"/>
  <c r="F10" i="24" s="1"/>
  <c r="U4" i="24"/>
  <c r="U10" i="24" s="1"/>
  <c r="O4" i="24"/>
  <c r="O10" i="24" s="1"/>
  <c r="R4" i="24"/>
  <c r="R10" i="24" s="1"/>
  <c r="S4" i="24"/>
  <c r="S10" i="24" s="1"/>
  <c r="T4" i="24"/>
  <c r="T10" i="24" s="1"/>
  <c r="N4" i="24"/>
  <c r="N10" i="24" s="1"/>
  <c r="M4" i="24"/>
  <c r="M10" i="24" s="1"/>
  <c r="Q4" i="24"/>
  <c r="Q10" i="24" s="1"/>
  <c r="B4" i="24"/>
  <c r="B10" i="24" s="1"/>
  <c r="C4" i="24"/>
  <c r="C10" i="24" s="1"/>
  <c r="V12" i="24"/>
  <c r="D10" i="24"/>
  <c r="AD4" i="24"/>
  <c r="AD10" i="24" s="1"/>
  <c r="Y4" i="24"/>
  <c r="Y10" i="24" s="1"/>
  <c r="P4" i="24"/>
  <c r="P10" i="24" s="1"/>
  <c r="I4" i="24"/>
  <c r="I10" i="24" s="1"/>
  <c r="H14" i="24"/>
  <c r="AC12" i="24"/>
  <c r="AC14" i="24"/>
  <c r="Z7" i="24"/>
  <c r="Z13" i="24" s="1"/>
  <c r="R7" i="24"/>
  <c r="R13" i="24" s="1"/>
  <c r="J7" i="24"/>
  <c r="J13" i="24" s="1"/>
  <c r="B7" i="24"/>
  <c r="B13" i="24" s="1"/>
  <c r="Y7" i="24"/>
  <c r="Y13" i="24" s="1"/>
  <c r="Q7" i="24"/>
  <c r="Q13" i="24" s="1"/>
  <c r="I7" i="24"/>
  <c r="I13" i="24" s="1"/>
  <c r="X7" i="24"/>
  <c r="X13" i="24" s="1"/>
  <c r="P7" i="24"/>
  <c r="P13" i="24" s="1"/>
  <c r="H7" i="24"/>
  <c r="H13" i="24" s="1"/>
  <c r="AC7" i="24"/>
  <c r="AC13" i="24" s="1"/>
  <c r="U7" i="24"/>
  <c r="U13" i="24" s="1"/>
  <c r="M7" i="24"/>
  <c r="M13" i="24" s="1"/>
  <c r="E7" i="24"/>
  <c r="E13" i="24" s="1"/>
  <c r="AD7" i="24"/>
  <c r="AD13" i="24" s="1"/>
  <c r="N7" i="24"/>
  <c r="N13" i="24" s="1"/>
  <c r="AB7" i="24"/>
  <c r="AB13" i="24" s="1"/>
  <c r="L7" i="24"/>
  <c r="L13" i="24" s="1"/>
  <c r="V7" i="24"/>
  <c r="V13" i="24" s="1"/>
  <c r="AA7" i="24"/>
  <c r="AA13" i="24" s="1"/>
  <c r="K7" i="24"/>
  <c r="K13" i="24" s="1"/>
  <c r="W7" i="24"/>
  <c r="W13" i="24" s="1"/>
  <c r="G7" i="24"/>
  <c r="G13" i="24" s="1"/>
  <c r="F7" i="24"/>
  <c r="F13" i="24" s="1"/>
  <c r="T7" i="24"/>
  <c r="T13" i="24" s="1"/>
  <c r="D7" i="24"/>
  <c r="D13" i="24" s="1"/>
  <c r="S7" i="24"/>
  <c r="S13" i="24" s="1"/>
  <c r="C7" i="24"/>
  <c r="C13" i="24" s="1"/>
  <c r="O7" i="24"/>
  <c r="O13" i="24" s="1"/>
  <c r="U14" i="24"/>
  <c r="I14" i="24"/>
  <c r="R14" i="24"/>
  <c r="Y14" i="24"/>
  <c r="Q14" i="24"/>
  <c r="J14" i="24"/>
  <c r="X14" i="24"/>
  <c r="M14" i="24"/>
  <c r="E14" i="24"/>
  <c r="B14" i="24"/>
  <c r="P14" i="24"/>
  <c r="AD5" i="24"/>
  <c r="AD11" i="24" s="1"/>
  <c r="V5" i="24"/>
  <c r="V11" i="24" s="1"/>
  <c r="N5" i="24"/>
  <c r="N11" i="24" s="1"/>
  <c r="F5" i="24"/>
  <c r="F11" i="24" s="1"/>
  <c r="AC5" i="24"/>
  <c r="AC11" i="24" s="1"/>
  <c r="U5" i="24"/>
  <c r="U11" i="24" s="1"/>
  <c r="M5" i="24"/>
  <c r="M11" i="24" s="1"/>
  <c r="E5" i="24"/>
  <c r="E11" i="24" s="1"/>
  <c r="AB5" i="24"/>
  <c r="AB11" i="24" s="1"/>
  <c r="T5" i="24"/>
  <c r="T11" i="24" s="1"/>
  <c r="L5" i="24"/>
  <c r="L11" i="24" s="1"/>
  <c r="D5" i="24"/>
  <c r="D11" i="24" s="1"/>
  <c r="Y5" i="24"/>
  <c r="Y11" i="24" s="1"/>
  <c r="Q5" i="24"/>
  <c r="Q11" i="24" s="1"/>
  <c r="I5" i="24"/>
  <c r="I11" i="24" s="1"/>
  <c r="Z5" i="24"/>
  <c r="Z11" i="24" s="1"/>
  <c r="J5" i="24"/>
  <c r="J11" i="24" s="1"/>
  <c r="X5" i="24"/>
  <c r="X11" i="24" s="1"/>
  <c r="H5" i="24"/>
  <c r="H11" i="24" s="1"/>
  <c r="W5" i="24"/>
  <c r="W11" i="24" s="1"/>
  <c r="G5" i="24"/>
  <c r="G11" i="24" s="1"/>
  <c r="S5" i="24"/>
  <c r="S11" i="24" s="1"/>
  <c r="C5" i="24"/>
  <c r="C11" i="24" s="1"/>
  <c r="R5" i="24"/>
  <c r="R11" i="24" s="1"/>
  <c r="B5" i="24"/>
  <c r="B11" i="24" s="1"/>
  <c r="AA5" i="24"/>
  <c r="AA11" i="24" s="1"/>
  <c r="K5" i="24"/>
  <c r="K11" i="24" s="1"/>
  <c r="P5" i="24"/>
  <c r="P11" i="24" s="1"/>
  <c r="O5" i="24"/>
  <c r="O11" i="24" s="1"/>
  <c r="O64" i="55" l="1"/>
  <c r="N64" i="55"/>
  <c r="M64" i="55"/>
  <c r="L64" i="55"/>
  <c r="S60" i="55"/>
  <c r="S59" i="55"/>
  <c r="S58" i="55"/>
  <c r="S57" i="55"/>
  <c r="S56" i="55"/>
  <c r="S55" i="55"/>
  <c r="S54" i="55"/>
  <c r="S53" i="55"/>
  <c r="S52" i="55"/>
  <c r="S51" i="55"/>
  <c r="S50" i="55"/>
  <c r="A49" i="55"/>
  <c r="S49" i="55" s="1"/>
  <c r="A48" i="55"/>
  <c r="S48" i="55" s="1"/>
  <c r="A47" i="55"/>
  <c r="S47" i="55" s="1"/>
  <c r="A46" i="55"/>
  <c r="S46" i="55" s="1"/>
  <c r="S45" i="55"/>
  <c r="S44" i="55"/>
  <c r="S43" i="55"/>
  <c r="S42" i="55"/>
  <c r="A41" i="55"/>
  <c r="S41" i="55" s="1"/>
  <c r="A40" i="55"/>
  <c r="S40" i="55" s="1"/>
  <c r="A39" i="55"/>
  <c r="S39" i="55" s="1"/>
  <c r="A38" i="55"/>
  <c r="S38" i="55" s="1"/>
  <c r="S37" i="55"/>
  <c r="S36" i="55"/>
  <c r="S35" i="55"/>
  <c r="S34" i="55"/>
  <c r="A33" i="55"/>
  <c r="S33" i="55" s="1"/>
  <c r="A32" i="55"/>
  <c r="S32" i="55" s="1"/>
  <c r="A31" i="55"/>
  <c r="S31" i="55" s="1"/>
  <c r="A30" i="55"/>
  <c r="S30" i="55" s="1"/>
  <c r="S29" i="55"/>
  <c r="S28" i="55"/>
  <c r="S27" i="55"/>
  <c r="K26" i="55"/>
  <c r="L26" i="55" s="1"/>
  <c r="I26" i="55"/>
  <c r="A25" i="55"/>
  <c r="I25" i="55" s="1"/>
  <c r="A24" i="55"/>
  <c r="K24" i="55" s="1"/>
  <c r="L24" i="55" s="1"/>
  <c r="U24" i="55" s="1"/>
  <c r="K22" i="55"/>
  <c r="O22" i="55" s="1"/>
  <c r="A22" i="55"/>
  <c r="S22" i="55" s="1"/>
  <c r="L18" i="55"/>
  <c r="K17" i="55"/>
  <c r="L17" i="55" s="1"/>
  <c r="A17" i="55"/>
  <c r="B17" i="55" s="1"/>
  <c r="K16" i="55"/>
  <c r="N16" i="55" s="1"/>
  <c r="A16" i="55"/>
  <c r="C16" i="55" s="1"/>
  <c r="K14" i="55"/>
  <c r="N14" i="55" s="1"/>
  <c r="A14" i="55"/>
  <c r="C14" i="55" s="1"/>
  <c r="O10" i="55"/>
  <c r="N10" i="55"/>
  <c r="M10" i="55"/>
  <c r="K10" i="55"/>
  <c r="L10" i="55" s="1"/>
  <c r="G10" i="55"/>
  <c r="F10" i="55"/>
  <c r="E10" i="55"/>
  <c r="D10" i="55"/>
  <c r="C10" i="55"/>
  <c r="B10" i="55"/>
  <c r="A9" i="55"/>
  <c r="B9" i="55" s="1"/>
  <c r="A8" i="55"/>
  <c r="A7" i="55"/>
  <c r="B7" i="55" s="1"/>
  <c r="K6" i="55"/>
  <c r="L6" i="55" s="1"/>
  <c r="A6" i="55"/>
  <c r="F25" i="45"/>
  <c r="E25" i="45" s="1"/>
  <c r="B1" i="45"/>
  <c r="Q26" i="55" l="1"/>
  <c r="F16" i="55"/>
  <c r="F7" i="55"/>
  <c r="G7" i="55"/>
  <c r="F14" i="55"/>
  <c r="C17" i="55"/>
  <c r="D14" i="55"/>
  <c r="G14" i="55"/>
  <c r="E17" i="55"/>
  <c r="C7" i="55"/>
  <c r="F17" i="55"/>
  <c r="S24" i="55"/>
  <c r="I22" i="55"/>
  <c r="F9" i="55"/>
  <c r="D16" i="55"/>
  <c r="E7" i="55"/>
  <c r="G9" i="55"/>
  <c r="D17" i="55"/>
  <c r="G16" i="55"/>
  <c r="G17" i="55"/>
  <c r="A23" i="55"/>
  <c r="K23" i="55" s="1"/>
  <c r="Q23" i="55" s="1"/>
  <c r="M6" i="55"/>
  <c r="N6" i="55"/>
  <c r="O6" i="55"/>
  <c r="C9" i="55"/>
  <c r="M17" i="55"/>
  <c r="E9" i="55"/>
  <c r="N17" i="55"/>
  <c r="I24" i="55"/>
  <c r="F6" i="55"/>
  <c r="C6" i="55"/>
  <c r="E6" i="55"/>
  <c r="D6" i="55"/>
  <c r="B6" i="55"/>
  <c r="G6" i="55"/>
  <c r="M24" i="55"/>
  <c r="W24" i="55" s="1"/>
  <c r="Q24" i="55"/>
  <c r="N24" i="55"/>
  <c r="Y24" i="55" s="1"/>
  <c r="O24" i="55"/>
  <c r="AA24" i="55" s="1"/>
  <c r="F8" i="55"/>
  <c r="C8" i="55"/>
  <c r="E8" i="55"/>
  <c r="B8" i="55"/>
  <c r="D8" i="55"/>
  <c r="K8" i="55"/>
  <c r="G8" i="55"/>
  <c r="AA22" i="55"/>
  <c r="O14" i="55"/>
  <c r="O16" i="55"/>
  <c r="Q22" i="55"/>
  <c r="K25" i="55"/>
  <c r="D7" i="55"/>
  <c r="D9" i="55"/>
  <c r="E14" i="55"/>
  <c r="A15" i="55"/>
  <c r="E16" i="55"/>
  <c r="K7" i="55"/>
  <c r="K9" i="55"/>
  <c r="L14" i="55"/>
  <c r="L16" i="55"/>
  <c r="M22" i="55"/>
  <c r="B14" i="55"/>
  <c r="B22" i="55" s="1"/>
  <c r="M14" i="55"/>
  <c r="B16" i="55"/>
  <c r="B24" i="55" s="1"/>
  <c r="M16" i="55"/>
  <c r="N22" i="55"/>
  <c r="S25" i="55"/>
  <c r="L22" i="55"/>
  <c r="U22" i="55" s="1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3" i="17"/>
  <c r="X3" i="17" s="1"/>
  <c r="I33" i="26"/>
  <c r="I32" i="26"/>
  <c r="I31" i="26"/>
  <c r="C3" i="17" l="1"/>
  <c r="C14" i="17" s="1"/>
  <c r="K3" i="17"/>
  <c r="K14" i="17" s="1"/>
  <c r="I23" i="55"/>
  <c r="B30" i="55"/>
  <c r="B38" i="55" s="1"/>
  <c r="M23" i="55"/>
  <c r="N23" i="55"/>
  <c r="L23" i="55"/>
  <c r="U23" i="55" s="1"/>
  <c r="O23" i="55"/>
  <c r="B32" i="55"/>
  <c r="B40" i="55" s="1"/>
  <c r="B48" i="55" s="1"/>
  <c r="S23" i="55"/>
  <c r="AA3" i="17"/>
  <c r="AA14" i="17" s="1"/>
  <c r="S3" i="17"/>
  <c r="S14" i="17" s="1"/>
  <c r="X14" i="17"/>
  <c r="I3" i="17"/>
  <c r="Q3" i="17"/>
  <c r="Y3" i="17"/>
  <c r="A5" i="17"/>
  <c r="A7" i="17"/>
  <c r="W22" i="55"/>
  <c r="B3" i="17"/>
  <c r="J3" i="17"/>
  <c r="R3" i="17"/>
  <c r="Z3" i="17"/>
  <c r="A4" i="17"/>
  <c r="M7" i="55"/>
  <c r="L7" i="55"/>
  <c r="O7" i="55"/>
  <c r="K15" i="55"/>
  <c r="N7" i="55"/>
  <c r="G15" i="55"/>
  <c r="C15" i="55"/>
  <c r="F15" i="55"/>
  <c r="D15" i="55"/>
  <c r="E15" i="55"/>
  <c r="B15" i="55"/>
  <c r="B23" i="55" s="1"/>
  <c r="B31" i="55" s="1"/>
  <c r="B39" i="55" s="1"/>
  <c r="B47" i="55" s="1"/>
  <c r="V3" i="17"/>
  <c r="D3" i="17"/>
  <c r="E3" i="17"/>
  <c r="M3" i="17"/>
  <c r="U3" i="17"/>
  <c r="A6" i="17"/>
  <c r="M8" i="55"/>
  <c r="N8" i="55"/>
  <c r="O8" i="55"/>
  <c r="L8" i="55"/>
  <c r="Y22" i="55"/>
  <c r="O25" i="55"/>
  <c r="Q25" i="55"/>
  <c r="N25" i="55"/>
  <c r="Y25" i="55" s="1"/>
  <c r="L25" i="55"/>
  <c r="U25" i="55" s="1"/>
  <c r="M25" i="55"/>
  <c r="W25" i="55" s="1"/>
  <c r="L3" i="17"/>
  <c r="T3" i="17"/>
  <c r="AB3" i="17"/>
  <c r="M9" i="55"/>
  <c r="L9" i="55"/>
  <c r="O9" i="55"/>
  <c r="N9" i="55"/>
  <c r="F3" i="17"/>
  <c r="N3" i="17"/>
  <c r="G3" i="17"/>
  <c r="O3" i="17"/>
  <c r="W3" i="17"/>
  <c r="H3" i="17"/>
  <c r="P3" i="17"/>
  <c r="W23" i="55" l="1"/>
  <c r="W61" i="55" s="1"/>
  <c r="AA23" i="55"/>
  <c r="AA61" i="55" s="1"/>
  <c r="Y23" i="55"/>
  <c r="Y61" i="55" s="1"/>
  <c r="F5" i="45"/>
  <c r="H14" i="17"/>
  <c r="V14" i="17"/>
  <c r="E14" i="17"/>
  <c r="R14" i="17"/>
  <c r="L14" i="17"/>
  <c r="AA25" i="55"/>
  <c r="U14" i="17"/>
  <c r="P14" i="17"/>
  <c r="M14" i="17"/>
  <c r="Z14" i="17"/>
  <c r="X7" i="17"/>
  <c r="X13" i="17" s="1"/>
  <c r="P7" i="17"/>
  <c r="P13" i="17" s="1"/>
  <c r="H7" i="17"/>
  <c r="H13" i="17" s="1"/>
  <c r="W7" i="17"/>
  <c r="W13" i="17" s="1"/>
  <c r="O7" i="17"/>
  <c r="O13" i="17" s="1"/>
  <c r="G7" i="17"/>
  <c r="G13" i="17" s="1"/>
  <c r="V7" i="17"/>
  <c r="V13" i="17" s="1"/>
  <c r="F7" i="17"/>
  <c r="F13" i="17" s="1"/>
  <c r="AB7" i="17"/>
  <c r="AB13" i="17" s="1"/>
  <c r="T7" i="17"/>
  <c r="T13" i="17" s="1"/>
  <c r="L7" i="17"/>
  <c r="L13" i="17" s="1"/>
  <c r="D7" i="17"/>
  <c r="D13" i="17" s="1"/>
  <c r="U7" i="17"/>
  <c r="U13" i="17" s="1"/>
  <c r="E7" i="17"/>
  <c r="E13" i="17" s="1"/>
  <c r="N7" i="17"/>
  <c r="N13" i="17" s="1"/>
  <c r="M7" i="17"/>
  <c r="M13" i="17" s="1"/>
  <c r="AA7" i="17"/>
  <c r="AA13" i="17" s="1"/>
  <c r="S7" i="17"/>
  <c r="S13" i="17" s="1"/>
  <c r="K7" i="17"/>
  <c r="K13" i="17" s="1"/>
  <c r="C7" i="17"/>
  <c r="C13" i="17" s="1"/>
  <c r="Z7" i="17"/>
  <c r="Z13" i="17" s="1"/>
  <c r="R7" i="17"/>
  <c r="R13" i="17" s="1"/>
  <c r="J7" i="17"/>
  <c r="J13" i="17" s="1"/>
  <c r="B7" i="17"/>
  <c r="B13" i="17" s="1"/>
  <c r="Y7" i="17"/>
  <c r="Y13" i="17" s="1"/>
  <c r="Q7" i="17"/>
  <c r="Q13" i="17" s="1"/>
  <c r="I7" i="17"/>
  <c r="I13" i="17" s="1"/>
  <c r="O15" i="55"/>
  <c r="N15" i="55"/>
  <c r="L15" i="55"/>
  <c r="M15" i="55"/>
  <c r="X5" i="17"/>
  <c r="X11" i="17" s="1"/>
  <c r="P5" i="17"/>
  <c r="P11" i="17" s="1"/>
  <c r="H5" i="17"/>
  <c r="H11" i="17" s="1"/>
  <c r="W5" i="17"/>
  <c r="W11" i="17" s="1"/>
  <c r="O5" i="17"/>
  <c r="O11" i="17" s="1"/>
  <c r="G5" i="17"/>
  <c r="G11" i="17" s="1"/>
  <c r="V5" i="17"/>
  <c r="V11" i="17" s="1"/>
  <c r="F5" i="17"/>
  <c r="F11" i="17" s="1"/>
  <c r="AB5" i="17"/>
  <c r="AB11" i="17" s="1"/>
  <c r="T5" i="17"/>
  <c r="T11" i="17" s="1"/>
  <c r="L5" i="17"/>
  <c r="L11" i="17" s="1"/>
  <c r="D5" i="17"/>
  <c r="D11" i="17" s="1"/>
  <c r="M5" i="17"/>
  <c r="M11" i="17" s="1"/>
  <c r="N5" i="17"/>
  <c r="N11" i="17" s="1"/>
  <c r="U5" i="17"/>
  <c r="U11" i="17" s="1"/>
  <c r="E5" i="17"/>
  <c r="E11" i="17" s="1"/>
  <c r="AA5" i="17"/>
  <c r="AA11" i="17" s="1"/>
  <c r="S5" i="17"/>
  <c r="S11" i="17" s="1"/>
  <c r="K5" i="17"/>
  <c r="K11" i="17" s="1"/>
  <c r="C5" i="17"/>
  <c r="C11" i="17" s="1"/>
  <c r="Z5" i="17"/>
  <c r="Z11" i="17" s="1"/>
  <c r="R5" i="17"/>
  <c r="R11" i="17" s="1"/>
  <c r="J5" i="17"/>
  <c r="J11" i="17" s="1"/>
  <c r="B5" i="17"/>
  <c r="B11" i="17" s="1"/>
  <c r="Y5" i="17"/>
  <c r="Y11" i="17" s="1"/>
  <c r="Q5" i="17"/>
  <c r="Q11" i="17" s="1"/>
  <c r="I5" i="17"/>
  <c r="I11" i="17" s="1"/>
  <c r="G14" i="17"/>
  <c r="Y14" i="17"/>
  <c r="B14" i="17"/>
  <c r="N14" i="17"/>
  <c r="AB14" i="17"/>
  <c r="D14" i="17"/>
  <c r="AB4" i="17"/>
  <c r="AB10" i="17" s="1"/>
  <c r="T4" i="17"/>
  <c r="T10" i="17" s="1"/>
  <c r="L4" i="17"/>
  <c r="L10" i="17" s="1"/>
  <c r="D4" i="17"/>
  <c r="D10" i="17" s="1"/>
  <c r="AA4" i="17"/>
  <c r="AA10" i="17" s="1"/>
  <c r="S4" i="17"/>
  <c r="S10" i="17" s="1"/>
  <c r="K4" i="17"/>
  <c r="K10" i="17" s="1"/>
  <c r="C4" i="17"/>
  <c r="C10" i="17" s="1"/>
  <c r="Z4" i="17"/>
  <c r="Z10" i="17" s="1"/>
  <c r="J4" i="17"/>
  <c r="J10" i="17" s="1"/>
  <c r="B4" i="17"/>
  <c r="B10" i="17" s="1"/>
  <c r="P4" i="17"/>
  <c r="P10" i="17" s="1"/>
  <c r="H4" i="17"/>
  <c r="H10" i="17" s="1"/>
  <c r="Y4" i="17"/>
  <c r="Y10" i="17" s="1"/>
  <c r="I4" i="17"/>
  <c r="I10" i="17" s="1"/>
  <c r="R4" i="17"/>
  <c r="R10" i="17" s="1"/>
  <c r="Q4" i="17"/>
  <c r="Q10" i="17" s="1"/>
  <c r="X4" i="17"/>
  <c r="X10" i="17" s="1"/>
  <c r="W4" i="17"/>
  <c r="W10" i="17" s="1"/>
  <c r="O4" i="17"/>
  <c r="O10" i="17" s="1"/>
  <c r="G4" i="17"/>
  <c r="G10" i="17" s="1"/>
  <c r="V4" i="17"/>
  <c r="V10" i="17" s="1"/>
  <c r="N4" i="17"/>
  <c r="N10" i="17" s="1"/>
  <c r="F4" i="17"/>
  <c r="F10" i="17" s="1"/>
  <c r="U4" i="17"/>
  <c r="U10" i="17" s="1"/>
  <c r="M4" i="17"/>
  <c r="M10" i="17" s="1"/>
  <c r="E4" i="17"/>
  <c r="E10" i="17" s="1"/>
  <c r="Q14" i="17"/>
  <c r="W14" i="17"/>
  <c r="J14" i="17"/>
  <c r="O14" i="17"/>
  <c r="F14" i="17"/>
  <c r="T14" i="17"/>
  <c r="AB6" i="17"/>
  <c r="AB12" i="17" s="1"/>
  <c r="T6" i="17"/>
  <c r="T12" i="17" s="1"/>
  <c r="L6" i="17"/>
  <c r="L12" i="17" s="1"/>
  <c r="D6" i="17"/>
  <c r="D12" i="17" s="1"/>
  <c r="AA6" i="17"/>
  <c r="AA12" i="17" s="1"/>
  <c r="S6" i="17"/>
  <c r="S12" i="17" s="1"/>
  <c r="K6" i="17"/>
  <c r="K12" i="17" s="1"/>
  <c r="C6" i="17"/>
  <c r="C12" i="17" s="1"/>
  <c r="Z6" i="17"/>
  <c r="Z12" i="17" s="1"/>
  <c r="J6" i="17"/>
  <c r="J12" i="17" s="1"/>
  <c r="B6" i="17"/>
  <c r="B12" i="17" s="1"/>
  <c r="X6" i="17"/>
  <c r="X12" i="17" s="1"/>
  <c r="P6" i="17"/>
  <c r="P12" i="17" s="1"/>
  <c r="H6" i="17"/>
  <c r="H12" i="17" s="1"/>
  <c r="Y6" i="17"/>
  <c r="Y12" i="17" s="1"/>
  <c r="Q6" i="17"/>
  <c r="Q12" i="17" s="1"/>
  <c r="R6" i="17"/>
  <c r="R12" i="17" s="1"/>
  <c r="I6" i="17"/>
  <c r="I12" i="17" s="1"/>
  <c r="W6" i="17"/>
  <c r="W12" i="17" s="1"/>
  <c r="O6" i="17"/>
  <c r="O12" i="17" s="1"/>
  <c r="G6" i="17"/>
  <c r="G12" i="17" s="1"/>
  <c r="V6" i="17"/>
  <c r="V12" i="17" s="1"/>
  <c r="N6" i="17"/>
  <c r="N12" i="17" s="1"/>
  <c r="F6" i="17"/>
  <c r="F12" i="17" s="1"/>
  <c r="U6" i="17"/>
  <c r="U12" i="17" s="1"/>
  <c r="M6" i="17"/>
  <c r="M12" i="17" s="1"/>
  <c r="E6" i="17"/>
  <c r="E12" i="17" s="1"/>
  <c r="I14" i="17"/>
  <c r="C22" i="26" l="1"/>
  <c r="C5" i="45"/>
  <c r="C23" i="26"/>
  <c r="C17" i="26"/>
  <c r="C19" i="26"/>
  <c r="B3" i="26"/>
  <c r="C21" i="26"/>
  <c r="C16" i="26"/>
  <c r="C12" i="26" l="1"/>
  <c r="C18" i="26"/>
  <c r="C15" i="26"/>
  <c r="C10" i="26"/>
  <c r="C13" i="26"/>
  <c r="C11" i="26"/>
  <c r="C4" i="45"/>
  <c r="F4" i="45"/>
  <c r="C5" i="26"/>
  <c r="E4" i="45" l="1"/>
  <c r="E5" i="45"/>
  <c r="I41" i="26"/>
  <c r="H28" i="26"/>
  <c r="D16" i="26" a="1"/>
  <c r="D19" i="26" a="1"/>
  <c r="D13" i="26" a="1"/>
  <c r="D5" i="26" l="1" a="1"/>
  <c r="F5" i="26" s="1"/>
  <c r="D11" i="26" a="1"/>
  <c r="I48" i="26"/>
  <c r="D17" i="26" a="1"/>
  <c r="D10" i="26" a="1"/>
  <c r="F13" i="26"/>
  <c r="E13" i="26"/>
  <c r="D13" i="26"/>
  <c r="I46" i="26"/>
  <c r="D15" i="26" a="1"/>
  <c r="D22" i="26" a="1"/>
  <c r="D18" i="26" a="1"/>
  <c r="I36" i="26"/>
  <c r="I37" i="26"/>
  <c r="F19" i="26"/>
  <c r="E19" i="26"/>
  <c r="D19" i="26"/>
  <c r="I30" i="26"/>
  <c r="B3" i="32"/>
  <c r="E16" i="26"/>
  <c r="F16" i="26"/>
  <c r="D16" i="26"/>
  <c r="I43" i="26"/>
  <c r="D21" i="26" a="1"/>
  <c r="I47" i="26"/>
  <c r="D12" i="26" a="1"/>
  <c r="I35" i="26"/>
  <c r="D23" i="26" a="1"/>
  <c r="I40" i="26"/>
  <c r="E5" i="26" l="1"/>
  <c r="D5" i="26"/>
  <c r="F10" i="26"/>
  <c r="E10" i="26"/>
  <c r="D10" i="26"/>
  <c r="E11" i="26"/>
  <c r="D11" i="26"/>
  <c r="F11" i="26"/>
  <c r="F12" i="26"/>
  <c r="E12" i="26"/>
  <c r="D12" i="26"/>
  <c r="C4" i="32" a="1"/>
  <c r="F23" i="26"/>
  <c r="E23" i="26"/>
  <c r="D23" i="26"/>
  <c r="D17" i="26"/>
  <c r="F17" i="26"/>
  <c r="E17" i="26"/>
  <c r="F18" i="26"/>
  <c r="E18" i="26"/>
  <c r="D18" i="26"/>
  <c r="E21" i="26"/>
  <c r="D21" i="26"/>
  <c r="F21" i="26"/>
  <c r="F22" i="26"/>
  <c r="E22" i="26"/>
  <c r="D22" i="26"/>
  <c r="F15" i="26"/>
  <c r="E15" i="26"/>
  <c r="D15" i="26"/>
  <c r="J40" i="26" l="1" a="1"/>
  <c r="K40" i="26" s="1"/>
  <c r="J35" i="26" a="1"/>
  <c r="M35" i="26" s="1"/>
  <c r="J32" i="26" a="1"/>
  <c r="J32" i="26" s="1"/>
  <c r="J31" i="26" a="1"/>
  <c r="M31" i="26" s="1"/>
  <c r="J41" i="26" a="1"/>
  <c r="J41" i="26" s="1"/>
  <c r="J30" i="26" a="1"/>
  <c r="K30" i="26" s="1"/>
  <c r="J47" i="26" a="1"/>
  <c r="L47" i="26" s="1"/>
  <c r="J43" i="26" a="1"/>
  <c r="J43" i="26" s="1"/>
  <c r="G4" i="32" a="1"/>
  <c r="J37" i="26" a="1"/>
  <c r="K43" i="26"/>
  <c r="J36" i="26" a="1"/>
  <c r="C15" i="32"/>
  <c r="C7" i="32"/>
  <c r="C18" i="32"/>
  <c r="C10" i="32"/>
  <c r="C13" i="32"/>
  <c r="C5" i="32"/>
  <c r="C11" i="32"/>
  <c r="C16" i="32"/>
  <c r="C8" i="32"/>
  <c r="C4" i="32"/>
  <c r="C19" i="32"/>
  <c r="C14" i="32"/>
  <c r="C6" i="32"/>
  <c r="C17" i="32"/>
  <c r="C9" i="32"/>
  <c r="C12" i="32"/>
  <c r="J33" i="26" a="1"/>
  <c r="J48" i="26" a="1"/>
  <c r="F4" i="32" a="1"/>
  <c r="J46" i="26" a="1"/>
  <c r="L43" i="26" l="1"/>
  <c r="J35" i="26"/>
  <c r="J40" i="26"/>
  <c r="L40" i="26"/>
  <c r="M40" i="26"/>
  <c r="K35" i="26"/>
  <c r="J47" i="26"/>
  <c r="L35" i="26"/>
  <c r="K47" i="26"/>
  <c r="K41" i="26"/>
  <c r="K32" i="26"/>
  <c r="L41" i="26"/>
  <c r="L32" i="26"/>
  <c r="M41" i="26"/>
  <c r="J31" i="26"/>
  <c r="D4" i="32" a="1"/>
  <c r="D13" i="32" s="1"/>
  <c r="K31" i="26"/>
  <c r="M32" i="26"/>
  <c r="M43" i="26"/>
  <c r="L31" i="26"/>
  <c r="M47" i="26"/>
  <c r="L30" i="26"/>
  <c r="M30" i="26"/>
  <c r="J30" i="26"/>
  <c r="C8" i="45"/>
  <c r="F8" i="45"/>
  <c r="K46" i="26"/>
  <c r="M46" i="26"/>
  <c r="L46" i="26"/>
  <c r="J46" i="26"/>
  <c r="K48" i="26"/>
  <c r="J48" i="26"/>
  <c r="M48" i="26"/>
  <c r="L48" i="26"/>
  <c r="C3" i="45"/>
  <c r="F3" i="45"/>
  <c r="E4" i="32" a="1"/>
  <c r="M37" i="26"/>
  <c r="L37" i="26"/>
  <c r="K37" i="26"/>
  <c r="J37" i="26"/>
  <c r="G19" i="32"/>
  <c r="G11" i="32"/>
  <c r="G14" i="32"/>
  <c r="G6" i="32"/>
  <c r="G17" i="32"/>
  <c r="G9" i="32"/>
  <c r="G15" i="32"/>
  <c r="G12" i="32"/>
  <c r="G4" i="32"/>
  <c r="G7" i="32"/>
  <c r="G18" i="32"/>
  <c r="G10" i="32"/>
  <c r="G13" i="32"/>
  <c r="G5" i="32"/>
  <c r="G16" i="32"/>
  <c r="G8" i="32"/>
  <c r="M33" i="26"/>
  <c r="L33" i="26"/>
  <c r="K33" i="26"/>
  <c r="J33" i="26"/>
  <c r="F16" i="32"/>
  <c r="F8" i="32"/>
  <c r="F19" i="32"/>
  <c r="F11" i="32"/>
  <c r="F14" i="32"/>
  <c r="F6" i="32"/>
  <c r="F12" i="32"/>
  <c r="F17" i="32"/>
  <c r="F9" i="32"/>
  <c r="F15" i="32"/>
  <c r="F7" i="32"/>
  <c r="F4" i="32"/>
  <c r="F18" i="32"/>
  <c r="F10" i="32"/>
  <c r="F13" i="32"/>
  <c r="F5" i="32"/>
  <c r="M36" i="26"/>
  <c r="L36" i="26"/>
  <c r="K36" i="26"/>
  <c r="J36" i="26"/>
  <c r="D11" i="32" l="1"/>
  <c r="D10" i="32"/>
  <c r="D19" i="32"/>
  <c r="D18" i="32"/>
  <c r="D7" i="32"/>
  <c r="D6" i="32"/>
  <c r="D15" i="32"/>
  <c r="D14" i="32"/>
  <c r="D12" i="32"/>
  <c r="D16" i="32"/>
  <c r="D9" i="32"/>
  <c r="D4" i="32"/>
  <c r="D17" i="32"/>
  <c r="D5" i="32"/>
  <c r="D8" i="32"/>
  <c r="I13" i="45"/>
  <c r="E8" i="45"/>
  <c r="I12" i="45"/>
  <c r="I23" i="45"/>
  <c r="I25" i="45"/>
  <c r="I19" i="45"/>
  <c r="I17" i="45"/>
  <c r="I14" i="45"/>
  <c r="I20" i="45"/>
  <c r="I24" i="45"/>
  <c r="I18" i="45"/>
  <c r="I16" i="45"/>
  <c r="I22" i="45"/>
  <c r="H22" i="45" s="1"/>
  <c r="I15" i="45"/>
  <c r="I21" i="45"/>
  <c r="C6" i="45"/>
  <c r="E13" i="32"/>
  <c r="E5" i="32"/>
  <c r="E16" i="32"/>
  <c r="E8" i="32"/>
  <c r="E11" i="32"/>
  <c r="E17" i="32"/>
  <c r="E9" i="32"/>
  <c r="E14" i="32"/>
  <c r="E6" i="32"/>
  <c r="E19" i="32"/>
  <c r="E12" i="32"/>
  <c r="E15" i="32"/>
  <c r="E7" i="32"/>
  <c r="E18" i="32"/>
  <c r="E10" i="32"/>
  <c r="E4" i="32"/>
  <c r="C7" i="45"/>
  <c r="F7" i="45"/>
  <c r="F26" i="55"/>
  <c r="F34" i="55" s="1"/>
  <c r="E26" i="55"/>
  <c r="E34" i="55" s="1"/>
  <c r="D26" i="55"/>
  <c r="D34" i="55" s="1"/>
  <c r="C26" i="55"/>
  <c r="C34" i="55" s="1"/>
  <c r="B26" i="55"/>
  <c r="B34" i="55" s="1"/>
  <c r="B42" i="55" s="1"/>
  <c r="B50" i="55" s="1"/>
  <c r="B18" i="55"/>
  <c r="E7" i="45" l="1"/>
  <c r="C21" i="45"/>
  <c r="H15" i="45"/>
  <c r="H14" i="45"/>
  <c r="H16" i="45"/>
  <c r="H20" i="45"/>
  <c r="H24" i="45"/>
  <c r="H13" i="45"/>
  <c r="H19" i="45"/>
  <c r="H21" i="45"/>
  <c r="E23" i="55"/>
  <c r="V23" i="55" s="1"/>
  <c r="E25" i="55"/>
  <c r="V25" i="55" s="1"/>
  <c r="D64" i="55"/>
  <c r="D22" i="55" s="1"/>
  <c r="T22" i="55" s="1"/>
  <c r="F24" i="55"/>
  <c r="D42" i="55"/>
  <c r="D50" i="55" s="1"/>
  <c r="H23" i="45"/>
  <c r="H12" i="45"/>
  <c r="F64" i="55"/>
  <c r="F42" i="55"/>
  <c r="F50" i="55" s="1"/>
  <c r="E6" i="45"/>
  <c r="H17" i="45"/>
  <c r="H18" i="45"/>
  <c r="H25" i="45"/>
  <c r="C20" i="45"/>
  <c r="C14" i="45"/>
  <c r="C15" i="45"/>
  <c r="C12" i="45"/>
  <c r="C24" i="45"/>
  <c r="C17" i="45"/>
  <c r="C16" i="45"/>
  <c r="C42" i="55"/>
  <c r="C50" i="55" s="1"/>
  <c r="C25" i="45"/>
  <c r="C13" i="45"/>
  <c r="C18" i="45"/>
  <c r="C22" i="45"/>
  <c r="E18" i="55"/>
  <c r="D18" i="55"/>
  <c r="C18" i="55"/>
  <c r="G18" i="55"/>
  <c r="G26" i="55" s="1"/>
  <c r="G34" i="55" s="1"/>
  <c r="G42" i="55" s="1"/>
  <c r="G50" i="55" s="1"/>
  <c r="F18" i="55"/>
  <c r="E3" i="45"/>
  <c r="E42" i="55"/>
  <c r="E50" i="55" s="1"/>
  <c r="C19" i="45"/>
  <c r="C23" i="45"/>
  <c r="B18" i="45" l="1"/>
  <c r="B21" i="45"/>
  <c r="B20" i="45"/>
  <c r="B14" i="45"/>
  <c r="B19" i="45"/>
  <c r="G23" i="55"/>
  <c r="Z23" i="55" s="1"/>
  <c r="D30" i="55"/>
  <c r="C25" i="55"/>
  <c r="C33" i="55" s="1"/>
  <c r="G25" i="55"/>
  <c r="Z25" i="55" s="1"/>
  <c r="C23" i="55"/>
  <c r="C31" i="55" s="1"/>
  <c r="C39" i="55" s="1"/>
  <c r="C47" i="55" s="1"/>
  <c r="D23" i="55"/>
  <c r="D31" i="55" s="1"/>
  <c r="E31" i="55"/>
  <c r="F25" i="55"/>
  <c r="F33" i="55" s="1"/>
  <c r="C64" i="55"/>
  <c r="C22" i="55" s="1"/>
  <c r="D25" i="55"/>
  <c r="T25" i="55" s="1"/>
  <c r="E33" i="55"/>
  <c r="B25" i="55"/>
  <c r="B33" i="55" s="1"/>
  <c r="B41" i="55" s="1"/>
  <c r="B49" i="55" s="1"/>
  <c r="G24" i="55"/>
  <c r="G32" i="55" s="1"/>
  <c r="G64" i="55"/>
  <c r="G30" i="55" s="1"/>
  <c r="E24" i="55"/>
  <c r="B23" i="45"/>
  <c r="B22" i="45"/>
  <c r="B25" i="45"/>
  <c r="B12" i="45"/>
  <c r="B15" i="45"/>
  <c r="E64" i="55"/>
  <c r="B16" i="45"/>
  <c r="F30" i="55"/>
  <c r="F22" i="55"/>
  <c r="X22" i="55" s="1"/>
  <c r="B13" i="45"/>
  <c r="X24" i="55"/>
  <c r="F32" i="55"/>
  <c r="B24" i="45"/>
  <c r="B17" i="45"/>
  <c r="S2585" i="74"/>
  <c r="S2586" i="74" s="1"/>
  <c r="S2587" i="74" s="1"/>
  <c r="S2588" i="74" s="1"/>
  <c r="S2577" i="74"/>
  <c r="S2578" i="74" s="1"/>
  <c r="S2579" i="74" s="1"/>
  <c r="S2580" i="74" s="1"/>
  <c r="S2581" i="74" s="1"/>
  <c r="S2582" i="74" s="1"/>
  <c r="S2583" i="74" s="1"/>
  <c r="S2584" i="74" s="1"/>
  <c r="S2574" i="74"/>
  <c r="S2575" i="74" s="1"/>
  <c r="S2576" i="74" s="1"/>
  <c r="S2573" i="74"/>
  <c r="S2572" i="74"/>
  <c r="S2571" i="74"/>
  <c r="S2570" i="74"/>
  <c r="S2567" i="74"/>
  <c r="S2568" i="74" s="1"/>
  <c r="S2569" i="74" s="1"/>
  <c r="S2566" i="74"/>
  <c r="S2563" i="74"/>
  <c r="S2564" i="74" s="1"/>
  <c r="S2565" i="74" s="1"/>
  <c r="S2560" i="74"/>
  <c r="S2561" i="74" s="1"/>
  <c r="S2562" i="74" s="1"/>
  <c r="S2557" i="74"/>
  <c r="S2558" i="74" s="1"/>
  <c r="S2559" i="74" s="1"/>
  <c r="S2556" i="74"/>
  <c r="S2553" i="74"/>
  <c r="S2554" i="74" s="1"/>
  <c r="S2555" i="74" s="1"/>
  <c r="S2543" i="74"/>
  <c r="S2544" i="74" s="1"/>
  <c r="S2545" i="74" s="1"/>
  <c r="S2546" i="74" s="1"/>
  <c r="S2547" i="74" s="1"/>
  <c r="S2548" i="74" s="1"/>
  <c r="S2549" i="74" s="1"/>
  <c r="S2550" i="74" s="1"/>
  <c r="S2551" i="74" s="1"/>
  <c r="S2552" i="74" s="1"/>
  <c r="S2542" i="74"/>
  <c r="S2539" i="74"/>
  <c r="S2540" i="74" s="1"/>
  <c r="S2541" i="74" s="1"/>
  <c r="S2538" i="74"/>
  <c r="S2537" i="74"/>
  <c r="S2536" i="74"/>
  <c r="S2531" i="74"/>
  <c r="S2532" i="74" s="1"/>
  <c r="S2533" i="74" s="1"/>
  <c r="S2534" i="74" s="1"/>
  <c r="S2535" i="74" s="1"/>
  <c r="S2529" i="74"/>
  <c r="S2530" i="74" s="1"/>
  <c r="S2528" i="74"/>
  <c r="S2525" i="74"/>
  <c r="S2526" i="74" s="1"/>
  <c r="S2527" i="74" s="1"/>
  <c r="S2524" i="74"/>
  <c r="S2523" i="74"/>
  <c r="S2522" i="74"/>
  <c r="S2521" i="74"/>
  <c r="S2518" i="74"/>
  <c r="S2519" i="74" s="1"/>
  <c r="S2520" i="74" s="1"/>
  <c r="S2517" i="74"/>
  <c r="S2516" i="74"/>
  <c r="S2515" i="74"/>
  <c r="S2514" i="74"/>
  <c r="S2511" i="74"/>
  <c r="S2512" i="74" s="1"/>
  <c r="S2513" i="74" s="1"/>
  <c r="S2510" i="74"/>
  <c r="S2509" i="74"/>
  <c r="S2508" i="74"/>
  <c r="S2507" i="74"/>
  <c r="S2504" i="74"/>
  <c r="S2505" i="74" s="1"/>
  <c r="S2506" i="74" s="1"/>
  <c r="S2503" i="74"/>
  <c r="S2502" i="74"/>
  <c r="S2501" i="74"/>
  <c r="S2500" i="74"/>
  <c r="S2497" i="74"/>
  <c r="S2498" i="74" s="1"/>
  <c r="S2499" i="74" s="1"/>
  <c r="S2496" i="74"/>
  <c r="S2495" i="74"/>
  <c r="S2494" i="74"/>
  <c r="S2493" i="74"/>
  <c r="S2490" i="74"/>
  <c r="S2491" i="74" s="1"/>
  <c r="S2492" i="74" s="1"/>
  <c r="S2489" i="74"/>
  <c r="S2488" i="74"/>
  <c r="S2487" i="74"/>
  <c r="S2486" i="74"/>
  <c r="S2483" i="74"/>
  <c r="S2484" i="74" s="1"/>
  <c r="S2485" i="74" s="1"/>
  <c r="S2482" i="74"/>
  <c r="S2481" i="74"/>
  <c r="S2480" i="74"/>
  <c r="S2479" i="74"/>
  <c r="S2476" i="74"/>
  <c r="S2477" i="74" s="1"/>
  <c r="S2478" i="74" s="1"/>
  <c r="S2475" i="74"/>
  <c r="S2474" i="74"/>
  <c r="S2473" i="74"/>
  <c r="S2472" i="74"/>
  <c r="S2469" i="74"/>
  <c r="S2470" i="74" s="1"/>
  <c r="S2471" i="74" s="1"/>
  <c r="S2468" i="74"/>
  <c r="S2467" i="74"/>
  <c r="S2466" i="74"/>
  <c r="S2465" i="74"/>
  <c r="S2462" i="74"/>
  <c r="S2463" i="74" s="1"/>
  <c r="S2464" i="74" s="1"/>
  <c r="S2461" i="74"/>
  <c r="S2460" i="74"/>
  <c r="S2459" i="74"/>
  <c r="S2458" i="74"/>
  <c r="S2455" i="74"/>
  <c r="S2456" i="74" s="1"/>
  <c r="S2457" i="74" s="1"/>
  <c r="S2454" i="74"/>
  <c r="S2453" i="74"/>
  <c r="S2452" i="74"/>
  <c r="S2451" i="74"/>
  <c r="S2448" i="74"/>
  <c r="S2449" i="74" s="1"/>
  <c r="S2450" i="74" s="1"/>
  <c r="S2447" i="74"/>
  <c r="S2446" i="74"/>
  <c r="S2445" i="74"/>
  <c r="S2444" i="74"/>
  <c r="S2441" i="74"/>
  <c r="S2442" i="74" s="1"/>
  <c r="S2443" i="74" s="1"/>
  <c r="S2440" i="74"/>
  <c r="S2439" i="74"/>
  <c r="S2438" i="74"/>
  <c r="S2437" i="74"/>
  <c r="S2434" i="74"/>
  <c r="S2435" i="74" s="1"/>
  <c r="S2436" i="74" s="1"/>
  <c r="S2433" i="74"/>
  <c r="S2432" i="74"/>
  <c r="S2431" i="74"/>
  <c r="S2430" i="74"/>
  <c r="S2427" i="74"/>
  <c r="S2428" i="74" s="1"/>
  <c r="S2429" i="74" s="1"/>
  <c r="S2426" i="74"/>
  <c r="S2425" i="74"/>
  <c r="S2424" i="74"/>
  <c r="S2423" i="74"/>
  <c r="S2420" i="74"/>
  <c r="S2421" i="74" s="1"/>
  <c r="S2422" i="74" s="1"/>
  <c r="S2419" i="74"/>
  <c r="S2418" i="74"/>
  <c r="S2417" i="74"/>
  <c r="S2416" i="74"/>
  <c r="S2413" i="74"/>
  <c r="S2414" i="74" s="1"/>
  <c r="S2415" i="74" s="1"/>
  <c r="S2412" i="74"/>
  <c r="S2411" i="74"/>
  <c r="S2410" i="74"/>
  <c r="S2409" i="74"/>
  <c r="S2406" i="74"/>
  <c r="S2407" i="74" s="1"/>
  <c r="S2408" i="74" s="1"/>
  <c r="S2405" i="74"/>
  <c r="S2404" i="74"/>
  <c r="S2403" i="74"/>
  <c r="S2402" i="74"/>
  <c r="S2399" i="74"/>
  <c r="S2400" i="74" s="1"/>
  <c r="S2401" i="74" s="1"/>
  <c r="S2398" i="74"/>
  <c r="S2397" i="74"/>
  <c r="S2396" i="74"/>
  <c r="S2395" i="74"/>
  <c r="S2392" i="74"/>
  <c r="S2393" i="74" s="1"/>
  <c r="S2394" i="74" s="1"/>
  <c r="S2391" i="74"/>
  <c r="S2390" i="74"/>
  <c r="S2389" i="74"/>
  <c r="S2388" i="74"/>
  <c r="S2385" i="74"/>
  <c r="S2386" i="74" s="1"/>
  <c r="S2387" i="74" s="1"/>
  <c r="S2384" i="74"/>
  <c r="S2383" i="74"/>
  <c r="S2382" i="74"/>
  <c r="S2381" i="74"/>
  <c r="S2378" i="74"/>
  <c r="S2379" i="74" s="1"/>
  <c r="S2380" i="74" s="1"/>
  <c r="S2377" i="74"/>
  <c r="S2376" i="74"/>
  <c r="S2375" i="74"/>
  <c r="S2374" i="74"/>
  <c r="S2371" i="74"/>
  <c r="S2372" i="74" s="1"/>
  <c r="S2373" i="74" s="1"/>
  <c r="S2370" i="74"/>
  <c r="S2369" i="74"/>
  <c r="S2368" i="74"/>
  <c r="S2367" i="74"/>
  <c r="S2364" i="74"/>
  <c r="S2365" i="74" s="1"/>
  <c r="S2366" i="74" s="1"/>
  <c r="S2363" i="74"/>
  <c r="S2362" i="74"/>
  <c r="S2361" i="74"/>
  <c r="S2360" i="74"/>
  <c r="S2357" i="74"/>
  <c r="S2358" i="74" s="1"/>
  <c r="S2359" i="74" s="1"/>
  <c r="S2356" i="74"/>
  <c r="S2355" i="74"/>
  <c r="S2354" i="74"/>
  <c r="S2353" i="74"/>
  <c r="S2350" i="74"/>
  <c r="S2351" i="74" s="1"/>
  <c r="S2352" i="74" s="1"/>
  <c r="S2348" i="74"/>
  <c r="S2349" i="74" s="1"/>
  <c r="S2347" i="74"/>
  <c r="S2346" i="74"/>
  <c r="S2343" i="74"/>
  <c r="S2344" i="74" s="1"/>
  <c r="S2345" i="74" s="1"/>
  <c r="S2342" i="74"/>
  <c r="S2341" i="74"/>
  <c r="S2340" i="74"/>
  <c r="S2339" i="74"/>
  <c r="S2336" i="74"/>
  <c r="S2337" i="74" s="1"/>
  <c r="S2338" i="74" s="1"/>
  <c r="S2335" i="74"/>
  <c r="S2334" i="74"/>
  <c r="S2333" i="74"/>
  <c r="S2332" i="74"/>
  <c r="S2329" i="74"/>
  <c r="S2330" i="74" s="1"/>
  <c r="S2331" i="74" s="1"/>
  <c r="S2328" i="74"/>
  <c r="S2327" i="74"/>
  <c r="S2326" i="74"/>
  <c r="S2325" i="74"/>
  <c r="S2322" i="74"/>
  <c r="S2323" i="74" s="1"/>
  <c r="S2324" i="74" s="1"/>
  <c r="S2321" i="74"/>
  <c r="S2318" i="74"/>
  <c r="S2319" i="74" s="1"/>
  <c r="S2320" i="74" s="1"/>
  <c r="S2313" i="74"/>
  <c r="S2314" i="74" s="1"/>
  <c r="S2315" i="74" s="1"/>
  <c r="S2316" i="74" s="1"/>
  <c r="S2317" i="74" s="1"/>
  <c r="S2312" i="74"/>
  <c r="S2311" i="74"/>
  <c r="S2307" i="74"/>
  <c r="S2308" i="74" s="1"/>
  <c r="S2309" i="74" s="1"/>
  <c r="S2310" i="74" s="1"/>
  <c r="S2306" i="74"/>
  <c r="S2305" i="74"/>
  <c r="S2301" i="74"/>
  <c r="S2302" i="74" s="1"/>
  <c r="S2303" i="74" s="1"/>
  <c r="S2304" i="74" s="1"/>
  <c r="S2300" i="74"/>
  <c r="S2299" i="74"/>
  <c r="S2298" i="74"/>
  <c r="S2284" i="74"/>
  <c r="S2285" i="74" s="1"/>
  <c r="S2286" i="74" s="1"/>
  <c r="S2287" i="74" s="1"/>
  <c r="S2288" i="74" s="1"/>
  <c r="S2289" i="74" s="1"/>
  <c r="S2290" i="74" s="1"/>
  <c r="S2291" i="74" s="1"/>
  <c r="S2292" i="74" s="1"/>
  <c r="S2293" i="74" s="1"/>
  <c r="S2294" i="74" s="1"/>
  <c r="S2295" i="74" s="1"/>
  <c r="S2296" i="74" s="1"/>
  <c r="S2297" i="74" s="1"/>
  <c r="S2283" i="74"/>
  <c r="S2280" i="74"/>
  <c r="S2281" i="74" s="1"/>
  <c r="S2282" i="74" s="1"/>
  <c r="S2279" i="74"/>
  <c r="S2278" i="74"/>
  <c r="S2277" i="74"/>
  <c r="S2276" i="74"/>
  <c r="S2273" i="74"/>
  <c r="S2274" i="74" s="1"/>
  <c r="S2275" i="74" s="1"/>
  <c r="S2272" i="74"/>
  <c r="S2271" i="74"/>
  <c r="S2270" i="74"/>
  <c r="S2269" i="74"/>
  <c r="S2266" i="74"/>
  <c r="S2267" i="74" s="1"/>
  <c r="S2268" i="74" s="1"/>
  <c r="S2265" i="74"/>
  <c r="S2264" i="74"/>
  <c r="S2263" i="74"/>
  <c r="S2262" i="74"/>
  <c r="S2259" i="74"/>
  <c r="S2260" i="74" s="1"/>
  <c r="S2261" i="74" s="1"/>
  <c r="S2258" i="74"/>
  <c r="S2257" i="74"/>
  <c r="S2256" i="74"/>
  <c r="S2255" i="74"/>
  <c r="S2252" i="74"/>
  <c r="S2253" i="74" s="1"/>
  <c r="S2254" i="74" s="1"/>
  <c r="S2251" i="74"/>
  <c r="S2202" i="74"/>
  <c r="S2203" i="74" s="1"/>
  <c r="S2204" i="74" s="1"/>
  <c r="S2205" i="74" s="1"/>
  <c r="S2206" i="74" s="1"/>
  <c r="S2207" i="74" s="1"/>
  <c r="S2208" i="74" s="1"/>
  <c r="S2209" i="74" s="1"/>
  <c r="S2210" i="74" s="1"/>
  <c r="S2211" i="74" s="1"/>
  <c r="S2212" i="74" s="1"/>
  <c r="S2213" i="74" s="1"/>
  <c r="S2214" i="74" s="1"/>
  <c r="S2215" i="74" s="1"/>
  <c r="S2216" i="74" s="1"/>
  <c r="S2217" i="74" s="1"/>
  <c r="S2218" i="74" s="1"/>
  <c r="S2219" i="74" s="1"/>
  <c r="S2220" i="74" s="1"/>
  <c r="S2221" i="74" s="1"/>
  <c r="S2222" i="74" s="1"/>
  <c r="S2223" i="74" s="1"/>
  <c r="S2224" i="74" s="1"/>
  <c r="S2225" i="74" s="1"/>
  <c r="S2226" i="74" s="1"/>
  <c r="S2227" i="74" s="1"/>
  <c r="S2228" i="74" s="1"/>
  <c r="S2229" i="74" s="1"/>
  <c r="S2230" i="74" s="1"/>
  <c r="S2231" i="74" s="1"/>
  <c r="S2232" i="74" s="1"/>
  <c r="S2233" i="74" s="1"/>
  <c r="S2234" i="74" s="1"/>
  <c r="S2235" i="74" s="1"/>
  <c r="S2236" i="74" s="1"/>
  <c r="S2237" i="74" s="1"/>
  <c r="S2238" i="74" s="1"/>
  <c r="S2239" i="74" s="1"/>
  <c r="S2240" i="74" s="1"/>
  <c r="S2241" i="74" s="1"/>
  <c r="S2242" i="74" s="1"/>
  <c r="S2243" i="74" s="1"/>
  <c r="S2244" i="74" s="1"/>
  <c r="S2245" i="74" s="1"/>
  <c r="S2246" i="74" s="1"/>
  <c r="S2247" i="74" s="1"/>
  <c r="S2248" i="74" s="1"/>
  <c r="S2249" i="74" s="1"/>
  <c r="S2250" i="74" s="1"/>
  <c r="S2201" i="74"/>
  <c r="S2200" i="74"/>
  <c r="S2199" i="74"/>
  <c r="S2196" i="74"/>
  <c r="S2197" i="74" s="1"/>
  <c r="S2198" i="74" s="1"/>
  <c r="S2195" i="74"/>
  <c r="S2194" i="74"/>
  <c r="S2193" i="74"/>
  <c r="S2192" i="74"/>
  <c r="S2189" i="74"/>
  <c r="S2190" i="74" s="1"/>
  <c r="S2191" i="74" s="1"/>
  <c r="S2188" i="74"/>
  <c r="S2187" i="74"/>
  <c r="S2186" i="74"/>
  <c r="S2185" i="74"/>
  <c r="S2182" i="74"/>
  <c r="S2183" i="74" s="1"/>
  <c r="S2184" i="74" s="1"/>
  <c r="S2181" i="74"/>
  <c r="S2180" i="74"/>
  <c r="S2179" i="74"/>
  <c r="S2178" i="74"/>
  <c r="S2175" i="74"/>
  <c r="S2176" i="74" s="1"/>
  <c r="S2177" i="74" s="1"/>
  <c r="S2174" i="74"/>
  <c r="S2173" i="74"/>
  <c r="S2172" i="74"/>
  <c r="S2171" i="74"/>
  <c r="S2168" i="74"/>
  <c r="S2169" i="74" s="1"/>
  <c r="S2170" i="74" s="1"/>
  <c r="S2167" i="74"/>
  <c r="S2166" i="74"/>
  <c r="S2165" i="74"/>
  <c r="S2164" i="74"/>
  <c r="S2161" i="74"/>
  <c r="S2162" i="74" s="1"/>
  <c r="S2163" i="74" s="1"/>
  <c r="S2160" i="74"/>
  <c r="S2159" i="74"/>
  <c r="S2158" i="74"/>
  <c r="S2157" i="74"/>
  <c r="S2154" i="74"/>
  <c r="S2155" i="74" s="1"/>
  <c r="S2156" i="74" s="1"/>
  <c r="S2153" i="74"/>
  <c r="S2152" i="74"/>
  <c r="S2151" i="74"/>
  <c r="S2150" i="74"/>
  <c r="S2147" i="74"/>
  <c r="S2148" i="74" s="1"/>
  <c r="S2149" i="74" s="1"/>
  <c r="S2146" i="74"/>
  <c r="S2145" i="74"/>
  <c r="S2144" i="74"/>
  <c r="S2143" i="74"/>
  <c r="S2140" i="74"/>
  <c r="S2141" i="74" s="1"/>
  <c r="S2142" i="74" s="1"/>
  <c r="S2139" i="74"/>
  <c r="S2138" i="74"/>
  <c r="S2137" i="74"/>
  <c r="S2136" i="74"/>
  <c r="S2133" i="74"/>
  <c r="S2134" i="74" s="1"/>
  <c r="S2135" i="74" s="1"/>
  <c r="S2132" i="74"/>
  <c r="S2131" i="74"/>
  <c r="S2130" i="74"/>
  <c r="S2129" i="74"/>
  <c r="V28" i="74"/>
  <c r="G33" i="55" l="1"/>
  <c r="G41" i="55" s="1"/>
  <c r="G49" i="55" s="1"/>
  <c r="G31" i="55"/>
  <c r="Z24" i="55"/>
  <c r="G22" i="55"/>
  <c r="Z22" i="55" s="1"/>
  <c r="Z61" i="55" s="1"/>
  <c r="E39" i="55"/>
  <c r="E47" i="55" s="1"/>
  <c r="D39" i="55"/>
  <c r="D47" i="55" s="1"/>
  <c r="D33" i="55"/>
  <c r="D41" i="55" s="1"/>
  <c r="D49" i="55" s="1"/>
  <c r="C30" i="55"/>
  <c r="C38" i="55" s="1"/>
  <c r="T23" i="55"/>
  <c r="F41" i="55"/>
  <c r="F49" i="55" s="1"/>
  <c r="C41" i="55"/>
  <c r="C49" i="55" s="1"/>
  <c r="G40" i="55"/>
  <c r="G48" i="55" s="1"/>
  <c r="X25" i="55"/>
  <c r="C24" i="55"/>
  <c r="C32" i="55" s="1"/>
  <c r="C40" i="55" s="1"/>
  <c r="C48" i="55" s="1"/>
  <c r="F23" i="55"/>
  <c r="V24" i="55"/>
  <c r="E32" i="55"/>
  <c r="F40" i="55" s="1"/>
  <c r="F48" i="55" s="1"/>
  <c r="D24" i="55"/>
  <c r="G38" i="55"/>
  <c r="E30" i="55"/>
  <c r="E38" i="55" s="1"/>
  <c r="E22" i="55"/>
  <c r="V22" i="55" s="1"/>
  <c r="V61" i="55" s="1"/>
  <c r="X26" i="74"/>
  <c r="F12" i="45" l="1"/>
  <c r="D38" i="55"/>
  <c r="E41" i="55"/>
  <c r="E49" i="55" s="1"/>
  <c r="F38" i="55"/>
  <c r="X23" i="55"/>
  <c r="X61" i="55" s="1"/>
  <c r="F31" i="55"/>
  <c r="D32" i="55"/>
  <c r="T24" i="55"/>
  <c r="S28" i="74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S80" i="74" s="1"/>
  <c r="S81" i="74" s="1"/>
  <c r="S82" i="74" s="1"/>
  <c r="S83" i="74" s="1"/>
  <c r="S84" i="74" s="1"/>
  <c r="S85" i="74" s="1"/>
  <c r="S86" i="74" s="1"/>
  <c r="S87" i="74" s="1"/>
  <c r="S88" i="74" s="1"/>
  <c r="S89" i="74" s="1"/>
  <c r="S90" i="74" s="1"/>
  <c r="S91" i="74" s="1"/>
  <c r="S92" i="74" s="1"/>
  <c r="S93" i="74" s="1"/>
  <c r="S94" i="74" s="1"/>
  <c r="S95" i="74" s="1"/>
  <c r="S96" i="74" s="1"/>
  <c r="S97" i="74" s="1"/>
  <c r="S98" i="74" s="1"/>
  <c r="S99" i="74" s="1"/>
  <c r="S100" i="74" s="1"/>
  <c r="S101" i="74" s="1"/>
  <c r="S102" i="74" s="1"/>
  <c r="S103" i="74" s="1"/>
  <c r="S104" i="74" s="1"/>
  <c r="S105" i="74" s="1"/>
  <c r="S106" i="74" s="1"/>
  <c r="S107" i="74" s="1"/>
  <c r="S108" i="74" s="1"/>
  <c r="S109" i="74" s="1"/>
  <c r="S110" i="74" s="1"/>
  <c r="S111" i="74" s="1"/>
  <c r="S112" i="74" s="1"/>
  <c r="S113" i="74" s="1"/>
  <c r="S114" i="74" s="1"/>
  <c r="S115" i="74" s="1"/>
  <c r="S116" i="74" s="1"/>
  <c r="S117" i="74" s="1"/>
  <c r="S118" i="74" s="1"/>
  <c r="S119" i="74" s="1"/>
  <c r="S120" i="74" s="1"/>
  <c r="S121" i="74" s="1"/>
  <c r="S122" i="74" s="1"/>
  <c r="S123" i="74" s="1"/>
  <c r="S124" i="74" s="1"/>
  <c r="S125" i="74" s="1"/>
  <c r="S126" i="74" s="1"/>
  <c r="S127" i="74" s="1"/>
  <c r="S128" i="74" s="1"/>
  <c r="S129" i="74" s="1"/>
  <c r="S130" i="74" s="1"/>
  <c r="S131" i="74" s="1"/>
  <c r="S132" i="74" s="1"/>
  <c r="S133" i="74" s="1"/>
  <c r="S134" i="74" s="1"/>
  <c r="S135" i="74" s="1"/>
  <c r="S136" i="74" s="1"/>
  <c r="S137" i="74" s="1"/>
  <c r="S138" i="74" s="1"/>
  <c r="S139" i="74" s="1"/>
  <c r="S140" i="74" s="1"/>
  <c r="S141" i="74" s="1"/>
  <c r="S142" i="74" s="1"/>
  <c r="S143" i="74" s="1"/>
  <c r="S144" i="74" s="1"/>
  <c r="S145" i="74" s="1"/>
  <c r="S146" i="74" s="1"/>
  <c r="S147" i="74" s="1"/>
  <c r="S148" i="74" s="1"/>
  <c r="S149" i="74" s="1"/>
  <c r="S150" i="74" s="1"/>
  <c r="S151" i="74" s="1"/>
  <c r="S152" i="74" s="1"/>
  <c r="S153" i="74" s="1"/>
  <c r="S154" i="74" s="1"/>
  <c r="S155" i="74" s="1"/>
  <c r="S156" i="74" s="1"/>
  <c r="S157" i="74" s="1"/>
  <c r="S158" i="74" s="1"/>
  <c r="S159" i="74" s="1"/>
  <c r="S160" i="74" s="1"/>
  <c r="S161" i="74" s="1"/>
  <c r="S162" i="74" s="1"/>
  <c r="S163" i="74" s="1"/>
  <c r="S164" i="74" s="1"/>
  <c r="S165" i="74" s="1"/>
  <c r="S166" i="74" s="1"/>
  <c r="S167" i="74" s="1"/>
  <c r="S168" i="74" s="1"/>
  <c r="S169" i="74" s="1"/>
  <c r="S170" i="74" s="1"/>
  <c r="S171" i="74" s="1"/>
  <c r="S172" i="74" s="1"/>
  <c r="S173" i="74" s="1"/>
  <c r="S174" i="74" s="1"/>
  <c r="S175" i="74" s="1"/>
  <c r="S176" i="74" s="1"/>
  <c r="S177" i="74" s="1"/>
  <c r="S178" i="74" s="1"/>
  <c r="S179" i="74" s="1"/>
  <c r="S180" i="74" s="1"/>
  <c r="S181" i="74" s="1"/>
  <c r="S182" i="74" s="1"/>
  <c r="S183" i="74" s="1"/>
  <c r="S184" i="74" s="1"/>
  <c r="S185" i="74" s="1"/>
  <c r="S186" i="74" s="1"/>
  <c r="S187" i="74" s="1"/>
  <c r="S188" i="74" s="1"/>
  <c r="S189" i="74" s="1"/>
  <c r="S190" i="74" s="1"/>
  <c r="S191" i="74" s="1"/>
  <c r="S192" i="74" s="1"/>
  <c r="S193" i="74" s="1"/>
  <c r="S194" i="74" s="1"/>
  <c r="S195" i="74" s="1"/>
  <c r="S196" i="74" s="1"/>
  <c r="S197" i="74" s="1"/>
  <c r="S198" i="74" s="1"/>
  <c r="S199" i="74" s="1"/>
  <c r="S200" i="74" s="1"/>
  <c r="S201" i="74" s="1"/>
  <c r="S202" i="74" s="1"/>
  <c r="S203" i="74" s="1"/>
  <c r="S204" i="74" s="1"/>
  <c r="S205" i="74" s="1"/>
  <c r="S206" i="74" s="1"/>
  <c r="S207" i="74" s="1"/>
  <c r="S208" i="74" s="1"/>
  <c r="S209" i="74" s="1"/>
  <c r="S210" i="74" s="1"/>
  <c r="S211" i="74" s="1"/>
  <c r="S212" i="74" s="1"/>
  <c r="S213" i="74" s="1"/>
  <c r="S214" i="74" s="1"/>
  <c r="S215" i="74" s="1"/>
  <c r="S216" i="74" s="1"/>
  <c r="S217" i="74" s="1"/>
  <c r="S218" i="74" s="1"/>
  <c r="S219" i="74" s="1"/>
  <c r="S220" i="74" s="1"/>
  <c r="S221" i="74" s="1"/>
  <c r="S222" i="74" s="1"/>
  <c r="S223" i="74" s="1"/>
  <c r="S224" i="74" s="1"/>
  <c r="S225" i="74" s="1"/>
  <c r="S226" i="74" s="1"/>
  <c r="S227" i="74" s="1"/>
  <c r="S228" i="74" s="1"/>
  <c r="S229" i="74" s="1"/>
  <c r="S230" i="74" s="1"/>
  <c r="S231" i="74" s="1"/>
  <c r="S232" i="74" s="1"/>
  <c r="S233" i="74" s="1"/>
  <c r="S234" i="74" s="1"/>
  <c r="S235" i="74" s="1"/>
  <c r="S236" i="74" s="1"/>
  <c r="S237" i="74" s="1"/>
  <c r="S238" i="74" s="1"/>
  <c r="S239" i="74" s="1"/>
  <c r="S240" i="74" s="1"/>
  <c r="S241" i="74" s="1"/>
  <c r="S242" i="74" s="1"/>
  <c r="S243" i="74" s="1"/>
  <c r="S244" i="74" s="1"/>
  <c r="S245" i="74" s="1"/>
  <c r="S246" i="74" s="1"/>
  <c r="S247" i="74" s="1"/>
  <c r="S248" i="74" s="1"/>
  <c r="S249" i="74" s="1"/>
  <c r="S250" i="74" s="1"/>
  <c r="S251" i="74" s="1"/>
  <c r="S252" i="74" s="1"/>
  <c r="S253" i="74" s="1"/>
  <c r="S254" i="74" s="1"/>
  <c r="S255" i="74" s="1"/>
  <c r="S256" i="74" s="1"/>
  <c r="S257" i="74" s="1"/>
  <c r="S258" i="74" s="1"/>
  <c r="S259" i="74" s="1"/>
  <c r="S260" i="74" s="1"/>
  <c r="S261" i="74" s="1"/>
  <c r="S262" i="74" s="1"/>
  <c r="S263" i="74" s="1"/>
  <c r="S264" i="74" s="1"/>
  <c r="S265" i="74" s="1"/>
  <c r="S266" i="74" s="1"/>
  <c r="S267" i="74" s="1"/>
  <c r="S268" i="74" s="1"/>
  <c r="S269" i="74" s="1"/>
  <c r="S270" i="74" s="1"/>
  <c r="S271" i="74" s="1"/>
  <c r="S272" i="74" s="1"/>
  <c r="S273" i="74" s="1"/>
  <c r="S274" i="74" s="1"/>
  <c r="S275" i="74" s="1"/>
  <c r="S276" i="74" s="1"/>
  <c r="S277" i="74" s="1"/>
  <c r="S278" i="74" s="1"/>
  <c r="S279" i="74" s="1"/>
  <c r="S280" i="74" s="1"/>
  <c r="S281" i="74" s="1"/>
  <c r="S282" i="74" s="1"/>
  <c r="S283" i="74" s="1"/>
  <c r="S284" i="74" s="1"/>
  <c r="S285" i="74" s="1"/>
  <c r="S286" i="74" s="1"/>
  <c r="S287" i="74" s="1"/>
  <c r="S288" i="74" s="1"/>
  <c r="S289" i="74" s="1"/>
  <c r="S290" i="74" s="1"/>
  <c r="S291" i="74" s="1"/>
  <c r="S292" i="74" s="1"/>
  <c r="S293" i="74" s="1"/>
  <c r="S294" i="74" s="1"/>
  <c r="S295" i="74" s="1"/>
  <c r="S296" i="74" s="1"/>
  <c r="S297" i="74" s="1"/>
  <c r="S298" i="74" s="1"/>
  <c r="S299" i="74" s="1"/>
  <c r="S300" i="74" s="1"/>
  <c r="S301" i="74" s="1"/>
  <c r="S302" i="74" s="1"/>
  <c r="S303" i="74" s="1"/>
  <c r="S304" i="74" s="1"/>
  <c r="S305" i="74" s="1"/>
  <c r="S306" i="74" s="1"/>
  <c r="S307" i="74" s="1"/>
  <c r="S308" i="74" s="1"/>
  <c r="S309" i="74" s="1"/>
  <c r="S310" i="74" s="1"/>
  <c r="S311" i="74" s="1"/>
  <c r="S312" i="74" s="1"/>
  <c r="S313" i="74" s="1"/>
  <c r="S314" i="74" s="1"/>
  <c r="S315" i="74" s="1"/>
  <c r="S316" i="74" s="1"/>
  <c r="S317" i="74" s="1"/>
  <c r="S318" i="74" s="1"/>
  <c r="S319" i="74" s="1"/>
  <c r="S320" i="74" s="1"/>
  <c r="S321" i="74" s="1"/>
  <c r="S322" i="74" s="1"/>
  <c r="S323" i="74" s="1"/>
  <c r="S324" i="74" s="1"/>
  <c r="S325" i="74" s="1"/>
  <c r="S326" i="74" s="1"/>
  <c r="S327" i="74" s="1"/>
  <c r="S328" i="74" s="1"/>
  <c r="S329" i="74" s="1"/>
  <c r="S330" i="74" s="1"/>
  <c r="S331" i="74" s="1"/>
  <c r="S332" i="74" s="1"/>
  <c r="S333" i="74" s="1"/>
  <c r="S334" i="74" s="1"/>
  <c r="S335" i="74" s="1"/>
  <c r="S336" i="74" s="1"/>
  <c r="S337" i="74" s="1"/>
  <c r="S338" i="74" s="1"/>
  <c r="S339" i="74" s="1"/>
  <c r="S340" i="74" s="1"/>
  <c r="S341" i="74" s="1"/>
  <c r="S342" i="74" s="1"/>
  <c r="S343" i="74" s="1"/>
  <c r="S344" i="74" s="1"/>
  <c r="S345" i="74" s="1"/>
  <c r="S346" i="74" s="1"/>
  <c r="S347" i="74" s="1"/>
  <c r="S348" i="74" s="1"/>
  <c r="S349" i="74" s="1"/>
  <c r="S350" i="74" s="1"/>
  <c r="S351" i="74" s="1"/>
  <c r="S352" i="74" s="1"/>
  <c r="S353" i="74" s="1"/>
  <c r="S354" i="74" s="1"/>
  <c r="S355" i="74" s="1"/>
  <c r="S356" i="74" s="1"/>
  <c r="S357" i="74" s="1"/>
  <c r="S358" i="74" s="1"/>
  <c r="S359" i="74" s="1"/>
  <c r="S360" i="74" s="1"/>
  <c r="S361" i="74" s="1"/>
  <c r="S362" i="74" s="1"/>
  <c r="S363" i="74" s="1"/>
  <c r="S364" i="74" s="1"/>
  <c r="S365" i="74" s="1"/>
  <c r="S366" i="74" s="1"/>
  <c r="S367" i="74" s="1"/>
  <c r="S368" i="74" s="1"/>
  <c r="S369" i="74" s="1"/>
  <c r="S370" i="74" s="1"/>
  <c r="S371" i="74" s="1"/>
  <c r="S372" i="74" s="1"/>
  <c r="S373" i="74" s="1"/>
  <c r="S374" i="74" s="1"/>
  <c r="S375" i="74" s="1"/>
  <c r="S376" i="74" s="1"/>
  <c r="S377" i="74" s="1"/>
  <c r="S378" i="74" s="1"/>
  <c r="S379" i="74" s="1"/>
  <c r="S380" i="74" s="1"/>
  <c r="S381" i="74" s="1"/>
  <c r="S382" i="74" s="1"/>
  <c r="S383" i="74" s="1"/>
  <c r="S384" i="74" s="1"/>
  <c r="S385" i="74" s="1"/>
  <c r="S386" i="74" s="1"/>
  <c r="S387" i="74" s="1"/>
  <c r="S388" i="74" s="1"/>
  <c r="S389" i="74" s="1"/>
  <c r="S390" i="74" s="1"/>
  <c r="S391" i="74" s="1"/>
  <c r="S392" i="74" s="1"/>
  <c r="S393" i="74" s="1"/>
  <c r="S394" i="74" s="1"/>
  <c r="S395" i="74" s="1"/>
  <c r="S396" i="74" s="1"/>
  <c r="S397" i="74" s="1"/>
  <c r="S398" i="74" s="1"/>
  <c r="S399" i="74" s="1"/>
  <c r="S400" i="74" s="1"/>
  <c r="S401" i="74" s="1"/>
  <c r="S402" i="74" s="1"/>
  <c r="S403" i="74" s="1"/>
  <c r="S404" i="74" s="1"/>
  <c r="S405" i="74" s="1"/>
  <c r="S406" i="74" s="1"/>
  <c r="S407" i="74" s="1"/>
  <c r="S408" i="74" s="1"/>
  <c r="S409" i="74" s="1"/>
  <c r="S410" i="74" s="1"/>
  <c r="S411" i="74" s="1"/>
  <c r="S412" i="74" s="1"/>
  <c r="S413" i="74" s="1"/>
  <c r="S414" i="74" s="1"/>
  <c r="S415" i="74" s="1"/>
  <c r="S416" i="74" s="1"/>
  <c r="S417" i="74" s="1"/>
  <c r="S418" i="74" s="1"/>
  <c r="S419" i="74" s="1"/>
  <c r="S420" i="74" s="1"/>
  <c r="S421" i="74" s="1"/>
  <c r="S422" i="74" s="1"/>
  <c r="S423" i="74" s="1"/>
  <c r="S424" i="74" s="1"/>
  <c r="S425" i="74" s="1"/>
  <c r="S426" i="74" s="1"/>
  <c r="S427" i="74" s="1"/>
  <c r="S428" i="74" s="1"/>
  <c r="S429" i="74" s="1"/>
  <c r="S430" i="74" s="1"/>
  <c r="S431" i="74" s="1"/>
  <c r="S432" i="74" s="1"/>
  <c r="S433" i="74" s="1"/>
  <c r="S434" i="74" s="1"/>
  <c r="S435" i="74" s="1"/>
  <c r="S436" i="74" s="1"/>
  <c r="S437" i="74" s="1"/>
  <c r="S438" i="74" s="1"/>
  <c r="S439" i="74" s="1"/>
  <c r="S440" i="74" s="1"/>
  <c r="S441" i="74" s="1"/>
  <c r="S442" i="74" s="1"/>
  <c r="S443" i="74" s="1"/>
  <c r="S444" i="74" s="1"/>
  <c r="S445" i="74" s="1"/>
  <c r="S446" i="74" s="1"/>
  <c r="S447" i="74" s="1"/>
  <c r="S448" i="74" s="1"/>
  <c r="S449" i="74" s="1"/>
  <c r="S450" i="74" s="1"/>
  <c r="S451" i="74" s="1"/>
  <c r="S452" i="74" s="1"/>
  <c r="S453" i="74" s="1"/>
  <c r="S454" i="74" s="1"/>
  <c r="S455" i="74" s="1"/>
  <c r="S456" i="74" s="1"/>
  <c r="S457" i="74" s="1"/>
  <c r="S458" i="74" s="1"/>
  <c r="S459" i="74" s="1"/>
  <c r="S460" i="74" s="1"/>
  <c r="S461" i="74" s="1"/>
  <c r="S462" i="74" s="1"/>
  <c r="S463" i="74" s="1"/>
  <c r="S464" i="74" s="1"/>
  <c r="S465" i="74" s="1"/>
  <c r="S466" i="74" s="1"/>
  <c r="S467" i="74" s="1"/>
  <c r="S468" i="74" s="1"/>
  <c r="S469" i="74" s="1"/>
  <c r="S470" i="74" s="1"/>
  <c r="S471" i="74" s="1"/>
  <c r="S472" i="74" s="1"/>
  <c r="S473" i="74" s="1"/>
  <c r="S474" i="74" s="1"/>
  <c r="S475" i="74" s="1"/>
  <c r="S476" i="74" s="1"/>
  <c r="S477" i="74" s="1"/>
  <c r="S478" i="74" s="1"/>
  <c r="S479" i="74" s="1"/>
  <c r="S480" i="74" s="1"/>
  <c r="S481" i="74" s="1"/>
  <c r="S482" i="74" s="1"/>
  <c r="S483" i="74" s="1"/>
  <c r="S484" i="74" s="1"/>
  <c r="S485" i="74" s="1"/>
  <c r="S486" i="74" s="1"/>
  <c r="S487" i="74" s="1"/>
  <c r="S488" i="74" s="1"/>
  <c r="S489" i="74" s="1"/>
  <c r="S490" i="74" s="1"/>
  <c r="S491" i="74" s="1"/>
  <c r="S492" i="74" s="1"/>
  <c r="S493" i="74" s="1"/>
  <c r="S494" i="74" s="1"/>
  <c r="S495" i="74" s="1"/>
  <c r="S496" i="74" s="1"/>
  <c r="S497" i="74" s="1"/>
  <c r="S498" i="74" s="1"/>
  <c r="S499" i="74" s="1"/>
  <c r="S500" i="74" s="1"/>
  <c r="S501" i="74" s="1"/>
  <c r="S502" i="74" s="1"/>
  <c r="S503" i="74" s="1"/>
  <c r="S504" i="74" s="1"/>
  <c r="S505" i="74" s="1"/>
  <c r="S506" i="74" s="1"/>
  <c r="S507" i="74" s="1"/>
  <c r="S508" i="74" s="1"/>
  <c r="S509" i="74" s="1"/>
  <c r="S510" i="74" s="1"/>
  <c r="S511" i="74" s="1"/>
  <c r="S512" i="74" s="1"/>
  <c r="S513" i="74" s="1"/>
  <c r="S514" i="74" s="1"/>
  <c r="S515" i="74" s="1"/>
  <c r="S516" i="74" s="1"/>
  <c r="S517" i="74" s="1"/>
  <c r="S518" i="74" s="1"/>
  <c r="S519" i="74" s="1"/>
  <c r="S520" i="74" s="1"/>
  <c r="S521" i="74" s="1"/>
  <c r="S522" i="74" s="1"/>
  <c r="S523" i="74" s="1"/>
  <c r="S524" i="74" s="1"/>
  <c r="S525" i="74" s="1"/>
  <c r="S526" i="74" s="1"/>
  <c r="S527" i="74" s="1"/>
  <c r="S528" i="74" s="1"/>
  <c r="S529" i="74" s="1"/>
  <c r="S530" i="74" s="1"/>
  <c r="S531" i="74" s="1"/>
  <c r="S532" i="74" s="1"/>
  <c r="S533" i="74" s="1"/>
  <c r="S534" i="74" s="1"/>
  <c r="S535" i="74" s="1"/>
  <c r="S536" i="74" s="1"/>
  <c r="S537" i="74" s="1"/>
  <c r="S538" i="74" s="1"/>
  <c r="S539" i="74" s="1"/>
  <c r="S540" i="74" s="1"/>
  <c r="S541" i="74" s="1"/>
  <c r="S542" i="74" s="1"/>
  <c r="S543" i="74" s="1"/>
  <c r="S544" i="74" s="1"/>
  <c r="S545" i="74" s="1"/>
  <c r="S546" i="74" s="1"/>
  <c r="S547" i="74" s="1"/>
  <c r="S548" i="74" s="1"/>
  <c r="S549" i="74" s="1"/>
  <c r="S550" i="74" s="1"/>
  <c r="S551" i="74" s="1"/>
  <c r="S552" i="74" s="1"/>
  <c r="S553" i="74" s="1"/>
  <c r="S554" i="74" s="1"/>
  <c r="S555" i="74" s="1"/>
  <c r="S556" i="74" s="1"/>
  <c r="S557" i="74" s="1"/>
  <c r="S558" i="74" s="1"/>
  <c r="S559" i="74" s="1"/>
  <c r="S560" i="74" s="1"/>
  <c r="S561" i="74" s="1"/>
  <c r="S562" i="74" s="1"/>
  <c r="S563" i="74" s="1"/>
  <c r="S564" i="74" s="1"/>
  <c r="S565" i="74" s="1"/>
  <c r="S566" i="74" s="1"/>
  <c r="S567" i="74" s="1"/>
  <c r="S568" i="74" s="1"/>
  <c r="S569" i="74" s="1"/>
  <c r="S570" i="74" s="1"/>
  <c r="S571" i="74" s="1"/>
  <c r="S572" i="74" s="1"/>
  <c r="S573" i="74" s="1"/>
  <c r="S574" i="74" s="1"/>
  <c r="S575" i="74" s="1"/>
  <c r="S576" i="74" s="1"/>
  <c r="S577" i="74" s="1"/>
  <c r="S578" i="74" s="1"/>
  <c r="S579" i="74" s="1"/>
  <c r="S580" i="74" s="1"/>
  <c r="S581" i="74" s="1"/>
  <c r="S582" i="74" s="1"/>
  <c r="S583" i="74" s="1"/>
  <c r="S584" i="74" s="1"/>
  <c r="S585" i="74" s="1"/>
  <c r="S586" i="74" s="1"/>
  <c r="S587" i="74" s="1"/>
  <c r="S588" i="74" s="1"/>
  <c r="S589" i="74" s="1"/>
  <c r="S590" i="74" s="1"/>
  <c r="S591" i="74" s="1"/>
  <c r="S592" i="74" s="1"/>
  <c r="S593" i="74" s="1"/>
  <c r="S594" i="74" s="1"/>
  <c r="S595" i="74" s="1"/>
  <c r="S596" i="74" s="1"/>
  <c r="S597" i="74" s="1"/>
  <c r="S598" i="74" s="1"/>
  <c r="S599" i="74" s="1"/>
  <c r="S600" i="74" s="1"/>
  <c r="S601" i="74" s="1"/>
  <c r="S602" i="74" s="1"/>
  <c r="S603" i="74" s="1"/>
  <c r="S604" i="74" s="1"/>
  <c r="S605" i="74" s="1"/>
  <c r="S606" i="74" s="1"/>
  <c r="S607" i="74" s="1"/>
  <c r="S608" i="74" s="1"/>
  <c r="S609" i="74" s="1"/>
  <c r="S610" i="74" s="1"/>
  <c r="S611" i="74" s="1"/>
  <c r="S612" i="74" s="1"/>
  <c r="S613" i="74" s="1"/>
  <c r="S614" i="74" s="1"/>
  <c r="S615" i="74" s="1"/>
  <c r="S616" i="74" s="1"/>
  <c r="S617" i="74" s="1"/>
  <c r="S618" i="74" s="1"/>
  <c r="S619" i="74" s="1"/>
  <c r="S620" i="74" s="1"/>
  <c r="S621" i="74" s="1"/>
  <c r="S622" i="74" s="1"/>
  <c r="S623" i="74" s="1"/>
  <c r="S624" i="74" s="1"/>
  <c r="S625" i="74" s="1"/>
  <c r="S626" i="74" s="1"/>
  <c r="S627" i="74" s="1"/>
  <c r="S628" i="74" s="1"/>
  <c r="S629" i="74" s="1"/>
  <c r="S630" i="74" s="1"/>
  <c r="S631" i="74" s="1"/>
  <c r="S632" i="74" s="1"/>
  <c r="S633" i="74" s="1"/>
  <c r="S634" i="74" s="1"/>
  <c r="S635" i="74" s="1"/>
  <c r="S636" i="74" s="1"/>
  <c r="S637" i="74" s="1"/>
  <c r="S638" i="74" s="1"/>
  <c r="S639" i="74" s="1"/>
  <c r="S640" i="74" s="1"/>
  <c r="S641" i="74" s="1"/>
  <c r="S642" i="74" s="1"/>
  <c r="S643" i="74" s="1"/>
  <c r="S644" i="74" s="1"/>
  <c r="S645" i="74" s="1"/>
  <c r="S646" i="74" s="1"/>
  <c r="S647" i="74" s="1"/>
  <c r="S648" i="74" s="1"/>
  <c r="S649" i="74" s="1"/>
  <c r="S650" i="74" s="1"/>
  <c r="S651" i="74" s="1"/>
  <c r="S652" i="74" s="1"/>
  <c r="S653" i="74" s="1"/>
  <c r="S654" i="74" s="1"/>
  <c r="S655" i="74" s="1"/>
  <c r="S656" i="74" s="1"/>
  <c r="S657" i="74" s="1"/>
  <c r="S658" i="74" s="1"/>
  <c r="S659" i="74" s="1"/>
  <c r="S660" i="74" s="1"/>
  <c r="S661" i="74" s="1"/>
  <c r="S662" i="74" s="1"/>
  <c r="S663" i="74" s="1"/>
  <c r="S664" i="74" s="1"/>
  <c r="S665" i="74" s="1"/>
  <c r="S666" i="74" s="1"/>
  <c r="S667" i="74" s="1"/>
  <c r="S668" i="74" s="1"/>
  <c r="S669" i="74" s="1"/>
  <c r="S670" i="74" s="1"/>
  <c r="S671" i="74" s="1"/>
  <c r="S672" i="74" s="1"/>
  <c r="S673" i="74" s="1"/>
  <c r="S674" i="74" s="1"/>
  <c r="S675" i="74" s="1"/>
  <c r="S676" i="74" s="1"/>
  <c r="S677" i="74" s="1"/>
  <c r="S678" i="74" s="1"/>
  <c r="S679" i="74" s="1"/>
  <c r="S680" i="74" s="1"/>
  <c r="S681" i="74" s="1"/>
  <c r="S682" i="74" s="1"/>
  <c r="S683" i="74" s="1"/>
  <c r="S684" i="74" s="1"/>
  <c r="S685" i="74" s="1"/>
  <c r="S686" i="74" s="1"/>
  <c r="S687" i="74" s="1"/>
  <c r="S688" i="74" s="1"/>
  <c r="S689" i="74" s="1"/>
  <c r="S690" i="74" s="1"/>
  <c r="S691" i="74" s="1"/>
  <c r="S692" i="74" s="1"/>
  <c r="S693" i="74" s="1"/>
  <c r="S694" i="74" s="1"/>
  <c r="S695" i="74" s="1"/>
  <c r="S696" i="74" s="1"/>
  <c r="S697" i="74" s="1"/>
  <c r="S698" i="74" s="1"/>
  <c r="S699" i="74" s="1"/>
  <c r="S700" i="74" s="1"/>
  <c r="S701" i="74" s="1"/>
  <c r="S702" i="74" s="1"/>
  <c r="S703" i="74" s="1"/>
  <c r="S704" i="74" s="1"/>
  <c r="S705" i="74" s="1"/>
  <c r="S706" i="74" s="1"/>
  <c r="S707" i="74" s="1"/>
  <c r="S708" i="74" s="1"/>
  <c r="S709" i="74" s="1"/>
  <c r="S710" i="74" s="1"/>
  <c r="S711" i="74" s="1"/>
  <c r="S712" i="74" s="1"/>
  <c r="S713" i="74" s="1"/>
  <c r="S714" i="74" s="1"/>
  <c r="S715" i="74" s="1"/>
  <c r="S716" i="74" s="1"/>
  <c r="S717" i="74" s="1"/>
  <c r="S718" i="74" s="1"/>
  <c r="S719" i="74" s="1"/>
  <c r="S720" i="74" s="1"/>
  <c r="S721" i="74" s="1"/>
  <c r="S722" i="74" s="1"/>
  <c r="S723" i="74" s="1"/>
  <c r="S724" i="74" s="1"/>
  <c r="S725" i="74" s="1"/>
  <c r="S726" i="74" s="1"/>
  <c r="S727" i="74" s="1"/>
  <c r="S728" i="74" s="1"/>
  <c r="S729" i="74" s="1"/>
  <c r="S730" i="74" s="1"/>
  <c r="S731" i="74" s="1"/>
  <c r="S732" i="74" s="1"/>
  <c r="S733" i="74" s="1"/>
  <c r="S734" i="74" s="1"/>
  <c r="S735" i="74" s="1"/>
  <c r="S736" i="74" s="1"/>
  <c r="S737" i="74" s="1"/>
  <c r="S738" i="74" s="1"/>
  <c r="S739" i="74" s="1"/>
  <c r="S740" i="74" s="1"/>
  <c r="S741" i="74" s="1"/>
  <c r="S742" i="74" s="1"/>
  <c r="S743" i="74" s="1"/>
  <c r="S744" i="74" s="1"/>
  <c r="S745" i="74" s="1"/>
  <c r="S746" i="74" s="1"/>
  <c r="S747" i="74" s="1"/>
  <c r="S748" i="74" s="1"/>
  <c r="S749" i="74" s="1"/>
  <c r="S750" i="74" s="1"/>
  <c r="S751" i="74" s="1"/>
  <c r="S752" i="74" s="1"/>
  <c r="S753" i="74" s="1"/>
  <c r="S754" i="74" s="1"/>
  <c r="S755" i="74" s="1"/>
  <c r="S756" i="74" s="1"/>
  <c r="S757" i="74" s="1"/>
  <c r="S758" i="74" s="1"/>
  <c r="S759" i="74" s="1"/>
  <c r="S760" i="74" s="1"/>
  <c r="S761" i="74" s="1"/>
  <c r="S762" i="74" s="1"/>
  <c r="S763" i="74" s="1"/>
  <c r="S764" i="74" s="1"/>
  <c r="S765" i="74" s="1"/>
  <c r="S766" i="74" s="1"/>
  <c r="S767" i="74" s="1"/>
  <c r="S768" i="74" s="1"/>
  <c r="S769" i="74" s="1"/>
  <c r="S770" i="74" s="1"/>
  <c r="S771" i="74" s="1"/>
  <c r="S772" i="74" s="1"/>
  <c r="S773" i="74" s="1"/>
  <c r="S774" i="74" s="1"/>
  <c r="S775" i="74" s="1"/>
  <c r="S776" i="74" s="1"/>
  <c r="S777" i="74" s="1"/>
  <c r="S778" i="74" s="1"/>
  <c r="S779" i="74" s="1"/>
  <c r="S780" i="74" s="1"/>
  <c r="S781" i="74" s="1"/>
  <c r="S782" i="74" s="1"/>
  <c r="S783" i="74" s="1"/>
  <c r="S784" i="74" s="1"/>
  <c r="S785" i="74" s="1"/>
  <c r="S786" i="74" s="1"/>
  <c r="S787" i="74" s="1"/>
  <c r="S788" i="74" s="1"/>
  <c r="S789" i="74" s="1"/>
  <c r="S790" i="74" s="1"/>
  <c r="S791" i="74" s="1"/>
  <c r="S792" i="74" s="1"/>
  <c r="S793" i="74" s="1"/>
  <c r="S794" i="74" s="1"/>
  <c r="S795" i="74" s="1"/>
  <c r="S796" i="74" s="1"/>
  <c r="S797" i="74" s="1"/>
  <c r="S798" i="74" s="1"/>
  <c r="S799" i="74" s="1"/>
  <c r="S800" i="74" s="1"/>
  <c r="S801" i="74" s="1"/>
  <c r="S802" i="74" s="1"/>
  <c r="S803" i="74" s="1"/>
  <c r="S804" i="74" s="1"/>
  <c r="S805" i="74" s="1"/>
  <c r="S806" i="74" s="1"/>
  <c r="S807" i="74" s="1"/>
  <c r="S808" i="74" s="1"/>
  <c r="S809" i="74" s="1"/>
  <c r="S810" i="74" s="1"/>
  <c r="S811" i="74" s="1"/>
  <c r="S812" i="74" s="1"/>
  <c r="S813" i="74" s="1"/>
  <c r="S814" i="74" s="1"/>
  <c r="S815" i="74" s="1"/>
  <c r="S816" i="74" s="1"/>
  <c r="S817" i="74" s="1"/>
  <c r="S818" i="74" s="1"/>
  <c r="S819" i="74" s="1"/>
  <c r="S820" i="74" s="1"/>
  <c r="S821" i="74" s="1"/>
  <c r="S822" i="74" s="1"/>
  <c r="S823" i="74" s="1"/>
  <c r="S824" i="74" s="1"/>
  <c r="S825" i="74" s="1"/>
  <c r="S826" i="74" s="1"/>
  <c r="S827" i="74" s="1"/>
  <c r="S828" i="74" s="1"/>
  <c r="S829" i="74" s="1"/>
  <c r="S830" i="74" s="1"/>
  <c r="S831" i="74" s="1"/>
  <c r="S832" i="74" s="1"/>
  <c r="S833" i="74" s="1"/>
  <c r="S834" i="74" s="1"/>
  <c r="S835" i="74" s="1"/>
  <c r="S836" i="74" s="1"/>
  <c r="S837" i="74" s="1"/>
  <c r="S838" i="74" s="1"/>
  <c r="S839" i="74" s="1"/>
  <c r="S840" i="74" s="1"/>
  <c r="S841" i="74" s="1"/>
  <c r="S842" i="74" s="1"/>
  <c r="S843" i="74" s="1"/>
  <c r="S844" i="74" s="1"/>
  <c r="S845" i="74" s="1"/>
  <c r="S846" i="74" s="1"/>
  <c r="S847" i="74" s="1"/>
  <c r="S848" i="74" s="1"/>
  <c r="S849" i="74" s="1"/>
  <c r="S850" i="74" s="1"/>
  <c r="S851" i="74" s="1"/>
  <c r="S852" i="74" s="1"/>
  <c r="S853" i="74" s="1"/>
  <c r="S854" i="74" s="1"/>
  <c r="S855" i="74" s="1"/>
  <c r="S856" i="74" s="1"/>
  <c r="S857" i="74" s="1"/>
  <c r="S858" i="74" s="1"/>
  <c r="S859" i="74" s="1"/>
  <c r="S860" i="74" s="1"/>
  <c r="S861" i="74" s="1"/>
  <c r="S862" i="74" s="1"/>
  <c r="S863" i="74" s="1"/>
  <c r="S864" i="74" s="1"/>
  <c r="S865" i="74" s="1"/>
  <c r="S866" i="74" s="1"/>
  <c r="S867" i="74" s="1"/>
  <c r="S868" i="74" s="1"/>
  <c r="S869" i="74" s="1"/>
  <c r="S870" i="74" s="1"/>
  <c r="S871" i="74" s="1"/>
  <c r="S872" i="74" s="1"/>
  <c r="S873" i="74" s="1"/>
  <c r="S874" i="74" s="1"/>
  <c r="S875" i="74" s="1"/>
  <c r="S876" i="74" s="1"/>
  <c r="S877" i="74" s="1"/>
  <c r="S878" i="74" s="1"/>
  <c r="S879" i="74" s="1"/>
  <c r="S880" i="74" s="1"/>
  <c r="S881" i="74" s="1"/>
  <c r="S882" i="74" s="1"/>
  <c r="S883" i="74" s="1"/>
  <c r="S884" i="74" s="1"/>
  <c r="S885" i="74" s="1"/>
  <c r="S886" i="74" s="1"/>
  <c r="S887" i="74" s="1"/>
  <c r="S888" i="74" s="1"/>
  <c r="S889" i="74" s="1"/>
  <c r="S890" i="74" s="1"/>
  <c r="S891" i="74" s="1"/>
  <c r="S892" i="74" s="1"/>
  <c r="S893" i="74" s="1"/>
  <c r="S894" i="74" s="1"/>
  <c r="S895" i="74" s="1"/>
  <c r="S896" i="74" s="1"/>
  <c r="S897" i="74" s="1"/>
  <c r="S898" i="74" s="1"/>
  <c r="S899" i="74" s="1"/>
  <c r="S900" i="74" s="1"/>
  <c r="S901" i="74" s="1"/>
  <c r="S902" i="74" s="1"/>
  <c r="S903" i="74" s="1"/>
  <c r="S904" i="74" s="1"/>
  <c r="S905" i="74" s="1"/>
  <c r="S906" i="74" s="1"/>
  <c r="S907" i="74" s="1"/>
  <c r="S908" i="74" s="1"/>
  <c r="S909" i="74" s="1"/>
  <c r="S910" i="74" s="1"/>
  <c r="S911" i="74" s="1"/>
  <c r="S912" i="74" s="1"/>
  <c r="S913" i="74" s="1"/>
  <c r="S914" i="74" s="1"/>
  <c r="S915" i="74" s="1"/>
  <c r="S916" i="74" s="1"/>
  <c r="S917" i="74" s="1"/>
  <c r="S918" i="74" s="1"/>
  <c r="S919" i="74" s="1"/>
  <c r="S920" i="74" s="1"/>
  <c r="S921" i="74" s="1"/>
  <c r="S922" i="74" s="1"/>
  <c r="S923" i="74" s="1"/>
  <c r="S924" i="74" s="1"/>
  <c r="S925" i="74" s="1"/>
  <c r="S926" i="74" s="1"/>
  <c r="S927" i="74" s="1"/>
  <c r="S928" i="74" s="1"/>
  <c r="S929" i="74" s="1"/>
  <c r="S930" i="74" s="1"/>
  <c r="S931" i="74" s="1"/>
  <c r="S932" i="74" s="1"/>
  <c r="S933" i="74" s="1"/>
  <c r="S934" i="74" s="1"/>
  <c r="S935" i="74" s="1"/>
  <c r="S936" i="74" s="1"/>
  <c r="S937" i="74" s="1"/>
  <c r="S938" i="74" s="1"/>
  <c r="S939" i="74" s="1"/>
  <c r="S940" i="74" s="1"/>
  <c r="S941" i="74" s="1"/>
  <c r="S942" i="74" s="1"/>
  <c r="S943" i="74" s="1"/>
  <c r="S944" i="74" s="1"/>
  <c r="S945" i="74" s="1"/>
  <c r="S946" i="74" s="1"/>
  <c r="S947" i="74" s="1"/>
  <c r="S948" i="74" s="1"/>
  <c r="S949" i="74" s="1"/>
  <c r="S950" i="74" s="1"/>
  <c r="S951" i="74" s="1"/>
  <c r="S952" i="74" s="1"/>
  <c r="S953" i="74" s="1"/>
  <c r="S954" i="74" s="1"/>
  <c r="S955" i="74" s="1"/>
  <c r="S956" i="74" s="1"/>
  <c r="S957" i="74" s="1"/>
  <c r="S958" i="74" s="1"/>
  <c r="S959" i="74" s="1"/>
  <c r="S960" i="74" s="1"/>
  <c r="S961" i="74" s="1"/>
  <c r="S962" i="74" s="1"/>
  <c r="S963" i="74" s="1"/>
  <c r="S964" i="74" s="1"/>
  <c r="S965" i="74" s="1"/>
  <c r="S966" i="74" s="1"/>
  <c r="S967" i="74" s="1"/>
  <c r="S968" i="74" s="1"/>
  <c r="S969" i="74" s="1"/>
  <c r="S970" i="74" s="1"/>
  <c r="S971" i="74" s="1"/>
  <c r="S972" i="74" s="1"/>
  <c r="S973" i="74" s="1"/>
  <c r="S974" i="74" s="1"/>
  <c r="S975" i="74" s="1"/>
  <c r="S976" i="74" s="1"/>
  <c r="S977" i="74" s="1"/>
  <c r="S978" i="74" s="1"/>
  <c r="S979" i="74" s="1"/>
  <c r="S980" i="74" s="1"/>
  <c r="S981" i="74" s="1"/>
  <c r="S982" i="74" s="1"/>
  <c r="S983" i="74" s="1"/>
  <c r="S984" i="74" s="1"/>
  <c r="S985" i="74" s="1"/>
  <c r="S986" i="74" s="1"/>
  <c r="S987" i="74" s="1"/>
  <c r="S988" i="74" s="1"/>
  <c r="S989" i="74" s="1"/>
  <c r="S990" i="74" s="1"/>
  <c r="S991" i="74" s="1"/>
  <c r="S992" i="74" s="1"/>
  <c r="S993" i="74" s="1"/>
  <c r="S994" i="74" s="1"/>
  <c r="S995" i="74" s="1"/>
  <c r="S996" i="74" s="1"/>
  <c r="S997" i="74" s="1"/>
  <c r="S998" i="74" s="1"/>
  <c r="S999" i="74" s="1"/>
  <c r="S1000" i="74" s="1"/>
  <c r="S1001" i="74" s="1"/>
  <c r="S1002" i="74" s="1"/>
  <c r="S1003" i="74" s="1"/>
  <c r="S1004" i="74" s="1"/>
  <c r="S1005" i="74" s="1"/>
  <c r="S1006" i="74" s="1"/>
  <c r="S1007" i="74" s="1"/>
  <c r="S1008" i="74" s="1"/>
  <c r="S1009" i="74" s="1"/>
  <c r="S1010" i="74" s="1"/>
  <c r="S1011" i="74" s="1"/>
  <c r="S1012" i="74" s="1"/>
  <c r="S1013" i="74" s="1"/>
  <c r="S1014" i="74" s="1"/>
  <c r="S1015" i="74" s="1"/>
  <c r="S1016" i="74" s="1"/>
  <c r="S1017" i="74" s="1"/>
  <c r="S1018" i="74" s="1"/>
  <c r="S1019" i="74" s="1"/>
  <c r="S1020" i="74" s="1"/>
  <c r="S1021" i="74" s="1"/>
  <c r="S1022" i="74" s="1"/>
  <c r="S1023" i="74" s="1"/>
  <c r="S1024" i="74" s="1"/>
  <c r="S1025" i="74" s="1"/>
  <c r="S1026" i="74" s="1"/>
  <c r="S1027" i="74" s="1"/>
  <c r="S1028" i="74" s="1"/>
  <c r="S1029" i="74" s="1"/>
  <c r="S1030" i="74" s="1"/>
  <c r="S1031" i="74" s="1"/>
  <c r="S1032" i="74" s="1"/>
  <c r="S1033" i="74" s="1"/>
  <c r="S1034" i="74" s="1"/>
  <c r="S1035" i="74" s="1"/>
  <c r="S1036" i="74" s="1"/>
  <c r="S1037" i="74" s="1"/>
  <c r="S1038" i="74" s="1"/>
  <c r="S1039" i="74" s="1"/>
  <c r="S1040" i="74" s="1"/>
  <c r="S1041" i="74" s="1"/>
  <c r="S1042" i="74" s="1"/>
  <c r="S1043" i="74" s="1"/>
  <c r="S1044" i="74" s="1"/>
  <c r="S1045" i="74" s="1"/>
  <c r="S1046" i="74" s="1"/>
  <c r="S1047" i="74" s="1"/>
  <c r="S1048" i="74" s="1"/>
  <c r="S1049" i="74" s="1"/>
  <c r="S1050" i="74" s="1"/>
  <c r="S1051" i="74" s="1"/>
  <c r="S1052" i="74" s="1"/>
  <c r="S1053" i="74" s="1"/>
  <c r="S1054" i="74" s="1"/>
  <c r="S1055" i="74" s="1"/>
  <c r="S1056" i="74" s="1"/>
  <c r="S1057" i="74" s="1"/>
  <c r="S1058" i="74" s="1"/>
  <c r="S1059" i="74" s="1"/>
  <c r="S1060" i="74" s="1"/>
  <c r="S1061" i="74" s="1"/>
  <c r="S1062" i="74" s="1"/>
  <c r="S1063" i="74" s="1"/>
  <c r="S1064" i="74" s="1"/>
  <c r="S1065" i="74" s="1"/>
  <c r="S1066" i="74" s="1"/>
  <c r="S1067" i="74" s="1"/>
  <c r="S1068" i="74" s="1"/>
  <c r="S1069" i="74" s="1"/>
  <c r="S1070" i="74" s="1"/>
  <c r="S1071" i="74" s="1"/>
  <c r="S1072" i="74" s="1"/>
  <c r="S1073" i="74" s="1"/>
  <c r="S1074" i="74" s="1"/>
  <c r="S1075" i="74" s="1"/>
  <c r="S1076" i="74" s="1"/>
  <c r="S1077" i="74" s="1"/>
  <c r="S1078" i="74" s="1"/>
  <c r="S1079" i="74" s="1"/>
  <c r="S1080" i="74" s="1"/>
  <c r="S1081" i="74" s="1"/>
  <c r="S1082" i="74" s="1"/>
  <c r="S1083" i="74" s="1"/>
  <c r="S1084" i="74" s="1"/>
  <c r="S1085" i="74" s="1"/>
  <c r="S1086" i="74" s="1"/>
  <c r="S1087" i="74" s="1"/>
  <c r="S1088" i="74" s="1"/>
  <c r="S1089" i="74" s="1"/>
  <c r="S1090" i="74" s="1"/>
  <c r="S1091" i="74" s="1"/>
  <c r="S1092" i="74" s="1"/>
  <c r="S1093" i="74" s="1"/>
  <c r="S1094" i="74" s="1"/>
  <c r="S1095" i="74" s="1"/>
  <c r="S1096" i="74" s="1"/>
  <c r="S1097" i="74" s="1"/>
  <c r="S1098" i="74" s="1"/>
  <c r="S1099" i="74" s="1"/>
  <c r="S1100" i="74" s="1"/>
  <c r="S1101" i="74" s="1"/>
  <c r="S1102" i="74" s="1"/>
  <c r="S1103" i="74" s="1"/>
  <c r="S1104" i="74" s="1"/>
  <c r="S1105" i="74" s="1"/>
  <c r="S1106" i="74" s="1"/>
  <c r="S1107" i="74" s="1"/>
  <c r="S1108" i="74" s="1"/>
  <c r="S1109" i="74" s="1"/>
  <c r="S1110" i="74" s="1"/>
  <c r="S1111" i="74" s="1"/>
  <c r="S1112" i="74" s="1"/>
  <c r="S1113" i="74" s="1"/>
  <c r="S1114" i="74" s="1"/>
  <c r="S1115" i="74" s="1"/>
  <c r="S1116" i="74" s="1"/>
  <c r="S1117" i="74" s="1"/>
  <c r="S1118" i="74" s="1"/>
  <c r="S1119" i="74" s="1"/>
  <c r="S1120" i="74" s="1"/>
  <c r="S1121" i="74" s="1"/>
  <c r="S1122" i="74" s="1"/>
  <c r="S1123" i="74" s="1"/>
  <c r="S1124" i="74" s="1"/>
  <c r="S1125" i="74" s="1"/>
  <c r="S1126" i="74" s="1"/>
  <c r="S1127" i="74" s="1"/>
  <c r="S1128" i="74" s="1"/>
  <c r="S1129" i="74" s="1"/>
  <c r="S1130" i="74" s="1"/>
  <c r="S1131" i="74" s="1"/>
  <c r="S1132" i="74" s="1"/>
  <c r="S1133" i="74" s="1"/>
  <c r="S1134" i="74" s="1"/>
  <c r="S1135" i="74" s="1"/>
  <c r="S1136" i="74" s="1"/>
  <c r="S1137" i="74" s="1"/>
  <c r="S1138" i="74" s="1"/>
  <c r="S1139" i="74" s="1"/>
  <c r="S1140" i="74" s="1"/>
  <c r="S1141" i="74" s="1"/>
  <c r="S1142" i="74" s="1"/>
  <c r="S1143" i="74" s="1"/>
  <c r="S1144" i="74" s="1"/>
  <c r="S1145" i="74" s="1"/>
  <c r="S1146" i="74" s="1"/>
  <c r="S1147" i="74" s="1"/>
  <c r="S1148" i="74" s="1"/>
  <c r="S1149" i="74" s="1"/>
  <c r="S1150" i="74" s="1"/>
  <c r="S1151" i="74" s="1"/>
  <c r="S1152" i="74" s="1"/>
  <c r="S1153" i="74" s="1"/>
  <c r="S1154" i="74" s="1"/>
  <c r="S1155" i="74" s="1"/>
  <c r="S1156" i="74" s="1"/>
  <c r="S1157" i="74" s="1"/>
  <c r="S1158" i="74" s="1"/>
  <c r="S1159" i="74" s="1"/>
  <c r="S1160" i="74" s="1"/>
  <c r="S1161" i="74" s="1"/>
  <c r="S1162" i="74" s="1"/>
  <c r="S1163" i="74" s="1"/>
  <c r="S1164" i="74" s="1"/>
  <c r="S1165" i="74" s="1"/>
  <c r="S1166" i="74" s="1"/>
  <c r="S1167" i="74" s="1"/>
  <c r="S1168" i="74" s="1"/>
  <c r="S1169" i="74" s="1"/>
  <c r="S1170" i="74" s="1"/>
  <c r="S1171" i="74" s="1"/>
  <c r="S1172" i="74" s="1"/>
  <c r="S1173" i="74" s="1"/>
  <c r="S1174" i="74" s="1"/>
  <c r="S1175" i="74" s="1"/>
  <c r="S1176" i="74" s="1"/>
  <c r="S1177" i="74" s="1"/>
  <c r="S1178" i="74" s="1"/>
  <c r="S1179" i="74" s="1"/>
  <c r="S1180" i="74" s="1"/>
  <c r="S1181" i="74" s="1"/>
  <c r="S1182" i="74" s="1"/>
  <c r="S1183" i="74" s="1"/>
  <c r="S1184" i="74" s="1"/>
  <c r="S1185" i="74" s="1"/>
  <c r="S1186" i="74" s="1"/>
  <c r="S1187" i="74" s="1"/>
  <c r="S1188" i="74" s="1"/>
  <c r="S1189" i="74" s="1"/>
  <c r="S1190" i="74" s="1"/>
  <c r="S1191" i="74" s="1"/>
  <c r="S1192" i="74" s="1"/>
  <c r="S1193" i="74" s="1"/>
  <c r="S1194" i="74" s="1"/>
  <c r="S1195" i="74" s="1"/>
  <c r="S1196" i="74" s="1"/>
  <c r="S1197" i="74" s="1"/>
  <c r="S1198" i="74" s="1"/>
  <c r="S1199" i="74" s="1"/>
  <c r="S1200" i="74" s="1"/>
  <c r="S1201" i="74" s="1"/>
  <c r="S1202" i="74" s="1"/>
  <c r="S1203" i="74" s="1"/>
  <c r="S1204" i="74" s="1"/>
  <c r="S1205" i="74" s="1"/>
  <c r="S1206" i="74" s="1"/>
  <c r="S1207" i="74" s="1"/>
  <c r="S1208" i="74" s="1"/>
  <c r="S1209" i="74" s="1"/>
  <c r="S1210" i="74" s="1"/>
  <c r="S1211" i="74" s="1"/>
  <c r="S1212" i="74" s="1"/>
  <c r="S1213" i="74" s="1"/>
  <c r="S1214" i="74" s="1"/>
  <c r="S1215" i="74" s="1"/>
  <c r="S1216" i="74" s="1"/>
  <c r="S1217" i="74" s="1"/>
  <c r="S1218" i="74" s="1"/>
  <c r="S1219" i="74" s="1"/>
  <c r="S1220" i="74" s="1"/>
  <c r="S1221" i="74" s="1"/>
  <c r="S1222" i="74" s="1"/>
  <c r="S1223" i="74" s="1"/>
  <c r="S1224" i="74" s="1"/>
  <c r="S1225" i="74" s="1"/>
  <c r="S1226" i="74" s="1"/>
  <c r="S1227" i="74" s="1"/>
  <c r="S1228" i="74" s="1"/>
  <c r="S1229" i="74" s="1"/>
  <c r="S1230" i="74" s="1"/>
  <c r="S1231" i="74" s="1"/>
  <c r="S1232" i="74" s="1"/>
  <c r="S1233" i="74" s="1"/>
  <c r="S1234" i="74" s="1"/>
  <c r="S1235" i="74" s="1"/>
  <c r="S1236" i="74" s="1"/>
  <c r="S1237" i="74" s="1"/>
  <c r="S1238" i="74" s="1"/>
  <c r="S1239" i="74" s="1"/>
  <c r="S1240" i="74" s="1"/>
  <c r="S1241" i="74" s="1"/>
  <c r="S1242" i="74" s="1"/>
  <c r="S1243" i="74" s="1"/>
  <c r="S1244" i="74" s="1"/>
  <c r="S1245" i="74" s="1"/>
  <c r="S1246" i="74" s="1"/>
  <c r="S1247" i="74" s="1"/>
  <c r="S1248" i="74" s="1"/>
  <c r="S1249" i="74" s="1"/>
  <c r="S1250" i="74" s="1"/>
  <c r="S1251" i="74" s="1"/>
  <c r="S1252" i="74" s="1"/>
  <c r="S1253" i="74" s="1"/>
  <c r="S1254" i="74" s="1"/>
  <c r="S1255" i="74" s="1"/>
  <c r="S1256" i="74" s="1"/>
  <c r="S1257" i="74" s="1"/>
  <c r="S1258" i="74" s="1"/>
  <c r="S1259" i="74" s="1"/>
  <c r="S1260" i="74" s="1"/>
  <c r="S1261" i="74" s="1"/>
  <c r="S1262" i="74" s="1"/>
  <c r="S1263" i="74" s="1"/>
  <c r="S1264" i="74" s="1"/>
  <c r="S1265" i="74" s="1"/>
  <c r="S1266" i="74" s="1"/>
  <c r="S1267" i="74" s="1"/>
  <c r="S1268" i="74" s="1"/>
  <c r="S1269" i="74" s="1"/>
  <c r="S1270" i="74" s="1"/>
  <c r="S1271" i="74" s="1"/>
  <c r="S1272" i="74" s="1"/>
  <c r="S1273" i="74" s="1"/>
  <c r="S1274" i="74" s="1"/>
  <c r="S1275" i="74" s="1"/>
  <c r="S1276" i="74" s="1"/>
  <c r="S1277" i="74" s="1"/>
  <c r="S1278" i="74" s="1"/>
  <c r="S1279" i="74" s="1"/>
  <c r="S1280" i="74" s="1"/>
  <c r="S1281" i="74" s="1"/>
  <c r="S1282" i="74" s="1"/>
  <c r="S1283" i="74" s="1"/>
  <c r="S1284" i="74" s="1"/>
  <c r="S1285" i="74" s="1"/>
  <c r="S1286" i="74" s="1"/>
  <c r="S1287" i="74" s="1"/>
  <c r="S1288" i="74" s="1"/>
  <c r="S1289" i="74" s="1"/>
  <c r="S1290" i="74" s="1"/>
  <c r="S1291" i="74" s="1"/>
  <c r="S1292" i="74" s="1"/>
  <c r="S1293" i="74" s="1"/>
  <c r="S1294" i="74" s="1"/>
  <c r="S1295" i="74" s="1"/>
  <c r="S1296" i="74" s="1"/>
  <c r="S1297" i="74" s="1"/>
  <c r="S1298" i="74" s="1"/>
  <c r="S1299" i="74" s="1"/>
  <c r="S1300" i="74" s="1"/>
  <c r="S1301" i="74" s="1"/>
  <c r="S1302" i="74" s="1"/>
  <c r="S1303" i="74" s="1"/>
  <c r="S1304" i="74" s="1"/>
  <c r="S1305" i="74" s="1"/>
  <c r="S1306" i="74" s="1"/>
  <c r="S1307" i="74" s="1"/>
  <c r="S1308" i="74" s="1"/>
  <c r="S1309" i="74" s="1"/>
  <c r="S1310" i="74" s="1"/>
  <c r="S1311" i="74" s="1"/>
  <c r="S1312" i="74" s="1"/>
  <c r="S1313" i="74" s="1"/>
  <c r="S1314" i="74" s="1"/>
  <c r="S1315" i="74" s="1"/>
  <c r="S1316" i="74" s="1"/>
  <c r="S1317" i="74" s="1"/>
  <c r="S1318" i="74" s="1"/>
  <c r="S1319" i="74" s="1"/>
  <c r="S1320" i="74" s="1"/>
  <c r="S1321" i="74" s="1"/>
  <c r="S1322" i="74" s="1"/>
  <c r="S1323" i="74" s="1"/>
  <c r="S1324" i="74" s="1"/>
  <c r="S1325" i="74" s="1"/>
  <c r="S1326" i="74" s="1"/>
  <c r="S1327" i="74" s="1"/>
  <c r="S1328" i="74" s="1"/>
  <c r="S1329" i="74" s="1"/>
  <c r="S1330" i="74" s="1"/>
  <c r="S1331" i="74" s="1"/>
  <c r="S1332" i="74" s="1"/>
  <c r="S1333" i="74" s="1"/>
  <c r="S1334" i="74" s="1"/>
  <c r="S1335" i="74" s="1"/>
  <c r="S1336" i="74" s="1"/>
  <c r="S1337" i="74" s="1"/>
  <c r="S1338" i="74" s="1"/>
  <c r="S1339" i="74" s="1"/>
  <c r="S1340" i="74" s="1"/>
  <c r="S1341" i="74" s="1"/>
  <c r="S1342" i="74" s="1"/>
  <c r="S1343" i="74" s="1"/>
  <c r="S1344" i="74" s="1"/>
  <c r="S1345" i="74" s="1"/>
  <c r="S1346" i="74" s="1"/>
  <c r="S1347" i="74" s="1"/>
  <c r="S1348" i="74" s="1"/>
  <c r="S1349" i="74" s="1"/>
  <c r="S1350" i="74" s="1"/>
  <c r="S1351" i="74" s="1"/>
  <c r="S1352" i="74" s="1"/>
  <c r="S1353" i="74" s="1"/>
  <c r="S1354" i="74" s="1"/>
  <c r="S1355" i="74" s="1"/>
  <c r="S1356" i="74" s="1"/>
  <c r="S1357" i="74" s="1"/>
  <c r="S1358" i="74" s="1"/>
  <c r="S1359" i="74" s="1"/>
  <c r="S1360" i="74" s="1"/>
  <c r="S1361" i="74" s="1"/>
  <c r="S1362" i="74" s="1"/>
  <c r="S1363" i="74" s="1"/>
  <c r="S1364" i="74" s="1"/>
  <c r="S1365" i="74" s="1"/>
  <c r="S1366" i="74" s="1"/>
  <c r="S1367" i="74" s="1"/>
  <c r="S1368" i="74" s="1"/>
  <c r="S1369" i="74" s="1"/>
  <c r="S1370" i="74" s="1"/>
  <c r="S1371" i="74" s="1"/>
  <c r="S1372" i="74" s="1"/>
  <c r="S1373" i="74" s="1"/>
  <c r="S1374" i="74" s="1"/>
  <c r="S1375" i="74" s="1"/>
  <c r="S1376" i="74" s="1"/>
  <c r="S1377" i="74" s="1"/>
  <c r="S1378" i="74" s="1"/>
  <c r="S1379" i="74" s="1"/>
  <c r="S1380" i="74" s="1"/>
  <c r="S1381" i="74" s="1"/>
  <c r="S1382" i="74" s="1"/>
  <c r="S1383" i="74" s="1"/>
  <c r="S1384" i="74" s="1"/>
  <c r="S1385" i="74" s="1"/>
  <c r="S1386" i="74" s="1"/>
  <c r="S1387" i="74" s="1"/>
  <c r="S1388" i="74" s="1"/>
  <c r="S1389" i="74" s="1"/>
  <c r="S1390" i="74" s="1"/>
  <c r="S1391" i="74" s="1"/>
  <c r="S1392" i="74" s="1"/>
  <c r="S1393" i="74" s="1"/>
  <c r="S1394" i="74" s="1"/>
  <c r="S1395" i="74" s="1"/>
  <c r="S1396" i="74" s="1"/>
  <c r="S1397" i="74" s="1"/>
  <c r="S1398" i="74" s="1"/>
  <c r="S1399" i="74" s="1"/>
  <c r="S1400" i="74" s="1"/>
  <c r="S1401" i="74" s="1"/>
  <c r="S1402" i="74" s="1"/>
  <c r="S1403" i="74" s="1"/>
  <c r="S1404" i="74" s="1"/>
  <c r="S1405" i="74" s="1"/>
  <c r="S1406" i="74" s="1"/>
  <c r="S1407" i="74" s="1"/>
  <c r="S1408" i="74" s="1"/>
  <c r="S1409" i="74" s="1"/>
  <c r="S1410" i="74" s="1"/>
  <c r="S1411" i="74" s="1"/>
  <c r="S1412" i="74" s="1"/>
  <c r="S1413" i="74" s="1"/>
  <c r="S1414" i="74" s="1"/>
  <c r="S1415" i="74" s="1"/>
  <c r="S1416" i="74" s="1"/>
  <c r="S1417" i="74" s="1"/>
  <c r="S1418" i="74" s="1"/>
  <c r="S1419" i="74" s="1"/>
  <c r="S1420" i="74" s="1"/>
  <c r="S1421" i="74" s="1"/>
  <c r="S1422" i="74" s="1"/>
  <c r="S1423" i="74" s="1"/>
  <c r="S1424" i="74" s="1"/>
  <c r="S1425" i="74" s="1"/>
  <c r="S1426" i="74" s="1"/>
  <c r="S1427" i="74" s="1"/>
  <c r="S1428" i="74" s="1"/>
  <c r="S1429" i="74" s="1"/>
  <c r="S1430" i="74" s="1"/>
  <c r="S1431" i="74" s="1"/>
  <c r="S1432" i="74" s="1"/>
  <c r="S1433" i="74" s="1"/>
  <c r="S1434" i="74" s="1"/>
  <c r="S1435" i="74" s="1"/>
  <c r="S1436" i="74" s="1"/>
  <c r="S1437" i="74" s="1"/>
  <c r="S1438" i="74" s="1"/>
  <c r="S1439" i="74" s="1"/>
  <c r="S1440" i="74" s="1"/>
  <c r="S1441" i="74" s="1"/>
  <c r="S1442" i="74" s="1"/>
  <c r="S1443" i="74" s="1"/>
  <c r="S1444" i="74" s="1"/>
  <c r="S1445" i="74" s="1"/>
  <c r="S1446" i="74" s="1"/>
  <c r="S1447" i="74" s="1"/>
  <c r="S1448" i="74" s="1"/>
  <c r="S1449" i="74" s="1"/>
  <c r="S1450" i="74" s="1"/>
  <c r="S1451" i="74" s="1"/>
  <c r="S1452" i="74" s="1"/>
  <c r="S1453" i="74" s="1"/>
  <c r="S1454" i="74" s="1"/>
  <c r="S1455" i="74" s="1"/>
  <c r="S1456" i="74" s="1"/>
  <c r="S1457" i="74" s="1"/>
  <c r="S1458" i="74" s="1"/>
  <c r="S1459" i="74" s="1"/>
  <c r="S1460" i="74" s="1"/>
  <c r="S1461" i="74" s="1"/>
  <c r="S1462" i="74" s="1"/>
  <c r="S1463" i="74" s="1"/>
  <c r="S1464" i="74" s="1"/>
  <c r="S1465" i="74" s="1"/>
  <c r="S1466" i="74" s="1"/>
  <c r="S1467" i="74" s="1"/>
  <c r="S1468" i="74" s="1"/>
  <c r="S1469" i="74" s="1"/>
  <c r="S1470" i="74" s="1"/>
  <c r="S1471" i="74" s="1"/>
  <c r="S1472" i="74" s="1"/>
  <c r="S1473" i="74" s="1"/>
  <c r="S1474" i="74" s="1"/>
  <c r="S1475" i="74" s="1"/>
  <c r="S1476" i="74" s="1"/>
  <c r="S1477" i="74" s="1"/>
  <c r="S1478" i="74" s="1"/>
  <c r="S1479" i="74" s="1"/>
  <c r="S1480" i="74" s="1"/>
  <c r="S1481" i="74" s="1"/>
  <c r="S1482" i="74" s="1"/>
  <c r="S1483" i="74" s="1"/>
  <c r="S1484" i="74" s="1"/>
  <c r="S1485" i="74" s="1"/>
  <c r="S1486" i="74" s="1"/>
  <c r="S1487" i="74" s="1"/>
  <c r="S1488" i="74" s="1"/>
  <c r="S1489" i="74" s="1"/>
  <c r="S1490" i="74" s="1"/>
  <c r="S1491" i="74" s="1"/>
  <c r="S1492" i="74" s="1"/>
  <c r="S1493" i="74" s="1"/>
  <c r="S1494" i="74" s="1"/>
  <c r="S1495" i="74" s="1"/>
  <c r="S1496" i="74" s="1"/>
  <c r="S1497" i="74" s="1"/>
  <c r="S1498" i="74" s="1"/>
  <c r="S1499" i="74" s="1"/>
  <c r="S1500" i="74" s="1"/>
  <c r="S1501" i="74" s="1"/>
  <c r="S1502" i="74" s="1"/>
  <c r="S1503" i="74" s="1"/>
  <c r="S1504" i="74" s="1"/>
  <c r="S1505" i="74" s="1"/>
  <c r="S1506" i="74" s="1"/>
  <c r="S1507" i="74" s="1"/>
  <c r="S1508" i="74" s="1"/>
  <c r="S1509" i="74" s="1"/>
  <c r="S1510" i="74" s="1"/>
  <c r="S1511" i="74" s="1"/>
  <c r="S1512" i="74" s="1"/>
  <c r="S1513" i="74" s="1"/>
  <c r="S1514" i="74" s="1"/>
  <c r="S1515" i="74" s="1"/>
  <c r="S1516" i="74" s="1"/>
  <c r="S1517" i="74" s="1"/>
  <c r="S1518" i="74" s="1"/>
  <c r="S1519" i="74" s="1"/>
  <c r="S1520" i="74" s="1"/>
  <c r="S1521" i="74" s="1"/>
  <c r="S1522" i="74" s="1"/>
  <c r="S1523" i="74" s="1"/>
  <c r="S1524" i="74" s="1"/>
  <c r="S1525" i="74" s="1"/>
  <c r="S1526" i="74" s="1"/>
  <c r="S1527" i="74" s="1"/>
  <c r="S1528" i="74" s="1"/>
  <c r="S1529" i="74" s="1"/>
  <c r="S1530" i="74" s="1"/>
  <c r="S1531" i="74" s="1"/>
  <c r="S1532" i="74" s="1"/>
  <c r="S1533" i="74" s="1"/>
  <c r="S1534" i="74" s="1"/>
  <c r="S1535" i="74" s="1"/>
  <c r="S1536" i="74" s="1"/>
  <c r="S1537" i="74" s="1"/>
  <c r="S1538" i="74" s="1"/>
  <c r="S1539" i="74" s="1"/>
  <c r="S1540" i="74" s="1"/>
  <c r="S1541" i="74" s="1"/>
  <c r="S1542" i="74" s="1"/>
  <c r="S1543" i="74" s="1"/>
  <c r="S1544" i="74" s="1"/>
  <c r="S1545" i="74" s="1"/>
  <c r="S1546" i="74" s="1"/>
  <c r="S1547" i="74" s="1"/>
  <c r="S1548" i="74" s="1"/>
  <c r="S1549" i="74" s="1"/>
  <c r="S1550" i="74" s="1"/>
  <c r="S1551" i="74" s="1"/>
  <c r="S1552" i="74" s="1"/>
  <c r="S1553" i="74" s="1"/>
  <c r="S1554" i="74" s="1"/>
  <c r="S1555" i="74" s="1"/>
  <c r="S1556" i="74" s="1"/>
  <c r="S1557" i="74" s="1"/>
  <c r="S1558" i="74" s="1"/>
  <c r="S1559" i="74" s="1"/>
  <c r="S1560" i="74" s="1"/>
  <c r="S1561" i="74" s="1"/>
  <c r="S1562" i="74" s="1"/>
  <c r="S1563" i="74" s="1"/>
  <c r="S1564" i="74" s="1"/>
  <c r="S1565" i="74" s="1"/>
  <c r="S1566" i="74" s="1"/>
  <c r="S1567" i="74" s="1"/>
  <c r="S1568" i="74" s="1"/>
  <c r="S1569" i="74" s="1"/>
  <c r="S1570" i="74" s="1"/>
  <c r="S1571" i="74" s="1"/>
  <c r="S1572" i="74" s="1"/>
  <c r="S1573" i="74" s="1"/>
  <c r="S1574" i="74" s="1"/>
  <c r="S1575" i="74" s="1"/>
  <c r="S1576" i="74" s="1"/>
  <c r="S1577" i="74" s="1"/>
  <c r="S1578" i="74" s="1"/>
  <c r="S1579" i="74" s="1"/>
  <c r="S1580" i="74" s="1"/>
  <c r="S1581" i="74" s="1"/>
  <c r="S1582" i="74" s="1"/>
  <c r="S1583" i="74" s="1"/>
  <c r="S1584" i="74" s="1"/>
  <c r="S1585" i="74" s="1"/>
  <c r="S1586" i="74" s="1"/>
  <c r="S1587" i="74" s="1"/>
  <c r="S1588" i="74" s="1"/>
  <c r="S1589" i="74" s="1"/>
  <c r="S1590" i="74" s="1"/>
  <c r="S1591" i="74" s="1"/>
  <c r="S1592" i="74" s="1"/>
  <c r="S1593" i="74" s="1"/>
  <c r="S1594" i="74" s="1"/>
  <c r="S1595" i="74" s="1"/>
  <c r="S1596" i="74" s="1"/>
  <c r="S1597" i="74" s="1"/>
  <c r="S1598" i="74" s="1"/>
  <c r="S1599" i="74" s="1"/>
  <c r="S1600" i="74" s="1"/>
  <c r="S1601" i="74" s="1"/>
  <c r="S1602" i="74" s="1"/>
  <c r="S1603" i="74" s="1"/>
  <c r="S1604" i="74" s="1"/>
  <c r="S1605" i="74" s="1"/>
  <c r="S1606" i="74" s="1"/>
  <c r="S1607" i="74" s="1"/>
  <c r="S1608" i="74" s="1"/>
  <c r="S1609" i="74" s="1"/>
  <c r="S1610" i="74" s="1"/>
  <c r="S1611" i="74" s="1"/>
  <c r="S1612" i="74" s="1"/>
  <c r="S1613" i="74" s="1"/>
  <c r="S1614" i="74" s="1"/>
  <c r="S1615" i="74" s="1"/>
  <c r="S1616" i="74" s="1"/>
  <c r="S1617" i="74" s="1"/>
  <c r="S1618" i="74" s="1"/>
  <c r="S1619" i="74" s="1"/>
  <c r="S1620" i="74" s="1"/>
  <c r="S1621" i="74" s="1"/>
  <c r="S1622" i="74" s="1"/>
  <c r="S1623" i="74" s="1"/>
  <c r="S1624" i="74" s="1"/>
  <c r="S1625" i="74" s="1"/>
  <c r="S1626" i="74" s="1"/>
  <c r="S1627" i="74" s="1"/>
  <c r="S1628" i="74" s="1"/>
  <c r="S1629" i="74" s="1"/>
  <c r="S1630" i="74" s="1"/>
  <c r="S1631" i="74" s="1"/>
  <c r="S1632" i="74" s="1"/>
  <c r="S1633" i="74" s="1"/>
  <c r="S1634" i="74" s="1"/>
  <c r="S1635" i="74" s="1"/>
  <c r="S1636" i="74" s="1"/>
  <c r="S1637" i="74" s="1"/>
  <c r="S1638" i="74" s="1"/>
  <c r="S1639" i="74" s="1"/>
  <c r="S1640" i="74" s="1"/>
  <c r="S1641" i="74" s="1"/>
  <c r="S1642" i="74" s="1"/>
  <c r="S1643" i="74" s="1"/>
  <c r="S1644" i="74" s="1"/>
  <c r="S1645" i="74" s="1"/>
  <c r="S1646" i="74" s="1"/>
  <c r="S1647" i="74" s="1"/>
  <c r="S1648" i="74" s="1"/>
  <c r="S1649" i="74" s="1"/>
  <c r="S1650" i="74" s="1"/>
  <c r="S1651" i="74" s="1"/>
  <c r="S1652" i="74" s="1"/>
  <c r="S1653" i="74" s="1"/>
  <c r="S1654" i="74" s="1"/>
  <c r="S1655" i="74" s="1"/>
  <c r="S1656" i="74" s="1"/>
  <c r="S1657" i="74" s="1"/>
  <c r="S1658" i="74" s="1"/>
  <c r="S1659" i="74" s="1"/>
  <c r="S1660" i="74" s="1"/>
  <c r="S1661" i="74" s="1"/>
  <c r="S1662" i="74" s="1"/>
  <c r="S1663" i="74" s="1"/>
  <c r="S1664" i="74" s="1"/>
  <c r="S1665" i="74" s="1"/>
  <c r="S1666" i="74" s="1"/>
  <c r="S1667" i="74" s="1"/>
  <c r="S1668" i="74" s="1"/>
  <c r="S1669" i="74" s="1"/>
  <c r="S1670" i="74" s="1"/>
  <c r="S1671" i="74" s="1"/>
  <c r="S1672" i="74" s="1"/>
  <c r="S1673" i="74" s="1"/>
  <c r="S1674" i="74" s="1"/>
  <c r="S1675" i="74" s="1"/>
  <c r="S1676" i="74" s="1"/>
  <c r="S1677" i="74" s="1"/>
  <c r="S1678" i="74" s="1"/>
  <c r="S1679" i="74" s="1"/>
  <c r="S1680" i="74" s="1"/>
  <c r="S1681" i="74" s="1"/>
  <c r="S1682" i="74" s="1"/>
  <c r="S1683" i="74" s="1"/>
  <c r="S1684" i="74" s="1"/>
  <c r="S1685" i="74" s="1"/>
  <c r="S1686" i="74" s="1"/>
  <c r="S1687" i="74" s="1"/>
  <c r="S1688" i="74" s="1"/>
  <c r="S1689" i="74" s="1"/>
  <c r="S1690" i="74" s="1"/>
  <c r="S1691" i="74" s="1"/>
  <c r="S1692" i="74" s="1"/>
  <c r="S1693" i="74" s="1"/>
  <c r="S1694" i="74" s="1"/>
  <c r="S1695" i="74" s="1"/>
  <c r="S1696" i="74" s="1"/>
  <c r="S1697" i="74" s="1"/>
  <c r="S1698" i="74" s="1"/>
  <c r="S1699" i="74" s="1"/>
  <c r="S1700" i="74" s="1"/>
  <c r="S1701" i="74" s="1"/>
  <c r="S1702" i="74" s="1"/>
  <c r="S1703" i="74" s="1"/>
  <c r="S1704" i="74" s="1"/>
  <c r="S1705" i="74" s="1"/>
  <c r="S1706" i="74" s="1"/>
  <c r="S1707" i="74" s="1"/>
  <c r="S1708" i="74" s="1"/>
  <c r="S1709" i="74" s="1"/>
  <c r="S1710" i="74" s="1"/>
  <c r="S1711" i="74" s="1"/>
  <c r="S1712" i="74" s="1"/>
  <c r="S1713" i="74" s="1"/>
  <c r="S1714" i="74" s="1"/>
  <c r="S1715" i="74" s="1"/>
  <c r="S1716" i="74" s="1"/>
  <c r="S1717" i="74" s="1"/>
  <c r="S1718" i="74" s="1"/>
  <c r="S1719" i="74" s="1"/>
  <c r="S1720" i="74" s="1"/>
  <c r="S1721" i="74" s="1"/>
  <c r="S1722" i="74" s="1"/>
  <c r="S1723" i="74" s="1"/>
  <c r="S1724" i="74" s="1"/>
  <c r="S1725" i="74" s="1"/>
  <c r="S1726" i="74" s="1"/>
  <c r="S1727" i="74" s="1"/>
  <c r="S1728" i="74" s="1"/>
  <c r="S1729" i="74" s="1"/>
  <c r="S1730" i="74" s="1"/>
  <c r="S1731" i="74" s="1"/>
  <c r="S1732" i="74" s="1"/>
  <c r="S1733" i="74" s="1"/>
  <c r="S1734" i="74" s="1"/>
  <c r="S1735" i="74" s="1"/>
  <c r="S1736" i="74" s="1"/>
  <c r="S1737" i="74" s="1"/>
  <c r="S1738" i="74" s="1"/>
  <c r="S1739" i="74" s="1"/>
  <c r="S1740" i="74" s="1"/>
  <c r="S1741" i="74" s="1"/>
  <c r="S1742" i="74" s="1"/>
  <c r="S1743" i="74" s="1"/>
  <c r="S1744" i="74" s="1"/>
  <c r="S1745" i="74" s="1"/>
  <c r="S1746" i="74" s="1"/>
  <c r="S1747" i="74" s="1"/>
  <c r="S1748" i="74" s="1"/>
  <c r="S1749" i="74" s="1"/>
  <c r="S1750" i="74" s="1"/>
  <c r="S1751" i="74" s="1"/>
  <c r="S1752" i="74" s="1"/>
  <c r="S1753" i="74" s="1"/>
  <c r="S1754" i="74" s="1"/>
  <c r="S1755" i="74" s="1"/>
  <c r="S1756" i="74" s="1"/>
  <c r="S1757" i="74" s="1"/>
  <c r="S1758" i="74" s="1"/>
  <c r="S1759" i="74" s="1"/>
  <c r="S1760" i="74" s="1"/>
  <c r="S1761" i="74" s="1"/>
  <c r="S1762" i="74" s="1"/>
  <c r="S1763" i="74" s="1"/>
  <c r="S1764" i="74" s="1"/>
  <c r="S1765" i="74" s="1"/>
  <c r="S1766" i="74" s="1"/>
  <c r="S1767" i="74" s="1"/>
  <c r="S1768" i="74" s="1"/>
  <c r="S1769" i="74" s="1"/>
  <c r="S1770" i="74" s="1"/>
  <c r="S1771" i="74" s="1"/>
  <c r="S1772" i="74" s="1"/>
  <c r="S1773" i="74" s="1"/>
  <c r="S1774" i="74" s="1"/>
  <c r="S1775" i="74" s="1"/>
  <c r="S1776" i="74" s="1"/>
  <c r="S1777" i="74" s="1"/>
  <c r="S1778" i="74" s="1"/>
  <c r="S1779" i="74" s="1"/>
  <c r="S1780" i="74" s="1"/>
  <c r="S1781" i="74" s="1"/>
  <c r="S1782" i="74" s="1"/>
  <c r="S1783" i="74" s="1"/>
  <c r="S1784" i="74" s="1"/>
  <c r="S1785" i="74" s="1"/>
  <c r="S1786" i="74" s="1"/>
  <c r="S1787" i="74" s="1"/>
  <c r="S1788" i="74" s="1"/>
  <c r="S1789" i="74" s="1"/>
  <c r="S1790" i="74" s="1"/>
  <c r="S1791" i="74" s="1"/>
  <c r="S1792" i="74" s="1"/>
  <c r="S1793" i="74" s="1"/>
  <c r="S1794" i="74" s="1"/>
  <c r="S1795" i="74" s="1"/>
  <c r="S1796" i="74" s="1"/>
  <c r="S1797" i="74" s="1"/>
  <c r="S1798" i="74" s="1"/>
  <c r="S1799" i="74" s="1"/>
  <c r="S1800" i="74" s="1"/>
  <c r="S1801" i="74" s="1"/>
  <c r="S1802" i="74" s="1"/>
  <c r="S1803" i="74" s="1"/>
  <c r="S1804" i="74" s="1"/>
  <c r="S1805" i="74" s="1"/>
  <c r="S1806" i="74" s="1"/>
  <c r="S1807" i="74" s="1"/>
  <c r="S1808" i="74" s="1"/>
  <c r="S1809" i="74" s="1"/>
  <c r="S1810" i="74" s="1"/>
  <c r="S1811" i="74" s="1"/>
  <c r="S1812" i="74" s="1"/>
  <c r="S1813" i="74" s="1"/>
  <c r="S1814" i="74" s="1"/>
  <c r="S1815" i="74" s="1"/>
  <c r="S1816" i="74" s="1"/>
  <c r="S1817" i="74" s="1"/>
  <c r="S1818" i="74" s="1"/>
  <c r="S1819" i="74" s="1"/>
  <c r="S1820" i="74" s="1"/>
  <c r="S1821" i="74" s="1"/>
  <c r="S1822" i="74" s="1"/>
  <c r="S1823" i="74" s="1"/>
  <c r="S1824" i="74" s="1"/>
  <c r="S1825" i="74" s="1"/>
  <c r="S1826" i="74" s="1"/>
  <c r="S1827" i="74" s="1"/>
  <c r="S1828" i="74" s="1"/>
  <c r="S1829" i="74" s="1"/>
  <c r="S1830" i="74" s="1"/>
  <c r="S1831" i="74" s="1"/>
  <c r="S1832" i="74" s="1"/>
  <c r="S1833" i="74" s="1"/>
  <c r="S1834" i="74" s="1"/>
  <c r="S1835" i="74" s="1"/>
  <c r="S1836" i="74" s="1"/>
  <c r="S1837" i="74" s="1"/>
  <c r="S1838" i="74" s="1"/>
  <c r="S1839" i="74" s="1"/>
  <c r="S1840" i="74" s="1"/>
  <c r="S1841" i="74" s="1"/>
  <c r="S1842" i="74" s="1"/>
  <c r="S1843" i="74" s="1"/>
  <c r="S1844" i="74" s="1"/>
  <c r="S1845" i="74" s="1"/>
  <c r="S1846" i="74" s="1"/>
  <c r="S1847" i="74" s="1"/>
  <c r="S1848" i="74" s="1"/>
  <c r="S1849" i="74" s="1"/>
  <c r="S1850" i="74" s="1"/>
  <c r="S1851" i="74" s="1"/>
  <c r="S1852" i="74" s="1"/>
  <c r="S1853" i="74" s="1"/>
  <c r="S1854" i="74" s="1"/>
  <c r="S1855" i="74" s="1"/>
  <c r="S1856" i="74" s="1"/>
  <c r="S1857" i="74" s="1"/>
  <c r="S1858" i="74" s="1"/>
  <c r="S1859" i="74" s="1"/>
  <c r="S1860" i="74" s="1"/>
  <c r="S1861" i="74" s="1"/>
  <c r="S1862" i="74" s="1"/>
  <c r="S1863" i="74" s="1"/>
  <c r="S1864" i="74" s="1"/>
  <c r="S1865" i="74" s="1"/>
  <c r="S1866" i="74" s="1"/>
  <c r="S1867" i="74" s="1"/>
  <c r="S1868" i="74" s="1"/>
  <c r="S1869" i="74" s="1"/>
  <c r="S1870" i="74" s="1"/>
  <c r="S1871" i="74" s="1"/>
  <c r="S1872" i="74" s="1"/>
  <c r="S1873" i="74" s="1"/>
  <c r="S1874" i="74" s="1"/>
  <c r="S1875" i="74" s="1"/>
  <c r="S1876" i="74" s="1"/>
  <c r="S1877" i="74" s="1"/>
  <c r="S1878" i="74" s="1"/>
  <c r="S1879" i="74" s="1"/>
  <c r="S1880" i="74" s="1"/>
  <c r="S1881" i="74" s="1"/>
  <c r="S1882" i="74" s="1"/>
  <c r="S1883" i="74" s="1"/>
  <c r="S1884" i="74" s="1"/>
  <c r="S1885" i="74" s="1"/>
  <c r="S1886" i="74" s="1"/>
  <c r="S1887" i="74" s="1"/>
  <c r="S1888" i="74" s="1"/>
  <c r="S1889" i="74" s="1"/>
  <c r="S1890" i="74" s="1"/>
  <c r="S1891" i="74" s="1"/>
  <c r="S1892" i="74" s="1"/>
  <c r="S1893" i="74" s="1"/>
  <c r="S1894" i="74" s="1"/>
  <c r="S1895" i="74" s="1"/>
  <c r="S1896" i="74" s="1"/>
  <c r="S1897" i="74" s="1"/>
  <c r="S1898" i="74" s="1"/>
  <c r="S1899" i="74" s="1"/>
  <c r="S1900" i="74" s="1"/>
  <c r="S1901" i="74" s="1"/>
  <c r="S1902" i="74" s="1"/>
  <c r="S1903" i="74" s="1"/>
  <c r="S1904" i="74" s="1"/>
  <c r="S1905" i="74" s="1"/>
  <c r="S1906" i="74" s="1"/>
  <c r="S1907" i="74" s="1"/>
  <c r="S1908" i="74" s="1"/>
  <c r="S1909" i="74" s="1"/>
  <c r="S1910" i="74" s="1"/>
  <c r="S1911" i="74" s="1"/>
  <c r="S1912" i="74" s="1"/>
  <c r="S1913" i="74" s="1"/>
  <c r="S1914" i="74" s="1"/>
  <c r="S1915" i="74" s="1"/>
  <c r="S1916" i="74" s="1"/>
  <c r="S1917" i="74" s="1"/>
  <c r="S1918" i="74" s="1"/>
  <c r="S1919" i="74" s="1"/>
  <c r="S1920" i="74" s="1"/>
  <c r="S1921" i="74" s="1"/>
  <c r="S1922" i="74" s="1"/>
  <c r="S1923" i="74" s="1"/>
  <c r="S1924" i="74" s="1"/>
  <c r="S1925" i="74" s="1"/>
  <c r="S1926" i="74" s="1"/>
  <c r="S1927" i="74" s="1"/>
  <c r="S1928" i="74" s="1"/>
  <c r="S1929" i="74" s="1"/>
  <c r="S1930" i="74" s="1"/>
  <c r="S1931" i="74" s="1"/>
  <c r="S1932" i="74" s="1"/>
  <c r="S1933" i="74" s="1"/>
  <c r="S1934" i="74" s="1"/>
  <c r="S1935" i="74" s="1"/>
  <c r="S1936" i="74" s="1"/>
  <c r="S1937" i="74" s="1"/>
  <c r="S1938" i="74" s="1"/>
  <c r="S1939" i="74" s="1"/>
  <c r="S1940" i="74" s="1"/>
  <c r="S1941" i="74" s="1"/>
  <c r="S1942" i="74" s="1"/>
  <c r="S1943" i="74" s="1"/>
  <c r="S1944" i="74" s="1"/>
  <c r="S1945" i="74" s="1"/>
  <c r="S1946" i="74" s="1"/>
  <c r="S1947" i="74" s="1"/>
  <c r="S1948" i="74" s="1"/>
  <c r="S1949" i="74" s="1"/>
  <c r="S1950" i="74" s="1"/>
  <c r="S1951" i="74" s="1"/>
  <c r="S1952" i="74" s="1"/>
  <c r="S1953" i="74" s="1"/>
  <c r="S1954" i="74" s="1"/>
  <c r="S1955" i="74" s="1"/>
  <c r="S1956" i="74" s="1"/>
  <c r="S1957" i="74" s="1"/>
  <c r="S1958" i="74" s="1"/>
  <c r="S1959" i="74" s="1"/>
  <c r="S1960" i="74" s="1"/>
  <c r="S1961" i="74" s="1"/>
  <c r="S1962" i="74" s="1"/>
  <c r="S1963" i="74" s="1"/>
  <c r="S1964" i="74" s="1"/>
  <c r="S1965" i="74" s="1"/>
  <c r="S1966" i="74" s="1"/>
  <c r="S1967" i="74" s="1"/>
  <c r="S1968" i="74" s="1"/>
  <c r="S1969" i="74" s="1"/>
  <c r="S1970" i="74" s="1"/>
  <c r="S1971" i="74" s="1"/>
  <c r="S1972" i="74" s="1"/>
  <c r="S1973" i="74" s="1"/>
  <c r="S1974" i="74" s="1"/>
  <c r="S1975" i="74" s="1"/>
  <c r="S1976" i="74" s="1"/>
  <c r="S1977" i="74" s="1"/>
  <c r="S1978" i="74" s="1"/>
  <c r="S1979" i="74" s="1"/>
  <c r="S1980" i="74" s="1"/>
  <c r="S1981" i="74" s="1"/>
  <c r="S1982" i="74" s="1"/>
  <c r="S1983" i="74" s="1"/>
  <c r="S1984" i="74" s="1"/>
  <c r="S1985" i="74" s="1"/>
  <c r="S1986" i="74" s="1"/>
  <c r="S1987" i="74" s="1"/>
  <c r="S1988" i="74" s="1"/>
  <c r="S1989" i="74" s="1"/>
  <c r="S1990" i="74" s="1"/>
  <c r="S1991" i="74" s="1"/>
  <c r="S1992" i="74" s="1"/>
  <c r="S1993" i="74" s="1"/>
  <c r="S1994" i="74" s="1"/>
  <c r="S1995" i="74" s="1"/>
  <c r="S1996" i="74" s="1"/>
  <c r="S1997" i="74" s="1"/>
  <c r="S1998" i="74" s="1"/>
  <c r="S1999" i="74" s="1"/>
  <c r="S2000" i="74" s="1"/>
  <c r="S2001" i="74" s="1"/>
  <c r="S2002" i="74" s="1"/>
  <c r="S2003" i="74" s="1"/>
  <c r="S2004" i="74" s="1"/>
  <c r="S2005" i="74" s="1"/>
  <c r="S2006" i="74" s="1"/>
  <c r="S2007" i="74" s="1"/>
  <c r="S2008" i="74" s="1"/>
  <c r="S2009" i="74" s="1"/>
  <c r="S2010" i="74" s="1"/>
  <c r="S2011" i="74" s="1"/>
  <c r="S2012" i="74" s="1"/>
  <c r="S2013" i="74" s="1"/>
  <c r="S2014" i="74" s="1"/>
  <c r="S2015" i="74" s="1"/>
  <c r="S2016" i="74" s="1"/>
  <c r="S2017" i="74" s="1"/>
  <c r="S2018" i="74" s="1"/>
  <c r="S2019" i="74" s="1"/>
  <c r="S2020" i="74" s="1"/>
  <c r="S2021" i="74" s="1"/>
  <c r="S2022" i="74" s="1"/>
  <c r="S2023" i="74" s="1"/>
  <c r="S2024" i="74" s="1"/>
  <c r="S2025" i="74" s="1"/>
  <c r="S2026" i="74" s="1"/>
  <c r="S2027" i="74" s="1"/>
  <c r="S2028" i="74" s="1"/>
  <c r="S2029" i="74" s="1"/>
  <c r="S2030" i="74" s="1"/>
  <c r="S2031" i="74" s="1"/>
  <c r="S2032" i="74" s="1"/>
  <c r="S2033" i="74" s="1"/>
  <c r="S2034" i="74" s="1"/>
  <c r="S2035" i="74" s="1"/>
  <c r="S2036" i="74" s="1"/>
  <c r="S2037" i="74" s="1"/>
  <c r="S2038" i="74" s="1"/>
  <c r="S2039" i="74" s="1"/>
  <c r="S2040" i="74" s="1"/>
  <c r="S2041" i="74" s="1"/>
  <c r="S2042" i="74" s="1"/>
  <c r="S2043" i="74" s="1"/>
  <c r="S2044" i="74" s="1"/>
  <c r="S2045" i="74" s="1"/>
  <c r="S2046" i="74" s="1"/>
  <c r="S2047" i="74" s="1"/>
  <c r="S2048" i="74" s="1"/>
  <c r="S2049" i="74" s="1"/>
  <c r="S2050" i="74" s="1"/>
  <c r="S2051" i="74" s="1"/>
  <c r="S2052" i="74" s="1"/>
  <c r="S2053" i="74" s="1"/>
  <c r="S2054" i="74" s="1"/>
  <c r="S2055" i="74" s="1"/>
  <c r="S2056" i="74" s="1"/>
  <c r="S2057" i="74" s="1"/>
  <c r="S2058" i="74" s="1"/>
  <c r="S2059" i="74" s="1"/>
  <c r="S2060" i="74" s="1"/>
  <c r="S2061" i="74" s="1"/>
  <c r="S2062" i="74" s="1"/>
  <c r="S2063" i="74" s="1"/>
  <c r="S2064" i="74" s="1"/>
  <c r="S2065" i="74" s="1"/>
  <c r="S2066" i="74" s="1"/>
  <c r="S2067" i="74" s="1"/>
  <c r="S2068" i="74" s="1"/>
  <c r="S2069" i="74" s="1"/>
  <c r="S2070" i="74" s="1"/>
  <c r="S2071" i="74" s="1"/>
  <c r="S2072" i="74" s="1"/>
  <c r="S2073" i="74" s="1"/>
  <c r="S2074" i="74" s="1"/>
  <c r="S2075" i="74" s="1"/>
  <c r="S2076" i="74" s="1"/>
  <c r="S2077" i="74" s="1"/>
  <c r="S2078" i="74" s="1"/>
  <c r="S2079" i="74" s="1"/>
  <c r="S2080" i="74" s="1"/>
  <c r="S2081" i="74" s="1"/>
  <c r="S2082" i="74" s="1"/>
  <c r="S2083" i="74" s="1"/>
  <c r="S2084" i="74" s="1"/>
  <c r="S2085" i="74" s="1"/>
  <c r="S2086" i="74" s="1"/>
  <c r="S2087" i="74" s="1"/>
  <c r="S2088" i="74" s="1"/>
  <c r="S2089" i="74" s="1"/>
  <c r="S2090" i="74" s="1"/>
  <c r="S2091" i="74" s="1"/>
  <c r="S2092" i="74" s="1"/>
  <c r="S2093" i="74" s="1"/>
  <c r="S2094" i="74" s="1"/>
  <c r="S2095" i="74" s="1"/>
  <c r="S2096" i="74" s="1"/>
  <c r="S2097" i="74" s="1"/>
  <c r="S2098" i="74" s="1"/>
  <c r="S2099" i="74" s="1"/>
  <c r="S2100" i="74" s="1"/>
  <c r="S2101" i="74" s="1"/>
  <c r="S2102" i="74" s="1"/>
  <c r="S2103" i="74" s="1"/>
  <c r="S2104" i="74" s="1"/>
  <c r="S2105" i="74" s="1"/>
  <c r="S2106" i="74" s="1"/>
  <c r="S2107" i="74" s="1"/>
  <c r="S2108" i="74" s="1"/>
  <c r="S2109" i="74" s="1"/>
  <c r="S2110" i="74" s="1"/>
  <c r="S2111" i="74" s="1"/>
  <c r="S2112" i="74" s="1"/>
  <c r="S2113" i="74" s="1"/>
  <c r="S2114" i="74" s="1"/>
  <c r="S2115" i="74" s="1"/>
  <c r="S2116" i="74" s="1"/>
  <c r="S2117" i="74" s="1"/>
  <c r="S2118" i="74" s="1"/>
  <c r="S2119" i="74" s="1"/>
  <c r="S2120" i="74" s="1"/>
  <c r="S2121" i="74" s="1"/>
  <c r="S2122" i="74" s="1"/>
  <c r="S2123" i="74" s="1"/>
  <c r="S2124" i="74" s="1"/>
  <c r="S2125" i="74" s="1"/>
  <c r="S2126" i="74" s="1"/>
  <c r="S2127" i="74" s="1"/>
  <c r="S2128" i="74" s="1"/>
  <c r="F15" i="45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11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9" i="74"/>
  <c r="A3" i="74"/>
  <c r="Q3" i="74" s="1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2" i="74"/>
  <c r="B2" i="74"/>
  <c r="M800" i="62"/>
  <c r="M801" i="62" s="1"/>
  <c r="M802" i="62" s="1"/>
  <c r="M803" i="62" s="1"/>
  <c r="M804" i="62" s="1"/>
  <c r="M805" i="62" s="1"/>
  <c r="M806" i="62" s="1"/>
  <c r="M807" i="62" s="1"/>
  <c r="M808" i="62" s="1"/>
  <c r="M809" i="62" s="1"/>
  <c r="M810" i="62" s="1"/>
  <c r="M811" i="62" s="1"/>
  <c r="M812" i="62" s="1"/>
  <c r="M813" i="62" s="1"/>
  <c r="M814" i="62" s="1"/>
  <c r="M815" i="62" s="1"/>
  <c r="M816" i="62" s="1"/>
  <c r="M817" i="62" s="1"/>
  <c r="M818" i="62" s="1"/>
  <c r="M819" i="62" s="1"/>
  <c r="M820" i="62" s="1"/>
  <c r="M821" i="62" s="1"/>
  <c r="M822" i="62" s="1"/>
  <c r="M823" i="62" s="1"/>
  <c r="M824" i="62" s="1"/>
  <c r="M825" i="62" s="1"/>
  <c r="M826" i="62" s="1"/>
  <c r="M827" i="62" s="1"/>
  <c r="M828" i="62" s="1"/>
  <c r="M829" i="62" s="1"/>
  <c r="M830" i="62" s="1"/>
  <c r="M831" i="62" s="1"/>
  <c r="M832" i="62" s="1"/>
  <c r="M833" i="62" s="1"/>
  <c r="M834" i="62" s="1"/>
  <c r="M835" i="62" s="1"/>
  <c r="M836" i="62" s="1"/>
  <c r="M837" i="62" s="1"/>
  <c r="M838" i="62" s="1"/>
  <c r="M839" i="62" s="1"/>
  <c r="M840" i="62" s="1"/>
  <c r="M841" i="62" s="1"/>
  <c r="M842" i="62" s="1"/>
  <c r="M843" i="62" s="1"/>
  <c r="M844" i="62" s="1"/>
  <c r="M845" i="62" s="1"/>
  <c r="M846" i="62" s="1"/>
  <c r="M847" i="62" s="1"/>
  <c r="M848" i="62" s="1"/>
  <c r="M849" i="62" s="1"/>
  <c r="M850" i="62" s="1"/>
  <c r="M851" i="62" s="1"/>
  <c r="M852" i="62" s="1"/>
  <c r="M853" i="62" s="1"/>
  <c r="M854" i="62" s="1"/>
  <c r="M855" i="62" s="1"/>
  <c r="M856" i="62" s="1"/>
  <c r="M857" i="62" s="1"/>
  <c r="M858" i="62" s="1"/>
  <c r="M859" i="62" s="1"/>
  <c r="M860" i="62" s="1"/>
  <c r="M861" i="62" s="1"/>
  <c r="M862" i="62" s="1"/>
  <c r="M863" i="62" s="1"/>
  <c r="M864" i="62" s="1"/>
  <c r="M865" i="62" s="1"/>
  <c r="M866" i="62" s="1"/>
  <c r="M867" i="62" s="1"/>
  <c r="M868" i="62" s="1"/>
  <c r="M869" i="62" s="1"/>
  <c r="M870" i="62" s="1"/>
  <c r="M871" i="62" s="1"/>
  <c r="M872" i="62" s="1"/>
  <c r="M873" i="62" s="1"/>
  <c r="M874" i="62" s="1"/>
  <c r="M875" i="62" s="1"/>
  <c r="M876" i="62" s="1"/>
  <c r="M877" i="62" s="1"/>
  <c r="M878" i="62" s="1"/>
  <c r="M879" i="62" s="1"/>
  <c r="M880" i="62" s="1"/>
  <c r="M881" i="62" s="1"/>
  <c r="M882" i="62" s="1"/>
  <c r="M883" i="62" s="1"/>
  <c r="M884" i="62" s="1"/>
  <c r="M885" i="62" s="1"/>
  <c r="M886" i="62" s="1"/>
  <c r="M887" i="62" s="1"/>
  <c r="M888" i="62" s="1"/>
  <c r="M889" i="62" s="1"/>
  <c r="M890" i="62" s="1"/>
  <c r="M891" i="62" s="1"/>
  <c r="M892" i="62" s="1"/>
  <c r="M893" i="62" s="1"/>
  <c r="M894" i="62" s="1"/>
  <c r="M895" i="62" s="1"/>
  <c r="M896" i="62" s="1"/>
  <c r="M897" i="62" s="1"/>
  <c r="M898" i="62" s="1"/>
  <c r="M899" i="62" s="1"/>
  <c r="M900" i="62" s="1"/>
  <c r="M901" i="62" s="1"/>
  <c r="M902" i="62" s="1"/>
  <c r="M903" i="62" s="1"/>
  <c r="M904" i="62" s="1"/>
  <c r="M905" i="62" s="1"/>
  <c r="M906" i="62" s="1"/>
  <c r="M907" i="62" s="1"/>
  <c r="M908" i="62" s="1"/>
  <c r="M909" i="62" s="1"/>
  <c r="M910" i="62" s="1"/>
  <c r="M911" i="62" s="1"/>
  <c r="M912" i="62" s="1"/>
  <c r="M913" i="62" s="1"/>
  <c r="M914" i="62" s="1"/>
  <c r="M915" i="62" s="1"/>
  <c r="M916" i="62" s="1"/>
  <c r="M917" i="62" s="1"/>
  <c r="M918" i="62" s="1"/>
  <c r="M919" i="62" s="1"/>
  <c r="M920" i="62" s="1"/>
  <c r="M921" i="62" s="1"/>
  <c r="M922" i="62" s="1"/>
  <c r="M923" i="62" s="1"/>
  <c r="M924" i="62" s="1"/>
  <c r="M925" i="62" s="1"/>
  <c r="M926" i="62" s="1"/>
  <c r="M927" i="62" s="1"/>
  <c r="M928" i="62" s="1"/>
  <c r="M929" i="62" s="1"/>
  <c r="M930" i="62" s="1"/>
  <c r="M931" i="62" s="1"/>
  <c r="M932" i="62" s="1"/>
  <c r="M933" i="62" s="1"/>
  <c r="M934" i="62" s="1"/>
  <c r="M935" i="62" s="1"/>
  <c r="M936" i="62" s="1"/>
  <c r="M937" i="62" s="1"/>
  <c r="M938" i="62" s="1"/>
  <c r="M939" i="62" s="1"/>
  <c r="M940" i="62" s="1"/>
  <c r="M941" i="62" s="1"/>
  <c r="M942" i="62" s="1"/>
  <c r="M943" i="62" s="1"/>
  <c r="M944" i="62" s="1"/>
  <c r="M945" i="62" s="1"/>
  <c r="M946" i="62" s="1"/>
  <c r="M947" i="62" s="1"/>
  <c r="M948" i="62" s="1"/>
  <c r="M949" i="62" s="1"/>
  <c r="M950" i="62" s="1"/>
  <c r="M951" i="62" s="1"/>
  <c r="M952" i="62" s="1"/>
  <c r="M953" i="62" s="1"/>
  <c r="M954" i="62" s="1"/>
  <c r="M955" i="62" s="1"/>
  <c r="M956" i="62" s="1"/>
  <c r="M957" i="62" s="1"/>
  <c r="M958" i="62" s="1"/>
  <c r="M959" i="62" s="1"/>
  <c r="M960" i="62" s="1"/>
  <c r="M961" i="62" s="1"/>
  <c r="M962" i="62" s="1"/>
  <c r="M963" i="62" s="1"/>
  <c r="M964" i="62" s="1"/>
  <c r="M965" i="62" s="1"/>
  <c r="M966" i="62" s="1"/>
  <c r="M967" i="62" s="1"/>
  <c r="M968" i="62" s="1"/>
  <c r="M969" i="62" s="1"/>
  <c r="M970" i="62" s="1"/>
  <c r="M971" i="62" s="1"/>
  <c r="M972" i="62" s="1"/>
  <c r="M973" i="62" s="1"/>
  <c r="M974" i="62" s="1"/>
  <c r="M975" i="62" s="1"/>
  <c r="M976" i="62" s="1"/>
  <c r="M977" i="62" s="1"/>
  <c r="M978" i="62" s="1"/>
  <c r="M979" i="62" s="1"/>
  <c r="M980" i="62" s="1"/>
  <c r="M981" i="62" s="1"/>
  <c r="M982" i="62" s="1"/>
  <c r="M983" i="62" s="1"/>
  <c r="M984" i="62" s="1"/>
  <c r="M985" i="62" s="1"/>
  <c r="M986" i="62" s="1"/>
  <c r="M987" i="62" s="1"/>
  <c r="M988" i="62" s="1"/>
  <c r="M989" i="62" s="1"/>
  <c r="M990" i="62" s="1"/>
  <c r="M991" i="62" s="1"/>
  <c r="M992" i="62" s="1"/>
  <c r="M993" i="62" s="1"/>
  <c r="M994" i="62" s="1"/>
  <c r="M995" i="62" s="1"/>
  <c r="M996" i="62" s="1"/>
  <c r="M997" i="62" s="1"/>
  <c r="M998" i="62" s="1"/>
  <c r="M999" i="62" s="1"/>
  <c r="M1000" i="62" s="1"/>
  <c r="M1001" i="62" s="1"/>
  <c r="M1002" i="62" s="1"/>
  <c r="M1003" i="62" s="1"/>
  <c r="M1004" i="62" s="1"/>
  <c r="M1005" i="62" s="1"/>
  <c r="M1006" i="62" s="1"/>
  <c r="M1007" i="62" s="1"/>
  <c r="M1008" i="62" s="1"/>
  <c r="M1009" i="62" s="1"/>
  <c r="M1010" i="62" s="1"/>
  <c r="M1011" i="62" s="1"/>
  <c r="M1012" i="62" s="1"/>
  <c r="M1013" i="62" s="1"/>
  <c r="M1014" i="62" s="1"/>
  <c r="M1015" i="62" s="1"/>
  <c r="M1016" i="62" s="1"/>
  <c r="M1017" i="62" s="1"/>
  <c r="M1018" i="62" s="1"/>
  <c r="M1019" i="62" s="1"/>
  <c r="M1020" i="62" s="1"/>
  <c r="M1021" i="62" s="1"/>
  <c r="M799" i="62"/>
  <c r="M798" i="62"/>
  <c r="M797" i="62"/>
  <c r="M796" i="62"/>
  <c r="M795" i="62"/>
  <c r="M794" i="62"/>
  <c r="M793" i="62"/>
  <c r="M792" i="62"/>
  <c r="M791" i="62"/>
  <c r="M790" i="62"/>
  <c r="M789" i="62"/>
  <c r="M787" i="62"/>
  <c r="M788" i="62" s="1"/>
  <c r="M786" i="62"/>
  <c r="M785" i="62"/>
  <c r="M784" i="62"/>
  <c r="M783" i="62"/>
  <c r="M782" i="62"/>
  <c r="M781" i="62"/>
  <c r="M780" i="62"/>
  <c r="K780" i="62"/>
  <c r="K781" i="62" s="1"/>
  <c r="K782" i="62" s="1"/>
  <c r="K783" i="62" s="1"/>
  <c r="K784" i="62" s="1"/>
  <c r="K785" i="62" s="1"/>
  <c r="K786" i="62" s="1"/>
  <c r="K787" i="62" s="1"/>
  <c r="K788" i="62" s="1"/>
  <c r="K789" i="62" s="1"/>
  <c r="K790" i="62" s="1"/>
  <c r="K791" i="62" s="1"/>
  <c r="K792" i="62" s="1"/>
  <c r="K793" i="62" s="1"/>
  <c r="K794" i="62" s="1"/>
  <c r="K795" i="62" s="1"/>
  <c r="K796" i="62" s="1"/>
  <c r="K797" i="62" s="1"/>
  <c r="K798" i="62" s="1"/>
  <c r="K799" i="62" s="1"/>
  <c r="K800" i="62" s="1"/>
  <c r="K801" i="62" s="1"/>
  <c r="K802" i="62" s="1"/>
  <c r="K803" i="62" s="1"/>
  <c r="K804" i="62" s="1"/>
  <c r="K805" i="62" s="1"/>
  <c r="K806" i="62" s="1"/>
  <c r="K807" i="62" s="1"/>
  <c r="K808" i="62" s="1"/>
  <c r="K809" i="62" s="1"/>
  <c r="K810" i="62" s="1"/>
  <c r="K811" i="62" s="1"/>
  <c r="K812" i="62" s="1"/>
  <c r="K813" i="62" s="1"/>
  <c r="K814" i="62" s="1"/>
  <c r="K815" i="62" s="1"/>
  <c r="K816" i="62" s="1"/>
  <c r="K817" i="62" s="1"/>
  <c r="K818" i="62" s="1"/>
  <c r="K819" i="62" s="1"/>
  <c r="K820" i="62" s="1"/>
  <c r="K821" i="62" s="1"/>
  <c r="K822" i="62" s="1"/>
  <c r="K823" i="62" s="1"/>
  <c r="K824" i="62" s="1"/>
  <c r="K825" i="62" s="1"/>
  <c r="K826" i="62" s="1"/>
  <c r="K827" i="62" s="1"/>
  <c r="K828" i="62" s="1"/>
  <c r="K829" i="62" s="1"/>
  <c r="K830" i="62" s="1"/>
  <c r="K831" i="62" s="1"/>
  <c r="K832" i="62" s="1"/>
  <c r="K833" i="62" s="1"/>
  <c r="K834" i="62" s="1"/>
  <c r="K835" i="62" s="1"/>
  <c r="K836" i="62" s="1"/>
  <c r="K837" i="62" s="1"/>
  <c r="K838" i="62" s="1"/>
  <c r="K839" i="62" s="1"/>
  <c r="K840" i="62" s="1"/>
  <c r="K841" i="62" s="1"/>
  <c r="K842" i="62" s="1"/>
  <c r="K843" i="62" s="1"/>
  <c r="K844" i="62" s="1"/>
  <c r="K845" i="62" s="1"/>
  <c r="K846" i="62" s="1"/>
  <c r="K847" i="62" s="1"/>
  <c r="K848" i="62" s="1"/>
  <c r="K849" i="62" s="1"/>
  <c r="K850" i="62" s="1"/>
  <c r="K851" i="62" s="1"/>
  <c r="K852" i="62" s="1"/>
  <c r="K853" i="62" s="1"/>
  <c r="K854" i="62" s="1"/>
  <c r="K855" i="62" s="1"/>
  <c r="K856" i="62" s="1"/>
  <c r="K857" i="62" s="1"/>
  <c r="K858" i="62" s="1"/>
  <c r="K859" i="62" s="1"/>
  <c r="K860" i="62" s="1"/>
  <c r="K861" i="62" s="1"/>
  <c r="K862" i="62" s="1"/>
  <c r="K863" i="62" s="1"/>
  <c r="K864" i="62" s="1"/>
  <c r="K865" i="62" s="1"/>
  <c r="K866" i="62" s="1"/>
  <c r="K867" i="62" s="1"/>
  <c r="K868" i="62" s="1"/>
  <c r="K869" i="62" s="1"/>
  <c r="K870" i="62" s="1"/>
  <c r="K871" i="62" s="1"/>
  <c r="K872" i="62" s="1"/>
  <c r="K873" i="62" s="1"/>
  <c r="K874" i="62" s="1"/>
  <c r="K875" i="62" s="1"/>
  <c r="K876" i="62" s="1"/>
  <c r="K877" i="62" s="1"/>
  <c r="K878" i="62" s="1"/>
  <c r="K879" i="62" s="1"/>
  <c r="K880" i="62" s="1"/>
  <c r="K881" i="62" s="1"/>
  <c r="K882" i="62" s="1"/>
  <c r="K883" i="62" s="1"/>
  <c r="K884" i="62" s="1"/>
  <c r="K885" i="62" s="1"/>
  <c r="K886" i="62" s="1"/>
  <c r="K887" i="62" s="1"/>
  <c r="K888" i="62" s="1"/>
  <c r="K889" i="62" s="1"/>
  <c r="K890" i="62" s="1"/>
  <c r="K891" i="62" s="1"/>
  <c r="K892" i="62" s="1"/>
  <c r="K893" i="62" s="1"/>
  <c r="K894" i="62" s="1"/>
  <c r="K895" i="62" s="1"/>
  <c r="K896" i="62" s="1"/>
  <c r="K897" i="62" s="1"/>
  <c r="K898" i="62" s="1"/>
  <c r="K899" i="62" s="1"/>
  <c r="K900" i="62" s="1"/>
  <c r="K901" i="62" s="1"/>
  <c r="K902" i="62" s="1"/>
  <c r="K903" i="62" s="1"/>
  <c r="K904" i="62" s="1"/>
  <c r="K905" i="62" s="1"/>
  <c r="K906" i="62" s="1"/>
  <c r="K907" i="62" s="1"/>
  <c r="K908" i="62" s="1"/>
  <c r="K909" i="62" s="1"/>
  <c r="K910" i="62" s="1"/>
  <c r="K911" i="62" s="1"/>
  <c r="K912" i="62" s="1"/>
  <c r="K913" i="62" s="1"/>
  <c r="K914" i="62" s="1"/>
  <c r="K915" i="62" s="1"/>
  <c r="K916" i="62" s="1"/>
  <c r="K917" i="62" s="1"/>
  <c r="K918" i="62" s="1"/>
  <c r="K919" i="62" s="1"/>
  <c r="K920" i="62" s="1"/>
  <c r="K921" i="62" s="1"/>
  <c r="K922" i="62" s="1"/>
  <c r="K923" i="62" s="1"/>
  <c r="K924" i="62" s="1"/>
  <c r="K925" i="62" s="1"/>
  <c r="K926" i="62" s="1"/>
  <c r="K927" i="62" s="1"/>
  <c r="K928" i="62" s="1"/>
  <c r="K929" i="62" s="1"/>
  <c r="K930" i="62" s="1"/>
  <c r="K931" i="62" s="1"/>
  <c r="K932" i="62" s="1"/>
  <c r="K933" i="62" s="1"/>
  <c r="K934" i="62" s="1"/>
  <c r="K935" i="62" s="1"/>
  <c r="K936" i="62" s="1"/>
  <c r="K937" i="62" s="1"/>
  <c r="K938" i="62" s="1"/>
  <c r="K939" i="62" s="1"/>
  <c r="K940" i="62" s="1"/>
  <c r="K941" i="62" s="1"/>
  <c r="K942" i="62" s="1"/>
  <c r="K943" i="62" s="1"/>
  <c r="K944" i="62" s="1"/>
  <c r="K945" i="62" s="1"/>
  <c r="K946" i="62" s="1"/>
  <c r="K947" i="62" s="1"/>
  <c r="K948" i="62" s="1"/>
  <c r="K949" i="62" s="1"/>
  <c r="K950" i="62" s="1"/>
  <c r="K951" i="62" s="1"/>
  <c r="K952" i="62" s="1"/>
  <c r="K953" i="62" s="1"/>
  <c r="K954" i="62" s="1"/>
  <c r="K955" i="62" s="1"/>
  <c r="K956" i="62" s="1"/>
  <c r="K957" i="62" s="1"/>
  <c r="K958" i="62" s="1"/>
  <c r="K959" i="62" s="1"/>
  <c r="K960" i="62" s="1"/>
  <c r="K961" i="62" s="1"/>
  <c r="K962" i="62" s="1"/>
  <c r="K963" i="62" s="1"/>
  <c r="K964" i="62" s="1"/>
  <c r="K965" i="62" s="1"/>
  <c r="K966" i="62" s="1"/>
  <c r="K967" i="62" s="1"/>
  <c r="K968" i="62" s="1"/>
  <c r="K969" i="62" s="1"/>
  <c r="K970" i="62" s="1"/>
  <c r="K971" i="62" s="1"/>
  <c r="K972" i="62" s="1"/>
  <c r="K973" i="62" s="1"/>
  <c r="K974" i="62" s="1"/>
  <c r="K975" i="62" s="1"/>
  <c r="K976" i="62" s="1"/>
  <c r="K977" i="62" s="1"/>
  <c r="K978" i="62" s="1"/>
  <c r="K979" i="62" s="1"/>
  <c r="K980" i="62" s="1"/>
  <c r="K981" i="62" s="1"/>
  <c r="K982" i="62" s="1"/>
  <c r="K983" i="62" s="1"/>
  <c r="K984" i="62" s="1"/>
  <c r="K985" i="62" s="1"/>
  <c r="K986" i="62" s="1"/>
  <c r="K987" i="62" s="1"/>
  <c r="K988" i="62" s="1"/>
  <c r="K989" i="62" s="1"/>
  <c r="K990" i="62" s="1"/>
  <c r="K991" i="62" s="1"/>
  <c r="K992" i="62" s="1"/>
  <c r="K993" i="62" s="1"/>
  <c r="K994" i="62" s="1"/>
  <c r="K995" i="62" s="1"/>
  <c r="K996" i="62" s="1"/>
  <c r="K997" i="62" s="1"/>
  <c r="K998" i="62" s="1"/>
  <c r="K999" i="62" s="1"/>
  <c r="K1000" i="62" s="1"/>
  <c r="K1001" i="62" s="1"/>
  <c r="K1002" i="62" s="1"/>
  <c r="K1003" i="62" s="1"/>
  <c r="K1004" i="62" s="1"/>
  <c r="K1005" i="62" s="1"/>
  <c r="K1006" i="62" s="1"/>
  <c r="K1007" i="62" s="1"/>
  <c r="K1008" i="62" s="1"/>
  <c r="K1009" i="62" s="1"/>
  <c r="K1010" i="62" s="1"/>
  <c r="K1011" i="62" s="1"/>
  <c r="K1012" i="62" s="1"/>
  <c r="K1013" i="62" s="1"/>
  <c r="K1014" i="62" s="1"/>
  <c r="K1015" i="62" s="1"/>
  <c r="K1016" i="62" s="1"/>
  <c r="K1017" i="62" s="1"/>
  <c r="K1018" i="62" s="1"/>
  <c r="K1019" i="62" s="1"/>
  <c r="K1020" i="62" s="1"/>
  <c r="K1021" i="62" s="1"/>
  <c r="K778" i="62"/>
  <c r="K779" i="62" s="1"/>
  <c r="K777" i="62"/>
  <c r="M776" i="62"/>
  <c r="M777" i="62" s="1"/>
  <c r="M778" i="62" s="1"/>
  <c r="M779" i="62" s="1"/>
  <c r="K776" i="62"/>
  <c r="M775" i="62"/>
  <c r="K775" i="62"/>
  <c r="M774" i="62"/>
  <c r="K774" i="62"/>
  <c r="M773" i="62"/>
  <c r="K773" i="62"/>
  <c r="M772" i="62"/>
  <c r="K772" i="62"/>
  <c r="K771" i="62"/>
  <c r="M769" i="62"/>
  <c r="M770" i="62" s="1"/>
  <c r="M771" i="62" s="1"/>
  <c r="K769" i="62"/>
  <c r="K770" i="62" s="1"/>
  <c r="K768" i="62"/>
  <c r="M767" i="62"/>
  <c r="M768" i="62" s="1"/>
  <c r="K767" i="62"/>
  <c r="M766" i="62"/>
  <c r="K766" i="62"/>
  <c r="M765" i="62"/>
  <c r="K765" i="62"/>
  <c r="M764" i="62"/>
  <c r="K764" i="62"/>
  <c r="M763" i="62"/>
  <c r="K763" i="62"/>
  <c r="M762" i="62"/>
  <c r="K762" i="62"/>
  <c r="M761" i="62"/>
  <c r="K761" i="62"/>
  <c r="M760" i="62"/>
  <c r="K760" i="62"/>
  <c r="M759" i="62"/>
  <c r="K759" i="62"/>
  <c r="M758" i="62"/>
  <c r="K758" i="62"/>
  <c r="M757" i="62"/>
  <c r="K757" i="62"/>
  <c r="M756" i="62"/>
  <c r="K756" i="62"/>
  <c r="K755" i="62"/>
  <c r="I755" i="62"/>
  <c r="I756" i="62" s="1"/>
  <c r="I757" i="62" s="1"/>
  <c r="I758" i="62" s="1"/>
  <c r="I759" i="62" s="1"/>
  <c r="I760" i="62" s="1"/>
  <c r="I761" i="62" s="1"/>
  <c r="I762" i="62" s="1"/>
  <c r="I763" i="62" s="1"/>
  <c r="I764" i="62" s="1"/>
  <c r="I765" i="62" s="1"/>
  <c r="I766" i="62" s="1"/>
  <c r="I767" i="62" s="1"/>
  <c r="I768" i="62" s="1"/>
  <c r="I769" i="62" s="1"/>
  <c r="I770" i="62" s="1"/>
  <c r="I771" i="62" s="1"/>
  <c r="I772" i="62" s="1"/>
  <c r="I773" i="62" s="1"/>
  <c r="I774" i="62" s="1"/>
  <c r="I775" i="62" s="1"/>
  <c r="I776" i="62" s="1"/>
  <c r="I777" i="62" s="1"/>
  <c r="I778" i="62" s="1"/>
  <c r="I779" i="62" s="1"/>
  <c r="I780" i="62" s="1"/>
  <c r="I781" i="62" s="1"/>
  <c r="I782" i="62" s="1"/>
  <c r="I783" i="62" s="1"/>
  <c r="I784" i="62" s="1"/>
  <c r="I785" i="62" s="1"/>
  <c r="I786" i="62" s="1"/>
  <c r="I787" i="62" s="1"/>
  <c r="I788" i="62" s="1"/>
  <c r="I789" i="62" s="1"/>
  <c r="I790" i="62" s="1"/>
  <c r="I791" i="62" s="1"/>
  <c r="I792" i="62" s="1"/>
  <c r="I793" i="62" s="1"/>
  <c r="I794" i="62" s="1"/>
  <c r="I795" i="62" s="1"/>
  <c r="I796" i="62" s="1"/>
  <c r="I797" i="62" s="1"/>
  <c r="I798" i="62" s="1"/>
  <c r="I799" i="62" s="1"/>
  <c r="I800" i="62" s="1"/>
  <c r="I801" i="62" s="1"/>
  <c r="I802" i="62" s="1"/>
  <c r="I803" i="62" s="1"/>
  <c r="I804" i="62" s="1"/>
  <c r="I805" i="62" s="1"/>
  <c r="I806" i="62" s="1"/>
  <c r="I807" i="62" s="1"/>
  <c r="I808" i="62" s="1"/>
  <c r="I809" i="62" s="1"/>
  <c r="I810" i="62" s="1"/>
  <c r="I811" i="62" s="1"/>
  <c r="I812" i="62" s="1"/>
  <c r="I813" i="62" s="1"/>
  <c r="I814" i="62" s="1"/>
  <c r="I815" i="62" s="1"/>
  <c r="I816" i="62" s="1"/>
  <c r="I817" i="62" s="1"/>
  <c r="I818" i="62" s="1"/>
  <c r="I819" i="62" s="1"/>
  <c r="I820" i="62" s="1"/>
  <c r="I821" i="62" s="1"/>
  <c r="I822" i="62" s="1"/>
  <c r="I823" i="62" s="1"/>
  <c r="I824" i="62" s="1"/>
  <c r="I825" i="62" s="1"/>
  <c r="I826" i="62" s="1"/>
  <c r="I827" i="62" s="1"/>
  <c r="I828" i="62" s="1"/>
  <c r="I829" i="62" s="1"/>
  <c r="I830" i="62" s="1"/>
  <c r="I831" i="62" s="1"/>
  <c r="I832" i="62" s="1"/>
  <c r="I833" i="62" s="1"/>
  <c r="I834" i="62" s="1"/>
  <c r="I835" i="62" s="1"/>
  <c r="I836" i="62" s="1"/>
  <c r="I837" i="62" s="1"/>
  <c r="I838" i="62" s="1"/>
  <c r="I839" i="62" s="1"/>
  <c r="I840" i="62" s="1"/>
  <c r="I841" i="62" s="1"/>
  <c r="I842" i="62" s="1"/>
  <c r="I843" i="62" s="1"/>
  <c r="I844" i="62" s="1"/>
  <c r="I845" i="62" s="1"/>
  <c r="I846" i="62" s="1"/>
  <c r="I847" i="62" s="1"/>
  <c r="I848" i="62" s="1"/>
  <c r="I849" i="62" s="1"/>
  <c r="I850" i="62" s="1"/>
  <c r="I851" i="62" s="1"/>
  <c r="I852" i="62" s="1"/>
  <c r="I853" i="62" s="1"/>
  <c r="I854" i="62" s="1"/>
  <c r="I855" i="62" s="1"/>
  <c r="I856" i="62" s="1"/>
  <c r="I857" i="62" s="1"/>
  <c r="I858" i="62" s="1"/>
  <c r="I859" i="62" s="1"/>
  <c r="I860" i="62" s="1"/>
  <c r="I861" i="62" s="1"/>
  <c r="I862" i="62" s="1"/>
  <c r="I863" i="62" s="1"/>
  <c r="I864" i="62" s="1"/>
  <c r="I865" i="62" s="1"/>
  <c r="I866" i="62" s="1"/>
  <c r="I867" i="62" s="1"/>
  <c r="I868" i="62" s="1"/>
  <c r="I869" i="62" s="1"/>
  <c r="I870" i="62" s="1"/>
  <c r="I871" i="62" s="1"/>
  <c r="I872" i="62" s="1"/>
  <c r="I873" i="62" s="1"/>
  <c r="I874" i="62" s="1"/>
  <c r="I875" i="62" s="1"/>
  <c r="I876" i="62" s="1"/>
  <c r="I877" i="62" s="1"/>
  <c r="I878" i="62" s="1"/>
  <c r="I879" i="62" s="1"/>
  <c r="I880" i="62" s="1"/>
  <c r="I881" i="62" s="1"/>
  <c r="I882" i="62" s="1"/>
  <c r="I883" i="62" s="1"/>
  <c r="I884" i="62" s="1"/>
  <c r="I885" i="62" s="1"/>
  <c r="I886" i="62" s="1"/>
  <c r="I887" i="62" s="1"/>
  <c r="I888" i="62" s="1"/>
  <c r="I889" i="62" s="1"/>
  <c r="I890" i="62" s="1"/>
  <c r="I891" i="62" s="1"/>
  <c r="I892" i="62" s="1"/>
  <c r="I893" i="62" s="1"/>
  <c r="I894" i="62" s="1"/>
  <c r="I895" i="62" s="1"/>
  <c r="I896" i="62" s="1"/>
  <c r="I897" i="62" s="1"/>
  <c r="I898" i="62" s="1"/>
  <c r="I899" i="62" s="1"/>
  <c r="I900" i="62" s="1"/>
  <c r="I901" i="62" s="1"/>
  <c r="I902" i="62" s="1"/>
  <c r="I903" i="62" s="1"/>
  <c r="I904" i="62" s="1"/>
  <c r="I905" i="62" s="1"/>
  <c r="I906" i="62" s="1"/>
  <c r="I907" i="62" s="1"/>
  <c r="I908" i="62" s="1"/>
  <c r="I909" i="62" s="1"/>
  <c r="I910" i="62" s="1"/>
  <c r="I911" i="62" s="1"/>
  <c r="I912" i="62" s="1"/>
  <c r="I913" i="62" s="1"/>
  <c r="I914" i="62" s="1"/>
  <c r="I915" i="62" s="1"/>
  <c r="I916" i="62" s="1"/>
  <c r="I917" i="62" s="1"/>
  <c r="I918" i="62" s="1"/>
  <c r="I919" i="62" s="1"/>
  <c r="I920" i="62" s="1"/>
  <c r="I921" i="62" s="1"/>
  <c r="I922" i="62" s="1"/>
  <c r="I923" i="62" s="1"/>
  <c r="I924" i="62" s="1"/>
  <c r="I925" i="62" s="1"/>
  <c r="I926" i="62" s="1"/>
  <c r="I927" i="62" s="1"/>
  <c r="I928" i="62" s="1"/>
  <c r="I929" i="62" s="1"/>
  <c r="I930" i="62" s="1"/>
  <c r="I931" i="62" s="1"/>
  <c r="I932" i="62" s="1"/>
  <c r="I933" i="62" s="1"/>
  <c r="I934" i="62" s="1"/>
  <c r="I935" i="62" s="1"/>
  <c r="I936" i="62" s="1"/>
  <c r="I937" i="62" s="1"/>
  <c r="I938" i="62" s="1"/>
  <c r="I939" i="62" s="1"/>
  <c r="I940" i="62" s="1"/>
  <c r="I941" i="62" s="1"/>
  <c r="I942" i="62" s="1"/>
  <c r="I943" i="62" s="1"/>
  <c r="I944" i="62" s="1"/>
  <c r="I945" i="62" s="1"/>
  <c r="I946" i="62" s="1"/>
  <c r="I947" i="62" s="1"/>
  <c r="I948" i="62" s="1"/>
  <c r="I949" i="62" s="1"/>
  <c r="I950" i="62" s="1"/>
  <c r="I951" i="62" s="1"/>
  <c r="I952" i="62" s="1"/>
  <c r="I953" i="62" s="1"/>
  <c r="I954" i="62" s="1"/>
  <c r="I955" i="62" s="1"/>
  <c r="I956" i="62" s="1"/>
  <c r="I957" i="62" s="1"/>
  <c r="I958" i="62" s="1"/>
  <c r="I959" i="62" s="1"/>
  <c r="I960" i="62" s="1"/>
  <c r="I961" i="62" s="1"/>
  <c r="I962" i="62" s="1"/>
  <c r="I963" i="62" s="1"/>
  <c r="I964" i="62" s="1"/>
  <c r="I965" i="62" s="1"/>
  <c r="I966" i="62" s="1"/>
  <c r="I967" i="62" s="1"/>
  <c r="I968" i="62" s="1"/>
  <c r="I969" i="62" s="1"/>
  <c r="I970" i="62" s="1"/>
  <c r="I971" i="62" s="1"/>
  <c r="I972" i="62" s="1"/>
  <c r="I973" i="62" s="1"/>
  <c r="I974" i="62" s="1"/>
  <c r="I975" i="62" s="1"/>
  <c r="I976" i="62" s="1"/>
  <c r="I977" i="62" s="1"/>
  <c r="I978" i="62" s="1"/>
  <c r="I979" i="62" s="1"/>
  <c r="I980" i="62" s="1"/>
  <c r="I981" i="62" s="1"/>
  <c r="I982" i="62" s="1"/>
  <c r="I983" i="62" s="1"/>
  <c r="I984" i="62" s="1"/>
  <c r="I985" i="62" s="1"/>
  <c r="I986" i="62" s="1"/>
  <c r="I987" i="62" s="1"/>
  <c r="I988" i="62" s="1"/>
  <c r="I989" i="62" s="1"/>
  <c r="I990" i="62" s="1"/>
  <c r="I991" i="62" s="1"/>
  <c r="I992" i="62" s="1"/>
  <c r="I993" i="62" s="1"/>
  <c r="I994" i="62" s="1"/>
  <c r="I995" i="62" s="1"/>
  <c r="I996" i="62" s="1"/>
  <c r="I997" i="62" s="1"/>
  <c r="I998" i="62" s="1"/>
  <c r="I999" i="62" s="1"/>
  <c r="I1000" i="62" s="1"/>
  <c r="I1001" i="62" s="1"/>
  <c r="I1002" i="62" s="1"/>
  <c r="I1003" i="62" s="1"/>
  <c r="I1004" i="62" s="1"/>
  <c r="I1005" i="62" s="1"/>
  <c r="I1006" i="62" s="1"/>
  <c r="I1007" i="62" s="1"/>
  <c r="I1008" i="62" s="1"/>
  <c r="I1009" i="62" s="1"/>
  <c r="I1010" i="62" s="1"/>
  <c r="I1011" i="62" s="1"/>
  <c r="I1012" i="62" s="1"/>
  <c r="I1013" i="62" s="1"/>
  <c r="I1014" i="62" s="1"/>
  <c r="I1015" i="62" s="1"/>
  <c r="I1016" i="62" s="1"/>
  <c r="I1017" i="62" s="1"/>
  <c r="I1018" i="62" s="1"/>
  <c r="I1019" i="62" s="1"/>
  <c r="I1020" i="62" s="1"/>
  <c r="I1021" i="62" s="1"/>
  <c r="K753" i="62"/>
  <c r="K754" i="62" s="1"/>
  <c r="I753" i="62"/>
  <c r="I754" i="62" s="1"/>
  <c r="K752" i="62"/>
  <c r="I752" i="62"/>
  <c r="K751" i="62"/>
  <c r="I751" i="62"/>
  <c r="K750" i="62"/>
  <c r="I750" i="62"/>
  <c r="K749" i="62"/>
  <c r="I749" i="62"/>
  <c r="K748" i="62"/>
  <c r="I748" i="62"/>
  <c r="K747" i="62"/>
  <c r="I747" i="62"/>
  <c r="K746" i="62"/>
  <c r="I746" i="62"/>
  <c r="K745" i="62"/>
  <c r="I745" i="62"/>
  <c r="K744" i="62"/>
  <c r="I744" i="62"/>
  <c r="K743" i="62"/>
  <c r="I743" i="62"/>
  <c r="K742" i="62"/>
  <c r="I742" i="62"/>
  <c r="I741" i="62"/>
  <c r="I740" i="62"/>
  <c r="K739" i="62"/>
  <c r="K740" i="62" s="1"/>
  <c r="K741" i="62" s="1"/>
  <c r="I739" i="62"/>
  <c r="K738" i="62"/>
  <c r="I738" i="62"/>
  <c r="K737" i="62"/>
  <c r="I737" i="62"/>
  <c r="K736" i="62"/>
  <c r="I736" i="62"/>
  <c r="K735" i="62"/>
  <c r="I735" i="62"/>
  <c r="G735" i="62"/>
  <c r="G736" i="62" s="1"/>
  <c r="G737" i="62" s="1"/>
  <c r="G738" i="62" s="1"/>
  <c r="G739" i="62" s="1"/>
  <c r="G740" i="62" s="1"/>
  <c r="G741" i="62" s="1"/>
  <c r="G742" i="62" s="1"/>
  <c r="G743" i="62" s="1"/>
  <c r="G744" i="62" s="1"/>
  <c r="G745" i="62" s="1"/>
  <c r="G746" i="62" s="1"/>
  <c r="G747" i="62" s="1"/>
  <c r="G748" i="62" s="1"/>
  <c r="G749" i="62" s="1"/>
  <c r="G750" i="62" s="1"/>
  <c r="G751" i="62" s="1"/>
  <c r="G752" i="62" s="1"/>
  <c r="G753" i="62" s="1"/>
  <c r="G754" i="62" s="1"/>
  <c r="G755" i="62" s="1"/>
  <c r="G756" i="62" s="1"/>
  <c r="G757" i="62" s="1"/>
  <c r="G758" i="62" s="1"/>
  <c r="G759" i="62" s="1"/>
  <c r="G760" i="62" s="1"/>
  <c r="G761" i="62" s="1"/>
  <c r="G762" i="62" s="1"/>
  <c r="G763" i="62" s="1"/>
  <c r="G764" i="62" s="1"/>
  <c r="G765" i="62" s="1"/>
  <c r="G766" i="62" s="1"/>
  <c r="G767" i="62" s="1"/>
  <c r="G768" i="62" s="1"/>
  <c r="G769" i="62" s="1"/>
  <c r="G770" i="62" s="1"/>
  <c r="G771" i="62" s="1"/>
  <c r="G772" i="62" s="1"/>
  <c r="G773" i="62" s="1"/>
  <c r="G774" i="62" s="1"/>
  <c r="G775" i="62" s="1"/>
  <c r="G776" i="62" s="1"/>
  <c r="G777" i="62" s="1"/>
  <c r="G778" i="62" s="1"/>
  <c r="G779" i="62" s="1"/>
  <c r="G780" i="62" s="1"/>
  <c r="G781" i="62" s="1"/>
  <c r="G782" i="62" s="1"/>
  <c r="G783" i="62" s="1"/>
  <c r="G784" i="62" s="1"/>
  <c r="G785" i="62" s="1"/>
  <c r="G786" i="62" s="1"/>
  <c r="G787" i="62" s="1"/>
  <c r="G788" i="62" s="1"/>
  <c r="G789" i="62" s="1"/>
  <c r="G790" i="62" s="1"/>
  <c r="G791" i="62" s="1"/>
  <c r="G792" i="62" s="1"/>
  <c r="G793" i="62" s="1"/>
  <c r="G794" i="62" s="1"/>
  <c r="G795" i="62" s="1"/>
  <c r="G796" i="62" s="1"/>
  <c r="G797" i="62" s="1"/>
  <c r="G798" i="62" s="1"/>
  <c r="G799" i="62" s="1"/>
  <c r="G800" i="62" s="1"/>
  <c r="G801" i="62" s="1"/>
  <c r="G802" i="62" s="1"/>
  <c r="G803" i="62" s="1"/>
  <c r="G804" i="62" s="1"/>
  <c r="G805" i="62" s="1"/>
  <c r="G806" i="62" s="1"/>
  <c r="G807" i="62" s="1"/>
  <c r="G808" i="62" s="1"/>
  <c r="G809" i="62" s="1"/>
  <c r="G810" i="62" s="1"/>
  <c r="G811" i="62" s="1"/>
  <c r="G812" i="62" s="1"/>
  <c r="G813" i="62" s="1"/>
  <c r="G814" i="62" s="1"/>
  <c r="G815" i="62" s="1"/>
  <c r="G816" i="62" s="1"/>
  <c r="G817" i="62" s="1"/>
  <c r="G818" i="62" s="1"/>
  <c r="G819" i="62" s="1"/>
  <c r="G820" i="62" s="1"/>
  <c r="G821" i="62" s="1"/>
  <c r="G822" i="62" s="1"/>
  <c r="G823" i="62" s="1"/>
  <c r="G824" i="62" s="1"/>
  <c r="G825" i="62" s="1"/>
  <c r="G826" i="62" s="1"/>
  <c r="G827" i="62" s="1"/>
  <c r="G828" i="62" s="1"/>
  <c r="G829" i="62" s="1"/>
  <c r="G830" i="62" s="1"/>
  <c r="G831" i="62" s="1"/>
  <c r="G832" i="62" s="1"/>
  <c r="G833" i="62" s="1"/>
  <c r="G834" i="62" s="1"/>
  <c r="G835" i="62" s="1"/>
  <c r="G836" i="62" s="1"/>
  <c r="G837" i="62" s="1"/>
  <c r="G838" i="62" s="1"/>
  <c r="G839" i="62" s="1"/>
  <c r="G840" i="62" s="1"/>
  <c r="G841" i="62" s="1"/>
  <c r="G842" i="62" s="1"/>
  <c r="G843" i="62" s="1"/>
  <c r="G844" i="62" s="1"/>
  <c r="G845" i="62" s="1"/>
  <c r="G846" i="62" s="1"/>
  <c r="G847" i="62" s="1"/>
  <c r="G848" i="62" s="1"/>
  <c r="G849" i="62" s="1"/>
  <c r="G850" i="62" s="1"/>
  <c r="G851" i="62" s="1"/>
  <c r="G852" i="62" s="1"/>
  <c r="G853" i="62" s="1"/>
  <c r="G854" i="62" s="1"/>
  <c r="G855" i="62" s="1"/>
  <c r="G856" i="62" s="1"/>
  <c r="G857" i="62" s="1"/>
  <c r="G858" i="62" s="1"/>
  <c r="G859" i="62" s="1"/>
  <c r="G860" i="62" s="1"/>
  <c r="G861" i="62" s="1"/>
  <c r="G862" i="62" s="1"/>
  <c r="G863" i="62" s="1"/>
  <c r="G864" i="62" s="1"/>
  <c r="G865" i="62" s="1"/>
  <c r="G866" i="62" s="1"/>
  <c r="G867" i="62" s="1"/>
  <c r="G868" i="62" s="1"/>
  <c r="G869" i="62" s="1"/>
  <c r="G870" i="62" s="1"/>
  <c r="G871" i="62" s="1"/>
  <c r="G872" i="62" s="1"/>
  <c r="G873" i="62" s="1"/>
  <c r="G874" i="62" s="1"/>
  <c r="G875" i="62" s="1"/>
  <c r="G876" i="62" s="1"/>
  <c r="G877" i="62" s="1"/>
  <c r="G878" i="62" s="1"/>
  <c r="G879" i="62" s="1"/>
  <c r="G880" i="62" s="1"/>
  <c r="G881" i="62" s="1"/>
  <c r="G882" i="62" s="1"/>
  <c r="G883" i="62" s="1"/>
  <c r="G884" i="62" s="1"/>
  <c r="G885" i="62" s="1"/>
  <c r="G886" i="62" s="1"/>
  <c r="G887" i="62" s="1"/>
  <c r="G888" i="62" s="1"/>
  <c r="G889" i="62" s="1"/>
  <c r="G890" i="62" s="1"/>
  <c r="G891" i="62" s="1"/>
  <c r="G892" i="62" s="1"/>
  <c r="G893" i="62" s="1"/>
  <c r="G894" i="62" s="1"/>
  <c r="G895" i="62" s="1"/>
  <c r="G896" i="62" s="1"/>
  <c r="G897" i="62" s="1"/>
  <c r="G898" i="62" s="1"/>
  <c r="G899" i="62" s="1"/>
  <c r="G900" i="62" s="1"/>
  <c r="G901" i="62" s="1"/>
  <c r="G902" i="62" s="1"/>
  <c r="G903" i="62" s="1"/>
  <c r="G904" i="62" s="1"/>
  <c r="G905" i="62" s="1"/>
  <c r="G906" i="62" s="1"/>
  <c r="G907" i="62" s="1"/>
  <c r="G908" i="62" s="1"/>
  <c r="G909" i="62" s="1"/>
  <c r="G910" i="62" s="1"/>
  <c r="G911" i="62" s="1"/>
  <c r="G912" i="62" s="1"/>
  <c r="G913" i="62" s="1"/>
  <c r="G914" i="62" s="1"/>
  <c r="G915" i="62" s="1"/>
  <c r="G916" i="62" s="1"/>
  <c r="G917" i="62" s="1"/>
  <c r="G918" i="62" s="1"/>
  <c r="G919" i="62" s="1"/>
  <c r="G920" i="62" s="1"/>
  <c r="G921" i="62" s="1"/>
  <c r="G922" i="62" s="1"/>
  <c r="G923" i="62" s="1"/>
  <c r="G924" i="62" s="1"/>
  <c r="G925" i="62" s="1"/>
  <c r="G926" i="62" s="1"/>
  <c r="G927" i="62" s="1"/>
  <c r="G928" i="62" s="1"/>
  <c r="G929" i="62" s="1"/>
  <c r="G930" i="62" s="1"/>
  <c r="G931" i="62" s="1"/>
  <c r="G932" i="62" s="1"/>
  <c r="G933" i="62" s="1"/>
  <c r="G934" i="62" s="1"/>
  <c r="G935" i="62" s="1"/>
  <c r="G936" i="62" s="1"/>
  <c r="G937" i="62" s="1"/>
  <c r="G938" i="62" s="1"/>
  <c r="G939" i="62" s="1"/>
  <c r="G940" i="62" s="1"/>
  <c r="G941" i="62" s="1"/>
  <c r="G942" i="62" s="1"/>
  <c r="G943" i="62" s="1"/>
  <c r="G944" i="62" s="1"/>
  <c r="G945" i="62" s="1"/>
  <c r="G946" i="62" s="1"/>
  <c r="G947" i="62" s="1"/>
  <c r="G948" i="62" s="1"/>
  <c r="G949" i="62" s="1"/>
  <c r="G950" i="62" s="1"/>
  <c r="G951" i="62" s="1"/>
  <c r="G952" i="62" s="1"/>
  <c r="G953" i="62" s="1"/>
  <c r="G954" i="62" s="1"/>
  <c r="G955" i="62" s="1"/>
  <c r="G956" i="62" s="1"/>
  <c r="G957" i="62" s="1"/>
  <c r="G958" i="62" s="1"/>
  <c r="G959" i="62" s="1"/>
  <c r="G960" i="62" s="1"/>
  <c r="G961" i="62" s="1"/>
  <c r="G962" i="62" s="1"/>
  <c r="G963" i="62" s="1"/>
  <c r="G964" i="62" s="1"/>
  <c r="G965" i="62" s="1"/>
  <c r="G966" i="62" s="1"/>
  <c r="G967" i="62" s="1"/>
  <c r="G968" i="62" s="1"/>
  <c r="G969" i="62" s="1"/>
  <c r="G970" i="62" s="1"/>
  <c r="G971" i="62" s="1"/>
  <c r="G972" i="62" s="1"/>
  <c r="G973" i="62" s="1"/>
  <c r="G974" i="62" s="1"/>
  <c r="G975" i="62" s="1"/>
  <c r="G976" i="62" s="1"/>
  <c r="G977" i="62" s="1"/>
  <c r="G978" i="62" s="1"/>
  <c r="G979" i="62" s="1"/>
  <c r="G980" i="62" s="1"/>
  <c r="G981" i="62" s="1"/>
  <c r="G982" i="62" s="1"/>
  <c r="G983" i="62" s="1"/>
  <c r="G984" i="62" s="1"/>
  <c r="G985" i="62" s="1"/>
  <c r="G986" i="62" s="1"/>
  <c r="G987" i="62" s="1"/>
  <c r="G988" i="62" s="1"/>
  <c r="G989" i="62" s="1"/>
  <c r="G990" i="62" s="1"/>
  <c r="G991" i="62" s="1"/>
  <c r="G992" i="62" s="1"/>
  <c r="G993" i="62" s="1"/>
  <c r="G994" i="62" s="1"/>
  <c r="G995" i="62" s="1"/>
  <c r="G996" i="62" s="1"/>
  <c r="G997" i="62" s="1"/>
  <c r="G998" i="62" s="1"/>
  <c r="G999" i="62" s="1"/>
  <c r="G1000" i="62" s="1"/>
  <c r="G1001" i="62" s="1"/>
  <c r="G1002" i="62" s="1"/>
  <c r="G1003" i="62" s="1"/>
  <c r="G1004" i="62" s="1"/>
  <c r="G1005" i="62" s="1"/>
  <c r="G1006" i="62" s="1"/>
  <c r="G1007" i="62" s="1"/>
  <c r="G1008" i="62" s="1"/>
  <c r="G1009" i="62" s="1"/>
  <c r="G1010" i="62" s="1"/>
  <c r="G1011" i="62" s="1"/>
  <c r="G1012" i="62" s="1"/>
  <c r="G1013" i="62" s="1"/>
  <c r="G1014" i="62" s="1"/>
  <c r="G1015" i="62" s="1"/>
  <c r="G1016" i="62" s="1"/>
  <c r="G1017" i="62" s="1"/>
  <c r="G1018" i="62" s="1"/>
  <c r="G1019" i="62" s="1"/>
  <c r="G1020" i="62" s="1"/>
  <c r="G1021" i="62" s="1"/>
  <c r="K734" i="62"/>
  <c r="I734" i="62"/>
  <c r="G734" i="62"/>
  <c r="K733" i="62"/>
  <c r="I733" i="62"/>
  <c r="G733" i="62"/>
  <c r="K732" i="62"/>
  <c r="I732" i="62"/>
  <c r="G732" i="62"/>
  <c r="K731" i="62"/>
  <c r="I731" i="62"/>
  <c r="G731" i="62"/>
  <c r="K730" i="62"/>
  <c r="I730" i="62"/>
  <c r="G730" i="62"/>
  <c r="K729" i="62"/>
  <c r="I729" i="62"/>
  <c r="G729" i="62"/>
  <c r="K728" i="62"/>
  <c r="I728" i="62"/>
  <c r="G728" i="62"/>
  <c r="K727" i="62"/>
  <c r="I727" i="62"/>
  <c r="G727" i="62"/>
  <c r="K726" i="62"/>
  <c r="I726" i="62"/>
  <c r="G726" i="62"/>
  <c r="K725" i="62"/>
  <c r="I725" i="62"/>
  <c r="G725" i="62"/>
  <c r="K724" i="62"/>
  <c r="I724" i="62"/>
  <c r="G724" i="62"/>
  <c r="K723" i="62"/>
  <c r="I723" i="62"/>
  <c r="G723" i="62"/>
  <c r="I722" i="62"/>
  <c r="G722" i="62"/>
  <c r="K721" i="62"/>
  <c r="K722" i="62" s="1"/>
  <c r="I721" i="62"/>
  <c r="G721" i="62"/>
  <c r="I720" i="62"/>
  <c r="G720" i="62"/>
  <c r="I719" i="62"/>
  <c r="G719" i="62"/>
  <c r="K718" i="62"/>
  <c r="K719" i="62" s="1"/>
  <c r="K720" i="62" s="1"/>
  <c r="I718" i="62"/>
  <c r="G718" i="62"/>
  <c r="M717" i="62"/>
  <c r="M718" i="62" s="1"/>
  <c r="M719" i="62" s="1"/>
  <c r="M720" i="62" s="1"/>
  <c r="M721" i="62" s="1"/>
  <c r="M722" i="62" s="1"/>
  <c r="M723" i="62" s="1"/>
  <c r="M724" i="62" s="1"/>
  <c r="M725" i="62" s="1"/>
  <c r="M726" i="62" s="1"/>
  <c r="M727" i="62" s="1"/>
  <c r="M728" i="62" s="1"/>
  <c r="M729" i="62" s="1"/>
  <c r="M730" i="62" s="1"/>
  <c r="M731" i="62" s="1"/>
  <c r="M732" i="62" s="1"/>
  <c r="M733" i="62" s="1"/>
  <c r="M734" i="62" s="1"/>
  <c r="M735" i="62" s="1"/>
  <c r="M736" i="62" s="1"/>
  <c r="M737" i="62" s="1"/>
  <c r="M738" i="62" s="1"/>
  <c r="M739" i="62" s="1"/>
  <c r="M740" i="62" s="1"/>
  <c r="M741" i="62" s="1"/>
  <c r="M742" i="62" s="1"/>
  <c r="M743" i="62" s="1"/>
  <c r="M744" i="62" s="1"/>
  <c r="M745" i="62" s="1"/>
  <c r="M746" i="62" s="1"/>
  <c r="M747" i="62" s="1"/>
  <c r="M748" i="62" s="1"/>
  <c r="M749" i="62" s="1"/>
  <c r="M750" i="62" s="1"/>
  <c r="M751" i="62" s="1"/>
  <c r="M752" i="62" s="1"/>
  <c r="M753" i="62" s="1"/>
  <c r="M754" i="62" s="1"/>
  <c r="M755" i="62" s="1"/>
  <c r="I717" i="62"/>
  <c r="G717" i="62"/>
  <c r="M716" i="62"/>
  <c r="K716" i="62"/>
  <c r="K717" i="62" s="1"/>
  <c r="I716" i="62"/>
  <c r="G716" i="62"/>
  <c r="K715" i="62"/>
  <c r="I715" i="62"/>
  <c r="G715" i="62"/>
  <c r="I713" i="62"/>
  <c r="I714" i="62" s="1"/>
  <c r="G713" i="62"/>
  <c r="G714" i="62" s="1"/>
  <c r="M712" i="62"/>
  <c r="M713" i="62" s="1"/>
  <c r="M714" i="62" s="1"/>
  <c r="M715" i="62" s="1"/>
  <c r="K712" i="62"/>
  <c r="K713" i="62" s="1"/>
  <c r="K714" i="62" s="1"/>
  <c r="I712" i="62"/>
  <c r="G712" i="62"/>
  <c r="K711" i="62"/>
  <c r="I711" i="62"/>
  <c r="G711" i="62"/>
  <c r="E711" i="62"/>
  <c r="E712" i="62" s="1"/>
  <c r="E713" i="62" s="1"/>
  <c r="E714" i="62" s="1"/>
  <c r="E715" i="62" s="1"/>
  <c r="E716" i="62" s="1"/>
  <c r="E717" i="62" s="1"/>
  <c r="E718" i="62" s="1"/>
  <c r="E719" i="62" s="1"/>
  <c r="E720" i="62" s="1"/>
  <c r="E721" i="62" s="1"/>
  <c r="E722" i="62" s="1"/>
  <c r="E723" i="62" s="1"/>
  <c r="E724" i="62" s="1"/>
  <c r="E725" i="62" s="1"/>
  <c r="E726" i="62" s="1"/>
  <c r="E727" i="62" s="1"/>
  <c r="E728" i="62" s="1"/>
  <c r="E729" i="62" s="1"/>
  <c r="E730" i="62" s="1"/>
  <c r="E731" i="62" s="1"/>
  <c r="E732" i="62" s="1"/>
  <c r="E733" i="62" s="1"/>
  <c r="E734" i="62" s="1"/>
  <c r="E735" i="62" s="1"/>
  <c r="E736" i="62" s="1"/>
  <c r="E737" i="62" s="1"/>
  <c r="E738" i="62" s="1"/>
  <c r="E739" i="62" s="1"/>
  <c r="E740" i="62" s="1"/>
  <c r="E741" i="62" s="1"/>
  <c r="E742" i="62" s="1"/>
  <c r="E743" i="62" s="1"/>
  <c r="E744" i="62" s="1"/>
  <c r="E745" i="62" s="1"/>
  <c r="E746" i="62" s="1"/>
  <c r="E747" i="62" s="1"/>
  <c r="E748" i="62" s="1"/>
  <c r="E749" i="62" s="1"/>
  <c r="E750" i="62" s="1"/>
  <c r="E751" i="62" s="1"/>
  <c r="E752" i="62" s="1"/>
  <c r="E753" i="62" s="1"/>
  <c r="E754" i="62" s="1"/>
  <c r="E755" i="62" s="1"/>
  <c r="E756" i="62" s="1"/>
  <c r="E757" i="62" s="1"/>
  <c r="E758" i="62" s="1"/>
  <c r="E759" i="62" s="1"/>
  <c r="E760" i="62" s="1"/>
  <c r="E761" i="62" s="1"/>
  <c r="E762" i="62" s="1"/>
  <c r="E763" i="62" s="1"/>
  <c r="E764" i="62" s="1"/>
  <c r="E765" i="62" s="1"/>
  <c r="E766" i="62" s="1"/>
  <c r="E767" i="62" s="1"/>
  <c r="E768" i="62" s="1"/>
  <c r="E769" i="62" s="1"/>
  <c r="E770" i="62" s="1"/>
  <c r="E771" i="62" s="1"/>
  <c r="E772" i="62" s="1"/>
  <c r="E773" i="62" s="1"/>
  <c r="E774" i="62" s="1"/>
  <c r="E775" i="62" s="1"/>
  <c r="E776" i="62" s="1"/>
  <c r="E777" i="62" s="1"/>
  <c r="E778" i="62" s="1"/>
  <c r="E779" i="62" s="1"/>
  <c r="E780" i="62" s="1"/>
  <c r="E781" i="62" s="1"/>
  <c r="E782" i="62" s="1"/>
  <c r="E783" i="62" s="1"/>
  <c r="E784" i="62" s="1"/>
  <c r="E785" i="62" s="1"/>
  <c r="E786" i="62" s="1"/>
  <c r="E787" i="62" s="1"/>
  <c r="E788" i="62" s="1"/>
  <c r="E789" i="62" s="1"/>
  <c r="E790" i="62" s="1"/>
  <c r="E791" i="62" s="1"/>
  <c r="E792" i="62" s="1"/>
  <c r="E793" i="62" s="1"/>
  <c r="E794" i="62" s="1"/>
  <c r="E795" i="62" s="1"/>
  <c r="E796" i="62" s="1"/>
  <c r="E797" i="62" s="1"/>
  <c r="E798" i="62" s="1"/>
  <c r="E799" i="62" s="1"/>
  <c r="E800" i="62" s="1"/>
  <c r="E801" i="62" s="1"/>
  <c r="E802" i="62" s="1"/>
  <c r="E803" i="62" s="1"/>
  <c r="E804" i="62" s="1"/>
  <c r="E805" i="62" s="1"/>
  <c r="E806" i="62" s="1"/>
  <c r="E807" i="62" s="1"/>
  <c r="E808" i="62" s="1"/>
  <c r="E809" i="62" s="1"/>
  <c r="E810" i="62" s="1"/>
  <c r="E811" i="62" s="1"/>
  <c r="E812" i="62" s="1"/>
  <c r="E813" i="62" s="1"/>
  <c r="E814" i="62" s="1"/>
  <c r="E815" i="62" s="1"/>
  <c r="E816" i="62" s="1"/>
  <c r="E817" i="62" s="1"/>
  <c r="E818" i="62" s="1"/>
  <c r="E819" i="62" s="1"/>
  <c r="E820" i="62" s="1"/>
  <c r="E821" i="62" s="1"/>
  <c r="E822" i="62" s="1"/>
  <c r="E823" i="62" s="1"/>
  <c r="E824" i="62" s="1"/>
  <c r="E825" i="62" s="1"/>
  <c r="E826" i="62" s="1"/>
  <c r="E827" i="62" s="1"/>
  <c r="E828" i="62" s="1"/>
  <c r="E829" i="62" s="1"/>
  <c r="E830" i="62" s="1"/>
  <c r="E831" i="62" s="1"/>
  <c r="E832" i="62" s="1"/>
  <c r="E833" i="62" s="1"/>
  <c r="E834" i="62" s="1"/>
  <c r="E835" i="62" s="1"/>
  <c r="E836" i="62" s="1"/>
  <c r="E837" i="62" s="1"/>
  <c r="E838" i="62" s="1"/>
  <c r="E839" i="62" s="1"/>
  <c r="E840" i="62" s="1"/>
  <c r="E841" i="62" s="1"/>
  <c r="E842" i="62" s="1"/>
  <c r="E843" i="62" s="1"/>
  <c r="E844" i="62" s="1"/>
  <c r="E845" i="62" s="1"/>
  <c r="E846" i="62" s="1"/>
  <c r="E847" i="62" s="1"/>
  <c r="E848" i="62" s="1"/>
  <c r="E849" i="62" s="1"/>
  <c r="E850" i="62" s="1"/>
  <c r="E851" i="62" s="1"/>
  <c r="E852" i="62" s="1"/>
  <c r="E853" i="62" s="1"/>
  <c r="E854" i="62" s="1"/>
  <c r="E855" i="62" s="1"/>
  <c r="E856" i="62" s="1"/>
  <c r="E857" i="62" s="1"/>
  <c r="E858" i="62" s="1"/>
  <c r="E859" i="62" s="1"/>
  <c r="E860" i="62" s="1"/>
  <c r="E861" i="62" s="1"/>
  <c r="E862" i="62" s="1"/>
  <c r="E863" i="62" s="1"/>
  <c r="E864" i="62" s="1"/>
  <c r="E865" i="62" s="1"/>
  <c r="E866" i="62" s="1"/>
  <c r="E867" i="62" s="1"/>
  <c r="E868" i="62" s="1"/>
  <c r="E869" i="62" s="1"/>
  <c r="E870" i="62" s="1"/>
  <c r="E871" i="62" s="1"/>
  <c r="E872" i="62" s="1"/>
  <c r="E873" i="62" s="1"/>
  <c r="E874" i="62" s="1"/>
  <c r="E875" i="62" s="1"/>
  <c r="E876" i="62" s="1"/>
  <c r="E877" i="62" s="1"/>
  <c r="E878" i="62" s="1"/>
  <c r="E879" i="62" s="1"/>
  <c r="E880" i="62" s="1"/>
  <c r="E881" i="62" s="1"/>
  <c r="E882" i="62" s="1"/>
  <c r="E883" i="62" s="1"/>
  <c r="E884" i="62" s="1"/>
  <c r="E885" i="62" s="1"/>
  <c r="E886" i="62" s="1"/>
  <c r="E887" i="62" s="1"/>
  <c r="E888" i="62" s="1"/>
  <c r="E889" i="62" s="1"/>
  <c r="E890" i="62" s="1"/>
  <c r="E891" i="62" s="1"/>
  <c r="E892" i="62" s="1"/>
  <c r="E893" i="62" s="1"/>
  <c r="E894" i="62" s="1"/>
  <c r="E895" i="62" s="1"/>
  <c r="E896" i="62" s="1"/>
  <c r="E897" i="62" s="1"/>
  <c r="E898" i="62" s="1"/>
  <c r="E899" i="62" s="1"/>
  <c r="E900" i="62" s="1"/>
  <c r="E901" i="62" s="1"/>
  <c r="E902" i="62" s="1"/>
  <c r="E903" i="62" s="1"/>
  <c r="E904" i="62" s="1"/>
  <c r="E905" i="62" s="1"/>
  <c r="E906" i="62" s="1"/>
  <c r="E907" i="62" s="1"/>
  <c r="E908" i="62" s="1"/>
  <c r="E909" i="62" s="1"/>
  <c r="E910" i="62" s="1"/>
  <c r="E911" i="62" s="1"/>
  <c r="E912" i="62" s="1"/>
  <c r="E913" i="62" s="1"/>
  <c r="E914" i="62" s="1"/>
  <c r="E915" i="62" s="1"/>
  <c r="E916" i="62" s="1"/>
  <c r="E917" i="62" s="1"/>
  <c r="E918" i="62" s="1"/>
  <c r="E919" i="62" s="1"/>
  <c r="E920" i="62" s="1"/>
  <c r="E921" i="62" s="1"/>
  <c r="E922" i="62" s="1"/>
  <c r="E923" i="62" s="1"/>
  <c r="E924" i="62" s="1"/>
  <c r="E925" i="62" s="1"/>
  <c r="E926" i="62" s="1"/>
  <c r="E927" i="62" s="1"/>
  <c r="E928" i="62" s="1"/>
  <c r="E929" i="62" s="1"/>
  <c r="E930" i="62" s="1"/>
  <c r="E931" i="62" s="1"/>
  <c r="E932" i="62" s="1"/>
  <c r="E933" i="62" s="1"/>
  <c r="E934" i="62" s="1"/>
  <c r="E935" i="62" s="1"/>
  <c r="E936" i="62" s="1"/>
  <c r="E937" i="62" s="1"/>
  <c r="E938" i="62" s="1"/>
  <c r="E939" i="62" s="1"/>
  <c r="E940" i="62" s="1"/>
  <c r="E941" i="62" s="1"/>
  <c r="E942" i="62" s="1"/>
  <c r="E943" i="62" s="1"/>
  <c r="E944" i="62" s="1"/>
  <c r="E945" i="62" s="1"/>
  <c r="E946" i="62" s="1"/>
  <c r="E947" i="62" s="1"/>
  <c r="E948" i="62" s="1"/>
  <c r="E949" i="62" s="1"/>
  <c r="E950" i="62" s="1"/>
  <c r="E951" i="62" s="1"/>
  <c r="E952" i="62" s="1"/>
  <c r="E953" i="62" s="1"/>
  <c r="E954" i="62" s="1"/>
  <c r="E955" i="62" s="1"/>
  <c r="E956" i="62" s="1"/>
  <c r="E957" i="62" s="1"/>
  <c r="E958" i="62" s="1"/>
  <c r="E959" i="62" s="1"/>
  <c r="E960" i="62" s="1"/>
  <c r="E961" i="62" s="1"/>
  <c r="E962" i="62" s="1"/>
  <c r="E963" i="62" s="1"/>
  <c r="E964" i="62" s="1"/>
  <c r="E965" i="62" s="1"/>
  <c r="E966" i="62" s="1"/>
  <c r="E967" i="62" s="1"/>
  <c r="E968" i="62" s="1"/>
  <c r="E969" i="62" s="1"/>
  <c r="E970" i="62" s="1"/>
  <c r="E971" i="62" s="1"/>
  <c r="E972" i="62" s="1"/>
  <c r="E973" i="62" s="1"/>
  <c r="E974" i="62" s="1"/>
  <c r="E975" i="62" s="1"/>
  <c r="E976" i="62" s="1"/>
  <c r="E977" i="62" s="1"/>
  <c r="E978" i="62" s="1"/>
  <c r="E979" i="62" s="1"/>
  <c r="E980" i="62" s="1"/>
  <c r="E981" i="62" s="1"/>
  <c r="E982" i="62" s="1"/>
  <c r="E983" i="62" s="1"/>
  <c r="E984" i="62" s="1"/>
  <c r="E985" i="62" s="1"/>
  <c r="E986" i="62" s="1"/>
  <c r="E987" i="62" s="1"/>
  <c r="E988" i="62" s="1"/>
  <c r="E989" i="62" s="1"/>
  <c r="E990" i="62" s="1"/>
  <c r="E991" i="62" s="1"/>
  <c r="E992" i="62" s="1"/>
  <c r="E993" i="62" s="1"/>
  <c r="E994" i="62" s="1"/>
  <c r="E995" i="62" s="1"/>
  <c r="E996" i="62" s="1"/>
  <c r="E997" i="62" s="1"/>
  <c r="E998" i="62" s="1"/>
  <c r="E999" i="62" s="1"/>
  <c r="E1000" i="62" s="1"/>
  <c r="E1001" i="62" s="1"/>
  <c r="E1002" i="62" s="1"/>
  <c r="E1003" i="62" s="1"/>
  <c r="E1004" i="62" s="1"/>
  <c r="E1005" i="62" s="1"/>
  <c r="E1006" i="62" s="1"/>
  <c r="E1007" i="62" s="1"/>
  <c r="E1008" i="62" s="1"/>
  <c r="E1009" i="62" s="1"/>
  <c r="E1010" i="62" s="1"/>
  <c r="E1011" i="62" s="1"/>
  <c r="E1012" i="62" s="1"/>
  <c r="E1013" i="62" s="1"/>
  <c r="E1014" i="62" s="1"/>
  <c r="E1015" i="62" s="1"/>
  <c r="E1016" i="62" s="1"/>
  <c r="E1017" i="62" s="1"/>
  <c r="E1018" i="62" s="1"/>
  <c r="E1019" i="62" s="1"/>
  <c r="E1020" i="62" s="1"/>
  <c r="E1021" i="62" s="1"/>
  <c r="I710" i="62"/>
  <c r="G710" i="62"/>
  <c r="E710" i="62"/>
  <c r="K709" i="62"/>
  <c r="K710" i="62" s="1"/>
  <c r="I709" i="62"/>
  <c r="G709" i="62"/>
  <c r="E709" i="62"/>
  <c r="K708" i="62"/>
  <c r="I708" i="62"/>
  <c r="G708" i="62"/>
  <c r="E708" i="62"/>
  <c r="K707" i="62"/>
  <c r="I707" i="62"/>
  <c r="G707" i="62"/>
  <c r="E707" i="62"/>
  <c r="K706" i="62"/>
  <c r="I706" i="62"/>
  <c r="G706" i="62"/>
  <c r="E706" i="62"/>
  <c r="K705" i="62"/>
  <c r="I705" i="62"/>
  <c r="G705" i="62"/>
  <c r="E705" i="62"/>
  <c r="K704" i="62"/>
  <c r="I704" i="62"/>
  <c r="G704" i="62"/>
  <c r="E704" i="62"/>
  <c r="K703" i="62"/>
  <c r="I703" i="62"/>
  <c r="G703" i="62"/>
  <c r="E703" i="62"/>
  <c r="K702" i="62"/>
  <c r="I702" i="62"/>
  <c r="G702" i="62"/>
  <c r="E702" i="62"/>
  <c r="K701" i="62"/>
  <c r="I701" i="62"/>
  <c r="G701" i="62"/>
  <c r="E701" i="62"/>
  <c r="M700" i="62"/>
  <c r="M701" i="62" s="1"/>
  <c r="M702" i="62" s="1"/>
  <c r="M703" i="62" s="1"/>
  <c r="M704" i="62" s="1"/>
  <c r="M705" i="62" s="1"/>
  <c r="M706" i="62" s="1"/>
  <c r="M707" i="62" s="1"/>
  <c r="M708" i="62" s="1"/>
  <c r="M709" i="62" s="1"/>
  <c r="M710" i="62" s="1"/>
  <c r="M711" i="62" s="1"/>
  <c r="K700" i="62"/>
  <c r="I700" i="62"/>
  <c r="G700" i="62"/>
  <c r="E700" i="62"/>
  <c r="C700" i="62"/>
  <c r="M699" i="62"/>
  <c r="K699" i="62"/>
  <c r="I699" i="62"/>
  <c r="G699" i="62"/>
  <c r="E699" i="62"/>
  <c r="C699" i="62"/>
  <c r="M698" i="62"/>
  <c r="K698" i="62"/>
  <c r="I698" i="62"/>
  <c r="G698" i="62"/>
  <c r="E698" i="62"/>
  <c r="C698" i="62"/>
  <c r="M697" i="62"/>
  <c r="K697" i="62"/>
  <c r="I697" i="62"/>
  <c r="G697" i="62"/>
  <c r="E697" i="62"/>
  <c r="C697" i="62"/>
  <c r="M696" i="62"/>
  <c r="K696" i="62"/>
  <c r="I696" i="62"/>
  <c r="G696" i="62"/>
  <c r="E696" i="62"/>
  <c r="C696" i="62"/>
  <c r="M695" i="62"/>
  <c r="K695" i="62"/>
  <c r="I695" i="62"/>
  <c r="G695" i="62"/>
  <c r="E695" i="62"/>
  <c r="C695" i="62"/>
  <c r="M694" i="62"/>
  <c r="K694" i="62"/>
  <c r="I694" i="62"/>
  <c r="G694" i="62"/>
  <c r="E694" i="62"/>
  <c r="C694" i="62"/>
  <c r="M693" i="62"/>
  <c r="K693" i="62"/>
  <c r="I693" i="62"/>
  <c r="G693" i="62"/>
  <c r="E693" i="62"/>
  <c r="C693" i="62"/>
  <c r="M692" i="62"/>
  <c r="K692" i="62"/>
  <c r="I692" i="62"/>
  <c r="G692" i="62"/>
  <c r="E692" i="62"/>
  <c r="C692" i="62"/>
  <c r="M691" i="62"/>
  <c r="K691" i="62"/>
  <c r="I691" i="62"/>
  <c r="G691" i="62"/>
  <c r="E691" i="62"/>
  <c r="C691" i="62"/>
  <c r="M690" i="62"/>
  <c r="K690" i="62"/>
  <c r="I690" i="62"/>
  <c r="G690" i="62"/>
  <c r="E690" i="62"/>
  <c r="C690" i="62"/>
  <c r="M689" i="62"/>
  <c r="K689" i="62"/>
  <c r="I689" i="62"/>
  <c r="G689" i="62"/>
  <c r="E689" i="62"/>
  <c r="C689" i="62"/>
  <c r="M688" i="62"/>
  <c r="K688" i="62"/>
  <c r="I688" i="62"/>
  <c r="G688" i="62"/>
  <c r="E688" i="62"/>
  <c r="C688" i="62"/>
  <c r="M687" i="62"/>
  <c r="K687" i="62"/>
  <c r="I687" i="62"/>
  <c r="G687" i="62"/>
  <c r="E687" i="62"/>
  <c r="C687" i="62"/>
  <c r="M686" i="62"/>
  <c r="K686" i="62"/>
  <c r="I686" i="62"/>
  <c r="G686" i="62"/>
  <c r="E686" i="62"/>
  <c r="C686" i="62"/>
  <c r="M685" i="62"/>
  <c r="K685" i="62"/>
  <c r="I685" i="62"/>
  <c r="G685" i="62"/>
  <c r="E685" i="62"/>
  <c r="C685" i="62"/>
  <c r="M684" i="62"/>
  <c r="K684" i="62"/>
  <c r="I684" i="62"/>
  <c r="G684" i="62"/>
  <c r="E684" i="62"/>
  <c r="C684" i="62"/>
  <c r="M683" i="62"/>
  <c r="K683" i="62"/>
  <c r="I683" i="62"/>
  <c r="G683" i="62"/>
  <c r="E683" i="62"/>
  <c r="C683" i="62"/>
  <c r="M682" i="62"/>
  <c r="K682" i="62"/>
  <c r="I682" i="62"/>
  <c r="G682" i="62"/>
  <c r="E682" i="62"/>
  <c r="C682" i="62"/>
  <c r="M681" i="62"/>
  <c r="K681" i="62"/>
  <c r="I681" i="62"/>
  <c r="G681" i="62"/>
  <c r="E681" i="62"/>
  <c r="C681" i="62"/>
  <c r="M680" i="62"/>
  <c r="K680" i="62"/>
  <c r="I680" i="62"/>
  <c r="G680" i="62"/>
  <c r="E680" i="62"/>
  <c r="C680" i="62"/>
  <c r="M679" i="62"/>
  <c r="K679" i="62"/>
  <c r="I679" i="62"/>
  <c r="G679" i="62"/>
  <c r="E679" i="62"/>
  <c r="C679" i="62"/>
  <c r="M678" i="62"/>
  <c r="K678" i="62"/>
  <c r="I678" i="62"/>
  <c r="G678" i="62"/>
  <c r="E678" i="62"/>
  <c r="C678" i="62"/>
  <c r="M677" i="62"/>
  <c r="K677" i="62"/>
  <c r="I677" i="62"/>
  <c r="G677" i="62"/>
  <c r="E677" i="62"/>
  <c r="C677" i="62"/>
  <c r="M676" i="62"/>
  <c r="K676" i="62"/>
  <c r="I676" i="62"/>
  <c r="G676" i="62"/>
  <c r="E676" i="62"/>
  <c r="C676" i="62"/>
  <c r="M675" i="62"/>
  <c r="K675" i="62"/>
  <c r="I675" i="62"/>
  <c r="G675" i="62"/>
  <c r="E675" i="62"/>
  <c r="C675" i="62"/>
  <c r="M674" i="62"/>
  <c r="K674" i="62"/>
  <c r="I674" i="62"/>
  <c r="G674" i="62"/>
  <c r="E674" i="62"/>
  <c r="C674" i="62"/>
  <c r="M673" i="62"/>
  <c r="K673" i="62"/>
  <c r="I673" i="62"/>
  <c r="G673" i="62"/>
  <c r="E673" i="62"/>
  <c r="C673" i="62"/>
  <c r="M672" i="62"/>
  <c r="K672" i="62"/>
  <c r="I672" i="62"/>
  <c r="G672" i="62"/>
  <c r="E672" i="62"/>
  <c r="C672" i="62"/>
  <c r="M671" i="62"/>
  <c r="K671" i="62"/>
  <c r="I671" i="62"/>
  <c r="G671" i="62"/>
  <c r="E671" i="62"/>
  <c r="C671" i="62"/>
  <c r="M670" i="62"/>
  <c r="K670" i="62"/>
  <c r="I670" i="62"/>
  <c r="G670" i="62"/>
  <c r="E670" i="62"/>
  <c r="C670" i="62"/>
  <c r="M669" i="62"/>
  <c r="K669" i="62"/>
  <c r="I669" i="62"/>
  <c r="G669" i="62"/>
  <c r="E669" i="62"/>
  <c r="C669" i="62"/>
  <c r="M668" i="62"/>
  <c r="K668" i="62"/>
  <c r="I668" i="62"/>
  <c r="G668" i="62"/>
  <c r="E668" i="62"/>
  <c r="C668" i="62"/>
  <c r="M667" i="62"/>
  <c r="K667" i="62"/>
  <c r="I667" i="62"/>
  <c r="G667" i="62"/>
  <c r="E667" i="62"/>
  <c r="C667" i="62"/>
  <c r="M666" i="62"/>
  <c r="K666" i="62"/>
  <c r="I666" i="62"/>
  <c r="G666" i="62"/>
  <c r="E666" i="62"/>
  <c r="C666" i="62"/>
  <c r="M665" i="62"/>
  <c r="K665" i="62"/>
  <c r="I665" i="62"/>
  <c r="G665" i="62"/>
  <c r="E665" i="62"/>
  <c r="C665" i="62"/>
  <c r="M664" i="62"/>
  <c r="K664" i="62"/>
  <c r="I664" i="62"/>
  <c r="G664" i="62"/>
  <c r="E664" i="62"/>
  <c r="C664" i="62"/>
  <c r="M663" i="62"/>
  <c r="K663" i="62"/>
  <c r="I663" i="62"/>
  <c r="G663" i="62"/>
  <c r="E663" i="62"/>
  <c r="C663" i="62"/>
  <c r="M662" i="62"/>
  <c r="K662" i="62"/>
  <c r="I662" i="62"/>
  <c r="G662" i="62"/>
  <c r="E662" i="62"/>
  <c r="C662" i="62"/>
  <c r="M661" i="62"/>
  <c r="K661" i="62"/>
  <c r="I661" i="62"/>
  <c r="G661" i="62"/>
  <c r="E661" i="62"/>
  <c r="C661" i="62"/>
  <c r="M660" i="62"/>
  <c r="K660" i="62"/>
  <c r="I660" i="62"/>
  <c r="G660" i="62"/>
  <c r="E660" i="62"/>
  <c r="C660" i="62"/>
  <c r="M659" i="62"/>
  <c r="K659" i="62"/>
  <c r="I659" i="62"/>
  <c r="G659" i="62"/>
  <c r="E659" i="62"/>
  <c r="C659" i="62"/>
  <c r="M658" i="62"/>
  <c r="K658" i="62"/>
  <c r="I658" i="62"/>
  <c r="G658" i="62"/>
  <c r="E658" i="62"/>
  <c r="C658" i="62"/>
  <c r="M657" i="62"/>
  <c r="K657" i="62"/>
  <c r="I657" i="62"/>
  <c r="G657" i="62"/>
  <c r="E657" i="62"/>
  <c r="C657" i="62"/>
  <c r="M656" i="62"/>
  <c r="K656" i="62"/>
  <c r="I656" i="62"/>
  <c r="G656" i="62"/>
  <c r="E656" i="62"/>
  <c r="C656" i="62"/>
  <c r="M655" i="62"/>
  <c r="K655" i="62"/>
  <c r="I655" i="62"/>
  <c r="G655" i="62"/>
  <c r="E655" i="62"/>
  <c r="C655" i="62"/>
  <c r="M654" i="62"/>
  <c r="K654" i="62"/>
  <c r="I654" i="62"/>
  <c r="G654" i="62"/>
  <c r="E654" i="62"/>
  <c r="C654" i="62"/>
  <c r="M653" i="62"/>
  <c r="K653" i="62"/>
  <c r="I653" i="62"/>
  <c r="G653" i="62"/>
  <c r="E653" i="62"/>
  <c r="C653" i="62"/>
  <c r="M652" i="62"/>
  <c r="K652" i="62"/>
  <c r="I652" i="62"/>
  <c r="G652" i="62"/>
  <c r="E652" i="62"/>
  <c r="C652" i="62"/>
  <c r="M651" i="62"/>
  <c r="K651" i="62"/>
  <c r="I651" i="62"/>
  <c r="G651" i="62"/>
  <c r="E651" i="62"/>
  <c r="C651" i="62"/>
  <c r="M650" i="62"/>
  <c r="K650" i="62"/>
  <c r="I650" i="62"/>
  <c r="G650" i="62"/>
  <c r="E650" i="62"/>
  <c r="C650" i="62"/>
  <c r="M649" i="62"/>
  <c r="K649" i="62"/>
  <c r="I649" i="62"/>
  <c r="G649" i="62"/>
  <c r="E649" i="62"/>
  <c r="C649" i="62"/>
  <c r="M648" i="62"/>
  <c r="K648" i="62"/>
  <c r="I648" i="62"/>
  <c r="G648" i="62"/>
  <c r="E648" i="62"/>
  <c r="C648" i="62"/>
  <c r="M647" i="62"/>
  <c r="K647" i="62"/>
  <c r="I647" i="62"/>
  <c r="G647" i="62"/>
  <c r="E647" i="62"/>
  <c r="C647" i="62"/>
  <c r="M646" i="62"/>
  <c r="K646" i="62"/>
  <c r="I646" i="62"/>
  <c r="G646" i="62"/>
  <c r="E646" i="62"/>
  <c r="C646" i="62"/>
  <c r="M645" i="62"/>
  <c r="K645" i="62"/>
  <c r="I645" i="62"/>
  <c r="G645" i="62"/>
  <c r="E645" i="62"/>
  <c r="C645" i="62"/>
  <c r="M644" i="62"/>
  <c r="K644" i="62"/>
  <c r="I644" i="62"/>
  <c r="G644" i="62"/>
  <c r="E644" i="62"/>
  <c r="C644" i="62"/>
  <c r="M643" i="62"/>
  <c r="K643" i="62"/>
  <c r="I643" i="62"/>
  <c r="G643" i="62"/>
  <c r="E643" i="62"/>
  <c r="C643" i="62"/>
  <c r="M642" i="62"/>
  <c r="K642" i="62"/>
  <c r="I642" i="62"/>
  <c r="G642" i="62"/>
  <c r="E642" i="62"/>
  <c r="C642" i="62"/>
  <c r="M641" i="62"/>
  <c r="K641" i="62"/>
  <c r="I641" i="62"/>
  <c r="G641" i="62"/>
  <c r="E641" i="62"/>
  <c r="C641" i="62"/>
  <c r="M640" i="62"/>
  <c r="K640" i="62"/>
  <c r="I640" i="62"/>
  <c r="G640" i="62"/>
  <c r="E640" i="62"/>
  <c r="C640" i="62"/>
  <c r="M639" i="62"/>
  <c r="K639" i="62"/>
  <c r="I639" i="62"/>
  <c r="G639" i="62"/>
  <c r="E639" i="62"/>
  <c r="C639" i="62"/>
  <c r="M638" i="62"/>
  <c r="K638" i="62"/>
  <c r="I638" i="62"/>
  <c r="G638" i="62"/>
  <c r="E638" i="62"/>
  <c r="C638" i="62"/>
  <c r="M637" i="62"/>
  <c r="K637" i="62"/>
  <c r="I637" i="62"/>
  <c r="G637" i="62"/>
  <c r="E637" i="62"/>
  <c r="C637" i="62"/>
  <c r="M636" i="62"/>
  <c r="K636" i="62"/>
  <c r="I636" i="62"/>
  <c r="G636" i="62"/>
  <c r="E636" i="62"/>
  <c r="C636" i="62"/>
  <c r="M635" i="62"/>
  <c r="K635" i="62"/>
  <c r="I635" i="62"/>
  <c r="G635" i="62"/>
  <c r="E635" i="62"/>
  <c r="C635" i="62"/>
  <c r="M634" i="62"/>
  <c r="K634" i="62"/>
  <c r="I634" i="62"/>
  <c r="G634" i="62"/>
  <c r="E634" i="62"/>
  <c r="C634" i="62"/>
  <c r="M633" i="62"/>
  <c r="K633" i="62"/>
  <c r="I633" i="62"/>
  <c r="G633" i="62"/>
  <c r="E633" i="62"/>
  <c r="C633" i="62"/>
  <c r="M632" i="62"/>
  <c r="K632" i="62"/>
  <c r="I632" i="62"/>
  <c r="G632" i="62"/>
  <c r="E632" i="62"/>
  <c r="C632" i="62"/>
  <c r="M631" i="62"/>
  <c r="K631" i="62"/>
  <c r="I631" i="62"/>
  <c r="G631" i="62"/>
  <c r="E631" i="62"/>
  <c r="C631" i="62"/>
  <c r="M630" i="62"/>
  <c r="K630" i="62"/>
  <c r="I630" i="62"/>
  <c r="G630" i="62"/>
  <c r="E630" i="62"/>
  <c r="C630" i="62"/>
  <c r="M629" i="62"/>
  <c r="K629" i="62"/>
  <c r="I629" i="62"/>
  <c r="G629" i="62"/>
  <c r="E629" i="62"/>
  <c r="C629" i="62"/>
  <c r="M628" i="62"/>
  <c r="K628" i="62"/>
  <c r="I628" i="62"/>
  <c r="G628" i="62"/>
  <c r="E628" i="62"/>
  <c r="C628" i="62"/>
  <c r="M627" i="62"/>
  <c r="K627" i="62"/>
  <c r="I627" i="62"/>
  <c r="G627" i="62"/>
  <c r="E627" i="62"/>
  <c r="C627" i="62"/>
  <c r="M626" i="62"/>
  <c r="K626" i="62"/>
  <c r="I626" i="62"/>
  <c r="G626" i="62"/>
  <c r="E626" i="62"/>
  <c r="C626" i="62"/>
  <c r="M625" i="62"/>
  <c r="K625" i="62"/>
  <c r="I625" i="62"/>
  <c r="G625" i="62"/>
  <c r="E625" i="62"/>
  <c r="C625" i="62"/>
  <c r="M624" i="62"/>
  <c r="K624" i="62"/>
  <c r="I624" i="62"/>
  <c r="G624" i="62"/>
  <c r="E624" i="62"/>
  <c r="C624" i="62"/>
  <c r="M623" i="62"/>
  <c r="K623" i="62"/>
  <c r="I623" i="62"/>
  <c r="G623" i="62"/>
  <c r="E623" i="62"/>
  <c r="C623" i="62"/>
  <c r="M622" i="62"/>
  <c r="K622" i="62"/>
  <c r="I622" i="62"/>
  <c r="G622" i="62"/>
  <c r="E622" i="62"/>
  <c r="C622" i="62"/>
  <c r="M621" i="62"/>
  <c r="K621" i="62"/>
  <c r="I621" i="62"/>
  <c r="G621" i="62"/>
  <c r="E621" i="62"/>
  <c r="C621" i="62"/>
  <c r="M620" i="62"/>
  <c r="K620" i="62"/>
  <c r="I620" i="62"/>
  <c r="G620" i="62"/>
  <c r="E620" i="62"/>
  <c r="C620" i="62"/>
  <c r="M619" i="62"/>
  <c r="K619" i="62"/>
  <c r="I619" i="62"/>
  <c r="G619" i="62"/>
  <c r="E619" i="62"/>
  <c r="C619" i="62"/>
  <c r="M618" i="62"/>
  <c r="K618" i="62"/>
  <c r="I618" i="62"/>
  <c r="G618" i="62"/>
  <c r="E618" i="62"/>
  <c r="C618" i="62"/>
  <c r="M617" i="62"/>
  <c r="K617" i="62"/>
  <c r="I617" i="62"/>
  <c r="G617" i="62"/>
  <c r="E617" i="62"/>
  <c r="C617" i="62"/>
  <c r="M616" i="62"/>
  <c r="K616" i="62"/>
  <c r="I616" i="62"/>
  <c r="G616" i="62"/>
  <c r="E616" i="62"/>
  <c r="C616" i="62"/>
  <c r="M615" i="62"/>
  <c r="K615" i="62"/>
  <c r="I615" i="62"/>
  <c r="G615" i="62"/>
  <c r="E615" i="62"/>
  <c r="C615" i="62"/>
  <c r="M614" i="62"/>
  <c r="K614" i="62"/>
  <c r="I614" i="62"/>
  <c r="G614" i="62"/>
  <c r="E614" i="62"/>
  <c r="C614" i="62"/>
  <c r="M613" i="62"/>
  <c r="K613" i="62"/>
  <c r="I613" i="62"/>
  <c r="G613" i="62"/>
  <c r="E613" i="62"/>
  <c r="C613" i="62"/>
  <c r="M612" i="62"/>
  <c r="K612" i="62"/>
  <c r="I612" i="62"/>
  <c r="G612" i="62"/>
  <c r="E612" i="62"/>
  <c r="C612" i="62"/>
  <c r="M611" i="62"/>
  <c r="K611" i="62"/>
  <c r="I611" i="62"/>
  <c r="G611" i="62"/>
  <c r="E611" i="62"/>
  <c r="C611" i="62"/>
  <c r="M610" i="62"/>
  <c r="K610" i="62"/>
  <c r="I610" i="62"/>
  <c r="G610" i="62"/>
  <c r="E610" i="62"/>
  <c r="C610" i="62"/>
  <c r="M609" i="62"/>
  <c r="K609" i="62"/>
  <c r="I609" i="62"/>
  <c r="G609" i="62"/>
  <c r="E609" i="62"/>
  <c r="C609" i="62"/>
  <c r="M608" i="62"/>
  <c r="K608" i="62"/>
  <c r="I608" i="62"/>
  <c r="G608" i="62"/>
  <c r="E608" i="62"/>
  <c r="C608" i="62"/>
  <c r="M607" i="62"/>
  <c r="K607" i="62"/>
  <c r="I607" i="62"/>
  <c r="G607" i="62"/>
  <c r="E607" i="62"/>
  <c r="C607" i="62"/>
  <c r="M606" i="62"/>
  <c r="K606" i="62"/>
  <c r="I606" i="62"/>
  <c r="G606" i="62"/>
  <c r="E606" i="62"/>
  <c r="C606" i="62"/>
  <c r="M605" i="62"/>
  <c r="K605" i="62"/>
  <c r="I605" i="62"/>
  <c r="G605" i="62"/>
  <c r="E605" i="62"/>
  <c r="C605" i="62"/>
  <c r="M604" i="62"/>
  <c r="K604" i="62"/>
  <c r="I604" i="62"/>
  <c r="G604" i="62"/>
  <c r="E604" i="62"/>
  <c r="C604" i="62"/>
  <c r="M603" i="62"/>
  <c r="K603" i="62"/>
  <c r="I603" i="62"/>
  <c r="G603" i="62"/>
  <c r="E603" i="62"/>
  <c r="C603" i="62"/>
  <c r="M602" i="62"/>
  <c r="K602" i="62"/>
  <c r="I602" i="62"/>
  <c r="G602" i="62"/>
  <c r="E602" i="62"/>
  <c r="C602" i="62"/>
  <c r="M601" i="62"/>
  <c r="K601" i="62"/>
  <c r="I601" i="62"/>
  <c r="G601" i="62"/>
  <c r="E601" i="62"/>
  <c r="C601" i="62"/>
  <c r="M600" i="62"/>
  <c r="K600" i="62"/>
  <c r="I600" i="62"/>
  <c r="G600" i="62"/>
  <c r="E600" i="62"/>
  <c r="C600" i="62"/>
  <c r="M599" i="62"/>
  <c r="K599" i="62"/>
  <c r="I599" i="62"/>
  <c r="G599" i="62"/>
  <c r="E599" i="62"/>
  <c r="C599" i="62"/>
  <c r="M598" i="62"/>
  <c r="K598" i="62"/>
  <c r="I598" i="62"/>
  <c r="G598" i="62"/>
  <c r="E598" i="62"/>
  <c r="C598" i="62"/>
  <c r="M597" i="62"/>
  <c r="K597" i="62"/>
  <c r="I597" i="62"/>
  <c r="G597" i="62"/>
  <c r="E597" i="62"/>
  <c r="C597" i="62"/>
  <c r="M596" i="62"/>
  <c r="K596" i="62"/>
  <c r="I596" i="62"/>
  <c r="G596" i="62"/>
  <c r="E596" i="62"/>
  <c r="C596" i="62"/>
  <c r="M595" i="62"/>
  <c r="K595" i="62"/>
  <c r="I595" i="62"/>
  <c r="G595" i="62"/>
  <c r="E595" i="62"/>
  <c r="C595" i="62"/>
  <c r="M594" i="62"/>
  <c r="K594" i="62"/>
  <c r="I594" i="62"/>
  <c r="G594" i="62"/>
  <c r="E594" i="62"/>
  <c r="C594" i="62"/>
  <c r="M593" i="62"/>
  <c r="K593" i="62"/>
  <c r="I593" i="62"/>
  <c r="G593" i="62"/>
  <c r="E593" i="62"/>
  <c r="C593" i="62"/>
  <c r="M592" i="62"/>
  <c r="K592" i="62"/>
  <c r="I592" i="62"/>
  <c r="G592" i="62"/>
  <c r="E592" i="62"/>
  <c r="C592" i="62"/>
  <c r="M591" i="62"/>
  <c r="K591" i="62"/>
  <c r="I591" i="62"/>
  <c r="G591" i="62"/>
  <c r="E591" i="62"/>
  <c r="C591" i="62"/>
  <c r="M590" i="62"/>
  <c r="K590" i="62"/>
  <c r="I590" i="62"/>
  <c r="G590" i="62"/>
  <c r="E590" i="62"/>
  <c r="C590" i="62"/>
  <c r="M589" i="62"/>
  <c r="K589" i="62"/>
  <c r="I589" i="62"/>
  <c r="G589" i="62"/>
  <c r="E589" i="62"/>
  <c r="C589" i="62"/>
  <c r="M588" i="62"/>
  <c r="K588" i="62"/>
  <c r="I588" i="62"/>
  <c r="G588" i="62"/>
  <c r="E588" i="62"/>
  <c r="C588" i="62"/>
  <c r="M587" i="62"/>
  <c r="K587" i="62"/>
  <c r="I587" i="62"/>
  <c r="G587" i="62"/>
  <c r="E587" i="62"/>
  <c r="C587" i="62"/>
  <c r="M586" i="62"/>
  <c r="K586" i="62"/>
  <c r="I586" i="62"/>
  <c r="G586" i="62"/>
  <c r="E586" i="62"/>
  <c r="C586" i="62"/>
  <c r="M585" i="62"/>
  <c r="K585" i="62"/>
  <c r="I585" i="62"/>
  <c r="G585" i="62"/>
  <c r="E585" i="62"/>
  <c r="C585" i="62"/>
  <c r="M584" i="62"/>
  <c r="K584" i="62"/>
  <c r="I584" i="62"/>
  <c r="G584" i="62"/>
  <c r="E584" i="62"/>
  <c r="C584" i="62"/>
  <c r="M583" i="62"/>
  <c r="K583" i="62"/>
  <c r="I583" i="62"/>
  <c r="G583" i="62"/>
  <c r="E583" i="62"/>
  <c r="C583" i="62"/>
  <c r="M582" i="62"/>
  <c r="K582" i="62"/>
  <c r="I582" i="62"/>
  <c r="G582" i="62"/>
  <c r="E582" i="62"/>
  <c r="C582" i="62"/>
  <c r="M581" i="62"/>
  <c r="K581" i="62"/>
  <c r="I581" i="62"/>
  <c r="G581" i="62"/>
  <c r="E581" i="62"/>
  <c r="C581" i="62"/>
  <c r="M580" i="62"/>
  <c r="K580" i="62"/>
  <c r="I580" i="62"/>
  <c r="G580" i="62"/>
  <c r="E580" i="62"/>
  <c r="C580" i="62"/>
  <c r="M579" i="62"/>
  <c r="K579" i="62"/>
  <c r="I579" i="62"/>
  <c r="G579" i="62"/>
  <c r="E579" i="62"/>
  <c r="C579" i="62"/>
  <c r="M578" i="62"/>
  <c r="K578" i="62"/>
  <c r="I578" i="62"/>
  <c r="G578" i="62"/>
  <c r="E578" i="62"/>
  <c r="C578" i="62"/>
  <c r="M577" i="62"/>
  <c r="K577" i="62"/>
  <c r="I577" i="62"/>
  <c r="G577" i="62"/>
  <c r="E577" i="62"/>
  <c r="C577" i="62"/>
  <c r="M576" i="62"/>
  <c r="K576" i="62"/>
  <c r="I576" i="62"/>
  <c r="G576" i="62"/>
  <c r="E576" i="62"/>
  <c r="C576" i="62"/>
  <c r="M575" i="62"/>
  <c r="K575" i="62"/>
  <c r="I575" i="62"/>
  <c r="G575" i="62"/>
  <c r="E575" i="62"/>
  <c r="C575" i="62"/>
  <c r="M574" i="62"/>
  <c r="K574" i="62"/>
  <c r="I574" i="62"/>
  <c r="G574" i="62"/>
  <c r="E574" i="62"/>
  <c r="C574" i="62"/>
  <c r="M573" i="62"/>
  <c r="K573" i="62"/>
  <c r="I573" i="62"/>
  <c r="G573" i="62"/>
  <c r="E573" i="62"/>
  <c r="C573" i="62"/>
  <c r="M572" i="62"/>
  <c r="K572" i="62"/>
  <c r="I572" i="62"/>
  <c r="G572" i="62"/>
  <c r="E572" i="62"/>
  <c r="C572" i="62"/>
  <c r="M571" i="62"/>
  <c r="K571" i="62"/>
  <c r="I571" i="62"/>
  <c r="G571" i="62"/>
  <c r="E571" i="62"/>
  <c r="C571" i="62"/>
  <c r="M570" i="62"/>
  <c r="K570" i="62"/>
  <c r="I570" i="62"/>
  <c r="G570" i="62"/>
  <c r="E570" i="62"/>
  <c r="C570" i="62"/>
  <c r="M569" i="62"/>
  <c r="K569" i="62"/>
  <c r="I569" i="62"/>
  <c r="G569" i="62"/>
  <c r="E569" i="62"/>
  <c r="C569" i="62"/>
  <c r="M568" i="62"/>
  <c r="K568" i="62"/>
  <c r="I568" i="62"/>
  <c r="G568" i="62"/>
  <c r="E568" i="62"/>
  <c r="C568" i="62"/>
  <c r="M567" i="62"/>
  <c r="K567" i="62"/>
  <c r="I567" i="62"/>
  <c r="G567" i="62"/>
  <c r="E567" i="62"/>
  <c r="C567" i="62"/>
  <c r="M566" i="62"/>
  <c r="K566" i="62"/>
  <c r="I566" i="62"/>
  <c r="G566" i="62"/>
  <c r="E566" i="62"/>
  <c r="C566" i="62"/>
  <c r="M565" i="62"/>
  <c r="K565" i="62"/>
  <c r="I565" i="62"/>
  <c r="G565" i="62"/>
  <c r="E565" i="62"/>
  <c r="C565" i="62"/>
  <c r="M564" i="62"/>
  <c r="K564" i="62"/>
  <c r="I564" i="62"/>
  <c r="G564" i="62"/>
  <c r="E564" i="62"/>
  <c r="C564" i="62"/>
  <c r="M563" i="62"/>
  <c r="K563" i="62"/>
  <c r="I563" i="62"/>
  <c r="G563" i="62"/>
  <c r="E563" i="62"/>
  <c r="C563" i="62"/>
  <c r="M562" i="62"/>
  <c r="K562" i="62"/>
  <c r="I562" i="62"/>
  <c r="G562" i="62"/>
  <c r="E562" i="62"/>
  <c r="C562" i="62"/>
  <c r="M561" i="62"/>
  <c r="K561" i="62"/>
  <c r="I561" i="62"/>
  <c r="G561" i="62"/>
  <c r="E561" i="62"/>
  <c r="C561" i="62"/>
  <c r="M560" i="62"/>
  <c r="K560" i="62"/>
  <c r="I560" i="62"/>
  <c r="G560" i="62"/>
  <c r="E560" i="62"/>
  <c r="C560" i="62"/>
  <c r="M559" i="62"/>
  <c r="K559" i="62"/>
  <c r="I559" i="62"/>
  <c r="G559" i="62"/>
  <c r="E559" i="62"/>
  <c r="C559" i="62"/>
  <c r="M558" i="62"/>
  <c r="K558" i="62"/>
  <c r="I558" i="62"/>
  <c r="G558" i="62"/>
  <c r="E558" i="62"/>
  <c r="C558" i="62"/>
  <c r="M557" i="62"/>
  <c r="K557" i="62"/>
  <c r="I557" i="62"/>
  <c r="G557" i="62"/>
  <c r="E557" i="62"/>
  <c r="C557" i="62"/>
  <c r="M556" i="62"/>
  <c r="K556" i="62"/>
  <c r="I556" i="62"/>
  <c r="G556" i="62"/>
  <c r="E556" i="62"/>
  <c r="C556" i="62"/>
  <c r="M555" i="62"/>
  <c r="K555" i="62"/>
  <c r="I555" i="62"/>
  <c r="G555" i="62"/>
  <c r="E555" i="62"/>
  <c r="C555" i="62"/>
  <c r="M554" i="62"/>
  <c r="K554" i="62"/>
  <c r="I554" i="62"/>
  <c r="G554" i="62"/>
  <c r="E554" i="62"/>
  <c r="C554" i="62"/>
  <c r="M553" i="62"/>
  <c r="K553" i="62"/>
  <c r="I553" i="62"/>
  <c r="G553" i="62"/>
  <c r="E553" i="62"/>
  <c r="C553" i="62"/>
  <c r="M552" i="62"/>
  <c r="K552" i="62"/>
  <c r="I552" i="62"/>
  <c r="G552" i="62"/>
  <c r="E552" i="62"/>
  <c r="C552" i="62"/>
  <c r="M551" i="62"/>
  <c r="K551" i="62"/>
  <c r="I551" i="62"/>
  <c r="G551" i="62"/>
  <c r="E551" i="62"/>
  <c r="C551" i="62"/>
  <c r="M550" i="62"/>
  <c r="K550" i="62"/>
  <c r="I550" i="62"/>
  <c r="G550" i="62"/>
  <c r="E550" i="62"/>
  <c r="C550" i="62"/>
  <c r="M549" i="62"/>
  <c r="K549" i="62"/>
  <c r="I549" i="62"/>
  <c r="G549" i="62"/>
  <c r="E549" i="62"/>
  <c r="C549" i="62"/>
  <c r="M548" i="62"/>
  <c r="K548" i="62"/>
  <c r="I548" i="62"/>
  <c r="G548" i="62"/>
  <c r="E548" i="62"/>
  <c r="C548" i="62"/>
  <c r="M547" i="62"/>
  <c r="K547" i="62"/>
  <c r="I547" i="62"/>
  <c r="G547" i="62"/>
  <c r="E547" i="62"/>
  <c r="C547" i="62"/>
  <c r="M546" i="62"/>
  <c r="K546" i="62"/>
  <c r="I546" i="62"/>
  <c r="G546" i="62"/>
  <c r="E546" i="62"/>
  <c r="C546" i="62"/>
  <c r="M545" i="62"/>
  <c r="K545" i="62"/>
  <c r="I545" i="62"/>
  <c r="G545" i="62"/>
  <c r="E545" i="62"/>
  <c r="C545" i="62"/>
  <c r="M544" i="62"/>
  <c r="K544" i="62"/>
  <c r="I544" i="62"/>
  <c r="G544" i="62"/>
  <c r="E544" i="62"/>
  <c r="C544" i="62"/>
  <c r="M543" i="62"/>
  <c r="K543" i="62"/>
  <c r="I543" i="62"/>
  <c r="G543" i="62"/>
  <c r="E543" i="62"/>
  <c r="C543" i="62"/>
  <c r="M542" i="62"/>
  <c r="K542" i="62"/>
  <c r="I542" i="62"/>
  <c r="G542" i="62"/>
  <c r="E542" i="62"/>
  <c r="C542" i="62"/>
  <c r="M541" i="62"/>
  <c r="K541" i="62"/>
  <c r="I541" i="62"/>
  <c r="G541" i="62"/>
  <c r="E541" i="62"/>
  <c r="C541" i="62"/>
  <c r="M540" i="62"/>
  <c r="K540" i="62"/>
  <c r="I540" i="62"/>
  <c r="G540" i="62"/>
  <c r="E540" i="62"/>
  <c r="C540" i="62"/>
  <c r="M539" i="62"/>
  <c r="K539" i="62"/>
  <c r="I539" i="62"/>
  <c r="G539" i="62"/>
  <c r="E539" i="62"/>
  <c r="C539" i="62"/>
  <c r="M538" i="62"/>
  <c r="K538" i="62"/>
  <c r="I538" i="62"/>
  <c r="G538" i="62"/>
  <c r="E538" i="62"/>
  <c r="C538" i="62"/>
  <c r="M537" i="62"/>
  <c r="K537" i="62"/>
  <c r="I537" i="62"/>
  <c r="G537" i="62"/>
  <c r="E537" i="62"/>
  <c r="C537" i="62"/>
  <c r="M536" i="62"/>
  <c r="K536" i="62"/>
  <c r="I536" i="62"/>
  <c r="G536" i="62"/>
  <c r="E536" i="62"/>
  <c r="C536" i="62"/>
  <c r="M535" i="62"/>
  <c r="K535" i="62"/>
  <c r="I535" i="62"/>
  <c r="G535" i="62"/>
  <c r="E535" i="62"/>
  <c r="C535" i="62"/>
  <c r="M534" i="62"/>
  <c r="K534" i="62"/>
  <c r="I534" i="62"/>
  <c r="G534" i="62"/>
  <c r="E534" i="62"/>
  <c r="C534" i="62"/>
  <c r="M533" i="62"/>
  <c r="K533" i="62"/>
  <c r="I533" i="62"/>
  <c r="G533" i="62"/>
  <c r="E533" i="62"/>
  <c r="C533" i="62"/>
  <c r="M532" i="62"/>
  <c r="K532" i="62"/>
  <c r="I532" i="62"/>
  <c r="G532" i="62"/>
  <c r="E532" i="62"/>
  <c r="C532" i="62"/>
  <c r="M531" i="62"/>
  <c r="K531" i="62"/>
  <c r="I531" i="62"/>
  <c r="G531" i="62"/>
  <c r="E531" i="62"/>
  <c r="C531" i="62"/>
  <c r="M530" i="62"/>
  <c r="K530" i="62"/>
  <c r="I530" i="62"/>
  <c r="G530" i="62"/>
  <c r="E530" i="62"/>
  <c r="C530" i="62"/>
  <c r="M529" i="62"/>
  <c r="K529" i="62"/>
  <c r="I529" i="62"/>
  <c r="G529" i="62"/>
  <c r="E529" i="62"/>
  <c r="C529" i="62"/>
  <c r="M528" i="62"/>
  <c r="K528" i="62"/>
  <c r="I528" i="62"/>
  <c r="G528" i="62"/>
  <c r="E528" i="62"/>
  <c r="C528" i="62"/>
  <c r="M527" i="62"/>
  <c r="K527" i="62"/>
  <c r="I527" i="62"/>
  <c r="G527" i="62"/>
  <c r="E527" i="62"/>
  <c r="C527" i="62"/>
  <c r="M526" i="62"/>
  <c r="K526" i="62"/>
  <c r="I526" i="62"/>
  <c r="G526" i="62"/>
  <c r="E526" i="62"/>
  <c r="C526" i="62"/>
  <c r="M525" i="62"/>
  <c r="K525" i="62"/>
  <c r="I525" i="62"/>
  <c r="G525" i="62"/>
  <c r="E525" i="62"/>
  <c r="C525" i="62"/>
  <c r="M524" i="62"/>
  <c r="K524" i="62"/>
  <c r="I524" i="62"/>
  <c r="G524" i="62"/>
  <c r="E524" i="62"/>
  <c r="C524" i="62"/>
  <c r="M523" i="62"/>
  <c r="K523" i="62"/>
  <c r="I523" i="62"/>
  <c r="G523" i="62"/>
  <c r="E523" i="62"/>
  <c r="C523" i="62"/>
  <c r="M522" i="62"/>
  <c r="K522" i="62"/>
  <c r="I522" i="62"/>
  <c r="G522" i="62"/>
  <c r="E522" i="62"/>
  <c r="C522" i="62"/>
  <c r="M521" i="62"/>
  <c r="K521" i="62"/>
  <c r="I521" i="62"/>
  <c r="G521" i="62"/>
  <c r="E521" i="62"/>
  <c r="C521" i="62"/>
  <c r="M520" i="62"/>
  <c r="K520" i="62"/>
  <c r="I520" i="62"/>
  <c r="G520" i="62"/>
  <c r="E520" i="62"/>
  <c r="C520" i="62"/>
  <c r="M519" i="62"/>
  <c r="K519" i="62"/>
  <c r="I519" i="62"/>
  <c r="G519" i="62"/>
  <c r="E519" i="62"/>
  <c r="C519" i="62"/>
  <c r="M518" i="62"/>
  <c r="K518" i="62"/>
  <c r="I518" i="62"/>
  <c r="G518" i="62"/>
  <c r="E518" i="62"/>
  <c r="C518" i="62"/>
  <c r="M517" i="62"/>
  <c r="K517" i="62"/>
  <c r="I517" i="62"/>
  <c r="G517" i="62"/>
  <c r="E517" i="62"/>
  <c r="C517" i="62"/>
  <c r="M516" i="62"/>
  <c r="K516" i="62"/>
  <c r="I516" i="62"/>
  <c r="G516" i="62"/>
  <c r="E516" i="62"/>
  <c r="C516" i="62"/>
  <c r="M515" i="62"/>
  <c r="K515" i="62"/>
  <c r="I515" i="62"/>
  <c r="G515" i="62"/>
  <c r="E515" i="62"/>
  <c r="C515" i="62"/>
  <c r="M514" i="62"/>
  <c r="K514" i="62"/>
  <c r="I514" i="62"/>
  <c r="G514" i="62"/>
  <c r="E514" i="62"/>
  <c r="C514" i="62"/>
  <c r="M513" i="62"/>
  <c r="K513" i="62"/>
  <c r="I513" i="62"/>
  <c r="G513" i="62"/>
  <c r="E513" i="62"/>
  <c r="C513" i="62"/>
  <c r="M512" i="62"/>
  <c r="K512" i="62"/>
  <c r="I512" i="62"/>
  <c r="G512" i="62"/>
  <c r="E512" i="62"/>
  <c r="C512" i="62"/>
  <c r="M511" i="62"/>
  <c r="K511" i="62"/>
  <c r="I511" i="62"/>
  <c r="G511" i="62"/>
  <c r="E511" i="62"/>
  <c r="C511" i="62"/>
  <c r="M510" i="62"/>
  <c r="K510" i="62"/>
  <c r="I510" i="62"/>
  <c r="G510" i="62"/>
  <c r="E510" i="62"/>
  <c r="C510" i="62"/>
  <c r="M509" i="62"/>
  <c r="K509" i="62"/>
  <c r="I509" i="62"/>
  <c r="G509" i="62"/>
  <c r="E509" i="62"/>
  <c r="C509" i="62"/>
  <c r="M508" i="62"/>
  <c r="K508" i="62"/>
  <c r="I508" i="62"/>
  <c r="G508" i="62"/>
  <c r="E508" i="62"/>
  <c r="C508" i="62"/>
  <c r="M507" i="62"/>
  <c r="K507" i="62"/>
  <c r="I507" i="62"/>
  <c r="G507" i="62"/>
  <c r="E507" i="62"/>
  <c r="C507" i="62"/>
  <c r="M506" i="62"/>
  <c r="K506" i="62"/>
  <c r="I506" i="62"/>
  <c r="G506" i="62"/>
  <c r="E506" i="62"/>
  <c r="C506" i="62"/>
  <c r="M505" i="62"/>
  <c r="K505" i="62"/>
  <c r="I505" i="62"/>
  <c r="G505" i="62"/>
  <c r="E505" i="62"/>
  <c r="C505" i="62"/>
  <c r="M504" i="62"/>
  <c r="K504" i="62"/>
  <c r="I504" i="62"/>
  <c r="G504" i="62"/>
  <c r="E504" i="62"/>
  <c r="C504" i="62"/>
  <c r="M503" i="62"/>
  <c r="K503" i="62"/>
  <c r="I503" i="62"/>
  <c r="G503" i="62"/>
  <c r="E503" i="62"/>
  <c r="C503" i="62"/>
  <c r="M502" i="62"/>
  <c r="K502" i="62"/>
  <c r="I502" i="62"/>
  <c r="G502" i="62"/>
  <c r="E502" i="62"/>
  <c r="C502" i="62"/>
  <c r="M501" i="62"/>
  <c r="K501" i="62"/>
  <c r="I501" i="62"/>
  <c r="G501" i="62"/>
  <c r="E501" i="62"/>
  <c r="C501" i="62"/>
  <c r="M500" i="62"/>
  <c r="K500" i="62"/>
  <c r="I500" i="62"/>
  <c r="G500" i="62"/>
  <c r="E500" i="62"/>
  <c r="C500" i="62"/>
  <c r="M499" i="62"/>
  <c r="K499" i="62"/>
  <c r="I499" i="62"/>
  <c r="G499" i="62"/>
  <c r="E499" i="62"/>
  <c r="C499" i="62"/>
  <c r="M498" i="62"/>
  <c r="K498" i="62"/>
  <c r="I498" i="62"/>
  <c r="G498" i="62"/>
  <c r="E498" i="62"/>
  <c r="C498" i="62"/>
  <c r="M497" i="62"/>
  <c r="K497" i="62"/>
  <c r="I497" i="62"/>
  <c r="G497" i="62"/>
  <c r="E497" i="62"/>
  <c r="C497" i="62"/>
  <c r="M496" i="62"/>
  <c r="K496" i="62"/>
  <c r="I496" i="62"/>
  <c r="G496" i="62"/>
  <c r="E496" i="62"/>
  <c r="C496" i="62"/>
  <c r="M495" i="62"/>
  <c r="K495" i="62"/>
  <c r="I495" i="62"/>
  <c r="G495" i="62"/>
  <c r="E495" i="62"/>
  <c r="C495" i="62"/>
  <c r="M494" i="62"/>
  <c r="K494" i="62"/>
  <c r="I494" i="62"/>
  <c r="G494" i="62"/>
  <c r="E494" i="62"/>
  <c r="C494" i="62"/>
  <c r="M493" i="62"/>
  <c r="K493" i="62"/>
  <c r="I493" i="62"/>
  <c r="G493" i="62"/>
  <c r="E493" i="62"/>
  <c r="C493" i="62"/>
  <c r="M492" i="62"/>
  <c r="K492" i="62"/>
  <c r="I492" i="62"/>
  <c r="G492" i="62"/>
  <c r="E492" i="62"/>
  <c r="C492" i="62"/>
  <c r="M491" i="62"/>
  <c r="K491" i="62"/>
  <c r="I491" i="62"/>
  <c r="G491" i="62"/>
  <c r="E491" i="62"/>
  <c r="C491" i="62"/>
  <c r="M490" i="62"/>
  <c r="K490" i="62"/>
  <c r="I490" i="62"/>
  <c r="G490" i="62"/>
  <c r="E490" i="62"/>
  <c r="C490" i="62"/>
  <c r="M489" i="62"/>
  <c r="K489" i="62"/>
  <c r="I489" i="62"/>
  <c r="G489" i="62"/>
  <c r="E489" i="62"/>
  <c r="C489" i="62"/>
  <c r="M488" i="62"/>
  <c r="K488" i="62"/>
  <c r="I488" i="62"/>
  <c r="G488" i="62"/>
  <c r="E488" i="62"/>
  <c r="C488" i="62"/>
  <c r="M487" i="62"/>
  <c r="K487" i="62"/>
  <c r="I487" i="62"/>
  <c r="G487" i="62"/>
  <c r="E487" i="62"/>
  <c r="C487" i="62"/>
  <c r="M486" i="62"/>
  <c r="K486" i="62"/>
  <c r="I486" i="62"/>
  <c r="G486" i="62"/>
  <c r="E486" i="62"/>
  <c r="C486" i="62"/>
  <c r="M485" i="62"/>
  <c r="K485" i="62"/>
  <c r="I485" i="62"/>
  <c r="G485" i="62"/>
  <c r="E485" i="62"/>
  <c r="C485" i="62"/>
  <c r="M484" i="62"/>
  <c r="K484" i="62"/>
  <c r="I484" i="62"/>
  <c r="G484" i="62"/>
  <c r="E484" i="62"/>
  <c r="C484" i="62"/>
  <c r="M483" i="62"/>
  <c r="K483" i="62"/>
  <c r="I483" i="62"/>
  <c r="G483" i="62"/>
  <c r="E483" i="62"/>
  <c r="C483" i="62"/>
  <c r="M482" i="62"/>
  <c r="K482" i="62"/>
  <c r="I482" i="62"/>
  <c r="G482" i="62"/>
  <c r="E482" i="62"/>
  <c r="C482" i="62"/>
  <c r="M481" i="62"/>
  <c r="K481" i="62"/>
  <c r="I481" i="62"/>
  <c r="G481" i="62"/>
  <c r="E481" i="62"/>
  <c r="C481" i="62"/>
  <c r="M480" i="62"/>
  <c r="K480" i="62"/>
  <c r="I480" i="62"/>
  <c r="G480" i="62"/>
  <c r="E480" i="62"/>
  <c r="C480" i="62"/>
  <c r="M479" i="62"/>
  <c r="K479" i="62"/>
  <c r="I479" i="62"/>
  <c r="G479" i="62"/>
  <c r="E479" i="62"/>
  <c r="C479" i="62"/>
  <c r="M478" i="62"/>
  <c r="K478" i="62"/>
  <c r="I478" i="62"/>
  <c r="G478" i="62"/>
  <c r="E478" i="62"/>
  <c r="C478" i="62"/>
  <c r="M477" i="62"/>
  <c r="K477" i="62"/>
  <c r="I477" i="62"/>
  <c r="G477" i="62"/>
  <c r="E477" i="62"/>
  <c r="C477" i="62"/>
  <c r="M476" i="62"/>
  <c r="K476" i="62"/>
  <c r="I476" i="62"/>
  <c r="G476" i="62"/>
  <c r="E476" i="62"/>
  <c r="C476" i="62"/>
  <c r="M475" i="62"/>
  <c r="K475" i="62"/>
  <c r="I475" i="62"/>
  <c r="G475" i="62"/>
  <c r="E475" i="62"/>
  <c r="C475" i="62"/>
  <c r="M474" i="62"/>
  <c r="K474" i="62"/>
  <c r="I474" i="62"/>
  <c r="G474" i="62"/>
  <c r="E474" i="62"/>
  <c r="C474" i="62"/>
  <c r="M473" i="62"/>
  <c r="K473" i="62"/>
  <c r="I473" i="62"/>
  <c r="G473" i="62"/>
  <c r="E473" i="62"/>
  <c r="C473" i="62"/>
  <c r="M472" i="62"/>
  <c r="K472" i="62"/>
  <c r="I472" i="62"/>
  <c r="G472" i="62"/>
  <c r="E472" i="62"/>
  <c r="C472" i="62"/>
  <c r="M471" i="62"/>
  <c r="K471" i="62"/>
  <c r="I471" i="62"/>
  <c r="G471" i="62"/>
  <c r="E471" i="62"/>
  <c r="C471" i="62"/>
  <c r="M470" i="62"/>
  <c r="K470" i="62"/>
  <c r="I470" i="62"/>
  <c r="G470" i="62"/>
  <c r="E470" i="62"/>
  <c r="C470" i="62"/>
  <c r="M469" i="62"/>
  <c r="K469" i="62"/>
  <c r="I469" i="62"/>
  <c r="G469" i="62"/>
  <c r="E469" i="62"/>
  <c r="C469" i="62"/>
  <c r="M468" i="62"/>
  <c r="K468" i="62"/>
  <c r="I468" i="62"/>
  <c r="G468" i="62"/>
  <c r="E468" i="62"/>
  <c r="C468" i="62"/>
  <c r="M467" i="62"/>
  <c r="K467" i="62"/>
  <c r="I467" i="62"/>
  <c r="G467" i="62"/>
  <c r="E467" i="62"/>
  <c r="C467" i="62"/>
  <c r="M466" i="62"/>
  <c r="K466" i="62"/>
  <c r="I466" i="62"/>
  <c r="G466" i="62"/>
  <c r="E466" i="62"/>
  <c r="C466" i="62"/>
  <c r="M465" i="62"/>
  <c r="K465" i="62"/>
  <c r="I465" i="62"/>
  <c r="G465" i="62"/>
  <c r="E465" i="62"/>
  <c r="C465" i="62"/>
  <c r="M464" i="62"/>
  <c r="K464" i="62"/>
  <c r="I464" i="62"/>
  <c r="G464" i="62"/>
  <c r="E464" i="62"/>
  <c r="C464" i="62"/>
  <c r="M463" i="62"/>
  <c r="K463" i="62"/>
  <c r="I463" i="62"/>
  <c r="G463" i="62"/>
  <c r="E463" i="62"/>
  <c r="C463" i="62"/>
  <c r="M462" i="62"/>
  <c r="K462" i="62"/>
  <c r="I462" i="62"/>
  <c r="G462" i="62"/>
  <c r="E462" i="62"/>
  <c r="C462" i="62"/>
  <c r="M461" i="62"/>
  <c r="K461" i="62"/>
  <c r="I461" i="62"/>
  <c r="G461" i="62"/>
  <c r="E461" i="62"/>
  <c r="C461" i="62"/>
  <c r="M460" i="62"/>
  <c r="K460" i="62"/>
  <c r="I460" i="62"/>
  <c r="G460" i="62"/>
  <c r="E460" i="62"/>
  <c r="C460" i="62"/>
  <c r="M459" i="62"/>
  <c r="K459" i="62"/>
  <c r="I459" i="62"/>
  <c r="G459" i="62"/>
  <c r="E459" i="62"/>
  <c r="C459" i="62"/>
  <c r="M458" i="62"/>
  <c r="K458" i="62"/>
  <c r="I458" i="62"/>
  <c r="G458" i="62"/>
  <c r="E458" i="62"/>
  <c r="C458" i="62"/>
  <c r="M457" i="62"/>
  <c r="K457" i="62"/>
  <c r="I457" i="62"/>
  <c r="G457" i="62"/>
  <c r="E457" i="62"/>
  <c r="C457" i="62"/>
  <c r="M456" i="62"/>
  <c r="K456" i="62"/>
  <c r="I456" i="62"/>
  <c r="G456" i="62"/>
  <c r="E456" i="62"/>
  <c r="C456" i="62"/>
  <c r="M455" i="62"/>
  <c r="K455" i="62"/>
  <c r="I455" i="62"/>
  <c r="G455" i="62"/>
  <c r="E455" i="62"/>
  <c r="C455" i="62"/>
  <c r="M454" i="62"/>
  <c r="K454" i="62"/>
  <c r="I454" i="62"/>
  <c r="G454" i="62"/>
  <c r="E454" i="62"/>
  <c r="C454" i="62"/>
  <c r="M453" i="62"/>
  <c r="K453" i="62"/>
  <c r="I453" i="62"/>
  <c r="G453" i="62"/>
  <c r="E453" i="62"/>
  <c r="C453" i="62"/>
  <c r="M452" i="62"/>
  <c r="K452" i="62"/>
  <c r="I452" i="62"/>
  <c r="G452" i="62"/>
  <c r="E452" i="62"/>
  <c r="C452" i="62"/>
  <c r="M451" i="62"/>
  <c r="K451" i="62"/>
  <c r="I451" i="62"/>
  <c r="G451" i="62"/>
  <c r="E451" i="62"/>
  <c r="C451" i="62"/>
  <c r="M450" i="62"/>
  <c r="K450" i="62"/>
  <c r="I450" i="62"/>
  <c r="G450" i="62"/>
  <c r="E450" i="62"/>
  <c r="C450" i="62"/>
  <c r="M449" i="62"/>
  <c r="K449" i="62"/>
  <c r="I449" i="62"/>
  <c r="G449" i="62"/>
  <c r="E449" i="62"/>
  <c r="C449" i="62"/>
  <c r="M448" i="62"/>
  <c r="K448" i="62"/>
  <c r="I448" i="62"/>
  <c r="G448" i="62"/>
  <c r="E448" i="62"/>
  <c r="C448" i="62"/>
  <c r="M447" i="62"/>
  <c r="K447" i="62"/>
  <c r="I447" i="62"/>
  <c r="G447" i="62"/>
  <c r="E447" i="62"/>
  <c r="C447" i="62"/>
  <c r="M446" i="62"/>
  <c r="K446" i="62"/>
  <c r="I446" i="62"/>
  <c r="G446" i="62"/>
  <c r="E446" i="62"/>
  <c r="C446" i="62"/>
  <c r="M445" i="62"/>
  <c r="K445" i="62"/>
  <c r="I445" i="62"/>
  <c r="G445" i="62"/>
  <c r="E445" i="62"/>
  <c r="C445" i="62"/>
  <c r="M444" i="62"/>
  <c r="K444" i="62"/>
  <c r="I444" i="62"/>
  <c r="G444" i="62"/>
  <c r="E444" i="62"/>
  <c r="C444" i="62"/>
  <c r="M443" i="62"/>
  <c r="K443" i="62"/>
  <c r="I443" i="62"/>
  <c r="G443" i="62"/>
  <c r="E443" i="62"/>
  <c r="C443" i="62"/>
  <c r="M442" i="62"/>
  <c r="K442" i="62"/>
  <c r="I442" i="62"/>
  <c r="G442" i="62"/>
  <c r="E442" i="62"/>
  <c r="C442" i="62"/>
  <c r="M441" i="62"/>
  <c r="K441" i="62"/>
  <c r="I441" i="62"/>
  <c r="G441" i="62"/>
  <c r="E441" i="62"/>
  <c r="C441" i="62"/>
  <c r="M440" i="62"/>
  <c r="K440" i="62"/>
  <c r="I440" i="62"/>
  <c r="G440" i="62"/>
  <c r="E440" i="62"/>
  <c r="C440" i="62"/>
  <c r="M439" i="62"/>
  <c r="K439" i="62"/>
  <c r="I439" i="62"/>
  <c r="G439" i="62"/>
  <c r="E439" i="62"/>
  <c r="C439" i="62"/>
  <c r="M438" i="62"/>
  <c r="K438" i="62"/>
  <c r="I438" i="62"/>
  <c r="G438" i="62"/>
  <c r="E438" i="62"/>
  <c r="C438" i="62"/>
  <c r="M437" i="62"/>
  <c r="K437" i="62"/>
  <c r="I437" i="62"/>
  <c r="G437" i="62"/>
  <c r="E437" i="62"/>
  <c r="C437" i="62"/>
  <c r="M436" i="62"/>
  <c r="K436" i="62"/>
  <c r="I436" i="62"/>
  <c r="G436" i="62"/>
  <c r="E436" i="62"/>
  <c r="C436" i="62"/>
  <c r="M435" i="62"/>
  <c r="K435" i="62"/>
  <c r="I435" i="62"/>
  <c r="G435" i="62"/>
  <c r="E435" i="62"/>
  <c r="C435" i="62"/>
  <c r="M434" i="62"/>
  <c r="K434" i="62"/>
  <c r="I434" i="62"/>
  <c r="G434" i="62"/>
  <c r="E434" i="62"/>
  <c r="C434" i="62"/>
  <c r="M433" i="62"/>
  <c r="K433" i="62"/>
  <c r="I433" i="62"/>
  <c r="G433" i="62"/>
  <c r="E433" i="62"/>
  <c r="C433" i="62"/>
  <c r="M432" i="62"/>
  <c r="K432" i="62"/>
  <c r="I432" i="62"/>
  <c r="G432" i="62"/>
  <c r="E432" i="62"/>
  <c r="C432" i="62"/>
  <c r="M431" i="62"/>
  <c r="K431" i="62"/>
  <c r="I431" i="62"/>
  <c r="G431" i="62"/>
  <c r="E431" i="62"/>
  <c r="C431" i="62"/>
  <c r="M430" i="62"/>
  <c r="K430" i="62"/>
  <c r="I430" i="62"/>
  <c r="G430" i="62"/>
  <c r="E430" i="62"/>
  <c r="C430" i="62"/>
  <c r="M429" i="62"/>
  <c r="K429" i="62"/>
  <c r="I429" i="62"/>
  <c r="G429" i="62"/>
  <c r="E429" i="62"/>
  <c r="C429" i="62"/>
  <c r="M428" i="62"/>
  <c r="K428" i="62"/>
  <c r="I428" i="62"/>
  <c r="G428" i="62"/>
  <c r="E428" i="62"/>
  <c r="C428" i="62"/>
  <c r="M427" i="62"/>
  <c r="K427" i="62"/>
  <c r="I427" i="62"/>
  <c r="G427" i="62"/>
  <c r="E427" i="62"/>
  <c r="C427" i="62"/>
  <c r="M426" i="62"/>
  <c r="K426" i="62"/>
  <c r="I426" i="62"/>
  <c r="G426" i="62"/>
  <c r="E426" i="62"/>
  <c r="C426" i="62"/>
  <c r="M425" i="62"/>
  <c r="K425" i="62"/>
  <c r="I425" i="62"/>
  <c r="G425" i="62"/>
  <c r="E425" i="62"/>
  <c r="C425" i="62"/>
  <c r="M424" i="62"/>
  <c r="K424" i="62"/>
  <c r="I424" i="62"/>
  <c r="G424" i="62"/>
  <c r="E424" i="62"/>
  <c r="C424" i="62"/>
  <c r="M423" i="62"/>
  <c r="K423" i="62"/>
  <c r="I423" i="62"/>
  <c r="G423" i="62"/>
  <c r="E423" i="62"/>
  <c r="C423" i="62"/>
  <c r="M422" i="62"/>
  <c r="K422" i="62"/>
  <c r="I422" i="62"/>
  <c r="G422" i="62"/>
  <c r="E422" i="62"/>
  <c r="C422" i="62"/>
  <c r="M421" i="62"/>
  <c r="K421" i="62"/>
  <c r="I421" i="62"/>
  <c r="G421" i="62"/>
  <c r="E421" i="62"/>
  <c r="C421" i="62"/>
  <c r="M420" i="62"/>
  <c r="K420" i="62"/>
  <c r="I420" i="62"/>
  <c r="G420" i="62"/>
  <c r="E420" i="62"/>
  <c r="C420" i="62"/>
  <c r="M419" i="62"/>
  <c r="K419" i="62"/>
  <c r="I419" i="62"/>
  <c r="G419" i="62"/>
  <c r="E419" i="62"/>
  <c r="C419" i="62"/>
  <c r="M418" i="62"/>
  <c r="K418" i="62"/>
  <c r="I418" i="62"/>
  <c r="G418" i="62"/>
  <c r="E418" i="62"/>
  <c r="C418" i="62"/>
  <c r="M417" i="62"/>
  <c r="K417" i="62"/>
  <c r="I417" i="62"/>
  <c r="G417" i="62"/>
  <c r="E417" i="62"/>
  <c r="C417" i="62"/>
  <c r="M416" i="62"/>
  <c r="K416" i="62"/>
  <c r="I416" i="62"/>
  <c r="G416" i="62"/>
  <c r="E416" i="62"/>
  <c r="C416" i="62"/>
  <c r="M415" i="62"/>
  <c r="K415" i="62"/>
  <c r="I415" i="62"/>
  <c r="G415" i="62"/>
  <c r="E415" i="62"/>
  <c r="C415" i="62"/>
  <c r="M414" i="62"/>
  <c r="K414" i="62"/>
  <c r="I414" i="62"/>
  <c r="G414" i="62"/>
  <c r="E414" i="62"/>
  <c r="C414" i="62"/>
  <c r="M413" i="62"/>
  <c r="K413" i="62"/>
  <c r="I413" i="62"/>
  <c r="G413" i="62"/>
  <c r="E413" i="62"/>
  <c r="C413" i="62"/>
  <c r="M412" i="62"/>
  <c r="K412" i="62"/>
  <c r="I412" i="62"/>
  <c r="G412" i="62"/>
  <c r="E412" i="62"/>
  <c r="C412" i="62"/>
  <c r="M411" i="62"/>
  <c r="K411" i="62"/>
  <c r="I411" i="62"/>
  <c r="G411" i="62"/>
  <c r="E411" i="62"/>
  <c r="C411" i="62"/>
  <c r="M410" i="62"/>
  <c r="K410" i="62"/>
  <c r="I410" i="62"/>
  <c r="G410" i="62"/>
  <c r="E410" i="62"/>
  <c r="C410" i="62"/>
  <c r="M409" i="62"/>
  <c r="K409" i="62"/>
  <c r="I409" i="62"/>
  <c r="G409" i="62"/>
  <c r="E409" i="62"/>
  <c r="C409" i="62"/>
  <c r="M408" i="62"/>
  <c r="K408" i="62"/>
  <c r="I408" i="62"/>
  <c r="G408" i="62"/>
  <c r="E408" i="62"/>
  <c r="C408" i="62"/>
  <c r="M407" i="62"/>
  <c r="K407" i="62"/>
  <c r="I407" i="62"/>
  <c r="G407" i="62"/>
  <c r="E407" i="62"/>
  <c r="C407" i="62"/>
  <c r="M406" i="62"/>
  <c r="K406" i="62"/>
  <c r="I406" i="62"/>
  <c r="G406" i="62"/>
  <c r="E406" i="62"/>
  <c r="C406" i="62"/>
  <c r="M405" i="62"/>
  <c r="K405" i="62"/>
  <c r="I405" i="62"/>
  <c r="G405" i="62"/>
  <c r="E405" i="62"/>
  <c r="C405" i="62"/>
  <c r="M404" i="62"/>
  <c r="K404" i="62"/>
  <c r="I404" i="62"/>
  <c r="G404" i="62"/>
  <c r="E404" i="62"/>
  <c r="C404" i="62"/>
  <c r="M403" i="62"/>
  <c r="K403" i="62"/>
  <c r="I403" i="62"/>
  <c r="G403" i="62"/>
  <c r="E403" i="62"/>
  <c r="C403" i="62"/>
  <c r="M402" i="62"/>
  <c r="K402" i="62"/>
  <c r="I402" i="62"/>
  <c r="G402" i="62"/>
  <c r="E402" i="62"/>
  <c r="C402" i="62"/>
  <c r="M401" i="62"/>
  <c r="K401" i="62"/>
  <c r="I401" i="62"/>
  <c r="G401" i="62"/>
  <c r="E401" i="62"/>
  <c r="C401" i="62"/>
  <c r="M400" i="62"/>
  <c r="K400" i="62"/>
  <c r="I400" i="62"/>
  <c r="G400" i="62"/>
  <c r="E400" i="62"/>
  <c r="C400" i="62"/>
  <c r="M399" i="62"/>
  <c r="K399" i="62"/>
  <c r="I399" i="62"/>
  <c r="G399" i="62"/>
  <c r="E399" i="62"/>
  <c r="C399" i="62"/>
  <c r="M398" i="62"/>
  <c r="K398" i="62"/>
  <c r="I398" i="62"/>
  <c r="G398" i="62"/>
  <c r="E398" i="62"/>
  <c r="C398" i="62"/>
  <c r="M397" i="62"/>
  <c r="K397" i="62"/>
  <c r="I397" i="62"/>
  <c r="G397" i="62"/>
  <c r="E397" i="62"/>
  <c r="C397" i="62"/>
  <c r="M396" i="62"/>
  <c r="K396" i="62"/>
  <c r="I396" i="62"/>
  <c r="G396" i="62"/>
  <c r="E396" i="62"/>
  <c r="C396" i="62"/>
  <c r="M395" i="62"/>
  <c r="K395" i="62"/>
  <c r="I395" i="62"/>
  <c r="G395" i="62"/>
  <c r="E395" i="62"/>
  <c r="C395" i="62"/>
  <c r="M394" i="62"/>
  <c r="K394" i="62"/>
  <c r="I394" i="62"/>
  <c r="G394" i="62"/>
  <c r="E394" i="62"/>
  <c r="C394" i="62"/>
  <c r="M393" i="62"/>
  <c r="K393" i="62"/>
  <c r="I393" i="62"/>
  <c r="G393" i="62"/>
  <c r="E393" i="62"/>
  <c r="C393" i="62"/>
  <c r="M392" i="62"/>
  <c r="K392" i="62"/>
  <c r="I392" i="62"/>
  <c r="G392" i="62"/>
  <c r="E392" i="62"/>
  <c r="C392" i="62"/>
  <c r="M391" i="62"/>
  <c r="K391" i="62"/>
  <c r="I391" i="62"/>
  <c r="G391" i="62"/>
  <c r="E391" i="62"/>
  <c r="C391" i="62"/>
  <c r="M390" i="62"/>
  <c r="K390" i="62"/>
  <c r="I390" i="62"/>
  <c r="G390" i="62"/>
  <c r="E390" i="62"/>
  <c r="C390" i="62"/>
  <c r="M389" i="62"/>
  <c r="K389" i="62"/>
  <c r="I389" i="62"/>
  <c r="G389" i="62"/>
  <c r="E389" i="62"/>
  <c r="C389" i="62"/>
  <c r="M388" i="62"/>
  <c r="K388" i="62"/>
  <c r="I388" i="62"/>
  <c r="G388" i="62"/>
  <c r="E388" i="62"/>
  <c r="C388" i="62"/>
  <c r="M387" i="62"/>
  <c r="K387" i="62"/>
  <c r="I387" i="62"/>
  <c r="G387" i="62"/>
  <c r="E387" i="62"/>
  <c r="C387" i="62"/>
  <c r="M386" i="62"/>
  <c r="K386" i="62"/>
  <c r="I386" i="62"/>
  <c r="G386" i="62"/>
  <c r="E386" i="62"/>
  <c r="C386" i="62"/>
  <c r="M385" i="62"/>
  <c r="K385" i="62"/>
  <c r="I385" i="62"/>
  <c r="G385" i="62"/>
  <c r="E385" i="62"/>
  <c r="C385" i="62"/>
  <c r="M384" i="62"/>
  <c r="K384" i="62"/>
  <c r="I384" i="62"/>
  <c r="G384" i="62"/>
  <c r="E384" i="62"/>
  <c r="C384" i="62"/>
  <c r="M383" i="62"/>
  <c r="K383" i="62"/>
  <c r="I383" i="62"/>
  <c r="G383" i="62"/>
  <c r="E383" i="62"/>
  <c r="C383" i="62"/>
  <c r="M382" i="62"/>
  <c r="K382" i="62"/>
  <c r="I382" i="62"/>
  <c r="G382" i="62"/>
  <c r="E382" i="62"/>
  <c r="C382" i="62"/>
  <c r="M381" i="62"/>
  <c r="K381" i="62"/>
  <c r="I381" i="62"/>
  <c r="G381" i="62"/>
  <c r="E381" i="62"/>
  <c r="C381" i="62"/>
  <c r="M380" i="62"/>
  <c r="K380" i="62"/>
  <c r="I380" i="62"/>
  <c r="G380" i="62"/>
  <c r="E380" i="62"/>
  <c r="C380" i="62"/>
  <c r="M379" i="62"/>
  <c r="K379" i="62"/>
  <c r="I379" i="62"/>
  <c r="G379" i="62"/>
  <c r="E379" i="62"/>
  <c r="C379" i="62"/>
  <c r="M378" i="62"/>
  <c r="K378" i="62"/>
  <c r="I378" i="62"/>
  <c r="G378" i="62"/>
  <c r="E378" i="62"/>
  <c r="C378" i="62"/>
  <c r="M377" i="62"/>
  <c r="K377" i="62"/>
  <c r="I377" i="62"/>
  <c r="G377" i="62"/>
  <c r="E377" i="62"/>
  <c r="C377" i="62"/>
  <c r="M376" i="62"/>
  <c r="K376" i="62"/>
  <c r="I376" i="62"/>
  <c r="G376" i="62"/>
  <c r="E376" i="62"/>
  <c r="C376" i="62"/>
  <c r="M375" i="62"/>
  <c r="K375" i="62"/>
  <c r="I375" i="62"/>
  <c r="G375" i="62"/>
  <c r="E375" i="62"/>
  <c r="C375" i="62"/>
  <c r="M374" i="62"/>
  <c r="K374" i="62"/>
  <c r="I374" i="62"/>
  <c r="G374" i="62"/>
  <c r="E374" i="62"/>
  <c r="C374" i="62"/>
  <c r="M373" i="62"/>
  <c r="K373" i="62"/>
  <c r="I373" i="62"/>
  <c r="G373" i="62"/>
  <c r="E373" i="62"/>
  <c r="C373" i="62"/>
  <c r="M372" i="62"/>
  <c r="K372" i="62"/>
  <c r="I372" i="62"/>
  <c r="G372" i="62"/>
  <c r="E372" i="62"/>
  <c r="C372" i="62"/>
  <c r="M371" i="62"/>
  <c r="K371" i="62"/>
  <c r="I371" i="62"/>
  <c r="G371" i="62"/>
  <c r="E371" i="62"/>
  <c r="C371" i="62"/>
  <c r="M370" i="62"/>
  <c r="K370" i="62"/>
  <c r="I370" i="62"/>
  <c r="G370" i="62"/>
  <c r="E370" i="62"/>
  <c r="C370" i="62"/>
  <c r="M369" i="62"/>
  <c r="K369" i="62"/>
  <c r="I369" i="62"/>
  <c r="G369" i="62"/>
  <c r="E369" i="62"/>
  <c r="C369" i="62"/>
  <c r="M368" i="62"/>
  <c r="K368" i="62"/>
  <c r="I368" i="62"/>
  <c r="G368" i="62"/>
  <c r="E368" i="62"/>
  <c r="C368" i="62"/>
  <c r="M367" i="62"/>
  <c r="K367" i="62"/>
  <c r="I367" i="62"/>
  <c r="G367" i="62"/>
  <c r="E367" i="62"/>
  <c r="C367" i="62"/>
  <c r="M366" i="62"/>
  <c r="K366" i="62"/>
  <c r="I366" i="62"/>
  <c r="G366" i="62"/>
  <c r="E366" i="62"/>
  <c r="C366" i="62"/>
  <c r="M365" i="62"/>
  <c r="K365" i="62"/>
  <c r="I365" i="62"/>
  <c r="G365" i="62"/>
  <c r="E365" i="62"/>
  <c r="C365" i="62"/>
  <c r="M364" i="62"/>
  <c r="K364" i="62"/>
  <c r="I364" i="62"/>
  <c r="G364" i="62"/>
  <c r="E364" i="62"/>
  <c r="C364" i="62"/>
  <c r="M363" i="62"/>
  <c r="K363" i="62"/>
  <c r="I363" i="62"/>
  <c r="G363" i="62"/>
  <c r="E363" i="62"/>
  <c r="C363" i="62"/>
  <c r="M362" i="62"/>
  <c r="K362" i="62"/>
  <c r="I362" i="62"/>
  <c r="G362" i="62"/>
  <c r="E362" i="62"/>
  <c r="C362" i="62"/>
  <c r="M361" i="62"/>
  <c r="K361" i="62"/>
  <c r="I361" i="62"/>
  <c r="G361" i="62"/>
  <c r="E361" i="62"/>
  <c r="C361" i="62"/>
  <c r="M360" i="62"/>
  <c r="K360" i="62"/>
  <c r="I360" i="62"/>
  <c r="G360" i="62"/>
  <c r="E360" i="62"/>
  <c r="C360" i="62"/>
  <c r="M359" i="62"/>
  <c r="K359" i="62"/>
  <c r="I359" i="62"/>
  <c r="G359" i="62"/>
  <c r="E359" i="62"/>
  <c r="C359" i="62"/>
  <c r="M358" i="62"/>
  <c r="K358" i="62"/>
  <c r="I358" i="62"/>
  <c r="G358" i="62"/>
  <c r="E358" i="62"/>
  <c r="C358" i="62"/>
  <c r="M357" i="62"/>
  <c r="K357" i="62"/>
  <c r="I357" i="62"/>
  <c r="G357" i="62"/>
  <c r="E357" i="62"/>
  <c r="C357" i="62"/>
  <c r="M356" i="62"/>
  <c r="K356" i="62"/>
  <c r="I356" i="62"/>
  <c r="G356" i="62"/>
  <c r="E356" i="62"/>
  <c r="C356" i="62"/>
  <c r="M355" i="62"/>
  <c r="K355" i="62"/>
  <c r="I355" i="62"/>
  <c r="G355" i="62"/>
  <c r="E355" i="62"/>
  <c r="C355" i="62"/>
  <c r="M354" i="62"/>
  <c r="K354" i="62"/>
  <c r="I354" i="62"/>
  <c r="G354" i="62"/>
  <c r="E354" i="62"/>
  <c r="C354" i="62"/>
  <c r="M353" i="62"/>
  <c r="K353" i="62"/>
  <c r="I353" i="62"/>
  <c r="G353" i="62"/>
  <c r="E353" i="62"/>
  <c r="C353" i="62"/>
  <c r="M352" i="62"/>
  <c r="K352" i="62"/>
  <c r="I352" i="62"/>
  <c r="G352" i="62"/>
  <c r="E352" i="62"/>
  <c r="C352" i="62"/>
  <c r="M351" i="62"/>
  <c r="K351" i="62"/>
  <c r="I351" i="62"/>
  <c r="G351" i="62"/>
  <c r="E351" i="62"/>
  <c r="C351" i="62"/>
  <c r="M350" i="62"/>
  <c r="K350" i="62"/>
  <c r="I350" i="62"/>
  <c r="G350" i="62"/>
  <c r="E350" i="62"/>
  <c r="C350" i="62"/>
  <c r="M349" i="62"/>
  <c r="K349" i="62"/>
  <c r="I349" i="62"/>
  <c r="G349" i="62"/>
  <c r="E349" i="62"/>
  <c r="C349" i="62"/>
  <c r="M348" i="62"/>
  <c r="K348" i="62"/>
  <c r="I348" i="62"/>
  <c r="G348" i="62"/>
  <c r="E348" i="62"/>
  <c r="C348" i="62"/>
  <c r="M347" i="62"/>
  <c r="K347" i="62"/>
  <c r="I347" i="62"/>
  <c r="G347" i="62"/>
  <c r="E347" i="62"/>
  <c r="C347" i="62"/>
  <c r="M346" i="62"/>
  <c r="K346" i="62"/>
  <c r="I346" i="62"/>
  <c r="G346" i="62"/>
  <c r="E346" i="62"/>
  <c r="C346" i="62"/>
  <c r="M345" i="62"/>
  <c r="K345" i="62"/>
  <c r="I345" i="62"/>
  <c r="G345" i="62"/>
  <c r="E345" i="62"/>
  <c r="C345" i="62"/>
  <c r="M344" i="62"/>
  <c r="K344" i="62"/>
  <c r="I344" i="62"/>
  <c r="G344" i="62"/>
  <c r="E344" i="62"/>
  <c r="C344" i="62"/>
  <c r="M343" i="62"/>
  <c r="K343" i="62"/>
  <c r="I343" i="62"/>
  <c r="G343" i="62"/>
  <c r="E343" i="62"/>
  <c r="C343" i="62"/>
  <c r="M342" i="62"/>
  <c r="K342" i="62"/>
  <c r="I342" i="62"/>
  <c r="G342" i="62"/>
  <c r="E342" i="62"/>
  <c r="C342" i="62"/>
  <c r="M341" i="62"/>
  <c r="K341" i="62"/>
  <c r="I341" i="62"/>
  <c r="G341" i="62"/>
  <c r="E341" i="62"/>
  <c r="C341" i="62"/>
  <c r="M340" i="62"/>
  <c r="K340" i="62"/>
  <c r="I340" i="62"/>
  <c r="G340" i="62"/>
  <c r="E340" i="62"/>
  <c r="C340" i="62"/>
  <c r="M339" i="62"/>
  <c r="K339" i="62"/>
  <c r="I339" i="62"/>
  <c r="G339" i="62"/>
  <c r="E339" i="62"/>
  <c r="C339" i="62"/>
  <c r="M338" i="62"/>
  <c r="K338" i="62"/>
  <c r="I338" i="62"/>
  <c r="G338" i="62"/>
  <c r="E338" i="62"/>
  <c r="C338" i="62"/>
  <c r="M337" i="62"/>
  <c r="K337" i="62"/>
  <c r="I337" i="62"/>
  <c r="G337" i="62"/>
  <c r="E337" i="62"/>
  <c r="C337" i="62"/>
  <c r="M336" i="62"/>
  <c r="K336" i="62"/>
  <c r="I336" i="62"/>
  <c r="G336" i="62"/>
  <c r="E336" i="62"/>
  <c r="C336" i="62"/>
  <c r="M335" i="62"/>
  <c r="K335" i="62"/>
  <c r="I335" i="62"/>
  <c r="G335" i="62"/>
  <c r="E335" i="62"/>
  <c r="C335" i="62"/>
  <c r="M334" i="62"/>
  <c r="K334" i="62"/>
  <c r="I334" i="62"/>
  <c r="G334" i="62"/>
  <c r="E334" i="62"/>
  <c r="C334" i="62"/>
  <c r="M333" i="62"/>
  <c r="K333" i="62"/>
  <c r="I333" i="62"/>
  <c r="G333" i="62"/>
  <c r="E333" i="62"/>
  <c r="C333" i="62"/>
  <c r="M332" i="62"/>
  <c r="K332" i="62"/>
  <c r="I332" i="62"/>
  <c r="G332" i="62"/>
  <c r="E332" i="62"/>
  <c r="C332" i="62"/>
  <c r="M331" i="62"/>
  <c r="K331" i="62"/>
  <c r="I331" i="62"/>
  <c r="G331" i="62"/>
  <c r="E331" i="62"/>
  <c r="C331" i="62"/>
  <c r="M330" i="62"/>
  <c r="K330" i="62"/>
  <c r="I330" i="62"/>
  <c r="G330" i="62"/>
  <c r="E330" i="62"/>
  <c r="C330" i="62"/>
  <c r="M329" i="62"/>
  <c r="K329" i="62"/>
  <c r="I329" i="62"/>
  <c r="G329" i="62"/>
  <c r="E329" i="62"/>
  <c r="C329" i="62"/>
  <c r="M328" i="62"/>
  <c r="K328" i="62"/>
  <c r="I328" i="62"/>
  <c r="G328" i="62"/>
  <c r="E328" i="62"/>
  <c r="C328" i="62"/>
  <c r="M327" i="62"/>
  <c r="K327" i="62"/>
  <c r="I327" i="62"/>
  <c r="G327" i="62"/>
  <c r="E327" i="62"/>
  <c r="C327" i="62"/>
  <c r="M326" i="62"/>
  <c r="K326" i="62"/>
  <c r="I326" i="62"/>
  <c r="G326" i="62"/>
  <c r="E326" i="62"/>
  <c r="C326" i="62"/>
  <c r="M325" i="62"/>
  <c r="K325" i="62"/>
  <c r="I325" i="62"/>
  <c r="G325" i="62"/>
  <c r="E325" i="62"/>
  <c r="C325" i="62"/>
  <c r="M324" i="62"/>
  <c r="K324" i="62"/>
  <c r="I324" i="62"/>
  <c r="G324" i="62"/>
  <c r="E324" i="62"/>
  <c r="C324" i="62"/>
  <c r="M323" i="62"/>
  <c r="K323" i="62"/>
  <c r="I323" i="62"/>
  <c r="G323" i="62"/>
  <c r="E323" i="62"/>
  <c r="C323" i="62"/>
  <c r="M322" i="62"/>
  <c r="K322" i="62"/>
  <c r="I322" i="62"/>
  <c r="G322" i="62"/>
  <c r="E322" i="62"/>
  <c r="C322" i="62"/>
  <c r="M321" i="62"/>
  <c r="K321" i="62"/>
  <c r="I321" i="62"/>
  <c r="G321" i="62"/>
  <c r="E321" i="62"/>
  <c r="C321" i="62"/>
  <c r="M320" i="62"/>
  <c r="K320" i="62"/>
  <c r="I320" i="62"/>
  <c r="G320" i="62"/>
  <c r="E320" i="62"/>
  <c r="C320" i="62"/>
  <c r="M319" i="62"/>
  <c r="K319" i="62"/>
  <c r="I319" i="62"/>
  <c r="G319" i="62"/>
  <c r="E319" i="62"/>
  <c r="C319" i="62"/>
  <c r="M318" i="62"/>
  <c r="K318" i="62"/>
  <c r="I318" i="62"/>
  <c r="G318" i="62"/>
  <c r="E318" i="62"/>
  <c r="C318" i="62"/>
  <c r="M317" i="62"/>
  <c r="K317" i="62"/>
  <c r="I317" i="62"/>
  <c r="G317" i="62"/>
  <c r="E317" i="62"/>
  <c r="C317" i="62"/>
  <c r="M316" i="62"/>
  <c r="K316" i="62"/>
  <c r="I316" i="62"/>
  <c r="G316" i="62"/>
  <c r="E316" i="62"/>
  <c r="C316" i="62"/>
  <c r="M315" i="62"/>
  <c r="K315" i="62"/>
  <c r="I315" i="62"/>
  <c r="G315" i="62"/>
  <c r="E315" i="62"/>
  <c r="C315" i="62"/>
  <c r="M314" i="62"/>
  <c r="K314" i="62"/>
  <c r="I314" i="62"/>
  <c r="G314" i="62"/>
  <c r="E314" i="62"/>
  <c r="C314" i="62"/>
  <c r="M313" i="62"/>
  <c r="K313" i="62"/>
  <c r="I313" i="62"/>
  <c r="G313" i="62"/>
  <c r="E313" i="62"/>
  <c r="C313" i="62"/>
  <c r="M312" i="62"/>
  <c r="K312" i="62"/>
  <c r="I312" i="62"/>
  <c r="G312" i="62"/>
  <c r="E312" i="62"/>
  <c r="C312" i="62"/>
  <c r="M311" i="62"/>
  <c r="K311" i="62"/>
  <c r="I311" i="62"/>
  <c r="G311" i="62"/>
  <c r="E311" i="62"/>
  <c r="C311" i="62"/>
  <c r="M310" i="62"/>
  <c r="K310" i="62"/>
  <c r="I310" i="62"/>
  <c r="G310" i="62"/>
  <c r="E310" i="62"/>
  <c r="C310" i="62"/>
  <c r="M309" i="62"/>
  <c r="K309" i="62"/>
  <c r="I309" i="62"/>
  <c r="G309" i="62"/>
  <c r="E309" i="62"/>
  <c r="C309" i="62"/>
  <c r="M308" i="62"/>
  <c r="K308" i="62"/>
  <c r="I308" i="62"/>
  <c r="G308" i="62"/>
  <c r="E308" i="62"/>
  <c r="C308" i="62"/>
  <c r="M307" i="62"/>
  <c r="K307" i="62"/>
  <c r="I307" i="62"/>
  <c r="G307" i="62"/>
  <c r="E307" i="62"/>
  <c r="C307" i="62"/>
  <c r="M306" i="62"/>
  <c r="K306" i="62"/>
  <c r="I306" i="62"/>
  <c r="G306" i="62"/>
  <c r="E306" i="62"/>
  <c r="C306" i="62"/>
  <c r="M305" i="62"/>
  <c r="K305" i="62"/>
  <c r="I305" i="62"/>
  <c r="G305" i="62"/>
  <c r="E305" i="62"/>
  <c r="C305" i="62"/>
  <c r="M304" i="62"/>
  <c r="K304" i="62"/>
  <c r="I304" i="62"/>
  <c r="G304" i="62"/>
  <c r="E304" i="62"/>
  <c r="C304" i="62"/>
  <c r="M303" i="62"/>
  <c r="K303" i="62"/>
  <c r="I303" i="62"/>
  <c r="G303" i="62"/>
  <c r="E303" i="62"/>
  <c r="C303" i="62"/>
  <c r="M302" i="62"/>
  <c r="K302" i="62"/>
  <c r="I302" i="62"/>
  <c r="G302" i="62"/>
  <c r="E302" i="62"/>
  <c r="C302" i="62"/>
  <c r="M301" i="62"/>
  <c r="K301" i="62"/>
  <c r="I301" i="62"/>
  <c r="G301" i="62"/>
  <c r="E301" i="62"/>
  <c r="C301" i="62"/>
  <c r="M300" i="62"/>
  <c r="K300" i="62"/>
  <c r="I300" i="62"/>
  <c r="G300" i="62"/>
  <c r="E300" i="62"/>
  <c r="C300" i="62"/>
  <c r="M299" i="62"/>
  <c r="K299" i="62"/>
  <c r="I299" i="62"/>
  <c r="G299" i="62"/>
  <c r="E299" i="62"/>
  <c r="C299" i="62"/>
  <c r="M298" i="62"/>
  <c r="K298" i="62"/>
  <c r="I298" i="62"/>
  <c r="G298" i="62"/>
  <c r="E298" i="62"/>
  <c r="C298" i="62"/>
  <c r="M297" i="62"/>
  <c r="K297" i="62"/>
  <c r="I297" i="62"/>
  <c r="G297" i="62"/>
  <c r="E297" i="62"/>
  <c r="C297" i="62"/>
  <c r="M296" i="62"/>
  <c r="K296" i="62"/>
  <c r="I296" i="62"/>
  <c r="G296" i="62"/>
  <c r="E296" i="62"/>
  <c r="C296" i="62"/>
  <c r="M295" i="62"/>
  <c r="K295" i="62"/>
  <c r="I295" i="62"/>
  <c r="G295" i="62"/>
  <c r="E295" i="62"/>
  <c r="C295" i="62"/>
  <c r="M294" i="62"/>
  <c r="K294" i="62"/>
  <c r="I294" i="62"/>
  <c r="G294" i="62"/>
  <c r="E294" i="62"/>
  <c r="C294" i="62"/>
  <c r="M293" i="62"/>
  <c r="K293" i="62"/>
  <c r="I293" i="62"/>
  <c r="G293" i="62"/>
  <c r="E293" i="62"/>
  <c r="C293" i="62"/>
  <c r="M292" i="62"/>
  <c r="K292" i="62"/>
  <c r="I292" i="62"/>
  <c r="G292" i="62"/>
  <c r="E292" i="62"/>
  <c r="C292" i="62"/>
  <c r="M291" i="62"/>
  <c r="K291" i="62"/>
  <c r="I291" i="62"/>
  <c r="G291" i="62"/>
  <c r="E291" i="62"/>
  <c r="C291" i="62"/>
  <c r="M290" i="62"/>
  <c r="K290" i="62"/>
  <c r="I290" i="62"/>
  <c r="G290" i="62"/>
  <c r="E290" i="62"/>
  <c r="C290" i="62"/>
  <c r="M289" i="62"/>
  <c r="K289" i="62"/>
  <c r="I289" i="62"/>
  <c r="G289" i="62"/>
  <c r="E289" i="62"/>
  <c r="C289" i="62"/>
  <c r="M288" i="62"/>
  <c r="K288" i="62"/>
  <c r="I288" i="62"/>
  <c r="G288" i="62"/>
  <c r="E288" i="62"/>
  <c r="C288" i="62"/>
  <c r="M287" i="62"/>
  <c r="K287" i="62"/>
  <c r="I287" i="62"/>
  <c r="G287" i="62"/>
  <c r="E287" i="62"/>
  <c r="C287" i="62"/>
  <c r="M286" i="62"/>
  <c r="K286" i="62"/>
  <c r="I286" i="62"/>
  <c r="G286" i="62"/>
  <c r="E286" i="62"/>
  <c r="C286" i="62"/>
  <c r="M285" i="62"/>
  <c r="K285" i="62"/>
  <c r="I285" i="62"/>
  <c r="G285" i="62"/>
  <c r="E285" i="62"/>
  <c r="C285" i="62"/>
  <c r="M284" i="62"/>
  <c r="K284" i="62"/>
  <c r="I284" i="62"/>
  <c r="G284" i="62"/>
  <c r="E284" i="62"/>
  <c r="C284" i="62"/>
  <c r="M283" i="62"/>
  <c r="K283" i="62"/>
  <c r="I283" i="62"/>
  <c r="G283" i="62"/>
  <c r="E283" i="62"/>
  <c r="C283" i="62"/>
  <c r="M282" i="62"/>
  <c r="K282" i="62"/>
  <c r="I282" i="62"/>
  <c r="G282" i="62"/>
  <c r="E282" i="62"/>
  <c r="C282" i="62"/>
  <c r="M281" i="62"/>
  <c r="K281" i="62"/>
  <c r="I281" i="62"/>
  <c r="G281" i="62"/>
  <c r="E281" i="62"/>
  <c r="C281" i="62"/>
  <c r="M280" i="62"/>
  <c r="K280" i="62"/>
  <c r="I280" i="62"/>
  <c r="G280" i="62"/>
  <c r="E280" i="62"/>
  <c r="C280" i="62"/>
  <c r="M279" i="62"/>
  <c r="K279" i="62"/>
  <c r="I279" i="62"/>
  <c r="G279" i="62"/>
  <c r="E279" i="62"/>
  <c r="C279" i="62"/>
  <c r="M278" i="62"/>
  <c r="K278" i="62"/>
  <c r="I278" i="62"/>
  <c r="G278" i="62"/>
  <c r="E278" i="62"/>
  <c r="C278" i="62"/>
  <c r="M277" i="62"/>
  <c r="K277" i="62"/>
  <c r="I277" i="62"/>
  <c r="G277" i="62"/>
  <c r="E277" i="62"/>
  <c r="C277" i="62"/>
  <c r="M276" i="62"/>
  <c r="K276" i="62"/>
  <c r="I276" i="62"/>
  <c r="G276" i="62"/>
  <c r="E276" i="62"/>
  <c r="C276" i="62"/>
  <c r="M275" i="62"/>
  <c r="K275" i="62"/>
  <c r="I275" i="62"/>
  <c r="G275" i="62"/>
  <c r="E275" i="62"/>
  <c r="C275" i="62"/>
  <c r="M274" i="62"/>
  <c r="K274" i="62"/>
  <c r="I274" i="62"/>
  <c r="G274" i="62"/>
  <c r="E274" i="62"/>
  <c r="C274" i="62"/>
  <c r="M273" i="62"/>
  <c r="K273" i="62"/>
  <c r="I273" i="62"/>
  <c r="G273" i="62"/>
  <c r="E273" i="62"/>
  <c r="C273" i="62"/>
  <c r="M272" i="62"/>
  <c r="K272" i="62"/>
  <c r="I272" i="62"/>
  <c r="G272" i="62"/>
  <c r="E272" i="62"/>
  <c r="C272" i="62"/>
  <c r="M271" i="62"/>
  <c r="K271" i="62"/>
  <c r="I271" i="62"/>
  <c r="G271" i="62"/>
  <c r="E271" i="62"/>
  <c r="C271" i="62"/>
  <c r="M270" i="62"/>
  <c r="K270" i="62"/>
  <c r="I270" i="62"/>
  <c r="G270" i="62"/>
  <c r="E270" i="62"/>
  <c r="C270" i="62"/>
  <c r="M269" i="62"/>
  <c r="K269" i="62"/>
  <c r="I269" i="62"/>
  <c r="G269" i="62"/>
  <c r="E269" i="62"/>
  <c r="C269" i="62"/>
  <c r="M268" i="62"/>
  <c r="K268" i="62"/>
  <c r="I268" i="62"/>
  <c r="G268" i="62"/>
  <c r="E268" i="62"/>
  <c r="C268" i="62"/>
  <c r="M267" i="62"/>
  <c r="K267" i="62"/>
  <c r="I267" i="62"/>
  <c r="G267" i="62"/>
  <c r="E267" i="62"/>
  <c r="C267" i="62"/>
  <c r="M266" i="62"/>
  <c r="K266" i="62"/>
  <c r="I266" i="62"/>
  <c r="G266" i="62"/>
  <c r="E266" i="62"/>
  <c r="C266" i="62"/>
  <c r="M265" i="62"/>
  <c r="K265" i="62"/>
  <c r="I265" i="62"/>
  <c r="G265" i="62"/>
  <c r="E265" i="62"/>
  <c r="C265" i="62"/>
  <c r="M264" i="62"/>
  <c r="K264" i="62"/>
  <c r="I264" i="62"/>
  <c r="G264" i="62"/>
  <c r="E264" i="62"/>
  <c r="C264" i="62"/>
  <c r="M263" i="62"/>
  <c r="K263" i="62"/>
  <c r="I263" i="62"/>
  <c r="G263" i="62"/>
  <c r="E263" i="62"/>
  <c r="C263" i="62"/>
  <c r="M262" i="62"/>
  <c r="K262" i="62"/>
  <c r="I262" i="62"/>
  <c r="G262" i="62"/>
  <c r="E262" i="62"/>
  <c r="C262" i="62"/>
  <c r="M261" i="62"/>
  <c r="K261" i="62"/>
  <c r="I261" i="62"/>
  <c r="G261" i="62"/>
  <c r="E261" i="62"/>
  <c r="C261" i="62"/>
  <c r="M260" i="62"/>
  <c r="K260" i="62"/>
  <c r="I260" i="62"/>
  <c r="G260" i="62"/>
  <c r="E260" i="62"/>
  <c r="C260" i="62"/>
  <c r="M259" i="62"/>
  <c r="K259" i="62"/>
  <c r="I259" i="62"/>
  <c r="G259" i="62"/>
  <c r="E259" i="62"/>
  <c r="C259" i="62"/>
  <c r="M258" i="62"/>
  <c r="K258" i="62"/>
  <c r="I258" i="62"/>
  <c r="G258" i="62"/>
  <c r="E258" i="62"/>
  <c r="C258" i="62"/>
  <c r="M257" i="62"/>
  <c r="K257" i="62"/>
  <c r="I257" i="62"/>
  <c r="G257" i="62"/>
  <c r="E257" i="62"/>
  <c r="C257" i="62"/>
  <c r="M256" i="62"/>
  <c r="K256" i="62"/>
  <c r="I256" i="62"/>
  <c r="G256" i="62"/>
  <c r="E256" i="62"/>
  <c r="C256" i="62"/>
  <c r="M255" i="62"/>
  <c r="K255" i="62"/>
  <c r="I255" i="62"/>
  <c r="G255" i="62"/>
  <c r="E255" i="62"/>
  <c r="C255" i="62"/>
  <c r="M254" i="62"/>
  <c r="K254" i="62"/>
  <c r="I254" i="62"/>
  <c r="G254" i="62"/>
  <c r="E254" i="62"/>
  <c r="C254" i="62"/>
  <c r="M253" i="62"/>
  <c r="K253" i="62"/>
  <c r="I253" i="62"/>
  <c r="G253" i="62"/>
  <c r="E253" i="62"/>
  <c r="C253" i="62"/>
  <c r="M252" i="62"/>
  <c r="K252" i="62"/>
  <c r="I252" i="62"/>
  <c r="G252" i="62"/>
  <c r="E252" i="62"/>
  <c r="C252" i="62"/>
  <c r="M251" i="62"/>
  <c r="K251" i="62"/>
  <c r="I251" i="62"/>
  <c r="G251" i="62"/>
  <c r="E251" i="62"/>
  <c r="C251" i="62"/>
  <c r="M250" i="62"/>
  <c r="K250" i="62"/>
  <c r="I250" i="62"/>
  <c r="G250" i="62"/>
  <c r="E250" i="62"/>
  <c r="C250" i="62"/>
  <c r="M249" i="62"/>
  <c r="K249" i="62"/>
  <c r="I249" i="62"/>
  <c r="G249" i="62"/>
  <c r="E249" i="62"/>
  <c r="C249" i="62"/>
  <c r="M248" i="62"/>
  <c r="K248" i="62"/>
  <c r="I248" i="62"/>
  <c r="G248" i="62"/>
  <c r="E248" i="62"/>
  <c r="C248" i="62"/>
  <c r="M247" i="62"/>
  <c r="K247" i="62"/>
  <c r="I247" i="62"/>
  <c r="G247" i="62"/>
  <c r="E247" i="62"/>
  <c r="C247" i="62"/>
  <c r="M246" i="62"/>
  <c r="K246" i="62"/>
  <c r="I246" i="62"/>
  <c r="G246" i="62"/>
  <c r="E246" i="62"/>
  <c r="C246" i="62"/>
  <c r="M245" i="62"/>
  <c r="K245" i="62"/>
  <c r="I245" i="62"/>
  <c r="G245" i="62"/>
  <c r="E245" i="62"/>
  <c r="C245" i="62"/>
  <c r="M244" i="62"/>
  <c r="K244" i="62"/>
  <c r="I244" i="62"/>
  <c r="G244" i="62"/>
  <c r="E244" i="62"/>
  <c r="C244" i="62"/>
  <c r="M243" i="62"/>
  <c r="K243" i="62"/>
  <c r="I243" i="62"/>
  <c r="G243" i="62"/>
  <c r="E243" i="62"/>
  <c r="C243" i="62"/>
  <c r="M242" i="62"/>
  <c r="K242" i="62"/>
  <c r="I242" i="62"/>
  <c r="G242" i="62"/>
  <c r="E242" i="62"/>
  <c r="C242" i="62"/>
  <c r="M241" i="62"/>
  <c r="K241" i="62"/>
  <c r="I241" i="62"/>
  <c r="G241" i="62"/>
  <c r="E241" i="62"/>
  <c r="C241" i="62"/>
  <c r="M240" i="62"/>
  <c r="K240" i="62"/>
  <c r="I240" i="62"/>
  <c r="G240" i="62"/>
  <c r="E240" i="62"/>
  <c r="C240" i="62"/>
  <c r="M239" i="62"/>
  <c r="K239" i="62"/>
  <c r="I239" i="62"/>
  <c r="G239" i="62"/>
  <c r="E239" i="62"/>
  <c r="C239" i="62"/>
  <c r="M238" i="62"/>
  <c r="K238" i="62"/>
  <c r="I238" i="62"/>
  <c r="G238" i="62"/>
  <c r="E238" i="62"/>
  <c r="C238" i="62"/>
  <c r="M237" i="62"/>
  <c r="K237" i="62"/>
  <c r="I237" i="62"/>
  <c r="G237" i="62"/>
  <c r="E237" i="62"/>
  <c r="C237" i="62"/>
  <c r="M236" i="62"/>
  <c r="K236" i="62"/>
  <c r="I236" i="62"/>
  <c r="G236" i="62"/>
  <c r="E236" i="62"/>
  <c r="C236" i="62"/>
  <c r="M235" i="62"/>
  <c r="K235" i="62"/>
  <c r="I235" i="62"/>
  <c r="G235" i="62"/>
  <c r="E235" i="62"/>
  <c r="C235" i="62"/>
  <c r="M234" i="62"/>
  <c r="K234" i="62"/>
  <c r="I234" i="62"/>
  <c r="G234" i="62"/>
  <c r="E234" i="62"/>
  <c r="C234" i="62"/>
  <c r="M233" i="62"/>
  <c r="K233" i="62"/>
  <c r="I233" i="62"/>
  <c r="G233" i="62"/>
  <c r="E233" i="62"/>
  <c r="C233" i="62"/>
  <c r="M232" i="62"/>
  <c r="K232" i="62"/>
  <c r="I232" i="62"/>
  <c r="G232" i="62"/>
  <c r="E232" i="62"/>
  <c r="C232" i="62"/>
  <c r="M231" i="62"/>
  <c r="K231" i="62"/>
  <c r="I231" i="62"/>
  <c r="G231" i="62"/>
  <c r="E231" i="62"/>
  <c r="C231" i="62"/>
  <c r="M230" i="62"/>
  <c r="K230" i="62"/>
  <c r="I230" i="62"/>
  <c r="G230" i="62"/>
  <c r="E230" i="62"/>
  <c r="C230" i="62"/>
  <c r="M229" i="62"/>
  <c r="K229" i="62"/>
  <c r="I229" i="62"/>
  <c r="G229" i="62"/>
  <c r="E229" i="62"/>
  <c r="C229" i="62"/>
  <c r="M228" i="62"/>
  <c r="K228" i="62"/>
  <c r="I228" i="62"/>
  <c r="G228" i="62"/>
  <c r="E228" i="62"/>
  <c r="C228" i="62"/>
  <c r="M227" i="62"/>
  <c r="K227" i="62"/>
  <c r="I227" i="62"/>
  <c r="G227" i="62"/>
  <c r="E227" i="62"/>
  <c r="C227" i="62"/>
  <c r="M226" i="62"/>
  <c r="K226" i="62"/>
  <c r="I226" i="62"/>
  <c r="G226" i="62"/>
  <c r="E226" i="62"/>
  <c r="C226" i="62"/>
  <c r="M225" i="62"/>
  <c r="K225" i="62"/>
  <c r="I225" i="62"/>
  <c r="G225" i="62"/>
  <c r="E225" i="62"/>
  <c r="C225" i="62"/>
  <c r="M224" i="62"/>
  <c r="K224" i="62"/>
  <c r="I224" i="62"/>
  <c r="G224" i="62"/>
  <c r="E224" i="62"/>
  <c r="C224" i="62"/>
  <c r="M223" i="62"/>
  <c r="K223" i="62"/>
  <c r="I223" i="62"/>
  <c r="G223" i="62"/>
  <c r="E223" i="62"/>
  <c r="C223" i="62"/>
  <c r="M222" i="62"/>
  <c r="K222" i="62"/>
  <c r="I222" i="62"/>
  <c r="G222" i="62"/>
  <c r="E222" i="62"/>
  <c r="C222" i="62"/>
  <c r="M221" i="62"/>
  <c r="K221" i="62"/>
  <c r="I221" i="62"/>
  <c r="G221" i="62"/>
  <c r="E221" i="62"/>
  <c r="C221" i="62"/>
  <c r="M220" i="62"/>
  <c r="K220" i="62"/>
  <c r="I220" i="62"/>
  <c r="G220" i="62"/>
  <c r="E220" i="62"/>
  <c r="C220" i="62"/>
  <c r="M219" i="62"/>
  <c r="K219" i="62"/>
  <c r="I219" i="62"/>
  <c r="G219" i="62"/>
  <c r="E219" i="62"/>
  <c r="C219" i="62"/>
  <c r="M218" i="62"/>
  <c r="K218" i="62"/>
  <c r="I218" i="62"/>
  <c r="G218" i="62"/>
  <c r="E218" i="62"/>
  <c r="C218" i="62"/>
  <c r="M217" i="62"/>
  <c r="K217" i="62"/>
  <c r="I217" i="62"/>
  <c r="G217" i="62"/>
  <c r="E217" i="62"/>
  <c r="C217" i="62"/>
  <c r="M216" i="62"/>
  <c r="K216" i="62"/>
  <c r="I216" i="62"/>
  <c r="G216" i="62"/>
  <c r="E216" i="62"/>
  <c r="C216" i="62"/>
  <c r="M215" i="62"/>
  <c r="K215" i="62"/>
  <c r="I215" i="62"/>
  <c r="G215" i="62"/>
  <c r="E215" i="62"/>
  <c r="C215" i="62"/>
  <c r="M214" i="62"/>
  <c r="K214" i="62"/>
  <c r="I214" i="62"/>
  <c r="G214" i="62"/>
  <c r="E214" i="62"/>
  <c r="C214" i="62"/>
  <c r="M213" i="62"/>
  <c r="K213" i="62"/>
  <c r="I213" i="62"/>
  <c r="G213" i="62"/>
  <c r="E213" i="62"/>
  <c r="C213" i="62"/>
  <c r="M212" i="62"/>
  <c r="K212" i="62"/>
  <c r="I212" i="62"/>
  <c r="G212" i="62"/>
  <c r="E212" i="62"/>
  <c r="C212" i="62"/>
  <c r="M211" i="62"/>
  <c r="K211" i="62"/>
  <c r="I211" i="62"/>
  <c r="G211" i="62"/>
  <c r="E211" i="62"/>
  <c r="C211" i="62"/>
  <c r="M210" i="62"/>
  <c r="K210" i="62"/>
  <c r="I210" i="62"/>
  <c r="G210" i="62"/>
  <c r="E210" i="62"/>
  <c r="C210" i="62"/>
  <c r="M209" i="62"/>
  <c r="K209" i="62"/>
  <c r="I209" i="62"/>
  <c r="G209" i="62"/>
  <c r="E209" i="62"/>
  <c r="C209" i="62"/>
  <c r="M208" i="62"/>
  <c r="K208" i="62"/>
  <c r="I208" i="62"/>
  <c r="G208" i="62"/>
  <c r="E208" i="62"/>
  <c r="C208" i="62"/>
  <c r="M207" i="62"/>
  <c r="K207" i="62"/>
  <c r="I207" i="62"/>
  <c r="G207" i="62"/>
  <c r="E207" i="62"/>
  <c r="C207" i="62"/>
  <c r="M206" i="62"/>
  <c r="K206" i="62"/>
  <c r="I206" i="62"/>
  <c r="G206" i="62"/>
  <c r="E206" i="62"/>
  <c r="C206" i="62"/>
  <c r="M205" i="62"/>
  <c r="K205" i="62"/>
  <c r="I205" i="62"/>
  <c r="G205" i="62"/>
  <c r="E205" i="62"/>
  <c r="C205" i="62"/>
  <c r="M204" i="62"/>
  <c r="K204" i="62"/>
  <c r="I204" i="62"/>
  <c r="G204" i="62"/>
  <c r="E204" i="62"/>
  <c r="C204" i="62"/>
  <c r="M203" i="62"/>
  <c r="K203" i="62"/>
  <c r="I203" i="62"/>
  <c r="G203" i="62"/>
  <c r="E203" i="62"/>
  <c r="C203" i="62"/>
  <c r="M202" i="62"/>
  <c r="K202" i="62"/>
  <c r="I202" i="62"/>
  <c r="G202" i="62"/>
  <c r="E202" i="62"/>
  <c r="C202" i="62"/>
  <c r="M201" i="62"/>
  <c r="K201" i="62"/>
  <c r="I201" i="62"/>
  <c r="G201" i="62"/>
  <c r="E201" i="62"/>
  <c r="C201" i="62"/>
  <c r="M200" i="62"/>
  <c r="K200" i="62"/>
  <c r="I200" i="62"/>
  <c r="G200" i="62"/>
  <c r="E200" i="62"/>
  <c r="C200" i="62"/>
  <c r="M199" i="62"/>
  <c r="K199" i="62"/>
  <c r="I199" i="62"/>
  <c r="G199" i="62"/>
  <c r="E199" i="62"/>
  <c r="C199" i="62"/>
  <c r="M198" i="62"/>
  <c r="K198" i="62"/>
  <c r="I198" i="62"/>
  <c r="G198" i="62"/>
  <c r="E198" i="62"/>
  <c r="C198" i="62"/>
  <c r="M197" i="62"/>
  <c r="K197" i="62"/>
  <c r="I197" i="62"/>
  <c r="G197" i="62"/>
  <c r="E197" i="62"/>
  <c r="C197" i="62"/>
  <c r="M196" i="62"/>
  <c r="K196" i="62"/>
  <c r="I196" i="62"/>
  <c r="G196" i="62"/>
  <c r="E196" i="62"/>
  <c r="C196" i="62"/>
  <c r="M195" i="62"/>
  <c r="K195" i="62"/>
  <c r="I195" i="62"/>
  <c r="G195" i="62"/>
  <c r="E195" i="62"/>
  <c r="C195" i="62"/>
  <c r="M194" i="62"/>
  <c r="K194" i="62"/>
  <c r="I194" i="62"/>
  <c r="G194" i="62"/>
  <c r="E194" i="62"/>
  <c r="C194" i="62"/>
  <c r="M193" i="62"/>
  <c r="K193" i="62"/>
  <c r="I193" i="62"/>
  <c r="G193" i="62"/>
  <c r="E193" i="62"/>
  <c r="C193" i="62"/>
  <c r="M192" i="62"/>
  <c r="K192" i="62"/>
  <c r="I192" i="62"/>
  <c r="G192" i="62"/>
  <c r="E192" i="62"/>
  <c r="C192" i="62"/>
  <c r="M191" i="62"/>
  <c r="K191" i="62"/>
  <c r="I191" i="62"/>
  <c r="G191" i="62"/>
  <c r="E191" i="62"/>
  <c r="C191" i="62"/>
  <c r="M190" i="62"/>
  <c r="K190" i="62"/>
  <c r="I190" i="62"/>
  <c r="G190" i="62"/>
  <c r="E190" i="62"/>
  <c r="C190" i="62"/>
  <c r="M189" i="62"/>
  <c r="K189" i="62"/>
  <c r="I189" i="62"/>
  <c r="G189" i="62"/>
  <c r="E189" i="62"/>
  <c r="C189" i="62"/>
  <c r="M188" i="62"/>
  <c r="K188" i="62"/>
  <c r="I188" i="62"/>
  <c r="G188" i="62"/>
  <c r="E188" i="62"/>
  <c r="C188" i="62"/>
  <c r="M187" i="62"/>
  <c r="K187" i="62"/>
  <c r="I187" i="62"/>
  <c r="G187" i="62"/>
  <c r="E187" i="62"/>
  <c r="C187" i="62"/>
  <c r="M186" i="62"/>
  <c r="K186" i="62"/>
  <c r="I186" i="62"/>
  <c r="G186" i="62"/>
  <c r="E186" i="62"/>
  <c r="C186" i="62"/>
  <c r="M185" i="62"/>
  <c r="K185" i="62"/>
  <c r="I185" i="62"/>
  <c r="G185" i="62"/>
  <c r="E185" i="62"/>
  <c r="C185" i="62"/>
  <c r="M184" i="62"/>
  <c r="K184" i="62"/>
  <c r="I184" i="62"/>
  <c r="G184" i="62"/>
  <c r="E184" i="62"/>
  <c r="C184" i="62"/>
  <c r="M183" i="62"/>
  <c r="K183" i="62"/>
  <c r="I183" i="62"/>
  <c r="G183" i="62"/>
  <c r="E183" i="62"/>
  <c r="C183" i="62"/>
  <c r="M182" i="62"/>
  <c r="K182" i="62"/>
  <c r="I182" i="62"/>
  <c r="G182" i="62"/>
  <c r="E182" i="62"/>
  <c r="C182" i="62"/>
  <c r="M181" i="62"/>
  <c r="K181" i="62"/>
  <c r="I181" i="62"/>
  <c r="G181" i="62"/>
  <c r="E181" i="62"/>
  <c r="C181" i="62"/>
  <c r="M180" i="62"/>
  <c r="K180" i="62"/>
  <c r="I180" i="62"/>
  <c r="G180" i="62"/>
  <c r="E180" i="62"/>
  <c r="C180" i="62"/>
  <c r="M179" i="62"/>
  <c r="K179" i="62"/>
  <c r="I179" i="62"/>
  <c r="G179" i="62"/>
  <c r="E179" i="62"/>
  <c r="C179" i="62"/>
  <c r="M178" i="62"/>
  <c r="K178" i="62"/>
  <c r="I178" i="62"/>
  <c r="G178" i="62"/>
  <c r="E178" i="62"/>
  <c r="C178" i="62"/>
  <c r="M177" i="62"/>
  <c r="K177" i="62"/>
  <c r="I177" i="62"/>
  <c r="G177" i="62"/>
  <c r="E177" i="62"/>
  <c r="C177" i="62"/>
  <c r="M176" i="62"/>
  <c r="K176" i="62"/>
  <c r="I176" i="62"/>
  <c r="G176" i="62"/>
  <c r="E176" i="62"/>
  <c r="C176" i="62"/>
  <c r="M175" i="62"/>
  <c r="K175" i="62"/>
  <c r="I175" i="62"/>
  <c r="G175" i="62"/>
  <c r="E175" i="62"/>
  <c r="C175" i="62"/>
  <c r="M174" i="62"/>
  <c r="K174" i="62"/>
  <c r="I174" i="62"/>
  <c r="G174" i="62"/>
  <c r="E174" i="62"/>
  <c r="C174" i="62"/>
  <c r="M173" i="62"/>
  <c r="K173" i="62"/>
  <c r="I173" i="62"/>
  <c r="G173" i="62"/>
  <c r="E173" i="62"/>
  <c r="C173" i="62"/>
  <c r="M172" i="62"/>
  <c r="K172" i="62"/>
  <c r="I172" i="62"/>
  <c r="G172" i="62"/>
  <c r="E172" i="62"/>
  <c r="C172" i="62"/>
  <c r="M171" i="62"/>
  <c r="K171" i="62"/>
  <c r="I171" i="62"/>
  <c r="G171" i="62"/>
  <c r="E171" i="62"/>
  <c r="C171" i="62"/>
  <c r="M170" i="62"/>
  <c r="K170" i="62"/>
  <c r="I170" i="62"/>
  <c r="G170" i="62"/>
  <c r="E170" i="62"/>
  <c r="C170" i="62"/>
  <c r="M169" i="62"/>
  <c r="K169" i="62"/>
  <c r="I169" i="62"/>
  <c r="G169" i="62"/>
  <c r="E169" i="62"/>
  <c r="C169" i="62"/>
  <c r="M168" i="62"/>
  <c r="K168" i="62"/>
  <c r="I168" i="62"/>
  <c r="G168" i="62"/>
  <c r="E168" i="62"/>
  <c r="C168" i="62"/>
  <c r="M167" i="62"/>
  <c r="K167" i="62"/>
  <c r="I167" i="62"/>
  <c r="G167" i="62"/>
  <c r="E167" i="62"/>
  <c r="C167" i="62"/>
  <c r="M166" i="62"/>
  <c r="K166" i="62"/>
  <c r="I166" i="62"/>
  <c r="G166" i="62"/>
  <c r="E166" i="62"/>
  <c r="C166" i="62"/>
  <c r="M165" i="62"/>
  <c r="K165" i="62"/>
  <c r="I165" i="62"/>
  <c r="G165" i="62"/>
  <c r="E165" i="62"/>
  <c r="C165" i="62"/>
  <c r="M164" i="62"/>
  <c r="K164" i="62"/>
  <c r="I164" i="62"/>
  <c r="G164" i="62"/>
  <c r="E164" i="62"/>
  <c r="C164" i="62"/>
  <c r="M163" i="62"/>
  <c r="K163" i="62"/>
  <c r="I163" i="62"/>
  <c r="G163" i="62"/>
  <c r="E163" i="62"/>
  <c r="C163" i="62"/>
  <c r="M162" i="62"/>
  <c r="K162" i="62"/>
  <c r="I162" i="62"/>
  <c r="G162" i="62"/>
  <c r="E162" i="62"/>
  <c r="C162" i="62"/>
  <c r="M161" i="62"/>
  <c r="K161" i="62"/>
  <c r="I161" i="62"/>
  <c r="G161" i="62"/>
  <c r="E161" i="62"/>
  <c r="C161" i="62"/>
  <c r="M160" i="62"/>
  <c r="K160" i="62"/>
  <c r="I160" i="62"/>
  <c r="G160" i="62"/>
  <c r="E160" i="62"/>
  <c r="C160" i="62"/>
  <c r="M159" i="62"/>
  <c r="K159" i="62"/>
  <c r="I159" i="62"/>
  <c r="G159" i="62"/>
  <c r="E159" i="62"/>
  <c r="C159" i="62"/>
  <c r="M158" i="62"/>
  <c r="K158" i="62"/>
  <c r="I158" i="62"/>
  <c r="G158" i="62"/>
  <c r="E158" i="62"/>
  <c r="C158" i="62"/>
  <c r="M157" i="62"/>
  <c r="K157" i="62"/>
  <c r="I157" i="62"/>
  <c r="G157" i="62"/>
  <c r="E157" i="62"/>
  <c r="C157" i="62"/>
  <c r="M156" i="62"/>
  <c r="K156" i="62"/>
  <c r="I156" i="62"/>
  <c r="G156" i="62"/>
  <c r="E156" i="62"/>
  <c r="C156" i="62"/>
  <c r="M155" i="62"/>
  <c r="K155" i="62"/>
  <c r="I155" i="62"/>
  <c r="G155" i="62"/>
  <c r="E155" i="62"/>
  <c r="C155" i="62"/>
  <c r="M154" i="62"/>
  <c r="K154" i="62"/>
  <c r="I154" i="62"/>
  <c r="G154" i="62"/>
  <c r="E154" i="62"/>
  <c r="C154" i="62"/>
  <c r="M153" i="62"/>
  <c r="K153" i="62"/>
  <c r="I153" i="62"/>
  <c r="G153" i="62"/>
  <c r="E153" i="62"/>
  <c r="C153" i="62"/>
  <c r="M152" i="62"/>
  <c r="K152" i="62"/>
  <c r="I152" i="62"/>
  <c r="G152" i="62"/>
  <c r="E152" i="62"/>
  <c r="C152" i="62"/>
  <c r="M151" i="62"/>
  <c r="K151" i="62"/>
  <c r="I151" i="62"/>
  <c r="G151" i="62"/>
  <c r="E151" i="62"/>
  <c r="C151" i="62"/>
  <c r="M150" i="62"/>
  <c r="K150" i="62"/>
  <c r="I150" i="62"/>
  <c r="G150" i="62"/>
  <c r="E150" i="62"/>
  <c r="C150" i="62"/>
  <c r="M149" i="62"/>
  <c r="K149" i="62"/>
  <c r="I149" i="62"/>
  <c r="G149" i="62"/>
  <c r="E149" i="62"/>
  <c r="C149" i="62"/>
  <c r="M148" i="62"/>
  <c r="K148" i="62"/>
  <c r="I148" i="62"/>
  <c r="G148" i="62"/>
  <c r="E148" i="62"/>
  <c r="C148" i="62"/>
  <c r="M147" i="62"/>
  <c r="K147" i="62"/>
  <c r="I147" i="62"/>
  <c r="G147" i="62"/>
  <c r="E147" i="62"/>
  <c r="C147" i="62"/>
  <c r="M146" i="62"/>
  <c r="K146" i="62"/>
  <c r="I146" i="62"/>
  <c r="G146" i="62"/>
  <c r="E146" i="62"/>
  <c r="C146" i="62"/>
  <c r="M145" i="62"/>
  <c r="K145" i="62"/>
  <c r="I145" i="62"/>
  <c r="G145" i="62"/>
  <c r="E145" i="62"/>
  <c r="C145" i="62"/>
  <c r="M144" i="62"/>
  <c r="K144" i="62"/>
  <c r="I144" i="62"/>
  <c r="G144" i="62"/>
  <c r="E144" i="62"/>
  <c r="C144" i="62"/>
  <c r="M143" i="62"/>
  <c r="K143" i="62"/>
  <c r="I143" i="62"/>
  <c r="G143" i="62"/>
  <c r="E143" i="62"/>
  <c r="C143" i="62"/>
  <c r="M142" i="62"/>
  <c r="K142" i="62"/>
  <c r="I142" i="62"/>
  <c r="G142" i="62"/>
  <c r="E142" i="62"/>
  <c r="C142" i="62"/>
  <c r="M141" i="62"/>
  <c r="K141" i="62"/>
  <c r="I141" i="62"/>
  <c r="G141" i="62"/>
  <c r="E141" i="62"/>
  <c r="C141" i="62"/>
  <c r="M140" i="62"/>
  <c r="K140" i="62"/>
  <c r="I140" i="62"/>
  <c r="G140" i="62"/>
  <c r="E140" i="62"/>
  <c r="C140" i="62"/>
  <c r="M139" i="62"/>
  <c r="K139" i="62"/>
  <c r="I139" i="62"/>
  <c r="G139" i="62"/>
  <c r="E139" i="62"/>
  <c r="C139" i="62"/>
  <c r="M138" i="62"/>
  <c r="K138" i="62"/>
  <c r="I138" i="62"/>
  <c r="G138" i="62"/>
  <c r="E138" i="62"/>
  <c r="C138" i="62"/>
  <c r="M137" i="62"/>
  <c r="K137" i="62"/>
  <c r="I137" i="62"/>
  <c r="G137" i="62"/>
  <c r="E137" i="62"/>
  <c r="C137" i="62"/>
  <c r="M136" i="62"/>
  <c r="K136" i="62"/>
  <c r="I136" i="62"/>
  <c r="G136" i="62"/>
  <c r="E136" i="62"/>
  <c r="C136" i="62"/>
  <c r="M135" i="62"/>
  <c r="K135" i="62"/>
  <c r="I135" i="62"/>
  <c r="G135" i="62"/>
  <c r="E135" i="62"/>
  <c r="C135" i="62"/>
  <c r="M134" i="62"/>
  <c r="K134" i="62"/>
  <c r="I134" i="62"/>
  <c r="G134" i="62"/>
  <c r="E134" i="62"/>
  <c r="C134" i="62"/>
  <c r="M133" i="62"/>
  <c r="K133" i="62"/>
  <c r="I133" i="62"/>
  <c r="G133" i="62"/>
  <c r="E133" i="62"/>
  <c r="C133" i="62"/>
  <c r="M132" i="62"/>
  <c r="K132" i="62"/>
  <c r="I132" i="62"/>
  <c r="G132" i="62"/>
  <c r="E132" i="62"/>
  <c r="C132" i="62"/>
  <c r="M131" i="62"/>
  <c r="K131" i="62"/>
  <c r="I131" i="62"/>
  <c r="G131" i="62"/>
  <c r="E131" i="62"/>
  <c r="C131" i="62"/>
  <c r="M130" i="62"/>
  <c r="K130" i="62"/>
  <c r="I130" i="62"/>
  <c r="G130" i="62"/>
  <c r="E130" i="62"/>
  <c r="C130" i="62"/>
  <c r="M129" i="62"/>
  <c r="K129" i="62"/>
  <c r="I129" i="62"/>
  <c r="G129" i="62"/>
  <c r="E129" i="62"/>
  <c r="C129" i="62"/>
  <c r="M128" i="62"/>
  <c r="K128" i="62"/>
  <c r="I128" i="62"/>
  <c r="G128" i="62"/>
  <c r="E128" i="62"/>
  <c r="C128" i="62"/>
  <c r="M127" i="62"/>
  <c r="K127" i="62"/>
  <c r="I127" i="62"/>
  <c r="G127" i="62"/>
  <c r="E127" i="62"/>
  <c r="C127" i="62"/>
  <c r="M126" i="62"/>
  <c r="K126" i="62"/>
  <c r="I126" i="62"/>
  <c r="G126" i="62"/>
  <c r="E126" i="62"/>
  <c r="C126" i="62"/>
  <c r="M125" i="62"/>
  <c r="K125" i="62"/>
  <c r="I125" i="62"/>
  <c r="G125" i="62"/>
  <c r="E125" i="62"/>
  <c r="C125" i="62"/>
  <c r="M124" i="62"/>
  <c r="K124" i="62"/>
  <c r="I124" i="62"/>
  <c r="G124" i="62"/>
  <c r="E124" i="62"/>
  <c r="C124" i="62"/>
  <c r="M123" i="62"/>
  <c r="K123" i="62"/>
  <c r="I123" i="62"/>
  <c r="G123" i="62"/>
  <c r="E123" i="62"/>
  <c r="C123" i="62"/>
  <c r="M122" i="62"/>
  <c r="K122" i="62"/>
  <c r="I122" i="62"/>
  <c r="G122" i="62"/>
  <c r="E122" i="62"/>
  <c r="C122" i="62"/>
  <c r="M121" i="62"/>
  <c r="K121" i="62"/>
  <c r="I121" i="62"/>
  <c r="G121" i="62"/>
  <c r="E121" i="62"/>
  <c r="C121" i="62"/>
  <c r="M120" i="62"/>
  <c r="K120" i="62"/>
  <c r="I120" i="62"/>
  <c r="G120" i="62"/>
  <c r="E120" i="62"/>
  <c r="C120" i="62"/>
  <c r="M119" i="62"/>
  <c r="K119" i="62"/>
  <c r="I119" i="62"/>
  <c r="G119" i="62"/>
  <c r="E119" i="62"/>
  <c r="C119" i="62"/>
  <c r="M118" i="62"/>
  <c r="K118" i="62"/>
  <c r="I118" i="62"/>
  <c r="G118" i="62"/>
  <c r="E118" i="62"/>
  <c r="C118" i="62"/>
  <c r="M117" i="62"/>
  <c r="K117" i="62"/>
  <c r="I117" i="62"/>
  <c r="G117" i="62"/>
  <c r="E117" i="62"/>
  <c r="C117" i="62"/>
  <c r="M116" i="62"/>
  <c r="K116" i="62"/>
  <c r="I116" i="62"/>
  <c r="G116" i="62"/>
  <c r="E116" i="62"/>
  <c r="C116" i="62"/>
  <c r="M115" i="62"/>
  <c r="K115" i="62"/>
  <c r="I115" i="62"/>
  <c r="G115" i="62"/>
  <c r="E115" i="62"/>
  <c r="C115" i="62"/>
  <c r="M114" i="62"/>
  <c r="K114" i="62"/>
  <c r="I114" i="62"/>
  <c r="G114" i="62"/>
  <c r="E114" i="62"/>
  <c r="C114" i="62"/>
  <c r="M113" i="62"/>
  <c r="K113" i="62"/>
  <c r="I113" i="62"/>
  <c r="G113" i="62"/>
  <c r="E113" i="62"/>
  <c r="C113" i="62"/>
  <c r="M112" i="62"/>
  <c r="K112" i="62"/>
  <c r="I112" i="62"/>
  <c r="G112" i="62"/>
  <c r="E112" i="62"/>
  <c r="C112" i="62"/>
  <c r="M111" i="62"/>
  <c r="K111" i="62"/>
  <c r="I111" i="62"/>
  <c r="G111" i="62"/>
  <c r="E111" i="62"/>
  <c r="C111" i="62"/>
  <c r="M110" i="62"/>
  <c r="K110" i="62"/>
  <c r="I110" i="62"/>
  <c r="G110" i="62"/>
  <c r="E110" i="62"/>
  <c r="C110" i="62"/>
  <c r="M109" i="62"/>
  <c r="K109" i="62"/>
  <c r="I109" i="62"/>
  <c r="G109" i="62"/>
  <c r="E109" i="62"/>
  <c r="C109" i="62"/>
  <c r="M108" i="62"/>
  <c r="K108" i="62"/>
  <c r="I108" i="62"/>
  <c r="G108" i="62"/>
  <c r="E108" i="62"/>
  <c r="C108" i="62"/>
  <c r="M107" i="62"/>
  <c r="K107" i="62"/>
  <c r="I107" i="62"/>
  <c r="G107" i="62"/>
  <c r="E107" i="62"/>
  <c r="C107" i="62"/>
  <c r="M106" i="62"/>
  <c r="K106" i="62"/>
  <c r="I106" i="62"/>
  <c r="G106" i="62"/>
  <c r="E106" i="62"/>
  <c r="C106" i="62"/>
  <c r="M105" i="62"/>
  <c r="K105" i="62"/>
  <c r="I105" i="62"/>
  <c r="G105" i="62"/>
  <c r="E105" i="62"/>
  <c r="C105" i="62"/>
  <c r="M104" i="62"/>
  <c r="K104" i="62"/>
  <c r="I104" i="62"/>
  <c r="G104" i="62"/>
  <c r="E104" i="62"/>
  <c r="C104" i="62"/>
  <c r="M103" i="62"/>
  <c r="K103" i="62"/>
  <c r="I103" i="62"/>
  <c r="G103" i="62"/>
  <c r="E103" i="62"/>
  <c r="C103" i="62"/>
  <c r="M102" i="62"/>
  <c r="K102" i="62"/>
  <c r="I102" i="62"/>
  <c r="G102" i="62"/>
  <c r="E102" i="62"/>
  <c r="C102" i="62"/>
  <c r="M101" i="62"/>
  <c r="K101" i="62"/>
  <c r="I101" i="62"/>
  <c r="G101" i="62"/>
  <c r="E101" i="62"/>
  <c r="C101" i="62"/>
  <c r="M100" i="62"/>
  <c r="K100" i="62"/>
  <c r="I100" i="62"/>
  <c r="G100" i="62"/>
  <c r="E100" i="62"/>
  <c r="C100" i="62"/>
  <c r="M99" i="62"/>
  <c r="K99" i="62"/>
  <c r="I99" i="62"/>
  <c r="G99" i="62"/>
  <c r="E99" i="62"/>
  <c r="C99" i="62"/>
  <c r="M98" i="62"/>
  <c r="K98" i="62"/>
  <c r="I98" i="62"/>
  <c r="G98" i="62"/>
  <c r="E98" i="62"/>
  <c r="C98" i="62"/>
  <c r="M97" i="62"/>
  <c r="K97" i="62"/>
  <c r="I97" i="62"/>
  <c r="G97" i="62"/>
  <c r="E97" i="62"/>
  <c r="C97" i="62"/>
  <c r="M96" i="62"/>
  <c r="K96" i="62"/>
  <c r="I96" i="62"/>
  <c r="G96" i="62"/>
  <c r="E96" i="62"/>
  <c r="C96" i="62"/>
  <c r="M95" i="62"/>
  <c r="K95" i="62"/>
  <c r="I95" i="62"/>
  <c r="G95" i="62"/>
  <c r="E95" i="62"/>
  <c r="C95" i="62"/>
  <c r="M94" i="62"/>
  <c r="K94" i="62"/>
  <c r="I94" i="62"/>
  <c r="G94" i="62"/>
  <c r="E94" i="62"/>
  <c r="C94" i="62"/>
  <c r="M93" i="62"/>
  <c r="K93" i="62"/>
  <c r="I93" i="62"/>
  <c r="G93" i="62"/>
  <c r="E93" i="62"/>
  <c r="C93" i="62"/>
  <c r="M92" i="62"/>
  <c r="K92" i="62"/>
  <c r="I92" i="62"/>
  <c r="G92" i="62"/>
  <c r="E92" i="62"/>
  <c r="C92" i="62"/>
  <c r="M91" i="62"/>
  <c r="K91" i="62"/>
  <c r="I91" i="62"/>
  <c r="G91" i="62"/>
  <c r="E91" i="62"/>
  <c r="C91" i="62"/>
  <c r="M90" i="62"/>
  <c r="K90" i="62"/>
  <c r="I90" i="62"/>
  <c r="G90" i="62"/>
  <c r="E90" i="62"/>
  <c r="C90" i="62"/>
  <c r="M89" i="62"/>
  <c r="K89" i="62"/>
  <c r="I89" i="62"/>
  <c r="G89" i="62"/>
  <c r="E89" i="62"/>
  <c r="C89" i="62"/>
  <c r="M88" i="62"/>
  <c r="K88" i="62"/>
  <c r="I88" i="62"/>
  <c r="G88" i="62"/>
  <c r="E88" i="62"/>
  <c r="C88" i="62"/>
  <c r="M87" i="62"/>
  <c r="K87" i="62"/>
  <c r="I87" i="62"/>
  <c r="G87" i="62"/>
  <c r="E87" i="62"/>
  <c r="C87" i="62"/>
  <c r="M86" i="62"/>
  <c r="K86" i="62"/>
  <c r="I86" i="62"/>
  <c r="G86" i="62"/>
  <c r="E86" i="62"/>
  <c r="C86" i="62"/>
  <c r="M85" i="62"/>
  <c r="K85" i="62"/>
  <c r="I85" i="62"/>
  <c r="G85" i="62"/>
  <c r="E85" i="62"/>
  <c r="C85" i="62"/>
  <c r="M84" i="62"/>
  <c r="K84" i="62"/>
  <c r="I84" i="62"/>
  <c r="G84" i="62"/>
  <c r="E84" i="62"/>
  <c r="C84" i="62"/>
  <c r="M83" i="62"/>
  <c r="K83" i="62"/>
  <c r="I83" i="62"/>
  <c r="G83" i="62"/>
  <c r="E83" i="62"/>
  <c r="C83" i="62"/>
  <c r="M82" i="62"/>
  <c r="K82" i="62"/>
  <c r="I82" i="62"/>
  <c r="G82" i="62"/>
  <c r="E82" i="62"/>
  <c r="C82" i="62"/>
  <c r="M81" i="62"/>
  <c r="K81" i="62"/>
  <c r="I81" i="62"/>
  <c r="G81" i="62"/>
  <c r="E81" i="62"/>
  <c r="C81" i="62"/>
  <c r="M80" i="62"/>
  <c r="K80" i="62"/>
  <c r="I80" i="62"/>
  <c r="G80" i="62"/>
  <c r="E80" i="62"/>
  <c r="C80" i="62"/>
  <c r="M79" i="62"/>
  <c r="K79" i="62"/>
  <c r="I79" i="62"/>
  <c r="G79" i="62"/>
  <c r="E79" i="62"/>
  <c r="C79" i="62"/>
  <c r="M78" i="62"/>
  <c r="K78" i="62"/>
  <c r="I78" i="62"/>
  <c r="G78" i="62"/>
  <c r="E78" i="62"/>
  <c r="C78" i="62"/>
  <c r="M77" i="62"/>
  <c r="K77" i="62"/>
  <c r="I77" i="62"/>
  <c r="G77" i="62"/>
  <c r="E77" i="62"/>
  <c r="C77" i="62"/>
  <c r="M76" i="62"/>
  <c r="K76" i="62"/>
  <c r="I76" i="62"/>
  <c r="G76" i="62"/>
  <c r="E76" i="62"/>
  <c r="C76" i="62"/>
  <c r="M75" i="62"/>
  <c r="K75" i="62"/>
  <c r="I75" i="62"/>
  <c r="G75" i="62"/>
  <c r="E75" i="62"/>
  <c r="C75" i="62"/>
  <c r="M74" i="62"/>
  <c r="K74" i="62"/>
  <c r="I74" i="62"/>
  <c r="G74" i="62"/>
  <c r="E74" i="62"/>
  <c r="C74" i="62"/>
  <c r="M73" i="62"/>
  <c r="K73" i="62"/>
  <c r="I73" i="62"/>
  <c r="G73" i="62"/>
  <c r="E73" i="62"/>
  <c r="C73" i="62"/>
  <c r="M72" i="62"/>
  <c r="K72" i="62"/>
  <c r="I72" i="62"/>
  <c r="G72" i="62"/>
  <c r="E72" i="62"/>
  <c r="C72" i="62"/>
  <c r="M71" i="62"/>
  <c r="K71" i="62"/>
  <c r="I71" i="62"/>
  <c r="G71" i="62"/>
  <c r="E71" i="62"/>
  <c r="C71" i="62"/>
  <c r="M70" i="62"/>
  <c r="K70" i="62"/>
  <c r="I70" i="62"/>
  <c r="G70" i="62"/>
  <c r="E70" i="62"/>
  <c r="C70" i="62"/>
  <c r="M69" i="62"/>
  <c r="K69" i="62"/>
  <c r="I69" i="62"/>
  <c r="G69" i="62"/>
  <c r="E69" i="62"/>
  <c r="C69" i="62"/>
  <c r="M68" i="62"/>
  <c r="K68" i="62"/>
  <c r="I68" i="62"/>
  <c r="G68" i="62"/>
  <c r="E68" i="62"/>
  <c r="C68" i="62"/>
  <c r="M67" i="62"/>
  <c r="K67" i="62"/>
  <c r="I67" i="62"/>
  <c r="G67" i="62"/>
  <c r="E67" i="62"/>
  <c r="C67" i="62"/>
  <c r="M66" i="62"/>
  <c r="K66" i="62"/>
  <c r="I66" i="62"/>
  <c r="G66" i="62"/>
  <c r="E66" i="62"/>
  <c r="C66" i="62"/>
  <c r="M65" i="62"/>
  <c r="K65" i="62"/>
  <c r="I65" i="62"/>
  <c r="G65" i="62"/>
  <c r="E65" i="62"/>
  <c r="C65" i="62"/>
  <c r="M64" i="62"/>
  <c r="K64" i="62"/>
  <c r="I64" i="62"/>
  <c r="G64" i="62"/>
  <c r="E64" i="62"/>
  <c r="C64" i="62"/>
  <c r="M63" i="62"/>
  <c r="K63" i="62"/>
  <c r="I63" i="62"/>
  <c r="G63" i="62"/>
  <c r="E63" i="62"/>
  <c r="C63" i="62"/>
  <c r="M62" i="62"/>
  <c r="K62" i="62"/>
  <c r="I62" i="62"/>
  <c r="G62" i="62"/>
  <c r="E62" i="62"/>
  <c r="C62" i="62"/>
  <c r="M61" i="62"/>
  <c r="K61" i="62"/>
  <c r="I61" i="62"/>
  <c r="G61" i="62"/>
  <c r="E61" i="62"/>
  <c r="C61" i="62"/>
  <c r="M60" i="62"/>
  <c r="K60" i="62"/>
  <c r="I60" i="62"/>
  <c r="G60" i="62"/>
  <c r="E60" i="62"/>
  <c r="C60" i="62"/>
  <c r="M59" i="62"/>
  <c r="K59" i="62"/>
  <c r="I59" i="62"/>
  <c r="G59" i="62"/>
  <c r="E59" i="62"/>
  <c r="C59" i="62"/>
  <c r="M58" i="62"/>
  <c r="K58" i="62"/>
  <c r="I58" i="62"/>
  <c r="G58" i="62"/>
  <c r="E58" i="62"/>
  <c r="C58" i="62"/>
  <c r="M57" i="62"/>
  <c r="K57" i="62"/>
  <c r="I57" i="62"/>
  <c r="G57" i="62"/>
  <c r="E57" i="62"/>
  <c r="C57" i="62"/>
  <c r="M56" i="62"/>
  <c r="K56" i="62"/>
  <c r="I56" i="62"/>
  <c r="G56" i="62"/>
  <c r="E56" i="62"/>
  <c r="C56" i="62"/>
  <c r="M55" i="62"/>
  <c r="K55" i="62"/>
  <c r="I55" i="62"/>
  <c r="G55" i="62"/>
  <c r="E55" i="62"/>
  <c r="C55" i="62"/>
  <c r="M54" i="62"/>
  <c r="K54" i="62"/>
  <c r="I54" i="62"/>
  <c r="G54" i="62"/>
  <c r="E54" i="62"/>
  <c r="C54" i="62"/>
  <c r="M53" i="62"/>
  <c r="K53" i="62"/>
  <c r="I53" i="62"/>
  <c r="G53" i="62"/>
  <c r="E53" i="62"/>
  <c r="C53" i="62"/>
  <c r="M52" i="62"/>
  <c r="K52" i="62"/>
  <c r="I52" i="62"/>
  <c r="G52" i="62"/>
  <c r="E52" i="62"/>
  <c r="C52" i="62"/>
  <c r="M51" i="62"/>
  <c r="K51" i="62"/>
  <c r="I51" i="62"/>
  <c r="G51" i="62"/>
  <c r="E51" i="62"/>
  <c r="C51" i="62"/>
  <c r="M50" i="62"/>
  <c r="K50" i="62"/>
  <c r="I50" i="62"/>
  <c r="G50" i="62"/>
  <c r="E50" i="62"/>
  <c r="C50" i="62"/>
  <c r="M49" i="62"/>
  <c r="K49" i="62"/>
  <c r="I49" i="62"/>
  <c r="G49" i="62"/>
  <c r="E49" i="62"/>
  <c r="C49" i="62"/>
  <c r="M48" i="62"/>
  <c r="K48" i="62"/>
  <c r="I48" i="62"/>
  <c r="G48" i="62"/>
  <c r="E48" i="62"/>
  <c r="C48" i="62"/>
  <c r="M47" i="62"/>
  <c r="K47" i="62"/>
  <c r="I47" i="62"/>
  <c r="G47" i="62"/>
  <c r="E47" i="62"/>
  <c r="C47" i="62"/>
  <c r="M46" i="62"/>
  <c r="K46" i="62"/>
  <c r="I46" i="62"/>
  <c r="G46" i="62"/>
  <c r="E46" i="62"/>
  <c r="C46" i="62"/>
  <c r="M45" i="62"/>
  <c r="K45" i="62"/>
  <c r="I45" i="62"/>
  <c r="G45" i="62"/>
  <c r="E45" i="62"/>
  <c r="C45" i="62"/>
  <c r="M44" i="62"/>
  <c r="K44" i="62"/>
  <c r="I44" i="62"/>
  <c r="G44" i="62"/>
  <c r="E44" i="62"/>
  <c r="C44" i="62"/>
  <c r="M43" i="62"/>
  <c r="K43" i="62"/>
  <c r="I43" i="62"/>
  <c r="G43" i="62"/>
  <c r="E43" i="62"/>
  <c r="C43" i="62"/>
  <c r="M42" i="62"/>
  <c r="K42" i="62"/>
  <c r="I42" i="62"/>
  <c r="G42" i="62"/>
  <c r="E42" i="62"/>
  <c r="C42" i="62"/>
  <c r="M41" i="62"/>
  <c r="K41" i="62"/>
  <c r="I41" i="62"/>
  <c r="G41" i="62"/>
  <c r="E41" i="62"/>
  <c r="C41" i="62"/>
  <c r="M40" i="62"/>
  <c r="K40" i="62"/>
  <c r="I40" i="62"/>
  <c r="G40" i="62"/>
  <c r="E40" i="62"/>
  <c r="C40" i="62"/>
  <c r="M39" i="62"/>
  <c r="K39" i="62"/>
  <c r="I39" i="62"/>
  <c r="G39" i="62"/>
  <c r="E39" i="62"/>
  <c r="C39" i="62"/>
  <c r="M38" i="62"/>
  <c r="K38" i="62"/>
  <c r="I38" i="62"/>
  <c r="G38" i="62"/>
  <c r="E38" i="62"/>
  <c r="C38" i="62"/>
  <c r="M37" i="62"/>
  <c r="K37" i="62"/>
  <c r="I37" i="62"/>
  <c r="G37" i="62"/>
  <c r="E37" i="62"/>
  <c r="C37" i="62"/>
  <c r="M36" i="62"/>
  <c r="K36" i="62"/>
  <c r="I36" i="62"/>
  <c r="G36" i="62"/>
  <c r="E36" i="62"/>
  <c r="C36" i="62"/>
  <c r="M35" i="62"/>
  <c r="K35" i="62"/>
  <c r="I35" i="62"/>
  <c r="G35" i="62"/>
  <c r="E35" i="62"/>
  <c r="C35" i="62"/>
  <c r="M34" i="62"/>
  <c r="K34" i="62"/>
  <c r="I34" i="62"/>
  <c r="G34" i="62"/>
  <c r="E34" i="62"/>
  <c r="C34" i="62"/>
  <c r="M33" i="62"/>
  <c r="K33" i="62"/>
  <c r="I33" i="62"/>
  <c r="G33" i="62"/>
  <c r="E33" i="62"/>
  <c r="C33" i="62"/>
  <c r="M32" i="62"/>
  <c r="K32" i="62"/>
  <c r="I32" i="62"/>
  <c r="G32" i="62"/>
  <c r="E32" i="62"/>
  <c r="C32" i="62"/>
  <c r="M31" i="62"/>
  <c r="K31" i="62"/>
  <c r="I31" i="62"/>
  <c r="G31" i="62"/>
  <c r="E31" i="62"/>
  <c r="C31" i="62"/>
  <c r="M30" i="62"/>
  <c r="K30" i="62"/>
  <c r="I30" i="62"/>
  <c r="G30" i="62"/>
  <c r="E30" i="62"/>
  <c r="C30" i="62"/>
  <c r="M29" i="62"/>
  <c r="K29" i="62"/>
  <c r="I29" i="62"/>
  <c r="G29" i="62"/>
  <c r="E29" i="62"/>
  <c r="C29" i="62"/>
  <c r="J3" i="74" l="1"/>
  <c r="J18" i="74" s="1"/>
  <c r="R3" i="74"/>
  <c r="R18" i="74" s="1"/>
  <c r="M3" i="74"/>
  <c r="M20" i="74" s="1"/>
  <c r="D3" i="74"/>
  <c r="D18" i="74" s="1"/>
  <c r="T3" i="74"/>
  <c r="T18" i="74" s="1"/>
  <c r="E3" i="74"/>
  <c r="E20" i="74" s="1"/>
  <c r="A7" i="74"/>
  <c r="U7" i="74" s="1"/>
  <c r="S3" i="74"/>
  <c r="S18" i="74" s="1"/>
  <c r="F3" i="74"/>
  <c r="F18" i="74" s="1"/>
  <c r="A8" i="74"/>
  <c r="P8" i="74" s="1"/>
  <c r="G3" i="74"/>
  <c r="G18" i="74" s="1"/>
  <c r="E12" i="45"/>
  <c r="F18" i="45"/>
  <c r="F24" i="45"/>
  <c r="F21" i="45"/>
  <c r="F16" i="45"/>
  <c r="F19" i="45"/>
  <c r="F23" i="45"/>
  <c r="F22" i="45"/>
  <c r="F13" i="45"/>
  <c r="F17" i="45"/>
  <c r="F14" i="45"/>
  <c r="O7" i="74"/>
  <c r="N3" i="74"/>
  <c r="N20" i="74" s="1"/>
  <c r="C3" i="74"/>
  <c r="C20" i="74" s="1"/>
  <c r="O3" i="74"/>
  <c r="O18" i="74" s="1"/>
  <c r="F20" i="45"/>
  <c r="F39" i="55"/>
  <c r="F47" i="55" s="1"/>
  <c r="G39" i="55"/>
  <c r="G47" i="55" s="1"/>
  <c r="D40" i="55"/>
  <c r="D48" i="55" s="1"/>
  <c r="E40" i="55"/>
  <c r="E48" i="55" s="1"/>
  <c r="K3" i="74"/>
  <c r="K20" i="74" s="1"/>
  <c r="U3" i="74"/>
  <c r="U20" i="74" s="1"/>
  <c r="A10" i="74"/>
  <c r="I10" i="74" s="1"/>
  <c r="R20" i="74"/>
  <c r="B3" i="74"/>
  <c r="B20" i="74" s="1"/>
  <c r="L3" i="74"/>
  <c r="L18" i="74" s="1"/>
  <c r="A4" i="74"/>
  <c r="I4" i="74" s="1"/>
  <c r="Q20" i="74"/>
  <c r="Q18" i="74"/>
  <c r="E15" i="45"/>
  <c r="H3" i="74"/>
  <c r="P3" i="74"/>
  <c r="A6" i="74"/>
  <c r="I3" i="74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F11" i="62"/>
  <c r="E11" i="62"/>
  <c r="D11" i="62"/>
  <c r="C11" i="62"/>
  <c r="B11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F9" i="62"/>
  <c r="E9" i="62"/>
  <c r="D9" i="62"/>
  <c r="C9" i="62"/>
  <c r="B9" i="62"/>
  <c r="A3" i="62"/>
  <c r="Q2" i="62"/>
  <c r="P2" i="62"/>
  <c r="O2" i="62"/>
  <c r="N2" i="62"/>
  <c r="M2" i="62"/>
  <c r="K2" i="62"/>
  <c r="I2" i="62"/>
  <c r="G2" i="62"/>
  <c r="E2" i="62"/>
  <c r="C2" i="62"/>
  <c r="V23" i="48"/>
  <c r="U23" i="48"/>
  <c r="T23" i="48"/>
  <c r="S23" i="48"/>
  <c r="R23" i="48"/>
  <c r="Q23" i="48"/>
  <c r="P23" i="48"/>
  <c r="O23" i="48"/>
  <c r="N23" i="48"/>
  <c r="V22" i="48"/>
  <c r="U22" i="48"/>
  <c r="T22" i="48"/>
  <c r="S22" i="48"/>
  <c r="R22" i="48"/>
  <c r="Q22" i="48"/>
  <c r="P22" i="48"/>
  <c r="O22" i="48"/>
  <c r="N22" i="48"/>
  <c r="V21" i="48"/>
  <c r="U21" i="48"/>
  <c r="T21" i="48"/>
  <c r="S21" i="48"/>
  <c r="R21" i="48"/>
  <c r="Q21" i="48"/>
  <c r="P21" i="48"/>
  <c r="O21" i="48"/>
  <c r="N21" i="48"/>
  <c r="V20" i="48"/>
  <c r="U20" i="48"/>
  <c r="T20" i="48"/>
  <c r="S20" i="48"/>
  <c r="R20" i="48"/>
  <c r="Q20" i="48"/>
  <c r="P20" i="48"/>
  <c r="O20" i="48"/>
  <c r="N20" i="48"/>
  <c r="V19" i="48"/>
  <c r="U19" i="48"/>
  <c r="T19" i="48"/>
  <c r="S19" i="48"/>
  <c r="R19" i="48"/>
  <c r="Q19" i="48"/>
  <c r="P19" i="48"/>
  <c r="O19" i="48"/>
  <c r="N19" i="48"/>
  <c r="V18" i="48"/>
  <c r="AG18" i="48" s="1"/>
  <c r="U18" i="48"/>
  <c r="AF18" i="48" s="1"/>
  <c r="T18" i="48"/>
  <c r="AE18" i="48" s="1"/>
  <c r="S18" i="48"/>
  <c r="AD18" i="48" s="1"/>
  <c r="R18" i="48"/>
  <c r="AC18" i="48" s="1"/>
  <c r="Q18" i="48"/>
  <c r="AB18" i="48" s="1"/>
  <c r="P18" i="48"/>
  <c r="AA18" i="48" s="1"/>
  <c r="O18" i="48"/>
  <c r="N18" i="48"/>
  <c r="V17" i="48"/>
  <c r="AG17" i="48" s="1"/>
  <c r="U17" i="48"/>
  <c r="AF17" i="48" s="1"/>
  <c r="T17" i="48"/>
  <c r="AE17" i="48" s="1"/>
  <c r="S17" i="48"/>
  <c r="AD17" i="48" s="1"/>
  <c r="R17" i="48"/>
  <c r="AC17" i="48" s="1"/>
  <c r="Q17" i="48"/>
  <c r="AB17" i="48" s="1"/>
  <c r="P17" i="48"/>
  <c r="AA17" i="48" s="1"/>
  <c r="O17" i="48"/>
  <c r="N17" i="48"/>
  <c r="V16" i="48"/>
  <c r="AG16" i="48" s="1"/>
  <c r="U16" i="48"/>
  <c r="AF16" i="48" s="1"/>
  <c r="T16" i="48"/>
  <c r="AE16" i="48" s="1"/>
  <c r="S16" i="48"/>
  <c r="AD16" i="48" s="1"/>
  <c r="R16" i="48"/>
  <c r="AC16" i="48" s="1"/>
  <c r="Q16" i="48"/>
  <c r="AB16" i="48" s="1"/>
  <c r="P16" i="48"/>
  <c r="AA16" i="48" s="1"/>
  <c r="O16" i="48"/>
  <c r="N16" i="48"/>
  <c r="BG15" i="48" a="1"/>
  <c r="BG18" i="48" s="1"/>
  <c r="BF15" i="48" a="1"/>
  <c r="BF20" i="48" s="1"/>
  <c r="V15" i="48"/>
  <c r="AG15" i="48" s="1"/>
  <c r="U15" i="48"/>
  <c r="AF15" i="48" s="1"/>
  <c r="T15" i="48"/>
  <c r="AE15" i="48" s="1"/>
  <c r="S15" i="48"/>
  <c r="AD15" i="48" s="1"/>
  <c r="R15" i="48"/>
  <c r="AC15" i="48" s="1"/>
  <c r="Q15" i="48"/>
  <c r="AB15" i="48" s="1"/>
  <c r="P15" i="48"/>
  <c r="AA15" i="48" s="1"/>
  <c r="O15" i="48"/>
  <c r="N15" i="48"/>
  <c r="V14" i="48"/>
  <c r="AG14" i="48" s="1"/>
  <c r="U14" i="48"/>
  <c r="AF14" i="48" s="1"/>
  <c r="T14" i="48"/>
  <c r="AE14" i="48" s="1"/>
  <c r="S14" i="48"/>
  <c r="AD14" i="48" s="1"/>
  <c r="R14" i="48"/>
  <c r="AC14" i="48" s="1"/>
  <c r="Q14" i="48"/>
  <c r="AB14" i="48" s="1"/>
  <c r="P14" i="48"/>
  <c r="AA14" i="48" s="1"/>
  <c r="O14" i="48"/>
  <c r="N14" i="48"/>
  <c r="V13" i="48"/>
  <c r="AG13" i="48" s="1"/>
  <c r="U13" i="48"/>
  <c r="AF13" i="48" s="1"/>
  <c r="T13" i="48"/>
  <c r="AE13" i="48" s="1"/>
  <c r="S13" i="48"/>
  <c r="AD13" i="48" s="1"/>
  <c r="R13" i="48"/>
  <c r="AC13" i="48" s="1"/>
  <c r="Q13" i="48"/>
  <c r="AB13" i="48" s="1"/>
  <c r="P13" i="48"/>
  <c r="AA13" i="48" s="1"/>
  <c r="O13" i="48"/>
  <c r="N13" i="48"/>
  <c r="V12" i="48"/>
  <c r="AG12" i="48" s="1"/>
  <c r="U12" i="48"/>
  <c r="AF12" i="48" s="1"/>
  <c r="T12" i="48"/>
  <c r="AE12" i="48" s="1"/>
  <c r="S12" i="48"/>
  <c r="AD12" i="48" s="1"/>
  <c r="R12" i="48"/>
  <c r="AC12" i="48" s="1"/>
  <c r="Q12" i="48"/>
  <c r="AB12" i="48" s="1"/>
  <c r="P12" i="48"/>
  <c r="AA12" i="48" s="1"/>
  <c r="O12" i="48"/>
  <c r="N12" i="48"/>
  <c r="V11" i="48"/>
  <c r="AG11" i="48" s="1"/>
  <c r="U11" i="48"/>
  <c r="AF11" i="48" s="1"/>
  <c r="T11" i="48"/>
  <c r="AE11" i="48" s="1"/>
  <c r="S11" i="48"/>
  <c r="AD11" i="48" s="1"/>
  <c r="R11" i="48"/>
  <c r="AC11" i="48" s="1"/>
  <c r="Q11" i="48"/>
  <c r="AB11" i="48" s="1"/>
  <c r="P11" i="48"/>
  <c r="AA11" i="48" s="1"/>
  <c r="O11" i="48"/>
  <c r="N11" i="48"/>
  <c r="V10" i="48"/>
  <c r="AG10" i="48" s="1"/>
  <c r="U10" i="48"/>
  <c r="AF10" i="48" s="1"/>
  <c r="T10" i="48"/>
  <c r="AE10" i="48" s="1"/>
  <c r="S10" i="48"/>
  <c r="AD10" i="48" s="1"/>
  <c r="R10" i="48"/>
  <c r="AC10" i="48" s="1"/>
  <c r="Q10" i="48"/>
  <c r="AB10" i="48" s="1"/>
  <c r="P10" i="48"/>
  <c r="AA10" i="48" s="1"/>
  <c r="O10" i="48"/>
  <c r="Z10" i="48" s="1"/>
  <c r="N10" i="48"/>
  <c r="V9" i="48"/>
  <c r="AG9" i="48" s="1"/>
  <c r="U9" i="48"/>
  <c r="AF9" i="48" s="1"/>
  <c r="T9" i="48"/>
  <c r="AE9" i="48" s="1"/>
  <c r="S9" i="48"/>
  <c r="AD9" i="48" s="1"/>
  <c r="R9" i="48"/>
  <c r="AC9" i="48" s="1"/>
  <c r="Q9" i="48"/>
  <c r="AB9" i="48" s="1"/>
  <c r="P9" i="48"/>
  <c r="AA9" i="48" s="1"/>
  <c r="O9" i="48"/>
  <c r="N9" i="48"/>
  <c r="V8" i="48"/>
  <c r="AG8" i="48" s="1"/>
  <c r="U8" i="48"/>
  <c r="AF8" i="48" s="1"/>
  <c r="T8" i="48"/>
  <c r="AE8" i="48" s="1"/>
  <c r="S8" i="48"/>
  <c r="AD8" i="48" s="1"/>
  <c r="R8" i="48"/>
  <c r="AC8" i="48" s="1"/>
  <c r="Q8" i="48"/>
  <c r="AB8" i="48" s="1"/>
  <c r="P8" i="48"/>
  <c r="AA8" i="48" s="1"/>
  <c r="O8" i="48"/>
  <c r="N8" i="48"/>
  <c r="V7" i="48"/>
  <c r="U7" i="48"/>
  <c r="T7" i="48"/>
  <c r="S7" i="48"/>
  <c r="R7" i="48"/>
  <c r="Q7" i="48"/>
  <c r="P7" i="48"/>
  <c r="O7" i="48"/>
  <c r="N7" i="48"/>
  <c r="V6" i="48"/>
  <c r="AG6" i="48" s="1"/>
  <c r="U6" i="48"/>
  <c r="AF6" i="48" s="1"/>
  <c r="T6" i="48"/>
  <c r="AE6" i="48" s="1"/>
  <c r="S6" i="48"/>
  <c r="AD6" i="48" s="1"/>
  <c r="R6" i="48"/>
  <c r="AC6" i="48" s="1"/>
  <c r="Q6" i="48"/>
  <c r="AB6" i="48" s="1"/>
  <c r="P6" i="48"/>
  <c r="AA6" i="48" s="1"/>
  <c r="O6" i="48"/>
  <c r="N6" i="48"/>
  <c r="BG5" i="48" a="1"/>
  <c r="BG10" i="48" s="1"/>
  <c r="BF5" i="48" a="1"/>
  <c r="BF9" i="48" s="1"/>
  <c r="V5" i="48"/>
  <c r="AG5" i="48" s="1"/>
  <c r="U5" i="48"/>
  <c r="AF5" i="48" s="1"/>
  <c r="T5" i="48"/>
  <c r="AE5" i="48" s="1"/>
  <c r="S5" i="48"/>
  <c r="AD5" i="48" s="1"/>
  <c r="R5" i="48"/>
  <c r="AC5" i="48" s="1"/>
  <c r="Q5" i="48"/>
  <c r="AB5" i="48" s="1"/>
  <c r="P5" i="48"/>
  <c r="AA5" i="48" s="1"/>
  <c r="O5" i="48"/>
  <c r="N5" i="48"/>
  <c r="V4" i="48"/>
  <c r="AG4" i="48" s="1"/>
  <c r="U4" i="48"/>
  <c r="AF4" i="48" s="1"/>
  <c r="T4" i="48"/>
  <c r="AE4" i="48" s="1"/>
  <c r="S4" i="48"/>
  <c r="AD4" i="48" s="1"/>
  <c r="R4" i="48"/>
  <c r="AC4" i="48" s="1"/>
  <c r="Q4" i="48"/>
  <c r="AB4" i="48" s="1"/>
  <c r="P4" i="48"/>
  <c r="AA4" i="48" s="1"/>
  <c r="O4" i="48"/>
  <c r="N4" i="48"/>
  <c r="M2" i="48"/>
  <c r="B2" i="48"/>
  <c r="W28" i="62"/>
  <c r="B10" i="74" l="1"/>
  <c r="J20" i="74"/>
  <c r="T8" i="74"/>
  <c r="T17" i="74" s="1"/>
  <c r="H8" i="74"/>
  <c r="R8" i="74"/>
  <c r="R17" i="74" s="1"/>
  <c r="L8" i="74"/>
  <c r="L17" i="74" s="1"/>
  <c r="M10" i="74"/>
  <c r="M19" i="74" s="1"/>
  <c r="M7" i="74"/>
  <c r="M16" i="74" s="1"/>
  <c r="N7" i="74"/>
  <c r="N16" i="74" s="1"/>
  <c r="E10" i="74"/>
  <c r="E19" i="74" s="1"/>
  <c r="S7" i="74"/>
  <c r="S16" i="74" s="1"/>
  <c r="N10" i="74"/>
  <c r="N19" i="74" s="1"/>
  <c r="J7" i="74"/>
  <c r="J16" i="74" s="1"/>
  <c r="L10" i="74"/>
  <c r="L19" i="74" s="1"/>
  <c r="D7" i="74"/>
  <c r="D16" i="74" s="1"/>
  <c r="R7" i="74"/>
  <c r="R16" i="74" s="1"/>
  <c r="G7" i="74"/>
  <c r="G16" i="74" s="1"/>
  <c r="F7" i="74"/>
  <c r="F16" i="74" s="1"/>
  <c r="B7" i="74"/>
  <c r="B16" i="74" s="1"/>
  <c r="C7" i="74"/>
  <c r="C16" i="74" s="1"/>
  <c r="H7" i="74"/>
  <c r="H16" i="74" s="1"/>
  <c r="E7" i="74"/>
  <c r="E16" i="74" s="1"/>
  <c r="Q7" i="74"/>
  <c r="Q16" i="74" s="1"/>
  <c r="I7" i="74"/>
  <c r="I16" i="74" s="1"/>
  <c r="L7" i="74"/>
  <c r="L16" i="74" s="1"/>
  <c r="M18" i="74"/>
  <c r="C8" i="74"/>
  <c r="C17" i="74" s="1"/>
  <c r="N8" i="74"/>
  <c r="N17" i="74" s="1"/>
  <c r="D8" i="74"/>
  <c r="D17" i="74" s="1"/>
  <c r="B8" i="74"/>
  <c r="B17" i="74" s="1"/>
  <c r="O8" i="74"/>
  <c r="O17" i="74" s="1"/>
  <c r="U8" i="74"/>
  <c r="U17" i="74" s="1"/>
  <c r="S8" i="74"/>
  <c r="S17" i="74" s="1"/>
  <c r="G10" i="74"/>
  <c r="G19" i="74" s="1"/>
  <c r="G8" i="74"/>
  <c r="G17" i="74" s="1"/>
  <c r="S4" i="74"/>
  <c r="S13" i="74" s="1"/>
  <c r="E8" i="74"/>
  <c r="E17" i="74" s="1"/>
  <c r="I8" i="74"/>
  <c r="I17" i="74" s="1"/>
  <c r="F8" i="74"/>
  <c r="F17" i="74" s="1"/>
  <c r="D10" i="74"/>
  <c r="D19" i="74" s="1"/>
  <c r="K8" i="74"/>
  <c r="K17" i="74" s="1"/>
  <c r="J10" i="74"/>
  <c r="J19" i="74" s="1"/>
  <c r="G20" i="74"/>
  <c r="D20" i="74"/>
  <c r="F20" i="74"/>
  <c r="K18" i="74"/>
  <c r="S20" i="74"/>
  <c r="C10" i="74"/>
  <c r="C19" i="74" s="1"/>
  <c r="J8" i="74"/>
  <c r="J17" i="74" s="1"/>
  <c r="T7" i="74"/>
  <c r="T16" i="74" s="1"/>
  <c r="M8" i="74"/>
  <c r="M17" i="74" s="1"/>
  <c r="Q8" i="74"/>
  <c r="Q17" i="74" s="1"/>
  <c r="K7" i="74"/>
  <c r="K16" i="74" s="1"/>
  <c r="P7" i="74"/>
  <c r="P16" i="74" s="1"/>
  <c r="E18" i="74"/>
  <c r="T20" i="74"/>
  <c r="U10" i="74"/>
  <c r="U19" i="74" s="1"/>
  <c r="T10" i="74"/>
  <c r="T19" i="74" s="1"/>
  <c r="R10" i="74"/>
  <c r="R19" i="74" s="1"/>
  <c r="F10" i="74"/>
  <c r="F19" i="74" s="1"/>
  <c r="S10" i="74"/>
  <c r="S19" i="74" s="1"/>
  <c r="Q10" i="74"/>
  <c r="Q19" i="74" s="1"/>
  <c r="K10" i="74"/>
  <c r="K19" i="74" s="1"/>
  <c r="N18" i="74"/>
  <c r="U18" i="74"/>
  <c r="B19" i="74"/>
  <c r="O3" i="62"/>
  <c r="O20" i="62" s="1"/>
  <c r="E24" i="45"/>
  <c r="E22" i="45"/>
  <c r="E18" i="45"/>
  <c r="E21" i="45"/>
  <c r="E20" i="45"/>
  <c r="E23" i="45"/>
  <c r="E19" i="45"/>
  <c r="E16" i="45"/>
  <c r="E13" i="45"/>
  <c r="E14" i="45"/>
  <c r="E17" i="45"/>
  <c r="C18" i="74"/>
  <c r="B18" i="74"/>
  <c r="O20" i="74"/>
  <c r="U16" i="74"/>
  <c r="O16" i="74"/>
  <c r="AF22" i="48"/>
  <c r="AE23" i="48"/>
  <c r="AE7" i="48"/>
  <c r="AE20" i="48"/>
  <c r="AF7" i="48"/>
  <c r="Z19" i="48"/>
  <c r="AD23" i="48"/>
  <c r="Z21" i="48"/>
  <c r="AG22" i="48"/>
  <c r="AA7" i="48"/>
  <c r="AB20" i="48"/>
  <c r="AA21" i="48"/>
  <c r="AD19" i="48"/>
  <c r="AA22" i="48"/>
  <c r="Z23" i="48"/>
  <c r="AA19" i="48"/>
  <c r="AT9" i="48"/>
  <c r="AW9" i="48" s="1"/>
  <c r="AL9" i="48" s="1"/>
  <c r="AE19" i="48"/>
  <c r="AA23" i="48"/>
  <c r="BF11" i="48"/>
  <c r="BF7" i="48"/>
  <c r="BF15" i="48"/>
  <c r="BG9" i="48"/>
  <c r="BF19" i="48"/>
  <c r="BG7" i="48"/>
  <c r="BG11" i="48"/>
  <c r="BF21" i="48"/>
  <c r="BF17" i="48"/>
  <c r="BG5" i="48"/>
  <c r="M3" i="62"/>
  <c r="M20" i="62" s="1"/>
  <c r="N3" i="62"/>
  <c r="V5" i="62" s="1"/>
  <c r="A8" i="62"/>
  <c r="O8" i="62" s="1"/>
  <c r="P3" i="62"/>
  <c r="P20" i="62" s="1"/>
  <c r="A4" i="62"/>
  <c r="P4" i="62" s="1"/>
  <c r="A6" i="62"/>
  <c r="R6" i="62" s="1"/>
  <c r="E3" i="62"/>
  <c r="E20" i="62" s="1"/>
  <c r="F3" i="62"/>
  <c r="F20" i="62" s="1"/>
  <c r="H3" i="62"/>
  <c r="T4" i="74"/>
  <c r="T13" i="74" s="1"/>
  <c r="P4" i="74"/>
  <c r="P13" i="74" s="1"/>
  <c r="M4" i="74"/>
  <c r="M13" i="74" s="1"/>
  <c r="H4" i="74"/>
  <c r="H13" i="74" s="1"/>
  <c r="U4" i="74"/>
  <c r="U13" i="74" s="1"/>
  <c r="E4" i="74"/>
  <c r="E13" i="74" s="1"/>
  <c r="O4" i="74"/>
  <c r="O13" i="74" s="1"/>
  <c r="N4" i="74"/>
  <c r="N13" i="74" s="1"/>
  <c r="F4" i="74"/>
  <c r="F13" i="74" s="1"/>
  <c r="G4" i="74"/>
  <c r="G13" i="74" s="1"/>
  <c r="A5" i="74"/>
  <c r="AT14" i="48"/>
  <c r="BB14" i="48" s="1"/>
  <c r="AQ14" i="48" s="1"/>
  <c r="AC20" i="48"/>
  <c r="J4" i="74"/>
  <c r="J13" i="74" s="1"/>
  <c r="AT6" i="48"/>
  <c r="BA6" i="48" s="1"/>
  <c r="AP6" i="48" s="1"/>
  <c r="AG7" i="48"/>
  <c r="AT15" i="48"/>
  <c r="BA15" i="48" s="1"/>
  <c r="AP15" i="48" s="1"/>
  <c r="AT18" i="48"/>
  <c r="BA18" i="48" s="1"/>
  <c r="AP18" i="48" s="1"/>
  <c r="BF18" i="48"/>
  <c r="AF19" i="48"/>
  <c r="AD20" i="48"/>
  <c r="AB21" i="48"/>
  <c r="AT22" i="48"/>
  <c r="BF22" i="48"/>
  <c r="AF23" i="48"/>
  <c r="L4" i="74"/>
  <c r="L13" i="74" s="1"/>
  <c r="C4" i="74"/>
  <c r="C13" i="74" s="1"/>
  <c r="B4" i="74"/>
  <c r="B13" i="74" s="1"/>
  <c r="L20" i="74"/>
  <c r="AT17" i="48"/>
  <c r="AZ17" i="48" s="1"/>
  <c r="AO17" i="48" s="1"/>
  <c r="AT11" i="48"/>
  <c r="AV11" i="48" s="1"/>
  <c r="AK11" i="48" s="1"/>
  <c r="AG19" i="48"/>
  <c r="AC21" i="48"/>
  <c r="AG23" i="48"/>
  <c r="D4" i="74"/>
  <c r="D13" i="74" s="1"/>
  <c r="O10" i="74"/>
  <c r="O19" i="74" s="1"/>
  <c r="H10" i="74"/>
  <c r="H19" i="74" s="1"/>
  <c r="P10" i="74"/>
  <c r="P19" i="74" s="1"/>
  <c r="K4" i="74"/>
  <c r="K13" i="74" s="1"/>
  <c r="AT7" i="48"/>
  <c r="AD21" i="48"/>
  <c r="AT13" i="48"/>
  <c r="AZ13" i="48" s="1"/>
  <c r="AO13" i="48" s="1"/>
  <c r="AG20" i="48"/>
  <c r="R4" i="74"/>
  <c r="R13" i="74" s="1"/>
  <c r="AF20" i="48"/>
  <c r="AB22" i="48"/>
  <c r="AT4" i="48"/>
  <c r="BA4" i="48" s="1"/>
  <c r="AP4" i="48" s="1"/>
  <c r="AB7" i="48"/>
  <c r="AE21" i="48"/>
  <c r="AC22" i="48"/>
  <c r="AT5" i="48"/>
  <c r="AW5" i="48" s="1"/>
  <c r="AL5" i="48" s="1"/>
  <c r="AC7" i="48"/>
  <c r="AT8" i="48"/>
  <c r="AX8" i="48" s="1"/>
  <c r="AM8" i="48" s="1"/>
  <c r="BF8" i="48"/>
  <c r="AT12" i="48"/>
  <c r="AY12" i="48" s="1"/>
  <c r="AN12" i="48" s="1"/>
  <c r="BF12" i="48"/>
  <c r="AT16" i="48"/>
  <c r="AV16" i="48" s="1"/>
  <c r="AK16" i="48" s="1"/>
  <c r="BG16" i="48"/>
  <c r="AB19" i="48"/>
  <c r="AT20" i="48"/>
  <c r="BG20" i="48"/>
  <c r="AF21" i="48"/>
  <c r="AD22" i="48"/>
  <c r="AB23" i="48"/>
  <c r="A10" i="62"/>
  <c r="P10" i="62" s="1"/>
  <c r="AD7" i="48"/>
  <c r="AC19" i="48"/>
  <c r="AA20" i="48"/>
  <c r="AG21" i="48"/>
  <c r="AE22" i="48"/>
  <c r="AC23" i="48"/>
  <c r="Q4" i="74"/>
  <c r="Q13" i="74" s="1"/>
  <c r="A1" i="62"/>
  <c r="AT23" i="48"/>
  <c r="H20" i="74"/>
  <c r="H18" i="74"/>
  <c r="H17" i="74"/>
  <c r="R6" i="74"/>
  <c r="R15" i="74" s="1"/>
  <c r="J6" i="74"/>
  <c r="J15" i="74" s="1"/>
  <c r="B6" i="74"/>
  <c r="B15" i="74" s="1"/>
  <c r="N6" i="74"/>
  <c r="N15" i="74" s="1"/>
  <c r="F6" i="74"/>
  <c r="F15" i="74" s="1"/>
  <c r="Q6" i="74"/>
  <c r="Q15" i="74" s="1"/>
  <c r="I6" i="74"/>
  <c r="I15" i="74" s="1"/>
  <c r="O6" i="74"/>
  <c r="O15" i="74" s="1"/>
  <c r="G6" i="74"/>
  <c r="G15" i="74" s="1"/>
  <c r="P6" i="74"/>
  <c r="P15" i="74" s="1"/>
  <c r="H6" i="74"/>
  <c r="H15" i="74" s="1"/>
  <c r="T6" i="74"/>
  <c r="T15" i="74" s="1"/>
  <c r="L6" i="74"/>
  <c r="L15" i="74" s="1"/>
  <c r="D6" i="74"/>
  <c r="D15" i="74" s="1"/>
  <c r="S6" i="74"/>
  <c r="S15" i="74" s="1"/>
  <c r="C6" i="74"/>
  <c r="C15" i="74" s="1"/>
  <c r="U6" i="74"/>
  <c r="U15" i="74" s="1"/>
  <c r="M6" i="74"/>
  <c r="M15" i="74" s="1"/>
  <c r="E6" i="74"/>
  <c r="E15" i="74" s="1"/>
  <c r="K6" i="74"/>
  <c r="K15" i="74" s="1"/>
  <c r="Z7" i="48"/>
  <c r="BG8" i="48"/>
  <c r="Z11" i="48"/>
  <c r="BG12" i="48"/>
  <c r="Z14" i="48"/>
  <c r="BG15" i="48"/>
  <c r="Z18" i="48"/>
  <c r="BG19" i="48"/>
  <c r="Z22" i="48"/>
  <c r="G3" i="62"/>
  <c r="BG22" i="48"/>
  <c r="I3" i="62"/>
  <c r="Q3" i="62"/>
  <c r="Z4" i="48"/>
  <c r="AT19" i="48"/>
  <c r="AT21" i="48"/>
  <c r="BF10" i="48"/>
  <c r="I19" i="74"/>
  <c r="I13" i="74"/>
  <c r="I20" i="74"/>
  <c r="I18" i="74"/>
  <c r="Z12" i="48"/>
  <c r="Z6" i="48"/>
  <c r="AT10" i="48"/>
  <c r="AY10" i="48" s="1"/>
  <c r="AN10" i="48" s="1"/>
  <c r="Z17" i="48"/>
  <c r="B3" i="62"/>
  <c r="J3" i="62"/>
  <c r="R3" i="62"/>
  <c r="A7" i="62"/>
  <c r="BF5" i="48"/>
  <c r="BG6" i="48"/>
  <c r="Z9" i="48"/>
  <c r="Z13" i="48"/>
  <c r="Z15" i="48"/>
  <c r="Z16" i="48"/>
  <c r="BG17" i="48"/>
  <c r="Z20" i="48"/>
  <c r="BG21" i="48"/>
  <c r="C3" i="62"/>
  <c r="K3" i="62"/>
  <c r="S3" i="62"/>
  <c r="Z8" i="48"/>
  <c r="Z5" i="48"/>
  <c r="BF6" i="48"/>
  <c r="BF16" i="48"/>
  <c r="D3" i="62"/>
  <c r="L3" i="62"/>
  <c r="T3" i="62"/>
  <c r="P20" i="74"/>
  <c r="P17" i="74"/>
  <c r="P18" i="74"/>
  <c r="O18" i="62" l="1"/>
  <c r="O17" i="62"/>
  <c r="AU5" i="48"/>
  <c r="AJ5" i="48" s="1"/>
  <c r="AU23" i="48"/>
  <c r="AJ23" i="48" s="1"/>
  <c r="BA8" i="48"/>
  <c r="AP8" i="48" s="1"/>
  <c r="AV22" i="48"/>
  <c r="AK22" i="48" s="1"/>
  <c r="BA7" i="48"/>
  <c r="AP7" i="48" s="1"/>
  <c r="AY11" i="48"/>
  <c r="AN11" i="48" s="1"/>
  <c r="AU16" i="48"/>
  <c r="AJ16" i="48" s="1"/>
  <c r="AY9" i="48"/>
  <c r="AN9" i="48" s="1"/>
  <c r="BB16" i="48"/>
  <c r="AQ16" i="48" s="1"/>
  <c r="AU17" i="48"/>
  <c r="AJ17" i="48" s="1"/>
  <c r="AX13" i="48"/>
  <c r="AM13" i="48" s="1"/>
  <c r="BB7" i="48"/>
  <c r="AQ7" i="48" s="1"/>
  <c r="AX15" i="48"/>
  <c r="AM15" i="48" s="1"/>
  <c r="BA22" i="48"/>
  <c r="AP22" i="48" s="1"/>
  <c r="BB11" i="48"/>
  <c r="AQ11" i="48" s="1"/>
  <c r="AW15" i="48"/>
  <c r="AL15" i="48" s="1"/>
  <c r="AX16" i="48"/>
  <c r="AM16" i="48" s="1"/>
  <c r="AY13" i="48"/>
  <c r="AN13" i="48" s="1"/>
  <c r="AV9" i="48"/>
  <c r="AK9" i="48" s="1"/>
  <c r="AX11" i="48"/>
  <c r="AM11" i="48" s="1"/>
  <c r="AU7" i="48"/>
  <c r="AJ7" i="48" s="1"/>
  <c r="BA5" i="48"/>
  <c r="AP5" i="48" s="1"/>
  <c r="AX7" i="48"/>
  <c r="AM7" i="48" s="1"/>
  <c r="AZ11" i="48"/>
  <c r="AO11" i="48" s="1"/>
  <c r="AW22" i="48"/>
  <c r="AL22" i="48" s="1"/>
  <c r="AZ6" i="48"/>
  <c r="AO6" i="48" s="1"/>
  <c r="BB19" i="48"/>
  <c r="AQ19" i="48" s="1"/>
  <c r="AV18" i="48"/>
  <c r="AK18" i="48" s="1"/>
  <c r="AU22" i="48"/>
  <c r="AJ22" i="48" s="1"/>
  <c r="AY5" i="48"/>
  <c r="AN5" i="48" s="1"/>
  <c r="AY7" i="48"/>
  <c r="AN7" i="48" s="1"/>
  <c r="AY20" i="48"/>
  <c r="AN20" i="48" s="1"/>
  <c r="AX18" i="48"/>
  <c r="AM18" i="48" s="1"/>
  <c r="AU18" i="48"/>
  <c r="AJ18" i="48" s="1"/>
  <c r="AW6" i="48"/>
  <c r="AL6" i="48" s="1"/>
  <c r="BB15" i="48"/>
  <c r="AQ15" i="48" s="1"/>
  <c r="AV6" i="48"/>
  <c r="AK6" i="48" s="1"/>
  <c r="AY18" i="48"/>
  <c r="AN18" i="48" s="1"/>
  <c r="AZ22" i="48"/>
  <c r="AO22" i="48" s="1"/>
  <c r="AY6" i="48"/>
  <c r="AN6" i="48" s="1"/>
  <c r="AZ7" i="48"/>
  <c r="AO7" i="48" s="1"/>
  <c r="AV7" i="48"/>
  <c r="AK7" i="48" s="1"/>
  <c r="BB5" i="48"/>
  <c r="AQ5" i="48" s="1"/>
  <c r="AZ5" i="48"/>
  <c r="AO5" i="48" s="1"/>
  <c r="AX5" i="48"/>
  <c r="AM5" i="48" s="1"/>
  <c r="AY22" i="48"/>
  <c r="AN22" i="48" s="1"/>
  <c r="AX22" i="48"/>
  <c r="AM22" i="48" s="1"/>
  <c r="BB22" i="48"/>
  <c r="AQ22" i="48" s="1"/>
  <c r="AW4" i="48"/>
  <c r="AL4" i="48" s="1"/>
  <c r="AV20" i="48"/>
  <c r="AK20" i="48" s="1"/>
  <c r="BA20" i="48"/>
  <c r="AP20" i="48" s="1"/>
  <c r="AW14" i="48"/>
  <c r="AL14" i="48" s="1"/>
  <c r="AU13" i="48"/>
  <c r="AJ13" i="48" s="1"/>
  <c r="AZ21" i="48"/>
  <c r="AO21" i="48" s="1"/>
  <c r="AU15" i="48"/>
  <c r="AJ15" i="48" s="1"/>
  <c r="AZ4" i="48"/>
  <c r="AO4" i="48" s="1"/>
  <c r="AY15" i="48"/>
  <c r="AN15" i="48" s="1"/>
  <c r="AU11" i="48"/>
  <c r="AJ11" i="48" s="1"/>
  <c r="AW18" i="48"/>
  <c r="AL18" i="48" s="1"/>
  <c r="BB4" i="48"/>
  <c r="AQ4" i="48" s="1"/>
  <c r="AW16" i="48"/>
  <c r="AL16" i="48" s="1"/>
  <c r="AZ18" i="48"/>
  <c r="AO18" i="48" s="1"/>
  <c r="BA13" i="48"/>
  <c r="AP13" i="48" s="1"/>
  <c r="AU9" i="48"/>
  <c r="AJ9" i="48" s="1"/>
  <c r="BB12" i="48"/>
  <c r="AQ12" i="48" s="1"/>
  <c r="AX17" i="48"/>
  <c r="AM17" i="48" s="1"/>
  <c r="AW17" i="48"/>
  <c r="AL17" i="48" s="1"/>
  <c r="BB9" i="48"/>
  <c r="AQ9" i="48" s="1"/>
  <c r="AU6" i="48"/>
  <c r="AJ6" i="48" s="1"/>
  <c r="AZ9" i="48"/>
  <c r="AO9" i="48" s="1"/>
  <c r="BA12" i="48"/>
  <c r="AP12" i="48" s="1"/>
  <c r="AZ16" i="48"/>
  <c r="AO16" i="48" s="1"/>
  <c r="AY16" i="48"/>
  <c r="AN16" i="48" s="1"/>
  <c r="BB18" i="48"/>
  <c r="AQ18" i="48" s="1"/>
  <c r="BB6" i="48"/>
  <c r="AQ6" i="48" s="1"/>
  <c r="AV5" i="48"/>
  <c r="AK5" i="48" s="1"/>
  <c r="BB21" i="48"/>
  <c r="AQ21" i="48" s="1"/>
  <c r="BA17" i="48"/>
  <c r="AP17" i="48" s="1"/>
  <c r="BA9" i="48"/>
  <c r="AP9" i="48" s="1"/>
  <c r="AW7" i="48"/>
  <c r="AL7" i="48" s="1"/>
  <c r="BB20" i="48"/>
  <c r="AQ20" i="48" s="1"/>
  <c r="AZ12" i="48"/>
  <c r="AO12" i="48" s="1"/>
  <c r="AW12" i="48"/>
  <c r="AL12" i="48" s="1"/>
  <c r="AV12" i="48"/>
  <c r="AK12" i="48" s="1"/>
  <c r="AW19" i="48"/>
  <c r="AL19" i="48" s="1"/>
  <c r="AX9" i="48"/>
  <c r="AM9" i="48" s="1"/>
  <c r="AW23" i="48"/>
  <c r="AL23" i="48" s="1"/>
  <c r="AY17" i="48"/>
  <c r="AN17" i="48" s="1"/>
  <c r="AX12" i="48"/>
  <c r="AM12" i="48" s="1"/>
  <c r="BB17" i="48"/>
  <c r="AQ17" i="48" s="1"/>
  <c r="AU12" i="48"/>
  <c r="AJ12" i="48" s="1"/>
  <c r="AV17" i="48"/>
  <c r="AK17" i="48" s="1"/>
  <c r="AU4" i="48"/>
  <c r="AJ4" i="48" s="1"/>
  <c r="BA16" i="48"/>
  <c r="AP16" i="48" s="1"/>
  <c r="AX4" i="48"/>
  <c r="AM4" i="48" s="1"/>
  <c r="BA11" i="48"/>
  <c r="AP11" i="48" s="1"/>
  <c r="AX20" i="48"/>
  <c r="AM20" i="48" s="1"/>
  <c r="B8" i="62"/>
  <c r="B17" i="62" s="1"/>
  <c r="R8" i="62"/>
  <c r="R17" i="62" s="1"/>
  <c r="N8" i="62"/>
  <c r="N17" i="62" s="1"/>
  <c r="P8" i="62"/>
  <c r="P17" i="62" s="1"/>
  <c r="M8" i="62"/>
  <c r="M17" i="62" s="1"/>
  <c r="J8" i="62"/>
  <c r="J17" i="62" s="1"/>
  <c r="Q8" i="62"/>
  <c r="Q17" i="62" s="1"/>
  <c r="L8" i="62"/>
  <c r="L17" i="62" s="1"/>
  <c r="Q4" i="62"/>
  <c r="Q13" i="62" s="1"/>
  <c r="O4" i="62"/>
  <c r="O13" i="62" s="1"/>
  <c r="N4" i="62"/>
  <c r="N13" i="62" s="1"/>
  <c r="G4" i="62"/>
  <c r="G13" i="62" s="1"/>
  <c r="H4" i="62"/>
  <c r="H13" i="62" s="1"/>
  <c r="L10" i="62"/>
  <c r="L19" i="62" s="1"/>
  <c r="M4" i="62"/>
  <c r="M13" i="62" s="1"/>
  <c r="K4" i="62"/>
  <c r="K13" i="62" s="1"/>
  <c r="I4" i="62"/>
  <c r="I13" i="62" s="1"/>
  <c r="E4" i="62"/>
  <c r="E13" i="62" s="1"/>
  <c r="C4" i="62"/>
  <c r="C13" i="62" s="1"/>
  <c r="P19" i="62"/>
  <c r="M18" i="62"/>
  <c r="G6" i="62"/>
  <c r="G15" i="62" s="1"/>
  <c r="T4" i="62"/>
  <c r="T13" i="62" s="1"/>
  <c r="R4" i="62"/>
  <c r="R13" i="62" s="1"/>
  <c r="P18" i="62"/>
  <c r="L4" i="62"/>
  <c r="L13" i="62" s="1"/>
  <c r="J4" i="62"/>
  <c r="J13" i="62" s="1"/>
  <c r="N18" i="62"/>
  <c r="N20" i="62"/>
  <c r="M10" i="62"/>
  <c r="M19" i="62" s="1"/>
  <c r="P13" i="62"/>
  <c r="T8" i="62"/>
  <c r="T17" i="62" s="1"/>
  <c r="I8" i="62"/>
  <c r="I17" i="62" s="1"/>
  <c r="D8" i="62"/>
  <c r="D17" i="62" s="1"/>
  <c r="J6" i="62"/>
  <c r="J15" i="62" s="1"/>
  <c r="Q10" i="62"/>
  <c r="Q19" i="62" s="1"/>
  <c r="G10" i="62"/>
  <c r="G19" i="62" s="1"/>
  <c r="F4" i="62"/>
  <c r="F13" i="62" s="1"/>
  <c r="A5" i="62"/>
  <c r="S5" i="62" s="1"/>
  <c r="S14" i="62" s="1"/>
  <c r="D4" i="62"/>
  <c r="D13" i="62" s="1"/>
  <c r="S4" i="62"/>
  <c r="S13" i="62" s="1"/>
  <c r="B4" i="62"/>
  <c r="B13" i="62" s="1"/>
  <c r="E18" i="62"/>
  <c r="E6" i="62"/>
  <c r="E15" i="62" s="1"/>
  <c r="H10" i="62"/>
  <c r="H19" i="62" s="1"/>
  <c r="F8" i="62"/>
  <c r="F17" i="62" s="1"/>
  <c r="N10" i="62"/>
  <c r="N19" i="62" s="1"/>
  <c r="G8" i="62"/>
  <c r="G17" i="62" s="1"/>
  <c r="F10" i="62"/>
  <c r="F19" i="62" s="1"/>
  <c r="S10" i="62"/>
  <c r="S19" i="62" s="1"/>
  <c r="B6" i="62"/>
  <c r="B15" i="62" s="1"/>
  <c r="O10" i="62"/>
  <c r="O19" i="62" s="1"/>
  <c r="E8" i="62"/>
  <c r="E17" i="62" s="1"/>
  <c r="T6" i="62"/>
  <c r="T15" i="62" s="1"/>
  <c r="K10" i="62"/>
  <c r="K19" i="62" s="1"/>
  <c r="Q6" i="62"/>
  <c r="Q15" i="62" s="1"/>
  <c r="H8" i="62"/>
  <c r="H17" i="62" s="1"/>
  <c r="S8" i="62"/>
  <c r="S17" i="62" s="1"/>
  <c r="L6" i="62"/>
  <c r="L15" i="62" s="1"/>
  <c r="C10" i="62"/>
  <c r="C19" i="62" s="1"/>
  <c r="I6" i="62"/>
  <c r="I15" i="62" s="1"/>
  <c r="K6" i="62"/>
  <c r="K15" i="62" s="1"/>
  <c r="K8" i="62"/>
  <c r="K17" i="62" s="1"/>
  <c r="M6" i="62"/>
  <c r="M15" i="62" s="1"/>
  <c r="D6" i="62"/>
  <c r="D15" i="62" s="1"/>
  <c r="N6" i="62"/>
  <c r="N15" i="62" s="1"/>
  <c r="T10" i="62"/>
  <c r="T19" i="62" s="1"/>
  <c r="E10" i="62"/>
  <c r="E19" i="62" s="1"/>
  <c r="J10" i="62"/>
  <c r="J19" i="62" s="1"/>
  <c r="I10" i="62"/>
  <c r="I19" i="62" s="1"/>
  <c r="C8" i="62"/>
  <c r="C17" i="62" s="1"/>
  <c r="F6" i="62"/>
  <c r="F15" i="62" s="1"/>
  <c r="D10" i="62"/>
  <c r="D19" i="62" s="1"/>
  <c r="B10" i="62"/>
  <c r="B19" i="62" s="1"/>
  <c r="H18" i="62"/>
  <c r="O6" i="62"/>
  <c r="O15" i="62" s="1"/>
  <c r="P6" i="62"/>
  <c r="P15" i="62" s="1"/>
  <c r="S6" i="62"/>
  <c r="S15" i="62" s="1"/>
  <c r="H6" i="62"/>
  <c r="H15" i="62" s="1"/>
  <c r="C6" i="62"/>
  <c r="C15" i="62" s="1"/>
  <c r="H20" i="62"/>
  <c r="F18" i="62"/>
  <c r="AU14" i="48"/>
  <c r="AJ14" i="48" s="1"/>
  <c r="BB8" i="48"/>
  <c r="AQ8" i="48" s="1"/>
  <c r="AZ14" i="48"/>
  <c r="AO14" i="48" s="1"/>
  <c r="AV15" i="48"/>
  <c r="AK15" i="48" s="1"/>
  <c r="AX14" i="48"/>
  <c r="AM14" i="48" s="1"/>
  <c r="AW13" i="48"/>
  <c r="AL13" i="48" s="1"/>
  <c r="AW20" i="48"/>
  <c r="AL20" i="48" s="1"/>
  <c r="AV13" i="48"/>
  <c r="AK13" i="48" s="1"/>
  <c r="AY4" i="48"/>
  <c r="AN4" i="48" s="1"/>
  <c r="BB13" i="48"/>
  <c r="AQ13" i="48" s="1"/>
  <c r="O5" i="74"/>
  <c r="O14" i="74" s="1"/>
  <c r="P5" i="74"/>
  <c r="P14" i="74" s="1"/>
  <c r="H5" i="74"/>
  <c r="H14" i="74" s="1"/>
  <c r="B5" i="74"/>
  <c r="B14" i="74" s="1"/>
  <c r="E5" i="74"/>
  <c r="E14" i="74" s="1"/>
  <c r="F5" i="74"/>
  <c r="F14" i="74" s="1"/>
  <c r="S5" i="74"/>
  <c r="S14" i="74" s="1"/>
  <c r="J5" i="74"/>
  <c r="J14" i="74" s="1"/>
  <c r="M5" i="74"/>
  <c r="M14" i="74" s="1"/>
  <c r="D5" i="74"/>
  <c r="D14" i="74" s="1"/>
  <c r="N5" i="74"/>
  <c r="N14" i="74" s="1"/>
  <c r="C5" i="74"/>
  <c r="C14" i="74" s="1"/>
  <c r="R5" i="74"/>
  <c r="R14" i="74" s="1"/>
  <c r="U5" i="74"/>
  <c r="U14" i="74" s="1"/>
  <c r="L5" i="74"/>
  <c r="L14" i="74" s="1"/>
  <c r="K5" i="74"/>
  <c r="K14" i="74" s="1"/>
  <c r="T5" i="74"/>
  <c r="T14" i="74" s="1"/>
  <c r="I5" i="74"/>
  <c r="I14" i="74" s="1"/>
  <c r="Q5" i="74"/>
  <c r="Q14" i="74" s="1"/>
  <c r="G5" i="74"/>
  <c r="G14" i="74" s="1"/>
  <c r="AZ8" i="48"/>
  <c r="AO8" i="48" s="1"/>
  <c r="AV4" i="48"/>
  <c r="AK4" i="48" s="1"/>
  <c r="AZ20" i="48"/>
  <c r="AO20" i="48" s="1"/>
  <c r="AW8" i="48"/>
  <c r="AL8" i="48" s="1"/>
  <c r="AW11" i="48"/>
  <c r="AL11" i="48" s="1"/>
  <c r="AV14" i="48"/>
  <c r="AK14" i="48" s="1"/>
  <c r="BA21" i="48"/>
  <c r="AP21" i="48" s="1"/>
  <c r="AU20" i="48"/>
  <c r="AJ20" i="48" s="1"/>
  <c r="AU8" i="48"/>
  <c r="AJ8" i="48" s="1"/>
  <c r="R10" i="62"/>
  <c r="R19" i="62" s="1"/>
  <c r="AV8" i="48"/>
  <c r="AK8" i="48" s="1"/>
  <c r="AZ15" i="48"/>
  <c r="AO15" i="48" s="1"/>
  <c r="AX6" i="48"/>
  <c r="AM6" i="48" s="1"/>
  <c r="AY8" i="48"/>
  <c r="AN8" i="48" s="1"/>
  <c r="BA14" i="48"/>
  <c r="AP14" i="48" s="1"/>
  <c r="AY14" i="48"/>
  <c r="AN14" i="48" s="1"/>
  <c r="T20" i="62"/>
  <c r="T18" i="62"/>
  <c r="L20" i="62"/>
  <c r="L18" i="62"/>
  <c r="AZ23" i="48"/>
  <c r="AO23" i="48" s="1"/>
  <c r="D20" i="62"/>
  <c r="D18" i="62"/>
  <c r="C18" i="62"/>
  <c r="C20" i="62"/>
  <c r="AV23" i="48"/>
  <c r="AK23" i="48" s="1"/>
  <c r="AX10" i="48"/>
  <c r="AM10" i="48" s="1"/>
  <c r="AY21" i="48"/>
  <c r="AN21" i="48" s="1"/>
  <c r="BA10" i="48"/>
  <c r="AP10" i="48" s="1"/>
  <c r="AV21" i="48"/>
  <c r="AK21" i="48" s="1"/>
  <c r="AX23" i="48"/>
  <c r="AM23" i="48" s="1"/>
  <c r="AZ10" i="48"/>
  <c r="AO10" i="48" s="1"/>
  <c r="S18" i="62"/>
  <c r="S20" i="62"/>
  <c r="AU19" i="48"/>
  <c r="AJ19" i="48" s="1"/>
  <c r="BA23" i="48"/>
  <c r="AP23" i="48" s="1"/>
  <c r="AZ19" i="48"/>
  <c r="AO19" i="48" s="1"/>
  <c r="BB10" i="48"/>
  <c r="AQ10" i="48" s="1"/>
  <c r="AY23" i="48"/>
  <c r="AN23" i="48" s="1"/>
  <c r="B18" i="62"/>
  <c r="B20" i="62"/>
  <c r="AV19" i="48"/>
  <c r="AK19" i="48" s="1"/>
  <c r="AW10" i="48"/>
  <c r="AL10" i="48" s="1"/>
  <c r="BB23" i="48"/>
  <c r="AQ23" i="48" s="1"/>
  <c r="AV10" i="48"/>
  <c r="AK10" i="48" s="1"/>
  <c r="AW21" i="48"/>
  <c r="AL21" i="48" s="1"/>
  <c r="AU10" i="48"/>
  <c r="AJ10" i="48" s="1"/>
  <c r="AU21" i="48"/>
  <c r="AJ21" i="48" s="1"/>
  <c r="AX19" i="48"/>
  <c r="AM19" i="48" s="1"/>
  <c r="I18" i="62"/>
  <c r="I20" i="62"/>
  <c r="K18" i="62"/>
  <c r="K20" i="62"/>
  <c r="S7" i="62"/>
  <c r="S16" i="62" s="1"/>
  <c r="K7" i="62"/>
  <c r="K16" i="62" s="1"/>
  <c r="C7" i="62"/>
  <c r="C16" i="62" s="1"/>
  <c r="R7" i="62"/>
  <c r="R16" i="62" s="1"/>
  <c r="J7" i="62"/>
  <c r="J16" i="62" s="1"/>
  <c r="B7" i="62"/>
  <c r="B16" i="62" s="1"/>
  <c r="Q7" i="62"/>
  <c r="Q16" i="62" s="1"/>
  <c r="I7" i="62"/>
  <c r="I16" i="62" s="1"/>
  <c r="O7" i="62"/>
  <c r="O16" i="62" s="1"/>
  <c r="G7" i="62"/>
  <c r="G16" i="62" s="1"/>
  <c r="P7" i="62"/>
  <c r="P16" i="62" s="1"/>
  <c r="H7" i="62"/>
  <c r="H16" i="62" s="1"/>
  <c r="N7" i="62"/>
  <c r="N16" i="62" s="1"/>
  <c r="F7" i="62"/>
  <c r="F16" i="62" s="1"/>
  <c r="M7" i="62"/>
  <c r="M16" i="62" s="1"/>
  <c r="E7" i="62"/>
  <c r="E16" i="62" s="1"/>
  <c r="T7" i="62"/>
  <c r="T16" i="62" s="1"/>
  <c r="L7" i="62"/>
  <c r="L16" i="62" s="1"/>
  <c r="D7" i="62"/>
  <c r="D16" i="62" s="1"/>
  <c r="AX21" i="48"/>
  <c r="AM21" i="48" s="1"/>
  <c r="AY19" i="48"/>
  <c r="AN19" i="48" s="1"/>
  <c r="R18" i="62"/>
  <c r="R15" i="62"/>
  <c r="R20" i="62"/>
  <c r="J18" i="62"/>
  <c r="J20" i="62"/>
  <c r="Q18" i="62"/>
  <c r="Q20" i="62"/>
  <c r="G18" i="62"/>
  <c r="G20" i="62"/>
  <c r="BA19" i="48"/>
  <c r="AP19" i="48" s="1"/>
  <c r="B16" i="48" l="1"/>
  <c r="D16" i="48" s="1"/>
  <c r="B9" i="48"/>
  <c r="F9" i="48" s="1"/>
  <c r="B11" i="48"/>
  <c r="J11" i="48" s="1"/>
  <c r="D5" i="62"/>
  <c r="D14" i="62" s="1"/>
  <c r="I5" i="62"/>
  <c r="I14" i="62" s="1"/>
  <c r="B5" i="62"/>
  <c r="B14" i="62" s="1"/>
  <c r="M5" i="62"/>
  <c r="M14" i="62" s="1"/>
  <c r="E5" i="62"/>
  <c r="E14" i="62" s="1"/>
  <c r="F5" i="62"/>
  <c r="F14" i="62" s="1"/>
  <c r="Q5" i="62"/>
  <c r="Q14" i="62" s="1"/>
  <c r="G5" i="62"/>
  <c r="G14" i="62" s="1"/>
  <c r="R5" i="62"/>
  <c r="R14" i="62" s="1"/>
  <c r="T5" i="62"/>
  <c r="T14" i="62" s="1"/>
  <c r="N5" i="62"/>
  <c r="N14" i="62" s="1"/>
  <c r="J5" i="62"/>
  <c r="J14" i="62" s="1"/>
  <c r="L5" i="62"/>
  <c r="L14" i="62" s="1"/>
  <c r="O5" i="62"/>
  <c r="O14" i="62" s="1"/>
  <c r="H5" i="62"/>
  <c r="H14" i="62" s="1"/>
  <c r="K5" i="62"/>
  <c r="K14" i="62" s="1"/>
  <c r="C5" i="62"/>
  <c r="C14" i="62" s="1"/>
  <c r="P5" i="62"/>
  <c r="P14" i="62" s="1"/>
  <c r="B18" i="48"/>
  <c r="G18" i="48" s="1"/>
  <c r="B22" i="48"/>
  <c r="D22" i="48" s="1"/>
  <c r="B7" i="48"/>
  <c r="E7" i="48" s="1"/>
  <c r="B21" i="48"/>
  <c r="B10" i="48"/>
  <c r="B14" i="48"/>
  <c r="B5" i="48"/>
  <c r="B13" i="48"/>
  <c r="B23" i="48"/>
  <c r="B8" i="48"/>
  <c r="E9" i="48"/>
  <c r="B19" i="48"/>
  <c r="B20" i="48"/>
  <c r="B15" i="48"/>
  <c r="B12" i="48"/>
  <c r="E16" i="48"/>
  <c r="J16" i="48"/>
  <c r="B4" i="48"/>
  <c r="B17" i="48"/>
  <c r="B6" i="48"/>
  <c r="E11" i="48" l="1"/>
  <c r="C11" i="48"/>
  <c r="K11" i="48"/>
  <c r="G11" i="48"/>
  <c r="I16" i="48"/>
  <c r="K16" i="48"/>
  <c r="G16" i="48"/>
  <c r="H11" i="48"/>
  <c r="C16" i="48"/>
  <c r="J9" i="48"/>
  <c r="F16" i="48"/>
  <c r="K9" i="48"/>
  <c r="J22" i="48"/>
  <c r="C22" i="48"/>
  <c r="H9" i="48"/>
  <c r="F11" i="48"/>
  <c r="I11" i="48"/>
  <c r="D11" i="48"/>
  <c r="C9" i="48"/>
  <c r="H16" i="48"/>
  <c r="D9" i="48"/>
  <c r="G9" i="48"/>
  <c r="I9" i="48"/>
  <c r="E22" i="48"/>
  <c r="I22" i="48"/>
  <c r="G22" i="48"/>
  <c r="F22" i="48"/>
  <c r="K22" i="48"/>
  <c r="H22" i="48"/>
  <c r="J7" i="48"/>
  <c r="C7" i="48"/>
  <c r="F7" i="48"/>
  <c r="I7" i="48"/>
  <c r="G7" i="48"/>
  <c r="D7" i="48"/>
  <c r="H7" i="48"/>
  <c r="K7" i="48"/>
  <c r="I18" i="48"/>
  <c r="C18" i="48"/>
  <c r="J18" i="48"/>
  <c r="K18" i="48"/>
  <c r="F18" i="48"/>
  <c r="H18" i="48"/>
  <c r="D18" i="48"/>
  <c r="E18" i="48"/>
  <c r="H6" i="48"/>
  <c r="E6" i="48"/>
  <c r="D6" i="48"/>
  <c r="G6" i="48"/>
  <c r="F6" i="48"/>
  <c r="I6" i="48"/>
  <c r="J6" i="48"/>
  <c r="K6" i="48"/>
  <c r="C6" i="48"/>
  <c r="D12" i="48"/>
  <c r="J12" i="48"/>
  <c r="H12" i="48"/>
  <c r="K12" i="48"/>
  <c r="C12" i="48"/>
  <c r="E12" i="48"/>
  <c r="I12" i="48"/>
  <c r="F12" i="48"/>
  <c r="G12" i="48"/>
  <c r="F15" i="48"/>
  <c r="E15" i="48"/>
  <c r="D15" i="48"/>
  <c r="K15" i="48"/>
  <c r="C15" i="48"/>
  <c r="J15" i="48"/>
  <c r="H15" i="48"/>
  <c r="I15" i="48"/>
  <c r="G15" i="48"/>
  <c r="H5" i="48"/>
  <c r="F5" i="48"/>
  <c r="I5" i="48"/>
  <c r="G5" i="48"/>
  <c r="D5" i="48"/>
  <c r="J5" i="48"/>
  <c r="E5" i="48"/>
  <c r="K5" i="48"/>
  <c r="C5" i="48"/>
  <c r="F13" i="48"/>
  <c r="K13" i="48"/>
  <c r="C13" i="48"/>
  <c r="H13" i="48"/>
  <c r="E13" i="48"/>
  <c r="D13" i="48"/>
  <c r="G13" i="48"/>
  <c r="J13" i="48"/>
  <c r="I13" i="48"/>
  <c r="F20" i="48"/>
  <c r="C20" i="48"/>
  <c r="J20" i="48"/>
  <c r="E20" i="48"/>
  <c r="D20" i="48"/>
  <c r="K20" i="48"/>
  <c r="G20" i="48"/>
  <c r="I20" i="48"/>
  <c r="H20" i="48"/>
  <c r="J14" i="48"/>
  <c r="I14" i="48"/>
  <c r="G14" i="48"/>
  <c r="H14" i="48"/>
  <c r="F14" i="48"/>
  <c r="C14" i="48"/>
  <c r="E14" i="48"/>
  <c r="D14" i="48"/>
  <c r="K14" i="48"/>
  <c r="D19" i="48"/>
  <c r="J19" i="48"/>
  <c r="I19" i="48"/>
  <c r="K19" i="48"/>
  <c r="C19" i="48"/>
  <c r="H19" i="48"/>
  <c r="E19" i="48"/>
  <c r="G19" i="48"/>
  <c r="F19" i="48"/>
  <c r="H10" i="48"/>
  <c r="E10" i="48"/>
  <c r="J10" i="48"/>
  <c r="G10" i="48"/>
  <c r="F10" i="48"/>
  <c r="D10" i="48"/>
  <c r="I10" i="48"/>
  <c r="K10" i="48"/>
  <c r="C10" i="48"/>
  <c r="H21" i="48"/>
  <c r="G21" i="48"/>
  <c r="F21" i="48"/>
  <c r="D21" i="48"/>
  <c r="E21" i="48"/>
  <c r="K21" i="48"/>
  <c r="C21" i="48"/>
  <c r="J21" i="48"/>
  <c r="I21" i="48"/>
  <c r="H17" i="48"/>
  <c r="E17" i="48"/>
  <c r="D17" i="48"/>
  <c r="I17" i="48"/>
  <c r="G17" i="48"/>
  <c r="F17" i="48"/>
  <c r="K17" i="48"/>
  <c r="C17" i="48"/>
  <c r="J17" i="48"/>
  <c r="D4" i="48"/>
  <c r="K4" i="48"/>
  <c r="C4" i="48"/>
  <c r="J4" i="48"/>
  <c r="I4" i="48"/>
  <c r="H4" i="48"/>
  <c r="F4" i="48"/>
  <c r="E4" i="48"/>
  <c r="G4" i="48"/>
  <c r="D23" i="48"/>
  <c r="E23" i="48"/>
  <c r="K23" i="48"/>
  <c r="C23" i="48"/>
  <c r="H23" i="48"/>
  <c r="J23" i="48"/>
  <c r="I23" i="48"/>
  <c r="G23" i="48"/>
  <c r="F23" i="48"/>
  <c r="D8" i="48"/>
  <c r="J8" i="48"/>
  <c r="K8" i="48"/>
  <c r="C8" i="48"/>
  <c r="I8" i="48"/>
  <c r="F8" i="48"/>
  <c r="E8" i="48"/>
  <c r="H8" i="48"/>
  <c r="G8" i="48"/>
</calcChain>
</file>

<file path=xl/sharedStrings.xml><?xml version="1.0" encoding="utf-8"?>
<sst xmlns="http://schemas.openxmlformats.org/spreadsheetml/2006/main" count="13642" uniqueCount="338">
  <si>
    <t>Brasil</t>
  </si>
  <si>
    <t>Chile</t>
  </si>
  <si>
    <t>China</t>
  </si>
  <si>
    <t>India</t>
  </si>
  <si>
    <t>PX_LAST</t>
  </si>
  <si>
    <t>Argentina</t>
  </si>
  <si>
    <t>Colombia</t>
  </si>
  <si>
    <t>Corea del Sur</t>
  </si>
  <si>
    <t>Filipinas</t>
  </si>
  <si>
    <t>Indonesia</t>
  </si>
  <si>
    <t>Malasia</t>
  </si>
  <si>
    <t>Tailandia</t>
  </si>
  <si>
    <t>Rusia</t>
  </si>
  <si>
    <t>Turquía</t>
  </si>
  <si>
    <t>Ucrania</t>
  </si>
  <si>
    <t>Start Date</t>
  </si>
  <si>
    <t>End Date</t>
  </si>
  <si>
    <t>Dates</t>
  </si>
  <si>
    <t xml:space="preserve">Var diaria </t>
  </si>
  <si>
    <t xml:space="preserve">Var sem </t>
  </si>
  <si>
    <t xml:space="preserve">Var 30 d </t>
  </si>
  <si>
    <t xml:space="preserve">Var i.a. </t>
  </si>
  <si>
    <t>Fecha rota</t>
  </si>
  <si>
    <t>1 día</t>
  </si>
  <si>
    <t>7 días</t>
  </si>
  <si>
    <t>30 días</t>
  </si>
  <si>
    <t>Spot</t>
  </si>
  <si>
    <t>Fecha Rota</t>
  </si>
  <si>
    <t>S&amp;P 500</t>
  </si>
  <si>
    <t>Shangai Index</t>
  </si>
  <si>
    <t>México</t>
  </si>
  <si>
    <t>Nasdaq</t>
  </si>
  <si>
    <t>MERVAL Index</t>
  </si>
  <si>
    <t>Alemania</t>
  </si>
  <si>
    <t>Francia</t>
  </si>
  <si>
    <t>España</t>
  </si>
  <si>
    <t>Dow Jones</t>
  </si>
  <si>
    <t xml:space="preserve">DAX </t>
  </si>
  <si>
    <t xml:space="preserve">CAC </t>
  </si>
  <si>
    <t xml:space="preserve">IBEX </t>
  </si>
  <si>
    <t xml:space="preserve">ASE </t>
  </si>
  <si>
    <t xml:space="preserve">IndexCF </t>
  </si>
  <si>
    <t>Nikkei</t>
  </si>
  <si>
    <t>Bovespa</t>
  </si>
  <si>
    <t>Merval</t>
  </si>
  <si>
    <t>Euro Stoxx 50</t>
  </si>
  <si>
    <t>Zona Euro</t>
  </si>
  <si>
    <t>Hang Seng</t>
  </si>
  <si>
    <t>DXY</t>
  </si>
  <si>
    <t>Embi Panama</t>
  </si>
  <si>
    <t>Embi Ucrania</t>
  </si>
  <si>
    <t>Embi Filipinas</t>
  </si>
  <si>
    <t>Embi Sudafrica</t>
  </si>
  <si>
    <t>Embi Turquia</t>
  </si>
  <si>
    <t>Embi Argentina</t>
  </si>
  <si>
    <t>Embi Rusia</t>
  </si>
  <si>
    <t>Embi Venezuela</t>
  </si>
  <si>
    <t>Embi Mexico</t>
  </si>
  <si>
    <t>Embi Perú</t>
  </si>
  <si>
    <t>Embi Colombia</t>
  </si>
  <si>
    <t>Embi Gral.</t>
  </si>
  <si>
    <t>GDBR2 Index</t>
  </si>
  <si>
    <t>GDBR5 Index</t>
  </si>
  <si>
    <t>GDBR10 Index</t>
  </si>
  <si>
    <t>USGG2YR Index</t>
  </si>
  <si>
    <t>USGG5YR Index</t>
  </si>
  <si>
    <t>USGG10YR Index</t>
  </si>
  <si>
    <t>USGG1M Index</t>
  </si>
  <si>
    <t>USGG3M Index</t>
  </si>
  <si>
    <t>USGG6M Index</t>
  </si>
  <si>
    <t>USGG12M Index</t>
  </si>
  <si>
    <t>USGG3YR Index</t>
  </si>
  <si>
    <t>USGG7YR Index</t>
  </si>
  <si>
    <t>USGG30YR Index</t>
  </si>
  <si>
    <t>EE.UU T-Bill 1M</t>
  </si>
  <si>
    <t>EE.UU T-Bill 3M</t>
  </si>
  <si>
    <t>EE.UU T-Bill 6M</t>
  </si>
  <si>
    <t>EE.UU T-Bill 12M</t>
  </si>
  <si>
    <t>EE.UU T-Bonds 2Y</t>
  </si>
  <si>
    <t>EE.UU T-Bonds 3Y</t>
  </si>
  <si>
    <t>EE.UU T-Bonds 5Y</t>
  </si>
  <si>
    <t>EE.UU T-Bonds 7Y</t>
  </si>
  <si>
    <t>EE.UU T-Bonds 10Y</t>
  </si>
  <si>
    <t>EE.UU T-Bonds 30Y</t>
  </si>
  <si>
    <t>GETB1M Index</t>
  </si>
  <si>
    <t>GETB1 Index</t>
  </si>
  <si>
    <t>GETB2 Index</t>
  </si>
  <si>
    <t>GDBR1 Index</t>
  </si>
  <si>
    <t>GDBR3 Index</t>
  </si>
  <si>
    <t>GDBR7 Index</t>
  </si>
  <si>
    <t>GDBR30 Index</t>
  </si>
  <si>
    <t>Alemania T-Bill 1M</t>
  </si>
  <si>
    <t>Alemania T-Bill 3M</t>
  </si>
  <si>
    <t>Alemania T-Bill 6M</t>
  </si>
  <si>
    <t>Alemania T-Bonds 2Y</t>
  </si>
  <si>
    <t>Alemania T-Bonds 3Y</t>
  </si>
  <si>
    <t>Alemania T-Bonds 5Y</t>
  </si>
  <si>
    <t>Alemania T-Bonds 7Y</t>
  </si>
  <si>
    <t>Alemania T-Bonds 10Y</t>
  </si>
  <si>
    <t>Alemania T-Bonds 30Y</t>
  </si>
  <si>
    <t>Alemania T-Bonds 1Y</t>
  </si>
  <si>
    <t>GB - Libor 6M</t>
  </si>
  <si>
    <t>US0006M Index</t>
  </si>
  <si>
    <t>US0012M Index</t>
  </si>
  <si>
    <t>GB - Libor 12M</t>
  </si>
  <si>
    <t>GB - Libor 3M</t>
  </si>
  <si>
    <t>US0003M Index</t>
  </si>
  <si>
    <t>US0001M Index</t>
  </si>
  <si>
    <t>GB - Libor 1M</t>
  </si>
  <si>
    <t>s</t>
  </si>
  <si>
    <t>#N/A N/A</t>
  </si>
  <si>
    <t>Fed Funds Target Rate US Index</t>
  </si>
  <si>
    <t>FDTR Index</t>
  </si>
  <si>
    <t>EE.UU Fed Funds Target Rate</t>
  </si>
  <si>
    <t>Brent</t>
  </si>
  <si>
    <t>Spread Arg-Gral.</t>
  </si>
  <si>
    <t>Spread Arg-Bra</t>
  </si>
  <si>
    <t>Edenor</t>
  </si>
  <si>
    <t>Pampa Energía</t>
  </si>
  <si>
    <t>Telecom</t>
  </si>
  <si>
    <t>Tenaris</t>
  </si>
  <si>
    <t>YPF</t>
  </si>
  <si>
    <t>Transener</t>
  </si>
  <si>
    <t>Aluar</t>
  </si>
  <si>
    <t xml:space="preserve">Mirgor </t>
  </si>
  <si>
    <t>Cresud</t>
  </si>
  <si>
    <t>PGR</t>
  </si>
  <si>
    <t>Holcim</t>
  </si>
  <si>
    <t>Gas del Norte</t>
  </si>
  <si>
    <t>Central Puerto</t>
  </si>
  <si>
    <t>Gas Cuyana</t>
  </si>
  <si>
    <t>Agrometal</t>
  </si>
  <si>
    <t>Gas del Sur</t>
  </si>
  <si>
    <t>AGRO AR Equity</t>
  </si>
  <si>
    <t>ALUA AR Equity</t>
  </si>
  <si>
    <t>APBR AR Equity</t>
  </si>
  <si>
    <t>BMA AR Equity</t>
  </si>
  <si>
    <t>BYMA AR Equity</t>
  </si>
  <si>
    <t>CEPU AR Equity</t>
  </si>
  <si>
    <t>COME AR Equity</t>
  </si>
  <si>
    <t>CRES AR Equity</t>
  </si>
  <si>
    <t>CVH AR Equity</t>
  </si>
  <si>
    <t>DGCU2 AR Equity</t>
  </si>
  <si>
    <t>EDN AR Equity</t>
  </si>
  <si>
    <t>FRAN AR Equity</t>
  </si>
  <si>
    <t>GGAL AR Equity</t>
  </si>
  <si>
    <t>HARG AR Equity</t>
  </si>
  <si>
    <t>Petrobras Br.</t>
  </si>
  <si>
    <t>Bco. Macro</t>
  </si>
  <si>
    <t>BYMA</t>
  </si>
  <si>
    <t>COME</t>
  </si>
  <si>
    <t>Cablevisión Holding</t>
  </si>
  <si>
    <t>Francés</t>
  </si>
  <si>
    <t>Galicia</t>
  </si>
  <si>
    <t>Loma Negra</t>
  </si>
  <si>
    <t>Metrogas</t>
  </si>
  <si>
    <t>Supervielle</t>
  </si>
  <si>
    <t>Ternium (Siderar)</t>
  </si>
  <si>
    <t>Mercado de Valores</t>
  </si>
  <si>
    <t>LOMA AR Equity</t>
  </si>
  <si>
    <t>METR AR Equity</t>
  </si>
  <si>
    <t>MIRG AR Equity</t>
  </si>
  <si>
    <t>PAMP AR Equity</t>
  </si>
  <si>
    <t>PGR AR Equity</t>
  </si>
  <si>
    <t>SUPV AR Equity</t>
  </si>
  <si>
    <t>TECO2 AR Equity</t>
  </si>
  <si>
    <t>TGNO4 AR Equity</t>
  </si>
  <si>
    <t>TGSU2 AR Equity</t>
  </si>
  <si>
    <t>TRAN AR Equity</t>
  </si>
  <si>
    <t>TS AR Equity</t>
  </si>
  <si>
    <t>TXAR AR Equity</t>
  </si>
  <si>
    <t>YPFD AR Equity</t>
  </si>
  <si>
    <t>Peru</t>
  </si>
  <si>
    <t>Korea del Sur</t>
  </si>
  <si>
    <t>CT350188  Index</t>
  </si>
  <si>
    <t>CCOL1U5  Index</t>
  </si>
  <si>
    <t>CMEX1U5  Index</t>
  </si>
  <si>
    <t>CPERU1U5  Index</t>
  </si>
  <si>
    <t>CRUSS1U5  Index</t>
  </si>
  <si>
    <t>CTURK1U5  Index</t>
  </si>
  <si>
    <t>CCHIN1U5  Index</t>
  </si>
  <si>
    <t>CINO1U5  Index</t>
  </si>
  <si>
    <t>CMLAY1U5  Index</t>
  </si>
  <si>
    <t>CKREA1U5  Index</t>
  </si>
  <si>
    <t>CTHAI1U5  Index</t>
  </si>
  <si>
    <t>Italia</t>
  </si>
  <si>
    <t>CITLY1U5 Index</t>
  </si>
  <si>
    <t>CDBR1U5 Index</t>
  </si>
  <si>
    <t>CFRTR1U5 Index</t>
  </si>
  <si>
    <t>cspa1u5 index</t>
  </si>
  <si>
    <t>Monedas</t>
  </si>
  <si>
    <t>CDS</t>
  </si>
  <si>
    <t>Moneda/USD</t>
  </si>
  <si>
    <t>Var 1d</t>
  </si>
  <si>
    <t>Var 7d</t>
  </si>
  <si>
    <t>Var 30d</t>
  </si>
  <si>
    <t>p.b.</t>
  </si>
  <si>
    <t xml:space="preserve">Emergentes </t>
  </si>
  <si>
    <t>Emergentes</t>
  </si>
  <si>
    <t>-</t>
  </si>
  <si>
    <t>BRICS</t>
  </si>
  <si>
    <t>Sudáfrica</t>
  </si>
  <si>
    <t>LATAM</t>
  </si>
  <si>
    <t>Europa Occidental</t>
  </si>
  <si>
    <t>Nivel</t>
  </si>
  <si>
    <t>FTSE 100</t>
  </si>
  <si>
    <t>BMV MEX</t>
  </si>
  <si>
    <t>IPSA CHI</t>
  </si>
  <si>
    <t>IGBC COL</t>
  </si>
  <si>
    <t>BVL PER</t>
  </si>
  <si>
    <t>IBVC VEN</t>
  </si>
  <si>
    <t xml:space="preserve"> Emerging Market Bond Index</t>
  </si>
  <si>
    <t>Embi Brasil</t>
  </si>
  <si>
    <t>Italia T-Bonds 2Y</t>
  </si>
  <si>
    <t>España T-Bonds 2Y</t>
  </si>
  <si>
    <t>GTITL2YR  Corp</t>
  </si>
  <si>
    <t>GTESP2Y Govt</t>
  </si>
  <si>
    <t>http://www.bcra.gob.ar/PublicacionesEstadisticas/Principales_variables_datos.asp</t>
  </si>
  <si>
    <t>Fecha</t>
  </si>
  <si>
    <t>Valor</t>
  </si>
  <si>
    <t>Var 365d</t>
  </si>
  <si>
    <t>CT350188 CBIN Curncy</t>
  </si>
  <si>
    <t>desmpate</t>
  </si>
  <si>
    <t>prioridad</t>
  </si>
  <si>
    <t>Var 2d</t>
  </si>
  <si>
    <t>Var 10d</t>
  </si>
  <si>
    <t>YTD</t>
  </si>
  <si>
    <t>2 días</t>
  </si>
  <si>
    <t>10 días</t>
  </si>
  <si>
    <t>dic-17</t>
  </si>
  <si>
    <t>1 año</t>
  </si>
  <si>
    <t>Hoy</t>
  </si>
  <si>
    <t>Ranking</t>
  </si>
  <si>
    <t>Ranking con desempate</t>
  </si>
  <si>
    <t>CSOAF1U5 Curncy</t>
  </si>
  <si>
    <t>CPHIL1U5 Curncy</t>
  </si>
  <si>
    <t xml:space="preserve">Merval </t>
  </si>
  <si>
    <t>Equity USD</t>
  </si>
  <si>
    <t>Índice</t>
  </si>
  <si>
    <t>Var diaria</t>
  </si>
  <si>
    <t>Var YTD</t>
  </si>
  <si>
    <t>Descripción</t>
  </si>
  <si>
    <t>VIX</t>
  </si>
  <si>
    <t>(+ Volatilidad)</t>
  </si>
  <si>
    <t>(+ Apreciación)</t>
  </si>
  <si>
    <t>UST10Y</t>
  </si>
  <si>
    <t>(cambio en p.b.)</t>
  </si>
  <si>
    <t>(USD por barril)</t>
  </si>
  <si>
    <t>Soja Chicago</t>
  </si>
  <si>
    <t>(USD por TN)</t>
  </si>
  <si>
    <t>Soja Rosario</t>
  </si>
  <si>
    <t>FX USD (%)</t>
  </si>
  <si>
    <t>Stocks USD (%)</t>
  </si>
  <si>
    <t>10Y Bonds (pbs)</t>
  </si>
  <si>
    <t>NDF 1M</t>
  </si>
  <si>
    <t>NDF 2M</t>
  </si>
  <si>
    <t>NDF 6M</t>
  </si>
  <si>
    <t>NDF 3M</t>
  </si>
  <si>
    <t>NDF 4M</t>
  </si>
  <si>
    <t>NDF 5M</t>
  </si>
  <si>
    <t>NDF 9M</t>
  </si>
  <si>
    <t>NDF 12M</t>
  </si>
  <si>
    <t>Rofex 1M</t>
  </si>
  <si>
    <t>Rofex 2M</t>
  </si>
  <si>
    <t>Rofex 3M</t>
  </si>
  <si>
    <t>Rofex 4M</t>
  </si>
  <si>
    <t>Rofex 5M</t>
  </si>
  <si>
    <t>Rofex 6M</t>
  </si>
  <si>
    <t>Rofex 9M</t>
  </si>
  <si>
    <t>Rofex 12M</t>
  </si>
  <si>
    <t>NDF en ARS</t>
  </si>
  <si>
    <t>Futuros USD</t>
  </si>
  <si>
    <t>aq0026551 @map0 Govt</t>
  </si>
  <si>
    <t>aq4524544 @map0 Govt</t>
  </si>
  <si>
    <t>aq7820840 @map0 Govt</t>
  </si>
  <si>
    <t>ar4035184 @map0 Govt</t>
  </si>
  <si>
    <t>Lebac ago-18</t>
  </si>
  <si>
    <t>Lebac sep-18</t>
  </si>
  <si>
    <t>Lebac oct-18</t>
  </si>
  <si>
    <t>Lebac nov-18</t>
  </si>
  <si>
    <t xml:space="preserve"> TS18</t>
  </si>
  <si>
    <t xml:space="preserve"> TO21</t>
  </si>
  <si>
    <t xml:space="preserve"> TO26</t>
  </si>
  <si>
    <t>QZ5443408 Corp @maep Govt</t>
  </si>
  <si>
    <t>QZ7003432 Corp @maep Govt</t>
  </si>
  <si>
    <t>QZ8845385 Corp @maep Govt</t>
  </si>
  <si>
    <t xml:space="preserve"> TO23</t>
  </si>
  <si>
    <t>YLD_CNV_LAST</t>
  </si>
  <si>
    <t>QZ8845377 Corp @maep Govt</t>
  </si>
  <si>
    <t>Julio</t>
  </si>
  <si>
    <t>Agosto</t>
  </si>
  <si>
    <t>Septiembre</t>
  </si>
  <si>
    <t>Octubre</t>
  </si>
  <si>
    <t>Noviembre</t>
  </si>
  <si>
    <t>Nominales</t>
  </si>
  <si>
    <t>Efectivas</t>
  </si>
  <si>
    <t>Forward Efectivas</t>
  </si>
  <si>
    <t>Forward Nominal</t>
  </si>
  <si>
    <t>Lebac jul-18</t>
  </si>
  <si>
    <t>ap5870633 @map0 Govt</t>
  </si>
  <si>
    <t>Lebac dic-18</t>
  </si>
  <si>
    <t>TNA jul-18</t>
  </si>
  <si>
    <t>TNA ago-18</t>
  </si>
  <si>
    <t>TNA sep-18</t>
  </si>
  <si>
    <t>TNA oct-18</t>
  </si>
  <si>
    <t>TNA nov-18</t>
  </si>
  <si>
    <t>TNA dic-18</t>
  </si>
  <si>
    <t>ar8097016 @map0 Govt</t>
  </si>
  <si>
    <t>Diciembre</t>
  </si>
  <si>
    <t>Dato de hoy</t>
  </si>
  <si>
    <t>NO BORRAR!!</t>
  </si>
  <si>
    <t>Total</t>
  </si>
  <si>
    <t>ARI19S8=BA</t>
  </si>
  <si>
    <t>ARI17O8=BA</t>
  </si>
  <si>
    <t>ARI21N8=BA</t>
  </si>
  <si>
    <t>ARI19D8=BA</t>
  </si>
  <si>
    <t>ARI17O8=ME</t>
  </si>
  <si>
    <t>ARI21N8=ME</t>
  </si>
  <si>
    <t>ARI19D8=ME</t>
  </si>
  <si>
    <t>yield</t>
  </si>
  <si>
    <t>bid</t>
  </si>
  <si>
    <t>ask</t>
  </si>
  <si>
    <t>time</t>
  </si>
  <si>
    <t>close</t>
  </si>
  <si>
    <t>name</t>
  </si>
  <si>
    <t>mat.dat</t>
  </si>
  <si>
    <t>trade price</t>
  </si>
  <si>
    <t>ARDICA3=BA</t>
  </si>
  <si>
    <t>MAE</t>
  </si>
  <si>
    <t>Bolsa</t>
  </si>
  <si>
    <t>Lebac</t>
  </si>
  <si>
    <t>Ecuador</t>
  </si>
  <si>
    <t>CBRZ1U5 Curncy</t>
  </si>
  <si>
    <t>CCHIL1U5 Curncy</t>
  </si>
  <si>
    <t>Timestamp</t>
  </si>
  <si>
    <t>Mid Spread Close</t>
  </si>
  <si>
    <t xml:space="preserve">Grafica de la fila hoy hasta la columna de la hora actual. </t>
  </si>
  <si>
    <t>Ver el nombre SerieHoy en el Administrador de Nombres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</si>
</sst>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3">
    <numFmt numFmtId="42" formatCode="_ &quot;$&quot;\ * #,##0_ ;_ &quot;$&quot;\ * \-#,##0_ ;_ &quot;$&quot;\ * &quot;-&quot;_ ;_ @_ "/>
    <numFmt numFmtId="41" formatCode="_ * #,##0_ ;_ * \-#,##0_ ;_ * &quot;-&quot;_ ;_ @_ "/>
    <numFmt numFmtId="44" formatCode="_ &quot;$&quot;\ * #,##0.00_ ;_ &quot;$&quot;\ * \-#,##0.00_ ;_ &quot;$&quot;\ * &quot;-&quot;??_ ;_ @_ "/>
    <numFmt numFmtId="43" formatCode="_ * #,##0.00_ ;_ * \-#,##0.00_ ;_ * &quot;-&quot;??_ ;_ @_ "/>
    <numFmt numFmtId="164" formatCode="_-* #,##0.00\ _€_-;\-* #,##0.00\ _€_-;_-* &quot;-&quot;??\ _€_-;_-@_-"/>
    <numFmt numFmtId="165" formatCode="0.0%"/>
    <numFmt numFmtId="166" formatCode="_(* 0%_);_(* \(0%\);_(* &quot;- &quot;_);_(@_)"/>
    <numFmt numFmtId="167" formatCode="mm/dd/yy_)"/>
    <numFmt numFmtId="168" formatCode="_(* #,##0_);_(* \(#,##0\);_(* &quot;- &quot;_);_(@_)"/>
    <numFmt numFmtId="169" formatCode="0.00_)"/>
    <numFmt numFmtId="170" formatCode="0.0%_);\(0.0%\)"/>
    <numFmt numFmtId="171" formatCode="m/d"/>
    <numFmt numFmtId="172" formatCode="0.000000"/>
    <numFmt numFmtId="173" formatCode="0.0%;[Red]\(0.0%\)"/>
    <numFmt numFmtId="174" formatCode="_(* #,##0.0_);_(* \(#,##0.0\);_(* &quot;-&quot;?_);_(@_)"/>
    <numFmt numFmtId="175" formatCode="0.00000%"/>
    <numFmt numFmtId="176" formatCode="#,##0_%_);\(#,##0\)_%;#,##0_%_);@_%_)"/>
    <numFmt numFmtId="177" formatCode="&quot;$&quot;#,##0_%_);\(&quot;$&quot;#,##0\)_%;&quot;$&quot;#,##0_%_);@_%_)"/>
    <numFmt numFmtId="178" formatCode="&quot;$&quot;#,##0.00_%_);\(&quot;$&quot;#,##0.00\)_%;&quot;$&quot;#,##0.00_%_);@_%_)"/>
    <numFmt numFmtId="179" formatCode="&quot;$&quot;#,##0\ ;\(&quot;$&quot;#,##0\)"/>
    <numFmt numFmtId="180" formatCode="mmm\-d\-yyyy"/>
    <numFmt numFmtId="181" formatCode="mmm\-yyyy"/>
    <numFmt numFmtId="182" formatCode="m/d/yy_%_)"/>
    <numFmt numFmtId="183" formatCode="#,##0.0_);[Red]\(#,##0.0\)"/>
    <numFmt numFmtId="184" formatCode="&quot;$&quot;#,##0.0\ \ \ ;\(&quot;$&quot;#,##0.0\)\ \ "/>
    <numFmt numFmtId="185" formatCode="0_%_);\(0\)_%;0_%_);@_%_)"/>
    <numFmt numFmtId="186" formatCode="0.0\%_);\(0.0\%\);0.0\%_);@_%_)"/>
    <numFmt numFmtId="187" formatCode="#,##0.0\ \ "/>
    <numFmt numFmtId="188" formatCode="_-* #,##0.00\ _P_t_s_-;\-* #,##0.00\ _P_t_s_-;_-* &quot;-&quot;??\ _P_t_s_-;_-@_-"/>
    <numFmt numFmtId="189" formatCode="&quot;Cr$&quot;#,##0.00_);[Red]\(&quot;Cr$&quot;#,##0.00\)"/>
    <numFmt numFmtId="190" formatCode="_(&quot;Cr$&quot;* #,##0.00_);_(&quot;Cr$&quot;* \(#,##0.00\);_(&quot;Cr$&quot;* &quot;-&quot;??_);_(@_)"/>
    <numFmt numFmtId="191" formatCode="_(&quot;Cr$&quot;* #,##0_);_(&quot;Cr$&quot;* \(#,##0\);_(&quot;Cr$&quot;* &quot;-&quot;_);_(@_)"/>
    <numFmt numFmtId="192" formatCode="_-&quot;£&quot;* #,##0_-;\-&quot;£&quot;* #,##0_-;_-&quot;£&quot;* &quot;-&quot;_-;_-@_-"/>
    <numFmt numFmtId="193" formatCode="_-&quot;£&quot;* #,##0.00_-;\-&quot;£&quot;* #,##0.00_-;_-&quot;£&quot;* &quot;-&quot;??_-;_-@_-"/>
    <numFmt numFmtId="194" formatCode="0.0\x_)_);&quot;NM&quot;_x_)_);0.0\x_)_);@_%_)"/>
    <numFmt numFmtId="195" formatCode="&quot;US$&quot;#,##0_);\(&quot;US$&quot;#,##0\)"/>
    <numFmt numFmtId="196" formatCode="#,##0.0\x_);[Red]\(#,##0.0\x\);&quot;--  &quot;"/>
    <numFmt numFmtId="197" formatCode="#,##0.0\ \ \ ;\(#,##0.0\)\ \ "/>
    <numFmt numFmtId="198" formatCode="#,##0.00\x"/>
    <numFmt numFmtId="199" formatCode="_(&quot;$&quot;* #,##0.0000_);_(&quot;$&quot;* \(#,##0.0000\);_(&quot;$&quot;* &quot;-&quot;??_);_(@_)"/>
    <numFmt numFmtId="200" formatCode="_-* #,##0_-;\-* #,##0_-;_-* &quot;-&quot;_-;_-@_-"/>
    <numFmt numFmtId="201" formatCode="_-* #,##0.00_-;\-* #,##0.00_-;_-* &quot;-&quot;??_-;_-@_-"/>
    <numFmt numFmtId="202" formatCode="_-&quot;$&quot;* #,##0_-;\-&quot;$&quot;* #,##0_-;_-&quot;$&quot;* &quot;-&quot;_-;_-@_-"/>
    <numFmt numFmtId="203" formatCode="_-&quot;$&quot;* #,##0.00_-;\-&quot;$&quot;* #,##0.00_-;_-&quot;$&quot;* &quot;-&quot;??_-;_-@_-"/>
    <numFmt numFmtId="204" formatCode="[$-409]d\-mmm\-yy;@"/>
    <numFmt numFmtId="205" formatCode="dd/mmm/yy\ [$-409]h:mm\ AM/PM;@"/>
    <numFmt numFmtId="206" formatCode="\+#,##0;\-#,##0"/>
    <numFmt numFmtId="207" formatCode="0.0"/>
    <numFmt numFmtId="208" formatCode="\+#,##0.0;\-#,##0.0"/>
    <numFmt numFmtId="209" formatCode="dd\-mmm\-yy\ \ \ \ \ [$-400000]h:mm\ AM/PM;@"/>
    <numFmt numFmtId="216" formatCode="#,##0.00000"/>
    <numFmt numFmtId="217" formatCode="d/mm/yyyy;@"/>
    <numFmt numFmtId="219" formatCode="_ [$€-2]\ * #,##0.00_ ;_ [$€-2]\ * \-#,##0.00_ ;_ [$€-2]\ * &quot;-&quot;??_ "/>
    <numFmt numFmtId="220" formatCode="0.0000000"/>
    <numFmt numFmtId="221" formatCode="dd\-mmm\-yy;;0"/>
    <numFmt numFmtId="222" formatCode="0.0000"/>
    <numFmt numFmtId="223" formatCode="dd/m/yy"/>
    <numFmt numFmtId="224" formatCode="ddd\ dd\ mmm\ yy"/>
    <numFmt numFmtId="225" formatCode="dd\-mmm\-yy;dd\-mmm\-yy;"/>
    <numFmt numFmtId="226" formatCode="0.000"/>
    <numFmt numFmtId="227" formatCode="0.00000"/>
    <numFmt numFmtId="228" formatCode="0.0000%"/>
    <numFmt numFmtId="237" formatCode="[$-F400]h:mm:ss\ AM/PM"/>
  </numFmts>
  <fonts count="9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Times New Roman"/>
      <family val="1"/>
    </font>
    <font>
      <sz val="10"/>
      <name val="Palatino"/>
      <family val="1"/>
    </font>
    <font>
      <sz val="10"/>
      <color indexed="8"/>
      <name val="MS Sans Serif"/>
      <family val="2"/>
    </font>
    <font>
      <sz val="11"/>
      <name val="MS ??"/>
      <family val="1"/>
      <charset val="128"/>
    </font>
    <font>
      <sz val="14"/>
      <name val="Terminal"/>
      <family val="3"/>
      <charset val="128"/>
    </font>
    <font>
      <sz val="10"/>
      <name val="Arial Narrow"/>
      <family val="2"/>
    </font>
    <font>
      <b/>
      <sz val="18"/>
      <name val="Helv"/>
    </font>
    <font>
      <sz val="14"/>
      <name val="Helv"/>
    </font>
    <font>
      <b/>
      <sz val="14"/>
      <name val="Helv"/>
    </font>
    <font>
      <sz val="8"/>
      <name val="Tahoma"/>
      <family val="2"/>
    </font>
    <font>
      <sz val="12"/>
      <name val="Arial"/>
      <family val="2"/>
    </font>
    <font>
      <b/>
      <i/>
      <u val="double"/>
      <sz val="16"/>
      <name val="Tms Rmn"/>
    </font>
    <font>
      <b/>
      <sz val="11"/>
      <color indexed="9"/>
      <name val="Calibri"/>
      <family val="2"/>
    </font>
    <font>
      <b/>
      <sz val="12"/>
      <name val="Palatino"/>
      <family val="1"/>
    </font>
    <font>
      <b/>
      <sz val="10"/>
      <name val="Palatino"/>
      <family val="1"/>
    </font>
    <font>
      <b/>
      <u/>
      <sz val="10"/>
      <name val="Palatino"/>
      <family val="1"/>
    </font>
    <font>
      <b/>
      <sz val="12"/>
      <name val="Helv"/>
    </font>
    <font>
      <sz val="8"/>
      <name val="Palatino"/>
      <family val="1"/>
    </font>
    <font>
      <sz val="10"/>
      <color indexed="22"/>
      <name val="Arial"/>
      <family val="2"/>
    </font>
    <font>
      <sz val="8"/>
      <name val="Helv"/>
    </font>
    <font>
      <sz val="8"/>
      <name val="Arial"/>
      <family val="2"/>
    </font>
    <font>
      <b/>
      <sz val="8"/>
      <name val="Arial"/>
      <family val="2"/>
    </font>
    <font>
      <sz val="12"/>
      <name val="Tms Rmn"/>
    </font>
    <font>
      <u val="doubleAccounting"/>
      <sz val="10"/>
      <name val="Arial"/>
      <family val="2"/>
    </font>
    <font>
      <sz val="7"/>
      <name val="Palatino"/>
      <family val="1"/>
    </font>
    <font>
      <sz val="6"/>
      <color indexed="16"/>
      <name val="Palatino"/>
      <family val="1"/>
    </font>
    <font>
      <b/>
      <sz val="10"/>
      <name val="Helv"/>
    </font>
    <font>
      <u/>
      <sz val="10"/>
      <color indexed="12"/>
      <name val="Gill Sans MT"/>
      <family val="2"/>
    </font>
    <font>
      <sz val="10"/>
      <name val="N Helvetica Narrow"/>
    </font>
    <font>
      <sz val="7"/>
      <name val="Small Fonts"/>
      <family val="2"/>
    </font>
    <font>
      <sz val="10"/>
      <name val="Comic Sans MS"/>
      <family val="4"/>
    </font>
    <font>
      <sz val="10"/>
      <name val="Gill Sans MT"/>
      <family val="2"/>
    </font>
    <font>
      <sz val="10"/>
      <color indexed="16"/>
      <name val="Helvetica-Black"/>
      <family val="2"/>
    </font>
    <font>
      <sz val="10"/>
      <name val="Geneva"/>
      <family val="2"/>
    </font>
    <font>
      <sz val="10"/>
      <color indexed="10"/>
      <name val="Times New Roman"/>
      <family val="1"/>
    </font>
    <font>
      <sz val="8"/>
      <color indexed="10"/>
      <name val="Arial"/>
      <family val="2"/>
    </font>
    <font>
      <sz val="10"/>
      <color indexed="12"/>
      <name val="Geneva"/>
      <family val="2"/>
    </font>
    <font>
      <u val="singleAccounting"/>
      <sz val="10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sz val="6"/>
      <name val="Arial"/>
      <family val="2"/>
    </font>
    <font>
      <sz val="12"/>
      <name val="Times New Roman"/>
      <family val="1"/>
    </font>
    <font>
      <sz val="12"/>
      <name val="新細明體"/>
      <family val="1"/>
      <charset val="136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0"/>
      <name val="Courier"/>
      <family val="3"/>
    </font>
    <font>
      <sz val="18"/>
      <color theme="3"/>
      <name val="Cambria"/>
      <family val="2"/>
      <scheme val="major"/>
    </font>
    <font>
      <b/>
      <sz val="18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name val="Geneva"/>
      <family val="2"/>
    </font>
    <font>
      <sz val="10"/>
      <color indexed="12"/>
      <name val="Geneva"/>
      <family val="2"/>
    </font>
    <font>
      <sz val="11"/>
      <name val="0"/>
    </font>
    <font>
      <sz val="10"/>
      <name val="Tahoma"/>
      <family val="2"/>
    </font>
    <font>
      <b/>
      <sz val="9"/>
      <color indexed="12"/>
      <name val="Tahoma"/>
      <family val="2"/>
    </font>
    <font>
      <b/>
      <sz val="24"/>
      <color indexed="10"/>
      <name val="Arial"/>
      <family val="2"/>
    </font>
    <font>
      <b/>
      <sz val="10"/>
      <name val="Tahoma"/>
      <family val="2"/>
    </font>
    <font>
      <b/>
      <sz val="9"/>
      <color indexed="20"/>
      <name val="Tahoma"/>
      <family val="2"/>
    </font>
    <font>
      <b/>
      <sz val="10"/>
      <color indexed="53"/>
      <name val="Tahoma"/>
      <family val="2"/>
    </font>
    <font>
      <b/>
      <sz val="9"/>
      <color indexed="63"/>
      <name val="Tahoma"/>
      <family val="2"/>
    </font>
    <font>
      <b/>
      <sz val="8"/>
      <name val="Tahoma"/>
      <family val="2"/>
    </font>
    <font>
      <b/>
      <sz val="12"/>
      <color indexed="20"/>
      <name val="Tahoma"/>
      <family val="2"/>
    </font>
    <font>
      <b/>
      <sz val="12"/>
      <color indexed="8"/>
      <name val="Arial"/>
      <family val="2"/>
    </font>
    <font>
      <i/>
      <sz val="12"/>
      <color indexed="8"/>
      <name val="Arial"/>
      <family val="2"/>
    </font>
    <font>
      <b/>
      <sz val="12"/>
      <color indexed="9"/>
      <name val="Arial"/>
      <family val="2"/>
    </font>
    <font>
      <i/>
      <sz val="12"/>
      <color indexed="9"/>
      <name val="Helv"/>
    </font>
    <font>
      <b/>
      <sz val="10"/>
      <color indexed="12"/>
      <name val="Tahoma"/>
      <family val="2"/>
    </font>
    <font>
      <b/>
      <sz val="9"/>
      <name val="Tahoma"/>
      <family val="2"/>
    </font>
    <font>
      <b/>
      <sz val="9"/>
      <color indexed="22"/>
      <name val="Tahoma"/>
      <family val="2"/>
    </font>
    <font>
      <sz val="9"/>
      <name val="Tahoma"/>
      <family val="2"/>
    </font>
    <font>
      <b/>
      <i/>
      <u/>
      <sz val="14"/>
      <color indexed="9"/>
      <name val="Arial"/>
      <family val="2"/>
    </font>
    <font>
      <b/>
      <sz val="14"/>
      <color indexed="53"/>
      <name val="Tahoma"/>
      <family val="2"/>
    </font>
    <font>
      <u/>
      <sz val="11"/>
      <color theme="10"/>
      <name val="0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3"/>
      </patternFill>
    </fill>
    <fill>
      <patternFill patternType="darkGray">
        <fgColor indexed="22"/>
        <bgColor indexed="22"/>
      </patternFill>
    </fill>
    <fill>
      <patternFill patternType="darkGray">
        <fgColor indexed="9"/>
        <bgColor indexed="22"/>
      </patternFill>
    </fill>
    <fill>
      <patternFill patternType="solid">
        <fgColor indexed="63"/>
        <bgColor indexed="64"/>
      </patternFill>
    </fill>
    <fill>
      <patternFill patternType="solid">
        <fgColor indexed="12"/>
      </patternFill>
    </fill>
    <fill>
      <patternFill patternType="solid">
        <fgColor rgb="FFFFDDBA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 style="thin">
        <color indexed="55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8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FF9933"/>
      </left>
      <right style="thin">
        <color rgb="FFFF9933"/>
      </right>
      <top style="thin">
        <color rgb="FFFF9933"/>
      </top>
      <bottom style="thin">
        <color rgb="FFFF993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86">
    <xf numFmtId="0" fontId="0" fillId="0" borderId="0"/>
    <xf numFmtId="219" fontId="1" fillId="0" borderId="0"/>
    <xf numFmtId="219" fontId="4" fillId="0" borderId="0"/>
    <xf numFmtId="0" fontId="4" fillId="0" borderId="0"/>
    <xf numFmtId="9" fontId="4" fillId="0" borderId="0" applyFont="0" applyFill="0" applyBorder="0" applyAlignment="0" applyProtection="0"/>
    <xf numFmtId="219" fontId="1" fillId="0" borderId="0"/>
    <xf numFmtId="219" fontId="6" fillId="0" borderId="0"/>
    <xf numFmtId="219" fontId="7" fillId="0" borderId="0" applyNumberFormat="0" applyFill="0" applyBorder="0" applyAlignment="0" applyProtection="0"/>
    <xf numFmtId="166" fontId="8" fillId="0" borderId="0" applyFont="0" applyFill="0" applyBorder="0" applyAlignment="0" applyProtection="0">
      <alignment horizontal="right"/>
    </xf>
    <xf numFmtId="167" fontId="4" fillId="0" borderId="0" applyFont="0" applyFill="0" applyBorder="0" applyAlignment="0" applyProtection="0"/>
    <xf numFmtId="168" fontId="8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7" fillId="0" borderId="0" applyFont="0" applyFill="0" applyBorder="0" applyAlignment="0" applyProtection="0">
      <alignment horizontal="right"/>
    </xf>
    <xf numFmtId="219" fontId="9" fillId="0" borderId="0" applyNumberFormat="0" applyFont="0" applyFill="0" applyBorder="0" applyAlignment="0" applyProtection="0"/>
    <xf numFmtId="171" fontId="4" fillId="0" borderId="0" applyFont="0" applyFill="0" applyBorder="0" applyAlignment="0" applyProtection="0"/>
    <xf numFmtId="40" fontId="10" fillId="0" borderId="0" applyFont="0" applyFill="0" applyBorder="0" applyAlignment="0" applyProtection="0"/>
    <xf numFmtId="38" fontId="10" fillId="0" borderId="0" applyFont="0" applyFill="0" applyBorder="0" applyAlignment="0" applyProtection="0"/>
    <xf numFmtId="219" fontId="11" fillId="0" borderId="0"/>
    <xf numFmtId="172" fontId="12" fillId="0" borderId="0">
      <alignment horizontal="center"/>
    </xf>
    <xf numFmtId="173" fontId="12" fillId="0" borderId="0">
      <alignment horizontal="center"/>
    </xf>
    <xf numFmtId="174" fontId="12" fillId="0" borderId="0">
      <alignment horizontal="center"/>
    </xf>
    <xf numFmtId="37" fontId="13" fillId="0" borderId="0"/>
    <xf numFmtId="37" fontId="14" fillId="0" borderId="0"/>
    <xf numFmtId="37" fontId="15" fillId="0" borderId="0"/>
    <xf numFmtId="37" fontId="16" fillId="4" borderId="4" applyBorder="0" applyProtection="0">
      <alignment vertical="center"/>
    </xf>
    <xf numFmtId="219" fontId="4" fillId="0" borderId="0" applyNumberFormat="0" applyFill="0" applyBorder="0" applyAlignment="0" applyProtection="0"/>
    <xf numFmtId="219" fontId="4" fillId="0" borderId="0" applyNumberFormat="0" applyFill="0" applyBorder="0" applyAlignment="0" applyProtection="0"/>
    <xf numFmtId="219" fontId="4" fillId="0" borderId="0" applyNumberFormat="0" applyFill="0" applyBorder="0" applyAlignment="0" applyProtection="0"/>
    <xf numFmtId="219" fontId="17" fillId="0" borderId="0" applyNumberFormat="0" applyFill="0" applyBorder="0" applyAlignment="0" applyProtection="0"/>
    <xf numFmtId="219" fontId="18" fillId="0" borderId="0"/>
    <xf numFmtId="219" fontId="19" fillId="5" borderId="0"/>
    <xf numFmtId="219" fontId="20" fillId="0" borderId="0" applyNumberFormat="0"/>
    <xf numFmtId="219" fontId="21" fillId="0" borderId="3"/>
    <xf numFmtId="219" fontId="22" fillId="0" borderId="0" applyNumberFormat="0"/>
    <xf numFmtId="37" fontId="23" fillId="0" borderId="8" applyNumberFormat="0" applyFont="0" applyFill="0" applyAlignment="0" applyProtection="0"/>
    <xf numFmtId="37" fontId="23" fillId="0" borderId="1" applyNumberFormat="0" applyFont="0" applyFill="0" applyAlignment="0" applyProtection="0"/>
    <xf numFmtId="175" fontId="4" fillId="0" borderId="0" applyFont="0" applyFill="0" applyBorder="0" applyAlignment="0" applyProtection="0"/>
    <xf numFmtId="219" fontId="4" fillId="0" borderId="0"/>
    <xf numFmtId="176" fontId="24" fillId="0" borderId="0" applyFont="0" applyFill="0" applyBorder="0" applyAlignment="0" applyProtection="0">
      <alignment horizontal="right"/>
    </xf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3" fontId="25" fillId="0" borderId="0" applyFont="0" applyFill="0" applyBorder="0" applyAlignment="0" applyProtection="0"/>
    <xf numFmtId="219" fontId="5" fillId="6" borderId="9" applyNumberFormat="0" applyProtection="0">
      <alignment horizontal="center"/>
    </xf>
    <xf numFmtId="177" fontId="24" fillId="0" borderId="0" applyFont="0" applyFill="0" applyBorder="0" applyAlignment="0" applyProtection="0">
      <alignment horizontal="right"/>
    </xf>
    <xf numFmtId="178" fontId="24" fillId="0" borderId="0" applyFont="0" applyFill="0" applyBorder="0" applyAlignment="0" applyProtection="0">
      <alignment horizontal="right"/>
    </xf>
    <xf numFmtId="179" fontId="25" fillId="0" borderId="0" applyFont="0" applyFill="0" applyBorder="0" applyAlignment="0" applyProtection="0"/>
    <xf numFmtId="14" fontId="26" fillId="0" borderId="3">
      <alignment horizontal="center"/>
    </xf>
    <xf numFmtId="180" fontId="27" fillId="7" borderId="0" applyFont="0" applyFill="0" applyBorder="0" applyAlignment="0" applyProtection="0"/>
    <xf numFmtId="181" fontId="28" fillId="0" borderId="3"/>
    <xf numFmtId="182" fontId="24" fillId="0" borderId="0" applyFont="0" applyFill="0" applyBorder="0" applyAlignment="0" applyProtection="0"/>
    <xf numFmtId="183" fontId="27" fillId="0" borderId="0" applyFill="0" applyBorder="0">
      <alignment horizontal="right"/>
    </xf>
    <xf numFmtId="2" fontId="29" fillId="0" borderId="5"/>
    <xf numFmtId="184" fontId="26" fillId="0" borderId="0"/>
    <xf numFmtId="185" fontId="24" fillId="0" borderId="10" applyNumberFormat="0" applyFont="0" applyFill="0" applyAlignment="0" applyProtection="0"/>
    <xf numFmtId="42" fontId="30" fillId="0" borderId="0" applyFill="0" applyBorder="0" applyAlignment="0" applyProtection="0"/>
    <xf numFmtId="219" fontId="4" fillId="0" borderId="0" applyFont="0" applyFill="0" applyBorder="0" applyAlignment="0" applyProtection="0"/>
    <xf numFmtId="2" fontId="25" fillId="0" borderId="0" applyFont="0" applyFill="0" applyBorder="0" applyAlignment="0" applyProtection="0"/>
    <xf numFmtId="219" fontId="31" fillId="0" borderId="0" applyFill="0" applyBorder="0" applyProtection="0">
      <alignment horizontal="left"/>
    </xf>
    <xf numFmtId="38" fontId="27" fillId="8" borderId="0" applyNumberFormat="0" applyBorder="0" applyAlignment="0" applyProtection="0"/>
    <xf numFmtId="186" fontId="24" fillId="0" borderId="0" applyFont="0" applyFill="0" applyBorder="0" applyAlignment="0" applyProtection="0">
      <alignment horizontal="right"/>
    </xf>
    <xf numFmtId="219" fontId="32" fillId="0" borderId="0" applyProtection="0">
      <alignment horizontal="right"/>
    </xf>
    <xf numFmtId="37" fontId="33" fillId="0" borderId="0" applyNumberFormat="0" applyFill="0" applyBorder="0" applyAlignment="0" applyProtection="0"/>
    <xf numFmtId="37" fontId="23" fillId="0" borderId="0" applyNumberFormat="0" applyFill="0" applyBorder="0" applyAlignment="0" applyProtection="0"/>
    <xf numFmtId="219" fontId="34" fillId="0" borderId="0" applyNumberFormat="0" applyFill="0" applyBorder="0" applyAlignment="0" applyProtection="0">
      <alignment vertical="top"/>
      <protection locked="0"/>
    </xf>
    <xf numFmtId="10" fontId="27" fillId="7" borderId="6" applyNumberFormat="0" applyBorder="0" applyAlignment="0" applyProtection="0"/>
    <xf numFmtId="3" fontId="35" fillId="0" borderId="11" applyNumberFormat="0" applyFont="0" applyFill="0" applyAlignment="0">
      <alignment horizontal="center" vertical="top"/>
      <protection locked="0"/>
    </xf>
    <xf numFmtId="187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88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9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1" fontId="4" fillId="0" borderId="0" applyFont="0" applyFill="0" applyBorder="0" applyAlignment="0" applyProtection="0"/>
    <xf numFmtId="44" fontId="12" fillId="0" borderId="0" applyFont="0" applyFill="0" applyBorder="0" applyAlignment="0" applyProtection="0"/>
    <xf numFmtId="192" fontId="4" fillId="0" borderId="0" applyFont="0" applyFill="0" applyBorder="0" applyAlignment="0" applyProtection="0"/>
    <xf numFmtId="193" fontId="4" fillId="0" borderId="0" applyFont="0" applyFill="0" applyBorder="0" applyAlignment="0" applyProtection="0"/>
    <xf numFmtId="194" fontId="24" fillId="0" borderId="0" applyFont="0" applyFill="0" applyBorder="0" applyAlignment="0" applyProtection="0">
      <alignment horizontal="right"/>
    </xf>
    <xf numFmtId="37" fontId="36" fillId="0" borderId="0"/>
    <xf numFmtId="219" fontId="17" fillId="0" borderId="0">
      <alignment horizontal="centerContinuous"/>
    </xf>
    <xf numFmtId="195" fontId="4" fillId="0" borderId="0"/>
    <xf numFmtId="219" fontId="1" fillId="0" borderId="0"/>
    <xf numFmtId="219" fontId="4" fillId="0" borderId="0"/>
    <xf numFmtId="219" fontId="4" fillId="0" borderId="0"/>
    <xf numFmtId="219" fontId="1" fillId="0" borderId="0"/>
    <xf numFmtId="219" fontId="4" fillId="0" borderId="0"/>
    <xf numFmtId="219" fontId="4" fillId="0" borderId="0"/>
    <xf numFmtId="219" fontId="37" fillId="0" borderId="0"/>
    <xf numFmtId="219" fontId="4" fillId="0" borderId="0"/>
    <xf numFmtId="219" fontId="38" fillId="0" borderId="0"/>
    <xf numFmtId="219" fontId="37" fillId="0" borderId="0"/>
    <xf numFmtId="219" fontId="37" fillId="0" borderId="0"/>
    <xf numFmtId="219" fontId="38" fillId="0" borderId="0"/>
    <xf numFmtId="219" fontId="6" fillId="0" borderId="0"/>
    <xf numFmtId="219" fontId="4" fillId="0" borderId="0"/>
    <xf numFmtId="219" fontId="6" fillId="0" borderId="0"/>
    <xf numFmtId="219" fontId="6" fillId="0" borderId="0"/>
    <xf numFmtId="219" fontId="6" fillId="0" borderId="0"/>
    <xf numFmtId="219" fontId="4" fillId="0" borderId="0"/>
    <xf numFmtId="219" fontId="4" fillId="0" borderId="0"/>
    <xf numFmtId="219" fontId="4" fillId="0" borderId="0"/>
    <xf numFmtId="219" fontId="38" fillId="0" borderId="0"/>
    <xf numFmtId="219" fontId="37" fillId="0" borderId="0"/>
    <xf numFmtId="219" fontId="2" fillId="0" borderId="0"/>
    <xf numFmtId="219" fontId="4" fillId="0" borderId="0"/>
    <xf numFmtId="219" fontId="37" fillId="0" borderId="0"/>
    <xf numFmtId="219" fontId="37" fillId="0" borderId="0"/>
    <xf numFmtId="219" fontId="38" fillId="0" borderId="0"/>
    <xf numFmtId="219" fontId="37" fillId="0" borderId="0"/>
    <xf numFmtId="219" fontId="4" fillId="0" borderId="0"/>
    <xf numFmtId="219" fontId="38" fillId="0" borderId="0"/>
    <xf numFmtId="219" fontId="4" fillId="0" borderId="0"/>
    <xf numFmtId="219" fontId="37" fillId="0" borderId="0"/>
    <xf numFmtId="219" fontId="38" fillId="0" borderId="0"/>
    <xf numFmtId="219" fontId="4" fillId="0" borderId="0"/>
    <xf numFmtId="219" fontId="4" fillId="0" borderId="0"/>
    <xf numFmtId="219" fontId="37" fillId="0" borderId="0"/>
    <xf numFmtId="219" fontId="1" fillId="0" borderId="0"/>
    <xf numFmtId="219" fontId="4" fillId="0" borderId="0"/>
    <xf numFmtId="219" fontId="37" fillId="0" borderId="0"/>
    <xf numFmtId="219" fontId="37" fillId="0" borderId="0"/>
    <xf numFmtId="219" fontId="38" fillId="0" borderId="0"/>
    <xf numFmtId="219" fontId="4" fillId="0" borderId="0"/>
    <xf numFmtId="219" fontId="6" fillId="0" borderId="0"/>
    <xf numFmtId="219" fontId="1" fillId="0" borderId="0"/>
    <xf numFmtId="219" fontId="4" fillId="0" borderId="0"/>
    <xf numFmtId="219" fontId="4" fillId="0" borderId="0"/>
    <xf numFmtId="219" fontId="1" fillId="0" borderId="0"/>
    <xf numFmtId="219" fontId="1" fillId="0" borderId="0"/>
    <xf numFmtId="219" fontId="1" fillId="0" borderId="0"/>
    <xf numFmtId="219" fontId="4" fillId="0" borderId="0"/>
    <xf numFmtId="219" fontId="4" fillId="0" borderId="0"/>
    <xf numFmtId="219" fontId="4" fillId="0" borderId="0"/>
    <xf numFmtId="219" fontId="4" fillId="0" borderId="0"/>
    <xf numFmtId="219" fontId="1" fillId="0" borderId="0"/>
    <xf numFmtId="219" fontId="1" fillId="0" borderId="0"/>
    <xf numFmtId="183" fontId="27" fillId="0" borderId="0"/>
    <xf numFmtId="196" fontId="27" fillId="0" borderId="0" applyFont="0" applyFill="0" applyBorder="0" applyAlignment="0" applyProtection="0"/>
    <xf numFmtId="197" fontId="26" fillId="0" borderId="0"/>
    <xf numFmtId="219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1" fontId="39" fillId="0" borderId="0" applyProtection="0">
      <alignment horizontal="right" vertical="center"/>
    </xf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8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198" fontId="4" fillId="0" borderId="0" applyFont="0" applyFill="0" applyBorder="0" applyProtection="0">
      <alignment horizontal="right"/>
    </xf>
    <xf numFmtId="37" fontId="41" fillId="0" borderId="0" applyNumberFormat="0" applyFill="0" applyBorder="0" applyAlignment="0" applyProtection="0"/>
    <xf numFmtId="183" fontId="42" fillId="0" borderId="0" applyNumberFormat="0" applyFill="0" applyBorder="0" applyAlignment="0" applyProtection="0"/>
    <xf numFmtId="219" fontId="43" fillId="4" borderId="12" applyNumberFormat="0" applyFont="0" applyAlignment="0" applyProtection="0">
      <alignment horizontal="left"/>
    </xf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2" fontId="44" fillId="0" borderId="0" applyFill="0" applyBorder="0" applyAlignment="0" applyProtection="0"/>
    <xf numFmtId="219" fontId="45" fillId="0" borderId="0" applyBorder="0" applyProtection="0">
      <alignment vertical="center"/>
    </xf>
    <xf numFmtId="185" fontId="45" fillId="0" borderId="3" applyBorder="0" applyProtection="0">
      <alignment horizontal="right" vertical="center"/>
    </xf>
    <xf numFmtId="219" fontId="46" fillId="9" borderId="0" applyBorder="0" applyProtection="0">
      <alignment horizontal="centerContinuous" vertical="center"/>
    </xf>
    <xf numFmtId="219" fontId="46" fillId="10" borderId="3" applyBorder="0" applyProtection="0">
      <alignment horizontal="centerContinuous" vertical="center"/>
    </xf>
    <xf numFmtId="219" fontId="47" fillId="0" borderId="0" applyFill="0" applyBorder="0" applyProtection="0">
      <alignment horizontal="left"/>
    </xf>
    <xf numFmtId="219" fontId="31" fillId="0" borderId="2" applyFill="0" applyBorder="0" applyProtection="0">
      <alignment horizontal="left" vertical="top"/>
    </xf>
    <xf numFmtId="1" fontId="48" fillId="0" borderId="0"/>
    <xf numFmtId="219" fontId="7" fillId="0" borderId="0" applyNumberFormat="0" applyFill="0" applyBorder="0" applyAlignment="0" applyProtection="0"/>
    <xf numFmtId="219" fontId="49" fillId="0" borderId="0" applyNumberFormat="0" applyFill="0" applyBorder="0" applyAlignment="0" applyProtection="0"/>
    <xf numFmtId="199" fontId="4" fillId="0" borderId="0" applyFont="0" applyFill="0" applyBorder="0" applyAlignment="0" applyProtection="0"/>
    <xf numFmtId="219" fontId="4" fillId="0" borderId="0"/>
    <xf numFmtId="200" fontId="50" fillId="0" borderId="0" applyFont="0" applyFill="0" applyBorder="0" applyAlignment="0" applyProtection="0"/>
    <xf numFmtId="201" fontId="50" fillId="0" borderId="0" applyFont="0" applyFill="0" applyBorder="0" applyAlignment="0" applyProtection="0"/>
    <xf numFmtId="202" fontId="50" fillId="0" borderId="0" applyFont="0" applyFill="0" applyBorder="0" applyAlignment="0" applyProtection="0"/>
    <xf numFmtId="203" fontId="50" fillId="0" borderId="0" applyFont="0" applyFill="0" applyBorder="0" applyAlignment="0" applyProtection="0"/>
    <xf numFmtId="9" fontId="1" fillId="0" borderId="0" applyFont="0" applyFill="0" applyBorder="0" applyAlignment="0" applyProtection="0"/>
    <xf numFmtId="219" fontId="5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219" fontId="1" fillId="0" borderId="0"/>
    <xf numFmtId="219" fontId="7" fillId="0" borderId="0" applyNumberFormat="0" applyFill="0" applyBorder="0" applyAlignment="0" applyProtection="0"/>
    <xf numFmtId="219" fontId="9" fillId="0" borderId="0" applyNumberFormat="0" applyFont="0" applyFill="0" applyBorder="0" applyAlignment="0" applyProtection="0"/>
    <xf numFmtId="219" fontId="4" fillId="0" borderId="0" applyNumberFormat="0" applyFill="0" applyBorder="0" applyAlignment="0" applyProtection="0"/>
    <xf numFmtId="219" fontId="4" fillId="0" borderId="0" applyNumberFormat="0" applyFill="0" applyBorder="0" applyAlignment="0" applyProtection="0"/>
    <xf numFmtId="219" fontId="17" fillId="0" borderId="0" applyNumberFormat="0" applyFill="0" applyBorder="0" applyAlignment="0" applyProtection="0"/>
    <xf numFmtId="219" fontId="18" fillId="0" borderId="0"/>
    <xf numFmtId="219" fontId="20" fillId="0" borderId="0" applyNumberFormat="0"/>
    <xf numFmtId="219" fontId="21" fillId="0" borderId="3"/>
    <xf numFmtId="219" fontId="22" fillId="0" borderId="0" applyNumberFormat="0"/>
    <xf numFmtId="219" fontId="4" fillId="0" borderId="0"/>
    <xf numFmtId="219" fontId="5" fillId="6" borderId="9" applyNumberFormat="0" applyProtection="0">
      <alignment horizontal="center"/>
    </xf>
    <xf numFmtId="219" fontId="4" fillId="0" borderId="0" applyFont="0" applyFill="0" applyBorder="0" applyAlignment="0" applyProtection="0"/>
    <xf numFmtId="219" fontId="31" fillId="0" borderId="0" applyFill="0" applyBorder="0" applyProtection="0">
      <alignment horizontal="left"/>
    </xf>
    <xf numFmtId="219" fontId="32" fillId="0" borderId="0" applyProtection="0">
      <alignment horizontal="right"/>
    </xf>
    <xf numFmtId="219" fontId="17" fillId="0" borderId="0">
      <alignment horizontal="centerContinuous"/>
    </xf>
    <xf numFmtId="219" fontId="61" fillId="0" borderId="0"/>
    <xf numFmtId="219" fontId="61" fillId="0" borderId="0"/>
    <xf numFmtId="219" fontId="61" fillId="0" borderId="0"/>
    <xf numFmtId="219" fontId="61" fillId="0" borderId="0"/>
    <xf numFmtId="219" fontId="61" fillId="0" borderId="0"/>
    <xf numFmtId="219" fontId="1" fillId="0" borderId="0"/>
    <xf numFmtId="219" fontId="4" fillId="0" borderId="0"/>
    <xf numFmtId="219" fontId="6" fillId="0" borderId="0"/>
    <xf numFmtId="219" fontId="6" fillId="0" borderId="0"/>
    <xf numFmtId="219" fontId="4" fillId="0" borderId="0"/>
    <xf numFmtId="219" fontId="4" fillId="0" borderId="0"/>
    <xf numFmtId="219" fontId="1" fillId="0" borderId="0"/>
    <xf numFmtId="219" fontId="1" fillId="0" borderId="0"/>
    <xf numFmtId="219" fontId="1" fillId="0" borderId="0"/>
    <xf numFmtId="219" fontId="4" fillId="0" borderId="0"/>
    <xf numFmtId="219" fontId="4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4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1" fillId="0" borderId="0"/>
    <xf numFmtId="219" fontId="4" fillId="0" borderId="0"/>
    <xf numFmtId="219" fontId="1" fillId="0" borderId="0"/>
    <xf numFmtId="9" fontId="38" fillId="0" borderId="0" applyFont="0" applyFill="0" applyBorder="0" applyAlignment="0" applyProtection="0"/>
    <xf numFmtId="219" fontId="43" fillId="4" borderId="12" applyNumberFormat="0" applyFont="0" applyAlignment="0" applyProtection="0">
      <alignment horizontal="left"/>
    </xf>
    <xf numFmtId="219" fontId="45" fillId="0" borderId="0" applyBorder="0" applyProtection="0">
      <alignment vertical="center"/>
    </xf>
    <xf numFmtId="219" fontId="46" fillId="9" borderId="0" applyBorder="0" applyProtection="0">
      <alignment horizontal="centerContinuous" vertical="center"/>
    </xf>
    <xf numFmtId="219" fontId="46" fillId="10" borderId="3" applyBorder="0" applyProtection="0">
      <alignment horizontal="centerContinuous" vertical="center"/>
    </xf>
    <xf numFmtId="219" fontId="47" fillId="0" borderId="0" applyFill="0" applyBorder="0" applyProtection="0">
      <alignment horizontal="left"/>
    </xf>
    <xf numFmtId="219" fontId="31" fillId="0" borderId="2" applyFill="0" applyBorder="0" applyProtection="0">
      <alignment horizontal="left" vertical="top"/>
    </xf>
    <xf numFmtId="219" fontId="7" fillId="0" borderId="0" applyNumberFormat="0" applyFill="0" applyBorder="0" applyAlignment="0" applyProtection="0"/>
    <xf numFmtId="219" fontId="49" fillId="0" borderId="0" applyNumberFormat="0" applyFill="0" applyBorder="0" applyAlignment="0" applyProtection="0"/>
    <xf numFmtId="219" fontId="62" fillId="0" borderId="0" applyNumberFormat="0" applyFill="0" applyBorder="0" applyAlignment="0" applyProtection="0"/>
    <xf numFmtId="219" fontId="7" fillId="0" borderId="0" applyNumberFormat="0" applyFill="0" applyBorder="0" applyAlignment="0" applyProtection="0"/>
    <xf numFmtId="219" fontId="9" fillId="0" borderId="0" applyNumberFormat="0" applyFont="0" applyFill="0" applyBorder="0" applyAlignment="0" applyProtection="0"/>
    <xf numFmtId="219" fontId="4" fillId="0" borderId="0" applyNumberFormat="0" applyFill="0" applyBorder="0" applyAlignment="0" applyProtection="0"/>
    <xf numFmtId="219" fontId="17" fillId="0" borderId="0" applyNumberFormat="0" applyFill="0" applyBorder="0" applyAlignment="0" applyProtection="0"/>
    <xf numFmtId="219" fontId="18" fillId="0" borderId="0"/>
    <xf numFmtId="219" fontId="20" fillId="0" borderId="0" applyNumberFormat="0"/>
    <xf numFmtId="219" fontId="21" fillId="0" borderId="3"/>
    <xf numFmtId="219" fontId="22" fillId="0" borderId="0" applyNumberFormat="0"/>
    <xf numFmtId="219" fontId="4" fillId="0" borderId="0"/>
    <xf numFmtId="219" fontId="5" fillId="6" borderId="9" applyNumberFormat="0" applyProtection="0">
      <alignment horizontal="center"/>
    </xf>
    <xf numFmtId="219" fontId="4" fillId="0" borderId="0" applyFont="0" applyFill="0" applyBorder="0" applyAlignment="0" applyProtection="0"/>
    <xf numFmtId="219" fontId="31" fillId="0" borderId="0" applyFill="0" applyBorder="0" applyProtection="0">
      <alignment horizontal="left"/>
    </xf>
    <xf numFmtId="219" fontId="32" fillId="0" borderId="0" applyProtection="0">
      <alignment horizontal="right"/>
    </xf>
    <xf numFmtId="219" fontId="17" fillId="0" borderId="0">
      <alignment horizontal="centerContinuous"/>
    </xf>
    <xf numFmtId="219" fontId="1" fillId="0" borderId="0"/>
    <xf numFmtId="219" fontId="1" fillId="0" borderId="0"/>
    <xf numFmtId="219" fontId="37" fillId="0" borderId="0"/>
    <xf numFmtId="219" fontId="4" fillId="0" borderId="0"/>
    <xf numFmtId="219" fontId="17" fillId="19" borderId="0"/>
    <xf numFmtId="219" fontId="4" fillId="0" borderId="0"/>
    <xf numFmtId="219" fontId="4" fillId="0" borderId="0"/>
    <xf numFmtId="219" fontId="4" fillId="0" borderId="0"/>
    <xf numFmtId="219" fontId="4" fillId="0" borderId="0"/>
    <xf numFmtId="219" fontId="4" fillId="0" borderId="0"/>
    <xf numFmtId="219" fontId="4" fillId="0" borderId="0"/>
    <xf numFmtId="9" fontId="65" fillId="0" borderId="0" applyFont="0" applyFill="0" applyBorder="0" applyAlignment="0" applyProtection="0"/>
    <xf numFmtId="219" fontId="66" fillId="4" borderId="12" applyNumberFormat="0" applyFont="0" applyAlignment="0" applyProtection="0">
      <alignment horizontal="left"/>
    </xf>
    <xf numFmtId="219" fontId="66" fillId="4" borderId="12" applyNumberFormat="0" applyFont="0" applyAlignment="0" applyProtection="0">
      <alignment horizontal="left"/>
    </xf>
    <xf numFmtId="219" fontId="45" fillId="0" borderId="0" applyBorder="0" applyProtection="0">
      <alignment vertical="center"/>
    </xf>
    <xf numFmtId="219" fontId="46" fillId="9" borderId="0" applyBorder="0" applyProtection="0">
      <alignment horizontal="centerContinuous" vertical="center"/>
    </xf>
    <xf numFmtId="219" fontId="46" fillId="10" borderId="3" applyBorder="0" applyProtection="0">
      <alignment horizontal="centerContinuous" vertical="center"/>
    </xf>
    <xf numFmtId="219" fontId="47" fillId="0" borderId="0" applyFill="0" applyBorder="0" applyProtection="0">
      <alignment horizontal="left"/>
    </xf>
    <xf numFmtId="219" fontId="31" fillId="0" borderId="2" applyFill="0" applyBorder="0" applyProtection="0">
      <alignment horizontal="left" vertical="top"/>
    </xf>
    <xf numFmtId="219" fontId="7" fillId="0" borderId="0" applyNumberFormat="0" applyFill="0" applyBorder="0" applyAlignment="0" applyProtection="0"/>
    <xf numFmtId="219" fontId="49" fillId="0" borderId="0" applyNumberFormat="0" applyFill="0" applyBorder="0" applyAlignment="0" applyProtection="0"/>
    <xf numFmtId="219" fontId="67" fillId="20" borderId="0" applyBorder="0">
      <alignment horizontal="left"/>
    </xf>
    <xf numFmtId="219" fontId="68" fillId="8" borderId="0">
      <protection locked="0"/>
    </xf>
    <xf numFmtId="220" fontId="69" fillId="21" borderId="31"/>
    <xf numFmtId="219" fontId="70" fillId="8" borderId="0" applyNumberFormat="0" applyFont="0" applyBorder="0" applyAlignment="0" applyProtection="0">
      <alignment horizontal="left"/>
    </xf>
    <xf numFmtId="221" fontId="71" fillId="4" borderId="0" applyBorder="0">
      <alignment horizontal="center"/>
      <protection locked="0"/>
    </xf>
    <xf numFmtId="2" fontId="71" fillId="4" borderId="32" applyBorder="0">
      <alignment horizontal="right"/>
      <protection locked="0"/>
    </xf>
    <xf numFmtId="222" fontId="71" fillId="4" borderId="32" applyBorder="0">
      <alignment horizontal="center"/>
      <protection locked="0"/>
    </xf>
    <xf numFmtId="10" fontId="71" fillId="4" borderId="0" applyBorder="0">
      <alignment horizontal="right"/>
      <protection locked="0"/>
    </xf>
    <xf numFmtId="219" fontId="72" fillId="4" borderId="33">
      <protection locked="0"/>
    </xf>
    <xf numFmtId="221" fontId="73" fillId="4" borderId="34" applyBorder="0">
      <alignment horizontal="center"/>
      <protection locked="0"/>
    </xf>
    <xf numFmtId="2" fontId="73" fillId="4" borderId="0" applyBorder="0">
      <alignment horizontal="right"/>
      <protection locked="0"/>
    </xf>
    <xf numFmtId="222" fontId="73" fillId="4" borderId="0" applyBorder="0">
      <alignment horizontal="right"/>
      <protection locked="0"/>
    </xf>
    <xf numFmtId="15" fontId="73" fillId="4" borderId="6" applyBorder="0">
      <alignment horizontal="center"/>
      <protection locked="0"/>
    </xf>
    <xf numFmtId="219" fontId="74" fillId="8" borderId="0"/>
    <xf numFmtId="223" fontId="75" fillId="8" borderId="4" applyBorder="0">
      <alignment horizontal="left"/>
      <protection locked="0"/>
    </xf>
    <xf numFmtId="223" fontId="75" fillId="8" borderId="35" applyBorder="0">
      <alignment horizontal="right"/>
      <protection locked="0"/>
    </xf>
    <xf numFmtId="219" fontId="75" fillId="8" borderId="26" applyBorder="0">
      <alignment horizontal="center"/>
      <protection locked="0"/>
    </xf>
    <xf numFmtId="219" fontId="76" fillId="4" borderId="33">
      <alignment vertical="center"/>
    </xf>
    <xf numFmtId="224" fontId="77" fillId="19" borderId="0" applyNumberFormat="0">
      <alignment horizontal="right"/>
      <protection locked="0"/>
    </xf>
    <xf numFmtId="219" fontId="78" fillId="19" borderId="36" applyBorder="0">
      <alignment horizontal="right"/>
    </xf>
    <xf numFmtId="219" fontId="79" fillId="22" borderId="0" applyNumberFormat="0" applyBorder="0">
      <alignment horizontal="right"/>
    </xf>
    <xf numFmtId="219" fontId="80" fillId="22" borderId="36">
      <alignment horizontal="right"/>
    </xf>
    <xf numFmtId="225" fontId="81" fillId="0" borderId="2" applyBorder="0">
      <alignment horizontal="center"/>
      <protection locked="0"/>
    </xf>
    <xf numFmtId="225" fontId="81" fillId="23" borderId="35" applyBorder="0">
      <alignment horizontal="center"/>
      <protection locked="0"/>
    </xf>
    <xf numFmtId="225" fontId="81" fillId="24" borderId="35" applyBorder="0">
      <alignment horizontal="center"/>
      <protection locked="0"/>
    </xf>
    <xf numFmtId="226" fontId="81" fillId="23" borderId="37" applyBorder="0">
      <alignment horizontal="right"/>
      <protection locked="0"/>
    </xf>
    <xf numFmtId="226" fontId="81" fillId="24" borderId="37" applyBorder="0">
      <alignment horizontal="right"/>
      <protection locked="0"/>
    </xf>
    <xf numFmtId="222" fontId="71" fillId="4" borderId="32" applyBorder="0">
      <alignment horizontal="center"/>
      <protection locked="0"/>
    </xf>
    <xf numFmtId="227" fontId="81" fillId="23" borderId="37" applyBorder="0">
      <alignment horizontal="right"/>
      <protection locked="0"/>
    </xf>
    <xf numFmtId="227" fontId="81" fillId="24" borderId="37" applyBorder="0">
      <alignment horizontal="right"/>
      <protection locked="0"/>
    </xf>
    <xf numFmtId="228" fontId="81" fillId="0" borderId="0" applyBorder="0">
      <alignment horizontal="right"/>
      <protection locked="0"/>
    </xf>
    <xf numFmtId="228" fontId="81" fillId="23" borderId="0" applyBorder="0">
      <alignment horizontal="right"/>
      <protection locked="0"/>
    </xf>
    <xf numFmtId="228" fontId="81" fillId="24" borderId="0" applyBorder="0">
      <alignment horizontal="right"/>
      <protection locked="0"/>
    </xf>
    <xf numFmtId="228" fontId="81" fillId="0" borderId="6" applyNumberFormat="0" applyBorder="0">
      <alignment horizontal="center"/>
      <protection locked="0"/>
    </xf>
    <xf numFmtId="228" fontId="81" fillId="0" borderId="0" applyBorder="0">
      <alignment horizontal="left"/>
      <protection locked="0"/>
    </xf>
    <xf numFmtId="219" fontId="82" fillId="21" borderId="0"/>
    <xf numFmtId="219" fontId="83" fillId="25" borderId="6">
      <alignment horizontal="left"/>
      <protection locked="0"/>
    </xf>
    <xf numFmtId="219" fontId="84" fillId="21" borderId="0"/>
    <xf numFmtId="219" fontId="70" fillId="8" borderId="0" applyNumberFormat="0" applyFont="0" applyBorder="0" applyAlignment="0" applyProtection="0">
      <alignment horizontal="left"/>
    </xf>
    <xf numFmtId="219" fontId="82" fillId="21" borderId="0"/>
    <xf numFmtId="219" fontId="85" fillId="26" borderId="0">
      <alignment horizontal="left"/>
    </xf>
    <xf numFmtId="219" fontId="86" fillId="20" borderId="0">
      <alignment horizontal="centerContinuous" vertical="center"/>
      <protection locked="0"/>
    </xf>
    <xf numFmtId="219" fontId="2" fillId="27" borderId="38" applyNumberFormat="0" applyAlignment="0" applyProtection="0">
      <alignment horizontal="left"/>
    </xf>
    <xf numFmtId="219" fontId="87" fillId="0" borderId="0" applyNumberFormat="0" applyFill="0" applyBorder="0" applyAlignment="0" applyProtection="0"/>
    <xf numFmtId="201" fontId="4" fillId="0" borderId="0" applyFont="0" applyFill="0" applyBorder="0" applyAlignment="0" applyProtection="0"/>
    <xf numFmtId="219" fontId="67" fillId="0" borderId="0" applyBorder="0"/>
    <xf numFmtId="219" fontId="67" fillId="0" borderId="0" applyBorder="0"/>
    <xf numFmtId="0" fontId="88" fillId="0" borderId="0" applyNumberFormat="0" applyFill="0" applyBorder="0" applyAlignment="0" applyProtection="0"/>
    <xf numFmtId="0" fontId="89" fillId="0" borderId="39" applyNumberFormat="0" applyFill="0" applyAlignment="0" applyProtection="0"/>
    <xf numFmtId="0" fontId="90" fillId="0" borderId="40" applyNumberFormat="0" applyFill="0" applyAlignment="0" applyProtection="0"/>
    <xf numFmtId="0" fontId="64" fillId="0" borderId="41" applyNumberFormat="0" applyFill="0" applyAlignment="0" applyProtection="0"/>
    <xf numFmtId="0" fontId="64" fillId="0" borderId="0" applyNumberFormat="0" applyFill="0" applyBorder="0" applyAlignment="0" applyProtection="0"/>
    <xf numFmtId="0" fontId="91" fillId="28" borderId="0" applyNumberFormat="0" applyBorder="0" applyAlignment="0" applyProtection="0"/>
    <xf numFmtId="0" fontId="92" fillId="29" borderId="0" applyNumberFormat="0" applyBorder="0" applyAlignment="0" applyProtection="0"/>
    <xf numFmtId="0" fontId="93" fillId="30" borderId="0" applyNumberFormat="0" applyBorder="0" applyAlignment="0" applyProtection="0"/>
    <xf numFmtId="0" fontId="94" fillId="31" borderId="42" applyNumberFormat="0" applyAlignment="0" applyProtection="0"/>
    <xf numFmtId="0" fontId="95" fillId="32" borderId="43" applyNumberFormat="0" applyAlignment="0" applyProtection="0"/>
    <xf numFmtId="0" fontId="96" fillId="32" borderId="42" applyNumberFormat="0" applyAlignment="0" applyProtection="0"/>
    <xf numFmtId="0" fontId="97" fillId="0" borderId="44" applyNumberFormat="0" applyFill="0" applyAlignment="0" applyProtection="0"/>
    <xf numFmtId="0" fontId="3" fillId="33" borderId="45" applyNumberFormat="0" applyAlignment="0" applyProtection="0"/>
    <xf numFmtId="0" fontId="58" fillId="0" borderId="0" applyNumberFormat="0" applyFill="0" applyBorder="0" applyAlignment="0" applyProtection="0"/>
    <xf numFmtId="0" fontId="1" fillId="34" borderId="46" applyNumberFormat="0" applyFont="0" applyAlignment="0" applyProtection="0"/>
    <xf numFmtId="0" fontId="98" fillId="0" borderId="0" applyNumberFormat="0" applyFill="0" applyBorder="0" applyAlignment="0" applyProtection="0"/>
    <xf numFmtId="0" fontId="52" fillId="0" borderId="47" applyNumberFormat="0" applyFill="0" applyAlignment="0" applyProtection="0"/>
    <xf numFmtId="0" fontId="5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53" fillId="38" borderId="0" applyNumberFormat="0" applyBorder="0" applyAlignment="0" applyProtection="0"/>
    <xf numFmtId="0" fontId="53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53" fillId="42" borderId="0" applyNumberFormat="0" applyBorder="0" applyAlignment="0" applyProtection="0"/>
    <xf numFmtId="0" fontId="53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53" fillId="46" borderId="0" applyNumberFormat="0" applyBorder="0" applyAlignment="0" applyProtection="0"/>
    <xf numFmtId="0" fontId="53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49" borderId="0" applyNumberFormat="0" applyBorder="0" applyAlignment="0" applyProtection="0"/>
    <xf numFmtId="0" fontId="53" fillId="50" borderId="0" applyNumberFormat="0" applyBorder="0" applyAlignment="0" applyProtection="0"/>
    <xf numFmtId="0" fontId="53" fillId="51" borderId="0" applyNumberFormat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7" borderId="0" applyNumberFormat="0" applyBorder="0" applyAlignment="0" applyProtection="0"/>
    <xf numFmtId="0" fontId="53" fillId="58" borderId="0" applyNumberFormat="0" applyBorder="0" applyAlignment="0" applyProtection="0"/>
    <xf numFmtId="0" fontId="1" fillId="0" borderId="0"/>
    <xf numFmtId="0" fontId="1" fillId="0" borderId="0"/>
    <xf numFmtId="219" fontId="1" fillId="0" borderId="0"/>
    <xf numFmtId="9" fontId="40" fillId="0" borderId="0" applyFont="0" applyFill="0" applyBorder="0" applyAlignment="0" applyProtection="0"/>
    <xf numFmtId="219" fontId="43" fillId="4" borderId="12" applyNumberFormat="0" applyFont="0" applyAlignment="0" applyProtection="0">
      <alignment horizontal="left"/>
    </xf>
    <xf numFmtId="219" fontId="43" fillId="4" borderId="12" applyNumberFormat="0" applyFont="0" applyAlignment="0" applyProtection="0">
      <alignment horizontal="left"/>
    </xf>
    <xf numFmtId="219" fontId="1" fillId="0" borderId="0"/>
    <xf numFmtId="219" fontId="1" fillId="0" borderId="0"/>
    <xf numFmtId="219" fontId="1" fillId="0" borderId="0"/>
  </cellStyleXfs>
  <cellXfs count="147">
    <xf numFmtId="0" fontId="0" fillId="0" borderId="0" xfId="0"/>
    <xf numFmtId="0" fontId="0" fillId="0" borderId="0" xfId="0" applyFont="1"/>
    <xf numFmtId="14" fontId="0" fillId="0" borderId="0" xfId="0" applyNumberFormat="1"/>
    <xf numFmtId="14" fontId="5" fillId="0" borderId="0" xfId="2" applyNumberFormat="1" applyFont="1" applyAlignment="1">
      <alignment horizontal="center"/>
    </xf>
    <xf numFmtId="0" fontId="4" fillId="0" borderId="0" xfId="3"/>
    <xf numFmtId="14" fontId="5" fillId="0" borderId="6" xfId="2" applyNumberFormat="1" applyFont="1" applyBorder="1" applyAlignment="1">
      <alignment horizontal="center"/>
    </xf>
    <xf numFmtId="4" fontId="4" fillId="0" borderId="0" xfId="2" applyNumberFormat="1" applyAlignment="1">
      <alignment horizontal="center"/>
    </xf>
    <xf numFmtId="219" fontId="5" fillId="0" borderId="6" xfId="2" applyFont="1" applyBorder="1" applyAlignment="1">
      <alignment horizontal="center"/>
    </xf>
    <xf numFmtId="219" fontId="5" fillId="0" borderId="0" xfId="2" applyFont="1" applyBorder="1" applyAlignment="1">
      <alignment horizontal="center"/>
    </xf>
    <xf numFmtId="1" fontId="4" fillId="0" borderId="0" xfId="2" applyNumberFormat="1" applyBorder="1" applyAlignment="1">
      <alignment horizontal="center"/>
    </xf>
    <xf numFmtId="14" fontId="4" fillId="0" borderId="0" xfId="3" applyNumberFormat="1"/>
    <xf numFmtId="219" fontId="3" fillId="3" borderId="7" xfId="6" applyFont="1" applyFill="1" applyBorder="1" applyAlignment="1">
      <alignment horizontal="center" vertical="center" wrapText="1"/>
    </xf>
    <xf numFmtId="0" fontId="4" fillId="0" borderId="0" xfId="3" applyAlignment="1">
      <alignment horizontal="center" vertical="center"/>
    </xf>
    <xf numFmtId="4" fontId="4" fillId="0" borderId="0" xfId="3" applyNumberFormat="1"/>
    <xf numFmtId="165" fontId="4" fillId="0" borderId="6" xfId="181" applyNumberFormat="1" applyFont="1" applyBorder="1" applyAlignment="1">
      <alignment horizontal="center"/>
    </xf>
    <xf numFmtId="14" fontId="5" fillId="2" borderId="6" xfId="2" applyNumberFormat="1" applyFont="1" applyFill="1" applyBorder="1" applyAlignment="1">
      <alignment horizontal="center"/>
    </xf>
    <xf numFmtId="219" fontId="5" fillId="2" borderId="6" xfId="2" applyFont="1" applyFill="1" applyBorder="1" applyAlignment="1">
      <alignment horizontal="center"/>
    </xf>
    <xf numFmtId="165" fontId="0" fillId="0" borderId="0" xfId="181" applyNumberFormat="1" applyFont="1"/>
    <xf numFmtId="2" fontId="0" fillId="0" borderId="0" xfId="0" applyNumberFormat="1" applyAlignment="1">
      <alignment horizontal="right" vertical="center"/>
    </xf>
    <xf numFmtId="4" fontId="0" fillId="0" borderId="6" xfId="4" applyNumberFormat="1" applyFont="1" applyBorder="1" applyAlignment="1">
      <alignment horizontal="center"/>
    </xf>
    <xf numFmtId="4" fontId="0" fillId="0" borderId="0" xfId="0" applyNumberFormat="1"/>
    <xf numFmtId="3" fontId="0" fillId="0" borderId="0" xfId="0" applyNumberFormat="1" applyAlignment="1">
      <alignment horizontal="center"/>
    </xf>
    <xf numFmtId="14" fontId="0" fillId="0" borderId="0" xfId="0" applyNumberFormat="1" applyFont="1"/>
    <xf numFmtId="3" fontId="0" fillId="0" borderId="0" xfId="0" applyNumberFormat="1" applyFont="1" applyAlignment="1">
      <alignment horizontal="center"/>
    </xf>
    <xf numFmtId="1" fontId="4" fillId="0" borderId="6" xfId="181" applyNumberFormat="1" applyFont="1" applyBorder="1" applyAlignment="1">
      <alignment horizontal="center"/>
    </xf>
    <xf numFmtId="4" fontId="3" fillId="3" borderId="6" xfId="4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" fontId="3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52" fillId="11" borderId="7" xfId="0" applyFont="1" applyFill="1" applyBorder="1" applyAlignment="1">
      <alignment horizontal="left" indent="1"/>
    </xf>
    <xf numFmtId="0" fontId="0" fillId="11" borderId="7" xfId="0" applyFill="1" applyBorder="1"/>
    <xf numFmtId="0" fontId="0" fillId="11" borderId="7" xfId="0" applyFont="1" applyFill="1" applyBorder="1" applyAlignment="1">
      <alignment horizontal="left" indent="2"/>
    </xf>
    <xf numFmtId="165" fontId="0" fillId="11" borderId="7" xfId="181" applyNumberFormat="1" applyFont="1" applyFill="1" applyBorder="1" applyAlignment="1">
      <alignment horizontal="center"/>
    </xf>
    <xf numFmtId="3" fontId="0" fillId="11" borderId="7" xfId="0" applyNumberFormat="1" applyFont="1" applyFill="1" applyBorder="1" applyAlignment="1">
      <alignment horizontal="center"/>
    </xf>
    <xf numFmtId="3" fontId="0" fillId="11" borderId="7" xfId="181" applyNumberFormat="1" applyFont="1" applyFill="1" applyBorder="1" applyAlignment="1">
      <alignment horizontal="center"/>
    </xf>
    <xf numFmtId="4" fontId="0" fillId="11" borderId="7" xfId="0" applyNumberFormat="1" applyFont="1" applyFill="1" applyBorder="1" applyAlignment="1">
      <alignment horizontal="center"/>
    </xf>
    <xf numFmtId="165" fontId="0" fillId="11" borderId="7" xfId="0" applyNumberFormat="1" applyFill="1" applyBorder="1"/>
    <xf numFmtId="3" fontId="52" fillId="11" borderId="7" xfId="0" applyNumberFormat="1" applyFont="1" applyFill="1" applyBorder="1" applyAlignment="1">
      <alignment horizontal="left" indent="1"/>
    </xf>
    <xf numFmtId="3" fontId="0" fillId="11" borderId="7" xfId="0" applyNumberFormat="1" applyFill="1" applyBorder="1"/>
    <xf numFmtId="2" fontId="0" fillId="11" borderId="7" xfId="0" applyNumberFormat="1" applyFont="1" applyFill="1" applyBorder="1" applyAlignment="1">
      <alignment horizontal="center"/>
    </xf>
    <xf numFmtId="0" fontId="0" fillId="11" borderId="7" xfId="0" applyFont="1" applyFill="1" applyBorder="1" applyAlignment="1"/>
    <xf numFmtId="0" fontId="54" fillId="11" borderId="7" xfId="0" applyFont="1" applyFill="1" applyBorder="1" applyAlignment="1"/>
    <xf numFmtId="1" fontId="0" fillId="11" borderId="7" xfId="181" applyNumberFormat="1" applyFont="1" applyFill="1" applyBorder="1" applyAlignment="1">
      <alignment horizontal="center"/>
    </xf>
    <xf numFmtId="1" fontId="0" fillId="0" borderId="0" xfId="0" applyNumberFormat="1"/>
    <xf numFmtId="14" fontId="55" fillId="12" borderId="13" xfId="0" applyNumberFormat="1" applyFont="1" applyFill="1" applyBorder="1" applyAlignment="1">
      <alignment horizontal="left" vertical="center" wrapText="1"/>
    </xf>
    <xf numFmtId="0" fontId="55" fillId="12" borderId="13" xfId="0" applyFont="1" applyFill="1" applyBorder="1" applyAlignment="1">
      <alignment horizontal="right" vertical="center" wrapText="1"/>
    </xf>
    <xf numFmtId="14" fontId="55" fillId="0" borderId="13" xfId="0" applyNumberFormat="1" applyFont="1" applyBorder="1" applyAlignment="1">
      <alignment horizontal="left" vertical="center" wrapText="1"/>
    </xf>
    <xf numFmtId="0" fontId="55" fillId="0" borderId="13" xfId="0" applyFont="1" applyBorder="1" applyAlignment="1">
      <alignment horizontal="right" vertical="center" wrapText="1"/>
    </xf>
    <xf numFmtId="219" fontId="56" fillId="0" borderId="0" xfId="182"/>
    <xf numFmtId="0" fontId="52" fillId="0" borderId="0" xfId="0" applyFont="1" applyAlignment="1">
      <alignment horizontal="center" vertical="center" wrapText="1"/>
    </xf>
    <xf numFmtId="0" fontId="0" fillId="13" borderId="7" xfId="0" applyFill="1" applyBorder="1"/>
    <xf numFmtId="4" fontId="0" fillId="13" borderId="7" xfId="0" applyNumberFormat="1" applyFill="1" applyBorder="1" applyAlignment="1">
      <alignment horizontal="center"/>
    </xf>
    <xf numFmtId="165" fontId="0" fillId="13" borderId="7" xfId="181" applyNumberFormat="1" applyFont="1" applyFill="1" applyBorder="1" applyAlignment="1">
      <alignment horizontal="center"/>
    </xf>
    <xf numFmtId="165" fontId="0" fillId="13" borderId="7" xfId="181" applyNumberFormat="1" applyFont="1" applyFill="1" applyBorder="1" applyAlignment="1">
      <alignment horizontal="center" vertical="center"/>
    </xf>
    <xf numFmtId="219" fontId="4" fillId="0" borderId="0" xfId="2"/>
    <xf numFmtId="1" fontId="4" fillId="0" borderId="0" xfId="2" applyNumberFormat="1"/>
    <xf numFmtId="207" fontId="0" fillId="0" borderId="0" xfId="0" applyNumberFormat="1"/>
    <xf numFmtId="2" fontId="0" fillId="0" borderId="0" xfId="0" applyNumberFormat="1"/>
    <xf numFmtId="1" fontId="0" fillId="13" borderId="7" xfId="181" applyNumberFormat="1" applyFont="1" applyFill="1" applyBorder="1" applyAlignment="1">
      <alignment horizontal="center"/>
    </xf>
    <xf numFmtId="204" fontId="51" fillId="3" borderId="7" xfId="0" quotePrefix="1" applyNumberFormat="1" applyFont="1" applyFill="1" applyBorder="1" applyAlignment="1">
      <alignment horizontal="center" vertical="center"/>
    </xf>
    <xf numFmtId="219" fontId="4" fillId="0" borderId="0" xfId="3" applyNumberFormat="1"/>
    <xf numFmtId="0" fontId="3" fillId="3" borderId="22" xfId="0" applyFont="1" applyFill="1" applyBorder="1" applyAlignment="1">
      <alignment horizontal="left" indent="1"/>
    </xf>
    <xf numFmtId="0" fontId="3" fillId="3" borderId="8" xfId="0" applyFont="1" applyFill="1" applyBorder="1" applyAlignment="1">
      <alignment horizontal="center" vertical="center"/>
    </xf>
    <xf numFmtId="0" fontId="0" fillId="0" borderId="24" xfId="0" applyBorder="1" applyAlignment="1">
      <alignment horizontal="left" indent="1"/>
    </xf>
    <xf numFmtId="165" fontId="57" fillId="14" borderId="0" xfId="181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left" indent="1"/>
    </xf>
    <xf numFmtId="165" fontId="57" fillId="14" borderId="8" xfId="181" applyNumberFormat="1" applyFont="1" applyFill="1" applyBorder="1" applyAlignment="1">
      <alignment horizontal="center" vertical="center"/>
    </xf>
    <xf numFmtId="0" fontId="51" fillId="15" borderId="0" xfId="0" applyFont="1" applyFill="1" applyAlignment="1">
      <alignment horizontal="centerContinuous"/>
    </xf>
    <xf numFmtId="0" fontId="51" fillId="16" borderId="0" xfId="0" applyFont="1" applyFill="1" applyAlignment="1">
      <alignment horizontal="centerContinuous"/>
    </xf>
    <xf numFmtId="0" fontId="51" fillId="17" borderId="0" xfId="0" applyFont="1" applyFill="1" applyAlignment="1">
      <alignment horizontal="centerContinuous"/>
    </xf>
    <xf numFmtId="204" fontId="51" fillId="3" borderId="18" xfId="0" applyNumberFormat="1" applyFont="1" applyFill="1" applyBorder="1" applyAlignment="1">
      <alignment vertical="center"/>
    </xf>
    <xf numFmtId="4" fontId="0" fillId="13" borderId="7" xfId="0" applyNumberFormat="1" applyFont="1" applyFill="1" applyBorder="1" applyAlignment="1">
      <alignment horizontal="center" vertical="center"/>
    </xf>
    <xf numFmtId="10" fontId="57" fillId="14" borderId="0" xfId="181" applyNumberFormat="1" applyFont="1" applyFill="1" applyBorder="1" applyAlignment="1">
      <alignment horizontal="center" vertical="center"/>
    </xf>
    <xf numFmtId="206" fontId="57" fillId="14" borderId="0" xfId="183" applyNumberFormat="1" applyFont="1" applyFill="1" applyBorder="1" applyAlignment="1">
      <alignment horizontal="center" vertical="center"/>
    </xf>
    <xf numFmtId="0" fontId="0" fillId="13" borderId="7" xfId="0" applyFont="1" applyFill="1" applyBorder="1" applyAlignment="1">
      <alignment vertical="center"/>
    </xf>
    <xf numFmtId="204" fontId="51" fillId="3" borderId="7" xfId="0" applyNumberFormat="1" applyFont="1" applyFill="1" applyBorder="1" applyAlignment="1">
      <alignment horizontal="center" vertical="center"/>
    </xf>
    <xf numFmtId="204" fontId="3" fillId="3" borderId="7" xfId="0" applyNumberFormat="1" applyFont="1" applyFill="1" applyBorder="1" applyAlignment="1">
      <alignment horizontal="center" vertical="center"/>
    </xf>
    <xf numFmtId="204" fontId="3" fillId="3" borderId="7" xfId="0" quotePrefix="1" applyNumberFormat="1" applyFont="1" applyFill="1" applyBorder="1" applyAlignment="1">
      <alignment horizontal="center" vertical="center"/>
    </xf>
    <xf numFmtId="204" fontId="51" fillId="3" borderId="0" xfId="0" applyNumberFormat="1" applyFont="1" applyFill="1" applyAlignment="1">
      <alignment horizontal="center" vertical="center"/>
    </xf>
    <xf numFmtId="204" fontId="51" fillId="3" borderId="0" xfId="0" quotePrefix="1" applyNumberFormat="1" applyFont="1" applyFill="1" applyAlignment="1">
      <alignment horizontal="center" vertical="center"/>
    </xf>
    <xf numFmtId="204" fontId="51" fillId="3" borderId="0" xfId="0" applyNumberFormat="1" applyFont="1" applyFill="1" applyAlignment="1">
      <alignment horizontal="center" vertical="center" wrapText="1"/>
    </xf>
    <xf numFmtId="0" fontId="4" fillId="0" borderId="0" xfId="3" applyFill="1"/>
    <xf numFmtId="2" fontId="4" fillId="0" borderId="6" xfId="181" applyNumberFormat="1" applyFont="1" applyBorder="1" applyAlignment="1">
      <alignment horizontal="center"/>
    </xf>
    <xf numFmtId="219" fontId="4" fillId="0" borderId="0" xfId="3" applyNumberFormat="1" applyFill="1"/>
    <xf numFmtId="2" fontId="0" fillId="13" borderId="7" xfId="181" applyNumberFormat="1" applyFont="1" applyFill="1" applyBorder="1" applyAlignment="1">
      <alignment horizontal="center" vertical="center"/>
    </xf>
    <xf numFmtId="14" fontId="4" fillId="0" borderId="0" xfId="3" applyNumberFormat="1" applyAlignment="1">
      <alignment horizontal="center" vertical="center"/>
    </xf>
    <xf numFmtId="16" fontId="60" fillId="3" borderId="7" xfId="0" applyNumberFormat="1" applyFont="1" applyFill="1" applyBorder="1" applyAlignment="1">
      <alignment horizontal="center" vertical="center" wrapText="1"/>
    </xf>
    <xf numFmtId="16" fontId="60" fillId="3" borderId="0" xfId="0" applyNumberFormat="1" applyFont="1" applyFill="1" applyBorder="1" applyAlignment="1">
      <alignment horizontal="center" vertical="center" wrapText="1"/>
    </xf>
    <xf numFmtId="3" fontId="0" fillId="18" borderId="16" xfId="0" applyNumberFormat="1" applyFont="1" applyFill="1" applyBorder="1" applyAlignment="1">
      <alignment horizontal="center" vertical="center"/>
    </xf>
    <xf numFmtId="16" fontId="0" fillId="0" borderId="0" xfId="0" applyNumberFormat="1"/>
    <xf numFmtId="216" fontId="0" fillId="18" borderId="16" xfId="0" applyNumberFormat="1" applyFont="1" applyFill="1" applyBorder="1" applyAlignment="1">
      <alignment horizontal="center" vertical="center"/>
    </xf>
    <xf numFmtId="10" fontId="0" fillId="18" borderId="16" xfId="181" applyNumberFormat="1" applyFont="1" applyFill="1" applyBorder="1" applyAlignment="1">
      <alignment horizontal="center" vertical="center"/>
    </xf>
    <xf numFmtId="0" fontId="0" fillId="0" borderId="0" xfId="0" applyFill="1"/>
    <xf numFmtId="219" fontId="4" fillId="0" borderId="0" xfId="3" applyNumberFormat="1" applyFill="1" applyAlignment="1">
      <alignment horizontal="center" vertical="center"/>
    </xf>
    <xf numFmtId="10" fontId="4" fillId="0" borderId="0" xfId="181" applyNumberFormat="1" applyFont="1" applyAlignment="1">
      <alignment horizontal="center" vertical="center"/>
    </xf>
    <xf numFmtId="10" fontId="0" fillId="0" borderId="6" xfId="181" applyNumberFormat="1" applyFont="1" applyBorder="1" applyAlignment="1">
      <alignment horizontal="center"/>
    </xf>
    <xf numFmtId="217" fontId="4" fillId="0" borderId="0" xfId="3" applyNumberFormat="1"/>
    <xf numFmtId="165" fontId="0" fillId="18" borderId="16" xfId="181" applyNumberFormat="1" applyFont="1" applyFill="1" applyBorder="1" applyAlignment="1">
      <alignment horizontal="center" vertical="center"/>
    </xf>
    <xf numFmtId="0" fontId="53" fillId="3" borderId="0" xfId="0" applyFont="1" applyFill="1"/>
    <xf numFmtId="22" fontId="0" fillId="0" borderId="0" xfId="0" applyNumberFormat="1"/>
    <xf numFmtId="22" fontId="4" fillId="0" borderId="0" xfId="3" applyNumberFormat="1"/>
    <xf numFmtId="3" fontId="0" fillId="0" borderId="0" xfId="0" applyNumberFormat="1"/>
    <xf numFmtId="14" fontId="0" fillId="2" borderId="0" xfId="0" applyNumberFormat="1" applyFill="1"/>
    <xf numFmtId="165" fontId="0" fillId="18" borderId="0" xfId="181" applyNumberFormat="1" applyFont="1" applyFill="1" applyBorder="1" applyAlignment="1">
      <alignment horizontal="center" vertical="center"/>
    </xf>
    <xf numFmtId="0" fontId="52" fillId="0" borderId="17" xfId="0" applyFont="1" applyBorder="1" applyAlignment="1"/>
    <xf numFmtId="165" fontId="0" fillId="0" borderId="0" xfId="181" applyNumberFormat="1" applyFont="1" applyFill="1" applyBorder="1" applyAlignment="1">
      <alignment horizontal="center" vertical="center"/>
    </xf>
    <xf numFmtId="165" fontId="0" fillId="11" borderId="7" xfId="181" applyNumberFormat="1" applyFont="1" applyFill="1" applyBorder="1" applyAlignment="1">
      <alignment horizontal="center" vertical="center"/>
    </xf>
    <xf numFmtId="0" fontId="0" fillId="0" borderId="0" xfId="0" applyNumberFormat="1"/>
    <xf numFmtId="0" fontId="4" fillId="0" borderId="0" xfId="3" applyNumberFormat="1"/>
    <xf numFmtId="20" fontId="59" fillId="0" borderId="0" xfId="0" applyNumberFormat="1" applyFont="1"/>
    <xf numFmtId="0" fontId="59" fillId="0" borderId="0" xfId="0" applyFont="1"/>
    <xf numFmtId="16" fontId="60" fillId="3" borderId="7" xfId="0" applyNumberFormat="1" applyFont="1" applyFill="1" applyBorder="1" applyAlignment="1">
      <alignment horizontal="center" vertical="center" wrapText="1"/>
    </xf>
    <xf numFmtId="237" fontId="0" fillId="0" borderId="0" xfId="183" applyNumberFormat="1" applyFont="1"/>
    <xf numFmtId="0" fontId="0" fillId="0" borderId="0" xfId="0" applyAlignment="1">
      <alignment horizontal="left"/>
    </xf>
    <xf numFmtId="209" fontId="3" fillId="3" borderId="16" xfId="0" applyNumberFormat="1" applyFont="1" applyFill="1" applyBorder="1" applyAlignment="1">
      <alignment horizontal="center" vertical="center"/>
    </xf>
    <xf numFmtId="209" fontId="3" fillId="3" borderId="17" xfId="0" applyNumberFormat="1" applyFont="1" applyFill="1" applyBorder="1" applyAlignment="1">
      <alignment horizontal="center" vertical="center"/>
    </xf>
    <xf numFmtId="209" fontId="3" fillId="3" borderId="18" xfId="0" applyNumberFormat="1" applyFont="1" applyFill="1" applyBorder="1" applyAlignment="1">
      <alignment horizontal="center" vertical="center"/>
    </xf>
    <xf numFmtId="204" fontId="51" fillId="3" borderId="7" xfId="0" applyNumberFormat="1" applyFont="1" applyFill="1" applyBorder="1" applyAlignment="1">
      <alignment horizontal="center" vertical="center"/>
    </xf>
    <xf numFmtId="205" fontId="3" fillId="3" borderId="0" xfId="0" quotePrefix="1" applyNumberFormat="1" applyFont="1" applyFill="1" applyAlignment="1">
      <alignment horizontal="center"/>
    </xf>
    <xf numFmtId="0" fontId="3" fillId="3" borderId="7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165" fontId="57" fillId="14" borderId="8" xfId="181" applyNumberFormat="1" applyFont="1" applyFill="1" applyBorder="1" applyAlignment="1">
      <alignment horizontal="center"/>
    </xf>
    <xf numFmtId="0" fontId="0" fillId="0" borderId="8" xfId="0" applyBorder="1" applyAlignment="1">
      <alignment horizontal="left" indent="3"/>
    </xf>
    <xf numFmtId="0" fontId="0" fillId="0" borderId="23" xfId="0" applyBorder="1" applyAlignment="1">
      <alignment horizontal="left" indent="3"/>
    </xf>
    <xf numFmtId="2" fontId="0" fillId="0" borderId="0" xfId="0" applyNumberFormat="1" applyBorder="1" applyAlignment="1">
      <alignment horizontal="center" vertical="center"/>
    </xf>
    <xf numFmtId="165" fontId="57" fillId="14" borderId="0" xfId="181" applyNumberFormat="1" applyFont="1" applyFill="1" applyBorder="1" applyAlignment="1">
      <alignment horizontal="center"/>
    </xf>
    <xf numFmtId="0" fontId="0" fillId="0" borderId="0" xfId="0" applyBorder="1" applyAlignment="1">
      <alignment horizontal="left" indent="3"/>
    </xf>
    <xf numFmtId="0" fontId="0" fillId="0" borderId="25" xfId="0" applyBorder="1" applyAlignment="1">
      <alignment horizontal="left" indent="3"/>
    </xf>
    <xf numFmtId="207" fontId="0" fillId="0" borderId="0" xfId="0" applyNumberFormat="1" applyBorder="1" applyAlignment="1">
      <alignment horizontal="center" vertical="center"/>
    </xf>
    <xf numFmtId="10" fontId="0" fillId="0" borderId="0" xfId="181" applyNumberFormat="1" applyFont="1" applyBorder="1" applyAlignment="1">
      <alignment horizontal="center" vertical="center"/>
    </xf>
    <xf numFmtId="208" fontId="57" fillId="14" borderId="0" xfId="183" applyNumberFormat="1" applyFont="1" applyFill="1" applyBorder="1" applyAlignment="1">
      <alignment horizontal="center"/>
    </xf>
    <xf numFmtId="205" fontId="3" fillId="3" borderId="19" xfId="0" quotePrefix="1" applyNumberFormat="1" applyFont="1" applyFill="1" applyBorder="1" applyAlignment="1">
      <alignment horizontal="center" vertical="center"/>
    </xf>
    <xf numFmtId="205" fontId="3" fillId="3" borderId="20" xfId="0" quotePrefix="1" applyNumberFormat="1" applyFont="1" applyFill="1" applyBorder="1" applyAlignment="1">
      <alignment horizontal="center" vertical="center"/>
    </xf>
    <xf numFmtId="205" fontId="3" fillId="3" borderId="21" xfId="0" quotePrefix="1" applyNumberFormat="1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/>
    </xf>
    <xf numFmtId="16" fontId="60" fillId="3" borderId="16" xfId="0" applyNumberFormat="1" applyFont="1" applyFill="1" applyBorder="1" applyAlignment="1">
      <alignment horizontal="center" vertical="center" wrapText="1"/>
    </xf>
    <xf numFmtId="16" fontId="60" fillId="3" borderId="18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52" fillId="0" borderId="17" xfId="0" applyFont="1" applyBorder="1" applyAlignment="1">
      <alignment horizontal="center"/>
    </xf>
    <xf numFmtId="0" fontId="63" fillId="0" borderId="0" xfId="0" applyFont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</cellXfs>
  <cellStyles count="386">
    <cellStyle name="          _x000d__x000a_386grabber=VGA.3GR_x000d__x000a_" xfId="7"/>
    <cellStyle name="          _x000d__x000a_386grabber=VGA.3GR_x000d__x000a_ 2" xfId="185"/>
    <cellStyle name="          _x000d__x000a_386grabber=VGA.3GR_x000d__x000a_ 3" xfId="254"/>
    <cellStyle name="(0%) &quot; - &quot;" xfId="8"/>
    <cellStyle name="(0%) &quot; - &quot;per" xfId="9"/>
    <cellStyle name="(0,000) &quot; - &quot;" xfId="10"/>
    <cellStyle name="(0,000) &quot; - &quot;num" xfId="11"/>
    <cellStyle name="(0.0%)" xfId="12"/>
    <cellStyle name="******************************************" xfId="13"/>
    <cellStyle name="****************************************** 2" xfId="186"/>
    <cellStyle name="****************************************** 3" xfId="255"/>
    <cellStyle name="?? [0.00]_laroux" xfId="14"/>
    <cellStyle name="???? [0.00]_laroux" xfId="15"/>
    <cellStyle name="????_laroux" xfId="16"/>
    <cellStyle name="??_??" xfId="17"/>
    <cellStyle name="000 PN" xfId="18"/>
    <cellStyle name="20% - Énfasis1" xfId="354" builtinId="30" customBuiltin="1"/>
    <cellStyle name="20% - Énfasis2" xfId="358" builtinId="34" customBuiltin="1"/>
    <cellStyle name="20% - Énfasis3" xfId="362" builtinId="38" customBuiltin="1"/>
    <cellStyle name="20% - Énfasis4" xfId="366" builtinId="42" customBuiltin="1"/>
    <cellStyle name="20% - Énfasis5" xfId="370" builtinId="46" customBuiltin="1"/>
    <cellStyle name="20% - Énfasis6" xfId="374" builtinId="50" customBuiltin="1"/>
    <cellStyle name="40% - Énfasis1" xfId="355" builtinId="31" customBuiltin="1"/>
    <cellStyle name="40% - Énfasis2" xfId="359" builtinId="35" customBuiltin="1"/>
    <cellStyle name="40% - Énfasis3" xfId="363" builtinId="39" customBuiltin="1"/>
    <cellStyle name="40% - Énfasis4" xfId="367" builtinId="43" customBuiltin="1"/>
    <cellStyle name="40% - Énfasis5" xfId="371" builtinId="47" customBuiltin="1"/>
    <cellStyle name="40% - Énfasis6" xfId="375" builtinId="51" customBuiltin="1"/>
    <cellStyle name="60% - Énfasis1" xfId="356" builtinId="32" customBuiltin="1"/>
    <cellStyle name="60% - Énfasis2" xfId="360" builtinId="36" customBuiltin="1"/>
    <cellStyle name="60% - Énfasis3" xfId="364" builtinId="40" customBuiltin="1"/>
    <cellStyle name="60% - Énfasis4" xfId="368" builtinId="44" customBuiltin="1"/>
    <cellStyle name="60% - Énfasis5" xfId="372" builtinId="48" customBuiltin="1"/>
    <cellStyle name="60% - Énfasis6" xfId="376" builtinId="52" customBuiltin="1"/>
    <cellStyle name="600 PN" xfId="19"/>
    <cellStyle name="700 PN" xfId="20"/>
    <cellStyle name="A Big heading" xfId="21"/>
    <cellStyle name="A body text" xfId="22"/>
    <cellStyle name="A smaller heading" xfId="23"/>
    <cellStyle name="amount" xfId="24"/>
    <cellStyle name="ANCLAS,REZONES Y SUS PARTES,DE FUNDICION,DE HIERRO O DE ACERO" xfId="25"/>
    <cellStyle name="ANCLAS,REZONES Y SUS PARTES,DE FUNDICION,DE HIERRO O DE ACERO 2" xfId="26"/>
    <cellStyle name="ANCLAS,REZONES Y SUS PARTES,DE FUNDICION,DE HIERRO O DE ACERO 3" xfId="187"/>
    <cellStyle name="Arial 10" xfId="27"/>
    <cellStyle name="Arial 10 2" xfId="188"/>
    <cellStyle name="Arial 10 3" xfId="256"/>
    <cellStyle name="Arial 12" xfId="28"/>
    <cellStyle name="Arial 12 2" xfId="189"/>
    <cellStyle name="Arial 12 3" xfId="257"/>
    <cellStyle name="Background" xfId="290"/>
    <cellStyle name="BIS16 - Modelo3" xfId="29"/>
    <cellStyle name="BIS16 - Modelo3 2" xfId="190"/>
    <cellStyle name="BIS16 - Modelo3 3" xfId="258"/>
    <cellStyle name="blp_column_header" xfId="30"/>
    <cellStyle name="bold big" xfId="31"/>
    <cellStyle name="bold big 2" xfId="191"/>
    <cellStyle name="bold big 3" xfId="259"/>
    <cellStyle name="bold bot bord" xfId="32"/>
    <cellStyle name="bold bot bord 2" xfId="192"/>
    <cellStyle name="bold bot bord 3" xfId="260"/>
    <cellStyle name="bold underline" xfId="33"/>
    <cellStyle name="bold underline 2" xfId="193"/>
    <cellStyle name="bold underline 3" xfId="261"/>
    <cellStyle name="Border Bottom Thick" xfId="34"/>
    <cellStyle name="Border Top Thin" xfId="35"/>
    <cellStyle name="British Pound" xfId="36"/>
    <cellStyle name="Bueno" xfId="341" builtinId="26" customBuiltin="1"/>
    <cellStyle name="calc" xfId="291"/>
    <cellStyle name="Cálculo" xfId="346" builtinId="22" customBuiltin="1"/>
    <cellStyle name="Cambiar to&amp;do" xfId="37"/>
    <cellStyle name="Cambiar to&amp;do 2" xfId="194"/>
    <cellStyle name="Cambiar to&amp;do 3" xfId="262"/>
    <cellStyle name="Celda de comprobación" xfId="348" builtinId="23" customBuiltin="1"/>
    <cellStyle name="Celda vinculada" xfId="347" builtinId="24" customBuiltin="1"/>
    <cellStyle name="Comma 0" xfId="38"/>
    <cellStyle name="Comma 2" xfId="39"/>
    <cellStyle name="Comma 2 2" xfId="40"/>
    <cellStyle name="Comma 2 3" xfId="41"/>
    <cellStyle name="Comma 3" xfId="42"/>
    <cellStyle name="Comma 4" xfId="43"/>
    <cellStyle name="Comma 5" xfId="44"/>
    <cellStyle name="Comma 6" xfId="45"/>
    <cellStyle name="Comma0" xfId="46"/>
    <cellStyle name="corte" xfId="47"/>
    <cellStyle name="corte 2" xfId="195"/>
    <cellStyle name="corte 3" xfId="263"/>
    <cellStyle name="Currency 0" xfId="48"/>
    <cellStyle name="Currency 2" xfId="49"/>
    <cellStyle name="Currency0" xfId="50"/>
    <cellStyle name="d" xfId="292"/>
    <cellStyle name="DataDateCenter" xfId="293"/>
    <cellStyle name="DataDec2Right" xfId="294"/>
    <cellStyle name="DataDec4Centered" xfId="295"/>
    <cellStyle name="DataPc2Right" xfId="296"/>
    <cellStyle name="Date" xfId="51"/>
    <cellStyle name="Date [mmm-d-yyyy]" xfId="52"/>
    <cellStyle name="Date [mmm-yyyy]" xfId="53"/>
    <cellStyle name="Date Aligned" xfId="54"/>
    <cellStyle name="Date2" xfId="55"/>
    <cellStyle name="DEC1" xfId="56"/>
    <cellStyle name="Dollar" xfId="57"/>
    <cellStyle name="Dotted Line" xfId="58"/>
    <cellStyle name="Double Accounting" xfId="59"/>
    <cellStyle name="Encabezado 1" xfId="337" builtinId="16" customBuiltin="1"/>
    <cellStyle name="Encabezado 4" xfId="340" builtinId="19" customBuiltin="1"/>
    <cellStyle name="Énfasis1" xfId="353" builtinId="29" customBuiltin="1"/>
    <cellStyle name="Énfasis2" xfId="357" builtinId="33" customBuiltin="1"/>
    <cellStyle name="Énfasis3" xfId="361" builtinId="37" customBuiltin="1"/>
    <cellStyle name="Énfasis4" xfId="365" builtinId="41" customBuiltin="1"/>
    <cellStyle name="Énfasis5" xfId="369" builtinId="45" customBuiltin="1"/>
    <cellStyle name="Énfasis6" xfId="373" builtinId="49" customBuiltin="1"/>
    <cellStyle name="Entrada" xfId="344" builtinId="20" customBuiltin="1"/>
    <cellStyle name="Euro" xfId="60"/>
    <cellStyle name="Euro 2" xfId="196"/>
    <cellStyle name="Euro 3" xfId="264"/>
    <cellStyle name="Fixed" xfId="61"/>
    <cellStyle name="Footnote" xfId="62"/>
    <cellStyle name="Footnote 2" xfId="197"/>
    <cellStyle name="Footnote 3" xfId="265"/>
    <cellStyle name="Grey" xfId="63"/>
    <cellStyle name="Hard Percent" xfId="64"/>
    <cellStyle name="Header" xfId="65"/>
    <cellStyle name="Header 2" xfId="198"/>
    <cellStyle name="Header 3" xfId="266"/>
    <cellStyle name="Helv 10 Bold" xfId="66"/>
    <cellStyle name="Helv 12 Bold" xfId="67"/>
    <cellStyle name="Hipervínculo" xfId="182" builtinId="8"/>
    <cellStyle name="Hipervínculo 2" xfId="68"/>
    <cellStyle name="Incorrecto" xfId="342" builtinId="27" customBuiltin="1"/>
    <cellStyle name="input" xfId="297"/>
    <cellStyle name="Input [yellow]" xfId="69"/>
    <cellStyle name="Input Cell" xfId="70"/>
    <cellStyle name="InputDate" xfId="298"/>
    <cellStyle name="InputDec2Right" xfId="299"/>
    <cellStyle name="InputDec4Right" xfId="300"/>
    <cellStyle name="InputShortText" xfId="301"/>
    <cellStyle name="label" xfId="302"/>
    <cellStyle name="LabelLeft" xfId="303"/>
    <cellStyle name="LabelRight" xfId="304"/>
    <cellStyle name="LabelShortCentered" xfId="305"/>
    <cellStyle name="main_input" xfId="306"/>
    <cellStyle name="MARTA" xfId="71"/>
    <cellStyle name="Millares" xfId="183" builtinId="3"/>
    <cellStyle name="Millares 2" xfId="72"/>
    <cellStyle name="Millares 2 2" xfId="73"/>
    <cellStyle name="Millares 2 3" xfId="74"/>
    <cellStyle name="Millares 3" xfId="75"/>
    <cellStyle name="Millares 3 2" xfId="76"/>
    <cellStyle name="Milliers [0]_laroux" xfId="77"/>
    <cellStyle name="Milliers_laroux" xfId="78"/>
    <cellStyle name="Moeda [0]_IB06" xfId="79"/>
    <cellStyle name="Moeda_controlreport0100A" xfId="80"/>
    <cellStyle name="Monétaire [0]_laroux" xfId="81"/>
    <cellStyle name="Monétaire_laroux" xfId="82"/>
    <cellStyle name="Multiple" xfId="83"/>
    <cellStyle name="Neutral" xfId="343" builtinId="28" customBuiltin="1"/>
    <cellStyle name="no dec" xfId="84"/>
    <cellStyle name="No-definido" xfId="85"/>
    <cellStyle name="No-definido 2" xfId="199"/>
    <cellStyle name="No-definido 3" xfId="200"/>
    <cellStyle name="No-definido 4" xfId="201"/>
    <cellStyle name="No-definido 5" xfId="202"/>
    <cellStyle name="No-definido 6" xfId="203"/>
    <cellStyle name="No-definido 7" xfId="204"/>
    <cellStyle name="No-definido 8" xfId="267"/>
    <cellStyle name="Normal" xfId="0" builtinId="0" customBuiltin="1"/>
    <cellStyle name="Normal - Modelo1 9" xfId="3"/>
    <cellStyle name="Normal - Style1" xfId="86"/>
    <cellStyle name="Normal 10" xfId="5"/>
    <cellStyle name="Normal 10 2" xfId="184"/>
    <cellStyle name="Normal 10 3" xfId="268"/>
    <cellStyle name="Normal 11" xfId="87"/>
    <cellStyle name="Normal 11 2" xfId="205"/>
    <cellStyle name="Normal 11 3" xfId="269"/>
    <cellStyle name="Normal 1113" xfId="88"/>
    <cellStyle name="Normal 1114" xfId="89"/>
    <cellStyle name="Normal 1123" xfId="90"/>
    <cellStyle name="Normal 1130" xfId="91"/>
    <cellStyle name="Normal 1135" xfId="92"/>
    <cellStyle name="Normal 12" xfId="2"/>
    <cellStyle name="Normal 13" xfId="93"/>
    <cellStyle name="Normal 14" xfId="94"/>
    <cellStyle name="Normal 15" xfId="95"/>
    <cellStyle name="Normal 16" xfId="1"/>
    <cellStyle name="Normal 16 2" xfId="270"/>
    <cellStyle name="Normal 17" xfId="96"/>
    <cellStyle name="Normal 18" xfId="97"/>
    <cellStyle name="Normal 19" xfId="98"/>
    <cellStyle name="Normal 2" xfId="6"/>
    <cellStyle name="Normal 2 11" xfId="99"/>
    <cellStyle name="Normal 2 2" xfId="100"/>
    <cellStyle name="Normal 2 2 2" xfId="101"/>
    <cellStyle name="Normal 2 2 3" xfId="206"/>
    <cellStyle name="Normal 2 2 4" xfId="271"/>
    <cellStyle name="Normal 2 2 88" xfId="102"/>
    <cellStyle name="Normal 2 3" xfId="103"/>
    <cellStyle name="Normal 2 3 2" xfId="207"/>
    <cellStyle name="Normal 2 3 3" xfId="272"/>
    <cellStyle name="Normal 2 4" xfId="104"/>
    <cellStyle name="Normal 2 5" xfId="105"/>
    <cellStyle name="Normal 2 6" xfId="106"/>
    <cellStyle name="Normal 2 7" xfId="107"/>
    <cellStyle name="Normal 2 8" xfId="108"/>
    <cellStyle name="Normal 2 9" xfId="208"/>
    <cellStyle name="Normal 2_Cap Petrol" xfId="109"/>
    <cellStyle name="Normal 20" xfId="110"/>
    <cellStyle name="Normal 21" xfId="111"/>
    <cellStyle name="Normal 22" xfId="112"/>
    <cellStyle name="Normal 23" xfId="113"/>
    <cellStyle name="Normal 24" xfId="114"/>
    <cellStyle name="Normal 25" xfId="115"/>
    <cellStyle name="Normal 26" xfId="116"/>
    <cellStyle name="Normal 27" xfId="117"/>
    <cellStyle name="Normal 28" xfId="118"/>
    <cellStyle name="Normal 29" xfId="119"/>
    <cellStyle name="Normal 3" xfId="120"/>
    <cellStyle name="Normal 3 2" xfId="121"/>
    <cellStyle name="Normal 3 2 2" xfId="209"/>
    <cellStyle name="Normal 3 2 3" xfId="273"/>
    <cellStyle name="Normal 3 3" xfId="122"/>
    <cellStyle name="Normal 3 4" xfId="123"/>
    <cellStyle name="Normal 3 5" xfId="210"/>
    <cellStyle name="Normal 30" xfId="124"/>
    <cellStyle name="Normal 31" xfId="125"/>
    <cellStyle name="Normal 32" xfId="126"/>
    <cellStyle name="Normal 33" xfId="127"/>
    <cellStyle name="Normal 34" xfId="128"/>
    <cellStyle name="Normal 35" xfId="129"/>
    <cellStyle name="Normal 36" xfId="211"/>
    <cellStyle name="Normal 37" xfId="212"/>
    <cellStyle name="Normal 38" xfId="213"/>
    <cellStyle name="Normal 39" xfId="130"/>
    <cellStyle name="Normal 4" xfId="131"/>
    <cellStyle name="Normal 4 2" xfId="132"/>
    <cellStyle name="Normal 4 2 2" xfId="214"/>
    <cellStyle name="Normal 4 2 3" xfId="274"/>
    <cellStyle name="Normal 4 3" xfId="215"/>
    <cellStyle name="Normal 40" xfId="133"/>
    <cellStyle name="Normal 41" xfId="216"/>
    <cellStyle name="Normal 42" xfId="134"/>
    <cellStyle name="Normal 43" xfId="217"/>
    <cellStyle name="Normal 44" xfId="218"/>
    <cellStyle name="Normal 45" xfId="219"/>
    <cellStyle name="Normal 46" xfId="220"/>
    <cellStyle name="Normal 47" xfId="221"/>
    <cellStyle name="Normal 48" xfId="222"/>
    <cellStyle name="Normal 49" xfId="223"/>
    <cellStyle name="Normal 5" xfId="135"/>
    <cellStyle name="Normal 5 2" xfId="136"/>
    <cellStyle name="Normal 5 3" xfId="224"/>
    <cellStyle name="Normal 5 4" xfId="275"/>
    <cellStyle name="Normal 50" xfId="225"/>
    <cellStyle name="Normal 51" xfId="226"/>
    <cellStyle name="Normal 52" xfId="227"/>
    <cellStyle name="Normal 53" xfId="228"/>
    <cellStyle name="Normal 54" xfId="229"/>
    <cellStyle name="Normal 55" xfId="230"/>
    <cellStyle name="Normal 56" xfId="231"/>
    <cellStyle name="Normal 57" xfId="232"/>
    <cellStyle name="Normal 58" xfId="233"/>
    <cellStyle name="Normal 59" xfId="234"/>
    <cellStyle name="Normal 6" xfId="137"/>
    <cellStyle name="Normal 6 2" xfId="138"/>
    <cellStyle name="Normal 6 3" xfId="235"/>
    <cellStyle name="Normal 6 4" xfId="276"/>
    <cellStyle name="Normal 60" xfId="236"/>
    <cellStyle name="Normal 61" xfId="237"/>
    <cellStyle name="Normal 62" xfId="238"/>
    <cellStyle name="Normal 63" xfId="239"/>
    <cellStyle name="Normal 64" xfId="240"/>
    <cellStyle name="Normal 65" xfId="241"/>
    <cellStyle name="Normal 66" xfId="289"/>
    <cellStyle name="Normal 67" xfId="377"/>
    <cellStyle name="Normal 68" xfId="379"/>
    <cellStyle name="Normal 69" xfId="383"/>
    <cellStyle name="Normal 7" xfId="139"/>
    <cellStyle name="Normal 7 2" xfId="242"/>
    <cellStyle name="Normal 7 3" xfId="277"/>
    <cellStyle name="Normal 70" xfId="385"/>
    <cellStyle name="Normal 71" xfId="384"/>
    <cellStyle name="Normal 72" xfId="378"/>
    <cellStyle name="Normal 8" xfId="140"/>
    <cellStyle name="Normal 8 2" xfId="243"/>
    <cellStyle name="Normal 8 3" xfId="278"/>
    <cellStyle name="Normal 9" xfId="141"/>
    <cellStyle name="NormalMultiple" xfId="142"/>
    <cellStyle name="NormalX" xfId="143"/>
    <cellStyle name="Notas" xfId="350" builtinId="10" customBuiltin="1"/>
    <cellStyle name="Number" xfId="144"/>
    <cellStyle name="Œ…‹æØ‚è [0.00]_laroux" xfId="145"/>
    <cellStyle name="Œ…‹æØ‚è_laroux" xfId="146"/>
    <cellStyle name="Page Number" xfId="147"/>
    <cellStyle name="ParamD" xfId="307"/>
    <cellStyle name="ParamG" xfId="308"/>
    <cellStyle name="Percent [2]" xfId="148"/>
    <cellStyle name="Percent 2" xfId="149"/>
    <cellStyle name="Percent 3" xfId="150"/>
    <cellStyle name="Percent 3 2" xfId="151"/>
    <cellStyle name="Percent 4" xfId="152"/>
    <cellStyle name="Percent 5" xfId="153"/>
    <cellStyle name="Percent-0.0%" xfId="154"/>
    <cellStyle name="Percent-no dec" xfId="155"/>
    <cellStyle name="Percent-no dec 2" xfId="279"/>
    <cellStyle name="Percent-no dec 2 2" xfId="380"/>
    <cellStyle name="Porcentaje" xfId="181" builtinId="5"/>
    <cellStyle name="Porcentaje 2" xfId="4"/>
    <cellStyle name="Porcentaje 2 2" xfId="156"/>
    <cellStyle name="Porcentaje 3" xfId="244"/>
    <cellStyle name="Porcentaje 4" xfId="157"/>
    <cellStyle name="Porcentual 2" xfId="158"/>
    <cellStyle name="Ratio" xfId="159"/>
    <cellStyle name="Red" xfId="160"/>
    <cellStyle name="Red Font" xfId="161"/>
    <cellStyle name="ResD" xfId="309"/>
    <cellStyle name="ResG" xfId="310"/>
    <cellStyle name="ResultDateCenter" xfId="311"/>
    <cellStyle name="ResultDateCenterTable1" xfId="312"/>
    <cellStyle name="ResultDateCenterTable2" xfId="313"/>
    <cellStyle name="ResultDec3RightTable1" xfId="314"/>
    <cellStyle name="ResultDec3RightTable2" xfId="315"/>
    <cellStyle name="ResultDec4" xfId="316"/>
    <cellStyle name="ResultDec5RightTable1" xfId="317"/>
    <cellStyle name="ResultDec5RightTable2" xfId="318"/>
    <cellStyle name="ResultPc4Right" xfId="319"/>
    <cellStyle name="ResultPc4RightTable1" xfId="320"/>
    <cellStyle name="ResultPc4RightTable2" xfId="321"/>
    <cellStyle name="ResultShortText" xfId="322"/>
    <cellStyle name="ResultTextLeft" xfId="323"/>
    <cellStyle name="robs" xfId="162"/>
    <cellStyle name="robs 2" xfId="245"/>
    <cellStyle name="robs 2 2" xfId="281"/>
    <cellStyle name="robs 2 2 2" xfId="382"/>
    <cellStyle name="robs 3" xfId="280"/>
    <cellStyle name="robs 3 2" xfId="381"/>
    <cellStyle name="rt" xfId="324"/>
    <cellStyle name="Salida" xfId="345" builtinId="21" customBuiltin="1"/>
    <cellStyle name="SectionTitle" xfId="325"/>
    <cellStyle name="Separador de milhares [0]_IB06" xfId="163"/>
    <cellStyle name="Separador de milhares_IB06" xfId="164"/>
    <cellStyle name="Single Accounting" xfId="165"/>
    <cellStyle name="static" xfId="326"/>
    <cellStyle name="t" xfId="327"/>
    <cellStyle name="Table Head" xfId="166"/>
    <cellStyle name="Table Head 2" xfId="246"/>
    <cellStyle name="Table Head 3" xfId="282"/>
    <cellStyle name="Table Head Aligned" xfId="167"/>
    <cellStyle name="Table Head Blue" xfId="168"/>
    <cellStyle name="Table Head Blue 2" xfId="247"/>
    <cellStyle name="Table Head Blue 3" xfId="283"/>
    <cellStyle name="Table Head Green" xfId="169"/>
    <cellStyle name="Table Head Green 2" xfId="248"/>
    <cellStyle name="Table Head Green 3" xfId="284"/>
    <cellStyle name="Table Title" xfId="170"/>
    <cellStyle name="Table Title 2" xfId="249"/>
    <cellStyle name="Table Title 3" xfId="285"/>
    <cellStyle name="Table Units" xfId="171"/>
    <cellStyle name="Table Units 2" xfId="250"/>
    <cellStyle name="Table Units 3" xfId="286"/>
    <cellStyle name="Tag" xfId="172"/>
    <cellStyle name="text" xfId="328"/>
    <cellStyle name="Texto de advertencia" xfId="349" builtinId="11" customBuiltin="1"/>
    <cellStyle name="Texto explicativo" xfId="351" builtinId="53" customBuiltin="1"/>
    <cellStyle name="Times 10" xfId="173"/>
    <cellStyle name="Times 10 2" xfId="251"/>
    <cellStyle name="Times 10 3" xfId="287"/>
    <cellStyle name="Times 12" xfId="174"/>
    <cellStyle name="Times 12 2" xfId="252"/>
    <cellStyle name="Times 12 3" xfId="288"/>
    <cellStyle name="Title 2" xfId="329"/>
    <cellStyle name="TitleBanner" xfId="330"/>
    <cellStyle name="Título" xfId="336" builtinId="15" customBuiltin="1"/>
    <cellStyle name="Título 2" xfId="338" builtinId="17" customBuiltin="1"/>
    <cellStyle name="Título 3" xfId="339" builtinId="18" customBuiltin="1"/>
    <cellStyle name="Título 4" xfId="253"/>
    <cellStyle name="Total" xfId="352" builtinId="25" customBuiltin="1"/>
    <cellStyle name="TR_InputData" xfId="331"/>
    <cellStyle name="Yen" xfId="175"/>
    <cellStyle name="ハイパーリンク 2" xfId="332"/>
    <cellStyle name="一般_1999_CORP ACCTG" xfId="176"/>
    <cellStyle name="千分位[0]_PERSONAL" xfId="177"/>
    <cellStyle name="千分位_PERSONAL" xfId="178"/>
    <cellStyle name="桁区切り [0.00] 2" xfId="333"/>
    <cellStyle name="標準 2" xfId="334"/>
    <cellStyle name="標準 2 2" xfId="335"/>
    <cellStyle name="貨幣 [0]_PERSONAL" xfId="179"/>
    <cellStyle name="貨幣_PERSONAL" xfId="180"/>
  </cellStyles>
  <dxfs count="6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63634"/>
      </font>
      <fill>
        <patternFill>
          <bgColor rgb="FFF2F2F2"/>
        </patternFill>
      </fill>
    </dxf>
    <dxf>
      <font>
        <color rgb="FF007635"/>
      </font>
      <fill>
        <patternFill>
          <bgColor rgb="FFF2F2F2"/>
        </patternFill>
      </fill>
    </dxf>
    <dxf>
      <font>
        <color theme="1"/>
      </font>
      <fill>
        <patternFill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635"/>
      </font>
    </dxf>
    <dxf>
      <font>
        <color rgb="FF963634"/>
      </font>
    </dxf>
    <dxf>
      <font>
        <color auto="1"/>
      </font>
    </dxf>
    <dxf>
      <font>
        <b/>
        <i val="0"/>
        <color auto="1"/>
      </font>
      <fill>
        <patternFill>
          <bgColor rgb="FFC5D9F1"/>
        </patternFill>
      </fill>
    </dxf>
    <dxf>
      <font>
        <b/>
        <i val="0"/>
      </font>
      <fill>
        <patternFill>
          <bgColor rgb="FFC5D9F1"/>
        </patternFill>
      </fill>
    </dxf>
    <dxf>
      <font>
        <b/>
        <i val="0"/>
        <color auto="1"/>
      </font>
      <fill>
        <patternFill>
          <bgColor rgb="FFC5D9F1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auto="1"/>
      </font>
      <fill>
        <patternFill>
          <bgColor rgb="FFC5D9F1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auto="1"/>
      </font>
      <fill>
        <patternFill>
          <bgColor rgb="FFC5D9F1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auto="1"/>
      </font>
      <fill>
        <patternFill>
          <bgColor rgb="FFC5D9F1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8696B"/>
      <color rgb="FF63BE7B"/>
      <color rgb="FF963634"/>
      <color rgb="FF007635"/>
      <color rgb="FFFF8F28"/>
      <color rgb="FFC5D9F1"/>
      <color rgb="FFF2F2F2"/>
      <color rgb="FFFFEB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119742623979905E-2"/>
          <c:y val="3.5721604938271603E-2"/>
          <c:w val="0.88538747645951033"/>
          <c:h val="0.7683910493827160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dLbls>
            <c:dLbl>
              <c:idx val="592"/>
              <c:layout>
                <c:manualLayout>
                  <c:x val="3.2313088512241052E-2"/>
                  <c:y val="5.8703703703703723E-2"/>
                </c:manualLayout>
              </c:layout>
              <c:tx>
                <c:strRef>
                  <c:f>#REF!</c:f>
                  <c:strCache>
                    <c:ptCount val="1"/>
                    <c:pt idx="0">
                      <c:v>#¡REF!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b="1">
                      <a:solidFill>
                        <a:schemeClr val="accent1"/>
                      </a:solidFill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{CF328BF8-390C-46CF-AE55-0250A626946C}</c15:txfldGUID>
                      <c15:f>#REF!</c15:f>
                      <c15:dlblFieldTableCache>
                        <c:ptCount val="1"/>
                        <c:pt idx="0">
                          <c:v>#¡REF!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22A-4A96-A772-7965044117A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#REF!</c:f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A-4A96-A772-796504411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536000"/>
        <c:axId val="729537536"/>
      </c:lineChart>
      <c:catAx>
        <c:axId val="72953600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s-AR"/>
          </a:p>
        </c:txPr>
        <c:crossAx val="729537536"/>
        <c:crosses val="autoZero"/>
        <c:auto val="1"/>
        <c:lblAlgn val="ctr"/>
        <c:lblOffset val="100"/>
        <c:tickLblSkip val="2"/>
        <c:noMultiLvlLbl val="1"/>
      </c:catAx>
      <c:valAx>
        <c:axId val="729537536"/>
        <c:scaling>
          <c:orientation val="minMax"/>
          <c:max val="4"/>
          <c:min val="3"/>
        </c:scaling>
        <c:delete val="0"/>
        <c:axPos val="l"/>
        <c:numFmt formatCode="#,##0.0" sourceLinked="0"/>
        <c:majorTickMark val="out"/>
        <c:minorTickMark val="none"/>
        <c:tickLblPos val="nextTo"/>
        <c:crossAx val="729536000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002405949256337E-2"/>
          <c:y val="5.1400554097404488E-2"/>
          <c:w val="0.82366426071741028"/>
          <c:h val="0.74789734616506265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#¡REF!</c:v>
                </c:pt>
              </c:strCache>
            </c:strRef>
          </c:tx>
          <c:marker>
            <c:symbol val="none"/>
          </c:marker>
          <c:dLbls>
            <c:dLbl>
              <c:idx val="664"/>
              <c:layout>
                <c:manualLayout>
                  <c:x val="-2.5000000000000001E-2"/>
                  <c:y val="-3.2407407407407406E-2"/>
                </c:manualLayout>
              </c:layout>
              <c:tx>
                <c:strRef>
                  <c:f>#REF!</c:f>
                  <c:strCache>
                    <c:ptCount val="1"/>
                    <c:pt idx="0">
                      <c:v>#¡REF!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{D67C9CB4-D214-412E-B775-38A410D9A28C}</c15:txfldGUID>
                      <c15:f>#REF!</c15:f>
                      <c15:dlblFieldTableCache>
                        <c:ptCount val="1"/>
                        <c:pt idx="0">
                          <c:v>#¡REF!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235-4D21-93AE-4C3578FFDD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accent1"/>
                    </a:solidFill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#REF!</c:f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35-4D21-93AE-4C3578FFD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133056"/>
        <c:axId val="729134592"/>
      </c:lineChart>
      <c:catAx>
        <c:axId val="7291330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s-AR"/>
          </a:p>
        </c:txPr>
        <c:crossAx val="729134592"/>
        <c:crosses val="autoZero"/>
        <c:auto val="1"/>
        <c:lblAlgn val="ctr"/>
        <c:lblOffset val="100"/>
        <c:tickLblSkip val="3"/>
        <c:noMultiLvlLbl val="1"/>
      </c:catAx>
      <c:valAx>
        <c:axId val="7291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29133056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549549008913136E-2"/>
          <c:y val="1.6812866998816491E-2"/>
          <c:w val="0.85348446235576891"/>
          <c:h val="0.77863445312873658"/>
        </c:manualLayout>
      </c:layout>
      <c:lineChart>
        <c:grouping val="standard"/>
        <c:varyColors val="0"/>
        <c:ser>
          <c:idx val="0"/>
          <c:order val="0"/>
          <c:tx>
            <c:v>Hoy</c:v>
          </c:tx>
          <c:spPr>
            <a:ln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[0]!hora</c:f>
              <c:numCache>
                <c:formatCode>h:mm</c:formatCode>
                <c:ptCount val="61"/>
                <c:pt idx="0">
                  <c:v>0.41666666666666669</c:v>
                </c:pt>
                <c:pt idx="1">
                  <c:v>0.4201388888888889</c:v>
                </c:pt>
                <c:pt idx="2">
                  <c:v>0.42361111111111099</c:v>
                </c:pt>
                <c:pt idx="3">
                  <c:v>0.42708333333333298</c:v>
                </c:pt>
                <c:pt idx="4">
                  <c:v>0.43055555555555503</c:v>
                </c:pt>
                <c:pt idx="5">
                  <c:v>0.43402777777777801</c:v>
                </c:pt>
                <c:pt idx="6">
                  <c:v>0.4375</c:v>
                </c:pt>
                <c:pt idx="7">
                  <c:v>0.44097222222222199</c:v>
                </c:pt>
                <c:pt idx="8">
                  <c:v>0.44444444444444398</c:v>
                </c:pt>
                <c:pt idx="9">
                  <c:v>0.44791666666666702</c:v>
                </c:pt>
                <c:pt idx="10">
                  <c:v>0.45138888888888901</c:v>
                </c:pt>
                <c:pt idx="11">
                  <c:v>0.45486111111111099</c:v>
                </c:pt>
                <c:pt idx="12">
                  <c:v>0.45833333333333298</c:v>
                </c:pt>
                <c:pt idx="13">
                  <c:v>0.46180555555555503</c:v>
                </c:pt>
                <c:pt idx="14">
                  <c:v>0.46527777777777801</c:v>
                </c:pt>
                <c:pt idx="15">
                  <c:v>0.46875</c:v>
                </c:pt>
                <c:pt idx="16">
                  <c:v>0.47222222222222199</c:v>
                </c:pt>
                <c:pt idx="17">
                  <c:v>0.47569444444444398</c:v>
                </c:pt>
                <c:pt idx="18">
                  <c:v>0.47916666666666602</c:v>
                </c:pt>
                <c:pt idx="19">
                  <c:v>0.48263888888888901</c:v>
                </c:pt>
                <c:pt idx="20">
                  <c:v>0.48611111111111099</c:v>
                </c:pt>
                <c:pt idx="21">
                  <c:v>0.48958333333333298</c:v>
                </c:pt>
                <c:pt idx="22">
                  <c:v>0.49305555555555503</c:v>
                </c:pt>
                <c:pt idx="23">
                  <c:v>0.49652777777777701</c:v>
                </c:pt>
                <c:pt idx="24">
                  <c:v>0.5</c:v>
                </c:pt>
                <c:pt idx="25">
                  <c:v>0.50347222222222199</c:v>
                </c:pt>
                <c:pt idx="26">
                  <c:v>0.50694444444444398</c:v>
                </c:pt>
                <c:pt idx="27">
                  <c:v>0.51041666666666596</c:v>
                </c:pt>
                <c:pt idx="28">
                  <c:v>0.51388888888888895</c:v>
                </c:pt>
                <c:pt idx="29">
                  <c:v>0.51736111111111105</c:v>
                </c:pt>
                <c:pt idx="30">
                  <c:v>0.52083333333333304</c:v>
                </c:pt>
                <c:pt idx="31">
                  <c:v>0.52430555555555602</c:v>
                </c:pt>
                <c:pt idx="32">
                  <c:v>0.52777777777777801</c:v>
                </c:pt>
                <c:pt idx="33">
                  <c:v>0.53125</c:v>
                </c:pt>
                <c:pt idx="34">
                  <c:v>0.53472222222222199</c:v>
                </c:pt>
                <c:pt idx="35">
                  <c:v>0.53819444444444398</c:v>
                </c:pt>
                <c:pt idx="36">
                  <c:v>0.54166666666666696</c:v>
                </c:pt>
                <c:pt idx="37">
                  <c:v>0.54513888888888895</c:v>
                </c:pt>
                <c:pt idx="38">
                  <c:v>0.54861111111111105</c:v>
                </c:pt>
                <c:pt idx="39">
                  <c:v>0.55208333333333304</c:v>
                </c:pt>
                <c:pt idx="40">
                  <c:v>0.55555555555555503</c:v>
                </c:pt>
                <c:pt idx="41">
                  <c:v>0.55902777777777801</c:v>
                </c:pt>
                <c:pt idx="42">
                  <c:v>0.5625</c:v>
                </c:pt>
                <c:pt idx="43">
                  <c:v>0.56597222222222199</c:v>
                </c:pt>
                <c:pt idx="44">
                  <c:v>0.56944444444444398</c:v>
                </c:pt>
                <c:pt idx="45">
                  <c:v>0.57291666666666596</c:v>
                </c:pt>
                <c:pt idx="46">
                  <c:v>0.57638888888888895</c:v>
                </c:pt>
                <c:pt idx="47">
                  <c:v>0.57986111111111105</c:v>
                </c:pt>
                <c:pt idx="48">
                  <c:v>0.58333333333333304</c:v>
                </c:pt>
                <c:pt idx="49">
                  <c:v>0.58680555555555503</c:v>
                </c:pt>
                <c:pt idx="50">
                  <c:v>0.59027777777777701</c:v>
                </c:pt>
                <c:pt idx="51">
                  <c:v>0.59375</c:v>
                </c:pt>
                <c:pt idx="52">
                  <c:v>0.59722222222222199</c:v>
                </c:pt>
                <c:pt idx="53">
                  <c:v>0.60069444444444398</c:v>
                </c:pt>
                <c:pt idx="54">
                  <c:v>0.60416666666666596</c:v>
                </c:pt>
                <c:pt idx="55">
                  <c:v>0.60763888888888895</c:v>
                </c:pt>
                <c:pt idx="56">
                  <c:v>0.61111111111111105</c:v>
                </c:pt>
                <c:pt idx="57">
                  <c:v>0.61458333333333304</c:v>
                </c:pt>
                <c:pt idx="58">
                  <c:v>0.61805555555555503</c:v>
                </c:pt>
                <c:pt idx="59">
                  <c:v>0.62152777777777701</c:v>
                </c:pt>
                <c:pt idx="60">
                  <c:v>0.625</c:v>
                </c:pt>
              </c:numCache>
            </c:numRef>
          </c:cat>
          <c:val>
            <c:numRef>
              <c:f>[0]!SerieHoy</c:f>
              <c:numCache>
                <c:formatCode>#,##0</c:formatCode>
                <c:ptCount val="61"/>
                <c:pt idx="0">
                  <c:v>1000000</c:v>
                </c:pt>
                <c:pt idx="1">
                  <c:v>2000000</c:v>
                </c:pt>
                <c:pt idx="2">
                  <c:v>2000000</c:v>
                </c:pt>
                <c:pt idx="3">
                  <c:v>0</c:v>
                </c:pt>
                <c:pt idx="4">
                  <c:v>5000000</c:v>
                </c:pt>
                <c:pt idx="5">
                  <c:v>0</c:v>
                </c:pt>
                <c:pt idx="6">
                  <c:v>3000000</c:v>
                </c:pt>
                <c:pt idx="7">
                  <c:v>1500000</c:v>
                </c:pt>
                <c:pt idx="8">
                  <c:v>3000000</c:v>
                </c:pt>
                <c:pt idx="9">
                  <c:v>24500000</c:v>
                </c:pt>
                <c:pt idx="10">
                  <c:v>2000000</c:v>
                </c:pt>
                <c:pt idx="11">
                  <c:v>6000000</c:v>
                </c:pt>
                <c:pt idx="12">
                  <c:v>14000000</c:v>
                </c:pt>
                <c:pt idx="13">
                  <c:v>3000000</c:v>
                </c:pt>
                <c:pt idx="14">
                  <c:v>9000000</c:v>
                </c:pt>
                <c:pt idx="15">
                  <c:v>6000000</c:v>
                </c:pt>
                <c:pt idx="16">
                  <c:v>6000000</c:v>
                </c:pt>
                <c:pt idx="17">
                  <c:v>10000000</c:v>
                </c:pt>
                <c:pt idx="18">
                  <c:v>7000000</c:v>
                </c:pt>
                <c:pt idx="19">
                  <c:v>5000000</c:v>
                </c:pt>
                <c:pt idx="20">
                  <c:v>14600000</c:v>
                </c:pt>
                <c:pt idx="21">
                  <c:v>6000000</c:v>
                </c:pt>
                <c:pt idx="22">
                  <c:v>11000000</c:v>
                </c:pt>
                <c:pt idx="23">
                  <c:v>10000000</c:v>
                </c:pt>
                <c:pt idx="24">
                  <c:v>5000000</c:v>
                </c:pt>
                <c:pt idx="25">
                  <c:v>7000000</c:v>
                </c:pt>
                <c:pt idx="26">
                  <c:v>23500000</c:v>
                </c:pt>
                <c:pt idx="27">
                  <c:v>13000000</c:v>
                </c:pt>
                <c:pt idx="28">
                  <c:v>1000000</c:v>
                </c:pt>
                <c:pt idx="29">
                  <c:v>29500000</c:v>
                </c:pt>
                <c:pt idx="30">
                  <c:v>7850000</c:v>
                </c:pt>
                <c:pt idx="31">
                  <c:v>5000000</c:v>
                </c:pt>
                <c:pt idx="32">
                  <c:v>12000000</c:v>
                </c:pt>
                <c:pt idx="33">
                  <c:v>4500000</c:v>
                </c:pt>
                <c:pt idx="34">
                  <c:v>0</c:v>
                </c:pt>
                <c:pt idx="35">
                  <c:v>3000000</c:v>
                </c:pt>
                <c:pt idx="36">
                  <c:v>10500000</c:v>
                </c:pt>
                <c:pt idx="37">
                  <c:v>4000000</c:v>
                </c:pt>
                <c:pt idx="38">
                  <c:v>14500000</c:v>
                </c:pt>
                <c:pt idx="39">
                  <c:v>6500000</c:v>
                </c:pt>
                <c:pt idx="40">
                  <c:v>14000000</c:v>
                </c:pt>
                <c:pt idx="41">
                  <c:v>10000000</c:v>
                </c:pt>
                <c:pt idx="42">
                  <c:v>4000000</c:v>
                </c:pt>
                <c:pt idx="43">
                  <c:v>1000000</c:v>
                </c:pt>
                <c:pt idx="44">
                  <c:v>5000000</c:v>
                </c:pt>
                <c:pt idx="45">
                  <c:v>8000000</c:v>
                </c:pt>
                <c:pt idx="46">
                  <c:v>5000000</c:v>
                </c:pt>
                <c:pt idx="47">
                  <c:v>6000000</c:v>
                </c:pt>
                <c:pt idx="48">
                  <c:v>26760000</c:v>
                </c:pt>
                <c:pt idx="49">
                  <c:v>8930000</c:v>
                </c:pt>
                <c:pt idx="50">
                  <c:v>3300000</c:v>
                </c:pt>
                <c:pt idx="51">
                  <c:v>5000000</c:v>
                </c:pt>
                <c:pt idx="52">
                  <c:v>1000000</c:v>
                </c:pt>
                <c:pt idx="53">
                  <c:v>1500000</c:v>
                </c:pt>
                <c:pt idx="54">
                  <c:v>12500000</c:v>
                </c:pt>
                <c:pt idx="55">
                  <c:v>6000000</c:v>
                </c:pt>
                <c:pt idx="56">
                  <c:v>9000000</c:v>
                </c:pt>
                <c:pt idx="57">
                  <c:v>2000000</c:v>
                </c:pt>
                <c:pt idx="58">
                  <c:v>11000000</c:v>
                </c:pt>
                <c:pt idx="59">
                  <c:v>4000000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7E-4B37-A2A8-E01281345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494016"/>
        <c:axId val="743495552"/>
      </c:lineChart>
      <c:catAx>
        <c:axId val="743494016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s-AR"/>
          </a:p>
        </c:txPr>
        <c:crossAx val="743495552"/>
        <c:crosses val="autoZero"/>
        <c:auto val="1"/>
        <c:lblAlgn val="ctr"/>
        <c:lblOffset val="100"/>
        <c:noMultiLvlLbl val="0"/>
      </c:catAx>
      <c:valAx>
        <c:axId val="743495552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crossAx val="743494016"/>
        <c:crosses val="autoZero"/>
        <c:crossBetween val="between"/>
        <c:dispUnits>
          <c:builtInUnit val="millions"/>
        </c:dispUnits>
      </c:valAx>
    </c:plotArea>
    <c:legend>
      <c:legendPos val="b"/>
      <c:layout>
        <c:manualLayout>
          <c:xMode val="edge"/>
          <c:yMode val="edge"/>
          <c:x val="0"/>
          <c:y val="0.9540536900784039"/>
          <c:w val="1"/>
          <c:h val="3.7119391242356678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16</xdr:row>
      <xdr:rowOff>0</xdr:rowOff>
    </xdr:from>
    <xdr:to>
      <xdr:col>23</xdr:col>
      <xdr:colOff>276000</xdr:colOff>
      <xdr:row>33</xdr:row>
      <xdr:rowOff>1500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</xdr:row>
      <xdr:rowOff>0</xdr:rowOff>
    </xdr:from>
    <xdr:to>
      <xdr:col>21</xdr:col>
      <xdr:colOff>0</xdr:colOff>
      <xdr:row>18</xdr:row>
      <xdr:rowOff>76200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708932</xdr:colOff>
      <xdr:row>7</xdr:row>
      <xdr:rowOff>88447</xdr:rowOff>
    </xdr:from>
    <xdr:to>
      <xdr:col>7</xdr:col>
      <xdr:colOff>142875</xdr:colOff>
      <xdr:row>21</xdr:row>
      <xdr:rowOff>57150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NCFP\Recursos\Proyrena\Anual\2002\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\ARCHIVOS\g147\Florencia\presentacion%20DAVOS%20ene-03\Datos%20Presentaci&#243;n%20Dabos%2022-02-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\ARCHIVOS\g147\LauraO\DATOS%20DAVO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bas2\unidad_subse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"/>
      <sheetName val="Precios"/>
      <sheetName val="Pib"/>
      <sheetName val="IMAE"/>
      <sheetName val="EMI (3)"/>
      <sheetName val="ISAC"/>
      <sheetName val="supermarket"/>
      <sheetName val="Empleo"/>
      <sheetName val="Sector Externo"/>
      <sheetName val="X-M por grandes rubros"/>
      <sheetName val="TOT"/>
      <sheetName val="bolsa"/>
      <sheetName val="IVA"/>
      <sheetName val="Recaudacion"/>
      <sheetName val="Fiscal"/>
      <sheetName val="tasas"/>
      <sheetName val="GDP Potential"/>
      <sheetName val="Hoja1"/>
      <sheetName val="Bonos"/>
      <sheetName val="the initial conditions"/>
      <sheetName val="UC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sa"/>
      <sheetName val="tasas"/>
      <sheetName val="consensus"/>
      <sheetName val="Hoja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subseprogmacro">
      <a:dk1>
        <a:srgbClr val="000000"/>
      </a:dk1>
      <a:lt1>
        <a:srgbClr val="FFFFFF"/>
      </a:lt1>
      <a:dk2>
        <a:srgbClr val="7F7F7F"/>
      </a:dk2>
      <a:lt2>
        <a:srgbClr val="FFFFFF"/>
      </a:lt2>
      <a:accent1>
        <a:srgbClr val="1F497D"/>
      </a:accent1>
      <a:accent2>
        <a:srgbClr val="4BACC6"/>
      </a:accent2>
      <a:accent3>
        <a:srgbClr val="9BBB59"/>
      </a:accent3>
      <a:accent4>
        <a:srgbClr val="0070C0"/>
      </a:accent4>
      <a:accent5>
        <a:srgbClr val="604A7E"/>
      </a:accent5>
      <a:accent6>
        <a:srgbClr val="9179AF"/>
      </a:accent6>
      <a:hlink>
        <a:srgbClr val="00007F"/>
      </a:hlink>
      <a:folHlink>
        <a:srgbClr val="00007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cra.gob.ar/PublicacionesEstadisticas/Principales_variables_datos.asp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C000"/>
  </sheetPr>
  <dimension ref="A2:CS23"/>
  <sheetViews>
    <sheetView workbookViewId="0"/>
  </sheetViews>
  <sheetFormatPr baseColWidth="10" defaultRowHeight="15"/>
  <cols>
    <col min="2" max="2" width="26.85546875" customWidth="1"/>
    <col min="3" max="10" width="12.7109375" customWidth="1"/>
    <col min="11" max="11" width="12.7109375" hidden="1" customWidth="1"/>
    <col min="13" max="13" width="18.7109375" bestFit="1" customWidth="1"/>
    <col min="23" max="23" width="9.7109375" customWidth="1"/>
    <col min="24" max="24" width="8" customWidth="1"/>
    <col min="25" max="44" width="11.42578125" customWidth="1"/>
    <col min="46" max="47" width="11.42578125" customWidth="1"/>
    <col min="49" max="50" width="11.42578125" customWidth="1"/>
    <col min="52" max="56" width="11.42578125" customWidth="1"/>
    <col min="57" max="57" width="10.42578125" customWidth="1"/>
    <col min="58" max="58" width="11.42578125" customWidth="1"/>
    <col min="60" max="60" width="18.7109375" hidden="1" customWidth="1"/>
    <col min="61" max="68" width="0" hidden="1" customWidth="1"/>
    <col min="69" max="69" width="3.28515625" hidden="1" customWidth="1"/>
    <col min="70" max="71" width="0" hidden="1" customWidth="1"/>
    <col min="72" max="72" width="3.28515625" hidden="1" customWidth="1"/>
    <col min="73" max="74" width="0" hidden="1" customWidth="1"/>
    <col min="75" max="75" width="3.28515625" hidden="1" customWidth="1"/>
    <col min="76" max="77" width="0" hidden="1" customWidth="1"/>
    <col min="78" max="78" width="3.28515625" hidden="1" customWidth="1"/>
    <col min="79" max="80" width="0" hidden="1" customWidth="1"/>
    <col min="91" max="91" width="13.140625" bestFit="1" customWidth="1"/>
    <col min="94" max="94" width="12.85546875" bestFit="1" customWidth="1"/>
  </cols>
  <sheetData>
    <row r="2" spans="1:97" ht="15" customHeight="1">
      <c r="B2" s="115" t="e">
        <f>+#REF!</f>
        <v>#REF!</v>
      </c>
      <c r="C2" s="116"/>
      <c r="D2" s="116"/>
      <c r="E2" s="116"/>
      <c r="F2" s="116"/>
      <c r="G2" s="116"/>
      <c r="H2" s="116"/>
      <c r="I2" s="116"/>
      <c r="J2" s="117"/>
      <c r="K2" s="71"/>
      <c r="M2" s="118" t="e">
        <f>+#REF!</f>
        <v>#REF!</v>
      </c>
      <c r="N2" s="118"/>
      <c r="O2" s="118"/>
      <c r="P2" s="118"/>
      <c r="Q2" s="118"/>
      <c r="R2" s="118"/>
      <c r="S2" s="118"/>
      <c r="T2" s="118"/>
      <c r="U2" s="118"/>
      <c r="V2" s="118"/>
      <c r="Y2" s="119" t="s">
        <v>232</v>
      </c>
      <c r="Z2" s="119"/>
      <c r="AA2" s="119"/>
      <c r="AB2" s="119"/>
      <c r="AC2" s="119"/>
      <c r="AD2" s="119"/>
      <c r="AE2" s="119"/>
      <c r="AF2" s="119"/>
      <c r="AG2" s="119"/>
      <c r="AI2" s="119" t="s">
        <v>233</v>
      </c>
      <c r="AJ2" s="119"/>
      <c r="AK2" s="119"/>
      <c r="AL2" s="119"/>
      <c r="AM2" s="119"/>
      <c r="AN2" s="119"/>
      <c r="AO2" s="119"/>
      <c r="AP2" s="119"/>
      <c r="AQ2" s="119"/>
      <c r="AS2" s="79" t="s">
        <v>223</v>
      </c>
      <c r="AT2" s="79" t="s">
        <v>222</v>
      </c>
      <c r="AU2" s="79" t="s">
        <v>23</v>
      </c>
      <c r="AV2" s="79" t="s">
        <v>227</v>
      </c>
      <c r="AW2" s="79" t="s">
        <v>24</v>
      </c>
      <c r="AX2" s="79" t="s">
        <v>228</v>
      </c>
      <c r="AY2" s="79" t="s">
        <v>25</v>
      </c>
      <c r="AZ2" s="80" t="s">
        <v>229</v>
      </c>
      <c r="BA2" s="79" t="s">
        <v>230</v>
      </c>
      <c r="BB2" s="81" t="s">
        <v>22</v>
      </c>
    </row>
    <row r="3" spans="1:97" ht="15" customHeight="1">
      <c r="B3" s="77" t="s">
        <v>237</v>
      </c>
      <c r="C3" s="77" t="s">
        <v>26</v>
      </c>
      <c r="D3" s="77" t="s">
        <v>23</v>
      </c>
      <c r="E3" s="77" t="s">
        <v>227</v>
      </c>
      <c r="F3" s="77" t="s">
        <v>24</v>
      </c>
      <c r="G3" s="77" t="s">
        <v>228</v>
      </c>
      <c r="H3" s="77" t="s">
        <v>25</v>
      </c>
      <c r="I3" s="78" t="s">
        <v>229</v>
      </c>
      <c r="J3" s="77" t="s">
        <v>230</v>
      </c>
      <c r="K3" s="76" t="s">
        <v>22</v>
      </c>
      <c r="M3" s="76" t="s">
        <v>237</v>
      </c>
      <c r="N3" s="76" t="s">
        <v>26</v>
      </c>
      <c r="O3" s="76" t="s">
        <v>23</v>
      </c>
      <c r="P3" s="76" t="s">
        <v>227</v>
      </c>
      <c r="Q3" s="76" t="s">
        <v>24</v>
      </c>
      <c r="R3" s="76" t="s">
        <v>228</v>
      </c>
      <c r="S3" s="76" t="s">
        <v>25</v>
      </c>
      <c r="T3" s="60" t="s">
        <v>229</v>
      </c>
      <c r="U3" s="76" t="s">
        <v>230</v>
      </c>
      <c r="V3" s="76" t="s">
        <v>22</v>
      </c>
      <c r="Y3" s="76" t="s">
        <v>237</v>
      </c>
      <c r="Z3" s="76" t="s">
        <v>23</v>
      </c>
      <c r="AA3" s="76" t="s">
        <v>227</v>
      </c>
      <c r="AB3" s="76" t="s">
        <v>24</v>
      </c>
      <c r="AC3" s="76" t="s">
        <v>228</v>
      </c>
      <c r="AD3" s="76" t="s">
        <v>25</v>
      </c>
      <c r="AE3" s="60" t="s">
        <v>229</v>
      </c>
      <c r="AF3" s="76" t="s">
        <v>230</v>
      </c>
      <c r="AG3" s="76" t="s">
        <v>22</v>
      </c>
      <c r="AI3" s="76" t="s">
        <v>237</v>
      </c>
      <c r="AJ3" s="76" t="s">
        <v>23</v>
      </c>
      <c r="AK3" s="76" t="s">
        <v>227</v>
      </c>
      <c r="AL3" s="76" t="s">
        <v>24</v>
      </c>
      <c r="AM3" s="76" t="s">
        <v>228</v>
      </c>
      <c r="AN3" s="76" t="s">
        <v>25</v>
      </c>
      <c r="AO3" s="60" t="s">
        <v>229</v>
      </c>
      <c r="AP3" s="76" t="s">
        <v>230</v>
      </c>
      <c r="AQ3" s="76" t="s">
        <v>22</v>
      </c>
      <c r="AS3" s="79"/>
      <c r="AT3" s="79"/>
      <c r="AU3" s="79"/>
      <c r="AV3" s="79"/>
      <c r="AW3" s="79"/>
      <c r="AX3" s="79"/>
      <c r="AY3" s="79"/>
      <c r="AZ3" s="79"/>
      <c r="BA3" s="79"/>
      <c r="BB3" s="81"/>
    </row>
    <row r="4" spans="1:97" ht="15" customHeight="1">
      <c r="A4">
        <v>1</v>
      </c>
      <c r="B4" s="75" t="e">
        <f t="shared" ref="B4:B23" si="0">+INDEX($M$4:$M$23,MATCH(L4,$AJ$4:$AJ$23,0))</f>
        <v>#N/A</v>
      </c>
      <c r="C4" s="72" t="e">
        <f t="shared" ref="C4:K19" si="1">+VLOOKUP($B4,$M$4:$V$23,COLUMN(D1)-COLUMN($B$1),0)</f>
        <v>#N/A</v>
      </c>
      <c r="D4" s="54" t="e">
        <f t="shared" si="1"/>
        <v>#N/A</v>
      </c>
      <c r="E4" s="54" t="e">
        <f t="shared" si="1"/>
        <v>#N/A</v>
      </c>
      <c r="F4" s="54" t="e">
        <f t="shared" si="1"/>
        <v>#N/A</v>
      </c>
      <c r="G4" s="54" t="e">
        <f t="shared" si="1"/>
        <v>#N/A</v>
      </c>
      <c r="H4" s="54" t="e">
        <f t="shared" si="1"/>
        <v>#N/A</v>
      </c>
      <c r="I4" s="54" t="e">
        <f t="shared" si="1"/>
        <v>#N/A</v>
      </c>
      <c r="J4" s="54" t="e">
        <f t="shared" si="1"/>
        <v>#N/A</v>
      </c>
      <c r="K4" s="54" t="e">
        <f t="shared" si="1"/>
        <v>#N/A</v>
      </c>
      <c r="L4">
        <v>1</v>
      </c>
      <c r="M4" s="51" t="s">
        <v>28</v>
      </c>
      <c r="N4" s="52" t="e">
        <f>+HLOOKUP($M4,#REF!,COLUMN(#REF!)-COLUMN(#REF!),0)</f>
        <v>#REF!</v>
      </c>
      <c r="O4" s="53" t="e">
        <f>+HLOOKUP($M4,#REF!,COLUMN(#REF!)-COLUMN(#REF!),0)</f>
        <v>#REF!</v>
      </c>
      <c r="P4" s="53" t="e">
        <f>+HLOOKUP($M4,#REF!,COLUMN(#REF!)-COLUMN(#REF!),0)</f>
        <v>#REF!</v>
      </c>
      <c r="Q4" s="53" t="e">
        <f>+HLOOKUP($M4,#REF!,COLUMN(#REF!)-COLUMN(#REF!),0)</f>
        <v>#REF!</v>
      </c>
      <c r="R4" s="53" t="e">
        <f>+HLOOKUP($M4,#REF!,COLUMN(#REF!)-COLUMN(#REF!),0)</f>
        <v>#REF!</v>
      </c>
      <c r="S4" s="53" t="e">
        <f>+HLOOKUP($M4,#REF!,COLUMN(#REF!)-COLUMN(#REF!),0)</f>
        <v>#REF!</v>
      </c>
      <c r="T4" s="53" t="e">
        <f>+HLOOKUP($M4,#REF!,COLUMN(#REF!)-COLUMN(#REF!),0)</f>
        <v>#REF!</v>
      </c>
      <c r="U4" s="53" t="e">
        <f>+HLOOKUP($M4,#REF!,COLUMN(#REF!)-COLUMN(#REF!),0)</f>
        <v>#REF!</v>
      </c>
      <c r="V4" s="53" t="e">
        <f>+HLOOKUP($M4,#REF!,COLUMN(#REF!)-COLUMN(#REF!),0)</f>
        <v>#REF!</v>
      </c>
      <c r="Y4" s="51" t="s">
        <v>28</v>
      </c>
      <c r="Z4" s="59" t="e">
        <f t="shared" ref="Z4:Z23" si="2">+_xlfn.RANK.EQ(O4,$O$4:$O$23,0)</f>
        <v>#REF!</v>
      </c>
      <c r="AA4" s="59" t="e">
        <f t="shared" ref="AA4:AA23" si="3">+_xlfn.RANK.EQ(P4,$P$4:$P$23,0)</f>
        <v>#REF!</v>
      </c>
      <c r="AB4" s="59" t="e">
        <f t="shared" ref="AB4:AB23" si="4">+_xlfn.RANK.EQ(Q4,$Q$4:$Q$23,0)</f>
        <v>#REF!</v>
      </c>
      <c r="AC4" s="59" t="e">
        <f t="shared" ref="AC4:AC23" si="5">+_xlfn.RANK.EQ(R4,$R$4:$R$23,0)</f>
        <v>#REF!</v>
      </c>
      <c r="AD4" s="59" t="e">
        <f t="shared" ref="AD4:AD23" si="6">+_xlfn.RANK.EQ(S4,$S$4:$S$23,0)</f>
        <v>#REF!</v>
      </c>
      <c r="AE4" s="59" t="e">
        <f t="shared" ref="AE4:AE23" si="7">+_xlfn.RANK.EQ(T4,$T$4:$T$23,0)</f>
        <v>#REF!</v>
      </c>
      <c r="AF4" s="59" t="e">
        <f t="shared" ref="AF4:AF23" si="8">+_xlfn.RANK.EQ(U4,$U$4:$U$23,0)</f>
        <v>#REF!</v>
      </c>
      <c r="AG4" s="59" t="e">
        <f t="shared" ref="AG4:AG23" si="9">+_xlfn.RANK.EQ(V4,$V$4:$V$23,0)</f>
        <v>#REF!</v>
      </c>
      <c r="AI4" s="51" t="s">
        <v>28</v>
      </c>
      <c r="AJ4" s="59" t="e">
        <f t="shared" ref="AJ4:AJ23" si="10">+_xlfn.RANK.EQ(AU4,$AU$4:$AU$23,-1)</f>
        <v>#REF!</v>
      </c>
      <c r="AK4" s="59" t="e">
        <f t="shared" ref="AK4:AK23" si="11">+_xlfn.RANK.EQ(AV4,$AV$4:$AV$23,-1)</f>
        <v>#REF!</v>
      </c>
      <c r="AL4" s="59" t="e">
        <f t="shared" ref="AL4:AL23" si="12">+_xlfn.RANK.EQ(AW4,$AW$4:$AW$23,-1)</f>
        <v>#REF!</v>
      </c>
      <c r="AM4" s="59" t="e">
        <f t="shared" ref="AM4:AM23" si="13">+_xlfn.RANK.EQ(AX4,$AX$4:$AX$23,-1)</f>
        <v>#REF!</v>
      </c>
      <c r="AN4" s="59" t="e">
        <f t="shared" ref="AN4:AN23" si="14">+_xlfn.RANK.EQ(AY4,$AY$4:$AY$23,-1)</f>
        <v>#REF!</v>
      </c>
      <c r="AO4" s="59" t="e">
        <f t="shared" ref="AO4:AO23" si="15">+_xlfn.RANK.EQ(AZ4,$AZ$4:$AZ$23,-1)</f>
        <v>#REF!</v>
      </c>
      <c r="AP4" s="59" t="e">
        <f t="shared" ref="AP4:AP23" si="16">+_xlfn.RANK.EQ(BA4,$BA$4:$BA$23,-1)</f>
        <v>#REF!</v>
      </c>
      <c r="AQ4" s="59" t="e">
        <f t="shared" ref="AQ4:AQ23" si="17">+_xlfn.RANK.EQ(BB4,$BB$4:$BB$23,-1)</f>
        <v>#REF!</v>
      </c>
      <c r="AS4" s="44">
        <v>12</v>
      </c>
      <c r="AT4" s="57">
        <f t="shared" ref="AT4:AT23" si="18">IF(COUNTIF($O$4:$O$23,O4)&gt;1,_xlfn.RANK.EQ(AS4,$AS$4:$AS$23)/100,0)</f>
        <v>0.14000000000000001</v>
      </c>
      <c r="AU4" s="44" t="e">
        <f>+Z4+$AT4</f>
        <v>#REF!</v>
      </c>
      <c r="AV4" s="44" t="e">
        <f t="shared" ref="AV4:BB19" si="19">+AA4+$AT4</f>
        <v>#REF!</v>
      </c>
      <c r="AW4" s="44" t="e">
        <f t="shared" si="19"/>
        <v>#REF!</v>
      </c>
      <c r="AX4" s="44" t="e">
        <f t="shared" si="19"/>
        <v>#REF!</v>
      </c>
      <c r="AY4" s="44" t="e">
        <f t="shared" si="19"/>
        <v>#REF!</v>
      </c>
      <c r="AZ4" s="44" t="e">
        <f t="shared" si="19"/>
        <v>#REF!</v>
      </c>
      <c r="BA4" s="44" t="e">
        <f t="shared" si="19"/>
        <v>#REF!</v>
      </c>
      <c r="BB4" s="44" t="e">
        <f t="shared" si="19"/>
        <v>#REF!</v>
      </c>
      <c r="BE4" s="114" t="s">
        <v>271</v>
      </c>
      <c r="BF4" s="114"/>
      <c r="BG4" s="114"/>
    </row>
    <row r="5" spans="1:97" ht="15" customHeight="1">
      <c r="A5">
        <v>2</v>
      </c>
      <c r="B5" s="75" t="e">
        <f t="shared" si="0"/>
        <v>#N/A</v>
      </c>
      <c r="C5" s="72" t="e">
        <f t="shared" si="1"/>
        <v>#N/A</v>
      </c>
      <c r="D5" s="54" t="e">
        <f t="shared" si="1"/>
        <v>#N/A</v>
      </c>
      <c r="E5" s="54" t="e">
        <f t="shared" si="1"/>
        <v>#N/A</v>
      </c>
      <c r="F5" s="54" t="e">
        <f t="shared" si="1"/>
        <v>#N/A</v>
      </c>
      <c r="G5" s="54" t="e">
        <f t="shared" si="1"/>
        <v>#N/A</v>
      </c>
      <c r="H5" s="54" t="e">
        <f t="shared" si="1"/>
        <v>#N/A</v>
      </c>
      <c r="I5" s="54" t="e">
        <f t="shared" si="1"/>
        <v>#N/A</v>
      </c>
      <c r="J5" s="54" t="e">
        <f t="shared" si="1"/>
        <v>#N/A</v>
      </c>
      <c r="K5" s="54" t="e">
        <f t="shared" si="1"/>
        <v>#N/A</v>
      </c>
      <c r="L5">
        <v>2</v>
      </c>
      <c r="M5" s="51" t="s">
        <v>36</v>
      </c>
      <c r="N5" s="52" t="e">
        <f>+HLOOKUP($M5,#REF!,COLUMN(#REF!)-COLUMN(#REF!),0)</f>
        <v>#REF!</v>
      </c>
      <c r="O5" s="53" t="e">
        <f>+HLOOKUP($M5,#REF!,COLUMN(#REF!)-COLUMN(#REF!),0)</f>
        <v>#REF!</v>
      </c>
      <c r="P5" s="53" t="e">
        <f>+HLOOKUP($M5,#REF!,COLUMN(#REF!)-COLUMN(#REF!),0)</f>
        <v>#REF!</v>
      </c>
      <c r="Q5" s="53" t="e">
        <f>+HLOOKUP($M5,#REF!,COLUMN(#REF!)-COLUMN(#REF!),0)</f>
        <v>#REF!</v>
      </c>
      <c r="R5" s="53" t="e">
        <f>+HLOOKUP($M5,#REF!,COLUMN(#REF!)-COLUMN(#REF!),0)</f>
        <v>#REF!</v>
      </c>
      <c r="S5" s="53" t="e">
        <f>+HLOOKUP($M5,#REF!,COLUMN(#REF!)-COLUMN(#REF!),0)</f>
        <v>#REF!</v>
      </c>
      <c r="T5" s="53" t="e">
        <f>+HLOOKUP($M5,#REF!,COLUMN(#REF!)-COLUMN(#REF!),0)</f>
        <v>#REF!</v>
      </c>
      <c r="U5" s="53" t="e">
        <f>+HLOOKUP($M5,#REF!,COLUMN(#REF!)-COLUMN(#REF!),0)</f>
        <v>#REF!</v>
      </c>
      <c r="V5" s="53" t="e">
        <f>+HLOOKUP($M5,#REF!,COLUMN(#REF!)-COLUMN(#REF!),0)</f>
        <v>#REF!</v>
      </c>
      <c r="Y5" s="51" t="s">
        <v>36</v>
      </c>
      <c r="Z5" s="59" t="e">
        <f t="shared" si="2"/>
        <v>#REF!</v>
      </c>
      <c r="AA5" s="59" t="e">
        <f t="shared" si="3"/>
        <v>#REF!</v>
      </c>
      <c r="AB5" s="59" t="e">
        <f t="shared" si="4"/>
        <v>#REF!</v>
      </c>
      <c r="AC5" s="59" t="e">
        <f t="shared" si="5"/>
        <v>#REF!</v>
      </c>
      <c r="AD5" s="59" t="e">
        <f t="shared" si="6"/>
        <v>#REF!</v>
      </c>
      <c r="AE5" s="59" t="e">
        <f t="shared" si="7"/>
        <v>#REF!</v>
      </c>
      <c r="AF5" s="59" t="e">
        <f t="shared" si="8"/>
        <v>#REF!</v>
      </c>
      <c r="AG5" s="59" t="e">
        <f t="shared" si="9"/>
        <v>#REF!</v>
      </c>
      <c r="AI5" s="51" t="s">
        <v>36</v>
      </c>
      <c r="AJ5" s="59" t="e">
        <f t="shared" si="10"/>
        <v>#REF!</v>
      </c>
      <c r="AK5" s="59" t="e">
        <f t="shared" si="11"/>
        <v>#REF!</v>
      </c>
      <c r="AL5" s="59" t="e">
        <f t="shared" si="12"/>
        <v>#REF!</v>
      </c>
      <c r="AM5" s="59" t="e">
        <f t="shared" si="13"/>
        <v>#REF!</v>
      </c>
      <c r="AN5" s="59" t="e">
        <f t="shared" si="14"/>
        <v>#REF!</v>
      </c>
      <c r="AO5" s="59" t="e">
        <f t="shared" si="15"/>
        <v>#REF!</v>
      </c>
      <c r="AP5" s="59" t="e">
        <f t="shared" si="16"/>
        <v>#REF!</v>
      </c>
      <c r="AQ5" s="59" t="e">
        <f t="shared" si="17"/>
        <v>#REF!</v>
      </c>
      <c r="AS5" s="44">
        <v>79</v>
      </c>
      <c r="AT5" s="57">
        <f t="shared" si="18"/>
        <v>0.04</v>
      </c>
      <c r="AU5" s="44" t="e">
        <f t="shared" ref="AU5:BB23" si="20">+Z5+$AT5</f>
        <v>#REF!</v>
      </c>
      <c r="AV5" s="44" t="e">
        <f t="shared" si="19"/>
        <v>#REF!</v>
      </c>
      <c r="AW5" s="44" t="e">
        <f t="shared" si="19"/>
        <v>#REF!</v>
      </c>
      <c r="AX5" s="44" t="e">
        <f t="shared" si="19"/>
        <v>#REF!</v>
      </c>
      <c r="AY5" s="44" t="e">
        <f t="shared" si="19"/>
        <v>#REF!</v>
      </c>
      <c r="AZ5" s="44" t="e">
        <f t="shared" si="19"/>
        <v>#REF!</v>
      </c>
      <c r="BA5" s="44" t="e">
        <f t="shared" si="19"/>
        <v>#REF!</v>
      </c>
      <c r="BB5" s="44" t="e">
        <f t="shared" si="19"/>
        <v>#REF!</v>
      </c>
      <c r="BE5" t="s">
        <v>262</v>
      </c>
      <c r="BF5" t="e">
        <f t="array" ref="BF5:BF12">+TRANSPOSE(#REF!)</f>
        <v>#REF!</v>
      </c>
      <c r="BG5" s="85" t="e">
        <f t="array" ref="BG5:BG12">+TRANSPOSE(#REF!)</f>
        <v>#REF!</v>
      </c>
    </row>
    <row r="6" spans="1:97" ht="15" customHeight="1">
      <c r="A6">
        <v>3</v>
      </c>
      <c r="B6" s="75" t="e">
        <f t="shared" si="0"/>
        <v>#N/A</v>
      </c>
      <c r="C6" s="72" t="e">
        <f t="shared" si="1"/>
        <v>#N/A</v>
      </c>
      <c r="D6" s="54" t="e">
        <f t="shared" si="1"/>
        <v>#N/A</v>
      </c>
      <c r="E6" s="54" t="e">
        <f t="shared" si="1"/>
        <v>#N/A</v>
      </c>
      <c r="F6" s="54" t="e">
        <f t="shared" si="1"/>
        <v>#N/A</v>
      </c>
      <c r="G6" s="54" t="e">
        <f t="shared" si="1"/>
        <v>#N/A</v>
      </c>
      <c r="H6" s="54" t="e">
        <f t="shared" si="1"/>
        <v>#N/A</v>
      </c>
      <c r="I6" s="54" t="e">
        <f t="shared" si="1"/>
        <v>#N/A</v>
      </c>
      <c r="J6" s="54" t="e">
        <f t="shared" si="1"/>
        <v>#N/A</v>
      </c>
      <c r="K6" s="54" t="e">
        <f t="shared" si="1"/>
        <v>#N/A</v>
      </c>
      <c r="L6">
        <v>3</v>
      </c>
      <c r="M6" s="51" t="s">
        <v>31</v>
      </c>
      <c r="N6" s="52" t="e">
        <f>+HLOOKUP($M6,#REF!,COLUMN(#REF!)-COLUMN(#REF!),0)</f>
        <v>#REF!</v>
      </c>
      <c r="O6" s="53" t="e">
        <f>+HLOOKUP($M6,#REF!,COLUMN(#REF!)-COLUMN(#REF!),0)</f>
        <v>#REF!</v>
      </c>
      <c r="P6" s="53" t="e">
        <f>+HLOOKUP($M6,#REF!,COLUMN(#REF!)-COLUMN(#REF!),0)</f>
        <v>#REF!</v>
      </c>
      <c r="Q6" s="53" t="e">
        <f>+HLOOKUP($M6,#REF!,COLUMN(#REF!)-COLUMN(#REF!),0)</f>
        <v>#REF!</v>
      </c>
      <c r="R6" s="53" t="e">
        <f>+HLOOKUP($M6,#REF!,COLUMN(#REF!)-COLUMN(#REF!),0)</f>
        <v>#REF!</v>
      </c>
      <c r="S6" s="53" t="e">
        <f>+HLOOKUP($M6,#REF!,COLUMN(#REF!)-COLUMN(#REF!),0)</f>
        <v>#REF!</v>
      </c>
      <c r="T6" s="53" t="e">
        <f>+HLOOKUP($M6,#REF!,COLUMN(#REF!)-COLUMN(#REF!),0)</f>
        <v>#REF!</v>
      </c>
      <c r="U6" s="53" t="e">
        <f>+HLOOKUP($M6,#REF!,COLUMN(#REF!)-COLUMN(#REF!),0)</f>
        <v>#REF!</v>
      </c>
      <c r="V6" s="53" t="e">
        <f>+HLOOKUP($M6,#REF!,COLUMN(#REF!)-COLUMN(#REF!),0)</f>
        <v>#REF!</v>
      </c>
      <c r="Y6" s="51" t="s">
        <v>31</v>
      </c>
      <c r="Z6" s="59" t="e">
        <f t="shared" si="2"/>
        <v>#REF!</v>
      </c>
      <c r="AA6" s="59" t="e">
        <f t="shared" si="3"/>
        <v>#REF!</v>
      </c>
      <c r="AB6" s="59" t="e">
        <f t="shared" si="4"/>
        <v>#REF!</v>
      </c>
      <c r="AC6" s="59" t="e">
        <f t="shared" si="5"/>
        <v>#REF!</v>
      </c>
      <c r="AD6" s="59" t="e">
        <f t="shared" si="6"/>
        <v>#REF!</v>
      </c>
      <c r="AE6" s="59" t="e">
        <f t="shared" si="7"/>
        <v>#REF!</v>
      </c>
      <c r="AF6" s="59" t="e">
        <f t="shared" si="8"/>
        <v>#REF!</v>
      </c>
      <c r="AG6" s="59" t="e">
        <f t="shared" si="9"/>
        <v>#REF!</v>
      </c>
      <c r="AI6" s="51" t="s">
        <v>31</v>
      </c>
      <c r="AJ6" s="59" t="e">
        <f t="shared" si="10"/>
        <v>#REF!</v>
      </c>
      <c r="AK6" s="59" t="e">
        <f t="shared" si="11"/>
        <v>#REF!</v>
      </c>
      <c r="AL6" s="59" t="e">
        <f t="shared" si="12"/>
        <v>#REF!</v>
      </c>
      <c r="AM6" s="59" t="e">
        <f t="shared" si="13"/>
        <v>#REF!</v>
      </c>
      <c r="AN6" s="59" t="e">
        <f t="shared" si="14"/>
        <v>#REF!</v>
      </c>
      <c r="AO6" s="59" t="e">
        <f t="shared" si="15"/>
        <v>#REF!</v>
      </c>
      <c r="AP6" s="59" t="e">
        <f t="shared" si="16"/>
        <v>#REF!</v>
      </c>
      <c r="AQ6" s="59" t="e">
        <f t="shared" si="17"/>
        <v>#REF!</v>
      </c>
      <c r="AS6" s="44">
        <v>25</v>
      </c>
      <c r="AT6" s="57">
        <f t="shared" si="18"/>
        <v>0.12</v>
      </c>
      <c r="AU6" s="44" t="e">
        <f t="shared" si="20"/>
        <v>#REF!</v>
      </c>
      <c r="AV6" s="44" t="e">
        <f t="shared" si="19"/>
        <v>#REF!</v>
      </c>
      <c r="AW6" s="44" t="e">
        <f t="shared" si="19"/>
        <v>#REF!</v>
      </c>
      <c r="AX6" s="44" t="e">
        <f t="shared" si="19"/>
        <v>#REF!</v>
      </c>
      <c r="AY6" s="44" t="e">
        <f t="shared" si="19"/>
        <v>#REF!</v>
      </c>
      <c r="AZ6" s="44" t="e">
        <f t="shared" si="19"/>
        <v>#REF!</v>
      </c>
      <c r="BA6" s="44" t="e">
        <f t="shared" si="19"/>
        <v>#REF!</v>
      </c>
      <c r="BB6" s="44" t="e">
        <f t="shared" si="19"/>
        <v>#REF!</v>
      </c>
      <c r="BE6" t="s">
        <v>263</v>
      </c>
      <c r="BF6" t="e">
        <v>#REF!</v>
      </c>
      <c r="BG6" s="85" t="e">
        <v>#REF!</v>
      </c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</row>
    <row r="7" spans="1:97" ht="15" customHeight="1">
      <c r="A7">
        <v>4</v>
      </c>
      <c r="B7" s="75" t="e">
        <f t="shared" si="0"/>
        <v>#N/A</v>
      </c>
      <c r="C7" s="72" t="e">
        <f t="shared" si="1"/>
        <v>#N/A</v>
      </c>
      <c r="D7" s="54" t="e">
        <f t="shared" si="1"/>
        <v>#N/A</v>
      </c>
      <c r="E7" s="54" t="e">
        <f t="shared" si="1"/>
        <v>#N/A</v>
      </c>
      <c r="F7" s="54" t="e">
        <f t="shared" si="1"/>
        <v>#N/A</v>
      </c>
      <c r="G7" s="54" t="e">
        <f t="shared" si="1"/>
        <v>#N/A</v>
      </c>
      <c r="H7" s="54" t="e">
        <f t="shared" si="1"/>
        <v>#N/A</v>
      </c>
      <c r="I7" s="54" t="e">
        <f t="shared" si="1"/>
        <v>#N/A</v>
      </c>
      <c r="J7" s="54" t="e">
        <f t="shared" si="1"/>
        <v>#N/A</v>
      </c>
      <c r="K7" s="54" t="e">
        <f t="shared" si="1"/>
        <v>#N/A</v>
      </c>
      <c r="L7">
        <v>4</v>
      </c>
      <c r="M7" s="51" t="s">
        <v>45</v>
      </c>
      <c r="N7" s="52" t="e">
        <f>+HLOOKUP($M7,#REF!,COLUMN(#REF!)-COLUMN(#REF!),0)</f>
        <v>#REF!</v>
      </c>
      <c r="O7" s="53" t="e">
        <f>+HLOOKUP($M7,#REF!,COLUMN(#REF!)-COLUMN(#REF!),0)</f>
        <v>#REF!</v>
      </c>
      <c r="P7" s="53" t="e">
        <f>+HLOOKUP($M7,#REF!,COLUMN(#REF!)-COLUMN(#REF!),0)</f>
        <v>#REF!</v>
      </c>
      <c r="Q7" s="53" t="e">
        <f>+HLOOKUP($M7,#REF!,COLUMN(#REF!)-COLUMN(#REF!),0)</f>
        <v>#REF!</v>
      </c>
      <c r="R7" s="53" t="e">
        <f>+HLOOKUP($M7,#REF!,COLUMN(#REF!)-COLUMN(#REF!),0)</f>
        <v>#REF!</v>
      </c>
      <c r="S7" s="53" t="e">
        <f>+HLOOKUP($M7,#REF!,COLUMN(#REF!)-COLUMN(#REF!),0)</f>
        <v>#REF!</v>
      </c>
      <c r="T7" s="53" t="e">
        <f>+HLOOKUP($M7,#REF!,COLUMN(#REF!)-COLUMN(#REF!),0)</f>
        <v>#REF!</v>
      </c>
      <c r="U7" s="53" t="e">
        <f>+HLOOKUP($M7,#REF!,COLUMN(#REF!)-COLUMN(#REF!),0)</f>
        <v>#REF!</v>
      </c>
      <c r="V7" s="53" t="e">
        <f>+HLOOKUP($M7,#REF!,COLUMN(#REF!)-COLUMN(#REF!),0)</f>
        <v>#REF!</v>
      </c>
      <c r="Y7" s="51" t="s">
        <v>45</v>
      </c>
      <c r="Z7" s="59" t="e">
        <f t="shared" si="2"/>
        <v>#REF!</v>
      </c>
      <c r="AA7" s="59" t="e">
        <f t="shared" si="3"/>
        <v>#REF!</v>
      </c>
      <c r="AB7" s="59" t="e">
        <f t="shared" si="4"/>
        <v>#REF!</v>
      </c>
      <c r="AC7" s="59" t="e">
        <f t="shared" si="5"/>
        <v>#REF!</v>
      </c>
      <c r="AD7" s="59" t="e">
        <f t="shared" si="6"/>
        <v>#REF!</v>
      </c>
      <c r="AE7" s="59" t="e">
        <f t="shared" si="7"/>
        <v>#REF!</v>
      </c>
      <c r="AF7" s="59" t="e">
        <f t="shared" si="8"/>
        <v>#REF!</v>
      </c>
      <c r="AG7" s="59" t="e">
        <f t="shared" si="9"/>
        <v>#REF!</v>
      </c>
      <c r="AI7" s="51" t="s">
        <v>45</v>
      </c>
      <c r="AJ7" s="59" t="e">
        <f t="shared" si="10"/>
        <v>#REF!</v>
      </c>
      <c r="AK7" s="59" t="e">
        <f t="shared" si="11"/>
        <v>#REF!</v>
      </c>
      <c r="AL7" s="59" t="e">
        <f t="shared" si="12"/>
        <v>#REF!</v>
      </c>
      <c r="AM7" s="59" t="e">
        <f t="shared" si="13"/>
        <v>#REF!</v>
      </c>
      <c r="AN7" s="59" t="e">
        <f t="shared" si="14"/>
        <v>#REF!</v>
      </c>
      <c r="AO7" s="59" t="e">
        <f t="shared" si="15"/>
        <v>#REF!</v>
      </c>
      <c r="AP7" s="59" t="e">
        <f t="shared" si="16"/>
        <v>#REF!</v>
      </c>
      <c r="AQ7" s="59" t="e">
        <f t="shared" si="17"/>
        <v>#REF!</v>
      </c>
      <c r="AS7" s="44">
        <v>28</v>
      </c>
      <c r="AT7" s="57">
        <f t="shared" si="18"/>
        <v>0.1</v>
      </c>
      <c r="AU7" s="44" t="e">
        <f t="shared" si="20"/>
        <v>#REF!</v>
      </c>
      <c r="AV7" s="44" t="e">
        <f t="shared" si="19"/>
        <v>#REF!</v>
      </c>
      <c r="AW7" s="44" t="e">
        <f t="shared" si="19"/>
        <v>#REF!</v>
      </c>
      <c r="AX7" s="44" t="e">
        <f t="shared" si="19"/>
        <v>#REF!</v>
      </c>
      <c r="AY7" s="44" t="e">
        <f t="shared" si="19"/>
        <v>#REF!</v>
      </c>
      <c r="AZ7" s="44" t="e">
        <f t="shared" si="19"/>
        <v>#REF!</v>
      </c>
      <c r="BA7" s="44" t="e">
        <f t="shared" si="19"/>
        <v>#REF!</v>
      </c>
      <c r="BB7" s="44" t="e">
        <f t="shared" si="19"/>
        <v>#REF!</v>
      </c>
      <c r="BE7" t="s">
        <v>264</v>
      </c>
      <c r="BF7" t="e">
        <v>#REF!</v>
      </c>
      <c r="BG7" s="85" t="e">
        <v>#REF!</v>
      </c>
    </row>
    <row r="8" spans="1:97" ht="15" customHeight="1">
      <c r="A8">
        <v>5</v>
      </c>
      <c r="B8" s="75" t="e">
        <f t="shared" si="0"/>
        <v>#N/A</v>
      </c>
      <c r="C8" s="72" t="e">
        <f t="shared" si="1"/>
        <v>#N/A</v>
      </c>
      <c r="D8" s="54" t="e">
        <f t="shared" si="1"/>
        <v>#N/A</v>
      </c>
      <c r="E8" s="54" t="e">
        <f t="shared" si="1"/>
        <v>#N/A</v>
      </c>
      <c r="F8" s="54" t="e">
        <f t="shared" si="1"/>
        <v>#N/A</v>
      </c>
      <c r="G8" s="54" t="e">
        <f t="shared" si="1"/>
        <v>#N/A</v>
      </c>
      <c r="H8" s="54" t="e">
        <f t="shared" si="1"/>
        <v>#N/A</v>
      </c>
      <c r="I8" s="54" t="e">
        <f t="shared" si="1"/>
        <v>#N/A</v>
      </c>
      <c r="J8" s="54" t="e">
        <f t="shared" si="1"/>
        <v>#N/A</v>
      </c>
      <c r="K8" s="54" t="e">
        <f t="shared" si="1"/>
        <v>#N/A</v>
      </c>
      <c r="L8">
        <v>5</v>
      </c>
      <c r="M8" s="51" t="s">
        <v>37</v>
      </c>
      <c r="N8" s="52" t="e">
        <f>+HLOOKUP($M8,#REF!,COLUMN(#REF!)-COLUMN(#REF!),0)</f>
        <v>#REF!</v>
      </c>
      <c r="O8" s="53" t="e">
        <f>+HLOOKUP($M8,#REF!,COLUMN(#REF!)-COLUMN(#REF!),0)</f>
        <v>#REF!</v>
      </c>
      <c r="P8" s="53" t="e">
        <f>+HLOOKUP($M8,#REF!,COLUMN(#REF!)-COLUMN(#REF!),0)</f>
        <v>#REF!</v>
      </c>
      <c r="Q8" s="53" t="e">
        <f>+HLOOKUP($M8,#REF!,COLUMN(#REF!)-COLUMN(#REF!),0)</f>
        <v>#REF!</v>
      </c>
      <c r="R8" s="53" t="e">
        <f>+HLOOKUP($M8,#REF!,COLUMN(#REF!)-COLUMN(#REF!),0)</f>
        <v>#REF!</v>
      </c>
      <c r="S8" s="53" t="e">
        <f>+HLOOKUP($M8,#REF!,COLUMN(#REF!)-COLUMN(#REF!),0)</f>
        <v>#REF!</v>
      </c>
      <c r="T8" s="53" t="e">
        <f>+HLOOKUP($M8,#REF!,COLUMN(#REF!)-COLUMN(#REF!),0)</f>
        <v>#REF!</v>
      </c>
      <c r="U8" s="53" t="e">
        <f>+HLOOKUP($M8,#REF!,COLUMN(#REF!)-COLUMN(#REF!),0)</f>
        <v>#REF!</v>
      </c>
      <c r="V8" s="53" t="e">
        <f>+HLOOKUP($M8,#REF!,COLUMN(#REF!)-COLUMN(#REF!),0)</f>
        <v>#REF!</v>
      </c>
      <c r="Y8" s="51" t="s">
        <v>37</v>
      </c>
      <c r="Z8" s="59" t="e">
        <f t="shared" si="2"/>
        <v>#REF!</v>
      </c>
      <c r="AA8" s="59" t="e">
        <f t="shared" si="3"/>
        <v>#REF!</v>
      </c>
      <c r="AB8" s="59" t="e">
        <f t="shared" si="4"/>
        <v>#REF!</v>
      </c>
      <c r="AC8" s="59" t="e">
        <f t="shared" si="5"/>
        <v>#REF!</v>
      </c>
      <c r="AD8" s="59" t="e">
        <f t="shared" si="6"/>
        <v>#REF!</v>
      </c>
      <c r="AE8" s="59" t="e">
        <f t="shared" si="7"/>
        <v>#REF!</v>
      </c>
      <c r="AF8" s="59" t="e">
        <f t="shared" si="8"/>
        <v>#REF!</v>
      </c>
      <c r="AG8" s="59" t="e">
        <f t="shared" si="9"/>
        <v>#REF!</v>
      </c>
      <c r="AI8" s="51" t="s">
        <v>37</v>
      </c>
      <c r="AJ8" s="59" t="e">
        <f t="shared" si="10"/>
        <v>#REF!</v>
      </c>
      <c r="AK8" s="59" t="e">
        <f t="shared" si="11"/>
        <v>#REF!</v>
      </c>
      <c r="AL8" s="59" t="e">
        <f t="shared" si="12"/>
        <v>#REF!</v>
      </c>
      <c r="AM8" s="59" t="e">
        <f t="shared" si="13"/>
        <v>#REF!</v>
      </c>
      <c r="AN8" s="59" t="e">
        <f t="shared" si="14"/>
        <v>#REF!</v>
      </c>
      <c r="AO8" s="59" t="e">
        <f t="shared" si="15"/>
        <v>#REF!</v>
      </c>
      <c r="AP8" s="59" t="e">
        <f t="shared" si="16"/>
        <v>#REF!</v>
      </c>
      <c r="AQ8" s="59" t="e">
        <f t="shared" si="17"/>
        <v>#REF!</v>
      </c>
      <c r="AS8" s="44">
        <v>4</v>
      </c>
      <c r="AT8" s="57">
        <f t="shared" si="18"/>
        <v>0.19</v>
      </c>
      <c r="AU8" s="44" t="e">
        <f t="shared" si="20"/>
        <v>#REF!</v>
      </c>
      <c r="AV8" s="44" t="e">
        <f t="shared" si="19"/>
        <v>#REF!</v>
      </c>
      <c r="AW8" s="44" t="e">
        <f t="shared" si="19"/>
        <v>#REF!</v>
      </c>
      <c r="AX8" s="44" t="e">
        <f t="shared" si="19"/>
        <v>#REF!</v>
      </c>
      <c r="AY8" s="44" t="e">
        <f t="shared" si="19"/>
        <v>#REF!</v>
      </c>
      <c r="AZ8" s="44" t="e">
        <f t="shared" si="19"/>
        <v>#REF!</v>
      </c>
      <c r="BA8" s="44" t="e">
        <f t="shared" si="19"/>
        <v>#REF!</v>
      </c>
      <c r="BB8" s="44" t="e">
        <f t="shared" si="19"/>
        <v>#REF!</v>
      </c>
      <c r="BE8" t="s">
        <v>265</v>
      </c>
      <c r="BF8" t="e">
        <v>#REF!</v>
      </c>
      <c r="BG8" s="85" t="e">
        <v>#REF!</v>
      </c>
    </row>
    <row r="9" spans="1:97" ht="15" customHeight="1">
      <c r="A9">
        <v>6</v>
      </c>
      <c r="B9" s="75" t="e">
        <f t="shared" si="0"/>
        <v>#N/A</v>
      </c>
      <c r="C9" s="72" t="e">
        <f t="shared" si="1"/>
        <v>#N/A</v>
      </c>
      <c r="D9" s="54" t="e">
        <f t="shared" si="1"/>
        <v>#N/A</v>
      </c>
      <c r="E9" s="54" t="e">
        <f t="shared" si="1"/>
        <v>#N/A</v>
      </c>
      <c r="F9" s="54" t="e">
        <f t="shared" si="1"/>
        <v>#N/A</v>
      </c>
      <c r="G9" s="54" t="e">
        <f t="shared" si="1"/>
        <v>#N/A</v>
      </c>
      <c r="H9" s="54" t="e">
        <f t="shared" si="1"/>
        <v>#N/A</v>
      </c>
      <c r="I9" s="54" t="e">
        <f t="shared" si="1"/>
        <v>#N/A</v>
      </c>
      <c r="J9" s="54" t="e">
        <f t="shared" si="1"/>
        <v>#N/A</v>
      </c>
      <c r="K9" s="54" t="e">
        <f t="shared" si="1"/>
        <v>#N/A</v>
      </c>
      <c r="L9">
        <v>6</v>
      </c>
      <c r="M9" s="51" t="s">
        <v>38</v>
      </c>
      <c r="N9" s="52" t="e">
        <f>+HLOOKUP($M9,#REF!,COLUMN(#REF!)-COLUMN(#REF!),0)</f>
        <v>#REF!</v>
      </c>
      <c r="O9" s="53" t="e">
        <f>+HLOOKUP($M9,#REF!,COLUMN(#REF!)-COLUMN(#REF!),0)</f>
        <v>#REF!</v>
      </c>
      <c r="P9" s="53" t="e">
        <f>+HLOOKUP($M9,#REF!,COLUMN(#REF!)-COLUMN(#REF!),0)</f>
        <v>#REF!</v>
      </c>
      <c r="Q9" s="53" t="e">
        <f>+HLOOKUP($M9,#REF!,COLUMN(#REF!)-COLUMN(#REF!),0)</f>
        <v>#REF!</v>
      </c>
      <c r="R9" s="53" t="e">
        <f>+HLOOKUP($M9,#REF!,COLUMN(#REF!)-COLUMN(#REF!),0)</f>
        <v>#REF!</v>
      </c>
      <c r="S9" s="53" t="e">
        <f>+HLOOKUP($M9,#REF!,COLUMN(#REF!)-COLUMN(#REF!),0)</f>
        <v>#REF!</v>
      </c>
      <c r="T9" s="53" t="e">
        <f>+HLOOKUP($M9,#REF!,COLUMN(#REF!)-COLUMN(#REF!),0)</f>
        <v>#REF!</v>
      </c>
      <c r="U9" s="53" t="e">
        <f>+HLOOKUP($M9,#REF!,COLUMN(#REF!)-COLUMN(#REF!),0)</f>
        <v>#REF!</v>
      </c>
      <c r="V9" s="53" t="e">
        <f>+HLOOKUP($M9,#REF!,COLUMN(#REF!)-COLUMN(#REF!),0)</f>
        <v>#REF!</v>
      </c>
      <c r="Y9" s="51" t="s">
        <v>38</v>
      </c>
      <c r="Z9" s="59" t="e">
        <f t="shared" si="2"/>
        <v>#REF!</v>
      </c>
      <c r="AA9" s="59" t="e">
        <f t="shared" si="3"/>
        <v>#REF!</v>
      </c>
      <c r="AB9" s="59" t="e">
        <f t="shared" si="4"/>
        <v>#REF!</v>
      </c>
      <c r="AC9" s="59" t="e">
        <f t="shared" si="5"/>
        <v>#REF!</v>
      </c>
      <c r="AD9" s="59" t="e">
        <f t="shared" si="6"/>
        <v>#REF!</v>
      </c>
      <c r="AE9" s="59" t="e">
        <f t="shared" si="7"/>
        <v>#REF!</v>
      </c>
      <c r="AF9" s="59" t="e">
        <f t="shared" si="8"/>
        <v>#REF!</v>
      </c>
      <c r="AG9" s="59" t="e">
        <f t="shared" si="9"/>
        <v>#REF!</v>
      </c>
      <c r="AI9" s="51" t="s">
        <v>38</v>
      </c>
      <c r="AJ9" s="59" t="e">
        <f t="shared" si="10"/>
        <v>#REF!</v>
      </c>
      <c r="AK9" s="59" t="e">
        <f t="shared" si="11"/>
        <v>#REF!</v>
      </c>
      <c r="AL9" s="59" t="e">
        <f t="shared" si="12"/>
        <v>#REF!</v>
      </c>
      <c r="AM9" s="59" t="e">
        <f t="shared" si="13"/>
        <v>#REF!</v>
      </c>
      <c r="AN9" s="59" t="e">
        <f t="shared" si="14"/>
        <v>#REF!</v>
      </c>
      <c r="AO9" s="59" t="e">
        <f t="shared" si="15"/>
        <v>#REF!</v>
      </c>
      <c r="AP9" s="59" t="e">
        <f t="shared" si="16"/>
        <v>#REF!</v>
      </c>
      <c r="AQ9" s="59" t="e">
        <f t="shared" si="17"/>
        <v>#REF!</v>
      </c>
      <c r="AS9" s="44">
        <v>99</v>
      </c>
      <c r="AT9" s="57">
        <f t="shared" si="18"/>
        <v>0.03</v>
      </c>
      <c r="AU9" s="44" t="e">
        <f t="shared" si="20"/>
        <v>#REF!</v>
      </c>
      <c r="AV9" s="44" t="e">
        <f t="shared" si="19"/>
        <v>#REF!</v>
      </c>
      <c r="AW9" s="44" t="e">
        <f t="shared" si="19"/>
        <v>#REF!</v>
      </c>
      <c r="AX9" s="44" t="e">
        <f t="shared" si="19"/>
        <v>#REF!</v>
      </c>
      <c r="AY9" s="44" t="e">
        <f t="shared" si="19"/>
        <v>#REF!</v>
      </c>
      <c r="AZ9" s="44" t="e">
        <f t="shared" si="19"/>
        <v>#REF!</v>
      </c>
      <c r="BA9" s="44" t="e">
        <f t="shared" si="19"/>
        <v>#REF!</v>
      </c>
      <c r="BB9" s="44" t="e">
        <f t="shared" si="19"/>
        <v>#REF!</v>
      </c>
      <c r="BE9" t="s">
        <v>266</v>
      </c>
      <c r="BF9" t="e">
        <v>#REF!</v>
      </c>
      <c r="BG9" s="85" t="e">
        <v>#REF!</v>
      </c>
    </row>
    <row r="10" spans="1:97" ht="15" customHeight="1">
      <c r="A10">
        <v>7</v>
      </c>
      <c r="B10" s="75" t="e">
        <f t="shared" si="0"/>
        <v>#N/A</v>
      </c>
      <c r="C10" s="72" t="e">
        <f t="shared" si="1"/>
        <v>#N/A</v>
      </c>
      <c r="D10" s="54" t="e">
        <f t="shared" si="1"/>
        <v>#N/A</v>
      </c>
      <c r="E10" s="54" t="e">
        <f t="shared" si="1"/>
        <v>#N/A</v>
      </c>
      <c r="F10" s="54" t="e">
        <f t="shared" si="1"/>
        <v>#N/A</v>
      </c>
      <c r="G10" s="54" t="e">
        <f t="shared" si="1"/>
        <v>#N/A</v>
      </c>
      <c r="H10" s="54" t="e">
        <f t="shared" si="1"/>
        <v>#N/A</v>
      </c>
      <c r="I10" s="54" t="e">
        <f t="shared" si="1"/>
        <v>#N/A</v>
      </c>
      <c r="J10" s="54" t="e">
        <f t="shared" si="1"/>
        <v>#N/A</v>
      </c>
      <c r="K10" s="54" t="e">
        <f t="shared" si="1"/>
        <v>#N/A</v>
      </c>
      <c r="L10">
        <v>7</v>
      </c>
      <c r="M10" s="51" t="s">
        <v>205</v>
      </c>
      <c r="N10" s="52" t="e">
        <f>+HLOOKUP($M10,#REF!,COLUMN(#REF!)-COLUMN(#REF!),0)</f>
        <v>#REF!</v>
      </c>
      <c r="O10" s="53" t="e">
        <f>+HLOOKUP($M10,#REF!,COLUMN(#REF!)-COLUMN(#REF!),0)</f>
        <v>#REF!</v>
      </c>
      <c r="P10" s="53" t="e">
        <f>+HLOOKUP($M10,#REF!,COLUMN(#REF!)-COLUMN(#REF!),0)</f>
        <v>#REF!</v>
      </c>
      <c r="Q10" s="53" t="e">
        <f>+HLOOKUP($M10,#REF!,COLUMN(#REF!)-COLUMN(#REF!),0)</f>
        <v>#REF!</v>
      </c>
      <c r="R10" s="53" t="e">
        <f>+HLOOKUP($M10,#REF!,COLUMN(#REF!)-COLUMN(#REF!),0)</f>
        <v>#REF!</v>
      </c>
      <c r="S10" s="53" t="e">
        <f>+HLOOKUP($M10,#REF!,COLUMN(#REF!)-COLUMN(#REF!),0)</f>
        <v>#REF!</v>
      </c>
      <c r="T10" s="53" t="e">
        <f>+HLOOKUP($M10,#REF!,COLUMN(#REF!)-COLUMN(#REF!),0)</f>
        <v>#REF!</v>
      </c>
      <c r="U10" s="53" t="e">
        <f>+HLOOKUP($M10,#REF!,COLUMN(#REF!)-COLUMN(#REF!),0)</f>
        <v>#REF!</v>
      </c>
      <c r="V10" s="53" t="e">
        <f>+HLOOKUP($M10,#REF!,COLUMN(#REF!)-COLUMN(#REF!),0)</f>
        <v>#REF!</v>
      </c>
      <c r="Y10" s="51" t="s">
        <v>205</v>
      </c>
      <c r="Z10" s="59" t="e">
        <f t="shared" si="2"/>
        <v>#REF!</v>
      </c>
      <c r="AA10" s="59" t="e">
        <f t="shared" si="3"/>
        <v>#REF!</v>
      </c>
      <c r="AB10" s="59" t="e">
        <f t="shared" si="4"/>
        <v>#REF!</v>
      </c>
      <c r="AC10" s="59" t="e">
        <f t="shared" si="5"/>
        <v>#REF!</v>
      </c>
      <c r="AD10" s="59" t="e">
        <f t="shared" si="6"/>
        <v>#REF!</v>
      </c>
      <c r="AE10" s="59" t="e">
        <f t="shared" si="7"/>
        <v>#REF!</v>
      </c>
      <c r="AF10" s="59" t="e">
        <f t="shared" si="8"/>
        <v>#REF!</v>
      </c>
      <c r="AG10" s="59" t="e">
        <f t="shared" si="9"/>
        <v>#REF!</v>
      </c>
      <c r="AI10" s="51" t="s">
        <v>205</v>
      </c>
      <c r="AJ10" s="59" t="e">
        <f t="shared" si="10"/>
        <v>#REF!</v>
      </c>
      <c r="AK10" s="59" t="e">
        <f t="shared" si="11"/>
        <v>#REF!</v>
      </c>
      <c r="AL10" s="59" t="e">
        <f t="shared" si="12"/>
        <v>#REF!</v>
      </c>
      <c r="AM10" s="59" t="e">
        <f t="shared" si="13"/>
        <v>#REF!</v>
      </c>
      <c r="AN10" s="59" t="e">
        <f t="shared" si="14"/>
        <v>#REF!</v>
      </c>
      <c r="AO10" s="59" t="e">
        <f t="shared" si="15"/>
        <v>#REF!</v>
      </c>
      <c r="AP10" s="59" t="e">
        <f t="shared" si="16"/>
        <v>#REF!</v>
      </c>
      <c r="AQ10" s="59" t="e">
        <f t="shared" si="17"/>
        <v>#REF!</v>
      </c>
      <c r="AS10" s="44">
        <v>100</v>
      </c>
      <c r="AT10" s="57">
        <f t="shared" si="18"/>
        <v>0.02</v>
      </c>
      <c r="AU10" s="44" t="e">
        <f t="shared" si="20"/>
        <v>#REF!</v>
      </c>
      <c r="AV10" s="44" t="e">
        <f t="shared" si="19"/>
        <v>#REF!</v>
      </c>
      <c r="AW10" s="44" t="e">
        <f t="shared" si="19"/>
        <v>#REF!</v>
      </c>
      <c r="AX10" s="44" t="e">
        <f t="shared" si="19"/>
        <v>#REF!</v>
      </c>
      <c r="AY10" s="44" t="e">
        <f t="shared" si="19"/>
        <v>#REF!</v>
      </c>
      <c r="AZ10" s="44" t="e">
        <f t="shared" si="19"/>
        <v>#REF!</v>
      </c>
      <c r="BA10" s="44" t="e">
        <f t="shared" si="19"/>
        <v>#REF!</v>
      </c>
      <c r="BB10" s="44" t="e">
        <f t="shared" si="19"/>
        <v>#REF!</v>
      </c>
      <c r="BE10" t="s">
        <v>267</v>
      </c>
      <c r="BF10" t="e">
        <v>#REF!</v>
      </c>
      <c r="BG10" s="85" t="e">
        <v>#REF!</v>
      </c>
    </row>
    <row r="11" spans="1:97" ht="15" customHeight="1">
      <c r="A11">
        <v>8</v>
      </c>
      <c r="B11" s="75" t="e">
        <f t="shared" si="0"/>
        <v>#N/A</v>
      </c>
      <c r="C11" s="72" t="e">
        <f t="shared" si="1"/>
        <v>#N/A</v>
      </c>
      <c r="D11" s="54" t="e">
        <f t="shared" si="1"/>
        <v>#N/A</v>
      </c>
      <c r="E11" s="54" t="e">
        <f t="shared" si="1"/>
        <v>#N/A</v>
      </c>
      <c r="F11" s="54" t="e">
        <f t="shared" si="1"/>
        <v>#N/A</v>
      </c>
      <c r="G11" s="54" t="e">
        <f t="shared" si="1"/>
        <v>#N/A</v>
      </c>
      <c r="H11" s="54" t="e">
        <f t="shared" si="1"/>
        <v>#N/A</v>
      </c>
      <c r="I11" s="54" t="e">
        <f t="shared" si="1"/>
        <v>#N/A</v>
      </c>
      <c r="J11" s="54" t="e">
        <f t="shared" si="1"/>
        <v>#N/A</v>
      </c>
      <c r="K11" s="54" t="e">
        <f t="shared" si="1"/>
        <v>#N/A</v>
      </c>
      <c r="L11">
        <v>8</v>
      </c>
      <c r="M11" s="51" t="s">
        <v>39</v>
      </c>
      <c r="N11" s="52" t="e">
        <f>+HLOOKUP($M11,#REF!,COLUMN(#REF!)-COLUMN(#REF!),0)</f>
        <v>#REF!</v>
      </c>
      <c r="O11" s="53" t="e">
        <f>+HLOOKUP($M11,#REF!,COLUMN(#REF!)-COLUMN(#REF!),0)</f>
        <v>#REF!</v>
      </c>
      <c r="P11" s="53" t="e">
        <f>+HLOOKUP($M11,#REF!,COLUMN(#REF!)-COLUMN(#REF!),0)</f>
        <v>#REF!</v>
      </c>
      <c r="Q11" s="53" t="e">
        <f>+HLOOKUP($M11,#REF!,COLUMN(#REF!)-COLUMN(#REF!),0)</f>
        <v>#REF!</v>
      </c>
      <c r="R11" s="53" t="e">
        <f>+HLOOKUP($M11,#REF!,COLUMN(#REF!)-COLUMN(#REF!),0)</f>
        <v>#REF!</v>
      </c>
      <c r="S11" s="53" t="e">
        <f>+HLOOKUP($M11,#REF!,COLUMN(#REF!)-COLUMN(#REF!),0)</f>
        <v>#REF!</v>
      </c>
      <c r="T11" s="53" t="e">
        <f>+HLOOKUP($M11,#REF!,COLUMN(#REF!)-COLUMN(#REF!),0)</f>
        <v>#REF!</v>
      </c>
      <c r="U11" s="53" t="e">
        <f>+HLOOKUP($M11,#REF!,COLUMN(#REF!)-COLUMN(#REF!),0)</f>
        <v>#REF!</v>
      </c>
      <c r="V11" s="53" t="e">
        <f>+HLOOKUP($M11,#REF!,COLUMN(#REF!)-COLUMN(#REF!),0)</f>
        <v>#REF!</v>
      </c>
      <c r="Y11" s="51" t="s">
        <v>39</v>
      </c>
      <c r="Z11" s="59" t="e">
        <f t="shared" si="2"/>
        <v>#REF!</v>
      </c>
      <c r="AA11" s="59" t="e">
        <f t="shared" si="3"/>
        <v>#REF!</v>
      </c>
      <c r="AB11" s="59" t="e">
        <f t="shared" si="4"/>
        <v>#REF!</v>
      </c>
      <c r="AC11" s="59" t="e">
        <f t="shared" si="5"/>
        <v>#REF!</v>
      </c>
      <c r="AD11" s="59" t="e">
        <f t="shared" si="6"/>
        <v>#REF!</v>
      </c>
      <c r="AE11" s="59" t="e">
        <f t="shared" si="7"/>
        <v>#REF!</v>
      </c>
      <c r="AF11" s="59" t="e">
        <f t="shared" si="8"/>
        <v>#REF!</v>
      </c>
      <c r="AG11" s="59" t="e">
        <f t="shared" si="9"/>
        <v>#REF!</v>
      </c>
      <c r="AI11" s="51" t="s">
        <v>39</v>
      </c>
      <c r="AJ11" s="59" t="e">
        <f t="shared" si="10"/>
        <v>#REF!</v>
      </c>
      <c r="AK11" s="59" t="e">
        <f t="shared" si="11"/>
        <v>#REF!</v>
      </c>
      <c r="AL11" s="59" t="e">
        <f t="shared" si="12"/>
        <v>#REF!</v>
      </c>
      <c r="AM11" s="59" t="e">
        <f t="shared" si="13"/>
        <v>#REF!</v>
      </c>
      <c r="AN11" s="59" t="e">
        <f t="shared" si="14"/>
        <v>#REF!</v>
      </c>
      <c r="AO11" s="59" t="e">
        <f t="shared" si="15"/>
        <v>#REF!</v>
      </c>
      <c r="AP11" s="59" t="e">
        <f t="shared" si="16"/>
        <v>#REF!</v>
      </c>
      <c r="AQ11" s="59" t="e">
        <f t="shared" si="17"/>
        <v>#REF!</v>
      </c>
      <c r="AS11" s="44">
        <v>200</v>
      </c>
      <c r="AT11" s="57">
        <f t="shared" si="18"/>
        <v>0.01</v>
      </c>
      <c r="AU11" s="44" t="e">
        <f t="shared" si="20"/>
        <v>#REF!</v>
      </c>
      <c r="AV11" s="44" t="e">
        <f t="shared" si="19"/>
        <v>#REF!</v>
      </c>
      <c r="AW11" s="44" t="e">
        <f t="shared" si="19"/>
        <v>#REF!</v>
      </c>
      <c r="AX11" s="44" t="e">
        <f t="shared" si="19"/>
        <v>#REF!</v>
      </c>
      <c r="AY11" s="44" t="e">
        <f t="shared" si="19"/>
        <v>#REF!</v>
      </c>
      <c r="AZ11" s="44" t="e">
        <f t="shared" si="19"/>
        <v>#REF!</v>
      </c>
      <c r="BA11" s="44" t="e">
        <f t="shared" si="19"/>
        <v>#REF!</v>
      </c>
      <c r="BB11" s="44" t="e">
        <f t="shared" si="19"/>
        <v>#REF!</v>
      </c>
      <c r="BE11" t="s">
        <v>268</v>
      </c>
      <c r="BF11" t="e">
        <v>#REF!</v>
      </c>
      <c r="BG11" s="85" t="e">
        <v>#REF!</v>
      </c>
    </row>
    <row r="12" spans="1:97" ht="15" customHeight="1">
      <c r="A12">
        <v>9</v>
      </c>
      <c r="B12" s="75" t="e">
        <f t="shared" si="0"/>
        <v>#N/A</v>
      </c>
      <c r="C12" s="72" t="e">
        <f t="shared" si="1"/>
        <v>#N/A</v>
      </c>
      <c r="D12" s="54" t="e">
        <f t="shared" si="1"/>
        <v>#N/A</v>
      </c>
      <c r="E12" s="54" t="e">
        <f t="shared" si="1"/>
        <v>#N/A</v>
      </c>
      <c r="F12" s="54" t="e">
        <f t="shared" si="1"/>
        <v>#N/A</v>
      </c>
      <c r="G12" s="54" t="e">
        <f t="shared" si="1"/>
        <v>#N/A</v>
      </c>
      <c r="H12" s="54" t="e">
        <f t="shared" si="1"/>
        <v>#N/A</v>
      </c>
      <c r="I12" s="54" t="e">
        <f t="shared" si="1"/>
        <v>#N/A</v>
      </c>
      <c r="J12" s="54" t="e">
        <f t="shared" si="1"/>
        <v>#N/A</v>
      </c>
      <c r="K12" s="54" t="e">
        <f t="shared" si="1"/>
        <v>#N/A</v>
      </c>
      <c r="L12">
        <v>9</v>
      </c>
      <c r="M12" s="51" t="s">
        <v>40</v>
      </c>
      <c r="N12" s="52" t="e">
        <f>+HLOOKUP($M12,#REF!,COLUMN(#REF!)-COLUMN(#REF!),0)</f>
        <v>#REF!</v>
      </c>
      <c r="O12" s="53" t="e">
        <f>+HLOOKUP($M12,#REF!,COLUMN(#REF!)-COLUMN(#REF!),0)</f>
        <v>#REF!</v>
      </c>
      <c r="P12" s="53" t="e">
        <f>+HLOOKUP($M12,#REF!,COLUMN(#REF!)-COLUMN(#REF!),0)</f>
        <v>#REF!</v>
      </c>
      <c r="Q12" s="53" t="e">
        <f>+HLOOKUP($M12,#REF!,COLUMN(#REF!)-COLUMN(#REF!),0)</f>
        <v>#REF!</v>
      </c>
      <c r="R12" s="53" t="e">
        <f>+HLOOKUP($M12,#REF!,COLUMN(#REF!)-COLUMN(#REF!),0)</f>
        <v>#REF!</v>
      </c>
      <c r="S12" s="53" t="e">
        <f>+HLOOKUP($M12,#REF!,COLUMN(#REF!)-COLUMN(#REF!),0)</f>
        <v>#REF!</v>
      </c>
      <c r="T12" s="53" t="e">
        <f>+HLOOKUP($M12,#REF!,COLUMN(#REF!)-COLUMN(#REF!),0)</f>
        <v>#REF!</v>
      </c>
      <c r="U12" s="53" t="e">
        <f>+HLOOKUP($M12,#REF!,COLUMN(#REF!)-COLUMN(#REF!),0)</f>
        <v>#REF!</v>
      </c>
      <c r="V12" s="53" t="e">
        <f>+HLOOKUP($M12,#REF!,COLUMN(#REF!)-COLUMN(#REF!),0)</f>
        <v>#REF!</v>
      </c>
      <c r="Y12" s="51" t="s">
        <v>40</v>
      </c>
      <c r="Z12" s="59" t="e">
        <f t="shared" si="2"/>
        <v>#REF!</v>
      </c>
      <c r="AA12" s="59" t="e">
        <f t="shared" si="3"/>
        <v>#REF!</v>
      </c>
      <c r="AB12" s="59" t="e">
        <f t="shared" si="4"/>
        <v>#REF!</v>
      </c>
      <c r="AC12" s="59" t="e">
        <f t="shared" si="5"/>
        <v>#REF!</v>
      </c>
      <c r="AD12" s="59" t="e">
        <f t="shared" si="6"/>
        <v>#REF!</v>
      </c>
      <c r="AE12" s="59" t="e">
        <f t="shared" si="7"/>
        <v>#REF!</v>
      </c>
      <c r="AF12" s="59" t="e">
        <f t="shared" si="8"/>
        <v>#REF!</v>
      </c>
      <c r="AG12" s="59" t="e">
        <f t="shared" si="9"/>
        <v>#REF!</v>
      </c>
      <c r="AI12" s="51" t="s">
        <v>40</v>
      </c>
      <c r="AJ12" s="59" t="e">
        <f t="shared" si="10"/>
        <v>#REF!</v>
      </c>
      <c r="AK12" s="59" t="e">
        <f t="shared" si="11"/>
        <v>#REF!</v>
      </c>
      <c r="AL12" s="59" t="e">
        <f t="shared" si="12"/>
        <v>#REF!</v>
      </c>
      <c r="AM12" s="59" t="e">
        <f t="shared" si="13"/>
        <v>#REF!</v>
      </c>
      <c r="AN12" s="59" t="e">
        <f t="shared" si="14"/>
        <v>#REF!</v>
      </c>
      <c r="AO12" s="59" t="e">
        <f t="shared" si="15"/>
        <v>#REF!</v>
      </c>
      <c r="AP12" s="59" t="e">
        <f t="shared" si="16"/>
        <v>#REF!</v>
      </c>
      <c r="AQ12" s="59" t="e">
        <f t="shared" si="17"/>
        <v>#REF!</v>
      </c>
      <c r="AS12" s="44">
        <v>5</v>
      </c>
      <c r="AT12" s="57">
        <f t="shared" si="18"/>
        <v>0.18</v>
      </c>
      <c r="AU12" s="44" t="e">
        <f t="shared" si="20"/>
        <v>#REF!</v>
      </c>
      <c r="AV12" s="44" t="e">
        <f t="shared" si="19"/>
        <v>#REF!</v>
      </c>
      <c r="AW12" s="44" t="e">
        <f t="shared" si="19"/>
        <v>#REF!</v>
      </c>
      <c r="AX12" s="44" t="e">
        <f t="shared" si="19"/>
        <v>#REF!</v>
      </c>
      <c r="AY12" s="44" t="e">
        <f t="shared" si="19"/>
        <v>#REF!</v>
      </c>
      <c r="AZ12" s="44" t="e">
        <f t="shared" si="19"/>
        <v>#REF!</v>
      </c>
      <c r="BA12" s="44" t="e">
        <f t="shared" si="19"/>
        <v>#REF!</v>
      </c>
      <c r="BB12" s="44" t="e">
        <f t="shared" si="19"/>
        <v>#REF!</v>
      </c>
      <c r="BE12" t="s">
        <v>269</v>
      </c>
      <c r="BF12" t="e">
        <v>#REF!</v>
      </c>
      <c r="BG12" s="85" t="e">
        <v>#REF!</v>
      </c>
    </row>
    <row r="13" spans="1:97" ht="15" customHeight="1">
      <c r="A13">
        <v>10</v>
      </c>
      <c r="B13" s="75" t="e">
        <f t="shared" si="0"/>
        <v>#N/A</v>
      </c>
      <c r="C13" s="72" t="e">
        <f t="shared" si="1"/>
        <v>#N/A</v>
      </c>
      <c r="D13" s="54" t="e">
        <f t="shared" si="1"/>
        <v>#N/A</v>
      </c>
      <c r="E13" s="54" t="e">
        <f t="shared" si="1"/>
        <v>#N/A</v>
      </c>
      <c r="F13" s="54" t="e">
        <f t="shared" si="1"/>
        <v>#N/A</v>
      </c>
      <c r="G13" s="54" t="e">
        <f t="shared" si="1"/>
        <v>#N/A</v>
      </c>
      <c r="H13" s="54" t="e">
        <f t="shared" si="1"/>
        <v>#N/A</v>
      </c>
      <c r="I13" s="54" t="e">
        <f t="shared" si="1"/>
        <v>#N/A</v>
      </c>
      <c r="J13" s="54" t="e">
        <f t="shared" si="1"/>
        <v>#N/A</v>
      </c>
      <c r="K13" s="54" t="e">
        <f t="shared" si="1"/>
        <v>#N/A</v>
      </c>
      <c r="L13">
        <v>10</v>
      </c>
      <c r="M13" s="51" t="s">
        <v>41</v>
      </c>
      <c r="N13" s="52" t="e">
        <f>+HLOOKUP($M13,#REF!,COLUMN(#REF!)-COLUMN(#REF!),0)</f>
        <v>#REF!</v>
      </c>
      <c r="O13" s="53" t="e">
        <f>+HLOOKUP($M13,#REF!,COLUMN(#REF!)-COLUMN(#REF!),0)</f>
        <v>#REF!</v>
      </c>
      <c r="P13" s="53" t="e">
        <f>+HLOOKUP($M13,#REF!,COLUMN(#REF!)-COLUMN(#REF!),0)</f>
        <v>#REF!</v>
      </c>
      <c r="Q13" s="53" t="e">
        <f>+HLOOKUP($M13,#REF!,COLUMN(#REF!)-COLUMN(#REF!),0)</f>
        <v>#REF!</v>
      </c>
      <c r="R13" s="53" t="e">
        <f>+HLOOKUP($M13,#REF!,COLUMN(#REF!)-COLUMN(#REF!),0)</f>
        <v>#REF!</v>
      </c>
      <c r="S13" s="53" t="e">
        <f>+HLOOKUP($M13,#REF!,COLUMN(#REF!)-COLUMN(#REF!),0)</f>
        <v>#REF!</v>
      </c>
      <c r="T13" s="53" t="e">
        <f>+HLOOKUP($M13,#REF!,COLUMN(#REF!)-COLUMN(#REF!),0)</f>
        <v>#REF!</v>
      </c>
      <c r="U13" s="53" t="e">
        <f>+HLOOKUP($M13,#REF!,COLUMN(#REF!)-COLUMN(#REF!),0)</f>
        <v>#REF!</v>
      </c>
      <c r="V13" s="53" t="e">
        <f>+HLOOKUP($M13,#REF!,COLUMN(#REF!)-COLUMN(#REF!),0)</f>
        <v>#REF!</v>
      </c>
      <c r="Y13" s="51" t="s">
        <v>41</v>
      </c>
      <c r="Z13" s="59" t="e">
        <f t="shared" si="2"/>
        <v>#REF!</v>
      </c>
      <c r="AA13" s="59" t="e">
        <f t="shared" si="3"/>
        <v>#REF!</v>
      </c>
      <c r="AB13" s="59" t="e">
        <f t="shared" si="4"/>
        <v>#REF!</v>
      </c>
      <c r="AC13" s="59" t="e">
        <f t="shared" si="5"/>
        <v>#REF!</v>
      </c>
      <c r="AD13" s="59" t="e">
        <f t="shared" si="6"/>
        <v>#REF!</v>
      </c>
      <c r="AE13" s="59" t="e">
        <f t="shared" si="7"/>
        <v>#REF!</v>
      </c>
      <c r="AF13" s="59" t="e">
        <f t="shared" si="8"/>
        <v>#REF!</v>
      </c>
      <c r="AG13" s="59" t="e">
        <f t="shared" si="9"/>
        <v>#REF!</v>
      </c>
      <c r="AI13" s="51" t="s">
        <v>41</v>
      </c>
      <c r="AJ13" s="59" t="e">
        <f t="shared" si="10"/>
        <v>#REF!</v>
      </c>
      <c r="AK13" s="59" t="e">
        <f t="shared" si="11"/>
        <v>#REF!</v>
      </c>
      <c r="AL13" s="59" t="e">
        <f t="shared" si="12"/>
        <v>#REF!</v>
      </c>
      <c r="AM13" s="59" t="e">
        <f t="shared" si="13"/>
        <v>#REF!</v>
      </c>
      <c r="AN13" s="59" t="e">
        <f t="shared" si="14"/>
        <v>#REF!</v>
      </c>
      <c r="AO13" s="59" t="e">
        <f t="shared" si="15"/>
        <v>#REF!</v>
      </c>
      <c r="AP13" s="59" t="e">
        <f t="shared" si="16"/>
        <v>#REF!</v>
      </c>
      <c r="AQ13" s="59" t="e">
        <f t="shared" si="17"/>
        <v>#REF!</v>
      </c>
      <c r="AS13" s="44">
        <v>6</v>
      </c>
      <c r="AT13" s="57">
        <f t="shared" si="18"/>
        <v>0.17</v>
      </c>
      <c r="AU13" s="44" t="e">
        <f t="shared" si="20"/>
        <v>#REF!</v>
      </c>
      <c r="AV13" s="44" t="e">
        <f t="shared" si="19"/>
        <v>#REF!</v>
      </c>
      <c r="AW13" s="44" t="e">
        <f t="shared" si="19"/>
        <v>#REF!</v>
      </c>
      <c r="AX13" s="44" t="e">
        <f t="shared" si="19"/>
        <v>#REF!</v>
      </c>
      <c r="AY13" s="44" t="e">
        <f t="shared" si="19"/>
        <v>#REF!</v>
      </c>
      <c r="AZ13" s="44" t="e">
        <f t="shared" si="19"/>
        <v>#REF!</v>
      </c>
      <c r="BA13" s="44" t="e">
        <f t="shared" si="19"/>
        <v>#REF!</v>
      </c>
      <c r="BB13" s="44" t="e">
        <f t="shared" si="19"/>
        <v>#REF!</v>
      </c>
    </row>
    <row r="14" spans="1:97" ht="15" customHeight="1">
      <c r="A14">
        <v>11</v>
      </c>
      <c r="B14" s="75" t="e">
        <f t="shared" si="0"/>
        <v>#N/A</v>
      </c>
      <c r="C14" s="72" t="e">
        <f t="shared" si="1"/>
        <v>#N/A</v>
      </c>
      <c r="D14" s="54" t="e">
        <f t="shared" si="1"/>
        <v>#N/A</v>
      </c>
      <c r="E14" s="54" t="e">
        <f t="shared" si="1"/>
        <v>#N/A</v>
      </c>
      <c r="F14" s="54" t="e">
        <f t="shared" si="1"/>
        <v>#N/A</v>
      </c>
      <c r="G14" s="54" t="e">
        <f t="shared" si="1"/>
        <v>#N/A</v>
      </c>
      <c r="H14" s="54" t="e">
        <f t="shared" si="1"/>
        <v>#N/A</v>
      </c>
      <c r="I14" s="54" t="e">
        <f t="shared" si="1"/>
        <v>#N/A</v>
      </c>
      <c r="J14" s="54" t="e">
        <f t="shared" si="1"/>
        <v>#N/A</v>
      </c>
      <c r="K14" s="54" t="e">
        <f t="shared" si="1"/>
        <v>#N/A</v>
      </c>
      <c r="L14">
        <v>11</v>
      </c>
      <c r="M14" s="51" t="s">
        <v>42</v>
      </c>
      <c r="N14" s="52" t="e">
        <f>+HLOOKUP($M14,#REF!,COLUMN(#REF!)-COLUMN(#REF!),0)</f>
        <v>#REF!</v>
      </c>
      <c r="O14" s="53" t="e">
        <f>+HLOOKUP($M14,#REF!,COLUMN(#REF!)-COLUMN(#REF!),0)</f>
        <v>#REF!</v>
      </c>
      <c r="P14" s="53" t="e">
        <f>+HLOOKUP($M14,#REF!,COLUMN(#REF!)-COLUMN(#REF!),0)</f>
        <v>#REF!</v>
      </c>
      <c r="Q14" s="53" t="e">
        <f>+HLOOKUP($M14,#REF!,COLUMN(#REF!)-COLUMN(#REF!),0)</f>
        <v>#REF!</v>
      </c>
      <c r="R14" s="53" t="e">
        <f>+HLOOKUP($M14,#REF!,COLUMN(#REF!)-COLUMN(#REF!),0)</f>
        <v>#REF!</v>
      </c>
      <c r="S14" s="53" t="e">
        <f>+HLOOKUP($M14,#REF!,COLUMN(#REF!)-COLUMN(#REF!),0)</f>
        <v>#REF!</v>
      </c>
      <c r="T14" s="53" t="e">
        <f>+HLOOKUP($M14,#REF!,COLUMN(#REF!)-COLUMN(#REF!),0)</f>
        <v>#REF!</v>
      </c>
      <c r="U14" s="53" t="e">
        <f>+HLOOKUP($M14,#REF!,COLUMN(#REF!)-COLUMN(#REF!),0)</f>
        <v>#REF!</v>
      </c>
      <c r="V14" s="53" t="e">
        <f>+HLOOKUP($M14,#REF!,COLUMN(#REF!)-COLUMN(#REF!),0)</f>
        <v>#REF!</v>
      </c>
      <c r="Y14" s="51" t="s">
        <v>42</v>
      </c>
      <c r="Z14" s="59" t="e">
        <f t="shared" si="2"/>
        <v>#REF!</v>
      </c>
      <c r="AA14" s="59" t="e">
        <f t="shared" si="3"/>
        <v>#REF!</v>
      </c>
      <c r="AB14" s="59" t="e">
        <f t="shared" si="4"/>
        <v>#REF!</v>
      </c>
      <c r="AC14" s="59" t="e">
        <f t="shared" si="5"/>
        <v>#REF!</v>
      </c>
      <c r="AD14" s="59" t="e">
        <f t="shared" si="6"/>
        <v>#REF!</v>
      </c>
      <c r="AE14" s="59" t="e">
        <f t="shared" si="7"/>
        <v>#REF!</v>
      </c>
      <c r="AF14" s="59" t="e">
        <f t="shared" si="8"/>
        <v>#REF!</v>
      </c>
      <c r="AG14" s="59" t="e">
        <f t="shared" si="9"/>
        <v>#REF!</v>
      </c>
      <c r="AI14" s="51" t="s">
        <v>42</v>
      </c>
      <c r="AJ14" s="59" t="e">
        <f t="shared" si="10"/>
        <v>#REF!</v>
      </c>
      <c r="AK14" s="59" t="e">
        <f t="shared" si="11"/>
        <v>#REF!</v>
      </c>
      <c r="AL14" s="59" t="e">
        <f t="shared" si="12"/>
        <v>#REF!</v>
      </c>
      <c r="AM14" s="59" t="e">
        <f t="shared" si="13"/>
        <v>#REF!</v>
      </c>
      <c r="AN14" s="59" t="e">
        <f t="shared" si="14"/>
        <v>#REF!</v>
      </c>
      <c r="AO14" s="59" t="e">
        <f t="shared" si="15"/>
        <v>#REF!</v>
      </c>
      <c r="AP14" s="59" t="e">
        <f t="shared" si="16"/>
        <v>#REF!</v>
      </c>
      <c r="AQ14" s="59" t="e">
        <f t="shared" si="17"/>
        <v>#REF!</v>
      </c>
      <c r="AS14" s="44">
        <v>8</v>
      </c>
      <c r="AT14" s="57">
        <f t="shared" si="18"/>
        <v>0.15</v>
      </c>
      <c r="AU14" s="44" t="e">
        <f t="shared" si="20"/>
        <v>#REF!</v>
      </c>
      <c r="AV14" s="44" t="e">
        <f t="shared" si="19"/>
        <v>#REF!</v>
      </c>
      <c r="AW14" s="44" t="e">
        <f t="shared" si="19"/>
        <v>#REF!</v>
      </c>
      <c r="AX14" s="44" t="e">
        <f t="shared" si="19"/>
        <v>#REF!</v>
      </c>
      <c r="AY14" s="44" t="e">
        <f t="shared" si="19"/>
        <v>#REF!</v>
      </c>
      <c r="AZ14" s="44" t="e">
        <f t="shared" si="19"/>
        <v>#REF!</v>
      </c>
      <c r="BA14" s="44" t="e">
        <f t="shared" si="19"/>
        <v>#REF!</v>
      </c>
      <c r="BB14" s="44" t="e">
        <f t="shared" si="19"/>
        <v>#REF!</v>
      </c>
      <c r="BE14" s="114" t="s">
        <v>270</v>
      </c>
      <c r="BF14" s="114"/>
      <c r="BG14" s="114"/>
    </row>
    <row r="15" spans="1:97" ht="15" customHeight="1">
      <c r="A15">
        <v>12</v>
      </c>
      <c r="B15" s="75" t="e">
        <f t="shared" si="0"/>
        <v>#N/A</v>
      </c>
      <c r="C15" s="72" t="e">
        <f t="shared" si="1"/>
        <v>#N/A</v>
      </c>
      <c r="D15" s="54" t="e">
        <f t="shared" si="1"/>
        <v>#N/A</v>
      </c>
      <c r="E15" s="54" t="e">
        <f t="shared" si="1"/>
        <v>#N/A</v>
      </c>
      <c r="F15" s="54" t="e">
        <f t="shared" si="1"/>
        <v>#N/A</v>
      </c>
      <c r="G15" s="54" t="e">
        <f t="shared" si="1"/>
        <v>#N/A</v>
      </c>
      <c r="H15" s="54" t="e">
        <f t="shared" si="1"/>
        <v>#N/A</v>
      </c>
      <c r="I15" s="54" t="e">
        <f t="shared" si="1"/>
        <v>#N/A</v>
      </c>
      <c r="J15" s="54" t="e">
        <f t="shared" si="1"/>
        <v>#N/A</v>
      </c>
      <c r="K15" s="54" t="e">
        <f t="shared" si="1"/>
        <v>#N/A</v>
      </c>
      <c r="L15">
        <v>12</v>
      </c>
      <c r="M15" s="51" t="s">
        <v>29</v>
      </c>
      <c r="N15" s="52" t="e">
        <f>+HLOOKUP($M15,#REF!,COLUMN(#REF!)-COLUMN(#REF!),0)</f>
        <v>#REF!</v>
      </c>
      <c r="O15" s="53" t="e">
        <f>+HLOOKUP($M15,#REF!,COLUMN(#REF!)-COLUMN(#REF!),0)</f>
        <v>#REF!</v>
      </c>
      <c r="P15" s="53" t="e">
        <f>+HLOOKUP($M15,#REF!,COLUMN(#REF!)-COLUMN(#REF!),0)</f>
        <v>#REF!</v>
      </c>
      <c r="Q15" s="53" t="e">
        <f>+HLOOKUP($M15,#REF!,COLUMN(#REF!)-COLUMN(#REF!),0)</f>
        <v>#REF!</v>
      </c>
      <c r="R15" s="53" t="e">
        <f>+HLOOKUP($M15,#REF!,COLUMN(#REF!)-COLUMN(#REF!),0)</f>
        <v>#REF!</v>
      </c>
      <c r="S15" s="53" t="e">
        <f>+HLOOKUP($M15,#REF!,COLUMN(#REF!)-COLUMN(#REF!),0)</f>
        <v>#REF!</v>
      </c>
      <c r="T15" s="53" t="e">
        <f>+HLOOKUP($M15,#REF!,COLUMN(#REF!)-COLUMN(#REF!),0)</f>
        <v>#REF!</v>
      </c>
      <c r="U15" s="53" t="e">
        <f>+HLOOKUP($M15,#REF!,COLUMN(#REF!)-COLUMN(#REF!),0)</f>
        <v>#REF!</v>
      </c>
      <c r="V15" s="53" t="e">
        <f>+HLOOKUP($M15,#REF!,COLUMN(#REF!)-COLUMN(#REF!),0)</f>
        <v>#REF!</v>
      </c>
      <c r="Y15" s="51" t="s">
        <v>29</v>
      </c>
      <c r="Z15" s="59" t="e">
        <f t="shared" si="2"/>
        <v>#REF!</v>
      </c>
      <c r="AA15" s="59" t="e">
        <f t="shared" si="3"/>
        <v>#REF!</v>
      </c>
      <c r="AB15" s="59" t="e">
        <f t="shared" si="4"/>
        <v>#REF!</v>
      </c>
      <c r="AC15" s="59" t="e">
        <f t="shared" si="5"/>
        <v>#REF!</v>
      </c>
      <c r="AD15" s="59" t="e">
        <f t="shared" si="6"/>
        <v>#REF!</v>
      </c>
      <c r="AE15" s="59" t="e">
        <f t="shared" si="7"/>
        <v>#REF!</v>
      </c>
      <c r="AF15" s="59" t="e">
        <f t="shared" si="8"/>
        <v>#REF!</v>
      </c>
      <c r="AG15" s="59" t="e">
        <f t="shared" si="9"/>
        <v>#REF!</v>
      </c>
      <c r="AI15" s="51" t="s">
        <v>29</v>
      </c>
      <c r="AJ15" s="59" t="e">
        <f t="shared" si="10"/>
        <v>#REF!</v>
      </c>
      <c r="AK15" s="59" t="e">
        <f t="shared" si="11"/>
        <v>#REF!</v>
      </c>
      <c r="AL15" s="59" t="e">
        <f t="shared" si="12"/>
        <v>#REF!</v>
      </c>
      <c r="AM15" s="59" t="e">
        <f t="shared" si="13"/>
        <v>#REF!</v>
      </c>
      <c r="AN15" s="59" t="e">
        <f t="shared" si="14"/>
        <v>#REF!</v>
      </c>
      <c r="AO15" s="59" t="e">
        <f t="shared" si="15"/>
        <v>#REF!</v>
      </c>
      <c r="AP15" s="59" t="e">
        <f t="shared" si="16"/>
        <v>#REF!</v>
      </c>
      <c r="AQ15" s="59" t="e">
        <f t="shared" si="17"/>
        <v>#REF!</v>
      </c>
      <c r="AS15" s="44">
        <v>41</v>
      </c>
      <c r="AT15" s="57">
        <f t="shared" si="18"/>
        <v>0.09</v>
      </c>
      <c r="AU15" s="44" t="e">
        <f t="shared" si="20"/>
        <v>#REF!</v>
      </c>
      <c r="AV15" s="44" t="e">
        <f t="shared" si="19"/>
        <v>#REF!</v>
      </c>
      <c r="AW15" s="44" t="e">
        <f t="shared" si="19"/>
        <v>#REF!</v>
      </c>
      <c r="AX15" s="44" t="e">
        <f t="shared" si="19"/>
        <v>#REF!</v>
      </c>
      <c r="AY15" s="44" t="e">
        <f t="shared" si="19"/>
        <v>#REF!</v>
      </c>
      <c r="AZ15" s="44" t="e">
        <f t="shared" si="19"/>
        <v>#REF!</v>
      </c>
      <c r="BA15" s="44" t="e">
        <f t="shared" si="19"/>
        <v>#REF!</v>
      </c>
      <c r="BB15" s="44" t="e">
        <f t="shared" si="19"/>
        <v>#REF!</v>
      </c>
      <c r="BE15" t="s">
        <v>254</v>
      </c>
      <c r="BF15" t="e">
        <f t="array" ref="BF15:BF22">+TRANSPOSE(#REF!)</f>
        <v>#REF!</v>
      </c>
      <c r="BG15" t="e">
        <f t="array" ref="BG15:BG22">+TRANSPOSE(#REF!)</f>
        <v>#REF!</v>
      </c>
    </row>
    <row r="16" spans="1:97" ht="15" customHeight="1">
      <c r="A16">
        <v>13</v>
      </c>
      <c r="B16" s="75" t="e">
        <f t="shared" si="0"/>
        <v>#N/A</v>
      </c>
      <c r="C16" s="72" t="e">
        <f t="shared" si="1"/>
        <v>#N/A</v>
      </c>
      <c r="D16" s="54" t="e">
        <f t="shared" si="1"/>
        <v>#N/A</v>
      </c>
      <c r="E16" s="54" t="e">
        <f t="shared" si="1"/>
        <v>#N/A</v>
      </c>
      <c r="F16" s="54" t="e">
        <f t="shared" si="1"/>
        <v>#N/A</v>
      </c>
      <c r="G16" s="54" t="e">
        <f t="shared" si="1"/>
        <v>#N/A</v>
      </c>
      <c r="H16" s="54" t="e">
        <f t="shared" si="1"/>
        <v>#N/A</v>
      </c>
      <c r="I16" s="54" t="e">
        <f t="shared" si="1"/>
        <v>#N/A</v>
      </c>
      <c r="J16" s="54" t="e">
        <f t="shared" si="1"/>
        <v>#N/A</v>
      </c>
      <c r="K16" s="54" t="e">
        <f t="shared" si="1"/>
        <v>#N/A</v>
      </c>
      <c r="L16">
        <v>13</v>
      </c>
      <c r="M16" s="51" t="s">
        <v>47</v>
      </c>
      <c r="N16" s="52" t="e">
        <f>+HLOOKUP($M16,#REF!,COLUMN(#REF!)-COLUMN(#REF!),0)</f>
        <v>#REF!</v>
      </c>
      <c r="O16" s="53" t="e">
        <f>+HLOOKUP($M16,#REF!,COLUMN(#REF!)-COLUMN(#REF!),0)</f>
        <v>#REF!</v>
      </c>
      <c r="P16" s="53" t="e">
        <f>+HLOOKUP($M16,#REF!,COLUMN(#REF!)-COLUMN(#REF!),0)</f>
        <v>#REF!</v>
      </c>
      <c r="Q16" s="53" t="e">
        <f>+HLOOKUP($M16,#REF!,COLUMN(#REF!)-COLUMN(#REF!),0)</f>
        <v>#REF!</v>
      </c>
      <c r="R16" s="53" t="e">
        <f>+HLOOKUP($M16,#REF!,COLUMN(#REF!)-COLUMN(#REF!),0)</f>
        <v>#REF!</v>
      </c>
      <c r="S16" s="53" t="e">
        <f>+HLOOKUP($M16,#REF!,COLUMN(#REF!)-COLUMN(#REF!),0)</f>
        <v>#REF!</v>
      </c>
      <c r="T16" s="53" t="e">
        <f>+HLOOKUP($M16,#REF!,COLUMN(#REF!)-COLUMN(#REF!),0)</f>
        <v>#REF!</v>
      </c>
      <c r="U16" s="53" t="e">
        <f>+HLOOKUP($M16,#REF!,COLUMN(#REF!)-COLUMN(#REF!),0)</f>
        <v>#REF!</v>
      </c>
      <c r="V16" s="53" t="e">
        <f>+HLOOKUP($M16,#REF!,COLUMN(#REF!)-COLUMN(#REF!),0)</f>
        <v>#REF!</v>
      </c>
      <c r="Y16" s="51" t="s">
        <v>47</v>
      </c>
      <c r="Z16" s="59" t="e">
        <f t="shared" si="2"/>
        <v>#REF!</v>
      </c>
      <c r="AA16" s="59" t="e">
        <f t="shared" si="3"/>
        <v>#REF!</v>
      </c>
      <c r="AB16" s="59" t="e">
        <f t="shared" si="4"/>
        <v>#REF!</v>
      </c>
      <c r="AC16" s="59" t="e">
        <f t="shared" si="5"/>
        <v>#REF!</v>
      </c>
      <c r="AD16" s="59" t="e">
        <f t="shared" si="6"/>
        <v>#REF!</v>
      </c>
      <c r="AE16" s="59" t="e">
        <f t="shared" si="7"/>
        <v>#REF!</v>
      </c>
      <c r="AF16" s="59" t="e">
        <f t="shared" si="8"/>
        <v>#REF!</v>
      </c>
      <c r="AG16" s="59" t="e">
        <f t="shared" si="9"/>
        <v>#REF!</v>
      </c>
      <c r="AI16" s="51" t="s">
        <v>47</v>
      </c>
      <c r="AJ16" s="59" t="e">
        <f t="shared" si="10"/>
        <v>#REF!</v>
      </c>
      <c r="AK16" s="59" t="e">
        <f t="shared" si="11"/>
        <v>#REF!</v>
      </c>
      <c r="AL16" s="59" t="e">
        <f t="shared" si="12"/>
        <v>#REF!</v>
      </c>
      <c r="AM16" s="59" t="e">
        <f t="shared" si="13"/>
        <v>#REF!</v>
      </c>
      <c r="AN16" s="59" t="e">
        <f t="shared" si="14"/>
        <v>#REF!</v>
      </c>
      <c r="AO16" s="59" t="e">
        <f t="shared" si="15"/>
        <v>#REF!</v>
      </c>
      <c r="AP16" s="59" t="e">
        <f t="shared" si="16"/>
        <v>#REF!</v>
      </c>
      <c r="AQ16" s="59" t="e">
        <f t="shared" si="17"/>
        <v>#REF!</v>
      </c>
      <c r="AS16" s="44">
        <v>26</v>
      </c>
      <c r="AT16" s="57">
        <f t="shared" si="18"/>
        <v>0.11</v>
      </c>
      <c r="AU16" s="44" t="e">
        <f t="shared" si="20"/>
        <v>#REF!</v>
      </c>
      <c r="AV16" s="44" t="e">
        <f t="shared" si="19"/>
        <v>#REF!</v>
      </c>
      <c r="AW16" s="44" t="e">
        <f t="shared" si="19"/>
        <v>#REF!</v>
      </c>
      <c r="AX16" s="44" t="e">
        <f t="shared" si="19"/>
        <v>#REF!</v>
      </c>
      <c r="AY16" s="44" t="e">
        <f t="shared" si="19"/>
        <v>#REF!</v>
      </c>
      <c r="AZ16" s="44" t="e">
        <f t="shared" si="19"/>
        <v>#REF!</v>
      </c>
      <c r="BA16" s="44" t="e">
        <f t="shared" si="19"/>
        <v>#REF!</v>
      </c>
      <c r="BB16" s="44" t="e">
        <f t="shared" si="19"/>
        <v>#REF!</v>
      </c>
      <c r="BE16" t="s">
        <v>255</v>
      </c>
      <c r="BF16" t="e">
        <v>#REF!</v>
      </c>
      <c r="BG16" t="e">
        <v>#REF!</v>
      </c>
    </row>
    <row r="17" spans="1:59" ht="15" customHeight="1">
      <c r="A17">
        <v>14</v>
      </c>
      <c r="B17" s="75" t="e">
        <f t="shared" si="0"/>
        <v>#N/A</v>
      </c>
      <c r="C17" s="72" t="e">
        <f t="shared" si="1"/>
        <v>#N/A</v>
      </c>
      <c r="D17" s="54" t="e">
        <f t="shared" si="1"/>
        <v>#N/A</v>
      </c>
      <c r="E17" s="54" t="e">
        <f t="shared" si="1"/>
        <v>#N/A</v>
      </c>
      <c r="F17" s="54" t="e">
        <f t="shared" si="1"/>
        <v>#N/A</v>
      </c>
      <c r="G17" s="54" t="e">
        <f t="shared" si="1"/>
        <v>#N/A</v>
      </c>
      <c r="H17" s="54" t="e">
        <f t="shared" si="1"/>
        <v>#N/A</v>
      </c>
      <c r="I17" s="54" t="e">
        <f t="shared" si="1"/>
        <v>#N/A</v>
      </c>
      <c r="J17" s="54" t="e">
        <f t="shared" si="1"/>
        <v>#N/A</v>
      </c>
      <c r="K17" s="54" t="e">
        <f t="shared" si="1"/>
        <v>#N/A</v>
      </c>
      <c r="L17">
        <v>14</v>
      </c>
      <c r="M17" s="51" t="s">
        <v>236</v>
      </c>
      <c r="N17" s="52" t="e">
        <f>+HLOOKUP($M17,#REF!,COLUMN(#REF!)-COLUMN(#REF!),0)</f>
        <v>#REF!</v>
      </c>
      <c r="O17" s="53" t="e">
        <f>+HLOOKUP($M17,#REF!,COLUMN(#REF!)-COLUMN(#REF!),0)</f>
        <v>#REF!</v>
      </c>
      <c r="P17" s="53" t="e">
        <f>+HLOOKUP($M17,#REF!,COLUMN(#REF!)-COLUMN(#REF!),0)</f>
        <v>#REF!</v>
      </c>
      <c r="Q17" s="53" t="e">
        <f>+HLOOKUP($M17,#REF!,COLUMN(#REF!)-COLUMN(#REF!),0)</f>
        <v>#REF!</v>
      </c>
      <c r="R17" s="53" t="e">
        <f>+HLOOKUP($M17,#REF!,COLUMN(#REF!)-COLUMN(#REF!),0)</f>
        <v>#REF!</v>
      </c>
      <c r="S17" s="53" t="e">
        <f>+HLOOKUP($M17,#REF!,COLUMN(#REF!)-COLUMN(#REF!),0)</f>
        <v>#REF!</v>
      </c>
      <c r="T17" s="53" t="e">
        <f>+HLOOKUP($M17,#REF!,COLUMN(#REF!)-COLUMN(#REF!),0)</f>
        <v>#REF!</v>
      </c>
      <c r="U17" s="53" t="e">
        <f>+HLOOKUP($M17,#REF!,COLUMN(#REF!)-COLUMN(#REF!),0)</f>
        <v>#REF!</v>
      </c>
      <c r="V17" s="53" t="e">
        <f>+HLOOKUP($M17,#REF!,COLUMN(#REF!)-COLUMN(#REF!),0)</f>
        <v>#REF!</v>
      </c>
      <c r="Y17" s="51" t="s">
        <v>236</v>
      </c>
      <c r="Z17" s="59" t="e">
        <f t="shared" si="2"/>
        <v>#REF!</v>
      </c>
      <c r="AA17" s="59" t="e">
        <f t="shared" si="3"/>
        <v>#REF!</v>
      </c>
      <c r="AB17" s="59" t="e">
        <f t="shared" si="4"/>
        <v>#REF!</v>
      </c>
      <c r="AC17" s="59" t="e">
        <f t="shared" si="5"/>
        <v>#REF!</v>
      </c>
      <c r="AD17" s="59" t="e">
        <f t="shared" si="6"/>
        <v>#REF!</v>
      </c>
      <c r="AE17" s="59" t="e">
        <f t="shared" si="7"/>
        <v>#REF!</v>
      </c>
      <c r="AF17" s="59" t="e">
        <f t="shared" si="8"/>
        <v>#REF!</v>
      </c>
      <c r="AG17" s="59" t="e">
        <f t="shared" si="9"/>
        <v>#REF!</v>
      </c>
      <c r="AI17" s="51" t="s">
        <v>236</v>
      </c>
      <c r="AJ17" s="59" t="e">
        <f t="shared" si="10"/>
        <v>#REF!</v>
      </c>
      <c r="AK17" s="59" t="e">
        <f t="shared" si="11"/>
        <v>#REF!</v>
      </c>
      <c r="AL17" s="59" t="e">
        <f t="shared" si="12"/>
        <v>#REF!</v>
      </c>
      <c r="AM17" s="59" t="e">
        <f t="shared" si="13"/>
        <v>#REF!</v>
      </c>
      <c r="AN17" s="59" t="e">
        <f t="shared" si="14"/>
        <v>#REF!</v>
      </c>
      <c r="AO17" s="59" t="e">
        <f t="shared" si="15"/>
        <v>#REF!</v>
      </c>
      <c r="AP17" s="59" t="e">
        <f t="shared" si="16"/>
        <v>#REF!</v>
      </c>
      <c r="AQ17" s="59" t="e">
        <f t="shared" si="17"/>
        <v>#REF!</v>
      </c>
      <c r="AS17" s="44">
        <v>50</v>
      </c>
      <c r="AT17" s="57">
        <f t="shared" si="18"/>
        <v>0.06</v>
      </c>
      <c r="AU17" s="44" t="e">
        <f t="shared" si="20"/>
        <v>#REF!</v>
      </c>
      <c r="AV17" s="44" t="e">
        <f t="shared" si="19"/>
        <v>#REF!</v>
      </c>
      <c r="AW17" s="44" t="e">
        <f t="shared" si="19"/>
        <v>#REF!</v>
      </c>
      <c r="AX17" s="44" t="e">
        <f t="shared" si="19"/>
        <v>#REF!</v>
      </c>
      <c r="AY17" s="44" t="e">
        <f t="shared" si="19"/>
        <v>#REF!</v>
      </c>
      <c r="AZ17" s="44" t="e">
        <f t="shared" si="19"/>
        <v>#REF!</v>
      </c>
      <c r="BA17" s="44" t="e">
        <f t="shared" si="19"/>
        <v>#REF!</v>
      </c>
      <c r="BB17" s="44" t="e">
        <f t="shared" si="19"/>
        <v>#REF!</v>
      </c>
      <c r="BE17" t="s">
        <v>257</v>
      </c>
      <c r="BF17" t="e">
        <v>#REF!</v>
      </c>
      <c r="BG17" t="e">
        <v>#REF!</v>
      </c>
    </row>
    <row r="18" spans="1:59" ht="15" customHeight="1">
      <c r="A18">
        <v>15</v>
      </c>
      <c r="B18" s="75" t="e">
        <f t="shared" si="0"/>
        <v>#N/A</v>
      </c>
      <c r="C18" s="72" t="e">
        <f t="shared" si="1"/>
        <v>#N/A</v>
      </c>
      <c r="D18" s="54" t="e">
        <f t="shared" si="1"/>
        <v>#N/A</v>
      </c>
      <c r="E18" s="54" t="e">
        <f t="shared" si="1"/>
        <v>#N/A</v>
      </c>
      <c r="F18" s="54" t="e">
        <f t="shared" si="1"/>
        <v>#N/A</v>
      </c>
      <c r="G18" s="54" t="e">
        <f t="shared" si="1"/>
        <v>#N/A</v>
      </c>
      <c r="H18" s="54" t="e">
        <f t="shared" si="1"/>
        <v>#N/A</v>
      </c>
      <c r="I18" s="54" t="e">
        <f t="shared" si="1"/>
        <v>#N/A</v>
      </c>
      <c r="J18" s="54" t="e">
        <f t="shared" si="1"/>
        <v>#N/A</v>
      </c>
      <c r="K18" s="54" t="e">
        <f t="shared" si="1"/>
        <v>#N/A</v>
      </c>
      <c r="L18">
        <v>15</v>
      </c>
      <c r="M18" s="51" t="s">
        <v>43</v>
      </c>
      <c r="N18" s="52" t="e">
        <f>+HLOOKUP($M18,#REF!,COLUMN(#REF!)-COLUMN(#REF!),0)</f>
        <v>#REF!</v>
      </c>
      <c r="O18" s="53" t="e">
        <f>+HLOOKUP($M18,#REF!,COLUMN(#REF!)-COLUMN(#REF!),0)</f>
        <v>#REF!</v>
      </c>
      <c r="P18" s="53" t="e">
        <f>+HLOOKUP($M18,#REF!,COLUMN(#REF!)-COLUMN(#REF!),0)</f>
        <v>#REF!</v>
      </c>
      <c r="Q18" s="53" t="e">
        <f>+HLOOKUP($M18,#REF!,COLUMN(#REF!)-COLUMN(#REF!),0)</f>
        <v>#REF!</v>
      </c>
      <c r="R18" s="53" t="e">
        <f>+HLOOKUP($M18,#REF!,COLUMN(#REF!)-COLUMN(#REF!),0)</f>
        <v>#REF!</v>
      </c>
      <c r="S18" s="53" t="e">
        <f>+HLOOKUP($M18,#REF!,COLUMN(#REF!)-COLUMN(#REF!),0)</f>
        <v>#REF!</v>
      </c>
      <c r="T18" s="53" t="e">
        <f>+HLOOKUP($M18,#REF!,COLUMN(#REF!)-COLUMN(#REF!),0)</f>
        <v>#REF!</v>
      </c>
      <c r="U18" s="53" t="e">
        <f>+HLOOKUP($M18,#REF!,COLUMN(#REF!)-COLUMN(#REF!),0)</f>
        <v>#REF!</v>
      </c>
      <c r="V18" s="53" t="e">
        <f>+HLOOKUP($M18,#REF!,COLUMN(#REF!)-COLUMN(#REF!),0)</f>
        <v>#REF!</v>
      </c>
      <c r="Y18" s="51" t="s">
        <v>43</v>
      </c>
      <c r="Z18" s="59" t="e">
        <f t="shared" si="2"/>
        <v>#REF!</v>
      </c>
      <c r="AA18" s="59" t="e">
        <f t="shared" si="3"/>
        <v>#REF!</v>
      </c>
      <c r="AB18" s="59" t="e">
        <f t="shared" si="4"/>
        <v>#REF!</v>
      </c>
      <c r="AC18" s="59" t="e">
        <f t="shared" si="5"/>
        <v>#REF!</v>
      </c>
      <c r="AD18" s="59" t="e">
        <f t="shared" si="6"/>
        <v>#REF!</v>
      </c>
      <c r="AE18" s="59" t="e">
        <f t="shared" si="7"/>
        <v>#REF!</v>
      </c>
      <c r="AF18" s="59" t="e">
        <f t="shared" si="8"/>
        <v>#REF!</v>
      </c>
      <c r="AG18" s="59" t="e">
        <f t="shared" si="9"/>
        <v>#REF!</v>
      </c>
      <c r="AI18" s="51" t="s">
        <v>43</v>
      </c>
      <c r="AJ18" s="59" t="e">
        <f t="shared" si="10"/>
        <v>#REF!</v>
      </c>
      <c r="AK18" s="59" t="e">
        <f t="shared" si="11"/>
        <v>#REF!</v>
      </c>
      <c r="AL18" s="59" t="e">
        <f t="shared" si="12"/>
        <v>#REF!</v>
      </c>
      <c r="AM18" s="59" t="e">
        <f t="shared" si="13"/>
        <v>#REF!</v>
      </c>
      <c r="AN18" s="59" t="e">
        <f t="shared" si="14"/>
        <v>#REF!</v>
      </c>
      <c r="AO18" s="59" t="e">
        <f t="shared" si="15"/>
        <v>#REF!</v>
      </c>
      <c r="AP18" s="59" t="e">
        <f t="shared" si="16"/>
        <v>#REF!</v>
      </c>
      <c r="AQ18" s="59" t="e">
        <f t="shared" si="17"/>
        <v>#REF!</v>
      </c>
      <c r="AS18" s="44">
        <v>44.549450549450498</v>
      </c>
      <c r="AT18" s="57">
        <f t="shared" si="18"/>
        <v>7.0000000000000007E-2</v>
      </c>
      <c r="AU18" s="44" t="e">
        <f t="shared" si="20"/>
        <v>#REF!</v>
      </c>
      <c r="AV18" s="44" t="e">
        <f t="shared" si="19"/>
        <v>#REF!</v>
      </c>
      <c r="AW18" s="44" t="e">
        <f t="shared" si="19"/>
        <v>#REF!</v>
      </c>
      <c r="AX18" s="44" t="e">
        <f t="shared" si="19"/>
        <v>#REF!</v>
      </c>
      <c r="AY18" s="44" t="e">
        <f t="shared" si="19"/>
        <v>#REF!</v>
      </c>
      <c r="AZ18" s="44" t="e">
        <f t="shared" si="19"/>
        <v>#REF!</v>
      </c>
      <c r="BA18" s="44" t="e">
        <f t="shared" si="19"/>
        <v>#REF!</v>
      </c>
      <c r="BB18" s="44" t="e">
        <f t="shared" si="19"/>
        <v>#REF!</v>
      </c>
      <c r="BE18" t="s">
        <v>258</v>
      </c>
      <c r="BF18" t="e">
        <v>#REF!</v>
      </c>
      <c r="BG18" t="e">
        <v>#REF!</v>
      </c>
    </row>
    <row r="19" spans="1:59" ht="15" customHeight="1">
      <c r="A19">
        <v>16</v>
      </c>
      <c r="B19" s="75" t="e">
        <f t="shared" si="0"/>
        <v>#N/A</v>
      </c>
      <c r="C19" s="72" t="e">
        <f t="shared" si="1"/>
        <v>#N/A</v>
      </c>
      <c r="D19" s="54" t="e">
        <f t="shared" si="1"/>
        <v>#N/A</v>
      </c>
      <c r="E19" s="54" t="e">
        <f t="shared" si="1"/>
        <v>#N/A</v>
      </c>
      <c r="F19" s="54" t="e">
        <f t="shared" si="1"/>
        <v>#N/A</v>
      </c>
      <c r="G19" s="54" t="e">
        <f t="shared" si="1"/>
        <v>#N/A</v>
      </c>
      <c r="H19" s="54" t="e">
        <f t="shared" si="1"/>
        <v>#N/A</v>
      </c>
      <c r="I19" s="54" t="e">
        <f t="shared" si="1"/>
        <v>#N/A</v>
      </c>
      <c r="J19" s="54" t="e">
        <f t="shared" si="1"/>
        <v>#N/A</v>
      </c>
      <c r="K19" s="54" t="e">
        <f t="shared" si="1"/>
        <v>#N/A</v>
      </c>
      <c r="L19">
        <v>16</v>
      </c>
      <c r="M19" s="51" t="s">
        <v>206</v>
      </c>
      <c r="N19" s="52" t="e">
        <f>+HLOOKUP($M19,#REF!,COLUMN(#REF!)-COLUMN(#REF!),0)</f>
        <v>#REF!</v>
      </c>
      <c r="O19" s="53" t="e">
        <f>+HLOOKUP($M19,#REF!,COLUMN(#REF!)-COLUMN(#REF!),0)</f>
        <v>#REF!</v>
      </c>
      <c r="P19" s="53" t="e">
        <f>+HLOOKUP($M19,#REF!,COLUMN(#REF!)-COLUMN(#REF!),0)</f>
        <v>#REF!</v>
      </c>
      <c r="Q19" s="53" t="e">
        <f>+HLOOKUP($M19,#REF!,COLUMN(#REF!)-COLUMN(#REF!),0)</f>
        <v>#REF!</v>
      </c>
      <c r="R19" s="53" t="e">
        <f>+HLOOKUP($M19,#REF!,COLUMN(#REF!)-COLUMN(#REF!),0)</f>
        <v>#REF!</v>
      </c>
      <c r="S19" s="53" t="e">
        <f>+HLOOKUP($M19,#REF!,COLUMN(#REF!)-COLUMN(#REF!),0)</f>
        <v>#REF!</v>
      </c>
      <c r="T19" s="53" t="e">
        <f>+HLOOKUP($M19,#REF!,COLUMN(#REF!)-COLUMN(#REF!),0)</f>
        <v>#REF!</v>
      </c>
      <c r="U19" s="53" t="e">
        <f>+HLOOKUP($M19,#REF!,COLUMN(#REF!)-COLUMN(#REF!),0)</f>
        <v>#REF!</v>
      </c>
      <c r="V19" s="53" t="e">
        <f>+HLOOKUP($M19,#REF!,COLUMN(#REF!)-COLUMN(#REF!),0)</f>
        <v>#REF!</v>
      </c>
      <c r="Y19" s="51" t="s">
        <v>206</v>
      </c>
      <c r="Z19" s="59" t="e">
        <f t="shared" si="2"/>
        <v>#REF!</v>
      </c>
      <c r="AA19" s="59" t="e">
        <f t="shared" si="3"/>
        <v>#REF!</v>
      </c>
      <c r="AB19" s="59" t="e">
        <f t="shared" si="4"/>
        <v>#REF!</v>
      </c>
      <c r="AC19" s="59" t="e">
        <f t="shared" si="5"/>
        <v>#REF!</v>
      </c>
      <c r="AD19" s="59" t="e">
        <f t="shared" si="6"/>
        <v>#REF!</v>
      </c>
      <c r="AE19" s="59" t="e">
        <f t="shared" si="7"/>
        <v>#REF!</v>
      </c>
      <c r="AF19" s="59" t="e">
        <f t="shared" si="8"/>
        <v>#REF!</v>
      </c>
      <c r="AG19" s="59" t="e">
        <f t="shared" si="9"/>
        <v>#REF!</v>
      </c>
      <c r="AI19" s="51" t="s">
        <v>206</v>
      </c>
      <c r="AJ19" s="59" t="e">
        <f t="shared" si="10"/>
        <v>#REF!</v>
      </c>
      <c r="AK19" s="59" t="e">
        <f t="shared" si="11"/>
        <v>#REF!</v>
      </c>
      <c r="AL19" s="59" t="e">
        <f t="shared" si="12"/>
        <v>#REF!</v>
      </c>
      <c r="AM19" s="59" t="e">
        <f t="shared" si="13"/>
        <v>#REF!</v>
      </c>
      <c r="AN19" s="59" t="e">
        <f t="shared" si="14"/>
        <v>#REF!</v>
      </c>
      <c r="AO19" s="59" t="e">
        <f t="shared" si="15"/>
        <v>#REF!</v>
      </c>
      <c r="AP19" s="59" t="e">
        <f t="shared" si="16"/>
        <v>#REF!</v>
      </c>
      <c r="AQ19" s="59" t="e">
        <f t="shared" si="17"/>
        <v>#REF!</v>
      </c>
      <c r="AS19" s="44">
        <v>43.984615384615402</v>
      </c>
      <c r="AT19" s="57">
        <f t="shared" si="18"/>
        <v>0.08</v>
      </c>
      <c r="AU19" s="44" t="e">
        <f t="shared" si="20"/>
        <v>#REF!</v>
      </c>
      <c r="AV19" s="44" t="e">
        <f t="shared" si="19"/>
        <v>#REF!</v>
      </c>
      <c r="AW19" s="44" t="e">
        <f t="shared" si="19"/>
        <v>#REF!</v>
      </c>
      <c r="AX19" s="44" t="e">
        <f t="shared" si="19"/>
        <v>#REF!</v>
      </c>
      <c r="AY19" s="44" t="e">
        <f t="shared" si="19"/>
        <v>#REF!</v>
      </c>
      <c r="AZ19" s="44" t="e">
        <f t="shared" si="19"/>
        <v>#REF!</v>
      </c>
      <c r="BA19" s="44" t="e">
        <f t="shared" si="19"/>
        <v>#REF!</v>
      </c>
      <c r="BB19" s="44" t="e">
        <f t="shared" si="19"/>
        <v>#REF!</v>
      </c>
      <c r="BE19" t="s">
        <v>259</v>
      </c>
      <c r="BF19" t="e">
        <v>#REF!</v>
      </c>
      <c r="BG19" t="e">
        <v>#REF!</v>
      </c>
    </row>
    <row r="20" spans="1:59" ht="15" customHeight="1">
      <c r="A20">
        <v>17</v>
      </c>
      <c r="B20" s="75" t="e">
        <f t="shared" si="0"/>
        <v>#N/A</v>
      </c>
      <c r="C20" s="72" t="e">
        <f t="shared" ref="C20:K23" si="21">+VLOOKUP($B20,$M$4:$V$23,COLUMN(D18)-COLUMN($B$1),0)</f>
        <v>#N/A</v>
      </c>
      <c r="D20" s="54" t="e">
        <f t="shared" si="21"/>
        <v>#N/A</v>
      </c>
      <c r="E20" s="54" t="e">
        <f t="shared" si="21"/>
        <v>#N/A</v>
      </c>
      <c r="F20" s="54" t="e">
        <f t="shared" si="21"/>
        <v>#N/A</v>
      </c>
      <c r="G20" s="54" t="e">
        <f t="shared" si="21"/>
        <v>#N/A</v>
      </c>
      <c r="H20" s="54" t="e">
        <f t="shared" si="21"/>
        <v>#N/A</v>
      </c>
      <c r="I20" s="54" t="e">
        <f t="shared" si="21"/>
        <v>#N/A</v>
      </c>
      <c r="J20" s="54" t="e">
        <f t="shared" si="21"/>
        <v>#N/A</v>
      </c>
      <c r="K20" s="54" t="e">
        <f t="shared" si="21"/>
        <v>#N/A</v>
      </c>
      <c r="L20">
        <v>17</v>
      </c>
      <c r="M20" s="51" t="s">
        <v>207</v>
      </c>
      <c r="N20" s="52" t="e">
        <f>+HLOOKUP($M20,#REF!,COLUMN(#REF!)-COLUMN(#REF!),0)</f>
        <v>#REF!</v>
      </c>
      <c r="O20" s="53" t="e">
        <f>+HLOOKUP($M20,#REF!,COLUMN(#REF!)-COLUMN(#REF!),0)</f>
        <v>#REF!</v>
      </c>
      <c r="P20" s="53" t="e">
        <f>+HLOOKUP($M20,#REF!,COLUMN(#REF!)-COLUMN(#REF!),0)</f>
        <v>#REF!</v>
      </c>
      <c r="Q20" s="53" t="e">
        <f>+HLOOKUP($M20,#REF!,COLUMN(#REF!)-COLUMN(#REF!),0)</f>
        <v>#REF!</v>
      </c>
      <c r="R20" s="53" t="e">
        <f>+HLOOKUP($M20,#REF!,COLUMN(#REF!)-COLUMN(#REF!),0)</f>
        <v>#REF!</v>
      </c>
      <c r="S20" s="53" t="e">
        <f>+HLOOKUP($M20,#REF!,COLUMN(#REF!)-COLUMN(#REF!),0)</f>
        <v>#REF!</v>
      </c>
      <c r="T20" s="53" t="e">
        <f>+HLOOKUP($M20,#REF!,COLUMN(#REF!)-COLUMN(#REF!),0)</f>
        <v>#REF!</v>
      </c>
      <c r="U20" s="53" t="e">
        <f>+HLOOKUP($M20,#REF!,COLUMN(#REF!)-COLUMN(#REF!),0)</f>
        <v>#REF!</v>
      </c>
      <c r="V20" s="53" t="e">
        <f>+HLOOKUP($M20,#REF!,COLUMN(#REF!)-COLUMN(#REF!),0)</f>
        <v>#REF!</v>
      </c>
      <c r="Y20" s="51" t="s">
        <v>207</v>
      </c>
      <c r="Z20" s="59" t="e">
        <f t="shared" si="2"/>
        <v>#REF!</v>
      </c>
      <c r="AA20" s="59" t="e">
        <f t="shared" si="3"/>
        <v>#REF!</v>
      </c>
      <c r="AB20" s="59" t="e">
        <f t="shared" si="4"/>
        <v>#REF!</v>
      </c>
      <c r="AC20" s="59" t="e">
        <f t="shared" si="5"/>
        <v>#REF!</v>
      </c>
      <c r="AD20" s="59" t="e">
        <f t="shared" si="6"/>
        <v>#REF!</v>
      </c>
      <c r="AE20" s="59" t="e">
        <f t="shared" si="7"/>
        <v>#REF!</v>
      </c>
      <c r="AF20" s="59" t="e">
        <f t="shared" si="8"/>
        <v>#REF!</v>
      </c>
      <c r="AG20" s="59" t="e">
        <f t="shared" si="9"/>
        <v>#REF!</v>
      </c>
      <c r="AI20" s="51" t="s">
        <v>207</v>
      </c>
      <c r="AJ20" s="59" t="e">
        <f t="shared" si="10"/>
        <v>#REF!</v>
      </c>
      <c r="AK20" s="59" t="e">
        <f t="shared" si="11"/>
        <v>#REF!</v>
      </c>
      <c r="AL20" s="59" t="e">
        <f t="shared" si="12"/>
        <v>#REF!</v>
      </c>
      <c r="AM20" s="59" t="e">
        <f t="shared" si="13"/>
        <v>#REF!</v>
      </c>
      <c r="AN20" s="59" t="e">
        <f t="shared" si="14"/>
        <v>#REF!</v>
      </c>
      <c r="AO20" s="59" t="e">
        <f t="shared" si="15"/>
        <v>#REF!</v>
      </c>
      <c r="AP20" s="59" t="e">
        <f t="shared" si="16"/>
        <v>#REF!</v>
      </c>
      <c r="AQ20" s="59" t="e">
        <f t="shared" si="17"/>
        <v>#REF!</v>
      </c>
      <c r="AS20" s="44">
        <v>54</v>
      </c>
      <c r="AT20" s="57">
        <f t="shared" si="18"/>
        <v>0.05</v>
      </c>
      <c r="AU20" s="44" t="e">
        <f t="shared" si="20"/>
        <v>#REF!</v>
      </c>
      <c r="AV20" s="44" t="e">
        <f t="shared" si="20"/>
        <v>#REF!</v>
      </c>
      <c r="AW20" s="44" t="e">
        <f t="shared" si="20"/>
        <v>#REF!</v>
      </c>
      <c r="AX20" s="44" t="e">
        <f t="shared" si="20"/>
        <v>#REF!</v>
      </c>
      <c r="AY20" s="44" t="e">
        <f t="shared" si="20"/>
        <v>#REF!</v>
      </c>
      <c r="AZ20" s="44" t="e">
        <f t="shared" si="20"/>
        <v>#REF!</v>
      </c>
      <c r="BA20" s="44" t="e">
        <f t="shared" si="20"/>
        <v>#REF!</v>
      </c>
      <c r="BB20" s="44" t="e">
        <f t="shared" si="20"/>
        <v>#REF!</v>
      </c>
      <c r="BE20" t="s">
        <v>256</v>
      </c>
      <c r="BF20" t="e">
        <v>#REF!</v>
      </c>
      <c r="BG20" t="e">
        <v>#REF!</v>
      </c>
    </row>
    <row r="21" spans="1:59" ht="15" customHeight="1">
      <c r="A21">
        <v>18</v>
      </c>
      <c r="B21" s="75" t="e">
        <f t="shared" si="0"/>
        <v>#N/A</v>
      </c>
      <c r="C21" s="72" t="e">
        <f t="shared" si="21"/>
        <v>#N/A</v>
      </c>
      <c r="D21" s="54" t="e">
        <f t="shared" si="21"/>
        <v>#N/A</v>
      </c>
      <c r="E21" s="54" t="e">
        <f t="shared" si="21"/>
        <v>#N/A</v>
      </c>
      <c r="F21" s="54" t="e">
        <f t="shared" si="21"/>
        <v>#N/A</v>
      </c>
      <c r="G21" s="54" t="e">
        <f t="shared" si="21"/>
        <v>#N/A</v>
      </c>
      <c r="H21" s="54" t="e">
        <f t="shared" si="21"/>
        <v>#N/A</v>
      </c>
      <c r="I21" s="54" t="e">
        <f t="shared" si="21"/>
        <v>#N/A</v>
      </c>
      <c r="J21" s="54" t="e">
        <f t="shared" si="21"/>
        <v>#N/A</v>
      </c>
      <c r="K21" s="54" t="e">
        <f t="shared" si="21"/>
        <v>#N/A</v>
      </c>
      <c r="L21">
        <v>18</v>
      </c>
      <c r="M21" s="51" t="s">
        <v>209</v>
      </c>
      <c r="N21" s="52" t="e">
        <f>+HLOOKUP($M21,#REF!,COLUMN(#REF!)-COLUMN(#REF!),0)</f>
        <v>#REF!</v>
      </c>
      <c r="O21" s="53" t="e">
        <f>+HLOOKUP($M21,#REF!,COLUMN(#REF!)-COLUMN(#REF!),0)</f>
        <v>#REF!</v>
      </c>
      <c r="P21" s="53" t="e">
        <f>+HLOOKUP($M21,#REF!,COLUMN(#REF!)-COLUMN(#REF!),0)</f>
        <v>#REF!</v>
      </c>
      <c r="Q21" s="53" t="e">
        <f>+HLOOKUP($M21,#REF!,COLUMN(#REF!)-COLUMN(#REF!),0)</f>
        <v>#REF!</v>
      </c>
      <c r="R21" s="53" t="e">
        <f>+HLOOKUP($M21,#REF!,COLUMN(#REF!)-COLUMN(#REF!),0)</f>
        <v>#REF!</v>
      </c>
      <c r="S21" s="53" t="e">
        <f>+HLOOKUP($M21,#REF!,COLUMN(#REF!)-COLUMN(#REF!),0)</f>
        <v>#REF!</v>
      </c>
      <c r="T21" s="53" t="e">
        <f>+HLOOKUP($M21,#REF!,COLUMN(#REF!)-COLUMN(#REF!),0)</f>
        <v>#REF!</v>
      </c>
      <c r="U21" s="53" t="e">
        <f>+HLOOKUP($M21,#REF!,COLUMN(#REF!)-COLUMN(#REF!),0)</f>
        <v>#REF!</v>
      </c>
      <c r="V21" s="53" t="e">
        <f>+HLOOKUP($M21,#REF!,COLUMN(#REF!)-COLUMN(#REF!),0)</f>
        <v>#REF!</v>
      </c>
      <c r="Y21" s="51" t="s">
        <v>209</v>
      </c>
      <c r="Z21" s="59" t="e">
        <f t="shared" si="2"/>
        <v>#REF!</v>
      </c>
      <c r="AA21" s="59" t="e">
        <f t="shared" si="3"/>
        <v>#REF!</v>
      </c>
      <c r="AB21" s="59" t="e">
        <f t="shared" si="4"/>
        <v>#REF!</v>
      </c>
      <c r="AC21" s="59" t="e">
        <f t="shared" si="5"/>
        <v>#REF!</v>
      </c>
      <c r="AD21" s="59" t="e">
        <f t="shared" si="6"/>
        <v>#REF!</v>
      </c>
      <c r="AE21" s="59" t="e">
        <f t="shared" si="7"/>
        <v>#REF!</v>
      </c>
      <c r="AF21" s="59" t="e">
        <f t="shared" si="8"/>
        <v>#REF!</v>
      </c>
      <c r="AG21" s="59" t="e">
        <f t="shared" si="9"/>
        <v>#REF!</v>
      </c>
      <c r="AI21" s="51" t="s">
        <v>209</v>
      </c>
      <c r="AJ21" s="59" t="e">
        <f t="shared" si="10"/>
        <v>#REF!</v>
      </c>
      <c r="AK21" s="59" t="e">
        <f t="shared" si="11"/>
        <v>#REF!</v>
      </c>
      <c r="AL21" s="59" t="e">
        <f t="shared" si="12"/>
        <v>#REF!</v>
      </c>
      <c r="AM21" s="59" t="e">
        <f t="shared" si="13"/>
        <v>#REF!</v>
      </c>
      <c r="AN21" s="59" t="e">
        <f t="shared" si="14"/>
        <v>#REF!</v>
      </c>
      <c r="AO21" s="59" t="e">
        <f t="shared" si="15"/>
        <v>#REF!</v>
      </c>
      <c r="AP21" s="59" t="e">
        <f t="shared" si="16"/>
        <v>#REF!</v>
      </c>
      <c r="AQ21" s="59" t="e">
        <f t="shared" si="17"/>
        <v>#REF!</v>
      </c>
      <c r="AS21" s="44">
        <v>21</v>
      </c>
      <c r="AT21" s="57">
        <f t="shared" si="18"/>
        <v>0.13</v>
      </c>
      <c r="AU21" s="44" t="e">
        <f t="shared" si="20"/>
        <v>#REF!</v>
      </c>
      <c r="AV21" s="44" t="e">
        <f t="shared" si="20"/>
        <v>#REF!</v>
      </c>
      <c r="AW21" s="44" t="e">
        <f t="shared" si="20"/>
        <v>#REF!</v>
      </c>
      <c r="AX21" s="44" t="e">
        <f t="shared" si="20"/>
        <v>#REF!</v>
      </c>
      <c r="AY21" s="44" t="e">
        <f t="shared" si="20"/>
        <v>#REF!</v>
      </c>
      <c r="AZ21" s="44" t="e">
        <f t="shared" si="20"/>
        <v>#REF!</v>
      </c>
      <c r="BA21" s="44" t="e">
        <f t="shared" si="20"/>
        <v>#REF!</v>
      </c>
      <c r="BB21" s="44" t="e">
        <f t="shared" si="20"/>
        <v>#REF!</v>
      </c>
      <c r="BE21" t="s">
        <v>260</v>
      </c>
      <c r="BF21" t="e">
        <v>#REF!</v>
      </c>
      <c r="BG21" t="e">
        <v>#REF!</v>
      </c>
    </row>
    <row r="22" spans="1:59" ht="15" customHeight="1">
      <c r="A22">
        <v>19</v>
      </c>
      <c r="B22" s="75" t="e">
        <f t="shared" si="0"/>
        <v>#N/A</v>
      </c>
      <c r="C22" s="72" t="e">
        <f t="shared" si="21"/>
        <v>#N/A</v>
      </c>
      <c r="D22" s="54" t="e">
        <f t="shared" si="21"/>
        <v>#N/A</v>
      </c>
      <c r="E22" s="54" t="e">
        <f t="shared" si="21"/>
        <v>#N/A</v>
      </c>
      <c r="F22" s="54" t="e">
        <f t="shared" si="21"/>
        <v>#N/A</v>
      </c>
      <c r="G22" s="54" t="e">
        <f t="shared" si="21"/>
        <v>#N/A</v>
      </c>
      <c r="H22" s="54" t="e">
        <f t="shared" si="21"/>
        <v>#N/A</v>
      </c>
      <c r="I22" s="54" t="e">
        <f t="shared" si="21"/>
        <v>#N/A</v>
      </c>
      <c r="J22" s="54" t="e">
        <f t="shared" si="21"/>
        <v>#N/A</v>
      </c>
      <c r="K22" s="54" t="e">
        <f t="shared" si="21"/>
        <v>#N/A</v>
      </c>
      <c r="L22">
        <v>19</v>
      </c>
      <c r="M22" s="51" t="s">
        <v>208</v>
      </c>
      <c r="N22" s="52" t="e">
        <f>+HLOOKUP($M22,#REF!,COLUMN(#REF!)-COLUMN(#REF!),0)</f>
        <v>#REF!</v>
      </c>
      <c r="O22" s="53" t="e">
        <f>+HLOOKUP($M22,#REF!,COLUMN(#REF!)-COLUMN(#REF!),0)</f>
        <v>#REF!</v>
      </c>
      <c r="P22" s="53" t="e">
        <f>+HLOOKUP($M22,#REF!,COLUMN(#REF!)-COLUMN(#REF!),0)</f>
        <v>#REF!</v>
      </c>
      <c r="Q22" s="53" t="e">
        <f>+HLOOKUP($M22,#REF!,COLUMN(#REF!)-COLUMN(#REF!),0)</f>
        <v>#REF!</v>
      </c>
      <c r="R22" s="53" t="e">
        <f>+HLOOKUP($M22,#REF!,COLUMN(#REF!)-COLUMN(#REF!),0)</f>
        <v>#REF!</v>
      </c>
      <c r="S22" s="53" t="e">
        <f>+HLOOKUP($M22,#REF!,COLUMN(#REF!)-COLUMN(#REF!),0)</f>
        <v>#REF!</v>
      </c>
      <c r="T22" s="53" t="e">
        <f>+HLOOKUP($M22,#REF!,COLUMN(#REF!)-COLUMN(#REF!),0)</f>
        <v>#REF!</v>
      </c>
      <c r="U22" s="53" t="e">
        <f>+HLOOKUP($M22,#REF!,COLUMN(#REF!)-COLUMN(#REF!),0)</f>
        <v>#REF!</v>
      </c>
      <c r="V22" s="53" t="e">
        <f>+HLOOKUP($M22,#REF!,COLUMN(#REF!)-COLUMN(#REF!),0)</f>
        <v>#REF!</v>
      </c>
      <c r="Y22" s="51" t="s">
        <v>208</v>
      </c>
      <c r="Z22" s="59" t="e">
        <f t="shared" si="2"/>
        <v>#REF!</v>
      </c>
      <c r="AA22" s="59" t="e">
        <f t="shared" si="3"/>
        <v>#REF!</v>
      </c>
      <c r="AB22" s="59" t="e">
        <f t="shared" si="4"/>
        <v>#REF!</v>
      </c>
      <c r="AC22" s="59" t="e">
        <f t="shared" si="5"/>
        <v>#REF!</v>
      </c>
      <c r="AD22" s="59" t="e">
        <f t="shared" si="6"/>
        <v>#REF!</v>
      </c>
      <c r="AE22" s="59" t="e">
        <f t="shared" si="7"/>
        <v>#REF!</v>
      </c>
      <c r="AF22" s="59" t="e">
        <f t="shared" si="8"/>
        <v>#REF!</v>
      </c>
      <c r="AG22" s="59" t="e">
        <f t="shared" si="9"/>
        <v>#REF!</v>
      </c>
      <c r="AI22" s="51" t="s">
        <v>208</v>
      </c>
      <c r="AJ22" s="59" t="e">
        <f t="shared" si="10"/>
        <v>#REF!</v>
      </c>
      <c r="AK22" s="59" t="e">
        <f t="shared" si="11"/>
        <v>#REF!</v>
      </c>
      <c r="AL22" s="59" t="e">
        <f t="shared" si="12"/>
        <v>#REF!</v>
      </c>
      <c r="AM22" s="59" t="e">
        <f t="shared" si="13"/>
        <v>#REF!</v>
      </c>
      <c r="AN22" s="59" t="e">
        <f t="shared" si="14"/>
        <v>#REF!</v>
      </c>
      <c r="AO22" s="59" t="e">
        <f t="shared" si="15"/>
        <v>#REF!</v>
      </c>
      <c r="AP22" s="59" t="e">
        <f t="shared" si="16"/>
        <v>#REF!</v>
      </c>
      <c r="AQ22" s="59" t="e">
        <f t="shared" si="17"/>
        <v>#REF!</v>
      </c>
      <c r="AS22" s="44">
        <v>4</v>
      </c>
      <c r="AT22" s="57">
        <f t="shared" si="18"/>
        <v>0.19</v>
      </c>
      <c r="AU22" s="44" t="e">
        <f t="shared" si="20"/>
        <v>#REF!</v>
      </c>
      <c r="AV22" s="44" t="e">
        <f t="shared" si="20"/>
        <v>#REF!</v>
      </c>
      <c r="AW22" s="44" t="e">
        <f t="shared" si="20"/>
        <v>#REF!</v>
      </c>
      <c r="AX22" s="44" t="e">
        <f t="shared" si="20"/>
        <v>#REF!</v>
      </c>
      <c r="AY22" s="44" t="e">
        <f t="shared" si="20"/>
        <v>#REF!</v>
      </c>
      <c r="AZ22" s="44" t="e">
        <f t="shared" si="20"/>
        <v>#REF!</v>
      </c>
      <c r="BA22" s="44" t="e">
        <f t="shared" si="20"/>
        <v>#REF!</v>
      </c>
      <c r="BB22" s="44" t="e">
        <f t="shared" si="20"/>
        <v>#REF!</v>
      </c>
      <c r="BE22" t="s">
        <v>261</v>
      </c>
      <c r="BF22" t="e">
        <v>#REF!</v>
      </c>
      <c r="BG22" t="e">
        <v>#REF!</v>
      </c>
    </row>
    <row r="23" spans="1:59" ht="15" customHeight="1">
      <c r="A23">
        <v>20</v>
      </c>
      <c r="B23" s="75" t="e">
        <f t="shared" si="0"/>
        <v>#N/A</v>
      </c>
      <c r="C23" s="72" t="e">
        <f t="shared" si="21"/>
        <v>#N/A</v>
      </c>
      <c r="D23" s="54" t="e">
        <f t="shared" si="21"/>
        <v>#N/A</v>
      </c>
      <c r="E23" s="54" t="e">
        <f t="shared" si="21"/>
        <v>#N/A</v>
      </c>
      <c r="F23" s="54" t="e">
        <f t="shared" si="21"/>
        <v>#N/A</v>
      </c>
      <c r="G23" s="54" t="e">
        <f t="shared" si="21"/>
        <v>#N/A</v>
      </c>
      <c r="H23" s="54" t="e">
        <f t="shared" si="21"/>
        <v>#N/A</v>
      </c>
      <c r="I23" s="54" t="e">
        <f t="shared" si="21"/>
        <v>#N/A</v>
      </c>
      <c r="J23" s="54" t="e">
        <f t="shared" si="21"/>
        <v>#N/A</v>
      </c>
      <c r="K23" s="54" t="e">
        <f t="shared" si="21"/>
        <v>#N/A</v>
      </c>
      <c r="L23">
        <v>20</v>
      </c>
      <c r="M23" s="51" t="s">
        <v>210</v>
      </c>
      <c r="N23" s="52" t="e">
        <f>+HLOOKUP($M23,#REF!,COLUMN(#REF!)-COLUMN(#REF!),0)</f>
        <v>#REF!</v>
      </c>
      <c r="O23" s="53" t="e">
        <f>+HLOOKUP($M23,#REF!,COLUMN(#REF!)-COLUMN(#REF!),0)</f>
        <v>#REF!</v>
      </c>
      <c r="P23" s="53" t="e">
        <f>+HLOOKUP($M23,#REF!,COLUMN(#REF!)-COLUMN(#REF!),0)</f>
        <v>#REF!</v>
      </c>
      <c r="Q23" s="53" t="e">
        <f>+HLOOKUP($M23,#REF!,COLUMN(#REF!)-COLUMN(#REF!),0)</f>
        <v>#REF!</v>
      </c>
      <c r="R23" s="53" t="e">
        <f>+HLOOKUP($M23,#REF!,COLUMN(#REF!)-COLUMN(#REF!),0)</f>
        <v>#REF!</v>
      </c>
      <c r="S23" s="53" t="e">
        <f>+HLOOKUP($M23,#REF!,COLUMN(#REF!)-COLUMN(#REF!),0)</f>
        <v>#REF!</v>
      </c>
      <c r="T23" s="53" t="e">
        <f>+HLOOKUP($M23,#REF!,COLUMN(#REF!)-COLUMN(#REF!),0)</f>
        <v>#REF!</v>
      </c>
      <c r="U23" s="53" t="e">
        <f>+HLOOKUP($M23,#REF!,COLUMN(#REF!)-COLUMN(#REF!),0)</f>
        <v>#REF!</v>
      </c>
      <c r="V23" s="53" t="e">
        <f>+HLOOKUP($M23,#REF!,COLUMN(#REF!)-COLUMN(#REF!),0)</f>
        <v>#REF!</v>
      </c>
      <c r="Y23" s="51" t="s">
        <v>210</v>
      </c>
      <c r="Z23" s="59" t="e">
        <f t="shared" si="2"/>
        <v>#REF!</v>
      </c>
      <c r="AA23" s="59" t="e">
        <f t="shared" si="3"/>
        <v>#REF!</v>
      </c>
      <c r="AB23" s="59" t="e">
        <f t="shared" si="4"/>
        <v>#REF!</v>
      </c>
      <c r="AC23" s="59" t="e">
        <f t="shared" si="5"/>
        <v>#REF!</v>
      </c>
      <c r="AD23" s="59" t="e">
        <f t="shared" si="6"/>
        <v>#REF!</v>
      </c>
      <c r="AE23" s="59" t="e">
        <f t="shared" si="7"/>
        <v>#REF!</v>
      </c>
      <c r="AF23" s="59" t="e">
        <f t="shared" si="8"/>
        <v>#REF!</v>
      </c>
      <c r="AG23" s="59" t="e">
        <f t="shared" si="9"/>
        <v>#REF!</v>
      </c>
      <c r="AI23" s="51" t="s">
        <v>210</v>
      </c>
      <c r="AJ23" s="59" t="e">
        <f t="shared" si="10"/>
        <v>#REF!</v>
      </c>
      <c r="AK23" s="59" t="e">
        <f t="shared" si="11"/>
        <v>#REF!</v>
      </c>
      <c r="AL23" s="59" t="e">
        <f t="shared" si="12"/>
        <v>#REF!</v>
      </c>
      <c r="AM23" s="59" t="e">
        <f t="shared" si="13"/>
        <v>#REF!</v>
      </c>
      <c r="AN23" s="59" t="e">
        <f t="shared" si="14"/>
        <v>#REF!</v>
      </c>
      <c r="AO23" s="59" t="e">
        <f t="shared" si="15"/>
        <v>#REF!</v>
      </c>
      <c r="AP23" s="59" t="e">
        <f t="shared" si="16"/>
        <v>#REF!</v>
      </c>
      <c r="AQ23" s="59" t="e">
        <f t="shared" si="17"/>
        <v>#REF!</v>
      </c>
      <c r="AS23" s="44">
        <v>8</v>
      </c>
      <c r="AT23" s="57">
        <f t="shared" si="18"/>
        <v>0.15</v>
      </c>
      <c r="AU23" s="44" t="e">
        <f t="shared" si="20"/>
        <v>#REF!</v>
      </c>
      <c r="AV23" s="44" t="e">
        <f t="shared" si="20"/>
        <v>#REF!</v>
      </c>
      <c r="AW23" s="44" t="e">
        <f t="shared" si="20"/>
        <v>#REF!</v>
      </c>
      <c r="AX23" s="44" t="e">
        <f t="shared" si="20"/>
        <v>#REF!</v>
      </c>
      <c r="AY23" s="44" t="e">
        <f t="shared" si="20"/>
        <v>#REF!</v>
      </c>
      <c r="AZ23" s="44" t="e">
        <f t="shared" si="20"/>
        <v>#REF!</v>
      </c>
      <c r="BA23" s="44" t="e">
        <f t="shared" si="20"/>
        <v>#REF!</v>
      </c>
      <c r="BB23" s="44" t="e">
        <f t="shared" si="20"/>
        <v>#REF!</v>
      </c>
    </row>
  </sheetData>
  <mergeCells count="6">
    <mergeCell ref="BE14:BG14"/>
    <mergeCell ref="B2:J2"/>
    <mergeCell ref="M2:V2"/>
    <mergeCell ref="Y2:AG2"/>
    <mergeCell ref="AI2:AQ2"/>
    <mergeCell ref="BE4:BG4"/>
  </mergeCells>
  <conditionalFormatting sqref="B3 A1:XFD1 CO24:XFD39 CI2:XFD23 BC2:BF2 W2:X23 AH2:AH23 AR2:AR23 M5:N23 O4:V23 Z4:AG23 AJ4:AQ23 L2:L23 A2:A23 BC23:BF23 A24:CJ28 E29:CJ39 A49:XFD1048576 A29:A48 E40:XFD48 BC3:BG4 BC13:BG14 BC5:BD12 BF5:BF12 BC15:BD22 BF15:BG22">
    <cfRule type="containsText" dxfId="64" priority="28" operator="containsText" text="Peso Argentino">
      <formula>NOT(ISERROR(SEARCH("Peso Argentino",A1)))</formula>
    </cfRule>
  </conditionalFormatting>
  <conditionalFormatting sqref="B2">
    <cfRule type="containsText" dxfId="63" priority="27" operator="containsText" text="Peso Argentino">
      <formula>NOT(ISERROR(SEARCH("Peso Argentino",B2)))</formula>
    </cfRule>
  </conditionalFormatting>
  <conditionalFormatting sqref="B4:C23">
    <cfRule type="containsText" dxfId="62" priority="26" operator="containsText" text="Peso Argentino">
      <formula>NOT(ISERROR(SEARCH("Peso Argentino",B4)))</formula>
    </cfRule>
  </conditionalFormatting>
  <conditionalFormatting sqref="N3:V3 N4">
    <cfRule type="containsText" dxfId="61" priority="25" operator="containsText" text="Peso Argentino">
      <formula>NOT(ISERROR(SEARCH("Peso Argentino",N3)))</formula>
    </cfRule>
  </conditionalFormatting>
  <conditionalFormatting sqref="M2">
    <cfRule type="containsText" dxfId="60" priority="24" operator="containsText" text="Peso Argentino">
      <formula>NOT(ISERROR(SEARCH("Peso Argentino",M2)))</formula>
    </cfRule>
  </conditionalFormatting>
  <conditionalFormatting sqref="M4">
    <cfRule type="containsText" dxfId="59" priority="23" operator="containsText" text="Peso Argentino">
      <formula>NOT(ISERROR(SEARCH("Peso Argentino",M4)))</formula>
    </cfRule>
  </conditionalFormatting>
  <conditionalFormatting sqref="D3:K3">
    <cfRule type="containsText" dxfId="58" priority="21" operator="containsText" text="Peso Argentino">
      <formula>NOT(ISERROR(SEARCH("Peso Argentino",D3)))</formula>
    </cfRule>
  </conditionalFormatting>
  <conditionalFormatting sqref="C3">
    <cfRule type="containsText" dxfId="57" priority="22" operator="containsText" text="Peso Argentino">
      <formula>NOT(ISERROR(SEARCH("Peso Argentino",C3)))</formula>
    </cfRule>
  </conditionalFormatting>
  <conditionalFormatting sqref="Z3:AG3">
    <cfRule type="containsText" dxfId="56" priority="20" operator="containsText" text="Peso Argentino">
      <formula>NOT(ISERROR(SEARCH("Peso Argentino",Z3)))</formula>
    </cfRule>
  </conditionalFormatting>
  <conditionalFormatting sqref="AJ3:AQ3">
    <cfRule type="containsText" dxfId="55" priority="19" operator="containsText" text="Peso Argentino">
      <formula>NOT(ISERROR(SEARCH("Peso Argentino",AJ3)))</formula>
    </cfRule>
  </conditionalFormatting>
  <conditionalFormatting sqref="Y4">
    <cfRule type="containsText" dxfId="54" priority="16" operator="containsText" text="Peso Argentino">
      <formula>NOT(ISERROR(SEARCH("Peso Argentino",Y4)))</formula>
    </cfRule>
  </conditionalFormatting>
  <conditionalFormatting sqref="AI3 Y3 M3">
    <cfRule type="containsText" dxfId="53" priority="18" operator="containsText" text="Peso Argentino">
      <formula>NOT(ISERROR(SEARCH("Peso Argentino",M3)))</formula>
    </cfRule>
  </conditionalFormatting>
  <conditionalFormatting sqref="Y5:Y23">
    <cfRule type="containsText" dxfId="52" priority="17" operator="containsText" text="Peso Argentino">
      <formula>NOT(ISERROR(SEARCH("Peso Argentino",Y5)))</formula>
    </cfRule>
  </conditionalFormatting>
  <conditionalFormatting sqref="AI5:AI23">
    <cfRule type="containsText" dxfId="51" priority="15" operator="containsText" text="Peso Argentino">
      <formula>NOT(ISERROR(SEARCH("Peso Argentino",AI5)))</formula>
    </cfRule>
  </conditionalFormatting>
  <conditionalFormatting sqref="AI4">
    <cfRule type="containsText" dxfId="50" priority="14" operator="containsText" text="Peso Argentino">
      <formula>NOT(ISERROR(SEARCH("Peso Argentino",AI4)))</formula>
    </cfRule>
  </conditionalFormatting>
  <conditionalFormatting sqref="D4:D23">
    <cfRule type="colorScale" priority="1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B4:B23">
    <cfRule type="containsText" dxfId="49" priority="12" operator="containsText" text="Merval">
      <formula>NOT(ISERROR(SEARCH("Merval",B4)))</formula>
    </cfRule>
  </conditionalFormatting>
  <conditionalFormatting sqref="K4:K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23">
    <cfRule type="colorScale" priority="10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F4:F23">
    <cfRule type="colorScale" priority="9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G4:G23">
    <cfRule type="colorScale" priority="8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H4:H23">
    <cfRule type="colorScale" priority="7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I4:I23">
    <cfRule type="colorScale" priority="6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J4:J23">
    <cfRule type="colorScale" priority="5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BG5:BG12">
    <cfRule type="containsText" dxfId="48" priority="4" operator="containsText" text="Peso Argentino">
      <formula>NOT(ISERROR(SEARCH("Peso Argentino",BG5)))</formula>
    </cfRule>
  </conditionalFormatting>
  <conditionalFormatting sqref="BG5:BG12">
    <cfRule type="cellIs" dxfId="47" priority="1" operator="equal">
      <formula>0</formula>
    </cfRule>
    <cfRule type="cellIs" dxfId="46" priority="2" operator="lessThan">
      <formula>0</formula>
    </cfRule>
    <cfRule type="cellIs" dxfId="45" priority="3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7030A0"/>
  </sheetPr>
  <dimension ref="A1:X1021"/>
  <sheetViews>
    <sheetView workbookViewId="0"/>
  </sheetViews>
  <sheetFormatPr baseColWidth="10" defaultRowHeight="12.75"/>
  <cols>
    <col min="1" max="1" width="16.28515625" style="4" customWidth="1"/>
    <col min="2" max="3" width="9.85546875" style="4" customWidth="1"/>
    <col min="4" max="22" width="11.42578125" style="4"/>
    <col min="23" max="23" width="15.7109375" style="4" bestFit="1" customWidth="1"/>
    <col min="24" max="16384" width="11.42578125" style="4"/>
  </cols>
  <sheetData>
    <row r="1" spans="1:22">
      <c r="A1" s="101">
        <f ca="1">INDEX(W28:W1048576,COUNTA(W28:W1048576))</f>
        <v>43537.534722222219</v>
      </c>
    </row>
    <row r="2" spans="1:22">
      <c r="B2" s="97">
        <v>43299</v>
      </c>
      <c r="C2" s="94" t="str">
        <f t="shared" ref="C2:M2" si="0">+C24</f>
        <v>TNA jul-18</v>
      </c>
      <c r="D2" s="97">
        <v>43327</v>
      </c>
      <c r="E2" s="94" t="str">
        <f t="shared" si="0"/>
        <v>TNA ago-18</v>
      </c>
      <c r="F2" s="97">
        <v>43362</v>
      </c>
      <c r="G2" s="94" t="str">
        <f t="shared" si="0"/>
        <v>TNA sep-18</v>
      </c>
      <c r="H2" s="97">
        <v>43390</v>
      </c>
      <c r="I2" s="94" t="str">
        <f t="shared" si="0"/>
        <v>TNA oct-18</v>
      </c>
      <c r="J2" s="97">
        <v>43425</v>
      </c>
      <c r="K2" s="94" t="str">
        <f t="shared" si="0"/>
        <v>TNA nov-18</v>
      </c>
      <c r="L2" s="97">
        <v>43453</v>
      </c>
      <c r="M2" s="94" t="str">
        <f t="shared" si="0"/>
        <v>TNA dic-18</v>
      </c>
      <c r="N2" s="84" t="str">
        <f>+N24</f>
        <v xml:space="preserve"> TS18</v>
      </c>
      <c r="O2" s="84" t="str">
        <f t="shared" ref="O2:Q2" si="1">+O24</f>
        <v xml:space="preserve"> TO21</v>
      </c>
      <c r="P2" s="84" t="str">
        <f t="shared" si="1"/>
        <v xml:space="preserve"> TO23</v>
      </c>
      <c r="Q2" s="84" t="str">
        <f t="shared" si="1"/>
        <v xml:space="preserve"> TO26</v>
      </c>
      <c r="R2" s="84"/>
      <c r="S2" s="82"/>
      <c r="T2" s="82"/>
    </row>
    <row r="3" spans="1:22" ht="15">
      <c r="A3" s="5">
        <f ca="1">+TODAY()</f>
        <v>43537</v>
      </c>
      <c r="B3" s="19" t="str">
        <f ca="1">IFERROR(+INDEX($B$28:$T$1000,MATCH($A3,$A$28:$A$1000),MATCH(B$24,$B$24:$T$24,0)),"n.d.")</f>
        <v>#N/A N/A</v>
      </c>
      <c r="C3" s="19">
        <f ca="1">IFERROR(+INDEX($B$28:$T$1000,MATCH($A3,$A$28:$A$1000,0),MATCH(C$24,$B$24:$T$24,0)),"n.d.")</f>
        <v>0</v>
      </c>
      <c r="D3" s="19" t="str">
        <f ca="1">IFERROR(+INDEX($B$28:$T$2000,MATCH($A3,$A$28:$A$2000,0),MATCH(D$24,$B$24:$T$24,0)),"n.d.")</f>
        <v>#N/A N/A</v>
      </c>
      <c r="E3" s="96">
        <f ca="1">IFERROR(+INDEX($B$28:$T$2000,MATCH($A3,$A$28:$A$2000),MATCH(E$24,$B$24:$T$24,0)),"n.d.")</f>
        <v>0.44986878847857681</v>
      </c>
      <c r="F3" s="19" t="str">
        <f ca="1">IFERROR(+INDEX($B$28:$T$2000,MATCH($A3,$A$28:$A$2000,0),MATCH(F$24,$B$24:$T$24,0)),"n.d.")</f>
        <v>#N/A N/A</v>
      </c>
      <c r="G3" s="96">
        <f ca="1">IFERROR(+INDEX($B$28:$T$2000,MATCH($A3,$A$28:$A$2000),MATCH(G$24,$B$24:$T$24,0)),"n.d.")</f>
        <v>0.59994951715767852</v>
      </c>
      <c r="H3" s="19" t="str">
        <f ca="1">IFERROR(+INDEX($B$28:$T$2000,MATCH($A3,$A$28:$A$2000,0),MATCH(H$24,$B$24:$T$24,0)),"n.d.")</f>
        <v>#N/A N/A</v>
      </c>
      <c r="I3" s="96">
        <f ca="1">IFERROR(+INDEX($B$28:$T$2000,MATCH($A3,$A$28:$A$2000),MATCH(I$24,$B$24:$T$24,0)),"n.d.")</f>
        <v>0.59994951715767852</v>
      </c>
      <c r="J3" s="19" t="str">
        <f ca="1">IFERROR(+INDEX($B$28:$T$2000,MATCH($A3,$A$28:$A$2000,0),MATCH(J$24,$B$24:$T$24,0)),"n.d.")</f>
        <v>#N/A N/A</v>
      </c>
      <c r="K3" s="96">
        <f ca="1">IFERROR(+INDEX($B$28:$T$2000,MATCH($A3,$A$28:$A$2000),MATCH(K$24,$B$24:$T$24,0)),"n.d.")</f>
        <v>0.62485287356098151</v>
      </c>
      <c r="L3" s="19" t="str">
        <f ca="1">IFERROR(+INDEX($B$28:$T$2000,MATCH($A3,$A$28:$A$2000,0),MATCH(L$24,$B$24:$T$24,0)),"n.d.")</f>
        <v>#N/A N/A</v>
      </c>
      <c r="M3" s="19">
        <f ca="1">IFERROR(+INDEX($B$28:$T$2000,MATCH($A3,$A$28:$A$2000,0),MATCH(M$24,$B$24:$T$24,0)),"n.d.")</f>
        <v>0.49488006761160941</v>
      </c>
      <c r="N3" s="19">
        <f ca="1">IFERROR(+INDEX($B$28:$T$15000,MATCH($A3,$A$28:$A$15000,0),MATCH(N$24,$B$24:$T$24,0)),"n.d.")</f>
        <v>97.915000000000006</v>
      </c>
      <c r="O3" s="19">
        <f t="shared" ref="O3:Q3" ca="1" si="2">IFERROR(+INDEX($B$28:$T$15000,MATCH($A3,$A$28:$A$15000,0),MATCH(O$24,$B$24:$T$24,0)),"n.d.")</f>
        <v>30.306000000000001</v>
      </c>
      <c r="P3" s="19">
        <f t="shared" ca="1" si="2"/>
        <v>20.454999999999998</v>
      </c>
      <c r="Q3" s="19">
        <f t="shared" ca="1" si="2"/>
        <v>20.414000000000001</v>
      </c>
      <c r="R3" s="19" t="str">
        <f t="shared" ref="R3:T3" ca="1" si="3">IFERROR(+INDEX($B$28:$T$701,MATCH($A3,$A$28:$A$701,0),MATCH(R$24,$B$24:$T$24,0)),"n.d.")</f>
        <v>n.d.</v>
      </c>
      <c r="S3" s="19" t="str">
        <f ca="1">IFERROR(+INDEX($B$28:$T$701,MATCH($A3,$A$28:$A$701,0),MATCH(S$24,$B$24:$T$24,0)),"n.d.")</f>
        <v>n.d.</v>
      </c>
      <c r="T3" s="19" t="str">
        <f t="shared" ca="1" si="3"/>
        <v>n.d.</v>
      </c>
    </row>
    <row r="4" spans="1:22" ht="15">
      <c r="A4" s="5">
        <f ca="1">WORKDAY(A3,-1)</f>
        <v>43536</v>
      </c>
      <c r="B4" s="19" t="str">
        <f t="shared" ref="B4:Q11" ca="1" si="4">+INDEX($B$28:$T$2000,MATCH($A4,$A$28:$A$2000,0),MATCH(B$24,$B$24:$T$24,0))</f>
        <v>#N/A N/A</v>
      </c>
      <c r="C4" s="96">
        <f t="shared" ca="1" si="4"/>
        <v>0</v>
      </c>
      <c r="D4" s="19" t="str">
        <f t="shared" ca="1" si="4"/>
        <v>#N/A N/A</v>
      </c>
      <c r="E4" s="96">
        <f t="shared" ca="1" si="4"/>
        <v>0.44986878847857681</v>
      </c>
      <c r="F4" s="19" t="str">
        <f t="shared" ca="1" si="4"/>
        <v>#N/A N/A</v>
      </c>
      <c r="G4" s="96">
        <f t="shared" ca="1" si="4"/>
        <v>0.59994951715767852</v>
      </c>
      <c r="H4" s="19" t="str">
        <f t="shared" ca="1" si="4"/>
        <v>#N/A N/A</v>
      </c>
      <c r="I4" s="96">
        <f t="shared" ca="1" si="4"/>
        <v>0.59994951715767852</v>
      </c>
      <c r="J4" s="19" t="str">
        <f t="shared" ca="1" si="4"/>
        <v>#N/A N/A</v>
      </c>
      <c r="K4" s="96">
        <f t="shared" ca="1" si="4"/>
        <v>0.62485287356098151</v>
      </c>
      <c r="L4" s="19" t="str">
        <f t="shared" ca="1" si="4"/>
        <v>#N/A N/A</v>
      </c>
      <c r="M4" s="96">
        <f t="shared" ca="1" si="4"/>
        <v>0.49488006761160941</v>
      </c>
      <c r="N4" s="19">
        <f t="shared" ca="1" si="4"/>
        <v>97.915000000000006</v>
      </c>
      <c r="O4" s="19">
        <f t="shared" ca="1" si="4"/>
        <v>30.306000000000001</v>
      </c>
      <c r="P4" s="19">
        <f t="shared" ca="1" si="4"/>
        <v>20.454999999999998</v>
      </c>
      <c r="Q4" s="19">
        <f t="shared" ca="1" si="4"/>
        <v>20.006</v>
      </c>
      <c r="R4" s="19" t="e">
        <f t="shared" ref="L4:T11" ca="1" si="5">+INDEX($B$28:$T$2000,MATCH($A4,$A$28:$A$2000,0),MATCH(R$24,$B$24:$T$24,0))</f>
        <v>#N/A</v>
      </c>
      <c r="S4" s="19" t="e">
        <f t="shared" ca="1" si="5"/>
        <v>#N/A</v>
      </c>
      <c r="T4" s="19" t="e">
        <f t="shared" ca="1" si="5"/>
        <v>#N/A</v>
      </c>
    </row>
    <row r="5" spans="1:22" ht="15">
      <c r="A5" s="5">
        <f ca="1">WORKDAY(A4,-1)</f>
        <v>43535</v>
      </c>
      <c r="B5" s="19" t="str">
        <f t="shared" ca="1" si="4"/>
        <v>#N/A N/A</v>
      </c>
      <c r="C5" s="96">
        <f t="shared" ca="1" si="4"/>
        <v>0</v>
      </c>
      <c r="D5" s="19" t="str">
        <f t="shared" ca="1" si="4"/>
        <v>#N/A N/A</v>
      </c>
      <c r="E5" s="96">
        <f t="shared" ca="1" si="4"/>
        <v>0.44986878847857681</v>
      </c>
      <c r="F5" s="19" t="str">
        <f t="shared" ca="1" si="4"/>
        <v>#N/A N/A</v>
      </c>
      <c r="G5" s="96">
        <f t="shared" ca="1" si="4"/>
        <v>0.59994951715767852</v>
      </c>
      <c r="H5" s="19" t="str">
        <f t="shared" ca="1" si="4"/>
        <v>#N/A N/A</v>
      </c>
      <c r="I5" s="96">
        <f t="shared" ca="1" si="4"/>
        <v>0.59994951715767852</v>
      </c>
      <c r="J5" s="19" t="str">
        <f t="shared" ca="1" si="4"/>
        <v>#N/A N/A</v>
      </c>
      <c r="K5" s="96">
        <f t="shared" ca="1" si="4"/>
        <v>0.62485287356098151</v>
      </c>
      <c r="L5" s="19" t="str">
        <f t="shared" ca="1" si="5"/>
        <v>#N/A N/A</v>
      </c>
      <c r="M5" s="96">
        <f t="shared" ca="1" si="5"/>
        <v>0.49488006761160941</v>
      </c>
      <c r="N5" s="19">
        <f t="shared" ca="1" si="5"/>
        <v>97.915000000000006</v>
      </c>
      <c r="O5" s="19">
        <f t="shared" ca="1" si="5"/>
        <v>30.306000000000001</v>
      </c>
      <c r="P5" s="19">
        <f t="shared" ca="1" si="5"/>
        <v>20.454999999999998</v>
      </c>
      <c r="Q5" s="19">
        <f t="shared" ca="1" si="5"/>
        <v>20.006</v>
      </c>
      <c r="R5" s="19" t="e">
        <f t="shared" ca="1" si="5"/>
        <v>#N/A</v>
      </c>
      <c r="S5" s="19" t="e">
        <f t="shared" ca="1" si="5"/>
        <v>#N/A</v>
      </c>
      <c r="T5" s="19" t="e">
        <f t="shared" ca="1" si="5"/>
        <v>#N/A</v>
      </c>
      <c r="V5" s="4">
        <f ca="1">1/(N3/100)</f>
        <v>1.0212939794719909</v>
      </c>
    </row>
    <row r="6" spans="1:22" ht="15">
      <c r="A6" s="5">
        <f ca="1">WORKDAY(A3,-5)</f>
        <v>43530</v>
      </c>
      <c r="B6" s="19" t="str">
        <f t="shared" ca="1" si="4"/>
        <v>#N/A N/A</v>
      </c>
      <c r="C6" s="96">
        <f t="shared" ca="1" si="4"/>
        <v>0</v>
      </c>
      <c r="D6" s="19" t="str">
        <f t="shared" ca="1" si="4"/>
        <v>#N/A N/A</v>
      </c>
      <c r="E6" s="96">
        <f t="shared" ca="1" si="4"/>
        <v>0.44986878847857681</v>
      </c>
      <c r="F6" s="19" t="str">
        <f t="shared" ca="1" si="4"/>
        <v>#N/A N/A</v>
      </c>
      <c r="G6" s="96">
        <f t="shared" ca="1" si="4"/>
        <v>0.59994951715767852</v>
      </c>
      <c r="H6" s="19" t="str">
        <f t="shared" ca="1" si="4"/>
        <v>#N/A N/A</v>
      </c>
      <c r="I6" s="96">
        <f t="shared" ca="1" si="4"/>
        <v>0.59994951715767852</v>
      </c>
      <c r="J6" s="19" t="str">
        <f t="shared" ca="1" si="4"/>
        <v>#N/A N/A</v>
      </c>
      <c r="K6" s="96">
        <f t="shared" ca="1" si="4"/>
        <v>0.62485287356098151</v>
      </c>
      <c r="L6" s="19" t="str">
        <f t="shared" ca="1" si="5"/>
        <v>#N/A N/A</v>
      </c>
      <c r="M6" s="96">
        <f t="shared" ca="1" si="5"/>
        <v>0.49488006761160941</v>
      </c>
      <c r="N6" s="19">
        <f t="shared" ca="1" si="5"/>
        <v>97.915000000000006</v>
      </c>
      <c r="O6" s="19">
        <f t="shared" ca="1" si="5"/>
        <v>30.071999999999999</v>
      </c>
      <c r="P6" s="19">
        <f t="shared" ca="1" si="5"/>
        <v>19.818000000000001</v>
      </c>
      <c r="Q6" s="19">
        <f t="shared" ca="1" si="5"/>
        <v>19.934999999999999</v>
      </c>
      <c r="R6" s="19" t="e">
        <f t="shared" ca="1" si="5"/>
        <v>#N/A</v>
      </c>
      <c r="S6" s="19" t="e">
        <f t="shared" ca="1" si="5"/>
        <v>#N/A</v>
      </c>
      <c r="T6" s="19" t="e">
        <f t="shared" ca="1" si="5"/>
        <v>#N/A</v>
      </c>
    </row>
    <row r="7" spans="1:22" ht="15">
      <c r="A7" s="5">
        <f ca="1">WORKDAY(A3,-8)</f>
        <v>43525</v>
      </c>
      <c r="B7" s="19" t="str">
        <f t="shared" ca="1" si="4"/>
        <v>#N/A N/A</v>
      </c>
      <c r="C7" s="96">
        <f t="shared" ca="1" si="4"/>
        <v>0</v>
      </c>
      <c r="D7" s="19" t="str">
        <f t="shared" ca="1" si="4"/>
        <v>#N/A N/A</v>
      </c>
      <c r="E7" s="96">
        <f t="shared" ca="1" si="4"/>
        <v>0.44986878847857681</v>
      </c>
      <c r="F7" s="19" t="str">
        <f t="shared" ca="1" si="4"/>
        <v>#N/A N/A</v>
      </c>
      <c r="G7" s="96">
        <f t="shared" ca="1" si="4"/>
        <v>0.59994951715767852</v>
      </c>
      <c r="H7" s="19" t="str">
        <f t="shared" ca="1" si="4"/>
        <v>#N/A N/A</v>
      </c>
      <c r="I7" s="96">
        <f t="shared" ca="1" si="4"/>
        <v>0.59994951715767852</v>
      </c>
      <c r="J7" s="19" t="str">
        <f t="shared" ca="1" si="4"/>
        <v>#N/A N/A</v>
      </c>
      <c r="K7" s="96">
        <f t="shared" ca="1" si="4"/>
        <v>0.62485287356098151</v>
      </c>
      <c r="L7" s="19" t="str">
        <f t="shared" ca="1" si="5"/>
        <v>#N/A N/A</v>
      </c>
      <c r="M7" s="96">
        <f t="shared" ca="1" si="5"/>
        <v>0.49488006761160941</v>
      </c>
      <c r="N7" s="19">
        <f t="shared" ca="1" si="5"/>
        <v>97.915000000000006</v>
      </c>
      <c r="O7" s="19">
        <f t="shared" ca="1" si="5"/>
        <v>29.28</v>
      </c>
      <c r="P7" s="19">
        <f t="shared" ca="1" si="5"/>
        <v>19.507999999999999</v>
      </c>
      <c r="Q7" s="19">
        <f t="shared" ca="1" si="5"/>
        <v>19.617000000000001</v>
      </c>
      <c r="R7" s="19" t="e">
        <f t="shared" ca="1" si="5"/>
        <v>#N/A</v>
      </c>
      <c r="S7" s="19" t="e">
        <f t="shared" ca="1" si="5"/>
        <v>#N/A</v>
      </c>
      <c r="T7" s="19" t="e">
        <f t="shared" ca="1" si="5"/>
        <v>#N/A</v>
      </c>
    </row>
    <row r="8" spans="1:22" ht="15">
      <c r="A8" s="5">
        <f ca="1">+WORKDAY.INTL(A3,-22)</f>
        <v>43507</v>
      </c>
      <c r="B8" s="19" t="str">
        <f t="shared" ca="1" si="4"/>
        <v>#N/A N/A</v>
      </c>
      <c r="C8" s="96">
        <f t="shared" ca="1" si="4"/>
        <v>0</v>
      </c>
      <c r="D8" s="19" t="str">
        <f t="shared" ca="1" si="4"/>
        <v>#N/A N/A</v>
      </c>
      <c r="E8" s="96">
        <f t="shared" ca="1" si="4"/>
        <v>0.44986878847857681</v>
      </c>
      <c r="F8" s="19" t="str">
        <f t="shared" ca="1" si="4"/>
        <v>#N/A N/A</v>
      </c>
      <c r="G8" s="96">
        <f t="shared" ca="1" si="4"/>
        <v>0.59994951715767852</v>
      </c>
      <c r="H8" s="19" t="str">
        <f t="shared" ca="1" si="4"/>
        <v>#N/A N/A</v>
      </c>
      <c r="I8" s="96">
        <f t="shared" ca="1" si="4"/>
        <v>0.59994951715767852</v>
      </c>
      <c r="J8" s="19" t="str">
        <f t="shared" ca="1" si="4"/>
        <v>#N/A N/A</v>
      </c>
      <c r="K8" s="96">
        <f t="shared" ca="1" si="4"/>
        <v>0.62485287356098151</v>
      </c>
      <c r="L8" s="19" t="str">
        <f t="shared" ca="1" si="5"/>
        <v>#N/A N/A</v>
      </c>
      <c r="M8" s="96">
        <f t="shared" ca="1" si="5"/>
        <v>0.49488006761160941</v>
      </c>
      <c r="N8" s="19">
        <f t="shared" ca="1" si="5"/>
        <v>97.915000000000006</v>
      </c>
      <c r="O8" s="19">
        <f t="shared" ca="1" si="5"/>
        <v>26.940999999999999</v>
      </c>
      <c r="P8" s="19">
        <f t="shared" ca="1" si="5"/>
        <v>20.173999999999999</v>
      </c>
      <c r="Q8" s="19">
        <f t="shared" ca="1" si="5"/>
        <v>19.977</v>
      </c>
      <c r="R8" s="19" t="e">
        <f t="shared" ca="1" si="5"/>
        <v>#N/A</v>
      </c>
      <c r="S8" s="19" t="e">
        <f t="shared" ca="1" si="5"/>
        <v>#N/A</v>
      </c>
      <c r="T8" s="19" t="e">
        <f t="shared" ca="1" si="5"/>
        <v>#N/A</v>
      </c>
    </row>
    <row r="9" spans="1:22" ht="15">
      <c r="A9" s="5">
        <v>43098</v>
      </c>
      <c r="B9" s="19">
        <f t="shared" ca="1" si="4"/>
        <v>87.538700000000006</v>
      </c>
      <c r="C9" s="96">
        <f t="shared" ca="1" si="4"/>
        <v>0.2584997133350323</v>
      </c>
      <c r="D9" s="19" t="str">
        <f t="shared" ca="1" si="4"/>
        <v>#N/A N/A</v>
      </c>
      <c r="E9" s="96" t="str">
        <f t="shared" ca="1" si="4"/>
        <v>-</v>
      </c>
      <c r="F9" s="19">
        <f t="shared" ca="1" si="4"/>
        <v>83.585999999999999</v>
      </c>
      <c r="G9" s="96">
        <f t="shared" ca="1" si="4"/>
        <v>0.27149999383686857</v>
      </c>
      <c r="H9" s="19" t="str">
        <f t="shared" ca="1" si="4"/>
        <v>#N/A N/A</v>
      </c>
      <c r="I9" s="96" t="str">
        <f t="shared" ca="1" si="4"/>
        <v>-</v>
      </c>
      <c r="J9" s="19" t="str">
        <f t="shared" ca="1" si="4"/>
        <v>#N/A N/A</v>
      </c>
      <c r="K9" s="96" t="str">
        <f t="shared" ca="1" si="4"/>
        <v>-</v>
      </c>
      <c r="L9" s="19" t="str">
        <f t="shared" ca="1" si="5"/>
        <v>#N/A N/A</v>
      </c>
      <c r="M9" s="96" t="str">
        <f t="shared" ca="1" si="5"/>
        <v>-</v>
      </c>
      <c r="N9" s="19">
        <f t="shared" ca="1" si="5"/>
        <v>25.759</v>
      </c>
      <c r="O9" s="19">
        <f t="shared" ca="1" si="5"/>
        <v>17.068000000000001</v>
      </c>
      <c r="P9" s="19">
        <f t="shared" ca="1" si="5"/>
        <v>16.131</v>
      </c>
      <c r="Q9" s="19">
        <f t="shared" ca="1" si="5"/>
        <v>15.176</v>
      </c>
      <c r="R9" s="19" t="e">
        <f t="shared" ca="1" si="5"/>
        <v>#N/A</v>
      </c>
      <c r="S9" s="19" t="e">
        <f t="shared" ca="1" si="5"/>
        <v>#N/A</v>
      </c>
      <c r="T9" s="19" t="e">
        <f t="shared" ca="1" si="5"/>
        <v>#N/A</v>
      </c>
    </row>
    <row r="10" spans="1:22" ht="15">
      <c r="A10" s="5">
        <f ca="1">+A3-365</f>
        <v>43172</v>
      </c>
      <c r="B10" s="19">
        <f t="shared" ca="1" si="4"/>
        <v>91.703900000000004</v>
      </c>
      <c r="C10" s="96">
        <f t="shared" ca="1" si="4"/>
        <v>0.26000117821863705</v>
      </c>
      <c r="D10" s="19" t="str">
        <f t="shared" ca="1" si="4"/>
        <v>#N/A N/A</v>
      </c>
      <c r="E10" s="96" t="str">
        <f t="shared" ca="1" si="4"/>
        <v>-</v>
      </c>
      <c r="F10" s="19" t="str">
        <f t="shared" ca="1" si="4"/>
        <v>#N/A N/A</v>
      </c>
      <c r="G10" s="96" t="str">
        <f t="shared" ca="1" si="4"/>
        <v>-</v>
      </c>
      <c r="H10" s="19" t="str">
        <f t="shared" ca="1" si="4"/>
        <v>#N/A N/A</v>
      </c>
      <c r="I10" s="96" t="str">
        <f t="shared" ca="1" si="4"/>
        <v>-</v>
      </c>
      <c r="J10" s="19" t="str">
        <f t="shared" ca="1" si="4"/>
        <v>#N/A N/A</v>
      </c>
      <c r="K10" s="96" t="str">
        <f t="shared" ca="1" si="4"/>
        <v>-</v>
      </c>
      <c r="L10" s="19" t="str">
        <f t="shared" ca="1" si="5"/>
        <v>#N/A N/A</v>
      </c>
      <c r="M10" s="96" t="str">
        <f t="shared" ca="1" si="5"/>
        <v>-</v>
      </c>
      <c r="N10" s="19">
        <f t="shared" ca="1" si="5"/>
        <v>23.722999999999999</v>
      </c>
      <c r="O10" s="19">
        <f t="shared" ca="1" si="5"/>
        <v>18.459</v>
      </c>
      <c r="P10" s="19">
        <f t="shared" ca="1" si="5"/>
        <v>16.402999999999999</v>
      </c>
      <c r="Q10" s="19">
        <f t="shared" ca="1" si="5"/>
        <v>15.635</v>
      </c>
      <c r="R10" s="19" t="e">
        <f t="shared" ca="1" si="5"/>
        <v>#N/A</v>
      </c>
      <c r="S10" s="19" t="e">
        <f t="shared" ca="1" si="5"/>
        <v>#N/A</v>
      </c>
      <c r="T10" s="19" t="e">
        <f t="shared" ca="1" si="5"/>
        <v>#N/A</v>
      </c>
    </row>
    <row r="11" spans="1:22" ht="15">
      <c r="A11" s="15">
        <v>43244</v>
      </c>
      <c r="B11" s="19">
        <f t="shared" ca="1" si="4"/>
        <v>94.32</v>
      </c>
      <c r="C11" s="96">
        <f t="shared" ca="1" si="4"/>
        <v>0.3996453080422549</v>
      </c>
      <c r="D11" s="19">
        <f t="shared" ca="1" si="4"/>
        <v>91.95</v>
      </c>
      <c r="E11" s="96">
        <f t="shared" ca="1" si="4"/>
        <v>0.38499839488459575</v>
      </c>
      <c r="F11" s="19">
        <f t="shared" ca="1" si="4"/>
        <v>89.046300000000002</v>
      </c>
      <c r="G11" s="96">
        <f t="shared" ca="1" si="4"/>
        <v>0.38050101606825487</v>
      </c>
      <c r="H11" s="19">
        <f t="shared" ca="1" si="4"/>
        <v>86.805599999999998</v>
      </c>
      <c r="I11" s="96">
        <f t="shared" ca="1" si="4"/>
        <v>0.37999852544075507</v>
      </c>
      <c r="J11" s="19" t="str">
        <f t="shared" ca="1" si="4"/>
        <v>#N/A N/A</v>
      </c>
      <c r="K11" s="96" t="str">
        <f t="shared" ca="1" si="4"/>
        <v>-</v>
      </c>
      <c r="L11" s="19" t="str">
        <f t="shared" ca="1" si="5"/>
        <v>#N/A N/A</v>
      </c>
      <c r="M11" s="96" t="str">
        <f t="shared" ca="1" si="5"/>
        <v>-</v>
      </c>
      <c r="N11" s="19">
        <f t="shared" ca="1" si="5"/>
        <v>31.64</v>
      </c>
      <c r="O11" s="19">
        <f t="shared" ca="1" si="5"/>
        <v>21.713999999999999</v>
      </c>
      <c r="P11" s="19">
        <f t="shared" ca="1" si="5"/>
        <v>19.216999999999999</v>
      </c>
      <c r="Q11" s="19">
        <f t="shared" ca="1" si="5"/>
        <v>17.968</v>
      </c>
      <c r="R11" s="19" t="e">
        <f t="shared" ca="1" si="5"/>
        <v>#N/A</v>
      </c>
      <c r="S11" s="19" t="e">
        <f t="shared" ca="1" si="5"/>
        <v>#N/A</v>
      </c>
      <c r="T11" s="19" t="e">
        <f t="shared" ca="1" si="5"/>
        <v>#N/A</v>
      </c>
    </row>
    <row r="12" spans="1:22">
      <c r="A12" s="3"/>
      <c r="B12" s="6"/>
      <c r="C12" s="6"/>
    </row>
    <row r="13" spans="1:22">
      <c r="A13" s="7" t="s">
        <v>193</v>
      </c>
      <c r="B13" s="83" t="str">
        <f ca="1">+IFERROR(B$3-B4,"-")</f>
        <v>-</v>
      </c>
      <c r="C13" s="83">
        <f ca="1">+C$3-C4</f>
        <v>0</v>
      </c>
      <c r="D13" s="83" t="e">
        <f t="shared" ref="D13:M20" ca="1" si="6">+D$3-D4</f>
        <v>#VALUE!</v>
      </c>
      <c r="E13" s="83">
        <f t="shared" ca="1" si="6"/>
        <v>0</v>
      </c>
      <c r="F13" s="83" t="e">
        <f t="shared" ca="1" si="6"/>
        <v>#VALUE!</v>
      </c>
      <c r="G13" s="83">
        <f t="shared" ca="1" si="6"/>
        <v>0</v>
      </c>
      <c r="H13" s="83" t="e">
        <f t="shared" ca="1" si="6"/>
        <v>#VALUE!</v>
      </c>
      <c r="I13" s="83">
        <f t="shared" ca="1" si="6"/>
        <v>0</v>
      </c>
      <c r="J13" s="83" t="e">
        <f t="shared" ca="1" si="6"/>
        <v>#VALUE!</v>
      </c>
      <c r="K13" s="83">
        <f t="shared" ca="1" si="6"/>
        <v>0</v>
      </c>
      <c r="L13" s="83" t="e">
        <f t="shared" ca="1" si="6"/>
        <v>#VALUE!</v>
      </c>
      <c r="M13" s="83">
        <f t="shared" ca="1" si="6"/>
        <v>0</v>
      </c>
      <c r="N13" s="24">
        <f ca="1">IFERROR((N$3-N4)*100,"-")</f>
        <v>0</v>
      </c>
      <c r="O13" s="24">
        <f t="shared" ref="O13:R13" ca="1" si="7">IFERROR((O$3-O4)*100,"-")</f>
        <v>0</v>
      </c>
      <c r="P13" s="24">
        <f t="shared" ca="1" si="7"/>
        <v>0</v>
      </c>
      <c r="Q13" s="24">
        <f t="shared" ca="1" si="7"/>
        <v>40.800000000000125</v>
      </c>
      <c r="R13" s="24" t="str">
        <f t="shared" ca="1" si="7"/>
        <v>-</v>
      </c>
      <c r="S13" s="83" t="e">
        <f t="shared" ref="S13:T20" ca="1" si="8">+S$3-S4</f>
        <v>#VALUE!</v>
      </c>
      <c r="T13" s="83" t="e">
        <f t="shared" ca="1" si="8"/>
        <v>#VALUE!</v>
      </c>
    </row>
    <row r="14" spans="1:22">
      <c r="A14" s="7" t="s">
        <v>224</v>
      </c>
      <c r="B14" s="83" t="e">
        <f t="shared" ref="B14:K20" ca="1" si="9">+B$3-B5</f>
        <v>#VALUE!</v>
      </c>
      <c r="C14" s="83">
        <f t="shared" ca="1" si="9"/>
        <v>0</v>
      </c>
      <c r="D14" s="83" t="e">
        <f t="shared" ca="1" si="9"/>
        <v>#VALUE!</v>
      </c>
      <c r="E14" s="83">
        <f t="shared" ca="1" si="9"/>
        <v>0</v>
      </c>
      <c r="F14" s="83" t="e">
        <f t="shared" ca="1" si="9"/>
        <v>#VALUE!</v>
      </c>
      <c r="G14" s="83">
        <f t="shared" ca="1" si="9"/>
        <v>0</v>
      </c>
      <c r="H14" s="83" t="e">
        <f t="shared" ca="1" si="9"/>
        <v>#VALUE!</v>
      </c>
      <c r="I14" s="83">
        <f t="shared" ca="1" si="9"/>
        <v>0</v>
      </c>
      <c r="J14" s="83" t="e">
        <f t="shared" ca="1" si="9"/>
        <v>#VALUE!</v>
      </c>
      <c r="K14" s="83">
        <f t="shared" ca="1" si="9"/>
        <v>0</v>
      </c>
      <c r="L14" s="83" t="e">
        <f t="shared" ca="1" si="6"/>
        <v>#VALUE!</v>
      </c>
      <c r="M14" s="83">
        <f t="shared" ca="1" si="6"/>
        <v>0</v>
      </c>
      <c r="N14" s="24">
        <f t="shared" ref="N14:R20" ca="1" si="10">IFERROR((N$3-N5)*100,"-")</f>
        <v>0</v>
      </c>
      <c r="O14" s="24">
        <f t="shared" ca="1" si="10"/>
        <v>0</v>
      </c>
      <c r="P14" s="24">
        <f t="shared" ca="1" si="10"/>
        <v>0</v>
      </c>
      <c r="Q14" s="24">
        <f t="shared" ca="1" si="10"/>
        <v>40.800000000000125</v>
      </c>
      <c r="R14" s="24" t="str">
        <f t="shared" ca="1" si="10"/>
        <v>-</v>
      </c>
      <c r="S14" s="83" t="e">
        <f t="shared" ca="1" si="8"/>
        <v>#VALUE!</v>
      </c>
      <c r="T14" s="83" t="e">
        <f t="shared" ca="1" si="8"/>
        <v>#VALUE!</v>
      </c>
    </row>
    <row r="15" spans="1:22">
      <c r="A15" s="7" t="s">
        <v>194</v>
      </c>
      <c r="B15" s="83" t="e">
        <f t="shared" ca="1" si="9"/>
        <v>#VALUE!</v>
      </c>
      <c r="C15" s="83">
        <f t="shared" ca="1" si="9"/>
        <v>0</v>
      </c>
      <c r="D15" s="83" t="e">
        <f t="shared" ca="1" si="9"/>
        <v>#VALUE!</v>
      </c>
      <c r="E15" s="83">
        <f t="shared" ca="1" si="9"/>
        <v>0</v>
      </c>
      <c r="F15" s="83" t="e">
        <f t="shared" ca="1" si="9"/>
        <v>#VALUE!</v>
      </c>
      <c r="G15" s="83">
        <f t="shared" ca="1" si="9"/>
        <v>0</v>
      </c>
      <c r="H15" s="83" t="e">
        <f t="shared" ca="1" si="9"/>
        <v>#VALUE!</v>
      </c>
      <c r="I15" s="83">
        <f t="shared" ca="1" si="9"/>
        <v>0</v>
      </c>
      <c r="J15" s="83" t="e">
        <f t="shared" ca="1" si="9"/>
        <v>#VALUE!</v>
      </c>
      <c r="K15" s="83">
        <f t="shared" ca="1" si="9"/>
        <v>0</v>
      </c>
      <c r="L15" s="83" t="e">
        <f t="shared" ca="1" si="6"/>
        <v>#VALUE!</v>
      </c>
      <c r="M15" s="83">
        <f t="shared" ca="1" si="6"/>
        <v>0</v>
      </c>
      <c r="N15" s="24">
        <f t="shared" ca="1" si="10"/>
        <v>0</v>
      </c>
      <c r="O15" s="24">
        <f t="shared" ca="1" si="10"/>
        <v>23.400000000000176</v>
      </c>
      <c r="P15" s="24">
        <f t="shared" ca="1" si="10"/>
        <v>63.69999999999969</v>
      </c>
      <c r="Q15" s="24">
        <f t="shared" ca="1" si="10"/>
        <v>47.900000000000276</v>
      </c>
      <c r="R15" s="24" t="str">
        <f t="shared" ca="1" si="10"/>
        <v>-</v>
      </c>
      <c r="S15" s="83" t="e">
        <f t="shared" ca="1" si="8"/>
        <v>#VALUE!</v>
      </c>
      <c r="T15" s="83" t="e">
        <f t="shared" ca="1" si="8"/>
        <v>#VALUE!</v>
      </c>
    </row>
    <row r="16" spans="1:22">
      <c r="A16" s="7" t="s">
        <v>225</v>
      </c>
      <c r="B16" s="83" t="e">
        <f t="shared" ca="1" si="9"/>
        <v>#VALUE!</v>
      </c>
      <c r="C16" s="83">
        <f t="shared" ca="1" si="9"/>
        <v>0</v>
      </c>
      <c r="D16" s="83" t="e">
        <f t="shared" ca="1" si="9"/>
        <v>#VALUE!</v>
      </c>
      <c r="E16" s="83">
        <f t="shared" ca="1" si="9"/>
        <v>0</v>
      </c>
      <c r="F16" s="83" t="e">
        <f t="shared" ca="1" si="9"/>
        <v>#VALUE!</v>
      </c>
      <c r="G16" s="83">
        <f t="shared" ca="1" si="9"/>
        <v>0</v>
      </c>
      <c r="H16" s="83" t="e">
        <f t="shared" ca="1" si="9"/>
        <v>#VALUE!</v>
      </c>
      <c r="I16" s="83">
        <f t="shared" ca="1" si="9"/>
        <v>0</v>
      </c>
      <c r="J16" s="83" t="e">
        <f t="shared" ca="1" si="9"/>
        <v>#VALUE!</v>
      </c>
      <c r="K16" s="83">
        <f t="shared" ca="1" si="9"/>
        <v>0</v>
      </c>
      <c r="L16" s="83" t="e">
        <f t="shared" ca="1" si="6"/>
        <v>#VALUE!</v>
      </c>
      <c r="M16" s="83">
        <f t="shared" ca="1" si="6"/>
        <v>0</v>
      </c>
      <c r="N16" s="24">
        <f t="shared" ca="1" si="10"/>
        <v>0</v>
      </c>
      <c r="O16" s="24">
        <f t="shared" ca="1" si="10"/>
        <v>102.59999999999998</v>
      </c>
      <c r="P16" s="24">
        <f t="shared" ca="1" si="10"/>
        <v>94.699999999999918</v>
      </c>
      <c r="Q16" s="24">
        <f t="shared" ca="1" si="10"/>
        <v>79.70000000000006</v>
      </c>
      <c r="R16" s="24" t="str">
        <f t="shared" ca="1" si="10"/>
        <v>-</v>
      </c>
      <c r="S16" s="83" t="e">
        <f t="shared" ca="1" si="8"/>
        <v>#VALUE!</v>
      </c>
      <c r="T16" s="83" t="e">
        <f t="shared" ca="1" si="8"/>
        <v>#VALUE!</v>
      </c>
    </row>
    <row r="17" spans="1:24">
      <c r="A17" s="7" t="s">
        <v>20</v>
      </c>
      <c r="B17" s="83" t="e">
        <f t="shared" ca="1" si="9"/>
        <v>#VALUE!</v>
      </c>
      <c r="C17" s="83">
        <f t="shared" ca="1" si="9"/>
        <v>0</v>
      </c>
      <c r="D17" s="83" t="e">
        <f t="shared" ca="1" si="9"/>
        <v>#VALUE!</v>
      </c>
      <c r="E17" s="83">
        <f t="shared" ca="1" si="9"/>
        <v>0</v>
      </c>
      <c r="F17" s="83" t="e">
        <f t="shared" ca="1" si="9"/>
        <v>#VALUE!</v>
      </c>
      <c r="G17" s="83">
        <f t="shared" ca="1" si="9"/>
        <v>0</v>
      </c>
      <c r="H17" s="83" t="e">
        <f t="shared" ca="1" si="9"/>
        <v>#VALUE!</v>
      </c>
      <c r="I17" s="83">
        <f t="shared" ca="1" si="9"/>
        <v>0</v>
      </c>
      <c r="J17" s="83" t="e">
        <f t="shared" ca="1" si="9"/>
        <v>#VALUE!</v>
      </c>
      <c r="K17" s="83">
        <f t="shared" ca="1" si="9"/>
        <v>0</v>
      </c>
      <c r="L17" s="83" t="e">
        <f t="shared" ca="1" si="6"/>
        <v>#VALUE!</v>
      </c>
      <c r="M17" s="83">
        <f t="shared" ca="1" si="6"/>
        <v>0</v>
      </c>
      <c r="N17" s="24">
        <f t="shared" ca="1" si="10"/>
        <v>0</v>
      </c>
      <c r="O17" s="24">
        <f t="shared" ca="1" si="10"/>
        <v>336.50000000000023</v>
      </c>
      <c r="P17" s="24">
        <f t="shared" ca="1" si="10"/>
        <v>28.099999999999881</v>
      </c>
      <c r="Q17" s="24">
        <f t="shared" ca="1" si="10"/>
        <v>43.700000000000117</v>
      </c>
      <c r="R17" s="24" t="str">
        <f t="shared" ca="1" si="10"/>
        <v>-</v>
      </c>
      <c r="S17" s="83" t="e">
        <f t="shared" ca="1" si="8"/>
        <v>#VALUE!</v>
      </c>
      <c r="T17" s="83" t="e">
        <f t="shared" ca="1" si="8"/>
        <v>#VALUE!</v>
      </c>
    </row>
    <row r="18" spans="1:24">
      <c r="A18" s="7" t="s">
        <v>226</v>
      </c>
      <c r="B18" s="83" t="e">
        <f t="shared" ca="1" si="9"/>
        <v>#VALUE!</v>
      </c>
      <c r="C18" s="83">
        <f t="shared" ca="1" si="9"/>
        <v>-0.2584997133350323</v>
      </c>
      <c r="D18" s="83" t="e">
        <f t="shared" ca="1" si="9"/>
        <v>#VALUE!</v>
      </c>
      <c r="E18" s="83" t="e">
        <f t="shared" ca="1" si="9"/>
        <v>#VALUE!</v>
      </c>
      <c r="F18" s="83" t="e">
        <f t="shared" ca="1" si="9"/>
        <v>#VALUE!</v>
      </c>
      <c r="G18" s="83">
        <f t="shared" ca="1" si="9"/>
        <v>0.32844952332080996</v>
      </c>
      <c r="H18" s="83" t="e">
        <f t="shared" ca="1" si="9"/>
        <v>#VALUE!</v>
      </c>
      <c r="I18" s="83" t="e">
        <f t="shared" ca="1" si="9"/>
        <v>#VALUE!</v>
      </c>
      <c r="J18" s="83" t="e">
        <f t="shared" ca="1" si="9"/>
        <v>#VALUE!</v>
      </c>
      <c r="K18" s="83" t="e">
        <f t="shared" ca="1" si="9"/>
        <v>#VALUE!</v>
      </c>
      <c r="L18" s="83" t="e">
        <f t="shared" ca="1" si="6"/>
        <v>#VALUE!</v>
      </c>
      <c r="M18" s="83" t="e">
        <f t="shared" ca="1" si="6"/>
        <v>#VALUE!</v>
      </c>
      <c r="N18" s="24">
        <f t="shared" ca="1" si="10"/>
        <v>7215.6</v>
      </c>
      <c r="O18" s="24">
        <f t="shared" ca="1" si="10"/>
        <v>1323.8</v>
      </c>
      <c r="P18" s="24">
        <f t="shared" ca="1" si="10"/>
        <v>432.39999999999981</v>
      </c>
      <c r="Q18" s="24">
        <f t="shared" ca="1" si="10"/>
        <v>523.80000000000018</v>
      </c>
      <c r="R18" s="24" t="str">
        <f t="shared" ca="1" si="10"/>
        <v>-</v>
      </c>
      <c r="S18" s="83" t="e">
        <f t="shared" ca="1" si="8"/>
        <v>#VALUE!</v>
      </c>
      <c r="T18" s="83" t="e">
        <f t="shared" ca="1" si="8"/>
        <v>#VALUE!</v>
      </c>
    </row>
    <row r="19" spans="1:24">
      <c r="A19" s="7" t="s">
        <v>21</v>
      </c>
      <c r="B19" s="83" t="e">
        <f t="shared" ca="1" si="9"/>
        <v>#VALUE!</v>
      </c>
      <c r="C19" s="83">
        <f t="shared" ca="1" si="9"/>
        <v>-0.26000117821863705</v>
      </c>
      <c r="D19" s="83" t="e">
        <f t="shared" ca="1" si="9"/>
        <v>#VALUE!</v>
      </c>
      <c r="E19" s="83" t="e">
        <f t="shared" ca="1" si="9"/>
        <v>#VALUE!</v>
      </c>
      <c r="F19" s="83" t="e">
        <f t="shared" ca="1" si="9"/>
        <v>#VALUE!</v>
      </c>
      <c r="G19" s="83" t="e">
        <f t="shared" ca="1" si="9"/>
        <v>#VALUE!</v>
      </c>
      <c r="H19" s="83" t="e">
        <f t="shared" ca="1" si="9"/>
        <v>#VALUE!</v>
      </c>
      <c r="I19" s="83" t="e">
        <f t="shared" ca="1" si="9"/>
        <v>#VALUE!</v>
      </c>
      <c r="J19" s="83" t="e">
        <f t="shared" ca="1" si="9"/>
        <v>#VALUE!</v>
      </c>
      <c r="K19" s="83" t="e">
        <f t="shared" ca="1" si="9"/>
        <v>#VALUE!</v>
      </c>
      <c r="L19" s="83" t="e">
        <f t="shared" ca="1" si="6"/>
        <v>#VALUE!</v>
      </c>
      <c r="M19" s="83" t="e">
        <f t="shared" ca="1" si="6"/>
        <v>#VALUE!</v>
      </c>
      <c r="N19" s="24">
        <f t="shared" ca="1" si="10"/>
        <v>7419.2000000000007</v>
      </c>
      <c r="O19" s="24">
        <f t="shared" ca="1" si="10"/>
        <v>1184.7</v>
      </c>
      <c r="P19" s="24">
        <f t="shared" ca="1" si="10"/>
        <v>405.19999999999993</v>
      </c>
      <c r="Q19" s="24">
        <f t="shared" ca="1" si="10"/>
        <v>477.90000000000015</v>
      </c>
      <c r="R19" s="24" t="str">
        <f t="shared" ca="1" si="10"/>
        <v>-</v>
      </c>
      <c r="S19" s="83" t="e">
        <f t="shared" ca="1" si="8"/>
        <v>#VALUE!</v>
      </c>
      <c r="T19" s="83" t="e">
        <f t="shared" ca="1" si="8"/>
        <v>#VALUE!</v>
      </c>
    </row>
    <row r="20" spans="1:24">
      <c r="A20" s="16" t="s">
        <v>22</v>
      </c>
      <c r="B20" s="83" t="e">
        <f t="shared" ca="1" si="9"/>
        <v>#VALUE!</v>
      </c>
      <c r="C20" s="83">
        <f t="shared" ca="1" si="9"/>
        <v>-0.3996453080422549</v>
      </c>
      <c r="D20" s="83" t="e">
        <f t="shared" ca="1" si="9"/>
        <v>#VALUE!</v>
      </c>
      <c r="E20" s="83">
        <f t="shared" ca="1" si="9"/>
        <v>6.4870393593981057E-2</v>
      </c>
      <c r="F20" s="83" t="e">
        <f t="shared" ca="1" si="9"/>
        <v>#VALUE!</v>
      </c>
      <c r="G20" s="83">
        <f t="shared" ca="1" si="9"/>
        <v>0.21944850108942365</v>
      </c>
      <c r="H20" s="83" t="e">
        <f t="shared" ca="1" si="9"/>
        <v>#VALUE!</v>
      </c>
      <c r="I20" s="83">
        <f t="shared" ca="1" si="9"/>
        <v>0.21995099171692345</v>
      </c>
      <c r="J20" s="83" t="e">
        <f t="shared" ca="1" si="9"/>
        <v>#VALUE!</v>
      </c>
      <c r="K20" s="83" t="e">
        <f t="shared" ca="1" si="9"/>
        <v>#VALUE!</v>
      </c>
      <c r="L20" s="83" t="e">
        <f t="shared" ca="1" si="6"/>
        <v>#VALUE!</v>
      </c>
      <c r="M20" s="83" t="e">
        <f t="shared" ca="1" si="6"/>
        <v>#VALUE!</v>
      </c>
      <c r="N20" s="24">
        <f t="shared" ca="1" si="10"/>
        <v>6627.5000000000009</v>
      </c>
      <c r="O20" s="24">
        <f t="shared" ca="1" si="10"/>
        <v>859.20000000000027</v>
      </c>
      <c r="P20" s="24">
        <f t="shared" ca="1" si="10"/>
        <v>123.79999999999995</v>
      </c>
      <c r="Q20" s="24">
        <f t="shared" ca="1" si="10"/>
        <v>244.60000000000014</v>
      </c>
      <c r="R20" s="24" t="str">
        <f t="shared" ca="1" si="10"/>
        <v>-</v>
      </c>
      <c r="S20" s="83" t="e">
        <f t="shared" ca="1" si="8"/>
        <v>#VALUE!</v>
      </c>
      <c r="T20" s="83" t="e">
        <f t="shared" ca="1" si="8"/>
        <v>#VALUE!</v>
      </c>
    </row>
    <row r="21" spans="1:24">
      <c r="A21" s="8"/>
      <c r="B21" s="9"/>
      <c r="C21" s="9"/>
      <c r="D21" s="9"/>
      <c r="E21" s="9"/>
    </row>
    <row r="22" spans="1:24">
      <c r="A22" s="4" t="s">
        <v>15</v>
      </c>
      <c r="B22" s="10">
        <v>42370</v>
      </c>
      <c r="C22" s="10"/>
      <c r="D22" s="10"/>
      <c r="E22" s="10"/>
    </row>
    <row r="23" spans="1:24">
      <c r="A23" s="4" t="s">
        <v>16</v>
      </c>
    </row>
    <row r="24" spans="1:24" ht="42.75" customHeight="1">
      <c r="B24" s="11" t="s">
        <v>298</v>
      </c>
      <c r="C24" s="11" t="s">
        <v>301</v>
      </c>
      <c r="D24" s="11" t="s">
        <v>276</v>
      </c>
      <c r="E24" s="11" t="s">
        <v>302</v>
      </c>
      <c r="F24" s="11" t="s">
        <v>277</v>
      </c>
      <c r="G24" s="11" t="s">
        <v>303</v>
      </c>
      <c r="H24" s="11" t="s">
        <v>278</v>
      </c>
      <c r="I24" s="11" t="s">
        <v>304</v>
      </c>
      <c r="J24" s="11" t="s">
        <v>279</v>
      </c>
      <c r="K24" s="11" t="s">
        <v>305</v>
      </c>
      <c r="L24" s="11" t="s">
        <v>300</v>
      </c>
      <c r="M24" s="11" t="s">
        <v>306</v>
      </c>
      <c r="N24" s="11" t="s">
        <v>280</v>
      </c>
      <c r="O24" s="11" t="s">
        <v>281</v>
      </c>
      <c r="P24" s="11" t="s">
        <v>286</v>
      </c>
      <c r="Q24" s="11" t="s">
        <v>282</v>
      </c>
      <c r="R24" s="11"/>
      <c r="S24" s="11"/>
      <c r="T24" s="11"/>
    </row>
    <row r="25" spans="1:24" customFormat="1" ht="15">
      <c r="B25" t="s">
        <v>299</v>
      </c>
      <c r="D25" s="103" t="s">
        <v>272</v>
      </c>
      <c r="E25" s="2"/>
      <c r="F25" s="103" t="s">
        <v>273</v>
      </c>
      <c r="G25" s="2"/>
      <c r="H25" s="2" t="s">
        <v>274</v>
      </c>
      <c r="I25" s="2"/>
      <c r="J25" s="2" t="s">
        <v>275</v>
      </c>
      <c r="K25" s="2"/>
      <c r="L25" s="2" t="s">
        <v>307</v>
      </c>
      <c r="M25" s="2"/>
      <c r="N25" s="2" t="s">
        <v>283</v>
      </c>
      <c r="O25" s="2" t="s">
        <v>284</v>
      </c>
      <c r="P25" s="2" t="s">
        <v>288</v>
      </c>
      <c r="Q25" s="2" t="s">
        <v>285</v>
      </c>
      <c r="R25" s="2"/>
    </row>
    <row r="26" spans="1:24" s="12" customFormat="1">
      <c r="B26" s="86">
        <v>43299</v>
      </c>
      <c r="C26" s="86"/>
      <c r="D26" s="86">
        <v>43327</v>
      </c>
      <c r="E26" s="86"/>
      <c r="F26" s="86">
        <v>43362</v>
      </c>
      <c r="G26" s="86"/>
      <c r="H26" s="86">
        <v>43390</v>
      </c>
      <c r="I26" s="86"/>
      <c r="J26" s="86">
        <v>43425</v>
      </c>
      <c r="K26" s="86"/>
      <c r="L26" s="86">
        <v>43453</v>
      </c>
      <c r="M26" s="86"/>
      <c r="N26" s="86">
        <v>43362</v>
      </c>
      <c r="O26" s="86">
        <v>44473</v>
      </c>
      <c r="P26" s="86">
        <v>45216</v>
      </c>
      <c r="Q26" s="86">
        <v>46313</v>
      </c>
      <c r="R26" s="86"/>
    </row>
    <row r="27" spans="1:24" ht="15">
      <c r="A27" s="4" t="s">
        <v>17</v>
      </c>
      <c r="B27" s="4" t="s">
        <v>4</v>
      </c>
      <c r="D27" s="4" t="s">
        <v>4</v>
      </c>
      <c r="F27" s="4" t="s">
        <v>4</v>
      </c>
      <c r="H27" s="4" t="s">
        <v>4</v>
      </c>
      <c r="J27" s="4" t="s">
        <v>4</v>
      </c>
      <c r="L27" s="4" t="s">
        <v>4</v>
      </c>
      <c r="N27" s="4" t="s">
        <v>287</v>
      </c>
      <c r="O27" s="4" t="s">
        <v>287</v>
      </c>
      <c r="P27" s="4" t="s">
        <v>287</v>
      </c>
      <c r="Q27" s="4" t="s">
        <v>287</v>
      </c>
      <c r="W27" s="55"/>
      <c r="X27" s="2" t="s">
        <v>221</v>
      </c>
    </row>
    <row r="28" spans="1:24" ht="15">
      <c r="A28" s="10" t="e">
        <f ca="1">_xll.BDH(B$25,B$27,$B22,$B23,"Dir=V","CDR=5d","Fill=E","Dts=S","cols=2;rows=834")</f>
        <v>#NAME?</v>
      </c>
      <c r="B28" s="13" t="s">
        <v>110</v>
      </c>
      <c r="C28" s="13"/>
      <c r="D28" s="13" t="e">
        <f ca="1">_xll.BDH(D$25,D$27,$B$22,"","CDR=5d","Fill=E","Dir=V","Dts=H","Days=T","cols=1;rows=834")</f>
        <v>#NAME?</v>
      </c>
      <c r="E28" s="13"/>
      <c r="F28" s="13" t="e">
        <f ca="1">_xll.BDH(F$25,F$27,$B$22,"","CDR=5d","Fill=E","Dir=V","Dts=H","Days=T","cols=1;rows=834")</f>
        <v>#NAME?</v>
      </c>
      <c r="G28" s="13"/>
      <c r="H28" s="13" t="e">
        <f ca="1">_xll.BDH(H$25,H$27,$B$22,"","CDR=5d","Fill=E","Dir=V","Dts=H","Days=T","cols=1;rows=834")</f>
        <v>#NAME?</v>
      </c>
      <c r="I28" s="13"/>
      <c r="J28" s="13" t="e">
        <f ca="1">_xll.BDH(J$25,J$27,$B$22,"","CDR=5d","Fill=E","Dir=V","Dts=H","Days=T","cols=1;rows=834")</f>
        <v>#NAME?</v>
      </c>
      <c r="K28" s="13"/>
      <c r="L28" s="13" t="e">
        <f ca="1">_xll.BDH(L$25,L$27,$B$22,"","CDR=5d","Fill=E","Dir=V","Dts=H","Days=T","cols=1;rows=834")</f>
        <v>#NAME?</v>
      </c>
      <c r="M28" s="13"/>
      <c r="N28" s="13" t="e">
        <f ca="1">_xll.BDH(N$25,N$27,$B$22,"","CDR=5d","Dir=V","Dts=H","Days=T","cols=1;rows=834")</f>
        <v>#NAME?</v>
      </c>
      <c r="O28" s="13" t="e">
        <f ca="1">_xll.BDH(O$25,O$27,$B$22,"","CDR=5d","Dir=V","Dts=H","Days=T","cols=1;rows=834")</f>
        <v>#NAME?</v>
      </c>
      <c r="P28" s="13" t="e">
        <f ca="1">_xll.BDH(P$25,P$27,$B$22,"","CDR=5d","Dir=V","Dts=H","Days=T","cols=1;rows=834")</f>
        <v>#NAME?</v>
      </c>
      <c r="Q28" s="13" t="e">
        <f ca="1">_xll.BDH(Q$25,Q$27,$B$22,"","CDR=5d","Dir=V","Dts=H","Days=T","cols=1;rows=834")</f>
        <v>#NAME?</v>
      </c>
      <c r="R28" s="95"/>
      <c r="S28" s="13"/>
      <c r="T28" s="13"/>
      <c r="W28" s="100" t="e">
        <f ca="1">_xll.BDH($X$27,"LAST_PRICE",$A$3,"","BarSize","5","BarType","T","cols=2;rows=155")</f>
        <v>#NAME?</v>
      </c>
      <c r="X28" s="56">
        <v>746.17</v>
      </c>
    </row>
    <row r="29" spans="1:24">
      <c r="A29" s="10">
        <v>42373</v>
      </c>
      <c r="B29" s="13" t="s">
        <v>110</v>
      </c>
      <c r="C29" s="95" t="str">
        <f>IFERROR((1/(B29/100)-1)*(365/(B$26-$A29)),"-")</f>
        <v>-</v>
      </c>
      <c r="D29" s="13" t="s">
        <v>110</v>
      </c>
      <c r="E29" s="95" t="str">
        <f>IFERROR((1/(D29/100)-1)*(365/(D$26-$A29)),"-")</f>
        <v>-</v>
      </c>
      <c r="F29" s="13" t="s">
        <v>110</v>
      </c>
      <c r="G29" s="95" t="str">
        <f>IFERROR((1/(F29/100)-1)*(365/(F$26-$A29)),"-")</f>
        <v>-</v>
      </c>
      <c r="H29" s="13" t="s">
        <v>110</v>
      </c>
      <c r="I29" s="95" t="str">
        <f>IFERROR((1/(H29/100)-1)*(365/(H$26-$A29)),"-")</f>
        <v>-</v>
      </c>
      <c r="J29" s="13" t="s">
        <v>110</v>
      </c>
      <c r="K29" s="95" t="str">
        <f>IFERROR((1/(J29/100)-1)*(365/(J$26-$A29)),"-")</f>
        <v>-</v>
      </c>
      <c r="L29" s="13" t="s">
        <v>110</v>
      </c>
      <c r="M29" s="95" t="str">
        <f>IFERROR((1/(L29/100)-1)*(365/(L$26-$A29)),"-")</f>
        <v>-</v>
      </c>
      <c r="N29" s="13" t="s">
        <v>110</v>
      </c>
      <c r="O29" s="13" t="s">
        <v>110</v>
      </c>
      <c r="P29" s="13" t="s">
        <v>110</v>
      </c>
      <c r="Q29" s="13" t="s">
        <v>110</v>
      </c>
      <c r="R29" s="95"/>
      <c r="S29" s="13"/>
      <c r="T29" s="13"/>
      <c r="W29" s="101">
        <v>43537.003472222219</v>
      </c>
      <c r="X29" s="4">
        <v>746.17</v>
      </c>
    </row>
    <row r="30" spans="1:24">
      <c r="A30" s="10">
        <v>42374</v>
      </c>
      <c r="B30" s="13" t="s">
        <v>110</v>
      </c>
      <c r="C30" s="95" t="str">
        <f t="shared" ref="C30:C93" si="11">IFERROR((1/(B30/100)-1)*(365/(B$26-$A30)),"-")</f>
        <v>-</v>
      </c>
      <c r="D30" s="13" t="s">
        <v>110</v>
      </c>
      <c r="E30" s="95" t="str">
        <f t="shared" ref="E30:E93" si="12">IFERROR((1/(D30/100)-1)*(365/(D$26-$A30)),"-")</f>
        <v>-</v>
      </c>
      <c r="F30" s="13" t="s">
        <v>110</v>
      </c>
      <c r="G30" s="95" t="str">
        <f t="shared" ref="G30:G93" si="13">IFERROR((1/(F30/100)-1)*(365/(F$26-$A30)),"-")</f>
        <v>-</v>
      </c>
      <c r="H30" s="13" t="s">
        <v>110</v>
      </c>
      <c r="I30" s="95" t="str">
        <f t="shared" ref="I30:I93" si="14">IFERROR((1/(H30/100)-1)*(365/(H$26-$A30)),"-")</f>
        <v>-</v>
      </c>
      <c r="J30" s="13" t="s">
        <v>110</v>
      </c>
      <c r="K30" s="95" t="str">
        <f t="shared" ref="K30:K93" si="15">IFERROR((1/(J30/100)-1)*(365/(J$26-$A30)),"-")</f>
        <v>-</v>
      </c>
      <c r="L30" s="95" t="s">
        <v>110</v>
      </c>
      <c r="M30" s="95" t="str">
        <f t="shared" ref="M30:M93" si="16">IFERROR((1/(L30/100)-1)*(365/(L$26-$A30)),"-")</f>
        <v>-</v>
      </c>
      <c r="N30" s="13" t="s">
        <v>110</v>
      </c>
      <c r="O30" s="13" t="s">
        <v>110</v>
      </c>
      <c r="P30" s="13" t="s">
        <v>110</v>
      </c>
      <c r="Q30" s="13" t="s">
        <v>110</v>
      </c>
      <c r="R30" s="95"/>
      <c r="S30" s="13"/>
      <c r="T30" s="13"/>
      <c r="W30" s="101">
        <v>43537.006944444445</v>
      </c>
      <c r="X30" s="4">
        <v>746.17</v>
      </c>
    </row>
    <row r="31" spans="1:24">
      <c r="A31" s="10">
        <v>42375</v>
      </c>
      <c r="B31" s="13" t="s">
        <v>110</v>
      </c>
      <c r="C31" s="95" t="str">
        <f t="shared" si="11"/>
        <v>-</v>
      </c>
      <c r="D31" s="13" t="s">
        <v>110</v>
      </c>
      <c r="E31" s="95" t="str">
        <f t="shared" si="12"/>
        <v>-</v>
      </c>
      <c r="F31" s="13" t="s">
        <v>110</v>
      </c>
      <c r="G31" s="95" t="str">
        <f t="shared" si="13"/>
        <v>-</v>
      </c>
      <c r="H31" s="13" t="s">
        <v>110</v>
      </c>
      <c r="I31" s="95" t="str">
        <f t="shared" si="14"/>
        <v>-</v>
      </c>
      <c r="J31" s="13" t="s">
        <v>110</v>
      </c>
      <c r="K31" s="95" t="str">
        <f t="shared" si="15"/>
        <v>-</v>
      </c>
      <c r="L31" s="95" t="s">
        <v>110</v>
      </c>
      <c r="M31" s="95" t="str">
        <f t="shared" si="16"/>
        <v>-</v>
      </c>
      <c r="N31" s="13" t="s">
        <v>110</v>
      </c>
      <c r="O31" s="13" t="s">
        <v>110</v>
      </c>
      <c r="P31" s="13" t="s">
        <v>110</v>
      </c>
      <c r="Q31" s="13" t="s">
        <v>110</v>
      </c>
      <c r="R31" s="95"/>
      <c r="S31" s="13"/>
      <c r="T31" s="13"/>
      <c r="W31" s="101">
        <v>43537.010416666664</v>
      </c>
      <c r="X31" s="4">
        <v>746.17</v>
      </c>
    </row>
    <row r="32" spans="1:24">
      <c r="A32" s="10">
        <v>42376</v>
      </c>
      <c r="B32" s="13" t="s">
        <v>110</v>
      </c>
      <c r="C32" s="95" t="str">
        <f t="shared" si="11"/>
        <v>-</v>
      </c>
      <c r="D32" s="13" t="s">
        <v>110</v>
      </c>
      <c r="E32" s="95" t="str">
        <f t="shared" si="12"/>
        <v>-</v>
      </c>
      <c r="F32" s="13" t="s">
        <v>110</v>
      </c>
      <c r="G32" s="95" t="str">
        <f t="shared" si="13"/>
        <v>-</v>
      </c>
      <c r="H32" s="13" t="s">
        <v>110</v>
      </c>
      <c r="I32" s="95" t="str">
        <f t="shared" si="14"/>
        <v>-</v>
      </c>
      <c r="J32" s="13" t="s">
        <v>110</v>
      </c>
      <c r="K32" s="95" t="str">
        <f t="shared" si="15"/>
        <v>-</v>
      </c>
      <c r="L32" s="95" t="s">
        <v>110</v>
      </c>
      <c r="M32" s="95" t="str">
        <f t="shared" si="16"/>
        <v>-</v>
      </c>
      <c r="N32" s="13" t="s">
        <v>110</v>
      </c>
      <c r="O32" s="13" t="s">
        <v>110</v>
      </c>
      <c r="P32" s="13" t="s">
        <v>110</v>
      </c>
      <c r="Q32" s="13" t="s">
        <v>110</v>
      </c>
      <c r="R32" s="95"/>
      <c r="S32" s="13"/>
      <c r="T32" s="13"/>
      <c r="W32" s="101">
        <v>43537.013888888891</v>
      </c>
      <c r="X32" s="4">
        <v>746.17</v>
      </c>
    </row>
    <row r="33" spans="1:24">
      <c r="A33" s="10">
        <v>42377</v>
      </c>
      <c r="B33" s="13" t="s">
        <v>110</v>
      </c>
      <c r="C33" s="95" t="str">
        <f t="shared" si="11"/>
        <v>-</v>
      </c>
      <c r="D33" s="13" t="s">
        <v>110</v>
      </c>
      <c r="E33" s="95" t="str">
        <f t="shared" si="12"/>
        <v>-</v>
      </c>
      <c r="F33" s="13" t="s">
        <v>110</v>
      </c>
      <c r="G33" s="95" t="str">
        <f t="shared" si="13"/>
        <v>-</v>
      </c>
      <c r="H33" s="13" t="s">
        <v>110</v>
      </c>
      <c r="I33" s="95" t="str">
        <f t="shared" si="14"/>
        <v>-</v>
      </c>
      <c r="J33" s="13" t="s">
        <v>110</v>
      </c>
      <c r="K33" s="95" t="str">
        <f t="shared" si="15"/>
        <v>-</v>
      </c>
      <c r="L33" s="95" t="s">
        <v>110</v>
      </c>
      <c r="M33" s="95" t="str">
        <f t="shared" si="16"/>
        <v>-</v>
      </c>
      <c r="N33" s="13" t="s">
        <v>110</v>
      </c>
      <c r="O33" s="13" t="s">
        <v>110</v>
      </c>
      <c r="P33" s="13" t="s">
        <v>110</v>
      </c>
      <c r="Q33" s="13" t="s">
        <v>110</v>
      </c>
      <c r="R33" s="95"/>
      <c r="S33" s="13"/>
      <c r="T33" s="13"/>
      <c r="W33" s="101">
        <v>43537.017361111109</v>
      </c>
      <c r="X33" s="4">
        <v>746.17</v>
      </c>
    </row>
    <row r="34" spans="1:24">
      <c r="A34" s="10">
        <v>42380</v>
      </c>
      <c r="B34" s="13" t="s">
        <v>110</v>
      </c>
      <c r="C34" s="95" t="str">
        <f t="shared" si="11"/>
        <v>-</v>
      </c>
      <c r="D34" s="13" t="s">
        <v>110</v>
      </c>
      <c r="E34" s="95" t="str">
        <f t="shared" si="12"/>
        <v>-</v>
      </c>
      <c r="F34" s="13" t="s">
        <v>110</v>
      </c>
      <c r="G34" s="95" t="str">
        <f t="shared" si="13"/>
        <v>-</v>
      </c>
      <c r="H34" s="13" t="s">
        <v>110</v>
      </c>
      <c r="I34" s="95" t="str">
        <f t="shared" si="14"/>
        <v>-</v>
      </c>
      <c r="J34" s="13" t="s">
        <v>110</v>
      </c>
      <c r="K34" s="95" t="str">
        <f t="shared" si="15"/>
        <v>-</v>
      </c>
      <c r="L34" s="95" t="s">
        <v>110</v>
      </c>
      <c r="M34" s="95" t="str">
        <f t="shared" si="16"/>
        <v>-</v>
      </c>
      <c r="N34" s="13" t="s">
        <v>110</v>
      </c>
      <c r="O34" s="13" t="s">
        <v>110</v>
      </c>
      <c r="P34" s="13" t="s">
        <v>110</v>
      </c>
      <c r="Q34" s="13" t="s">
        <v>110</v>
      </c>
      <c r="R34" s="95"/>
      <c r="S34" s="13"/>
      <c r="T34" s="13"/>
      <c r="W34" s="101">
        <v>43537.020833333336</v>
      </c>
      <c r="X34" s="4">
        <v>746.17</v>
      </c>
    </row>
    <row r="35" spans="1:24">
      <c r="A35" s="10">
        <v>42381</v>
      </c>
      <c r="B35" s="13" t="s">
        <v>110</v>
      </c>
      <c r="C35" s="95" t="str">
        <f t="shared" si="11"/>
        <v>-</v>
      </c>
      <c r="D35" s="13" t="s">
        <v>110</v>
      </c>
      <c r="E35" s="95" t="str">
        <f t="shared" si="12"/>
        <v>-</v>
      </c>
      <c r="F35" s="13" t="s">
        <v>110</v>
      </c>
      <c r="G35" s="95" t="str">
        <f t="shared" si="13"/>
        <v>-</v>
      </c>
      <c r="H35" s="13" t="s">
        <v>110</v>
      </c>
      <c r="I35" s="95" t="str">
        <f t="shared" si="14"/>
        <v>-</v>
      </c>
      <c r="J35" s="13" t="s">
        <v>110</v>
      </c>
      <c r="K35" s="95" t="str">
        <f t="shared" si="15"/>
        <v>-</v>
      </c>
      <c r="L35" s="95" t="s">
        <v>110</v>
      </c>
      <c r="M35" s="95" t="str">
        <f t="shared" si="16"/>
        <v>-</v>
      </c>
      <c r="N35" s="13" t="s">
        <v>110</v>
      </c>
      <c r="O35" s="13" t="s">
        <v>110</v>
      </c>
      <c r="P35" s="13" t="s">
        <v>110</v>
      </c>
      <c r="Q35" s="13" t="s">
        <v>110</v>
      </c>
      <c r="R35" s="95"/>
      <c r="S35" s="13"/>
      <c r="T35" s="13"/>
      <c r="W35" s="101">
        <v>43537.024305555555</v>
      </c>
      <c r="X35" s="4">
        <v>746.17</v>
      </c>
    </row>
    <row r="36" spans="1:24">
      <c r="A36" s="10">
        <v>42382</v>
      </c>
      <c r="B36" s="13" t="s">
        <v>110</v>
      </c>
      <c r="C36" s="95" t="str">
        <f t="shared" si="11"/>
        <v>-</v>
      </c>
      <c r="D36" s="13" t="s">
        <v>110</v>
      </c>
      <c r="E36" s="95" t="str">
        <f t="shared" si="12"/>
        <v>-</v>
      </c>
      <c r="F36" s="13" t="s">
        <v>110</v>
      </c>
      <c r="G36" s="95" t="str">
        <f t="shared" si="13"/>
        <v>-</v>
      </c>
      <c r="H36" s="13" t="s">
        <v>110</v>
      </c>
      <c r="I36" s="95" t="str">
        <f t="shared" si="14"/>
        <v>-</v>
      </c>
      <c r="J36" s="13" t="s">
        <v>110</v>
      </c>
      <c r="K36" s="95" t="str">
        <f t="shared" si="15"/>
        <v>-</v>
      </c>
      <c r="L36" s="95" t="s">
        <v>110</v>
      </c>
      <c r="M36" s="95" t="str">
        <f t="shared" si="16"/>
        <v>-</v>
      </c>
      <c r="N36" s="13" t="s">
        <v>110</v>
      </c>
      <c r="O36" s="13" t="s">
        <v>110</v>
      </c>
      <c r="P36" s="13" t="s">
        <v>110</v>
      </c>
      <c r="Q36" s="13" t="s">
        <v>110</v>
      </c>
      <c r="R36" s="95"/>
      <c r="S36" s="13"/>
      <c r="T36" s="13"/>
      <c r="W36" s="101">
        <v>43537.027777777781</v>
      </c>
      <c r="X36" s="4">
        <v>746.17</v>
      </c>
    </row>
    <row r="37" spans="1:24">
      <c r="A37" s="10">
        <v>42383</v>
      </c>
      <c r="B37" s="13" t="s">
        <v>110</v>
      </c>
      <c r="C37" s="95" t="str">
        <f t="shared" si="11"/>
        <v>-</v>
      </c>
      <c r="D37" s="13" t="s">
        <v>110</v>
      </c>
      <c r="E37" s="95" t="str">
        <f t="shared" si="12"/>
        <v>-</v>
      </c>
      <c r="F37" s="13" t="s">
        <v>110</v>
      </c>
      <c r="G37" s="95" t="str">
        <f t="shared" si="13"/>
        <v>-</v>
      </c>
      <c r="H37" s="13" t="s">
        <v>110</v>
      </c>
      <c r="I37" s="95" t="str">
        <f t="shared" si="14"/>
        <v>-</v>
      </c>
      <c r="J37" s="13" t="s">
        <v>110</v>
      </c>
      <c r="K37" s="95" t="str">
        <f t="shared" si="15"/>
        <v>-</v>
      </c>
      <c r="L37" s="95" t="s">
        <v>110</v>
      </c>
      <c r="M37" s="95" t="str">
        <f t="shared" si="16"/>
        <v>-</v>
      </c>
      <c r="N37" s="13" t="s">
        <v>110</v>
      </c>
      <c r="O37" s="13" t="s">
        <v>110</v>
      </c>
      <c r="P37" s="13" t="s">
        <v>110</v>
      </c>
      <c r="Q37" s="13" t="s">
        <v>110</v>
      </c>
      <c r="R37" s="95"/>
      <c r="S37" s="13"/>
      <c r="T37" s="13"/>
      <c r="W37" s="101">
        <v>43537.03125</v>
      </c>
      <c r="X37" s="4">
        <v>746.17</v>
      </c>
    </row>
    <row r="38" spans="1:24">
      <c r="A38" s="10">
        <v>42384</v>
      </c>
      <c r="B38" s="13" t="s">
        <v>110</v>
      </c>
      <c r="C38" s="95" t="str">
        <f t="shared" si="11"/>
        <v>-</v>
      </c>
      <c r="D38" s="13" t="s">
        <v>110</v>
      </c>
      <c r="E38" s="95" t="str">
        <f t="shared" si="12"/>
        <v>-</v>
      </c>
      <c r="F38" s="13" t="s">
        <v>110</v>
      </c>
      <c r="G38" s="95" t="str">
        <f t="shared" si="13"/>
        <v>-</v>
      </c>
      <c r="H38" s="13" t="s">
        <v>110</v>
      </c>
      <c r="I38" s="95" t="str">
        <f t="shared" si="14"/>
        <v>-</v>
      </c>
      <c r="J38" s="13" t="s">
        <v>110</v>
      </c>
      <c r="K38" s="95" t="str">
        <f t="shared" si="15"/>
        <v>-</v>
      </c>
      <c r="L38" s="95" t="s">
        <v>110</v>
      </c>
      <c r="M38" s="95" t="str">
        <f t="shared" si="16"/>
        <v>-</v>
      </c>
      <c r="N38" s="13" t="s">
        <v>110</v>
      </c>
      <c r="O38" s="13" t="s">
        <v>110</v>
      </c>
      <c r="P38" s="13" t="s">
        <v>110</v>
      </c>
      <c r="Q38" s="13" t="s">
        <v>110</v>
      </c>
      <c r="R38" s="95"/>
      <c r="S38" s="13"/>
      <c r="T38" s="13"/>
      <c r="W38" s="101">
        <v>43537.034722222219</v>
      </c>
      <c r="X38" s="4">
        <v>746.17</v>
      </c>
    </row>
    <row r="39" spans="1:24">
      <c r="A39" s="10">
        <v>42387</v>
      </c>
      <c r="B39" s="13" t="s">
        <v>110</v>
      </c>
      <c r="C39" s="95" t="str">
        <f t="shared" si="11"/>
        <v>-</v>
      </c>
      <c r="D39" s="13" t="s">
        <v>110</v>
      </c>
      <c r="E39" s="95" t="str">
        <f t="shared" si="12"/>
        <v>-</v>
      </c>
      <c r="F39" s="13" t="s">
        <v>110</v>
      </c>
      <c r="G39" s="95" t="str">
        <f t="shared" si="13"/>
        <v>-</v>
      </c>
      <c r="H39" s="13" t="s">
        <v>110</v>
      </c>
      <c r="I39" s="95" t="str">
        <f t="shared" si="14"/>
        <v>-</v>
      </c>
      <c r="J39" s="13" t="s">
        <v>110</v>
      </c>
      <c r="K39" s="95" t="str">
        <f t="shared" si="15"/>
        <v>-</v>
      </c>
      <c r="L39" s="95" t="s">
        <v>110</v>
      </c>
      <c r="M39" s="95" t="str">
        <f t="shared" si="16"/>
        <v>-</v>
      </c>
      <c r="N39" s="13" t="s">
        <v>110</v>
      </c>
      <c r="O39" s="13" t="s">
        <v>110</v>
      </c>
      <c r="P39" s="13" t="s">
        <v>110</v>
      </c>
      <c r="Q39" s="13" t="s">
        <v>110</v>
      </c>
      <c r="R39" s="95"/>
      <c r="S39" s="13"/>
      <c r="T39" s="13"/>
      <c r="W39" s="101">
        <v>43537.038194444445</v>
      </c>
      <c r="X39" s="4">
        <v>746.17</v>
      </c>
    </row>
    <row r="40" spans="1:24">
      <c r="A40" s="10">
        <v>42388</v>
      </c>
      <c r="B40" s="13" t="s">
        <v>110</v>
      </c>
      <c r="C40" s="95" t="str">
        <f t="shared" si="11"/>
        <v>-</v>
      </c>
      <c r="D40" s="13" t="s">
        <v>110</v>
      </c>
      <c r="E40" s="95" t="str">
        <f t="shared" si="12"/>
        <v>-</v>
      </c>
      <c r="F40" s="13" t="s">
        <v>110</v>
      </c>
      <c r="G40" s="95" t="str">
        <f t="shared" si="13"/>
        <v>-</v>
      </c>
      <c r="H40" s="13" t="s">
        <v>110</v>
      </c>
      <c r="I40" s="95" t="str">
        <f t="shared" si="14"/>
        <v>-</v>
      </c>
      <c r="J40" s="13" t="s">
        <v>110</v>
      </c>
      <c r="K40" s="95" t="str">
        <f t="shared" si="15"/>
        <v>-</v>
      </c>
      <c r="L40" s="95" t="s">
        <v>110</v>
      </c>
      <c r="M40" s="95" t="str">
        <f t="shared" si="16"/>
        <v>-</v>
      </c>
      <c r="N40" s="13" t="s">
        <v>110</v>
      </c>
      <c r="O40" s="13" t="s">
        <v>110</v>
      </c>
      <c r="P40" s="13" t="s">
        <v>110</v>
      </c>
      <c r="Q40" s="13" t="s">
        <v>110</v>
      </c>
      <c r="R40" s="95"/>
      <c r="S40" s="13"/>
      <c r="T40" s="13"/>
      <c r="W40" s="101">
        <v>43537.041666666664</v>
      </c>
      <c r="X40" s="4">
        <v>746.17</v>
      </c>
    </row>
    <row r="41" spans="1:24">
      <c r="A41" s="10">
        <v>42389</v>
      </c>
      <c r="B41" s="13" t="s">
        <v>110</v>
      </c>
      <c r="C41" s="95" t="str">
        <f t="shared" si="11"/>
        <v>-</v>
      </c>
      <c r="D41" s="13" t="s">
        <v>110</v>
      </c>
      <c r="E41" s="95" t="str">
        <f t="shared" si="12"/>
        <v>-</v>
      </c>
      <c r="F41" s="13" t="s">
        <v>110</v>
      </c>
      <c r="G41" s="95" t="str">
        <f t="shared" si="13"/>
        <v>-</v>
      </c>
      <c r="H41" s="13" t="s">
        <v>110</v>
      </c>
      <c r="I41" s="95" t="str">
        <f t="shared" si="14"/>
        <v>-</v>
      </c>
      <c r="J41" s="13" t="s">
        <v>110</v>
      </c>
      <c r="K41" s="95" t="str">
        <f t="shared" si="15"/>
        <v>-</v>
      </c>
      <c r="L41" s="95" t="s">
        <v>110</v>
      </c>
      <c r="M41" s="95" t="str">
        <f t="shared" si="16"/>
        <v>-</v>
      </c>
      <c r="N41" s="13" t="s">
        <v>110</v>
      </c>
      <c r="O41" s="13" t="s">
        <v>110</v>
      </c>
      <c r="P41" s="13" t="s">
        <v>110</v>
      </c>
      <c r="Q41" s="13" t="s">
        <v>110</v>
      </c>
      <c r="R41" s="95"/>
      <c r="S41" s="13"/>
      <c r="T41" s="13"/>
      <c r="W41" s="101">
        <v>43537.045138888891</v>
      </c>
      <c r="X41" s="4">
        <v>746.17</v>
      </c>
    </row>
    <row r="42" spans="1:24">
      <c r="A42" s="10">
        <v>42390</v>
      </c>
      <c r="B42" s="13" t="s">
        <v>110</v>
      </c>
      <c r="C42" s="95" t="str">
        <f t="shared" si="11"/>
        <v>-</v>
      </c>
      <c r="D42" s="13" t="s">
        <v>110</v>
      </c>
      <c r="E42" s="95" t="str">
        <f t="shared" si="12"/>
        <v>-</v>
      </c>
      <c r="F42" s="13" t="s">
        <v>110</v>
      </c>
      <c r="G42" s="95" t="str">
        <f t="shared" si="13"/>
        <v>-</v>
      </c>
      <c r="H42" s="13" t="s">
        <v>110</v>
      </c>
      <c r="I42" s="95" t="str">
        <f t="shared" si="14"/>
        <v>-</v>
      </c>
      <c r="J42" s="13" t="s">
        <v>110</v>
      </c>
      <c r="K42" s="95" t="str">
        <f t="shared" si="15"/>
        <v>-</v>
      </c>
      <c r="L42" s="95" t="s">
        <v>110</v>
      </c>
      <c r="M42" s="95" t="str">
        <f t="shared" si="16"/>
        <v>-</v>
      </c>
      <c r="N42" s="13" t="s">
        <v>110</v>
      </c>
      <c r="O42" s="13" t="s">
        <v>110</v>
      </c>
      <c r="P42" s="13" t="s">
        <v>110</v>
      </c>
      <c r="Q42" s="13" t="s">
        <v>110</v>
      </c>
      <c r="R42" s="95"/>
      <c r="S42" s="13"/>
      <c r="T42" s="13"/>
      <c r="W42" s="101">
        <v>43537.048611111109</v>
      </c>
      <c r="X42" s="4">
        <v>746.17</v>
      </c>
    </row>
    <row r="43" spans="1:24">
      <c r="A43" s="10">
        <v>42391</v>
      </c>
      <c r="B43" s="13" t="s">
        <v>110</v>
      </c>
      <c r="C43" s="95" t="str">
        <f t="shared" si="11"/>
        <v>-</v>
      </c>
      <c r="D43" s="13" t="s">
        <v>110</v>
      </c>
      <c r="E43" s="95" t="str">
        <f t="shared" si="12"/>
        <v>-</v>
      </c>
      <c r="F43" s="13" t="s">
        <v>110</v>
      </c>
      <c r="G43" s="95" t="str">
        <f t="shared" si="13"/>
        <v>-</v>
      </c>
      <c r="H43" s="13" t="s">
        <v>110</v>
      </c>
      <c r="I43" s="95" t="str">
        <f t="shared" si="14"/>
        <v>-</v>
      </c>
      <c r="J43" s="13" t="s">
        <v>110</v>
      </c>
      <c r="K43" s="95" t="str">
        <f t="shared" si="15"/>
        <v>-</v>
      </c>
      <c r="L43" s="95" t="s">
        <v>110</v>
      </c>
      <c r="M43" s="95" t="str">
        <f t="shared" si="16"/>
        <v>-</v>
      </c>
      <c r="N43" s="13" t="s">
        <v>110</v>
      </c>
      <c r="O43" s="13" t="s">
        <v>110</v>
      </c>
      <c r="P43" s="13" t="s">
        <v>110</v>
      </c>
      <c r="Q43" s="13" t="s">
        <v>110</v>
      </c>
      <c r="R43" s="95"/>
      <c r="S43" s="13"/>
      <c r="T43" s="13"/>
      <c r="W43" s="101">
        <v>43537.052083333336</v>
      </c>
      <c r="X43" s="4">
        <v>746.17</v>
      </c>
    </row>
    <row r="44" spans="1:24">
      <c r="A44" s="10">
        <v>42394</v>
      </c>
      <c r="B44" s="13" t="s">
        <v>110</v>
      </c>
      <c r="C44" s="95" t="str">
        <f t="shared" si="11"/>
        <v>-</v>
      </c>
      <c r="D44" s="13" t="s">
        <v>110</v>
      </c>
      <c r="E44" s="95" t="str">
        <f t="shared" si="12"/>
        <v>-</v>
      </c>
      <c r="F44" s="13" t="s">
        <v>110</v>
      </c>
      <c r="G44" s="95" t="str">
        <f t="shared" si="13"/>
        <v>-</v>
      </c>
      <c r="H44" s="13" t="s">
        <v>110</v>
      </c>
      <c r="I44" s="95" t="str">
        <f t="shared" si="14"/>
        <v>-</v>
      </c>
      <c r="J44" s="13" t="s">
        <v>110</v>
      </c>
      <c r="K44" s="95" t="str">
        <f t="shared" si="15"/>
        <v>-</v>
      </c>
      <c r="L44" s="95" t="s">
        <v>110</v>
      </c>
      <c r="M44" s="95" t="str">
        <f t="shared" si="16"/>
        <v>-</v>
      </c>
      <c r="N44" s="13" t="s">
        <v>110</v>
      </c>
      <c r="O44" s="13" t="s">
        <v>110</v>
      </c>
      <c r="P44" s="13" t="s">
        <v>110</v>
      </c>
      <c r="Q44" s="13" t="s">
        <v>110</v>
      </c>
      <c r="R44" s="95"/>
      <c r="S44" s="13"/>
      <c r="T44" s="13"/>
      <c r="W44" s="101">
        <v>43537.055555555555</v>
      </c>
      <c r="X44" s="4">
        <v>746.17</v>
      </c>
    </row>
    <row r="45" spans="1:24">
      <c r="A45" s="10">
        <v>42395</v>
      </c>
      <c r="B45" s="13" t="s">
        <v>110</v>
      </c>
      <c r="C45" s="95" t="str">
        <f t="shared" si="11"/>
        <v>-</v>
      </c>
      <c r="D45" s="13" t="s">
        <v>110</v>
      </c>
      <c r="E45" s="95" t="str">
        <f t="shared" si="12"/>
        <v>-</v>
      </c>
      <c r="F45" s="13" t="s">
        <v>110</v>
      </c>
      <c r="G45" s="95" t="str">
        <f t="shared" si="13"/>
        <v>-</v>
      </c>
      <c r="H45" s="13" t="s">
        <v>110</v>
      </c>
      <c r="I45" s="95" t="str">
        <f t="shared" si="14"/>
        <v>-</v>
      </c>
      <c r="J45" s="13" t="s">
        <v>110</v>
      </c>
      <c r="K45" s="95" t="str">
        <f t="shared" si="15"/>
        <v>-</v>
      </c>
      <c r="L45" s="95" t="s">
        <v>110</v>
      </c>
      <c r="M45" s="95" t="str">
        <f t="shared" si="16"/>
        <v>-</v>
      </c>
      <c r="N45" s="13" t="s">
        <v>110</v>
      </c>
      <c r="O45" s="13" t="s">
        <v>110</v>
      </c>
      <c r="P45" s="13" t="s">
        <v>110</v>
      </c>
      <c r="Q45" s="13" t="s">
        <v>110</v>
      </c>
      <c r="R45" s="95"/>
      <c r="S45" s="13"/>
      <c r="T45" s="13"/>
      <c r="W45" s="101">
        <v>43537.059027777781</v>
      </c>
      <c r="X45" s="4">
        <v>746.17</v>
      </c>
    </row>
    <row r="46" spans="1:24">
      <c r="A46" s="10">
        <v>42396</v>
      </c>
      <c r="B46" s="13" t="s">
        <v>110</v>
      </c>
      <c r="C46" s="95" t="str">
        <f t="shared" si="11"/>
        <v>-</v>
      </c>
      <c r="D46" s="13" t="s">
        <v>110</v>
      </c>
      <c r="E46" s="95" t="str">
        <f t="shared" si="12"/>
        <v>-</v>
      </c>
      <c r="F46" s="13" t="s">
        <v>110</v>
      </c>
      <c r="G46" s="95" t="str">
        <f t="shared" si="13"/>
        <v>-</v>
      </c>
      <c r="H46" s="13" t="s">
        <v>110</v>
      </c>
      <c r="I46" s="95" t="str">
        <f t="shared" si="14"/>
        <v>-</v>
      </c>
      <c r="J46" s="13" t="s">
        <v>110</v>
      </c>
      <c r="K46" s="95" t="str">
        <f t="shared" si="15"/>
        <v>-</v>
      </c>
      <c r="L46" s="95" t="s">
        <v>110</v>
      </c>
      <c r="M46" s="95" t="str">
        <f t="shared" si="16"/>
        <v>-</v>
      </c>
      <c r="N46" s="13" t="s">
        <v>110</v>
      </c>
      <c r="O46" s="13" t="s">
        <v>110</v>
      </c>
      <c r="P46" s="13" t="s">
        <v>110</v>
      </c>
      <c r="Q46" s="13" t="s">
        <v>110</v>
      </c>
      <c r="R46" s="95"/>
      <c r="S46" s="13"/>
      <c r="T46" s="13"/>
      <c r="W46" s="101">
        <v>43537.0625</v>
      </c>
      <c r="X46" s="4">
        <v>746.16899999999998</v>
      </c>
    </row>
    <row r="47" spans="1:24">
      <c r="A47" s="10">
        <v>42397</v>
      </c>
      <c r="B47" s="13" t="s">
        <v>110</v>
      </c>
      <c r="C47" s="95" t="str">
        <f t="shared" si="11"/>
        <v>-</v>
      </c>
      <c r="D47" s="13" t="s">
        <v>110</v>
      </c>
      <c r="E47" s="95" t="str">
        <f t="shared" si="12"/>
        <v>-</v>
      </c>
      <c r="F47" s="13" t="s">
        <v>110</v>
      </c>
      <c r="G47" s="95" t="str">
        <f t="shared" si="13"/>
        <v>-</v>
      </c>
      <c r="H47" s="13" t="s">
        <v>110</v>
      </c>
      <c r="I47" s="95" t="str">
        <f t="shared" si="14"/>
        <v>-</v>
      </c>
      <c r="J47" s="13" t="s">
        <v>110</v>
      </c>
      <c r="K47" s="95" t="str">
        <f t="shared" si="15"/>
        <v>-</v>
      </c>
      <c r="L47" s="95" t="s">
        <v>110</v>
      </c>
      <c r="M47" s="95" t="str">
        <f t="shared" si="16"/>
        <v>-</v>
      </c>
      <c r="N47" s="13" t="s">
        <v>110</v>
      </c>
      <c r="O47" s="13" t="s">
        <v>110</v>
      </c>
      <c r="P47" s="13" t="s">
        <v>110</v>
      </c>
      <c r="Q47" s="13" t="s">
        <v>110</v>
      </c>
      <c r="R47" s="95"/>
      <c r="S47" s="13"/>
      <c r="T47" s="13"/>
      <c r="W47" s="101">
        <v>43537.065972222219</v>
      </c>
      <c r="X47" s="4">
        <v>746.16899999999998</v>
      </c>
    </row>
    <row r="48" spans="1:24">
      <c r="A48" s="10">
        <v>42398</v>
      </c>
      <c r="B48" s="13" t="s">
        <v>110</v>
      </c>
      <c r="C48" s="95" t="str">
        <f t="shared" si="11"/>
        <v>-</v>
      </c>
      <c r="D48" s="13" t="s">
        <v>110</v>
      </c>
      <c r="E48" s="95" t="str">
        <f t="shared" si="12"/>
        <v>-</v>
      </c>
      <c r="F48" s="13" t="s">
        <v>110</v>
      </c>
      <c r="G48" s="95" t="str">
        <f t="shared" si="13"/>
        <v>-</v>
      </c>
      <c r="H48" s="13" t="s">
        <v>110</v>
      </c>
      <c r="I48" s="95" t="str">
        <f t="shared" si="14"/>
        <v>-</v>
      </c>
      <c r="J48" s="13" t="s">
        <v>110</v>
      </c>
      <c r="K48" s="95" t="str">
        <f t="shared" si="15"/>
        <v>-</v>
      </c>
      <c r="L48" s="95" t="s">
        <v>110</v>
      </c>
      <c r="M48" s="95" t="str">
        <f t="shared" si="16"/>
        <v>-</v>
      </c>
      <c r="N48" s="13" t="s">
        <v>110</v>
      </c>
      <c r="O48" s="13" t="s">
        <v>110</v>
      </c>
      <c r="P48" s="13" t="s">
        <v>110</v>
      </c>
      <c r="Q48" s="13" t="s">
        <v>110</v>
      </c>
      <c r="R48" s="95"/>
      <c r="S48" s="13"/>
      <c r="T48" s="13"/>
      <c r="W48" s="101">
        <v>43537.069444444445</v>
      </c>
      <c r="X48" s="4">
        <v>746.16899999999998</v>
      </c>
    </row>
    <row r="49" spans="1:24">
      <c r="A49" s="10">
        <v>42401</v>
      </c>
      <c r="B49" s="13" t="s">
        <v>110</v>
      </c>
      <c r="C49" s="95" t="str">
        <f t="shared" si="11"/>
        <v>-</v>
      </c>
      <c r="D49" s="13" t="s">
        <v>110</v>
      </c>
      <c r="E49" s="95" t="str">
        <f t="shared" si="12"/>
        <v>-</v>
      </c>
      <c r="F49" s="13" t="s">
        <v>110</v>
      </c>
      <c r="G49" s="95" t="str">
        <f t="shared" si="13"/>
        <v>-</v>
      </c>
      <c r="H49" s="13" t="s">
        <v>110</v>
      </c>
      <c r="I49" s="95" t="str">
        <f t="shared" si="14"/>
        <v>-</v>
      </c>
      <c r="J49" s="13" t="s">
        <v>110</v>
      </c>
      <c r="K49" s="95" t="str">
        <f t="shared" si="15"/>
        <v>-</v>
      </c>
      <c r="L49" s="95" t="s">
        <v>110</v>
      </c>
      <c r="M49" s="95" t="str">
        <f t="shared" si="16"/>
        <v>-</v>
      </c>
      <c r="N49" s="13" t="s">
        <v>110</v>
      </c>
      <c r="O49" s="13" t="s">
        <v>110</v>
      </c>
      <c r="P49" s="13" t="s">
        <v>110</v>
      </c>
      <c r="Q49" s="13" t="s">
        <v>110</v>
      </c>
      <c r="R49" s="95"/>
      <c r="S49" s="13"/>
      <c r="T49" s="13"/>
      <c r="W49" s="101">
        <v>43537.072916666664</v>
      </c>
      <c r="X49" s="4">
        <v>746.16899999999998</v>
      </c>
    </row>
    <row r="50" spans="1:24">
      <c r="A50" s="10">
        <v>42402</v>
      </c>
      <c r="B50" s="13" t="s">
        <v>110</v>
      </c>
      <c r="C50" s="95" t="str">
        <f t="shared" si="11"/>
        <v>-</v>
      </c>
      <c r="D50" s="13" t="s">
        <v>110</v>
      </c>
      <c r="E50" s="95" t="str">
        <f t="shared" si="12"/>
        <v>-</v>
      </c>
      <c r="F50" s="13" t="s">
        <v>110</v>
      </c>
      <c r="G50" s="95" t="str">
        <f t="shared" si="13"/>
        <v>-</v>
      </c>
      <c r="H50" s="13" t="s">
        <v>110</v>
      </c>
      <c r="I50" s="95" t="str">
        <f t="shared" si="14"/>
        <v>-</v>
      </c>
      <c r="J50" s="13" t="s">
        <v>110</v>
      </c>
      <c r="K50" s="95" t="str">
        <f t="shared" si="15"/>
        <v>-</v>
      </c>
      <c r="L50" s="95" t="s">
        <v>110</v>
      </c>
      <c r="M50" s="95" t="str">
        <f t="shared" si="16"/>
        <v>-</v>
      </c>
      <c r="N50" s="13" t="s">
        <v>110</v>
      </c>
      <c r="O50" s="13" t="s">
        <v>110</v>
      </c>
      <c r="P50" s="13" t="s">
        <v>110</v>
      </c>
      <c r="Q50" s="13" t="s">
        <v>110</v>
      </c>
      <c r="R50" s="95"/>
      <c r="S50" s="13"/>
      <c r="T50" s="13"/>
      <c r="W50" s="101">
        <v>43537.076388888891</v>
      </c>
      <c r="X50" s="4">
        <v>746.16899999999998</v>
      </c>
    </row>
    <row r="51" spans="1:24">
      <c r="A51" s="10">
        <v>42403</v>
      </c>
      <c r="B51" s="13" t="s">
        <v>110</v>
      </c>
      <c r="C51" s="95" t="str">
        <f t="shared" si="11"/>
        <v>-</v>
      </c>
      <c r="D51" s="13" t="s">
        <v>110</v>
      </c>
      <c r="E51" s="95" t="str">
        <f t="shared" si="12"/>
        <v>-</v>
      </c>
      <c r="F51" s="13" t="s">
        <v>110</v>
      </c>
      <c r="G51" s="95" t="str">
        <f t="shared" si="13"/>
        <v>-</v>
      </c>
      <c r="H51" s="13" t="s">
        <v>110</v>
      </c>
      <c r="I51" s="95" t="str">
        <f t="shared" si="14"/>
        <v>-</v>
      </c>
      <c r="J51" s="13" t="s">
        <v>110</v>
      </c>
      <c r="K51" s="95" t="str">
        <f t="shared" si="15"/>
        <v>-</v>
      </c>
      <c r="L51" s="95" t="s">
        <v>110</v>
      </c>
      <c r="M51" s="95" t="str">
        <f t="shared" si="16"/>
        <v>-</v>
      </c>
      <c r="N51" s="13" t="s">
        <v>110</v>
      </c>
      <c r="O51" s="13" t="s">
        <v>110</v>
      </c>
      <c r="P51" s="13" t="s">
        <v>110</v>
      </c>
      <c r="Q51" s="13" t="s">
        <v>110</v>
      </c>
      <c r="R51" s="95"/>
      <c r="S51" s="13"/>
      <c r="T51" s="13"/>
      <c r="W51" s="101">
        <v>43537.079861111109</v>
      </c>
      <c r="X51" s="4">
        <v>746.16899999999998</v>
      </c>
    </row>
    <row r="52" spans="1:24">
      <c r="A52" s="10">
        <v>42404</v>
      </c>
      <c r="B52" s="13" t="s">
        <v>110</v>
      </c>
      <c r="C52" s="95" t="str">
        <f t="shared" si="11"/>
        <v>-</v>
      </c>
      <c r="D52" s="13" t="s">
        <v>110</v>
      </c>
      <c r="E52" s="95" t="str">
        <f t="shared" si="12"/>
        <v>-</v>
      </c>
      <c r="F52" s="13" t="s">
        <v>110</v>
      </c>
      <c r="G52" s="95" t="str">
        <f t="shared" si="13"/>
        <v>-</v>
      </c>
      <c r="H52" s="13" t="s">
        <v>110</v>
      </c>
      <c r="I52" s="95" t="str">
        <f t="shared" si="14"/>
        <v>-</v>
      </c>
      <c r="J52" s="13" t="s">
        <v>110</v>
      </c>
      <c r="K52" s="95" t="str">
        <f t="shared" si="15"/>
        <v>-</v>
      </c>
      <c r="L52" s="95" t="s">
        <v>110</v>
      </c>
      <c r="M52" s="95" t="str">
        <f t="shared" si="16"/>
        <v>-</v>
      </c>
      <c r="N52" s="13" t="s">
        <v>110</v>
      </c>
      <c r="O52" s="13" t="s">
        <v>110</v>
      </c>
      <c r="P52" s="13" t="s">
        <v>110</v>
      </c>
      <c r="Q52" s="13" t="s">
        <v>110</v>
      </c>
      <c r="R52" s="95"/>
      <c r="S52" s="13"/>
      <c r="T52" s="13"/>
      <c r="W52" s="101">
        <v>43537.083333333336</v>
      </c>
      <c r="X52" s="4">
        <v>746.16899999999998</v>
      </c>
    </row>
    <row r="53" spans="1:24">
      <c r="A53" s="10">
        <v>42405</v>
      </c>
      <c r="B53" s="13" t="s">
        <v>110</v>
      </c>
      <c r="C53" s="95" t="str">
        <f t="shared" si="11"/>
        <v>-</v>
      </c>
      <c r="D53" s="13" t="s">
        <v>110</v>
      </c>
      <c r="E53" s="95" t="str">
        <f t="shared" si="12"/>
        <v>-</v>
      </c>
      <c r="F53" s="13" t="s">
        <v>110</v>
      </c>
      <c r="G53" s="95" t="str">
        <f t="shared" si="13"/>
        <v>-</v>
      </c>
      <c r="H53" s="13" t="s">
        <v>110</v>
      </c>
      <c r="I53" s="95" t="str">
        <f t="shared" si="14"/>
        <v>-</v>
      </c>
      <c r="J53" s="13" t="s">
        <v>110</v>
      </c>
      <c r="K53" s="95" t="str">
        <f t="shared" si="15"/>
        <v>-</v>
      </c>
      <c r="L53" s="95" t="s">
        <v>110</v>
      </c>
      <c r="M53" s="95" t="str">
        <f t="shared" si="16"/>
        <v>-</v>
      </c>
      <c r="N53" s="13" t="s">
        <v>110</v>
      </c>
      <c r="O53" s="13" t="s">
        <v>110</v>
      </c>
      <c r="P53" s="13" t="s">
        <v>110</v>
      </c>
      <c r="Q53" s="13" t="s">
        <v>110</v>
      </c>
      <c r="R53" s="95"/>
      <c r="S53" s="13"/>
      <c r="T53" s="13"/>
      <c r="W53" s="101">
        <v>43537.086805555555</v>
      </c>
      <c r="X53" s="4">
        <v>746.16899999999998</v>
      </c>
    </row>
    <row r="54" spans="1:24">
      <c r="A54" s="10">
        <v>42408</v>
      </c>
      <c r="B54" s="13" t="s">
        <v>110</v>
      </c>
      <c r="C54" s="95" t="str">
        <f t="shared" si="11"/>
        <v>-</v>
      </c>
      <c r="D54" s="13" t="s">
        <v>110</v>
      </c>
      <c r="E54" s="95" t="str">
        <f t="shared" si="12"/>
        <v>-</v>
      </c>
      <c r="F54" s="13" t="s">
        <v>110</v>
      </c>
      <c r="G54" s="95" t="str">
        <f t="shared" si="13"/>
        <v>-</v>
      </c>
      <c r="H54" s="13" t="s">
        <v>110</v>
      </c>
      <c r="I54" s="95" t="str">
        <f t="shared" si="14"/>
        <v>-</v>
      </c>
      <c r="J54" s="13" t="s">
        <v>110</v>
      </c>
      <c r="K54" s="95" t="str">
        <f t="shared" si="15"/>
        <v>-</v>
      </c>
      <c r="L54" s="95" t="s">
        <v>110</v>
      </c>
      <c r="M54" s="95" t="str">
        <f t="shared" si="16"/>
        <v>-</v>
      </c>
      <c r="N54" s="13" t="s">
        <v>110</v>
      </c>
      <c r="O54" s="13" t="s">
        <v>110</v>
      </c>
      <c r="P54" s="13" t="s">
        <v>110</v>
      </c>
      <c r="Q54" s="13" t="s">
        <v>110</v>
      </c>
      <c r="R54" s="95"/>
      <c r="S54" s="13"/>
      <c r="T54" s="13"/>
      <c r="W54" s="101">
        <v>43537.090277777781</v>
      </c>
      <c r="X54" s="4">
        <v>746.16899999999998</v>
      </c>
    </row>
    <row r="55" spans="1:24">
      <c r="A55" s="10">
        <v>42409</v>
      </c>
      <c r="B55" s="13" t="s">
        <v>110</v>
      </c>
      <c r="C55" s="95" t="str">
        <f t="shared" si="11"/>
        <v>-</v>
      </c>
      <c r="D55" s="13" t="s">
        <v>110</v>
      </c>
      <c r="E55" s="95" t="str">
        <f t="shared" si="12"/>
        <v>-</v>
      </c>
      <c r="F55" s="13" t="s">
        <v>110</v>
      </c>
      <c r="G55" s="95" t="str">
        <f t="shared" si="13"/>
        <v>-</v>
      </c>
      <c r="H55" s="13" t="s">
        <v>110</v>
      </c>
      <c r="I55" s="95" t="str">
        <f t="shared" si="14"/>
        <v>-</v>
      </c>
      <c r="J55" s="13" t="s">
        <v>110</v>
      </c>
      <c r="K55" s="95" t="str">
        <f t="shared" si="15"/>
        <v>-</v>
      </c>
      <c r="L55" s="95" t="s">
        <v>110</v>
      </c>
      <c r="M55" s="95" t="str">
        <f t="shared" si="16"/>
        <v>-</v>
      </c>
      <c r="N55" s="13" t="s">
        <v>110</v>
      </c>
      <c r="O55" s="13" t="s">
        <v>110</v>
      </c>
      <c r="P55" s="13" t="s">
        <v>110</v>
      </c>
      <c r="Q55" s="13" t="s">
        <v>110</v>
      </c>
      <c r="R55" s="95"/>
      <c r="S55" s="13"/>
      <c r="T55" s="13"/>
      <c r="W55" s="101">
        <v>43537.09375</v>
      </c>
      <c r="X55" s="4">
        <v>746.16899999999998</v>
      </c>
    </row>
    <row r="56" spans="1:24">
      <c r="A56" s="10">
        <v>42410</v>
      </c>
      <c r="B56" s="13" t="s">
        <v>110</v>
      </c>
      <c r="C56" s="95" t="str">
        <f t="shared" si="11"/>
        <v>-</v>
      </c>
      <c r="D56" s="13" t="s">
        <v>110</v>
      </c>
      <c r="E56" s="95" t="str">
        <f t="shared" si="12"/>
        <v>-</v>
      </c>
      <c r="F56" s="13" t="s">
        <v>110</v>
      </c>
      <c r="G56" s="95" t="str">
        <f t="shared" si="13"/>
        <v>-</v>
      </c>
      <c r="H56" s="13" t="s">
        <v>110</v>
      </c>
      <c r="I56" s="95" t="str">
        <f t="shared" si="14"/>
        <v>-</v>
      </c>
      <c r="J56" s="13" t="s">
        <v>110</v>
      </c>
      <c r="K56" s="95" t="str">
        <f t="shared" si="15"/>
        <v>-</v>
      </c>
      <c r="L56" s="95" t="s">
        <v>110</v>
      </c>
      <c r="M56" s="95" t="str">
        <f t="shared" si="16"/>
        <v>-</v>
      </c>
      <c r="N56" s="13" t="s">
        <v>110</v>
      </c>
      <c r="O56" s="13" t="s">
        <v>110</v>
      </c>
      <c r="P56" s="13" t="s">
        <v>110</v>
      </c>
      <c r="Q56" s="13" t="s">
        <v>110</v>
      </c>
      <c r="R56" s="95"/>
      <c r="S56" s="13"/>
      <c r="T56" s="13"/>
      <c r="W56" s="101">
        <v>43537.097222222219</v>
      </c>
      <c r="X56" s="4">
        <v>746.16899999999998</v>
      </c>
    </row>
    <row r="57" spans="1:24">
      <c r="A57" s="10">
        <v>42411</v>
      </c>
      <c r="B57" s="13" t="s">
        <v>110</v>
      </c>
      <c r="C57" s="95" t="str">
        <f t="shared" si="11"/>
        <v>-</v>
      </c>
      <c r="D57" s="13" t="s">
        <v>110</v>
      </c>
      <c r="E57" s="95" t="str">
        <f t="shared" si="12"/>
        <v>-</v>
      </c>
      <c r="F57" s="13" t="s">
        <v>110</v>
      </c>
      <c r="G57" s="95" t="str">
        <f t="shared" si="13"/>
        <v>-</v>
      </c>
      <c r="H57" s="13" t="s">
        <v>110</v>
      </c>
      <c r="I57" s="95" t="str">
        <f t="shared" si="14"/>
        <v>-</v>
      </c>
      <c r="J57" s="13" t="s">
        <v>110</v>
      </c>
      <c r="K57" s="95" t="str">
        <f t="shared" si="15"/>
        <v>-</v>
      </c>
      <c r="L57" s="95" t="s">
        <v>110</v>
      </c>
      <c r="M57" s="95" t="str">
        <f t="shared" si="16"/>
        <v>-</v>
      </c>
      <c r="N57" s="13" t="s">
        <v>110</v>
      </c>
      <c r="O57" s="13" t="s">
        <v>110</v>
      </c>
      <c r="P57" s="13" t="s">
        <v>110</v>
      </c>
      <c r="Q57" s="13" t="s">
        <v>110</v>
      </c>
      <c r="R57" s="95"/>
      <c r="S57" s="13"/>
      <c r="T57" s="13"/>
      <c r="W57" s="101">
        <v>43537.100694444445</v>
      </c>
      <c r="X57" s="4">
        <v>746.16899999999998</v>
      </c>
    </row>
    <row r="58" spans="1:24">
      <c r="A58" s="10">
        <v>42412</v>
      </c>
      <c r="B58" s="13" t="s">
        <v>110</v>
      </c>
      <c r="C58" s="95" t="str">
        <f t="shared" si="11"/>
        <v>-</v>
      </c>
      <c r="D58" s="13" t="s">
        <v>110</v>
      </c>
      <c r="E58" s="95" t="str">
        <f t="shared" si="12"/>
        <v>-</v>
      </c>
      <c r="F58" s="13" t="s">
        <v>110</v>
      </c>
      <c r="G58" s="95" t="str">
        <f t="shared" si="13"/>
        <v>-</v>
      </c>
      <c r="H58" s="13" t="s">
        <v>110</v>
      </c>
      <c r="I58" s="95" t="str">
        <f t="shared" si="14"/>
        <v>-</v>
      </c>
      <c r="J58" s="13" t="s">
        <v>110</v>
      </c>
      <c r="K58" s="95" t="str">
        <f t="shared" si="15"/>
        <v>-</v>
      </c>
      <c r="L58" s="95" t="s">
        <v>110</v>
      </c>
      <c r="M58" s="95" t="str">
        <f t="shared" si="16"/>
        <v>-</v>
      </c>
      <c r="N58" s="13" t="s">
        <v>110</v>
      </c>
      <c r="O58" s="13" t="s">
        <v>110</v>
      </c>
      <c r="P58" s="13" t="s">
        <v>110</v>
      </c>
      <c r="Q58" s="13" t="s">
        <v>110</v>
      </c>
      <c r="R58" s="95"/>
      <c r="S58" s="13"/>
      <c r="T58" s="13"/>
      <c r="W58" s="101">
        <v>43537.104166666664</v>
      </c>
      <c r="X58" s="4">
        <v>746.16899999999998</v>
      </c>
    </row>
    <row r="59" spans="1:24">
      <c r="A59" s="10">
        <v>42415</v>
      </c>
      <c r="B59" s="13" t="s">
        <v>110</v>
      </c>
      <c r="C59" s="95" t="str">
        <f t="shared" si="11"/>
        <v>-</v>
      </c>
      <c r="D59" s="13" t="s">
        <v>110</v>
      </c>
      <c r="E59" s="95" t="str">
        <f t="shared" si="12"/>
        <v>-</v>
      </c>
      <c r="F59" s="13" t="s">
        <v>110</v>
      </c>
      <c r="G59" s="95" t="str">
        <f t="shared" si="13"/>
        <v>-</v>
      </c>
      <c r="H59" s="13" t="s">
        <v>110</v>
      </c>
      <c r="I59" s="95" t="str">
        <f t="shared" si="14"/>
        <v>-</v>
      </c>
      <c r="J59" s="13" t="s">
        <v>110</v>
      </c>
      <c r="K59" s="95" t="str">
        <f t="shared" si="15"/>
        <v>-</v>
      </c>
      <c r="L59" s="95" t="s">
        <v>110</v>
      </c>
      <c r="M59" s="95" t="str">
        <f t="shared" si="16"/>
        <v>-</v>
      </c>
      <c r="N59" s="13" t="s">
        <v>110</v>
      </c>
      <c r="O59" s="13" t="s">
        <v>110</v>
      </c>
      <c r="P59" s="13" t="s">
        <v>110</v>
      </c>
      <c r="Q59" s="13" t="s">
        <v>110</v>
      </c>
      <c r="R59" s="95"/>
      <c r="S59" s="13"/>
      <c r="T59" s="13"/>
      <c r="W59" s="101">
        <v>43537.107638888891</v>
      </c>
      <c r="X59" s="4">
        <v>746.16899999999998</v>
      </c>
    </row>
    <row r="60" spans="1:24">
      <c r="A60" s="10">
        <v>42416</v>
      </c>
      <c r="B60" s="13" t="s">
        <v>110</v>
      </c>
      <c r="C60" s="95" t="str">
        <f t="shared" si="11"/>
        <v>-</v>
      </c>
      <c r="D60" s="13" t="s">
        <v>110</v>
      </c>
      <c r="E60" s="95" t="str">
        <f t="shared" si="12"/>
        <v>-</v>
      </c>
      <c r="F60" s="13" t="s">
        <v>110</v>
      </c>
      <c r="G60" s="95" t="str">
        <f t="shared" si="13"/>
        <v>-</v>
      </c>
      <c r="H60" s="13" t="s">
        <v>110</v>
      </c>
      <c r="I60" s="95" t="str">
        <f t="shared" si="14"/>
        <v>-</v>
      </c>
      <c r="J60" s="13" t="s">
        <v>110</v>
      </c>
      <c r="K60" s="95" t="str">
        <f t="shared" si="15"/>
        <v>-</v>
      </c>
      <c r="L60" s="95" t="s">
        <v>110</v>
      </c>
      <c r="M60" s="95" t="str">
        <f t="shared" si="16"/>
        <v>-</v>
      </c>
      <c r="N60" s="13" t="s">
        <v>110</v>
      </c>
      <c r="O60" s="13" t="s">
        <v>110</v>
      </c>
      <c r="P60" s="13" t="s">
        <v>110</v>
      </c>
      <c r="Q60" s="13" t="s">
        <v>110</v>
      </c>
      <c r="R60" s="95"/>
      <c r="S60" s="13"/>
      <c r="T60" s="13"/>
      <c r="W60" s="101">
        <v>43537.111111111109</v>
      </c>
      <c r="X60" s="4">
        <v>746.16899999999998</v>
      </c>
    </row>
    <row r="61" spans="1:24">
      <c r="A61" s="10">
        <v>42417</v>
      </c>
      <c r="B61" s="13" t="s">
        <v>110</v>
      </c>
      <c r="C61" s="95" t="str">
        <f t="shared" si="11"/>
        <v>-</v>
      </c>
      <c r="D61" s="13" t="s">
        <v>110</v>
      </c>
      <c r="E61" s="95" t="str">
        <f t="shared" si="12"/>
        <v>-</v>
      </c>
      <c r="F61" s="13" t="s">
        <v>110</v>
      </c>
      <c r="G61" s="95" t="str">
        <f t="shared" si="13"/>
        <v>-</v>
      </c>
      <c r="H61" s="13" t="s">
        <v>110</v>
      </c>
      <c r="I61" s="95" t="str">
        <f t="shared" si="14"/>
        <v>-</v>
      </c>
      <c r="J61" s="13" t="s">
        <v>110</v>
      </c>
      <c r="K61" s="95" t="str">
        <f t="shared" si="15"/>
        <v>-</v>
      </c>
      <c r="L61" s="95" t="s">
        <v>110</v>
      </c>
      <c r="M61" s="95" t="str">
        <f t="shared" si="16"/>
        <v>-</v>
      </c>
      <c r="N61" s="13" t="s">
        <v>110</v>
      </c>
      <c r="O61" s="13" t="s">
        <v>110</v>
      </c>
      <c r="P61" s="13" t="s">
        <v>110</v>
      </c>
      <c r="Q61" s="13" t="s">
        <v>110</v>
      </c>
      <c r="R61" s="95"/>
      <c r="S61" s="13"/>
      <c r="T61" s="13"/>
      <c r="W61" s="101">
        <v>43537.114583333336</v>
      </c>
      <c r="X61" s="4">
        <v>746.16899999999998</v>
      </c>
    </row>
    <row r="62" spans="1:24">
      <c r="A62" s="10">
        <v>42418</v>
      </c>
      <c r="B62" s="13" t="s">
        <v>110</v>
      </c>
      <c r="C62" s="95" t="str">
        <f t="shared" si="11"/>
        <v>-</v>
      </c>
      <c r="D62" s="13" t="s">
        <v>110</v>
      </c>
      <c r="E62" s="95" t="str">
        <f t="shared" si="12"/>
        <v>-</v>
      </c>
      <c r="F62" s="13" t="s">
        <v>110</v>
      </c>
      <c r="G62" s="95" t="str">
        <f t="shared" si="13"/>
        <v>-</v>
      </c>
      <c r="H62" s="13" t="s">
        <v>110</v>
      </c>
      <c r="I62" s="95" t="str">
        <f t="shared" si="14"/>
        <v>-</v>
      </c>
      <c r="J62" s="13" t="s">
        <v>110</v>
      </c>
      <c r="K62" s="95" t="str">
        <f t="shared" si="15"/>
        <v>-</v>
      </c>
      <c r="L62" s="95" t="s">
        <v>110</v>
      </c>
      <c r="M62" s="95" t="str">
        <f t="shared" si="16"/>
        <v>-</v>
      </c>
      <c r="N62" s="13" t="s">
        <v>110</v>
      </c>
      <c r="O62" s="13" t="s">
        <v>110</v>
      </c>
      <c r="P62" s="13" t="s">
        <v>110</v>
      </c>
      <c r="Q62" s="13" t="s">
        <v>110</v>
      </c>
      <c r="R62" s="95"/>
      <c r="S62" s="13"/>
      <c r="T62" s="13"/>
      <c r="W62" s="101">
        <v>43537.118055555555</v>
      </c>
      <c r="X62" s="4">
        <v>746.16899999999998</v>
      </c>
    </row>
    <row r="63" spans="1:24">
      <c r="A63" s="10">
        <v>42419</v>
      </c>
      <c r="B63" s="13" t="s">
        <v>110</v>
      </c>
      <c r="C63" s="95" t="str">
        <f t="shared" si="11"/>
        <v>-</v>
      </c>
      <c r="D63" s="13" t="s">
        <v>110</v>
      </c>
      <c r="E63" s="95" t="str">
        <f t="shared" si="12"/>
        <v>-</v>
      </c>
      <c r="F63" s="13" t="s">
        <v>110</v>
      </c>
      <c r="G63" s="95" t="str">
        <f t="shared" si="13"/>
        <v>-</v>
      </c>
      <c r="H63" s="13" t="s">
        <v>110</v>
      </c>
      <c r="I63" s="95" t="str">
        <f t="shared" si="14"/>
        <v>-</v>
      </c>
      <c r="J63" s="13" t="s">
        <v>110</v>
      </c>
      <c r="K63" s="95" t="str">
        <f t="shared" si="15"/>
        <v>-</v>
      </c>
      <c r="L63" s="95" t="s">
        <v>110</v>
      </c>
      <c r="M63" s="95" t="str">
        <f t="shared" si="16"/>
        <v>-</v>
      </c>
      <c r="N63" s="13" t="s">
        <v>110</v>
      </c>
      <c r="O63" s="13" t="s">
        <v>110</v>
      </c>
      <c r="P63" s="13" t="s">
        <v>110</v>
      </c>
      <c r="Q63" s="13" t="s">
        <v>110</v>
      </c>
      <c r="R63" s="95"/>
      <c r="S63" s="13"/>
      <c r="T63" s="13"/>
      <c r="W63" s="101">
        <v>43537.121527777781</v>
      </c>
      <c r="X63" s="4">
        <v>746.16899999999998</v>
      </c>
    </row>
    <row r="64" spans="1:24">
      <c r="A64" s="10">
        <v>42422</v>
      </c>
      <c r="B64" s="13" t="s">
        <v>110</v>
      </c>
      <c r="C64" s="95" t="str">
        <f t="shared" si="11"/>
        <v>-</v>
      </c>
      <c r="D64" s="13" t="s">
        <v>110</v>
      </c>
      <c r="E64" s="95" t="str">
        <f t="shared" si="12"/>
        <v>-</v>
      </c>
      <c r="F64" s="13" t="s">
        <v>110</v>
      </c>
      <c r="G64" s="95" t="str">
        <f t="shared" si="13"/>
        <v>-</v>
      </c>
      <c r="H64" s="13" t="s">
        <v>110</v>
      </c>
      <c r="I64" s="95" t="str">
        <f t="shared" si="14"/>
        <v>-</v>
      </c>
      <c r="J64" s="13" t="s">
        <v>110</v>
      </c>
      <c r="K64" s="95" t="str">
        <f t="shared" si="15"/>
        <v>-</v>
      </c>
      <c r="L64" s="95" t="s">
        <v>110</v>
      </c>
      <c r="M64" s="95" t="str">
        <f t="shared" si="16"/>
        <v>-</v>
      </c>
      <c r="N64" s="13" t="s">
        <v>110</v>
      </c>
      <c r="O64" s="13" t="s">
        <v>110</v>
      </c>
      <c r="P64" s="13" t="s">
        <v>110</v>
      </c>
      <c r="Q64" s="13" t="s">
        <v>110</v>
      </c>
      <c r="R64" s="95"/>
      <c r="S64" s="13"/>
      <c r="T64" s="13"/>
      <c r="W64" s="101">
        <v>43537.125</v>
      </c>
      <c r="X64" s="4">
        <v>746.16899999999998</v>
      </c>
    </row>
    <row r="65" spans="1:24">
      <c r="A65" s="10">
        <v>42423</v>
      </c>
      <c r="B65" s="13" t="s">
        <v>110</v>
      </c>
      <c r="C65" s="95" t="str">
        <f t="shared" si="11"/>
        <v>-</v>
      </c>
      <c r="D65" s="13" t="s">
        <v>110</v>
      </c>
      <c r="E65" s="95" t="str">
        <f t="shared" si="12"/>
        <v>-</v>
      </c>
      <c r="F65" s="13" t="s">
        <v>110</v>
      </c>
      <c r="G65" s="95" t="str">
        <f t="shared" si="13"/>
        <v>-</v>
      </c>
      <c r="H65" s="13" t="s">
        <v>110</v>
      </c>
      <c r="I65" s="95" t="str">
        <f t="shared" si="14"/>
        <v>-</v>
      </c>
      <c r="J65" s="13" t="s">
        <v>110</v>
      </c>
      <c r="K65" s="95" t="str">
        <f t="shared" si="15"/>
        <v>-</v>
      </c>
      <c r="L65" s="95" t="s">
        <v>110</v>
      </c>
      <c r="M65" s="95" t="str">
        <f t="shared" si="16"/>
        <v>-</v>
      </c>
      <c r="N65" s="13" t="s">
        <v>110</v>
      </c>
      <c r="O65" s="13" t="s">
        <v>110</v>
      </c>
      <c r="P65" s="13" t="s">
        <v>110</v>
      </c>
      <c r="Q65" s="13" t="s">
        <v>110</v>
      </c>
      <c r="R65" s="95"/>
      <c r="S65" s="13"/>
      <c r="T65" s="13"/>
      <c r="W65" s="101">
        <v>43537.128472222219</v>
      </c>
      <c r="X65" s="4">
        <v>746.16899999999998</v>
      </c>
    </row>
    <row r="66" spans="1:24">
      <c r="A66" s="10">
        <v>42424</v>
      </c>
      <c r="B66" s="13" t="s">
        <v>110</v>
      </c>
      <c r="C66" s="95" t="str">
        <f t="shared" si="11"/>
        <v>-</v>
      </c>
      <c r="D66" s="13" t="s">
        <v>110</v>
      </c>
      <c r="E66" s="95" t="str">
        <f t="shared" si="12"/>
        <v>-</v>
      </c>
      <c r="F66" s="13" t="s">
        <v>110</v>
      </c>
      <c r="G66" s="95" t="str">
        <f t="shared" si="13"/>
        <v>-</v>
      </c>
      <c r="H66" s="13" t="s">
        <v>110</v>
      </c>
      <c r="I66" s="95" t="str">
        <f t="shared" si="14"/>
        <v>-</v>
      </c>
      <c r="J66" s="13" t="s">
        <v>110</v>
      </c>
      <c r="K66" s="95" t="str">
        <f t="shared" si="15"/>
        <v>-</v>
      </c>
      <c r="L66" s="95" t="s">
        <v>110</v>
      </c>
      <c r="M66" s="95" t="str">
        <f t="shared" si="16"/>
        <v>-</v>
      </c>
      <c r="N66" s="13" t="s">
        <v>110</v>
      </c>
      <c r="O66" s="13" t="s">
        <v>110</v>
      </c>
      <c r="P66" s="13" t="s">
        <v>110</v>
      </c>
      <c r="Q66" s="13" t="s">
        <v>110</v>
      </c>
      <c r="R66" s="95"/>
      <c r="S66" s="13"/>
      <c r="T66" s="13"/>
      <c r="W66" s="101">
        <v>43537.131944444445</v>
      </c>
      <c r="X66" s="4">
        <v>746.16899999999998</v>
      </c>
    </row>
    <row r="67" spans="1:24">
      <c r="A67" s="10">
        <v>42425</v>
      </c>
      <c r="B67" s="13" t="s">
        <v>110</v>
      </c>
      <c r="C67" s="95" t="str">
        <f t="shared" si="11"/>
        <v>-</v>
      </c>
      <c r="D67" s="13" t="s">
        <v>110</v>
      </c>
      <c r="E67" s="95" t="str">
        <f t="shared" si="12"/>
        <v>-</v>
      </c>
      <c r="F67" s="13" t="s">
        <v>110</v>
      </c>
      <c r="G67" s="95" t="str">
        <f t="shared" si="13"/>
        <v>-</v>
      </c>
      <c r="H67" s="13" t="s">
        <v>110</v>
      </c>
      <c r="I67" s="95" t="str">
        <f t="shared" si="14"/>
        <v>-</v>
      </c>
      <c r="J67" s="13" t="s">
        <v>110</v>
      </c>
      <c r="K67" s="95" t="str">
        <f t="shared" si="15"/>
        <v>-</v>
      </c>
      <c r="L67" s="95" t="s">
        <v>110</v>
      </c>
      <c r="M67" s="95" t="str">
        <f t="shared" si="16"/>
        <v>-</v>
      </c>
      <c r="N67" s="13" t="s">
        <v>110</v>
      </c>
      <c r="O67" s="13" t="s">
        <v>110</v>
      </c>
      <c r="P67" s="13" t="s">
        <v>110</v>
      </c>
      <c r="Q67" s="13" t="s">
        <v>110</v>
      </c>
      <c r="R67" s="95"/>
      <c r="S67" s="13"/>
      <c r="T67" s="13"/>
      <c r="W67" s="101">
        <v>43537.135416666664</v>
      </c>
      <c r="X67" s="4">
        <v>746.16899999999998</v>
      </c>
    </row>
    <row r="68" spans="1:24">
      <c r="A68" s="10">
        <v>42426</v>
      </c>
      <c r="B68" s="13" t="s">
        <v>110</v>
      </c>
      <c r="C68" s="95" t="str">
        <f t="shared" si="11"/>
        <v>-</v>
      </c>
      <c r="D68" s="13" t="s">
        <v>110</v>
      </c>
      <c r="E68" s="95" t="str">
        <f t="shared" si="12"/>
        <v>-</v>
      </c>
      <c r="F68" s="13" t="s">
        <v>110</v>
      </c>
      <c r="G68" s="95" t="str">
        <f t="shared" si="13"/>
        <v>-</v>
      </c>
      <c r="H68" s="13" t="s">
        <v>110</v>
      </c>
      <c r="I68" s="95" t="str">
        <f t="shared" si="14"/>
        <v>-</v>
      </c>
      <c r="J68" s="13" t="s">
        <v>110</v>
      </c>
      <c r="K68" s="95" t="str">
        <f t="shared" si="15"/>
        <v>-</v>
      </c>
      <c r="L68" s="95" t="s">
        <v>110</v>
      </c>
      <c r="M68" s="95" t="str">
        <f t="shared" si="16"/>
        <v>-</v>
      </c>
      <c r="N68" s="13" t="s">
        <v>110</v>
      </c>
      <c r="O68" s="13" t="s">
        <v>110</v>
      </c>
      <c r="P68" s="13" t="s">
        <v>110</v>
      </c>
      <c r="Q68" s="13" t="s">
        <v>110</v>
      </c>
      <c r="R68" s="95"/>
      <c r="S68" s="13"/>
      <c r="T68" s="13"/>
      <c r="W68" s="101">
        <v>43537.138888888891</v>
      </c>
      <c r="X68" s="4">
        <v>746.16899999999998</v>
      </c>
    </row>
    <row r="69" spans="1:24">
      <c r="A69" s="10">
        <v>42429</v>
      </c>
      <c r="B69" s="13" t="s">
        <v>110</v>
      </c>
      <c r="C69" s="95" t="str">
        <f t="shared" si="11"/>
        <v>-</v>
      </c>
      <c r="D69" s="13" t="s">
        <v>110</v>
      </c>
      <c r="E69" s="95" t="str">
        <f t="shared" si="12"/>
        <v>-</v>
      </c>
      <c r="F69" s="13" t="s">
        <v>110</v>
      </c>
      <c r="G69" s="95" t="str">
        <f t="shared" si="13"/>
        <v>-</v>
      </c>
      <c r="H69" s="13" t="s">
        <v>110</v>
      </c>
      <c r="I69" s="95" t="str">
        <f t="shared" si="14"/>
        <v>-</v>
      </c>
      <c r="J69" s="13" t="s">
        <v>110</v>
      </c>
      <c r="K69" s="95" t="str">
        <f t="shared" si="15"/>
        <v>-</v>
      </c>
      <c r="L69" s="95" t="s">
        <v>110</v>
      </c>
      <c r="M69" s="95" t="str">
        <f t="shared" si="16"/>
        <v>-</v>
      </c>
      <c r="N69" s="13" t="s">
        <v>110</v>
      </c>
      <c r="O69" s="13" t="s">
        <v>110</v>
      </c>
      <c r="P69" s="13" t="s">
        <v>110</v>
      </c>
      <c r="Q69" s="13" t="s">
        <v>110</v>
      </c>
      <c r="R69" s="95"/>
      <c r="S69" s="13"/>
      <c r="T69" s="13"/>
      <c r="W69" s="101">
        <v>43537.142361111109</v>
      </c>
      <c r="X69" s="4">
        <v>746.16899999999998</v>
      </c>
    </row>
    <row r="70" spans="1:24">
      <c r="A70" s="10">
        <v>42430</v>
      </c>
      <c r="B70" s="13" t="s">
        <v>110</v>
      </c>
      <c r="C70" s="95" t="str">
        <f t="shared" si="11"/>
        <v>-</v>
      </c>
      <c r="D70" s="13" t="s">
        <v>110</v>
      </c>
      <c r="E70" s="95" t="str">
        <f t="shared" si="12"/>
        <v>-</v>
      </c>
      <c r="F70" s="13" t="s">
        <v>110</v>
      </c>
      <c r="G70" s="95" t="str">
        <f t="shared" si="13"/>
        <v>-</v>
      </c>
      <c r="H70" s="13" t="s">
        <v>110</v>
      </c>
      <c r="I70" s="95" t="str">
        <f t="shared" si="14"/>
        <v>-</v>
      </c>
      <c r="J70" s="13" t="s">
        <v>110</v>
      </c>
      <c r="K70" s="95" t="str">
        <f t="shared" si="15"/>
        <v>-</v>
      </c>
      <c r="L70" s="95" t="s">
        <v>110</v>
      </c>
      <c r="M70" s="95" t="str">
        <f t="shared" si="16"/>
        <v>-</v>
      </c>
      <c r="N70" s="13" t="s">
        <v>110</v>
      </c>
      <c r="O70" s="13" t="s">
        <v>110</v>
      </c>
      <c r="P70" s="13" t="s">
        <v>110</v>
      </c>
      <c r="Q70" s="13" t="s">
        <v>110</v>
      </c>
      <c r="R70" s="95"/>
      <c r="S70" s="13"/>
      <c r="T70" s="13"/>
      <c r="W70" s="101">
        <v>43537.145833333336</v>
      </c>
      <c r="X70" s="4">
        <v>746.16899999999998</v>
      </c>
    </row>
    <row r="71" spans="1:24">
      <c r="A71" s="10">
        <v>42431</v>
      </c>
      <c r="B71" s="13" t="s">
        <v>110</v>
      </c>
      <c r="C71" s="95" t="str">
        <f t="shared" si="11"/>
        <v>-</v>
      </c>
      <c r="D71" s="13" t="s">
        <v>110</v>
      </c>
      <c r="E71" s="95" t="str">
        <f t="shared" si="12"/>
        <v>-</v>
      </c>
      <c r="F71" s="13" t="s">
        <v>110</v>
      </c>
      <c r="G71" s="95" t="str">
        <f t="shared" si="13"/>
        <v>-</v>
      </c>
      <c r="H71" s="13" t="s">
        <v>110</v>
      </c>
      <c r="I71" s="95" t="str">
        <f t="shared" si="14"/>
        <v>-</v>
      </c>
      <c r="J71" s="13" t="s">
        <v>110</v>
      </c>
      <c r="K71" s="95" t="str">
        <f t="shared" si="15"/>
        <v>-</v>
      </c>
      <c r="L71" s="95" t="s">
        <v>110</v>
      </c>
      <c r="M71" s="95" t="str">
        <f t="shared" si="16"/>
        <v>-</v>
      </c>
      <c r="N71" s="13" t="s">
        <v>110</v>
      </c>
      <c r="O71" s="13" t="s">
        <v>110</v>
      </c>
      <c r="P71" s="13" t="s">
        <v>110</v>
      </c>
      <c r="Q71" s="13" t="s">
        <v>110</v>
      </c>
      <c r="R71" s="95"/>
      <c r="S71" s="13"/>
      <c r="T71" s="13"/>
      <c r="W71" s="101">
        <v>43537.149305555555</v>
      </c>
      <c r="X71" s="4">
        <v>746.16899999999998</v>
      </c>
    </row>
    <row r="72" spans="1:24">
      <c r="A72" s="10">
        <v>42432</v>
      </c>
      <c r="B72" s="13" t="s">
        <v>110</v>
      </c>
      <c r="C72" s="95" t="str">
        <f t="shared" si="11"/>
        <v>-</v>
      </c>
      <c r="D72" s="13" t="s">
        <v>110</v>
      </c>
      <c r="E72" s="95" t="str">
        <f t="shared" si="12"/>
        <v>-</v>
      </c>
      <c r="F72" s="13" t="s">
        <v>110</v>
      </c>
      <c r="G72" s="95" t="str">
        <f t="shared" si="13"/>
        <v>-</v>
      </c>
      <c r="H72" s="13" t="s">
        <v>110</v>
      </c>
      <c r="I72" s="95" t="str">
        <f t="shared" si="14"/>
        <v>-</v>
      </c>
      <c r="J72" s="13" t="s">
        <v>110</v>
      </c>
      <c r="K72" s="95" t="str">
        <f t="shared" si="15"/>
        <v>-</v>
      </c>
      <c r="L72" s="95" t="s">
        <v>110</v>
      </c>
      <c r="M72" s="95" t="str">
        <f t="shared" si="16"/>
        <v>-</v>
      </c>
      <c r="N72" s="13" t="s">
        <v>110</v>
      </c>
      <c r="O72" s="13" t="s">
        <v>110</v>
      </c>
      <c r="P72" s="13" t="s">
        <v>110</v>
      </c>
      <c r="Q72" s="13" t="s">
        <v>110</v>
      </c>
      <c r="R72" s="95"/>
      <c r="S72" s="13"/>
      <c r="T72" s="13"/>
      <c r="W72" s="101">
        <v>43537.152777777781</v>
      </c>
      <c r="X72" s="4">
        <v>746.16899999999998</v>
      </c>
    </row>
    <row r="73" spans="1:24">
      <c r="A73" s="10">
        <v>42433</v>
      </c>
      <c r="B73" s="13" t="s">
        <v>110</v>
      </c>
      <c r="C73" s="95" t="str">
        <f t="shared" si="11"/>
        <v>-</v>
      </c>
      <c r="D73" s="13" t="s">
        <v>110</v>
      </c>
      <c r="E73" s="95" t="str">
        <f t="shared" si="12"/>
        <v>-</v>
      </c>
      <c r="F73" s="13" t="s">
        <v>110</v>
      </c>
      <c r="G73" s="95" t="str">
        <f t="shared" si="13"/>
        <v>-</v>
      </c>
      <c r="H73" s="13" t="s">
        <v>110</v>
      </c>
      <c r="I73" s="95" t="str">
        <f t="shared" si="14"/>
        <v>-</v>
      </c>
      <c r="J73" s="13" t="s">
        <v>110</v>
      </c>
      <c r="K73" s="95" t="str">
        <f t="shared" si="15"/>
        <v>-</v>
      </c>
      <c r="L73" s="95" t="s">
        <v>110</v>
      </c>
      <c r="M73" s="95" t="str">
        <f t="shared" si="16"/>
        <v>-</v>
      </c>
      <c r="N73" s="13" t="s">
        <v>110</v>
      </c>
      <c r="O73" s="13" t="s">
        <v>110</v>
      </c>
      <c r="P73" s="13" t="s">
        <v>110</v>
      </c>
      <c r="Q73" s="13" t="s">
        <v>110</v>
      </c>
      <c r="R73" s="95"/>
      <c r="S73" s="13"/>
      <c r="T73" s="13"/>
      <c r="W73" s="101">
        <v>43537.15625</v>
      </c>
      <c r="X73" s="4">
        <v>746.16899999999998</v>
      </c>
    </row>
    <row r="74" spans="1:24">
      <c r="A74" s="10">
        <v>42436</v>
      </c>
      <c r="B74" s="13" t="s">
        <v>110</v>
      </c>
      <c r="C74" s="95" t="str">
        <f t="shared" si="11"/>
        <v>-</v>
      </c>
      <c r="D74" s="13" t="s">
        <v>110</v>
      </c>
      <c r="E74" s="95" t="str">
        <f t="shared" si="12"/>
        <v>-</v>
      </c>
      <c r="F74" s="13" t="s">
        <v>110</v>
      </c>
      <c r="G74" s="95" t="str">
        <f t="shared" si="13"/>
        <v>-</v>
      </c>
      <c r="H74" s="13" t="s">
        <v>110</v>
      </c>
      <c r="I74" s="95" t="str">
        <f t="shared" si="14"/>
        <v>-</v>
      </c>
      <c r="J74" s="13" t="s">
        <v>110</v>
      </c>
      <c r="K74" s="95" t="str">
        <f t="shared" si="15"/>
        <v>-</v>
      </c>
      <c r="L74" s="95" t="s">
        <v>110</v>
      </c>
      <c r="M74" s="95" t="str">
        <f t="shared" si="16"/>
        <v>-</v>
      </c>
      <c r="N74" s="13" t="s">
        <v>110</v>
      </c>
      <c r="O74" s="13" t="s">
        <v>110</v>
      </c>
      <c r="P74" s="13" t="s">
        <v>110</v>
      </c>
      <c r="Q74" s="13" t="s">
        <v>110</v>
      </c>
      <c r="R74" s="95"/>
      <c r="S74" s="13"/>
      <c r="T74" s="13"/>
      <c r="W74" s="101">
        <v>43537.159722222219</v>
      </c>
      <c r="X74" s="4">
        <v>746.16899999999998</v>
      </c>
    </row>
    <row r="75" spans="1:24">
      <c r="A75" s="10">
        <v>42437</v>
      </c>
      <c r="B75" s="13" t="s">
        <v>110</v>
      </c>
      <c r="C75" s="95" t="str">
        <f t="shared" si="11"/>
        <v>-</v>
      </c>
      <c r="D75" s="13" t="s">
        <v>110</v>
      </c>
      <c r="E75" s="95" t="str">
        <f t="shared" si="12"/>
        <v>-</v>
      </c>
      <c r="F75" s="13" t="s">
        <v>110</v>
      </c>
      <c r="G75" s="95" t="str">
        <f t="shared" si="13"/>
        <v>-</v>
      </c>
      <c r="H75" s="13" t="s">
        <v>110</v>
      </c>
      <c r="I75" s="95" t="str">
        <f t="shared" si="14"/>
        <v>-</v>
      </c>
      <c r="J75" s="13" t="s">
        <v>110</v>
      </c>
      <c r="K75" s="95" t="str">
        <f t="shared" si="15"/>
        <v>-</v>
      </c>
      <c r="L75" s="95" t="s">
        <v>110</v>
      </c>
      <c r="M75" s="95" t="str">
        <f t="shared" si="16"/>
        <v>-</v>
      </c>
      <c r="N75" s="13" t="s">
        <v>110</v>
      </c>
      <c r="O75" s="13" t="s">
        <v>110</v>
      </c>
      <c r="P75" s="13" t="s">
        <v>110</v>
      </c>
      <c r="Q75" s="13" t="s">
        <v>110</v>
      </c>
      <c r="R75" s="95"/>
      <c r="S75" s="13"/>
      <c r="T75" s="13"/>
      <c r="W75" s="101">
        <v>43537.163194444445</v>
      </c>
      <c r="X75" s="4">
        <v>746.16899999999998</v>
      </c>
    </row>
    <row r="76" spans="1:24">
      <c r="A76" s="10">
        <v>42438</v>
      </c>
      <c r="B76" s="13" t="s">
        <v>110</v>
      </c>
      <c r="C76" s="95" t="str">
        <f t="shared" si="11"/>
        <v>-</v>
      </c>
      <c r="D76" s="13" t="s">
        <v>110</v>
      </c>
      <c r="E76" s="95" t="str">
        <f t="shared" si="12"/>
        <v>-</v>
      </c>
      <c r="F76" s="13" t="s">
        <v>110</v>
      </c>
      <c r="G76" s="95" t="str">
        <f t="shared" si="13"/>
        <v>-</v>
      </c>
      <c r="H76" s="13" t="s">
        <v>110</v>
      </c>
      <c r="I76" s="95" t="str">
        <f t="shared" si="14"/>
        <v>-</v>
      </c>
      <c r="J76" s="13" t="s">
        <v>110</v>
      </c>
      <c r="K76" s="95" t="str">
        <f t="shared" si="15"/>
        <v>-</v>
      </c>
      <c r="L76" s="95" t="s">
        <v>110</v>
      </c>
      <c r="M76" s="95" t="str">
        <f t="shared" si="16"/>
        <v>-</v>
      </c>
      <c r="N76" s="13" t="s">
        <v>110</v>
      </c>
      <c r="O76" s="13" t="s">
        <v>110</v>
      </c>
      <c r="P76" s="13" t="s">
        <v>110</v>
      </c>
      <c r="Q76" s="13" t="s">
        <v>110</v>
      </c>
      <c r="R76" s="95"/>
      <c r="S76" s="13"/>
      <c r="T76" s="13"/>
      <c r="W76" s="101">
        <v>43537.166666666664</v>
      </c>
      <c r="X76" s="4">
        <v>746.16899999999998</v>
      </c>
    </row>
    <row r="77" spans="1:24">
      <c r="A77" s="10">
        <v>42439</v>
      </c>
      <c r="B77" s="13" t="s">
        <v>110</v>
      </c>
      <c r="C77" s="95" t="str">
        <f t="shared" si="11"/>
        <v>-</v>
      </c>
      <c r="D77" s="13" t="s">
        <v>110</v>
      </c>
      <c r="E77" s="95" t="str">
        <f t="shared" si="12"/>
        <v>-</v>
      </c>
      <c r="F77" s="13" t="s">
        <v>110</v>
      </c>
      <c r="G77" s="95" t="str">
        <f t="shared" si="13"/>
        <v>-</v>
      </c>
      <c r="H77" s="13" t="s">
        <v>110</v>
      </c>
      <c r="I77" s="95" t="str">
        <f t="shared" si="14"/>
        <v>-</v>
      </c>
      <c r="J77" s="13" t="s">
        <v>110</v>
      </c>
      <c r="K77" s="95" t="str">
        <f t="shared" si="15"/>
        <v>-</v>
      </c>
      <c r="L77" s="95" t="s">
        <v>110</v>
      </c>
      <c r="M77" s="95" t="str">
        <f t="shared" si="16"/>
        <v>-</v>
      </c>
      <c r="N77" s="13" t="s">
        <v>110</v>
      </c>
      <c r="O77" s="13" t="s">
        <v>110</v>
      </c>
      <c r="P77" s="13" t="s">
        <v>110</v>
      </c>
      <c r="Q77" s="13" t="s">
        <v>110</v>
      </c>
      <c r="R77" s="95"/>
      <c r="S77" s="13"/>
      <c r="T77" s="13"/>
      <c r="W77" s="101">
        <v>43537.170138888891</v>
      </c>
      <c r="X77" s="4">
        <v>746.16899999999998</v>
      </c>
    </row>
    <row r="78" spans="1:24">
      <c r="A78" s="10">
        <v>42440</v>
      </c>
      <c r="B78" s="13" t="s">
        <v>110</v>
      </c>
      <c r="C78" s="95" t="str">
        <f t="shared" si="11"/>
        <v>-</v>
      </c>
      <c r="D78" s="13" t="s">
        <v>110</v>
      </c>
      <c r="E78" s="95" t="str">
        <f t="shared" si="12"/>
        <v>-</v>
      </c>
      <c r="F78" s="13" t="s">
        <v>110</v>
      </c>
      <c r="G78" s="95" t="str">
        <f t="shared" si="13"/>
        <v>-</v>
      </c>
      <c r="H78" s="13" t="s">
        <v>110</v>
      </c>
      <c r="I78" s="95" t="str">
        <f t="shared" si="14"/>
        <v>-</v>
      </c>
      <c r="J78" s="13" t="s">
        <v>110</v>
      </c>
      <c r="K78" s="95" t="str">
        <f t="shared" si="15"/>
        <v>-</v>
      </c>
      <c r="L78" s="95" t="s">
        <v>110</v>
      </c>
      <c r="M78" s="95" t="str">
        <f t="shared" si="16"/>
        <v>-</v>
      </c>
      <c r="N78" s="13" t="s">
        <v>110</v>
      </c>
      <c r="O78" s="13" t="s">
        <v>110</v>
      </c>
      <c r="P78" s="13" t="s">
        <v>110</v>
      </c>
      <c r="Q78" s="13" t="s">
        <v>110</v>
      </c>
      <c r="R78" s="95"/>
      <c r="S78" s="13"/>
      <c r="T78" s="13"/>
      <c r="W78" s="101">
        <v>43537.173611111109</v>
      </c>
      <c r="X78" s="4">
        <v>746.16899999999998</v>
      </c>
    </row>
    <row r="79" spans="1:24">
      <c r="A79" s="10">
        <v>42443</v>
      </c>
      <c r="B79" s="13" t="s">
        <v>110</v>
      </c>
      <c r="C79" s="95" t="str">
        <f t="shared" si="11"/>
        <v>-</v>
      </c>
      <c r="D79" s="13" t="s">
        <v>110</v>
      </c>
      <c r="E79" s="95" t="str">
        <f t="shared" si="12"/>
        <v>-</v>
      </c>
      <c r="F79" s="13" t="s">
        <v>110</v>
      </c>
      <c r="G79" s="95" t="str">
        <f t="shared" si="13"/>
        <v>-</v>
      </c>
      <c r="H79" s="13" t="s">
        <v>110</v>
      </c>
      <c r="I79" s="95" t="str">
        <f t="shared" si="14"/>
        <v>-</v>
      </c>
      <c r="J79" s="13" t="s">
        <v>110</v>
      </c>
      <c r="K79" s="95" t="str">
        <f t="shared" si="15"/>
        <v>-</v>
      </c>
      <c r="L79" s="95" t="s">
        <v>110</v>
      </c>
      <c r="M79" s="95" t="str">
        <f t="shared" si="16"/>
        <v>-</v>
      </c>
      <c r="N79" s="13" t="s">
        <v>110</v>
      </c>
      <c r="O79" s="13" t="s">
        <v>110</v>
      </c>
      <c r="P79" s="13" t="s">
        <v>110</v>
      </c>
      <c r="Q79" s="13" t="s">
        <v>110</v>
      </c>
      <c r="R79" s="95"/>
      <c r="S79" s="13"/>
      <c r="T79" s="13"/>
      <c r="W79" s="101">
        <v>43537.177083333336</v>
      </c>
      <c r="X79" s="4">
        <v>746.16899999999998</v>
      </c>
    </row>
    <row r="80" spans="1:24">
      <c r="A80" s="10">
        <v>42444</v>
      </c>
      <c r="B80" s="13" t="s">
        <v>110</v>
      </c>
      <c r="C80" s="95" t="str">
        <f t="shared" si="11"/>
        <v>-</v>
      </c>
      <c r="D80" s="13" t="s">
        <v>110</v>
      </c>
      <c r="E80" s="95" t="str">
        <f t="shared" si="12"/>
        <v>-</v>
      </c>
      <c r="F80" s="13" t="s">
        <v>110</v>
      </c>
      <c r="G80" s="95" t="str">
        <f t="shared" si="13"/>
        <v>-</v>
      </c>
      <c r="H80" s="13" t="s">
        <v>110</v>
      </c>
      <c r="I80" s="95" t="str">
        <f t="shared" si="14"/>
        <v>-</v>
      </c>
      <c r="J80" s="13" t="s">
        <v>110</v>
      </c>
      <c r="K80" s="95" t="str">
        <f t="shared" si="15"/>
        <v>-</v>
      </c>
      <c r="L80" s="95" t="s">
        <v>110</v>
      </c>
      <c r="M80" s="95" t="str">
        <f t="shared" si="16"/>
        <v>-</v>
      </c>
      <c r="N80" s="13" t="s">
        <v>110</v>
      </c>
      <c r="O80" s="13" t="s">
        <v>110</v>
      </c>
      <c r="P80" s="13" t="s">
        <v>110</v>
      </c>
      <c r="Q80" s="13" t="s">
        <v>110</v>
      </c>
      <c r="R80" s="95"/>
      <c r="S80" s="13"/>
      <c r="T80" s="13"/>
      <c r="W80" s="101">
        <v>43537.180555555555</v>
      </c>
      <c r="X80" s="4">
        <v>746.16899999999998</v>
      </c>
    </row>
    <row r="81" spans="1:24">
      <c r="A81" s="10">
        <v>42445</v>
      </c>
      <c r="B81" s="13" t="s">
        <v>110</v>
      </c>
      <c r="C81" s="95" t="str">
        <f t="shared" si="11"/>
        <v>-</v>
      </c>
      <c r="D81" s="13" t="s">
        <v>110</v>
      </c>
      <c r="E81" s="95" t="str">
        <f t="shared" si="12"/>
        <v>-</v>
      </c>
      <c r="F81" s="13" t="s">
        <v>110</v>
      </c>
      <c r="G81" s="95" t="str">
        <f t="shared" si="13"/>
        <v>-</v>
      </c>
      <c r="H81" s="13" t="s">
        <v>110</v>
      </c>
      <c r="I81" s="95" t="str">
        <f t="shared" si="14"/>
        <v>-</v>
      </c>
      <c r="J81" s="13" t="s">
        <v>110</v>
      </c>
      <c r="K81" s="95" t="str">
        <f t="shared" si="15"/>
        <v>-</v>
      </c>
      <c r="L81" s="95" t="s">
        <v>110</v>
      </c>
      <c r="M81" s="95" t="str">
        <f t="shared" si="16"/>
        <v>-</v>
      </c>
      <c r="N81" s="13" t="s">
        <v>110</v>
      </c>
      <c r="O81" s="13" t="s">
        <v>110</v>
      </c>
      <c r="P81" s="13" t="s">
        <v>110</v>
      </c>
      <c r="Q81" s="13" t="s">
        <v>110</v>
      </c>
      <c r="R81" s="95"/>
      <c r="S81" s="13"/>
      <c r="T81" s="13"/>
      <c r="W81" s="101">
        <v>43537.184027777781</v>
      </c>
      <c r="X81" s="4">
        <v>746.16899999999998</v>
      </c>
    </row>
    <row r="82" spans="1:24">
      <c r="A82" s="10">
        <v>42446</v>
      </c>
      <c r="B82" s="13" t="s">
        <v>110</v>
      </c>
      <c r="C82" s="95" t="str">
        <f t="shared" si="11"/>
        <v>-</v>
      </c>
      <c r="D82" s="13" t="s">
        <v>110</v>
      </c>
      <c r="E82" s="95" t="str">
        <f t="shared" si="12"/>
        <v>-</v>
      </c>
      <c r="F82" s="13" t="s">
        <v>110</v>
      </c>
      <c r="G82" s="95" t="str">
        <f t="shared" si="13"/>
        <v>-</v>
      </c>
      <c r="H82" s="13" t="s">
        <v>110</v>
      </c>
      <c r="I82" s="95" t="str">
        <f t="shared" si="14"/>
        <v>-</v>
      </c>
      <c r="J82" s="13" t="s">
        <v>110</v>
      </c>
      <c r="K82" s="95" t="str">
        <f t="shared" si="15"/>
        <v>-</v>
      </c>
      <c r="L82" s="95" t="s">
        <v>110</v>
      </c>
      <c r="M82" s="95" t="str">
        <f t="shared" si="16"/>
        <v>-</v>
      </c>
      <c r="N82" s="13" t="s">
        <v>110</v>
      </c>
      <c r="O82" s="13" t="s">
        <v>110</v>
      </c>
      <c r="P82" s="13" t="s">
        <v>110</v>
      </c>
      <c r="Q82" s="13" t="s">
        <v>110</v>
      </c>
      <c r="R82" s="95"/>
      <c r="S82" s="13"/>
      <c r="T82" s="13"/>
      <c r="W82" s="101">
        <v>43537.1875</v>
      </c>
      <c r="X82" s="4">
        <v>746.16899999999998</v>
      </c>
    </row>
    <row r="83" spans="1:24">
      <c r="A83" s="10">
        <v>42447</v>
      </c>
      <c r="B83" s="13" t="s">
        <v>110</v>
      </c>
      <c r="C83" s="95" t="str">
        <f t="shared" si="11"/>
        <v>-</v>
      </c>
      <c r="D83" s="13" t="s">
        <v>110</v>
      </c>
      <c r="E83" s="95" t="str">
        <f t="shared" si="12"/>
        <v>-</v>
      </c>
      <c r="F83" s="13" t="s">
        <v>110</v>
      </c>
      <c r="G83" s="95" t="str">
        <f t="shared" si="13"/>
        <v>-</v>
      </c>
      <c r="H83" s="13" t="s">
        <v>110</v>
      </c>
      <c r="I83" s="95" t="str">
        <f t="shared" si="14"/>
        <v>-</v>
      </c>
      <c r="J83" s="13" t="s">
        <v>110</v>
      </c>
      <c r="K83" s="95" t="str">
        <f t="shared" si="15"/>
        <v>-</v>
      </c>
      <c r="L83" s="95" t="s">
        <v>110</v>
      </c>
      <c r="M83" s="95" t="str">
        <f t="shared" si="16"/>
        <v>-</v>
      </c>
      <c r="N83" s="13" t="s">
        <v>110</v>
      </c>
      <c r="O83" s="13" t="s">
        <v>110</v>
      </c>
      <c r="P83" s="13" t="s">
        <v>110</v>
      </c>
      <c r="Q83" s="13" t="s">
        <v>110</v>
      </c>
      <c r="R83" s="95"/>
      <c r="S83" s="13"/>
      <c r="T83" s="13"/>
      <c r="W83" s="101">
        <v>43537.190972222219</v>
      </c>
      <c r="X83" s="4">
        <v>746.16899999999998</v>
      </c>
    </row>
    <row r="84" spans="1:24">
      <c r="A84" s="10">
        <v>42450</v>
      </c>
      <c r="B84" s="13" t="s">
        <v>110</v>
      </c>
      <c r="C84" s="95" t="str">
        <f t="shared" si="11"/>
        <v>-</v>
      </c>
      <c r="D84" s="13" t="s">
        <v>110</v>
      </c>
      <c r="E84" s="95" t="str">
        <f t="shared" si="12"/>
        <v>-</v>
      </c>
      <c r="F84" s="13" t="s">
        <v>110</v>
      </c>
      <c r="G84" s="95" t="str">
        <f t="shared" si="13"/>
        <v>-</v>
      </c>
      <c r="H84" s="13" t="s">
        <v>110</v>
      </c>
      <c r="I84" s="95" t="str">
        <f t="shared" si="14"/>
        <v>-</v>
      </c>
      <c r="J84" s="13" t="s">
        <v>110</v>
      </c>
      <c r="K84" s="95" t="str">
        <f t="shared" si="15"/>
        <v>-</v>
      </c>
      <c r="L84" s="95" t="s">
        <v>110</v>
      </c>
      <c r="M84" s="95" t="str">
        <f t="shared" si="16"/>
        <v>-</v>
      </c>
      <c r="N84" s="13" t="s">
        <v>110</v>
      </c>
      <c r="O84" s="13" t="s">
        <v>110</v>
      </c>
      <c r="P84" s="13" t="s">
        <v>110</v>
      </c>
      <c r="Q84" s="13" t="s">
        <v>110</v>
      </c>
      <c r="R84" s="95"/>
      <c r="S84" s="13"/>
      <c r="T84" s="13"/>
      <c r="W84" s="101">
        <v>43537.194444444445</v>
      </c>
      <c r="X84" s="4">
        <v>746.16899999999998</v>
      </c>
    </row>
    <row r="85" spans="1:24">
      <c r="A85" s="10">
        <v>42451</v>
      </c>
      <c r="B85" s="13" t="s">
        <v>110</v>
      </c>
      <c r="C85" s="95" t="str">
        <f t="shared" si="11"/>
        <v>-</v>
      </c>
      <c r="D85" s="13" t="s">
        <v>110</v>
      </c>
      <c r="E85" s="95" t="str">
        <f t="shared" si="12"/>
        <v>-</v>
      </c>
      <c r="F85" s="13" t="s">
        <v>110</v>
      </c>
      <c r="G85" s="95" t="str">
        <f t="shared" si="13"/>
        <v>-</v>
      </c>
      <c r="H85" s="13" t="s">
        <v>110</v>
      </c>
      <c r="I85" s="95" t="str">
        <f t="shared" si="14"/>
        <v>-</v>
      </c>
      <c r="J85" s="13" t="s">
        <v>110</v>
      </c>
      <c r="K85" s="95" t="str">
        <f t="shared" si="15"/>
        <v>-</v>
      </c>
      <c r="L85" s="95" t="s">
        <v>110</v>
      </c>
      <c r="M85" s="95" t="str">
        <f t="shared" si="16"/>
        <v>-</v>
      </c>
      <c r="N85" s="13" t="s">
        <v>110</v>
      </c>
      <c r="O85" s="13" t="s">
        <v>110</v>
      </c>
      <c r="P85" s="13" t="s">
        <v>110</v>
      </c>
      <c r="Q85" s="13" t="s">
        <v>110</v>
      </c>
      <c r="R85" s="95"/>
      <c r="S85" s="13"/>
      <c r="T85" s="13"/>
      <c r="W85" s="101">
        <v>43537.197916666664</v>
      </c>
      <c r="X85" s="4">
        <v>746.16899999999998</v>
      </c>
    </row>
    <row r="86" spans="1:24">
      <c r="A86" s="10">
        <v>42452</v>
      </c>
      <c r="B86" s="13" t="s">
        <v>110</v>
      </c>
      <c r="C86" s="95" t="str">
        <f t="shared" si="11"/>
        <v>-</v>
      </c>
      <c r="D86" s="13" t="s">
        <v>110</v>
      </c>
      <c r="E86" s="95" t="str">
        <f t="shared" si="12"/>
        <v>-</v>
      </c>
      <c r="F86" s="13" t="s">
        <v>110</v>
      </c>
      <c r="G86" s="95" t="str">
        <f t="shared" si="13"/>
        <v>-</v>
      </c>
      <c r="H86" s="13" t="s">
        <v>110</v>
      </c>
      <c r="I86" s="95" t="str">
        <f t="shared" si="14"/>
        <v>-</v>
      </c>
      <c r="J86" s="13" t="s">
        <v>110</v>
      </c>
      <c r="K86" s="95" t="str">
        <f t="shared" si="15"/>
        <v>-</v>
      </c>
      <c r="L86" s="95" t="s">
        <v>110</v>
      </c>
      <c r="M86" s="95" t="str">
        <f t="shared" si="16"/>
        <v>-</v>
      </c>
      <c r="N86" s="13" t="s">
        <v>110</v>
      </c>
      <c r="O86" s="13" t="s">
        <v>110</v>
      </c>
      <c r="P86" s="13" t="s">
        <v>110</v>
      </c>
      <c r="Q86" s="13" t="s">
        <v>110</v>
      </c>
      <c r="R86" s="95"/>
      <c r="S86" s="13"/>
      <c r="T86" s="13"/>
      <c r="W86" s="101">
        <v>43537.201388888891</v>
      </c>
      <c r="X86" s="4">
        <v>746.16899999999998</v>
      </c>
    </row>
    <row r="87" spans="1:24">
      <c r="A87" s="10">
        <v>42453</v>
      </c>
      <c r="B87" s="13" t="s">
        <v>110</v>
      </c>
      <c r="C87" s="95" t="str">
        <f t="shared" si="11"/>
        <v>-</v>
      </c>
      <c r="D87" s="13" t="s">
        <v>110</v>
      </c>
      <c r="E87" s="95" t="str">
        <f t="shared" si="12"/>
        <v>-</v>
      </c>
      <c r="F87" s="13" t="s">
        <v>110</v>
      </c>
      <c r="G87" s="95" t="str">
        <f t="shared" si="13"/>
        <v>-</v>
      </c>
      <c r="H87" s="13" t="s">
        <v>110</v>
      </c>
      <c r="I87" s="95" t="str">
        <f t="shared" si="14"/>
        <v>-</v>
      </c>
      <c r="J87" s="13" t="s">
        <v>110</v>
      </c>
      <c r="K87" s="95" t="str">
        <f t="shared" si="15"/>
        <v>-</v>
      </c>
      <c r="L87" s="95" t="s">
        <v>110</v>
      </c>
      <c r="M87" s="95" t="str">
        <f t="shared" si="16"/>
        <v>-</v>
      </c>
      <c r="N87" s="13" t="s">
        <v>110</v>
      </c>
      <c r="O87" s="13" t="s">
        <v>110</v>
      </c>
      <c r="P87" s="13" t="s">
        <v>110</v>
      </c>
      <c r="Q87" s="13" t="s">
        <v>110</v>
      </c>
      <c r="R87" s="95"/>
      <c r="S87" s="13"/>
      <c r="T87" s="13"/>
      <c r="W87" s="101">
        <v>43537.204861111109</v>
      </c>
      <c r="X87" s="4">
        <v>746.03399999999999</v>
      </c>
    </row>
    <row r="88" spans="1:24">
      <c r="A88" s="10">
        <v>42454</v>
      </c>
      <c r="B88" s="13" t="s">
        <v>110</v>
      </c>
      <c r="C88" s="95" t="str">
        <f t="shared" si="11"/>
        <v>-</v>
      </c>
      <c r="D88" s="13" t="s">
        <v>110</v>
      </c>
      <c r="E88" s="95" t="str">
        <f t="shared" si="12"/>
        <v>-</v>
      </c>
      <c r="F88" s="13" t="s">
        <v>110</v>
      </c>
      <c r="G88" s="95" t="str">
        <f t="shared" si="13"/>
        <v>-</v>
      </c>
      <c r="H88" s="13" t="s">
        <v>110</v>
      </c>
      <c r="I88" s="95" t="str">
        <f t="shared" si="14"/>
        <v>-</v>
      </c>
      <c r="J88" s="13" t="s">
        <v>110</v>
      </c>
      <c r="K88" s="95" t="str">
        <f t="shared" si="15"/>
        <v>-</v>
      </c>
      <c r="L88" s="95" t="s">
        <v>110</v>
      </c>
      <c r="M88" s="95" t="str">
        <f t="shared" si="16"/>
        <v>-</v>
      </c>
      <c r="N88" s="13" t="s">
        <v>110</v>
      </c>
      <c r="O88" s="13" t="s">
        <v>110</v>
      </c>
      <c r="P88" s="13" t="s">
        <v>110</v>
      </c>
      <c r="Q88" s="13" t="s">
        <v>110</v>
      </c>
      <c r="R88" s="95"/>
      <c r="S88" s="13"/>
      <c r="T88" s="13"/>
      <c r="W88" s="101">
        <v>43537.208333333336</v>
      </c>
      <c r="X88" s="4">
        <v>746.03399999999999</v>
      </c>
    </row>
    <row r="89" spans="1:24">
      <c r="A89" s="10">
        <v>42457</v>
      </c>
      <c r="B89" s="13" t="s">
        <v>110</v>
      </c>
      <c r="C89" s="95" t="str">
        <f t="shared" si="11"/>
        <v>-</v>
      </c>
      <c r="D89" s="13" t="s">
        <v>110</v>
      </c>
      <c r="E89" s="95" t="str">
        <f t="shared" si="12"/>
        <v>-</v>
      </c>
      <c r="F89" s="13" t="s">
        <v>110</v>
      </c>
      <c r="G89" s="95" t="str">
        <f t="shared" si="13"/>
        <v>-</v>
      </c>
      <c r="H89" s="13" t="s">
        <v>110</v>
      </c>
      <c r="I89" s="95" t="str">
        <f t="shared" si="14"/>
        <v>-</v>
      </c>
      <c r="J89" s="13" t="s">
        <v>110</v>
      </c>
      <c r="K89" s="95" t="str">
        <f t="shared" si="15"/>
        <v>-</v>
      </c>
      <c r="L89" s="95" t="s">
        <v>110</v>
      </c>
      <c r="M89" s="95" t="str">
        <f t="shared" si="16"/>
        <v>-</v>
      </c>
      <c r="N89" s="13" t="s">
        <v>110</v>
      </c>
      <c r="O89" s="13" t="s">
        <v>110</v>
      </c>
      <c r="P89" s="13" t="s">
        <v>110</v>
      </c>
      <c r="Q89" s="13" t="s">
        <v>110</v>
      </c>
      <c r="R89" s="95"/>
      <c r="S89" s="13"/>
      <c r="T89" s="13"/>
      <c r="W89" s="101">
        <v>43537.211805555555</v>
      </c>
      <c r="X89" s="4">
        <v>746.03399999999999</v>
      </c>
    </row>
    <row r="90" spans="1:24">
      <c r="A90" s="10">
        <v>42458</v>
      </c>
      <c r="B90" s="13" t="s">
        <v>110</v>
      </c>
      <c r="C90" s="95" t="str">
        <f t="shared" si="11"/>
        <v>-</v>
      </c>
      <c r="D90" s="13" t="s">
        <v>110</v>
      </c>
      <c r="E90" s="95" t="str">
        <f t="shared" si="12"/>
        <v>-</v>
      </c>
      <c r="F90" s="13" t="s">
        <v>110</v>
      </c>
      <c r="G90" s="95" t="str">
        <f t="shared" si="13"/>
        <v>-</v>
      </c>
      <c r="H90" s="13" t="s">
        <v>110</v>
      </c>
      <c r="I90" s="95" t="str">
        <f t="shared" si="14"/>
        <v>-</v>
      </c>
      <c r="J90" s="13" t="s">
        <v>110</v>
      </c>
      <c r="K90" s="95" t="str">
        <f t="shared" si="15"/>
        <v>-</v>
      </c>
      <c r="L90" s="95" t="s">
        <v>110</v>
      </c>
      <c r="M90" s="95" t="str">
        <f t="shared" si="16"/>
        <v>-</v>
      </c>
      <c r="N90" s="13" t="s">
        <v>110</v>
      </c>
      <c r="O90" s="13" t="s">
        <v>110</v>
      </c>
      <c r="P90" s="13" t="s">
        <v>110</v>
      </c>
      <c r="Q90" s="13" t="s">
        <v>110</v>
      </c>
      <c r="R90" s="95"/>
      <c r="S90" s="13"/>
      <c r="T90" s="13"/>
      <c r="W90" s="101">
        <v>43537.215277777781</v>
      </c>
      <c r="X90" s="4">
        <v>746.03399999999999</v>
      </c>
    </row>
    <row r="91" spans="1:24">
      <c r="A91" s="10">
        <v>42459</v>
      </c>
      <c r="B91" s="13" t="s">
        <v>110</v>
      </c>
      <c r="C91" s="95" t="str">
        <f t="shared" si="11"/>
        <v>-</v>
      </c>
      <c r="D91" s="13" t="s">
        <v>110</v>
      </c>
      <c r="E91" s="95" t="str">
        <f t="shared" si="12"/>
        <v>-</v>
      </c>
      <c r="F91" s="13" t="s">
        <v>110</v>
      </c>
      <c r="G91" s="95" t="str">
        <f t="shared" si="13"/>
        <v>-</v>
      </c>
      <c r="H91" s="13" t="s">
        <v>110</v>
      </c>
      <c r="I91" s="95" t="str">
        <f t="shared" si="14"/>
        <v>-</v>
      </c>
      <c r="J91" s="13" t="s">
        <v>110</v>
      </c>
      <c r="K91" s="95" t="str">
        <f t="shared" si="15"/>
        <v>-</v>
      </c>
      <c r="L91" s="95" t="s">
        <v>110</v>
      </c>
      <c r="M91" s="95" t="str">
        <f t="shared" si="16"/>
        <v>-</v>
      </c>
      <c r="N91" s="13" t="s">
        <v>110</v>
      </c>
      <c r="O91" s="13" t="s">
        <v>110</v>
      </c>
      <c r="P91" s="13" t="s">
        <v>110</v>
      </c>
      <c r="Q91" s="13" t="s">
        <v>110</v>
      </c>
      <c r="R91" s="95"/>
      <c r="S91" s="13"/>
      <c r="T91" s="13"/>
      <c r="W91" s="101">
        <v>43537.21875</v>
      </c>
      <c r="X91" s="4">
        <v>746.03399999999999</v>
      </c>
    </row>
    <row r="92" spans="1:24">
      <c r="A92" s="10">
        <v>42460</v>
      </c>
      <c r="B92" s="13" t="s">
        <v>110</v>
      </c>
      <c r="C92" s="95" t="str">
        <f t="shared" si="11"/>
        <v>-</v>
      </c>
      <c r="D92" s="13" t="s">
        <v>110</v>
      </c>
      <c r="E92" s="95" t="str">
        <f t="shared" si="12"/>
        <v>-</v>
      </c>
      <c r="F92" s="13" t="s">
        <v>110</v>
      </c>
      <c r="G92" s="95" t="str">
        <f t="shared" si="13"/>
        <v>-</v>
      </c>
      <c r="H92" s="13" t="s">
        <v>110</v>
      </c>
      <c r="I92" s="95" t="str">
        <f t="shared" si="14"/>
        <v>-</v>
      </c>
      <c r="J92" s="13" t="s">
        <v>110</v>
      </c>
      <c r="K92" s="95" t="str">
        <f t="shared" si="15"/>
        <v>-</v>
      </c>
      <c r="L92" s="95" t="s">
        <v>110</v>
      </c>
      <c r="M92" s="95" t="str">
        <f t="shared" si="16"/>
        <v>-</v>
      </c>
      <c r="N92" s="13" t="s">
        <v>110</v>
      </c>
      <c r="O92" s="13" t="s">
        <v>110</v>
      </c>
      <c r="P92" s="13" t="s">
        <v>110</v>
      </c>
      <c r="Q92" s="13" t="s">
        <v>110</v>
      </c>
      <c r="R92" s="95"/>
      <c r="S92" s="13"/>
      <c r="T92" s="13"/>
      <c r="W92" s="101">
        <v>43537.222222222219</v>
      </c>
      <c r="X92" s="4">
        <v>746.03399999999999</v>
      </c>
    </row>
    <row r="93" spans="1:24">
      <c r="A93" s="10">
        <v>42461</v>
      </c>
      <c r="B93" s="13" t="s">
        <v>110</v>
      </c>
      <c r="C93" s="95" t="str">
        <f t="shared" si="11"/>
        <v>-</v>
      </c>
      <c r="D93" s="13" t="s">
        <v>110</v>
      </c>
      <c r="E93" s="95" t="str">
        <f t="shared" si="12"/>
        <v>-</v>
      </c>
      <c r="F93" s="13" t="s">
        <v>110</v>
      </c>
      <c r="G93" s="95" t="str">
        <f t="shared" si="13"/>
        <v>-</v>
      </c>
      <c r="H93" s="13" t="s">
        <v>110</v>
      </c>
      <c r="I93" s="95" t="str">
        <f t="shared" si="14"/>
        <v>-</v>
      </c>
      <c r="J93" s="13" t="s">
        <v>110</v>
      </c>
      <c r="K93" s="95" t="str">
        <f t="shared" si="15"/>
        <v>-</v>
      </c>
      <c r="L93" s="95" t="s">
        <v>110</v>
      </c>
      <c r="M93" s="95" t="str">
        <f t="shared" si="16"/>
        <v>-</v>
      </c>
      <c r="N93" s="13" t="s">
        <v>110</v>
      </c>
      <c r="O93" s="13" t="s">
        <v>110</v>
      </c>
      <c r="P93" s="13" t="s">
        <v>110</v>
      </c>
      <c r="Q93" s="13" t="s">
        <v>110</v>
      </c>
      <c r="R93" s="95"/>
      <c r="S93" s="13"/>
      <c r="T93" s="13"/>
      <c r="W93" s="101">
        <v>43537.225694444445</v>
      </c>
      <c r="X93" s="4">
        <v>746.03399999999999</v>
      </c>
    </row>
    <row r="94" spans="1:24">
      <c r="A94" s="10">
        <v>42464</v>
      </c>
      <c r="B94" s="13" t="s">
        <v>110</v>
      </c>
      <c r="C94" s="95" t="str">
        <f t="shared" ref="C94:C157" si="17">IFERROR((1/(B94/100)-1)*(365/(B$26-$A94)),"-")</f>
        <v>-</v>
      </c>
      <c r="D94" s="13" t="s">
        <v>110</v>
      </c>
      <c r="E94" s="95" t="str">
        <f t="shared" ref="E94:E157" si="18">IFERROR((1/(D94/100)-1)*(365/(D$26-$A94)),"-")</f>
        <v>-</v>
      </c>
      <c r="F94" s="13" t="s">
        <v>110</v>
      </c>
      <c r="G94" s="95" t="str">
        <f t="shared" ref="G94:G157" si="19">IFERROR((1/(F94/100)-1)*(365/(F$26-$A94)),"-")</f>
        <v>-</v>
      </c>
      <c r="H94" s="13" t="s">
        <v>110</v>
      </c>
      <c r="I94" s="95" t="str">
        <f t="shared" ref="I94:I157" si="20">IFERROR((1/(H94/100)-1)*(365/(H$26-$A94)),"-")</f>
        <v>-</v>
      </c>
      <c r="J94" s="13" t="s">
        <v>110</v>
      </c>
      <c r="K94" s="95" t="str">
        <f t="shared" ref="K94:K157" si="21">IFERROR((1/(J94/100)-1)*(365/(J$26-$A94)),"-")</f>
        <v>-</v>
      </c>
      <c r="L94" s="95" t="s">
        <v>110</v>
      </c>
      <c r="M94" s="95" t="str">
        <f t="shared" ref="M94:M157" si="22">IFERROR((1/(L94/100)-1)*(365/(L$26-$A94)),"-")</f>
        <v>-</v>
      </c>
      <c r="N94" s="13" t="s">
        <v>110</v>
      </c>
      <c r="O94" s="13" t="s">
        <v>110</v>
      </c>
      <c r="P94" s="13" t="s">
        <v>110</v>
      </c>
      <c r="Q94" s="13" t="s">
        <v>110</v>
      </c>
      <c r="R94" s="95"/>
      <c r="S94" s="13"/>
      <c r="T94" s="13"/>
      <c r="W94" s="101">
        <v>43537.229166666664</v>
      </c>
      <c r="X94" s="4">
        <v>746.03399999999999</v>
      </c>
    </row>
    <row r="95" spans="1:24">
      <c r="A95" s="10">
        <v>42465</v>
      </c>
      <c r="B95" s="13" t="s">
        <v>110</v>
      </c>
      <c r="C95" s="95" t="str">
        <f t="shared" si="17"/>
        <v>-</v>
      </c>
      <c r="D95" s="13" t="s">
        <v>110</v>
      </c>
      <c r="E95" s="95" t="str">
        <f t="shared" si="18"/>
        <v>-</v>
      </c>
      <c r="F95" s="13" t="s">
        <v>110</v>
      </c>
      <c r="G95" s="95" t="str">
        <f t="shared" si="19"/>
        <v>-</v>
      </c>
      <c r="H95" s="13" t="s">
        <v>110</v>
      </c>
      <c r="I95" s="95" t="str">
        <f t="shared" si="20"/>
        <v>-</v>
      </c>
      <c r="J95" s="13" t="s">
        <v>110</v>
      </c>
      <c r="K95" s="95" t="str">
        <f t="shared" si="21"/>
        <v>-</v>
      </c>
      <c r="L95" s="95" t="s">
        <v>110</v>
      </c>
      <c r="M95" s="95" t="str">
        <f t="shared" si="22"/>
        <v>-</v>
      </c>
      <c r="N95" s="13" t="s">
        <v>110</v>
      </c>
      <c r="O95" s="13" t="s">
        <v>110</v>
      </c>
      <c r="P95" s="13" t="s">
        <v>110</v>
      </c>
      <c r="Q95" s="13" t="s">
        <v>110</v>
      </c>
      <c r="R95" s="95"/>
      <c r="S95" s="13"/>
      <c r="T95" s="13"/>
      <c r="W95" s="101">
        <v>43537.232638888891</v>
      </c>
      <c r="X95" s="4">
        <v>746.03399999999999</v>
      </c>
    </row>
    <row r="96" spans="1:24">
      <c r="A96" s="10">
        <v>42466</v>
      </c>
      <c r="B96" s="13" t="s">
        <v>110</v>
      </c>
      <c r="C96" s="95" t="str">
        <f t="shared" si="17"/>
        <v>-</v>
      </c>
      <c r="D96" s="13" t="s">
        <v>110</v>
      </c>
      <c r="E96" s="95" t="str">
        <f t="shared" si="18"/>
        <v>-</v>
      </c>
      <c r="F96" s="13" t="s">
        <v>110</v>
      </c>
      <c r="G96" s="95" t="str">
        <f t="shared" si="19"/>
        <v>-</v>
      </c>
      <c r="H96" s="13" t="s">
        <v>110</v>
      </c>
      <c r="I96" s="95" t="str">
        <f t="shared" si="20"/>
        <v>-</v>
      </c>
      <c r="J96" s="13" t="s">
        <v>110</v>
      </c>
      <c r="K96" s="95" t="str">
        <f t="shared" si="21"/>
        <v>-</v>
      </c>
      <c r="L96" s="95" t="s">
        <v>110</v>
      </c>
      <c r="M96" s="95" t="str">
        <f t="shared" si="22"/>
        <v>-</v>
      </c>
      <c r="N96" s="13" t="s">
        <v>110</v>
      </c>
      <c r="O96" s="13" t="s">
        <v>110</v>
      </c>
      <c r="P96" s="13" t="s">
        <v>110</v>
      </c>
      <c r="Q96" s="13" t="s">
        <v>110</v>
      </c>
      <c r="R96" s="95"/>
      <c r="S96" s="13"/>
      <c r="T96" s="13"/>
      <c r="W96" s="101">
        <v>43537.236111111109</v>
      </c>
      <c r="X96" s="4">
        <v>746.03399999999999</v>
      </c>
    </row>
    <row r="97" spans="1:24">
      <c r="A97" s="10">
        <v>42467</v>
      </c>
      <c r="B97" s="13" t="s">
        <v>110</v>
      </c>
      <c r="C97" s="95" t="str">
        <f t="shared" si="17"/>
        <v>-</v>
      </c>
      <c r="D97" s="13" t="s">
        <v>110</v>
      </c>
      <c r="E97" s="95" t="str">
        <f t="shared" si="18"/>
        <v>-</v>
      </c>
      <c r="F97" s="13" t="s">
        <v>110</v>
      </c>
      <c r="G97" s="95" t="str">
        <f t="shared" si="19"/>
        <v>-</v>
      </c>
      <c r="H97" s="13" t="s">
        <v>110</v>
      </c>
      <c r="I97" s="95" t="str">
        <f t="shared" si="20"/>
        <v>-</v>
      </c>
      <c r="J97" s="13" t="s">
        <v>110</v>
      </c>
      <c r="K97" s="95" t="str">
        <f t="shared" si="21"/>
        <v>-</v>
      </c>
      <c r="L97" s="95" t="s">
        <v>110</v>
      </c>
      <c r="M97" s="95" t="str">
        <f t="shared" si="22"/>
        <v>-</v>
      </c>
      <c r="N97" s="13" t="s">
        <v>110</v>
      </c>
      <c r="O97" s="13" t="s">
        <v>110</v>
      </c>
      <c r="P97" s="13" t="s">
        <v>110</v>
      </c>
      <c r="Q97" s="13" t="s">
        <v>110</v>
      </c>
      <c r="R97" s="95"/>
      <c r="S97" s="13"/>
      <c r="T97" s="13"/>
      <c r="W97" s="101">
        <v>43537.239583333336</v>
      </c>
      <c r="X97" s="4">
        <v>746.03399999999999</v>
      </c>
    </row>
    <row r="98" spans="1:24">
      <c r="A98" s="10">
        <v>42468</v>
      </c>
      <c r="B98" s="13" t="s">
        <v>110</v>
      </c>
      <c r="C98" s="95" t="str">
        <f t="shared" si="17"/>
        <v>-</v>
      </c>
      <c r="D98" s="13" t="s">
        <v>110</v>
      </c>
      <c r="E98" s="95" t="str">
        <f t="shared" si="18"/>
        <v>-</v>
      </c>
      <c r="F98" s="13" t="s">
        <v>110</v>
      </c>
      <c r="G98" s="95" t="str">
        <f t="shared" si="19"/>
        <v>-</v>
      </c>
      <c r="H98" s="13" t="s">
        <v>110</v>
      </c>
      <c r="I98" s="95" t="str">
        <f t="shared" si="20"/>
        <v>-</v>
      </c>
      <c r="J98" s="13" t="s">
        <v>110</v>
      </c>
      <c r="K98" s="95" t="str">
        <f t="shared" si="21"/>
        <v>-</v>
      </c>
      <c r="L98" s="95" t="s">
        <v>110</v>
      </c>
      <c r="M98" s="95" t="str">
        <f t="shared" si="22"/>
        <v>-</v>
      </c>
      <c r="N98" s="13" t="s">
        <v>110</v>
      </c>
      <c r="O98" s="13" t="s">
        <v>110</v>
      </c>
      <c r="P98" s="13" t="s">
        <v>110</v>
      </c>
      <c r="Q98" s="13" t="s">
        <v>110</v>
      </c>
      <c r="R98" s="95"/>
      <c r="S98" s="13"/>
      <c r="T98" s="13"/>
      <c r="W98" s="101">
        <v>43537.243055555555</v>
      </c>
      <c r="X98" s="4">
        <v>746.03399999999999</v>
      </c>
    </row>
    <row r="99" spans="1:24">
      <c r="A99" s="10">
        <v>42471</v>
      </c>
      <c r="B99" s="13" t="s">
        <v>110</v>
      </c>
      <c r="C99" s="95" t="str">
        <f t="shared" si="17"/>
        <v>-</v>
      </c>
      <c r="D99" s="13" t="s">
        <v>110</v>
      </c>
      <c r="E99" s="95" t="str">
        <f t="shared" si="18"/>
        <v>-</v>
      </c>
      <c r="F99" s="13" t="s">
        <v>110</v>
      </c>
      <c r="G99" s="95" t="str">
        <f t="shared" si="19"/>
        <v>-</v>
      </c>
      <c r="H99" s="13" t="s">
        <v>110</v>
      </c>
      <c r="I99" s="95" t="str">
        <f t="shared" si="20"/>
        <v>-</v>
      </c>
      <c r="J99" s="13" t="s">
        <v>110</v>
      </c>
      <c r="K99" s="95" t="str">
        <f t="shared" si="21"/>
        <v>-</v>
      </c>
      <c r="L99" s="95" t="s">
        <v>110</v>
      </c>
      <c r="M99" s="95" t="str">
        <f t="shared" si="22"/>
        <v>-</v>
      </c>
      <c r="N99" s="13" t="s">
        <v>110</v>
      </c>
      <c r="O99" s="13" t="s">
        <v>110</v>
      </c>
      <c r="P99" s="13" t="s">
        <v>110</v>
      </c>
      <c r="Q99" s="13" t="s">
        <v>110</v>
      </c>
      <c r="R99" s="95"/>
      <c r="S99" s="13"/>
      <c r="T99" s="13"/>
      <c r="W99" s="101">
        <v>43537.246527777781</v>
      </c>
      <c r="X99" s="4">
        <v>746.03399999999999</v>
      </c>
    </row>
    <row r="100" spans="1:24">
      <c r="A100" s="10">
        <v>42472</v>
      </c>
      <c r="B100" s="13" t="s">
        <v>110</v>
      </c>
      <c r="C100" s="95" t="str">
        <f t="shared" si="17"/>
        <v>-</v>
      </c>
      <c r="D100" s="13" t="s">
        <v>110</v>
      </c>
      <c r="E100" s="95" t="str">
        <f t="shared" si="18"/>
        <v>-</v>
      </c>
      <c r="F100" s="13" t="s">
        <v>110</v>
      </c>
      <c r="G100" s="95" t="str">
        <f t="shared" si="19"/>
        <v>-</v>
      </c>
      <c r="H100" s="13" t="s">
        <v>110</v>
      </c>
      <c r="I100" s="95" t="str">
        <f t="shared" si="20"/>
        <v>-</v>
      </c>
      <c r="J100" s="13" t="s">
        <v>110</v>
      </c>
      <c r="K100" s="95" t="str">
        <f t="shared" si="21"/>
        <v>-</v>
      </c>
      <c r="L100" s="95" t="s">
        <v>110</v>
      </c>
      <c r="M100" s="95" t="str">
        <f t="shared" si="22"/>
        <v>-</v>
      </c>
      <c r="N100" s="13" t="s">
        <v>110</v>
      </c>
      <c r="O100" s="13" t="s">
        <v>110</v>
      </c>
      <c r="P100" s="13" t="s">
        <v>110</v>
      </c>
      <c r="Q100" s="13" t="s">
        <v>110</v>
      </c>
      <c r="R100" s="95"/>
      <c r="S100" s="13"/>
      <c r="T100" s="13"/>
      <c r="W100" s="101">
        <v>43537.25</v>
      </c>
      <c r="X100" s="4">
        <v>746.03200000000004</v>
      </c>
    </row>
    <row r="101" spans="1:24">
      <c r="A101" s="10">
        <v>42473</v>
      </c>
      <c r="B101" s="13" t="s">
        <v>110</v>
      </c>
      <c r="C101" s="95" t="str">
        <f t="shared" si="17"/>
        <v>-</v>
      </c>
      <c r="D101" s="13" t="s">
        <v>110</v>
      </c>
      <c r="E101" s="95" t="str">
        <f t="shared" si="18"/>
        <v>-</v>
      </c>
      <c r="F101" s="13" t="s">
        <v>110</v>
      </c>
      <c r="G101" s="95" t="str">
        <f t="shared" si="19"/>
        <v>-</v>
      </c>
      <c r="H101" s="13" t="s">
        <v>110</v>
      </c>
      <c r="I101" s="95" t="str">
        <f t="shared" si="20"/>
        <v>-</v>
      </c>
      <c r="J101" s="13" t="s">
        <v>110</v>
      </c>
      <c r="K101" s="95" t="str">
        <f t="shared" si="21"/>
        <v>-</v>
      </c>
      <c r="L101" s="95" t="s">
        <v>110</v>
      </c>
      <c r="M101" s="95" t="str">
        <f t="shared" si="22"/>
        <v>-</v>
      </c>
      <c r="N101" s="13" t="s">
        <v>110</v>
      </c>
      <c r="O101" s="13" t="s">
        <v>110</v>
      </c>
      <c r="P101" s="13" t="s">
        <v>110</v>
      </c>
      <c r="Q101" s="13" t="s">
        <v>110</v>
      </c>
      <c r="R101" s="95"/>
      <c r="S101" s="13"/>
      <c r="T101" s="13"/>
      <c r="W101" s="101">
        <v>43537.253472222219</v>
      </c>
      <c r="X101" s="4">
        <v>746.03200000000004</v>
      </c>
    </row>
    <row r="102" spans="1:24">
      <c r="A102" s="10">
        <v>42474</v>
      </c>
      <c r="B102" s="13" t="s">
        <v>110</v>
      </c>
      <c r="C102" s="95" t="str">
        <f t="shared" si="17"/>
        <v>-</v>
      </c>
      <c r="D102" s="13" t="s">
        <v>110</v>
      </c>
      <c r="E102" s="95" t="str">
        <f t="shared" si="18"/>
        <v>-</v>
      </c>
      <c r="F102" s="13" t="s">
        <v>110</v>
      </c>
      <c r="G102" s="95" t="str">
        <f t="shared" si="19"/>
        <v>-</v>
      </c>
      <c r="H102" s="13" t="s">
        <v>110</v>
      </c>
      <c r="I102" s="95" t="str">
        <f t="shared" si="20"/>
        <v>-</v>
      </c>
      <c r="J102" s="13" t="s">
        <v>110</v>
      </c>
      <c r="K102" s="95" t="str">
        <f t="shared" si="21"/>
        <v>-</v>
      </c>
      <c r="L102" s="95" t="s">
        <v>110</v>
      </c>
      <c r="M102" s="95" t="str">
        <f t="shared" si="22"/>
        <v>-</v>
      </c>
      <c r="N102" s="13" t="s">
        <v>110</v>
      </c>
      <c r="O102" s="13" t="s">
        <v>110</v>
      </c>
      <c r="P102" s="13" t="s">
        <v>110</v>
      </c>
      <c r="Q102" s="13" t="s">
        <v>110</v>
      </c>
      <c r="R102" s="95"/>
      <c r="S102" s="13"/>
      <c r="T102" s="13"/>
      <c r="W102" s="101">
        <v>43537.256944444445</v>
      </c>
      <c r="X102" s="4">
        <v>746.03200000000004</v>
      </c>
    </row>
    <row r="103" spans="1:24">
      <c r="A103" s="10">
        <v>42475</v>
      </c>
      <c r="B103" s="13" t="s">
        <v>110</v>
      </c>
      <c r="C103" s="95" t="str">
        <f t="shared" si="17"/>
        <v>-</v>
      </c>
      <c r="D103" s="13" t="s">
        <v>110</v>
      </c>
      <c r="E103" s="95" t="str">
        <f t="shared" si="18"/>
        <v>-</v>
      </c>
      <c r="F103" s="13" t="s">
        <v>110</v>
      </c>
      <c r="G103" s="95" t="str">
        <f t="shared" si="19"/>
        <v>-</v>
      </c>
      <c r="H103" s="13" t="s">
        <v>110</v>
      </c>
      <c r="I103" s="95" t="str">
        <f t="shared" si="20"/>
        <v>-</v>
      </c>
      <c r="J103" s="13" t="s">
        <v>110</v>
      </c>
      <c r="K103" s="95" t="str">
        <f t="shared" si="21"/>
        <v>-</v>
      </c>
      <c r="L103" s="95" t="s">
        <v>110</v>
      </c>
      <c r="M103" s="95" t="str">
        <f t="shared" si="22"/>
        <v>-</v>
      </c>
      <c r="N103" s="13" t="s">
        <v>110</v>
      </c>
      <c r="O103" s="13" t="s">
        <v>110</v>
      </c>
      <c r="P103" s="13" t="s">
        <v>110</v>
      </c>
      <c r="Q103" s="13" t="s">
        <v>110</v>
      </c>
      <c r="R103" s="95"/>
      <c r="S103" s="13"/>
      <c r="T103" s="13"/>
      <c r="W103" s="101">
        <v>43537.260416666664</v>
      </c>
      <c r="X103" s="4">
        <v>746.03200000000004</v>
      </c>
    </row>
    <row r="104" spans="1:24">
      <c r="A104" s="10">
        <v>42478</v>
      </c>
      <c r="B104" s="13" t="s">
        <v>110</v>
      </c>
      <c r="C104" s="95" t="str">
        <f t="shared" si="17"/>
        <v>-</v>
      </c>
      <c r="D104" s="13" t="s">
        <v>110</v>
      </c>
      <c r="E104" s="95" t="str">
        <f t="shared" si="18"/>
        <v>-</v>
      </c>
      <c r="F104" s="13" t="s">
        <v>110</v>
      </c>
      <c r="G104" s="95" t="str">
        <f t="shared" si="19"/>
        <v>-</v>
      </c>
      <c r="H104" s="13" t="s">
        <v>110</v>
      </c>
      <c r="I104" s="95" t="str">
        <f t="shared" si="20"/>
        <v>-</v>
      </c>
      <c r="J104" s="13" t="s">
        <v>110</v>
      </c>
      <c r="K104" s="95" t="str">
        <f t="shared" si="21"/>
        <v>-</v>
      </c>
      <c r="L104" s="95" t="s">
        <v>110</v>
      </c>
      <c r="M104" s="95" t="str">
        <f t="shared" si="22"/>
        <v>-</v>
      </c>
      <c r="N104" s="13" t="s">
        <v>110</v>
      </c>
      <c r="O104" s="13" t="s">
        <v>110</v>
      </c>
      <c r="P104" s="13" t="s">
        <v>110</v>
      </c>
      <c r="Q104" s="13" t="s">
        <v>110</v>
      </c>
      <c r="R104" s="95"/>
      <c r="S104" s="13"/>
      <c r="T104" s="13"/>
      <c r="W104" s="101">
        <v>43537.263888888891</v>
      </c>
      <c r="X104" s="4">
        <v>746.03200000000004</v>
      </c>
    </row>
    <row r="105" spans="1:24">
      <c r="A105" s="10">
        <v>42479</v>
      </c>
      <c r="B105" s="13" t="s">
        <v>110</v>
      </c>
      <c r="C105" s="95" t="str">
        <f t="shared" si="17"/>
        <v>-</v>
      </c>
      <c r="D105" s="13" t="s">
        <v>110</v>
      </c>
      <c r="E105" s="95" t="str">
        <f t="shared" si="18"/>
        <v>-</v>
      </c>
      <c r="F105" s="13" t="s">
        <v>110</v>
      </c>
      <c r="G105" s="95" t="str">
        <f t="shared" si="19"/>
        <v>-</v>
      </c>
      <c r="H105" s="13" t="s">
        <v>110</v>
      </c>
      <c r="I105" s="95" t="str">
        <f t="shared" si="20"/>
        <v>-</v>
      </c>
      <c r="J105" s="13" t="s">
        <v>110</v>
      </c>
      <c r="K105" s="95" t="str">
        <f t="shared" si="21"/>
        <v>-</v>
      </c>
      <c r="L105" s="95" t="s">
        <v>110</v>
      </c>
      <c r="M105" s="95" t="str">
        <f t="shared" si="22"/>
        <v>-</v>
      </c>
      <c r="N105" s="13" t="s">
        <v>110</v>
      </c>
      <c r="O105" s="13" t="s">
        <v>110</v>
      </c>
      <c r="P105" s="13" t="s">
        <v>110</v>
      </c>
      <c r="Q105" s="13" t="s">
        <v>110</v>
      </c>
      <c r="R105" s="95"/>
      <c r="S105" s="13"/>
      <c r="T105" s="13"/>
      <c r="W105" s="101">
        <v>43537.267361111109</v>
      </c>
      <c r="X105" s="4">
        <v>746.03200000000004</v>
      </c>
    </row>
    <row r="106" spans="1:24">
      <c r="A106" s="10">
        <v>42480</v>
      </c>
      <c r="B106" s="13" t="s">
        <v>110</v>
      </c>
      <c r="C106" s="95" t="str">
        <f t="shared" si="17"/>
        <v>-</v>
      </c>
      <c r="D106" s="13" t="s">
        <v>110</v>
      </c>
      <c r="E106" s="95" t="str">
        <f t="shared" si="18"/>
        <v>-</v>
      </c>
      <c r="F106" s="13" t="s">
        <v>110</v>
      </c>
      <c r="G106" s="95" t="str">
        <f t="shared" si="19"/>
        <v>-</v>
      </c>
      <c r="H106" s="13" t="s">
        <v>110</v>
      </c>
      <c r="I106" s="95" t="str">
        <f t="shared" si="20"/>
        <v>-</v>
      </c>
      <c r="J106" s="13" t="s">
        <v>110</v>
      </c>
      <c r="K106" s="95" t="str">
        <f t="shared" si="21"/>
        <v>-</v>
      </c>
      <c r="L106" s="95" t="s">
        <v>110</v>
      </c>
      <c r="M106" s="95" t="str">
        <f t="shared" si="22"/>
        <v>-</v>
      </c>
      <c r="N106" s="13" t="s">
        <v>110</v>
      </c>
      <c r="O106" s="13" t="s">
        <v>110</v>
      </c>
      <c r="P106" s="13" t="s">
        <v>110</v>
      </c>
      <c r="Q106" s="13" t="s">
        <v>110</v>
      </c>
      <c r="R106" s="95"/>
      <c r="S106" s="13"/>
      <c r="T106" s="13"/>
      <c r="W106" s="101">
        <v>43537.270833333336</v>
      </c>
      <c r="X106" s="4">
        <v>746.03200000000004</v>
      </c>
    </row>
    <row r="107" spans="1:24">
      <c r="A107" s="10">
        <v>42481</v>
      </c>
      <c r="B107" s="13" t="s">
        <v>110</v>
      </c>
      <c r="C107" s="95" t="str">
        <f t="shared" si="17"/>
        <v>-</v>
      </c>
      <c r="D107" s="13" t="s">
        <v>110</v>
      </c>
      <c r="E107" s="95" t="str">
        <f t="shared" si="18"/>
        <v>-</v>
      </c>
      <c r="F107" s="13" t="s">
        <v>110</v>
      </c>
      <c r="G107" s="95" t="str">
        <f t="shared" si="19"/>
        <v>-</v>
      </c>
      <c r="H107" s="13" t="s">
        <v>110</v>
      </c>
      <c r="I107" s="95" t="str">
        <f t="shared" si="20"/>
        <v>-</v>
      </c>
      <c r="J107" s="13" t="s">
        <v>110</v>
      </c>
      <c r="K107" s="95" t="str">
        <f t="shared" si="21"/>
        <v>-</v>
      </c>
      <c r="L107" s="95" t="s">
        <v>110</v>
      </c>
      <c r="M107" s="95" t="str">
        <f t="shared" si="22"/>
        <v>-</v>
      </c>
      <c r="N107" s="13" t="s">
        <v>110</v>
      </c>
      <c r="O107" s="13" t="s">
        <v>110</v>
      </c>
      <c r="P107" s="13" t="s">
        <v>110</v>
      </c>
      <c r="Q107" s="13" t="s">
        <v>110</v>
      </c>
      <c r="R107" s="95"/>
      <c r="S107" s="13"/>
      <c r="T107" s="13"/>
      <c r="W107" s="101">
        <v>43537.274305555555</v>
      </c>
      <c r="X107" s="4">
        <v>746.03200000000004</v>
      </c>
    </row>
    <row r="108" spans="1:24">
      <c r="A108" s="10">
        <v>42482</v>
      </c>
      <c r="B108" s="13" t="s">
        <v>110</v>
      </c>
      <c r="C108" s="95" t="str">
        <f t="shared" si="17"/>
        <v>-</v>
      </c>
      <c r="D108" s="13" t="s">
        <v>110</v>
      </c>
      <c r="E108" s="95" t="str">
        <f t="shared" si="18"/>
        <v>-</v>
      </c>
      <c r="F108" s="13" t="s">
        <v>110</v>
      </c>
      <c r="G108" s="95" t="str">
        <f t="shared" si="19"/>
        <v>-</v>
      </c>
      <c r="H108" s="13" t="s">
        <v>110</v>
      </c>
      <c r="I108" s="95" t="str">
        <f t="shared" si="20"/>
        <v>-</v>
      </c>
      <c r="J108" s="13" t="s">
        <v>110</v>
      </c>
      <c r="K108" s="95" t="str">
        <f t="shared" si="21"/>
        <v>-</v>
      </c>
      <c r="L108" s="95" t="s">
        <v>110</v>
      </c>
      <c r="M108" s="95" t="str">
        <f t="shared" si="22"/>
        <v>-</v>
      </c>
      <c r="N108" s="13" t="s">
        <v>110</v>
      </c>
      <c r="O108" s="13" t="s">
        <v>110</v>
      </c>
      <c r="P108" s="13" t="s">
        <v>110</v>
      </c>
      <c r="Q108" s="13" t="s">
        <v>110</v>
      </c>
      <c r="R108" s="95"/>
      <c r="S108" s="13"/>
      <c r="T108" s="13"/>
      <c r="W108" s="101">
        <v>43537.277777777781</v>
      </c>
      <c r="X108" s="4">
        <v>746.03200000000004</v>
      </c>
    </row>
    <row r="109" spans="1:24">
      <c r="A109" s="10">
        <v>42485</v>
      </c>
      <c r="B109" s="13" t="s">
        <v>110</v>
      </c>
      <c r="C109" s="95" t="str">
        <f t="shared" si="17"/>
        <v>-</v>
      </c>
      <c r="D109" s="13" t="s">
        <v>110</v>
      </c>
      <c r="E109" s="95" t="str">
        <f t="shared" si="18"/>
        <v>-</v>
      </c>
      <c r="F109" s="13" t="s">
        <v>110</v>
      </c>
      <c r="G109" s="95" t="str">
        <f t="shared" si="19"/>
        <v>-</v>
      </c>
      <c r="H109" s="13" t="s">
        <v>110</v>
      </c>
      <c r="I109" s="95" t="str">
        <f t="shared" si="20"/>
        <v>-</v>
      </c>
      <c r="J109" s="13" t="s">
        <v>110</v>
      </c>
      <c r="K109" s="95" t="str">
        <f t="shared" si="21"/>
        <v>-</v>
      </c>
      <c r="L109" s="95" t="s">
        <v>110</v>
      </c>
      <c r="M109" s="95" t="str">
        <f t="shared" si="22"/>
        <v>-</v>
      </c>
      <c r="N109" s="13" t="s">
        <v>110</v>
      </c>
      <c r="O109" s="13" t="s">
        <v>110</v>
      </c>
      <c r="P109" s="13" t="s">
        <v>110</v>
      </c>
      <c r="Q109" s="13" t="s">
        <v>110</v>
      </c>
      <c r="R109" s="95"/>
      <c r="S109" s="13"/>
      <c r="T109" s="13"/>
      <c r="W109" s="101">
        <v>43537.28125</v>
      </c>
      <c r="X109" s="4">
        <v>746.03200000000004</v>
      </c>
    </row>
    <row r="110" spans="1:24">
      <c r="A110" s="10">
        <v>42486</v>
      </c>
      <c r="B110" s="13" t="s">
        <v>110</v>
      </c>
      <c r="C110" s="95" t="str">
        <f t="shared" si="17"/>
        <v>-</v>
      </c>
      <c r="D110" s="13" t="s">
        <v>110</v>
      </c>
      <c r="E110" s="95" t="str">
        <f t="shared" si="18"/>
        <v>-</v>
      </c>
      <c r="F110" s="13" t="s">
        <v>110</v>
      </c>
      <c r="G110" s="95" t="str">
        <f t="shared" si="19"/>
        <v>-</v>
      </c>
      <c r="H110" s="13" t="s">
        <v>110</v>
      </c>
      <c r="I110" s="95" t="str">
        <f t="shared" si="20"/>
        <v>-</v>
      </c>
      <c r="J110" s="13" t="s">
        <v>110</v>
      </c>
      <c r="K110" s="95" t="str">
        <f t="shared" si="21"/>
        <v>-</v>
      </c>
      <c r="L110" s="95" t="s">
        <v>110</v>
      </c>
      <c r="M110" s="95" t="str">
        <f t="shared" si="22"/>
        <v>-</v>
      </c>
      <c r="N110" s="13" t="s">
        <v>110</v>
      </c>
      <c r="O110" s="13" t="s">
        <v>110</v>
      </c>
      <c r="P110" s="13" t="s">
        <v>110</v>
      </c>
      <c r="Q110" s="13" t="s">
        <v>110</v>
      </c>
      <c r="R110" s="95"/>
      <c r="S110" s="13"/>
      <c r="T110" s="13"/>
      <c r="W110" s="101">
        <v>43537.284722222219</v>
      </c>
      <c r="X110" s="4">
        <v>746.03200000000004</v>
      </c>
    </row>
    <row r="111" spans="1:24">
      <c r="A111" s="10">
        <v>42487</v>
      </c>
      <c r="B111" s="13" t="s">
        <v>110</v>
      </c>
      <c r="C111" s="95" t="str">
        <f t="shared" si="17"/>
        <v>-</v>
      </c>
      <c r="D111" s="13" t="s">
        <v>110</v>
      </c>
      <c r="E111" s="95" t="str">
        <f t="shared" si="18"/>
        <v>-</v>
      </c>
      <c r="F111" s="13" t="s">
        <v>110</v>
      </c>
      <c r="G111" s="95" t="str">
        <f t="shared" si="19"/>
        <v>-</v>
      </c>
      <c r="H111" s="13" t="s">
        <v>110</v>
      </c>
      <c r="I111" s="95" t="str">
        <f t="shared" si="20"/>
        <v>-</v>
      </c>
      <c r="J111" s="13" t="s">
        <v>110</v>
      </c>
      <c r="K111" s="95" t="str">
        <f t="shared" si="21"/>
        <v>-</v>
      </c>
      <c r="L111" s="95" t="s">
        <v>110</v>
      </c>
      <c r="M111" s="95" t="str">
        <f t="shared" si="22"/>
        <v>-</v>
      </c>
      <c r="N111" s="13" t="s">
        <v>110</v>
      </c>
      <c r="O111" s="13" t="s">
        <v>110</v>
      </c>
      <c r="P111" s="13" t="s">
        <v>110</v>
      </c>
      <c r="Q111" s="13" t="s">
        <v>110</v>
      </c>
      <c r="R111" s="95"/>
      <c r="S111" s="13"/>
      <c r="T111" s="13"/>
      <c r="W111" s="101">
        <v>43537.288194444445</v>
      </c>
      <c r="X111" s="4">
        <v>746.03200000000004</v>
      </c>
    </row>
    <row r="112" spans="1:24">
      <c r="A112" s="10">
        <v>42488</v>
      </c>
      <c r="B112" s="13" t="s">
        <v>110</v>
      </c>
      <c r="C112" s="95" t="str">
        <f t="shared" si="17"/>
        <v>-</v>
      </c>
      <c r="D112" s="13" t="s">
        <v>110</v>
      </c>
      <c r="E112" s="95" t="str">
        <f t="shared" si="18"/>
        <v>-</v>
      </c>
      <c r="F112" s="13" t="s">
        <v>110</v>
      </c>
      <c r="G112" s="95" t="str">
        <f t="shared" si="19"/>
        <v>-</v>
      </c>
      <c r="H112" s="13" t="s">
        <v>110</v>
      </c>
      <c r="I112" s="95" t="str">
        <f t="shared" si="20"/>
        <v>-</v>
      </c>
      <c r="J112" s="13" t="s">
        <v>110</v>
      </c>
      <c r="K112" s="95" t="str">
        <f t="shared" si="21"/>
        <v>-</v>
      </c>
      <c r="L112" s="95" t="s">
        <v>110</v>
      </c>
      <c r="M112" s="95" t="str">
        <f t="shared" si="22"/>
        <v>-</v>
      </c>
      <c r="N112" s="13" t="s">
        <v>110</v>
      </c>
      <c r="O112" s="13" t="s">
        <v>110</v>
      </c>
      <c r="P112" s="13" t="s">
        <v>110</v>
      </c>
      <c r="Q112" s="13" t="s">
        <v>110</v>
      </c>
      <c r="R112" s="95"/>
      <c r="S112" s="13"/>
      <c r="T112" s="13"/>
      <c r="W112" s="101">
        <v>43537.291666666664</v>
      </c>
      <c r="X112" s="4">
        <v>746.154</v>
      </c>
    </row>
    <row r="113" spans="1:24">
      <c r="A113" s="10">
        <v>42489</v>
      </c>
      <c r="B113" s="13" t="s">
        <v>110</v>
      </c>
      <c r="C113" s="95" t="str">
        <f t="shared" si="17"/>
        <v>-</v>
      </c>
      <c r="D113" s="13" t="s">
        <v>110</v>
      </c>
      <c r="E113" s="95" t="str">
        <f t="shared" si="18"/>
        <v>-</v>
      </c>
      <c r="F113" s="13" t="s">
        <v>110</v>
      </c>
      <c r="G113" s="95" t="str">
        <f t="shared" si="19"/>
        <v>-</v>
      </c>
      <c r="H113" s="13" t="s">
        <v>110</v>
      </c>
      <c r="I113" s="95" t="str">
        <f t="shared" si="20"/>
        <v>-</v>
      </c>
      <c r="J113" s="13" t="s">
        <v>110</v>
      </c>
      <c r="K113" s="95" t="str">
        <f t="shared" si="21"/>
        <v>-</v>
      </c>
      <c r="L113" s="95" t="s">
        <v>110</v>
      </c>
      <c r="M113" s="95" t="str">
        <f t="shared" si="22"/>
        <v>-</v>
      </c>
      <c r="N113" s="13" t="s">
        <v>110</v>
      </c>
      <c r="O113" s="13" t="s">
        <v>110</v>
      </c>
      <c r="P113" s="13" t="s">
        <v>110</v>
      </c>
      <c r="Q113" s="13" t="s">
        <v>110</v>
      </c>
      <c r="R113" s="95"/>
      <c r="S113" s="13"/>
      <c r="T113" s="13"/>
      <c r="W113" s="101">
        <v>43537.295138888891</v>
      </c>
      <c r="X113" s="4">
        <v>746.154</v>
      </c>
    </row>
    <row r="114" spans="1:24">
      <c r="A114" s="10">
        <v>42492</v>
      </c>
      <c r="B114" s="13" t="s">
        <v>110</v>
      </c>
      <c r="C114" s="95" t="str">
        <f t="shared" si="17"/>
        <v>-</v>
      </c>
      <c r="D114" s="13" t="s">
        <v>110</v>
      </c>
      <c r="E114" s="95" t="str">
        <f t="shared" si="18"/>
        <v>-</v>
      </c>
      <c r="F114" s="13" t="s">
        <v>110</v>
      </c>
      <c r="G114" s="95" t="str">
        <f t="shared" si="19"/>
        <v>-</v>
      </c>
      <c r="H114" s="13" t="s">
        <v>110</v>
      </c>
      <c r="I114" s="95" t="str">
        <f t="shared" si="20"/>
        <v>-</v>
      </c>
      <c r="J114" s="13" t="s">
        <v>110</v>
      </c>
      <c r="K114" s="95" t="str">
        <f t="shared" si="21"/>
        <v>-</v>
      </c>
      <c r="L114" s="95" t="s">
        <v>110</v>
      </c>
      <c r="M114" s="95" t="str">
        <f t="shared" si="22"/>
        <v>-</v>
      </c>
      <c r="N114" s="13" t="s">
        <v>110</v>
      </c>
      <c r="O114" s="13" t="s">
        <v>110</v>
      </c>
      <c r="P114" s="13" t="s">
        <v>110</v>
      </c>
      <c r="Q114" s="13" t="s">
        <v>110</v>
      </c>
      <c r="R114" s="95"/>
      <c r="S114" s="13"/>
      <c r="T114" s="13"/>
      <c r="W114" s="101">
        <v>43537.298611111109</v>
      </c>
      <c r="X114" s="4">
        <v>746.154</v>
      </c>
    </row>
    <row r="115" spans="1:24">
      <c r="A115" s="10">
        <v>42493</v>
      </c>
      <c r="B115" s="13" t="s">
        <v>110</v>
      </c>
      <c r="C115" s="95" t="str">
        <f t="shared" si="17"/>
        <v>-</v>
      </c>
      <c r="D115" s="13" t="s">
        <v>110</v>
      </c>
      <c r="E115" s="95" t="str">
        <f t="shared" si="18"/>
        <v>-</v>
      </c>
      <c r="F115" s="13" t="s">
        <v>110</v>
      </c>
      <c r="G115" s="95" t="str">
        <f t="shared" si="19"/>
        <v>-</v>
      </c>
      <c r="H115" s="13" t="s">
        <v>110</v>
      </c>
      <c r="I115" s="95" t="str">
        <f t="shared" si="20"/>
        <v>-</v>
      </c>
      <c r="J115" s="13" t="s">
        <v>110</v>
      </c>
      <c r="K115" s="95" t="str">
        <f t="shared" si="21"/>
        <v>-</v>
      </c>
      <c r="L115" s="95" t="s">
        <v>110</v>
      </c>
      <c r="M115" s="95" t="str">
        <f t="shared" si="22"/>
        <v>-</v>
      </c>
      <c r="N115" s="13" t="s">
        <v>110</v>
      </c>
      <c r="O115" s="13" t="s">
        <v>110</v>
      </c>
      <c r="P115" s="13" t="s">
        <v>110</v>
      </c>
      <c r="Q115" s="13" t="s">
        <v>110</v>
      </c>
      <c r="R115" s="95"/>
      <c r="S115" s="13"/>
      <c r="T115" s="13"/>
      <c r="W115" s="101">
        <v>43537.302083333336</v>
      </c>
      <c r="X115" s="4">
        <v>746.154</v>
      </c>
    </row>
    <row r="116" spans="1:24">
      <c r="A116" s="10">
        <v>42494</v>
      </c>
      <c r="B116" s="13" t="s">
        <v>110</v>
      </c>
      <c r="C116" s="95" t="str">
        <f t="shared" si="17"/>
        <v>-</v>
      </c>
      <c r="D116" s="13" t="s">
        <v>110</v>
      </c>
      <c r="E116" s="95" t="str">
        <f t="shared" si="18"/>
        <v>-</v>
      </c>
      <c r="F116" s="13" t="s">
        <v>110</v>
      </c>
      <c r="G116" s="95" t="str">
        <f t="shared" si="19"/>
        <v>-</v>
      </c>
      <c r="H116" s="13" t="s">
        <v>110</v>
      </c>
      <c r="I116" s="95" t="str">
        <f t="shared" si="20"/>
        <v>-</v>
      </c>
      <c r="J116" s="13" t="s">
        <v>110</v>
      </c>
      <c r="K116" s="95" t="str">
        <f t="shared" si="21"/>
        <v>-</v>
      </c>
      <c r="L116" s="95" t="s">
        <v>110</v>
      </c>
      <c r="M116" s="95" t="str">
        <f t="shared" si="22"/>
        <v>-</v>
      </c>
      <c r="N116" s="13" t="s">
        <v>110</v>
      </c>
      <c r="O116" s="13" t="s">
        <v>110</v>
      </c>
      <c r="P116" s="13" t="s">
        <v>110</v>
      </c>
      <c r="Q116" s="13" t="s">
        <v>110</v>
      </c>
      <c r="R116" s="95"/>
      <c r="S116" s="13"/>
      <c r="T116" s="13"/>
      <c r="W116" s="101">
        <v>43537.305555555555</v>
      </c>
      <c r="X116" s="4">
        <v>746.154</v>
      </c>
    </row>
    <row r="117" spans="1:24">
      <c r="A117" s="10">
        <v>42495</v>
      </c>
      <c r="B117" s="13" t="s">
        <v>110</v>
      </c>
      <c r="C117" s="95" t="str">
        <f t="shared" si="17"/>
        <v>-</v>
      </c>
      <c r="D117" s="13" t="s">
        <v>110</v>
      </c>
      <c r="E117" s="95" t="str">
        <f t="shared" si="18"/>
        <v>-</v>
      </c>
      <c r="F117" s="13" t="s">
        <v>110</v>
      </c>
      <c r="G117" s="95" t="str">
        <f t="shared" si="19"/>
        <v>-</v>
      </c>
      <c r="H117" s="13" t="s">
        <v>110</v>
      </c>
      <c r="I117" s="95" t="str">
        <f t="shared" si="20"/>
        <v>-</v>
      </c>
      <c r="J117" s="13" t="s">
        <v>110</v>
      </c>
      <c r="K117" s="95" t="str">
        <f t="shared" si="21"/>
        <v>-</v>
      </c>
      <c r="L117" s="95" t="s">
        <v>110</v>
      </c>
      <c r="M117" s="95" t="str">
        <f t="shared" si="22"/>
        <v>-</v>
      </c>
      <c r="N117" s="13" t="s">
        <v>110</v>
      </c>
      <c r="O117" s="13" t="s">
        <v>110</v>
      </c>
      <c r="P117" s="13" t="s">
        <v>110</v>
      </c>
      <c r="Q117" s="13" t="s">
        <v>110</v>
      </c>
      <c r="R117" s="95"/>
      <c r="S117" s="13"/>
      <c r="T117" s="13"/>
      <c r="W117" s="101">
        <v>43537.309027777781</v>
      </c>
      <c r="X117" s="4">
        <v>746.154</v>
      </c>
    </row>
    <row r="118" spans="1:24">
      <c r="A118" s="10">
        <v>42496</v>
      </c>
      <c r="B118" s="13" t="s">
        <v>110</v>
      </c>
      <c r="C118" s="95" t="str">
        <f t="shared" si="17"/>
        <v>-</v>
      </c>
      <c r="D118" s="13" t="s">
        <v>110</v>
      </c>
      <c r="E118" s="95" t="str">
        <f t="shared" si="18"/>
        <v>-</v>
      </c>
      <c r="F118" s="13" t="s">
        <v>110</v>
      </c>
      <c r="G118" s="95" t="str">
        <f t="shared" si="19"/>
        <v>-</v>
      </c>
      <c r="H118" s="13" t="s">
        <v>110</v>
      </c>
      <c r="I118" s="95" t="str">
        <f t="shared" si="20"/>
        <v>-</v>
      </c>
      <c r="J118" s="13" t="s">
        <v>110</v>
      </c>
      <c r="K118" s="95" t="str">
        <f t="shared" si="21"/>
        <v>-</v>
      </c>
      <c r="L118" s="95" t="s">
        <v>110</v>
      </c>
      <c r="M118" s="95" t="str">
        <f t="shared" si="22"/>
        <v>-</v>
      </c>
      <c r="N118" s="13" t="s">
        <v>110</v>
      </c>
      <c r="O118" s="13" t="s">
        <v>110</v>
      </c>
      <c r="P118" s="13" t="s">
        <v>110</v>
      </c>
      <c r="Q118" s="13" t="s">
        <v>110</v>
      </c>
      <c r="R118" s="95"/>
      <c r="S118" s="13"/>
      <c r="T118" s="13"/>
      <c r="W118" s="101">
        <v>43537.3125</v>
      </c>
      <c r="X118" s="4">
        <v>746.154</v>
      </c>
    </row>
    <row r="119" spans="1:24">
      <c r="A119" s="10">
        <v>42499</v>
      </c>
      <c r="B119" s="13" t="s">
        <v>110</v>
      </c>
      <c r="C119" s="95" t="str">
        <f t="shared" si="17"/>
        <v>-</v>
      </c>
      <c r="D119" s="13" t="s">
        <v>110</v>
      </c>
      <c r="E119" s="95" t="str">
        <f t="shared" si="18"/>
        <v>-</v>
      </c>
      <c r="F119" s="13" t="s">
        <v>110</v>
      </c>
      <c r="G119" s="95" t="str">
        <f t="shared" si="19"/>
        <v>-</v>
      </c>
      <c r="H119" s="13" t="s">
        <v>110</v>
      </c>
      <c r="I119" s="95" t="str">
        <f t="shared" si="20"/>
        <v>-</v>
      </c>
      <c r="J119" s="13" t="s">
        <v>110</v>
      </c>
      <c r="K119" s="95" t="str">
        <f t="shared" si="21"/>
        <v>-</v>
      </c>
      <c r="L119" s="95" t="s">
        <v>110</v>
      </c>
      <c r="M119" s="95" t="str">
        <f t="shared" si="22"/>
        <v>-</v>
      </c>
      <c r="N119" s="13" t="s">
        <v>110</v>
      </c>
      <c r="O119" s="13" t="s">
        <v>110</v>
      </c>
      <c r="P119" s="13" t="s">
        <v>110</v>
      </c>
      <c r="Q119" s="13" t="s">
        <v>110</v>
      </c>
      <c r="R119" s="95"/>
      <c r="S119" s="13"/>
      <c r="T119" s="13"/>
      <c r="W119" s="101">
        <v>43537.315972222219</v>
      </c>
      <c r="X119" s="4">
        <v>746.154</v>
      </c>
    </row>
    <row r="120" spans="1:24">
      <c r="A120" s="10">
        <v>42500</v>
      </c>
      <c r="B120" s="13" t="s">
        <v>110</v>
      </c>
      <c r="C120" s="95" t="str">
        <f t="shared" si="17"/>
        <v>-</v>
      </c>
      <c r="D120" s="13" t="s">
        <v>110</v>
      </c>
      <c r="E120" s="95" t="str">
        <f t="shared" si="18"/>
        <v>-</v>
      </c>
      <c r="F120" s="13" t="s">
        <v>110</v>
      </c>
      <c r="G120" s="95" t="str">
        <f t="shared" si="19"/>
        <v>-</v>
      </c>
      <c r="H120" s="13" t="s">
        <v>110</v>
      </c>
      <c r="I120" s="95" t="str">
        <f t="shared" si="20"/>
        <v>-</v>
      </c>
      <c r="J120" s="13" t="s">
        <v>110</v>
      </c>
      <c r="K120" s="95" t="str">
        <f t="shared" si="21"/>
        <v>-</v>
      </c>
      <c r="L120" s="95" t="s">
        <v>110</v>
      </c>
      <c r="M120" s="95" t="str">
        <f t="shared" si="22"/>
        <v>-</v>
      </c>
      <c r="N120" s="13" t="s">
        <v>110</v>
      </c>
      <c r="O120" s="13" t="s">
        <v>110</v>
      </c>
      <c r="P120" s="13" t="s">
        <v>110</v>
      </c>
      <c r="Q120" s="13" t="s">
        <v>110</v>
      </c>
      <c r="R120" s="95"/>
      <c r="S120" s="13"/>
      <c r="T120" s="13"/>
      <c r="W120" s="101">
        <v>43537.319444444445</v>
      </c>
      <c r="X120" s="4">
        <v>746.154</v>
      </c>
    </row>
    <row r="121" spans="1:24">
      <c r="A121" s="10">
        <v>42501</v>
      </c>
      <c r="B121" s="13" t="s">
        <v>110</v>
      </c>
      <c r="C121" s="95" t="str">
        <f t="shared" si="17"/>
        <v>-</v>
      </c>
      <c r="D121" s="13" t="s">
        <v>110</v>
      </c>
      <c r="E121" s="95" t="str">
        <f t="shared" si="18"/>
        <v>-</v>
      </c>
      <c r="F121" s="13" t="s">
        <v>110</v>
      </c>
      <c r="G121" s="95" t="str">
        <f t="shared" si="19"/>
        <v>-</v>
      </c>
      <c r="H121" s="13" t="s">
        <v>110</v>
      </c>
      <c r="I121" s="95" t="str">
        <f t="shared" si="20"/>
        <v>-</v>
      </c>
      <c r="J121" s="13" t="s">
        <v>110</v>
      </c>
      <c r="K121" s="95" t="str">
        <f t="shared" si="21"/>
        <v>-</v>
      </c>
      <c r="L121" s="95" t="s">
        <v>110</v>
      </c>
      <c r="M121" s="95" t="str">
        <f t="shared" si="22"/>
        <v>-</v>
      </c>
      <c r="N121" s="13" t="s">
        <v>110</v>
      </c>
      <c r="O121" s="13" t="s">
        <v>110</v>
      </c>
      <c r="P121" s="13" t="s">
        <v>110</v>
      </c>
      <c r="Q121" s="13" t="s">
        <v>110</v>
      </c>
      <c r="R121" s="95"/>
      <c r="S121" s="13"/>
      <c r="T121" s="13"/>
      <c r="W121" s="101">
        <v>43537.322916666664</v>
      </c>
      <c r="X121" s="4">
        <v>746.154</v>
      </c>
    </row>
    <row r="122" spans="1:24">
      <c r="A122" s="10">
        <v>42502</v>
      </c>
      <c r="B122" s="13" t="s">
        <v>110</v>
      </c>
      <c r="C122" s="95" t="str">
        <f t="shared" si="17"/>
        <v>-</v>
      </c>
      <c r="D122" s="13" t="s">
        <v>110</v>
      </c>
      <c r="E122" s="95" t="str">
        <f t="shared" si="18"/>
        <v>-</v>
      </c>
      <c r="F122" s="13" t="s">
        <v>110</v>
      </c>
      <c r="G122" s="95" t="str">
        <f t="shared" si="19"/>
        <v>-</v>
      </c>
      <c r="H122" s="13" t="s">
        <v>110</v>
      </c>
      <c r="I122" s="95" t="str">
        <f t="shared" si="20"/>
        <v>-</v>
      </c>
      <c r="J122" s="13" t="s">
        <v>110</v>
      </c>
      <c r="K122" s="95" t="str">
        <f t="shared" si="21"/>
        <v>-</v>
      </c>
      <c r="L122" s="95" t="s">
        <v>110</v>
      </c>
      <c r="M122" s="95" t="str">
        <f t="shared" si="22"/>
        <v>-</v>
      </c>
      <c r="N122" s="13" t="s">
        <v>110</v>
      </c>
      <c r="O122" s="13" t="s">
        <v>110</v>
      </c>
      <c r="P122" s="13" t="s">
        <v>110</v>
      </c>
      <c r="Q122" s="13" t="s">
        <v>110</v>
      </c>
      <c r="R122" s="95"/>
      <c r="S122" s="13"/>
      <c r="T122" s="13"/>
      <c r="W122" s="101">
        <v>43537.326388888891</v>
      </c>
      <c r="X122" s="4">
        <v>746.154</v>
      </c>
    </row>
    <row r="123" spans="1:24">
      <c r="A123" s="10">
        <v>42503</v>
      </c>
      <c r="B123" s="13" t="s">
        <v>110</v>
      </c>
      <c r="C123" s="95" t="str">
        <f t="shared" si="17"/>
        <v>-</v>
      </c>
      <c r="D123" s="13" t="s">
        <v>110</v>
      </c>
      <c r="E123" s="95" t="str">
        <f t="shared" si="18"/>
        <v>-</v>
      </c>
      <c r="F123" s="13" t="s">
        <v>110</v>
      </c>
      <c r="G123" s="95" t="str">
        <f t="shared" si="19"/>
        <v>-</v>
      </c>
      <c r="H123" s="13" t="s">
        <v>110</v>
      </c>
      <c r="I123" s="95" t="str">
        <f t="shared" si="20"/>
        <v>-</v>
      </c>
      <c r="J123" s="13" t="s">
        <v>110</v>
      </c>
      <c r="K123" s="95" t="str">
        <f t="shared" si="21"/>
        <v>-</v>
      </c>
      <c r="L123" s="95" t="s">
        <v>110</v>
      </c>
      <c r="M123" s="95" t="str">
        <f t="shared" si="22"/>
        <v>-</v>
      </c>
      <c r="N123" s="13" t="s">
        <v>110</v>
      </c>
      <c r="O123" s="13" t="s">
        <v>110</v>
      </c>
      <c r="P123" s="13" t="s">
        <v>110</v>
      </c>
      <c r="Q123" s="13" t="s">
        <v>110</v>
      </c>
      <c r="R123" s="95"/>
      <c r="S123" s="13"/>
      <c r="T123" s="13"/>
      <c r="W123" s="101">
        <v>43537.329861111109</v>
      </c>
      <c r="X123" s="4">
        <v>746.154</v>
      </c>
    </row>
    <row r="124" spans="1:24">
      <c r="A124" s="10">
        <v>42506</v>
      </c>
      <c r="B124" s="13" t="s">
        <v>110</v>
      </c>
      <c r="C124" s="95" t="str">
        <f t="shared" si="17"/>
        <v>-</v>
      </c>
      <c r="D124" s="13" t="s">
        <v>110</v>
      </c>
      <c r="E124" s="95" t="str">
        <f t="shared" si="18"/>
        <v>-</v>
      </c>
      <c r="F124" s="13" t="s">
        <v>110</v>
      </c>
      <c r="G124" s="95" t="str">
        <f t="shared" si="19"/>
        <v>-</v>
      </c>
      <c r="H124" s="13" t="s">
        <v>110</v>
      </c>
      <c r="I124" s="95" t="str">
        <f t="shared" si="20"/>
        <v>-</v>
      </c>
      <c r="J124" s="13" t="s">
        <v>110</v>
      </c>
      <c r="K124" s="95" t="str">
        <f t="shared" si="21"/>
        <v>-</v>
      </c>
      <c r="L124" s="95" t="s">
        <v>110</v>
      </c>
      <c r="M124" s="95" t="str">
        <f t="shared" si="22"/>
        <v>-</v>
      </c>
      <c r="N124" s="13" t="s">
        <v>110</v>
      </c>
      <c r="O124" s="13" t="s">
        <v>110</v>
      </c>
      <c r="P124" s="13" t="s">
        <v>110</v>
      </c>
      <c r="Q124" s="13" t="s">
        <v>110</v>
      </c>
      <c r="R124" s="95"/>
      <c r="S124" s="13"/>
      <c r="T124" s="13"/>
      <c r="W124" s="101">
        <v>43537.333333333336</v>
      </c>
      <c r="X124" s="4">
        <v>746.15300000000002</v>
      </c>
    </row>
    <row r="125" spans="1:24">
      <c r="A125" s="10">
        <v>42507</v>
      </c>
      <c r="B125" s="13" t="s">
        <v>110</v>
      </c>
      <c r="C125" s="95" t="str">
        <f t="shared" si="17"/>
        <v>-</v>
      </c>
      <c r="D125" s="13" t="s">
        <v>110</v>
      </c>
      <c r="E125" s="95" t="str">
        <f t="shared" si="18"/>
        <v>-</v>
      </c>
      <c r="F125" s="13" t="s">
        <v>110</v>
      </c>
      <c r="G125" s="95" t="str">
        <f t="shared" si="19"/>
        <v>-</v>
      </c>
      <c r="H125" s="13" t="s">
        <v>110</v>
      </c>
      <c r="I125" s="95" t="str">
        <f t="shared" si="20"/>
        <v>-</v>
      </c>
      <c r="J125" s="13" t="s">
        <v>110</v>
      </c>
      <c r="K125" s="95" t="str">
        <f t="shared" si="21"/>
        <v>-</v>
      </c>
      <c r="L125" s="95" t="s">
        <v>110</v>
      </c>
      <c r="M125" s="95" t="str">
        <f t="shared" si="22"/>
        <v>-</v>
      </c>
      <c r="N125" s="13" t="s">
        <v>110</v>
      </c>
      <c r="O125" s="13" t="s">
        <v>110</v>
      </c>
      <c r="P125" s="13" t="s">
        <v>110</v>
      </c>
      <c r="Q125" s="13" t="s">
        <v>110</v>
      </c>
      <c r="R125" s="95"/>
      <c r="S125" s="13"/>
      <c r="T125" s="13"/>
      <c r="W125" s="101">
        <v>43537.336805555555</v>
      </c>
      <c r="X125" s="4">
        <v>746.15300000000002</v>
      </c>
    </row>
    <row r="126" spans="1:24">
      <c r="A126" s="10">
        <v>42508</v>
      </c>
      <c r="B126" s="13" t="s">
        <v>110</v>
      </c>
      <c r="C126" s="95" t="str">
        <f t="shared" si="17"/>
        <v>-</v>
      </c>
      <c r="D126" s="13" t="s">
        <v>110</v>
      </c>
      <c r="E126" s="95" t="str">
        <f t="shared" si="18"/>
        <v>-</v>
      </c>
      <c r="F126" s="13" t="s">
        <v>110</v>
      </c>
      <c r="G126" s="95" t="str">
        <f t="shared" si="19"/>
        <v>-</v>
      </c>
      <c r="H126" s="13" t="s">
        <v>110</v>
      </c>
      <c r="I126" s="95" t="str">
        <f t="shared" si="20"/>
        <v>-</v>
      </c>
      <c r="J126" s="13" t="s">
        <v>110</v>
      </c>
      <c r="K126" s="95" t="str">
        <f t="shared" si="21"/>
        <v>-</v>
      </c>
      <c r="L126" s="95" t="s">
        <v>110</v>
      </c>
      <c r="M126" s="95" t="str">
        <f t="shared" si="22"/>
        <v>-</v>
      </c>
      <c r="N126" s="13" t="s">
        <v>110</v>
      </c>
      <c r="O126" s="13" t="s">
        <v>110</v>
      </c>
      <c r="P126" s="13" t="s">
        <v>110</v>
      </c>
      <c r="Q126" s="13" t="s">
        <v>110</v>
      </c>
      <c r="R126" s="95"/>
      <c r="S126" s="13"/>
      <c r="T126" s="13"/>
      <c r="W126" s="101">
        <v>43537.340277777781</v>
      </c>
      <c r="X126" s="4">
        <v>746.15300000000002</v>
      </c>
    </row>
    <row r="127" spans="1:24">
      <c r="A127" s="10">
        <v>42509</v>
      </c>
      <c r="B127" s="13" t="s">
        <v>110</v>
      </c>
      <c r="C127" s="95" t="str">
        <f t="shared" si="17"/>
        <v>-</v>
      </c>
      <c r="D127" s="13" t="s">
        <v>110</v>
      </c>
      <c r="E127" s="95" t="str">
        <f t="shared" si="18"/>
        <v>-</v>
      </c>
      <c r="F127" s="13" t="s">
        <v>110</v>
      </c>
      <c r="G127" s="95" t="str">
        <f t="shared" si="19"/>
        <v>-</v>
      </c>
      <c r="H127" s="13" t="s">
        <v>110</v>
      </c>
      <c r="I127" s="95" t="str">
        <f t="shared" si="20"/>
        <v>-</v>
      </c>
      <c r="J127" s="13" t="s">
        <v>110</v>
      </c>
      <c r="K127" s="95" t="str">
        <f t="shared" si="21"/>
        <v>-</v>
      </c>
      <c r="L127" s="95" t="s">
        <v>110</v>
      </c>
      <c r="M127" s="95" t="str">
        <f t="shared" si="22"/>
        <v>-</v>
      </c>
      <c r="N127" s="13" t="s">
        <v>110</v>
      </c>
      <c r="O127" s="13" t="s">
        <v>110</v>
      </c>
      <c r="P127" s="13" t="s">
        <v>110</v>
      </c>
      <c r="Q127" s="13" t="s">
        <v>110</v>
      </c>
      <c r="R127" s="95"/>
      <c r="S127" s="13"/>
      <c r="T127" s="13"/>
      <c r="W127" s="101">
        <v>43537.34375</v>
      </c>
      <c r="X127" s="4">
        <v>746.15300000000002</v>
      </c>
    </row>
    <row r="128" spans="1:24">
      <c r="A128" s="10">
        <v>42510</v>
      </c>
      <c r="B128" s="13" t="s">
        <v>110</v>
      </c>
      <c r="C128" s="95" t="str">
        <f t="shared" si="17"/>
        <v>-</v>
      </c>
      <c r="D128" s="13" t="s">
        <v>110</v>
      </c>
      <c r="E128" s="95" t="str">
        <f t="shared" si="18"/>
        <v>-</v>
      </c>
      <c r="F128" s="13" t="s">
        <v>110</v>
      </c>
      <c r="G128" s="95" t="str">
        <f t="shared" si="19"/>
        <v>-</v>
      </c>
      <c r="H128" s="13" t="s">
        <v>110</v>
      </c>
      <c r="I128" s="95" t="str">
        <f t="shared" si="20"/>
        <v>-</v>
      </c>
      <c r="J128" s="13" t="s">
        <v>110</v>
      </c>
      <c r="K128" s="95" t="str">
        <f t="shared" si="21"/>
        <v>-</v>
      </c>
      <c r="L128" s="95" t="s">
        <v>110</v>
      </c>
      <c r="M128" s="95" t="str">
        <f t="shared" si="22"/>
        <v>-</v>
      </c>
      <c r="N128" s="13" t="s">
        <v>110</v>
      </c>
      <c r="O128" s="13" t="s">
        <v>110</v>
      </c>
      <c r="P128" s="13" t="s">
        <v>110</v>
      </c>
      <c r="Q128" s="13" t="s">
        <v>110</v>
      </c>
      <c r="R128" s="95"/>
      <c r="S128" s="13"/>
      <c r="T128" s="13"/>
      <c r="W128" s="101">
        <v>43537.347222222219</v>
      </c>
      <c r="X128" s="4">
        <v>745.745</v>
      </c>
    </row>
    <row r="129" spans="1:24">
      <c r="A129" s="10">
        <v>42513</v>
      </c>
      <c r="B129" s="13" t="s">
        <v>110</v>
      </c>
      <c r="C129" s="95" t="str">
        <f t="shared" si="17"/>
        <v>-</v>
      </c>
      <c r="D129" s="13" t="s">
        <v>110</v>
      </c>
      <c r="E129" s="95" t="str">
        <f t="shared" si="18"/>
        <v>-</v>
      </c>
      <c r="F129" s="13" t="s">
        <v>110</v>
      </c>
      <c r="G129" s="95" t="str">
        <f t="shared" si="19"/>
        <v>-</v>
      </c>
      <c r="H129" s="13" t="s">
        <v>110</v>
      </c>
      <c r="I129" s="95" t="str">
        <f t="shared" si="20"/>
        <v>-</v>
      </c>
      <c r="J129" s="13" t="s">
        <v>110</v>
      </c>
      <c r="K129" s="95" t="str">
        <f t="shared" si="21"/>
        <v>-</v>
      </c>
      <c r="L129" s="95" t="s">
        <v>110</v>
      </c>
      <c r="M129" s="95" t="str">
        <f t="shared" si="22"/>
        <v>-</v>
      </c>
      <c r="N129" s="13" t="s">
        <v>110</v>
      </c>
      <c r="O129" s="13" t="s">
        <v>110</v>
      </c>
      <c r="P129" s="13" t="s">
        <v>110</v>
      </c>
      <c r="Q129" s="13" t="s">
        <v>110</v>
      </c>
      <c r="R129" s="95"/>
      <c r="S129" s="13"/>
      <c r="T129" s="13"/>
      <c r="W129" s="101">
        <v>43537.350694444445</v>
      </c>
      <c r="X129" s="4">
        <v>745.745</v>
      </c>
    </row>
    <row r="130" spans="1:24">
      <c r="A130" s="10">
        <v>42514</v>
      </c>
      <c r="B130" s="13" t="s">
        <v>110</v>
      </c>
      <c r="C130" s="95" t="str">
        <f t="shared" si="17"/>
        <v>-</v>
      </c>
      <c r="D130" s="13" t="s">
        <v>110</v>
      </c>
      <c r="E130" s="95" t="str">
        <f t="shared" si="18"/>
        <v>-</v>
      </c>
      <c r="F130" s="13" t="s">
        <v>110</v>
      </c>
      <c r="G130" s="95" t="str">
        <f t="shared" si="19"/>
        <v>-</v>
      </c>
      <c r="H130" s="13" t="s">
        <v>110</v>
      </c>
      <c r="I130" s="95" t="str">
        <f t="shared" si="20"/>
        <v>-</v>
      </c>
      <c r="J130" s="13" t="s">
        <v>110</v>
      </c>
      <c r="K130" s="95" t="str">
        <f t="shared" si="21"/>
        <v>-</v>
      </c>
      <c r="L130" s="95" t="s">
        <v>110</v>
      </c>
      <c r="M130" s="95" t="str">
        <f t="shared" si="22"/>
        <v>-</v>
      </c>
      <c r="N130" s="13" t="s">
        <v>110</v>
      </c>
      <c r="O130" s="13" t="s">
        <v>110</v>
      </c>
      <c r="P130" s="13" t="s">
        <v>110</v>
      </c>
      <c r="Q130" s="13" t="s">
        <v>110</v>
      </c>
      <c r="R130" s="95"/>
      <c r="S130" s="13"/>
      <c r="T130" s="13"/>
      <c r="W130" s="101">
        <v>43537.354166666664</v>
      </c>
      <c r="X130" s="4">
        <v>746.35599999999999</v>
      </c>
    </row>
    <row r="131" spans="1:24">
      <c r="A131" s="10">
        <v>42515</v>
      </c>
      <c r="B131" s="13" t="s">
        <v>110</v>
      </c>
      <c r="C131" s="95" t="str">
        <f t="shared" si="17"/>
        <v>-</v>
      </c>
      <c r="D131" s="13" t="s">
        <v>110</v>
      </c>
      <c r="E131" s="95" t="str">
        <f t="shared" si="18"/>
        <v>-</v>
      </c>
      <c r="F131" s="13" t="s">
        <v>110</v>
      </c>
      <c r="G131" s="95" t="str">
        <f t="shared" si="19"/>
        <v>-</v>
      </c>
      <c r="H131" s="13" t="s">
        <v>110</v>
      </c>
      <c r="I131" s="95" t="str">
        <f t="shared" si="20"/>
        <v>-</v>
      </c>
      <c r="J131" s="13" t="s">
        <v>110</v>
      </c>
      <c r="K131" s="95" t="str">
        <f t="shared" si="21"/>
        <v>-</v>
      </c>
      <c r="L131" s="95" t="s">
        <v>110</v>
      </c>
      <c r="M131" s="95" t="str">
        <f t="shared" si="22"/>
        <v>-</v>
      </c>
      <c r="N131" s="13" t="s">
        <v>110</v>
      </c>
      <c r="O131" s="13" t="s">
        <v>110</v>
      </c>
      <c r="P131" s="13" t="s">
        <v>110</v>
      </c>
      <c r="Q131" s="13" t="s">
        <v>110</v>
      </c>
      <c r="R131" s="95"/>
      <c r="S131" s="13"/>
      <c r="T131" s="13"/>
      <c r="W131" s="101">
        <v>43537.357638888891</v>
      </c>
      <c r="X131" s="4">
        <v>746.35599999999999</v>
      </c>
    </row>
    <row r="132" spans="1:24">
      <c r="A132" s="10">
        <v>42516</v>
      </c>
      <c r="B132" s="13" t="s">
        <v>110</v>
      </c>
      <c r="C132" s="95" t="str">
        <f t="shared" si="17"/>
        <v>-</v>
      </c>
      <c r="D132" s="13" t="s">
        <v>110</v>
      </c>
      <c r="E132" s="95" t="str">
        <f t="shared" si="18"/>
        <v>-</v>
      </c>
      <c r="F132" s="13" t="s">
        <v>110</v>
      </c>
      <c r="G132" s="95" t="str">
        <f t="shared" si="19"/>
        <v>-</v>
      </c>
      <c r="H132" s="13" t="s">
        <v>110</v>
      </c>
      <c r="I132" s="95" t="str">
        <f t="shared" si="20"/>
        <v>-</v>
      </c>
      <c r="J132" s="13" t="s">
        <v>110</v>
      </c>
      <c r="K132" s="95" t="str">
        <f t="shared" si="21"/>
        <v>-</v>
      </c>
      <c r="L132" s="95" t="s">
        <v>110</v>
      </c>
      <c r="M132" s="95" t="str">
        <f t="shared" si="22"/>
        <v>-</v>
      </c>
      <c r="N132" s="13" t="s">
        <v>110</v>
      </c>
      <c r="O132" s="13" t="s">
        <v>110</v>
      </c>
      <c r="P132" s="13" t="s">
        <v>110</v>
      </c>
      <c r="Q132" s="13" t="s">
        <v>110</v>
      </c>
      <c r="R132" s="95"/>
      <c r="S132" s="13"/>
      <c r="T132" s="13"/>
      <c r="W132" s="101">
        <v>43537.361111111109</v>
      </c>
      <c r="X132" s="4">
        <v>746.35599999999999</v>
      </c>
    </row>
    <row r="133" spans="1:24">
      <c r="A133" s="10">
        <v>42517</v>
      </c>
      <c r="B133" s="13" t="s">
        <v>110</v>
      </c>
      <c r="C133" s="95" t="str">
        <f t="shared" si="17"/>
        <v>-</v>
      </c>
      <c r="D133" s="13" t="s">
        <v>110</v>
      </c>
      <c r="E133" s="95" t="str">
        <f t="shared" si="18"/>
        <v>-</v>
      </c>
      <c r="F133" s="13" t="s">
        <v>110</v>
      </c>
      <c r="G133" s="95" t="str">
        <f t="shared" si="19"/>
        <v>-</v>
      </c>
      <c r="H133" s="13" t="s">
        <v>110</v>
      </c>
      <c r="I133" s="95" t="str">
        <f t="shared" si="20"/>
        <v>-</v>
      </c>
      <c r="J133" s="13" t="s">
        <v>110</v>
      </c>
      <c r="K133" s="95" t="str">
        <f t="shared" si="21"/>
        <v>-</v>
      </c>
      <c r="L133" s="95" t="s">
        <v>110</v>
      </c>
      <c r="M133" s="95" t="str">
        <f t="shared" si="22"/>
        <v>-</v>
      </c>
      <c r="N133" s="13" t="s">
        <v>110</v>
      </c>
      <c r="O133" s="13" t="s">
        <v>110</v>
      </c>
      <c r="P133" s="13" t="s">
        <v>110</v>
      </c>
      <c r="Q133" s="13" t="s">
        <v>110</v>
      </c>
      <c r="R133" s="95"/>
      <c r="S133" s="13"/>
      <c r="T133" s="13"/>
      <c r="W133" s="101">
        <v>43537.364583333336</v>
      </c>
      <c r="X133" s="4">
        <v>747.375</v>
      </c>
    </row>
    <row r="134" spans="1:24">
      <c r="A134" s="10">
        <v>42520</v>
      </c>
      <c r="B134" s="13" t="s">
        <v>110</v>
      </c>
      <c r="C134" s="95" t="str">
        <f t="shared" si="17"/>
        <v>-</v>
      </c>
      <c r="D134" s="13" t="s">
        <v>110</v>
      </c>
      <c r="E134" s="95" t="str">
        <f t="shared" si="18"/>
        <v>-</v>
      </c>
      <c r="F134" s="13" t="s">
        <v>110</v>
      </c>
      <c r="G134" s="95" t="str">
        <f t="shared" si="19"/>
        <v>-</v>
      </c>
      <c r="H134" s="13" t="s">
        <v>110</v>
      </c>
      <c r="I134" s="95" t="str">
        <f t="shared" si="20"/>
        <v>-</v>
      </c>
      <c r="J134" s="13" t="s">
        <v>110</v>
      </c>
      <c r="K134" s="95" t="str">
        <f t="shared" si="21"/>
        <v>-</v>
      </c>
      <c r="L134" s="95" t="s">
        <v>110</v>
      </c>
      <c r="M134" s="95" t="str">
        <f t="shared" si="22"/>
        <v>-</v>
      </c>
      <c r="N134" s="13" t="s">
        <v>110</v>
      </c>
      <c r="O134" s="13" t="s">
        <v>110</v>
      </c>
      <c r="P134" s="13" t="s">
        <v>110</v>
      </c>
      <c r="Q134" s="13" t="s">
        <v>110</v>
      </c>
      <c r="R134" s="95"/>
      <c r="S134" s="13"/>
      <c r="T134" s="13"/>
      <c r="W134" s="101">
        <v>43537.368055555555</v>
      </c>
      <c r="X134" s="4">
        <v>747.375</v>
      </c>
    </row>
    <row r="135" spans="1:24">
      <c r="A135" s="10">
        <v>42521</v>
      </c>
      <c r="B135" s="13" t="s">
        <v>110</v>
      </c>
      <c r="C135" s="95" t="str">
        <f t="shared" si="17"/>
        <v>-</v>
      </c>
      <c r="D135" s="13" t="s">
        <v>110</v>
      </c>
      <c r="E135" s="95" t="str">
        <f t="shared" si="18"/>
        <v>-</v>
      </c>
      <c r="F135" s="13" t="s">
        <v>110</v>
      </c>
      <c r="G135" s="95" t="str">
        <f t="shared" si="19"/>
        <v>-</v>
      </c>
      <c r="H135" s="13" t="s">
        <v>110</v>
      </c>
      <c r="I135" s="95" t="str">
        <f t="shared" si="20"/>
        <v>-</v>
      </c>
      <c r="J135" s="13" t="s">
        <v>110</v>
      </c>
      <c r="K135" s="95" t="str">
        <f t="shared" si="21"/>
        <v>-</v>
      </c>
      <c r="L135" s="95" t="s">
        <v>110</v>
      </c>
      <c r="M135" s="95" t="str">
        <f t="shared" si="22"/>
        <v>-</v>
      </c>
      <c r="N135" s="13" t="s">
        <v>110</v>
      </c>
      <c r="O135" s="13" t="s">
        <v>110</v>
      </c>
      <c r="P135" s="13" t="s">
        <v>110</v>
      </c>
      <c r="Q135" s="13" t="s">
        <v>110</v>
      </c>
      <c r="R135" s="95"/>
      <c r="S135" s="13"/>
      <c r="T135" s="13"/>
      <c r="W135" s="101">
        <v>43537.371527777781</v>
      </c>
      <c r="X135" s="4">
        <v>747.375</v>
      </c>
    </row>
    <row r="136" spans="1:24">
      <c r="A136" s="10">
        <v>42522</v>
      </c>
      <c r="B136" s="13" t="s">
        <v>110</v>
      </c>
      <c r="C136" s="95" t="str">
        <f t="shared" si="17"/>
        <v>-</v>
      </c>
      <c r="D136" s="13" t="s">
        <v>110</v>
      </c>
      <c r="E136" s="95" t="str">
        <f t="shared" si="18"/>
        <v>-</v>
      </c>
      <c r="F136" s="13" t="s">
        <v>110</v>
      </c>
      <c r="G136" s="95" t="str">
        <f t="shared" si="19"/>
        <v>-</v>
      </c>
      <c r="H136" s="13" t="s">
        <v>110</v>
      </c>
      <c r="I136" s="95" t="str">
        <f t="shared" si="20"/>
        <v>-</v>
      </c>
      <c r="J136" s="13" t="s">
        <v>110</v>
      </c>
      <c r="K136" s="95" t="str">
        <f t="shared" si="21"/>
        <v>-</v>
      </c>
      <c r="L136" s="95" t="s">
        <v>110</v>
      </c>
      <c r="M136" s="95" t="str">
        <f t="shared" si="22"/>
        <v>-</v>
      </c>
      <c r="N136" s="13" t="s">
        <v>110</v>
      </c>
      <c r="O136" s="13" t="s">
        <v>110</v>
      </c>
      <c r="P136" s="13" t="s">
        <v>110</v>
      </c>
      <c r="Q136" s="13" t="s">
        <v>110</v>
      </c>
      <c r="R136" s="95"/>
      <c r="S136" s="13"/>
      <c r="T136" s="13"/>
      <c r="W136" s="101">
        <v>43537.375</v>
      </c>
      <c r="X136" s="4">
        <v>747.37300000000005</v>
      </c>
    </row>
    <row r="137" spans="1:24">
      <c r="A137" s="10">
        <v>42523</v>
      </c>
      <c r="B137" s="13" t="s">
        <v>110</v>
      </c>
      <c r="C137" s="95" t="str">
        <f t="shared" si="17"/>
        <v>-</v>
      </c>
      <c r="D137" s="13" t="s">
        <v>110</v>
      </c>
      <c r="E137" s="95" t="str">
        <f t="shared" si="18"/>
        <v>-</v>
      </c>
      <c r="F137" s="13" t="s">
        <v>110</v>
      </c>
      <c r="G137" s="95" t="str">
        <f t="shared" si="19"/>
        <v>-</v>
      </c>
      <c r="H137" s="13" t="s">
        <v>110</v>
      </c>
      <c r="I137" s="95" t="str">
        <f t="shared" si="20"/>
        <v>-</v>
      </c>
      <c r="J137" s="13" t="s">
        <v>110</v>
      </c>
      <c r="K137" s="95" t="str">
        <f t="shared" si="21"/>
        <v>-</v>
      </c>
      <c r="L137" s="95" t="s">
        <v>110</v>
      </c>
      <c r="M137" s="95" t="str">
        <f t="shared" si="22"/>
        <v>-</v>
      </c>
      <c r="N137" s="13" t="s">
        <v>110</v>
      </c>
      <c r="O137" s="13" t="s">
        <v>110</v>
      </c>
      <c r="P137" s="13" t="s">
        <v>110</v>
      </c>
      <c r="Q137" s="13" t="s">
        <v>110</v>
      </c>
      <c r="R137" s="95"/>
      <c r="S137" s="13"/>
      <c r="T137" s="13"/>
      <c r="W137" s="101">
        <v>43537.378472222219</v>
      </c>
      <c r="X137" s="4">
        <v>747.37300000000005</v>
      </c>
    </row>
    <row r="138" spans="1:24">
      <c r="A138" s="10">
        <v>42524</v>
      </c>
      <c r="B138" s="13" t="s">
        <v>110</v>
      </c>
      <c r="C138" s="95" t="str">
        <f t="shared" si="17"/>
        <v>-</v>
      </c>
      <c r="D138" s="13" t="s">
        <v>110</v>
      </c>
      <c r="E138" s="95" t="str">
        <f t="shared" si="18"/>
        <v>-</v>
      </c>
      <c r="F138" s="13" t="s">
        <v>110</v>
      </c>
      <c r="G138" s="95" t="str">
        <f t="shared" si="19"/>
        <v>-</v>
      </c>
      <c r="H138" s="13" t="s">
        <v>110</v>
      </c>
      <c r="I138" s="95" t="str">
        <f t="shared" si="20"/>
        <v>-</v>
      </c>
      <c r="J138" s="13" t="s">
        <v>110</v>
      </c>
      <c r="K138" s="95" t="str">
        <f t="shared" si="21"/>
        <v>-</v>
      </c>
      <c r="L138" s="95" t="s">
        <v>110</v>
      </c>
      <c r="M138" s="95" t="str">
        <f t="shared" si="22"/>
        <v>-</v>
      </c>
      <c r="N138" s="13" t="s">
        <v>110</v>
      </c>
      <c r="O138" s="13" t="s">
        <v>110</v>
      </c>
      <c r="P138" s="13" t="s">
        <v>110</v>
      </c>
      <c r="Q138" s="13" t="s">
        <v>110</v>
      </c>
      <c r="R138" s="95"/>
      <c r="S138" s="13"/>
      <c r="T138" s="13"/>
      <c r="W138" s="101">
        <v>43537.381944444445</v>
      </c>
      <c r="X138" s="4">
        <v>747.37199999999996</v>
      </c>
    </row>
    <row r="139" spans="1:24">
      <c r="A139" s="10">
        <v>42527</v>
      </c>
      <c r="B139" s="13" t="s">
        <v>110</v>
      </c>
      <c r="C139" s="95" t="str">
        <f t="shared" si="17"/>
        <v>-</v>
      </c>
      <c r="D139" s="13" t="s">
        <v>110</v>
      </c>
      <c r="E139" s="95" t="str">
        <f t="shared" si="18"/>
        <v>-</v>
      </c>
      <c r="F139" s="13" t="s">
        <v>110</v>
      </c>
      <c r="G139" s="95" t="str">
        <f t="shared" si="19"/>
        <v>-</v>
      </c>
      <c r="H139" s="13" t="s">
        <v>110</v>
      </c>
      <c r="I139" s="95" t="str">
        <f t="shared" si="20"/>
        <v>-</v>
      </c>
      <c r="J139" s="13" t="s">
        <v>110</v>
      </c>
      <c r="K139" s="95" t="str">
        <f t="shared" si="21"/>
        <v>-</v>
      </c>
      <c r="L139" s="95" t="s">
        <v>110</v>
      </c>
      <c r="M139" s="95" t="str">
        <f t="shared" si="22"/>
        <v>-</v>
      </c>
      <c r="N139" s="13" t="s">
        <v>110</v>
      </c>
      <c r="O139" s="13" t="s">
        <v>110</v>
      </c>
      <c r="P139" s="13" t="s">
        <v>110</v>
      </c>
      <c r="Q139" s="13" t="s">
        <v>110</v>
      </c>
      <c r="R139" s="95"/>
      <c r="S139" s="13"/>
      <c r="T139" s="13"/>
      <c r="W139" s="101">
        <v>43537.385416666664</v>
      </c>
      <c r="X139" s="4">
        <v>747.31799999999998</v>
      </c>
    </row>
    <row r="140" spans="1:24">
      <c r="A140" s="10">
        <v>42528</v>
      </c>
      <c r="B140" s="13" t="s">
        <v>110</v>
      </c>
      <c r="C140" s="95" t="str">
        <f t="shared" si="17"/>
        <v>-</v>
      </c>
      <c r="D140" s="13" t="s">
        <v>110</v>
      </c>
      <c r="E140" s="95" t="str">
        <f t="shared" si="18"/>
        <v>-</v>
      </c>
      <c r="F140" s="13" t="s">
        <v>110</v>
      </c>
      <c r="G140" s="95" t="str">
        <f t="shared" si="19"/>
        <v>-</v>
      </c>
      <c r="H140" s="13" t="s">
        <v>110</v>
      </c>
      <c r="I140" s="95" t="str">
        <f t="shared" si="20"/>
        <v>-</v>
      </c>
      <c r="J140" s="13" t="s">
        <v>110</v>
      </c>
      <c r="K140" s="95" t="str">
        <f t="shared" si="21"/>
        <v>-</v>
      </c>
      <c r="L140" s="95" t="s">
        <v>110</v>
      </c>
      <c r="M140" s="95" t="str">
        <f t="shared" si="22"/>
        <v>-</v>
      </c>
      <c r="N140" s="13" t="s">
        <v>110</v>
      </c>
      <c r="O140" s="13" t="s">
        <v>110</v>
      </c>
      <c r="P140" s="13" t="s">
        <v>110</v>
      </c>
      <c r="Q140" s="13" t="s">
        <v>110</v>
      </c>
      <c r="R140" s="95"/>
      <c r="S140" s="13"/>
      <c r="T140" s="13"/>
      <c r="W140" s="101">
        <v>43537.388888888891</v>
      </c>
      <c r="X140" s="4">
        <v>747.31799999999998</v>
      </c>
    </row>
    <row r="141" spans="1:24">
      <c r="A141" s="10">
        <v>42529</v>
      </c>
      <c r="B141" s="13" t="s">
        <v>110</v>
      </c>
      <c r="C141" s="95" t="str">
        <f t="shared" si="17"/>
        <v>-</v>
      </c>
      <c r="D141" s="13" t="s">
        <v>110</v>
      </c>
      <c r="E141" s="95" t="str">
        <f t="shared" si="18"/>
        <v>-</v>
      </c>
      <c r="F141" s="13" t="s">
        <v>110</v>
      </c>
      <c r="G141" s="95" t="str">
        <f t="shared" si="19"/>
        <v>-</v>
      </c>
      <c r="H141" s="13" t="s">
        <v>110</v>
      </c>
      <c r="I141" s="95" t="str">
        <f t="shared" si="20"/>
        <v>-</v>
      </c>
      <c r="J141" s="13" t="s">
        <v>110</v>
      </c>
      <c r="K141" s="95" t="str">
        <f t="shared" si="21"/>
        <v>-</v>
      </c>
      <c r="L141" s="95" t="s">
        <v>110</v>
      </c>
      <c r="M141" s="95" t="str">
        <f t="shared" si="22"/>
        <v>-</v>
      </c>
      <c r="N141" s="13" t="s">
        <v>110</v>
      </c>
      <c r="O141" s="13" t="s">
        <v>110</v>
      </c>
      <c r="P141" s="13" t="s">
        <v>110</v>
      </c>
      <c r="Q141" s="13" t="s">
        <v>110</v>
      </c>
      <c r="R141" s="95"/>
      <c r="S141" s="13"/>
      <c r="T141" s="13"/>
      <c r="W141" s="101">
        <v>43537.392361111109</v>
      </c>
      <c r="X141" s="4">
        <v>747.50199999999995</v>
      </c>
    </row>
    <row r="142" spans="1:24">
      <c r="A142" s="10">
        <v>42530</v>
      </c>
      <c r="B142" s="13" t="s">
        <v>110</v>
      </c>
      <c r="C142" s="95" t="str">
        <f t="shared" si="17"/>
        <v>-</v>
      </c>
      <c r="D142" s="13" t="s">
        <v>110</v>
      </c>
      <c r="E142" s="95" t="str">
        <f t="shared" si="18"/>
        <v>-</v>
      </c>
      <c r="F142" s="13" t="s">
        <v>110</v>
      </c>
      <c r="G142" s="95" t="str">
        <f t="shared" si="19"/>
        <v>-</v>
      </c>
      <c r="H142" s="13" t="s">
        <v>110</v>
      </c>
      <c r="I142" s="95" t="str">
        <f t="shared" si="20"/>
        <v>-</v>
      </c>
      <c r="J142" s="13" t="s">
        <v>110</v>
      </c>
      <c r="K142" s="95" t="str">
        <f t="shared" si="21"/>
        <v>-</v>
      </c>
      <c r="L142" s="95" t="s">
        <v>110</v>
      </c>
      <c r="M142" s="95" t="str">
        <f t="shared" si="22"/>
        <v>-</v>
      </c>
      <c r="N142" s="13" t="s">
        <v>110</v>
      </c>
      <c r="O142" s="13" t="s">
        <v>110</v>
      </c>
      <c r="P142" s="13" t="s">
        <v>110</v>
      </c>
      <c r="Q142" s="13" t="s">
        <v>110</v>
      </c>
      <c r="R142" s="95"/>
      <c r="S142" s="13"/>
      <c r="T142" s="13"/>
      <c r="W142" s="101">
        <v>43537.395833333336</v>
      </c>
      <c r="X142" s="4">
        <v>747.65499999999997</v>
      </c>
    </row>
    <row r="143" spans="1:24">
      <c r="A143" s="10">
        <v>42531</v>
      </c>
      <c r="B143" s="13" t="s">
        <v>110</v>
      </c>
      <c r="C143" s="95" t="str">
        <f t="shared" si="17"/>
        <v>-</v>
      </c>
      <c r="D143" s="13" t="s">
        <v>110</v>
      </c>
      <c r="E143" s="95" t="str">
        <f t="shared" si="18"/>
        <v>-</v>
      </c>
      <c r="F143" s="13" t="s">
        <v>110</v>
      </c>
      <c r="G143" s="95" t="str">
        <f t="shared" si="19"/>
        <v>-</v>
      </c>
      <c r="H143" s="13" t="s">
        <v>110</v>
      </c>
      <c r="I143" s="95" t="str">
        <f t="shared" si="20"/>
        <v>-</v>
      </c>
      <c r="J143" s="13" t="s">
        <v>110</v>
      </c>
      <c r="K143" s="95" t="str">
        <f t="shared" si="21"/>
        <v>-</v>
      </c>
      <c r="L143" s="95" t="s">
        <v>110</v>
      </c>
      <c r="M143" s="95" t="str">
        <f t="shared" si="22"/>
        <v>-</v>
      </c>
      <c r="N143" s="13" t="s">
        <v>110</v>
      </c>
      <c r="O143" s="13" t="s">
        <v>110</v>
      </c>
      <c r="P143" s="13" t="s">
        <v>110</v>
      </c>
      <c r="Q143" s="13" t="s">
        <v>110</v>
      </c>
      <c r="R143" s="95"/>
      <c r="S143" s="13"/>
      <c r="T143" s="13"/>
      <c r="W143" s="101">
        <v>43537.399305555555</v>
      </c>
      <c r="X143" s="4">
        <v>747.65599999999995</v>
      </c>
    </row>
    <row r="144" spans="1:24">
      <c r="A144" s="10">
        <v>42534</v>
      </c>
      <c r="B144" s="13" t="s">
        <v>110</v>
      </c>
      <c r="C144" s="95" t="str">
        <f t="shared" si="17"/>
        <v>-</v>
      </c>
      <c r="D144" s="13" t="s">
        <v>110</v>
      </c>
      <c r="E144" s="95" t="str">
        <f t="shared" si="18"/>
        <v>-</v>
      </c>
      <c r="F144" s="13" t="s">
        <v>110</v>
      </c>
      <c r="G144" s="95" t="str">
        <f t="shared" si="19"/>
        <v>-</v>
      </c>
      <c r="H144" s="13" t="s">
        <v>110</v>
      </c>
      <c r="I144" s="95" t="str">
        <f t="shared" si="20"/>
        <v>-</v>
      </c>
      <c r="J144" s="13" t="s">
        <v>110</v>
      </c>
      <c r="K144" s="95" t="str">
        <f t="shared" si="21"/>
        <v>-</v>
      </c>
      <c r="L144" s="95" t="s">
        <v>110</v>
      </c>
      <c r="M144" s="95" t="str">
        <f t="shared" si="22"/>
        <v>-</v>
      </c>
      <c r="N144" s="13" t="s">
        <v>110</v>
      </c>
      <c r="O144" s="13" t="s">
        <v>110</v>
      </c>
      <c r="P144" s="13" t="s">
        <v>110</v>
      </c>
      <c r="Q144" s="13" t="s">
        <v>110</v>
      </c>
      <c r="R144" s="95"/>
      <c r="S144" s="13"/>
      <c r="T144" s="13"/>
      <c r="W144" s="101">
        <v>43537.402777777781</v>
      </c>
      <c r="X144" s="4">
        <v>747.24900000000002</v>
      </c>
    </row>
    <row r="145" spans="1:24">
      <c r="A145" s="10">
        <v>42535</v>
      </c>
      <c r="B145" s="13" t="s">
        <v>110</v>
      </c>
      <c r="C145" s="95" t="str">
        <f t="shared" si="17"/>
        <v>-</v>
      </c>
      <c r="D145" s="13" t="s">
        <v>110</v>
      </c>
      <c r="E145" s="95" t="str">
        <f t="shared" si="18"/>
        <v>-</v>
      </c>
      <c r="F145" s="13" t="s">
        <v>110</v>
      </c>
      <c r="G145" s="95" t="str">
        <f t="shared" si="19"/>
        <v>-</v>
      </c>
      <c r="H145" s="13" t="s">
        <v>110</v>
      </c>
      <c r="I145" s="95" t="str">
        <f t="shared" si="20"/>
        <v>-</v>
      </c>
      <c r="J145" s="13" t="s">
        <v>110</v>
      </c>
      <c r="K145" s="95" t="str">
        <f t="shared" si="21"/>
        <v>-</v>
      </c>
      <c r="L145" s="95" t="s">
        <v>110</v>
      </c>
      <c r="M145" s="95" t="str">
        <f t="shared" si="22"/>
        <v>-</v>
      </c>
      <c r="N145" s="13" t="s">
        <v>110</v>
      </c>
      <c r="O145" s="13" t="s">
        <v>110</v>
      </c>
      <c r="P145" s="13" t="s">
        <v>110</v>
      </c>
      <c r="Q145" s="13" t="s">
        <v>110</v>
      </c>
      <c r="R145" s="95"/>
      <c r="S145" s="13"/>
      <c r="T145" s="13"/>
      <c r="W145" s="101">
        <v>43537.40625</v>
      </c>
      <c r="X145" s="4">
        <v>747.24900000000002</v>
      </c>
    </row>
    <row r="146" spans="1:24">
      <c r="A146" s="10">
        <v>42536</v>
      </c>
      <c r="B146" s="13" t="s">
        <v>110</v>
      </c>
      <c r="C146" s="95" t="str">
        <f t="shared" si="17"/>
        <v>-</v>
      </c>
      <c r="D146" s="13" t="s">
        <v>110</v>
      </c>
      <c r="E146" s="95" t="str">
        <f t="shared" si="18"/>
        <v>-</v>
      </c>
      <c r="F146" s="13" t="s">
        <v>110</v>
      </c>
      <c r="G146" s="95" t="str">
        <f t="shared" si="19"/>
        <v>-</v>
      </c>
      <c r="H146" s="13" t="s">
        <v>110</v>
      </c>
      <c r="I146" s="95" t="str">
        <f t="shared" si="20"/>
        <v>-</v>
      </c>
      <c r="J146" s="13" t="s">
        <v>110</v>
      </c>
      <c r="K146" s="95" t="str">
        <f t="shared" si="21"/>
        <v>-</v>
      </c>
      <c r="L146" s="95" t="s">
        <v>110</v>
      </c>
      <c r="M146" s="95" t="str">
        <f t="shared" si="22"/>
        <v>-</v>
      </c>
      <c r="N146" s="13" t="s">
        <v>110</v>
      </c>
      <c r="O146" s="13" t="s">
        <v>110</v>
      </c>
      <c r="P146" s="13" t="s">
        <v>110</v>
      </c>
      <c r="Q146" s="13" t="s">
        <v>110</v>
      </c>
      <c r="R146" s="95"/>
      <c r="S146" s="13"/>
      <c r="T146" s="13"/>
      <c r="W146" s="101">
        <v>43537.409722222219</v>
      </c>
      <c r="X146" s="4">
        <v>747.45299999999997</v>
      </c>
    </row>
    <row r="147" spans="1:24">
      <c r="A147" s="10">
        <v>42537</v>
      </c>
      <c r="B147" s="13" t="s">
        <v>110</v>
      </c>
      <c r="C147" s="95" t="str">
        <f t="shared" si="17"/>
        <v>-</v>
      </c>
      <c r="D147" s="13" t="s">
        <v>110</v>
      </c>
      <c r="E147" s="95" t="str">
        <f t="shared" si="18"/>
        <v>-</v>
      </c>
      <c r="F147" s="13" t="s">
        <v>110</v>
      </c>
      <c r="G147" s="95" t="str">
        <f t="shared" si="19"/>
        <v>-</v>
      </c>
      <c r="H147" s="13" t="s">
        <v>110</v>
      </c>
      <c r="I147" s="95" t="str">
        <f t="shared" si="20"/>
        <v>-</v>
      </c>
      <c r="J147" s="13" t="s">
        <v>110</v>
      </c>
      <c r="K147" s="95" t="str">
        <f t="shared" si="21"/>
        <v>-</v>
      </c>
      <c r="L147" s="95" t="s">
        <v>110</v>
      </c>
      <c r="M147" s="95" t="str">
        <f t="shared" si="22"/>
        <v>-</v>
      </c>
      <c r="N147" s="13" t="s">
        <v>110</v>
      </c>
      <c r="O147" s="13" t="s">
        <v>110</v>
      </c>
      <c r="P147" s="13" t="s">
        <v>110</v>
      </c>
      <c r="Q147" s="13" t="s">
        <v>110</v>
      </c>
      <c r="R147" s="95"/>
      <c r="S147" s="13"/>
      <c r="T147" s="13"/>
      <c r="W147" s="101">
        <v>43537.413194444445</v>
      </c>
      <c r="X147" s="4">
        <v>747.86099999999999</v>
      </c>
    </row>
    <row r="148" spans="1:24">
      <c r="A148" s="10">
        <v>42538</v>
      </c>
      <c r="B148" s="13" t="s">
        <v>110</v>
      </c>
      <c r="C148" s="95" t="str">
        <f t="shared" si="17"/>
        <v>-</v>
      </c>
      <c r="D148" s="13" t="s">
        <v>110</v>
      </c>
      <c r="E148" s="95" t="str">
        <f t="shared" si="18"/>
        <v>-</v>
      </c>
      <c r="F148" s="13" t="s">
        <v>110</v>
      </c>
      <c r="G148" s="95" t="str">
        <f t="shared" si="19"/>
        <v>-</v>
      </c>
      <c r="H148" s="13" t="s">
        <v>110</v>
      </c>
      <c r="I148" s="95" t="str">
        <f t="shared" si="20"/>
        <v>-</v>
      </c>
      <c r="J148" s="13" t="s">
        <v>110</v>
      </c>
      <c r="K148" s="95" t="str">
        <f t="shared" si="21"/>
        <v>-</v>
      </c>
      <c r="L148" s="95" t="s">
        <v>110</v>
      </c>
      <c r="M148" s="95" t="str">
        <f t="shared" si="22"/>
        <v>-</v>
      </c>
      <c r="N148" s="13" t="s">
        <v>110</v>
      </c>
      <c r="O148" s="13" t="s">
        <v>110</v>
      </c>
      <c r="P148" s="13" t="s">
        <v>110</v>
      </c>
      <c r="Q148" s="13" t="s">
        <v>110</v>
      </c>
      <c r="R148" s="95"/>
      <c r="S148" s="13"/>
      <c r="T148" s="13"/>
      <c r="W148" s="101">
        <v>43537.416666666664</v>
      </c>
      <c r="X148" s="4">
        <v>748.702</v>
      </c>
    </row>
    <row r="149" spans="1:24">
      <c r="A149" s="10">
        <v>42541</v>
      </c>
      <c r="B149" s="13" t="s">
        <v>110</v>
      </c>
      <c r="C149" s="95" t="str">
        <f t="shared" si="17"/>
        <v>-</v>
      </c>
      <c r="D149" s="13" t="s">
        <v>110</v>
      </c>
      <c r="E149" s="95" t="str">
        <f t="shared" si="18"/>
        <v>-</v>
      </c>
      <c r="F149" s="13" t="s">
        <v>110</v>
      </c>
      <c r="G149" s="95" t="str">
        <f t="shared" si="19"/>
        <v>-</v>
      </c>
      <c r="H149" s="13" t="s">
        <v>110</v>
      </c>
      <c r="I149" s="95" t="str">
        <f t="shared" si="20"/>
        <v>-</v>
      </c>
      <c r="J149" s="13" t="s">
        <v>110</v>
      </c>
      <c r="K149" s="95" t="str">
        <f t="shared" si="21"/>
        <v>-</v>
      </c>
      <c r="L149" s="95" t="s">
        <v>110</v>
      </c>
      <c r="M149" s="95" t="str">
        <f t="shared" si="22"/>
        <v>-</v>
      </c>
      <c r="N149" s="13" t="s">
        <v>110</v>
      </c>
      <c r="O149" s="13" t="s">
        <v>110</v>
      </c>
      <c r="P149" s="13" t="s">
        <v>110</v>
      </c>
      <c r="Q149" s="13" t="s">
        <v>110</v>
      </c>
      <c r="R149" s="95"/>
      <c r="S149" s="13"/>
      <c r="T149" s="13"/>
      <c r="W149" s="101">
        <v>43537.420138888891</v>
      </c>
      <c r="X149" s="4">
        <v>748.87800000000004</v>
      </c>
    </row>
    <row r="150" spans="1:24">
      <c r="A150" s="10">
        <v>42542</v>
      </c>
      <c r="B150" s="13" t="s">
        <v>110</v>
      </c>
      <c r="C150" s="95" t="str">
        <f t="shared" si="17"/>
        <v>-</v>
      </c>
      <c r="D150" s="13" t="s">
        <v>110</v>
      </c>
      <c r="E150" s="95" t="str">
        <f t="shared" si="18"/>
        <v>-</v>
      </c>
      <c r="F150" s="13" t="s">
        <v>110</v>
      </c>
      <c r="G150" s="95" t="str">
        <f t="shared" si="19"/>
        <v>-</v>
      </c>
      <c r="H150" s="13" t="s">
        <v>110</v>
      </c>
      <c r="I150" s="95" t="str">
        <f t="shared" si="20"/>
        <v>-</v>
      </c>
      <c r="J150" s="13" t="s">
        <v>110</v>
      </c>
      <c r="K150" s="95" t="str">
        <f t="shared" si="21"/>
        <v>-</v>
      </c>
      <c r="L150" s="95" t="s">
        <v>110</v>
      </c>
      <c r="M150" s="95" t="str">
        <f t="shared" si="22"/>
        <v>-</v>
      </c>
      <c r="N150" s="13" t="s">
        <v>110</v>
      </c>
      <c r="O150" s="13" t="s">
        <v>110</v>
      </c>
      <c r="P150" s="13" t="s">
        <v>110</v>
      </c>
      <c r="Q150" s="13" t="s">
        <v>110</v>
      </c>
      <c r="R150" s="95"/>
      <c r="S150" s="13"/>
      <c r="T150" s="13"/>
      <c r="W150" s="101">
        <v>43537.423611111109</v>
      </c>
      <c r="X150" s="4">
        <v>750.30499999999995</v>
      </c>
    </row>
    <row r="151" spans="1:24">
      <c r="A151" s="10">
        <v>42543</v>
      </c>
      <c r="B151" s="13" t="s">
        <v>110</v>
      </c>
      <c r="C151" s="95" t="str">
        <f t="shared" si="17"/>
        <v>-</v>
      </c>
      <c r="D151" s="13" t="s">
        <v>110</v>
      </c>
      <c r="E151" s="95" t="str">
        <f t="shared" si="18"/>
        <v>-</v>
      </c>
      <c r="F151" s="13" t="s">
        <v>110</v>
      </c>
      <c r="G151" s="95" t="str">
        <f t="shared" si="19"/>
        <v>-</v>
      </c>
      <c r="H151" s="13" t="s">
        <v>110</v>
      </c>
      <c r="I151" s="95" t="str">
        <f t="shared" si="20"/>
        <v>-</v>
      </c>
      <c r="J151" s="13" t="s">
        <v>110</v>
      </c>
      <c r="K151" s="95" t="str">
        <f t="shared" si="21"/>
        <v>-</v>
      </c>
      <c r="L151" s="95" t="s">
        <v>110</v>
      </c>
      <c r="M151" s="95" t="str">
        <f t="shared" si="22"/>
        <v>-</v>
      </c>
      <c r="N151" s="13" t="s">
        <v>110</v>
      </c>
      <c r="O151" s="13" t="s">
        <v>110</v>
      </c>
      <c r="P151" s="13" t="s">
        <v>110</v>
      </c>
      <c r="Q151" s="13" t="s">
        <v>110</v>
      </c>
      <c r="R151" s="95"/>
      <c r="S151" s="13"/>
      <c r="T151" s="13"/>
      <c r="W151" s="101">
        <v>43537.427083333336</v>
      </c>
      <c r="X151" s="4">
        <v>750.91700000000003</v>
      </c>
    </row>
    <row r="152" spans="1:24">
      <c r="A152" s="10">
        <v>42544</v>
      </c>
      <c r="B152" s="13" t="s">
        <v>110</v>
      </c>
      <c r="C152" s="95" t="str">
        <f t="shared" si="17"/>
        <v>-</v>
      </c>
      <c r="D152" s="13" t="s">
        <v>110</v>
      </c>
      <c r="E152" s="95" t="str">
        <f t="shared" si="18"/>
        <v>-</v>
      </c>
      <c r="F152" s="13" t="s">
        <v>110</v>
      </c>
      <c r="G152" s="95" t="str">
        <f t="shared" si="19"/>
        <v>-</v>
      </c>
      <c r="H152" s="13" t="s">
        <v>110</v>
      </c>
      <c r="I152" s="95" t="str">
        <f t="shared" si="20"/>
        <v>-</v>
      </c>
      <c r="J152" s="13" t="s">
        <v>110</v>
      </c>
      <c r="K152" s="95" t="str">
        <f t="shared" si="21"/>
        <v>-</v>
      </c>
      <c r="L152" s="95" t="s">
        <v>110</v>
      </c>
      <c r="M152" s="95" t="str">
        <f t="shared" si="22"/>
        <v>-</v>
      </c>
      <c r="N152" s="13" t="s">
        <v>110</v>
      </c>
      <c r="O152" s="13" t="s">
        <v>110</v>
      </c>
      <c r="P152" s="13" t="s">
        <v>110</v>
      </c>
      <c r="Q152" s="13" t="s">
        <v>110</v>
      </c>
      <c r="R152" s="95"/>
      <c r="S152" s="13"/>
      <c r="T152" s="13"/>
      <c r="W152" s="101">
        <v>43537.430555555555</v>
      </c>
      <c r="X152" s="4">
        <v>751.529</v>
      </c>
    </row>
    <row r="153" spans="1:24">
      <c r="A153" s="10">
        <v>42545</v>
      </c>
      <c r="B153" s="13" t="s">
        <v>110</v>
      </c>
      <c r="C153" s="95" t="str">
        <f t="shared" si="17"/>
        <v>-</v>
      </c>
      <c r="D153" s="13" t="s">
        <v>110</v>
      </c>
      <c r="E153" s="95" t="str">
        <f t="shared" si="18"/>
        <v>-</v>
      </c>
      <c r="F153" s="13" t="s">
        <v>110</v>
      </c>
      <c r="G153" s="95" t="str">
        <f t="shared" si="19"/>
        <v>-</v>
      </c>
      <c r="H153" s="13" t="s">
        <v>110</v>
      </c>
      <c r="I153" s="95" t="str">
        <f t="shared" si="20"/>
        <v>-</v>
      </c>
      <c r="J153" s="13" t="s">
        <v>110</v>
      </c>
      <c r="K153" s="95" t="str">
        <f t="shared" si="21"/>
        <v>-</v>
      </c>
      <c r="L153" s="95" t="s">
        <v>110</v>
      </c>
      <c r="M153" s="95" t="str">
        <f t="shared" si="22"/>
        <v>-</v>
      </c>
      <c r="N153" s="13" t="s">
        <v>110</v>
      </c>
      <c r="O153" s="13" t="s">
        <v>110</v>
      </c>
      <c r="P153" s="13" t="s">
        <v>110</v>
      </c>
      <c r="Q153" s="13" t="s">
        <v>110</v>
      </c>
      <c r="R153" s="95"/>
      <c r="S153" s="13"/>
      <c r="T153" s="13"/>
      <c r="W153" s="101">
        <v>43537.434027777781</v>
      </c>
      <c r="X153" s="4">
        <v>752.053</v>
      </c>
    </row>
    <row r="154" spans="1:24">
      <c r="A154" s="10">
        <v>42548</v>
      </c>
      <c r="B154" s="13" t="s">
        <v>110</v>
      </c>
      <c r="C154" s="95" t="str">
        <f t="shared" si="17"/>
        <v>-</v>
      </c>
      <c r="D154" s="13" t="s">
        <v>110</v>
      </c>
      <c r="E154" s="95" t="str">
        <f t="shared" si="18"/>
        <v>-</v>
      </c>
      <c r="F154" s="13" t="s">
        <v>110</v>
      </c>
      <c r="G154" s="95" t="str">
        <f t="shared" si="19"/>
        <v>-</v>
      </c>
      <c r="H154" s="13" t="s">
        <v>110</v>
      </c>
      <c r="I154" s="95" t="str">
        <f t="shared" si="20"/>
        <v>-</v>
      </c>
      <c r="J154" s="13" t="s">
        <v>110</v>
      </c>
      <c r="K154" s="95" t="str">
        <f t="shared" si="21"/>
        <v>-</v>
      </c>
      <c r="L154" s="95" t="s">
        <v>110</v>
      </c>
      <c r="M154" s="95" t="str">
        <f t="shared" si="22"/>
        <v>-</v>
      </c>
      <c r="N154" s="13" t="s">
        <v>110</v>
      </c>
      <c r="O154" s="13" t="s">
        <v>110</v>
      </c>
      <c r="P154" s="13" t="s">
        <v>110</v>
      </c>
      <c r="Q154" s="13" t="s">
        <v>110</v>
      </c>
      <c r="R154" s="95"/>
      <c r="S154" s="13"/>
      <c r="T154" s="13"/>
      <c r="W154" s="101">
        <v>43537.4375</v>
      </c>
      <c r="X154" s="4">
        <v>752.85400000000004</v>
      </c>
    </row>
    <row r="155" spans="1:24">
      <c r="A155" s="10">
        <v>42549</v>
      </c>
      <c r="B155" s="13" t="s">
        <v>110</v>
      </c>
      <c r="C155" s="95" t="str">
        <f t="shared" si="17"/>
        <v>-</v>
      </c>
      <c r="D155" s="13" t="s">
        <v>110</v>
      </c>
      <c r="E155" s="95" t="str">
        <f t="shared" si="18"/>
        <v>-</v>
      </c>
      <c r="F155" s="13" t="s">
        <v>110</v>
      </c>
      <c r="G155" s="95" t="str">
        <f t="shared" si="19"/>
        <v>-</v>
      </c>
      <c r="H155" s="13" t="s">
        <v>110</v>
      </c>
      <c r="I155" s="95" t="str">
        <f t="shared" si="20"/>
        <v>-</v>
      </c>
      <c r="J155" s="13" t="s">
        <v>110</v>
      </c>
      <c r="K155" s="95" t="str">
        <f t="shared" si="21"/>
        <v>-</v>
      </c>
      <c r="L155" s="95" t="s">
        <v>110</v>
      </c>
      <c r="M155" s="95" t="str">
        <f t="shared" si="22"/>
        <v>-</v>
      </c>
      <c r="N155" s="13" t="s">
        <v>110</v>
      </c>
      <c r="O155" s="13" t="s">
        <v>110</v>
      </c>
      <c r="P155" s="13" t="s">
        <v>110</v>
      </c>
      <c r="Q155" s="13" t="s">
        <v>110</v>
      </c>
      <c r="R155" s="95"/>
      <c r="S155" s="13"/>
      <c r="T155" s="13"/>
      <c r="W155" s="101">
        <v>43537.440972222219</v>
      </c>
      <c r="X155" s="4">
        <v>754.07799999999997</v>
      </c>
    </row>
    <row r="156" spans="1:24">
      <c r="A156" s="10">
        <v>42550</v>
      </c>
      <c r="B156" s="13" t="s">
        <v>110</v>
      </c>
      <c r="C156" s="95" t="str">
        <f t="shared" si="17"/>
        <v>-</v>
      </c>
      <c r="D156" s="13" t="s">
        <v>110</v>
      </c>
      <c r="E156" s="95" t="str">
        <f t="shared" si="18"/>
        <v>-</v>
      </c>
      <c r="F156" s="13" t="s">
        <v>110</v>
      </c>
      <c r="G156" s="95" t="str">
        <f t="shared" si="19"/>
        <v>-</v>
      </c>
      <c r="H156" s="13" t="s">
        <v>110</v>
      </c>
      <c r="I156" s="95" t="str">
        <f t="shared" si="20"/>
        <v>-</v>
      </c>
      <c r="J156" s="13" t="s">
        <v>110</v>
      </c>
      <c r="K156" s="95" t="str">
        <f t="shared" si="21"/>
        <v>-</v>
      </c>
      <c r="L156" s="95" t="s">
        <v>110</v>
      </c>
      <c r="M156" s="95" t="str">
        <f t="shared" si="22"/>
        <v>-</v>
      </c>
      <c r="N156" s="13" t="s">
        <v>110</v>
      </c>
      <c r="O156" s="13" t="s">
        <v>110</v>
      </c>
      <c r="P156" s="13" t="s">
        <v>110</v>
      </c>
      <c r="Q156" s="13" t="s">
        <v>110</v>
      </c>
      <c r="R156" s="95"/>
      <c r="S156" s="13"/>
      <c r="T156" s="13"/>
      <c r="W156" s="101">
        <v>43537.444444444445</v>
      </c>
      <c r="X156" s="4">
        <v>754.89499999999998</v>
      </c>
    </row>
    <row r="157" spans="1:24">
      <c r="A157" s="10">
        <v>42551</v>
      </c>
      <c r="B157" s="13" t="s">
        <v>110</v>
      </c>
      <c r="C157" s="95" t="str">
        <f t="shared" si="17"/>
        <v>-</v>
      </c>
      <c r="D157" s="13" t="s">
        <v>110</v>
      </c>
      <c r="E157" s="95" t="str">
        <f t="shared" si="18"/>
        <v>-</v>
      </c>
      <c r="F157" s="13" t="s">
        <v>110</v>
      </c>
      <c r="G157" s="95" t="str">
        <f t="shared" si="19"/>
        <v>-</v>
      </c>
      <c r="H157" s="13" t="s">
        <v>110</v>
      </c>
      <c r="I157" s="95" t="str">
        <f t="shared" si="20"/>
        <v>-</v>
      </c>
      <c r="J157" s="13" t="s">
        <v>110</v>
      </c>
      <c r="K157" s="95" t="str">
        <f t="shared" si="21"/>
        <v>-</v>
      </c>
      <c r="L157" s="95" t="s">
        <v>110</v>
      </c>
      <c r="M157" s="95" t="str">
        <f t="shared" si="22"/>
        <v>-</v>
      </c>
      <c r="N157" s="13" t="s">
        <v>110</v>
      </c>
      <c r="O157" s="13" t="s">
        <v>110</v>
      </c>
      <c r="P157" s="13" t="s">
        <v>110</v>
      </c>
      <c r="Q157" s="13" t="s">
        <v>110</v>
      </c>
      <c r="R157" s="95"/>
      <c r="S157" s="13"/>
      <c r="T157" s="13"/>
      <c r="W157" s="101">
        <v>43537.447916666664</v>
      </c>
      <c r="X157" s="4">
        <v>755.31399999999996</v>
      </c>
    </row>
    <row r="158" spans="1:24">
      <c r="A158" s="10">
        <v>42552</v>
      </c>
      <c r="B158" s="13" t="s">
        <v>110</v>
      </c>
      <c r="C158" s="95" t="str">
        <f t="shared" ref="C158:C221" si="23">IFERROR((1/(B158/100)-1)*(365/(B$26-$A158)),"-")</f>
        <v>-</v>
      </c>
      <c r="D158" s="13" t="s">
        <v>110</v>
      </c>
      <c r="E158" s="95" t="str">
        <f t="shared" ref="E158:E221" si="24">IFERROR((1/(D158/100)-1)*(365/(D$26-$A158)),"-")</f>
        <v>-</v>
      </c>
      <c r="F158" s="13" t="s">
        <v>110</v>
      </c>
      <c r="G158" s="95" t="str">
        <f t="shared" ref="G158:G221" si="25">IFERROR((1/(F158/100)-1)*(365/(F$26-$A158)),"-")</f>
        <v>-</v>
      </c>
      <c r="H158" s="13" t="s">
        <v>110</v>
      </c>
      <c r="I158" s="95" t="str">
        <f t="shared" ref="I158:I221" si="26">IFERROR((1/(H158/100)-1)*(365/(H$26-$A158)),"-")</f>
        <v>-</v>
      </c>
      <c r="J158" s="13" t="s">
        <v>110</v>
      </c>
      <c r="K158" s="95" t="str">
        <f t="shared" ref="K158:K221" si="27">IFERROR((1/(J158/100)-1)*(365/(J$26-$A158)),"-")</f>
        <v>-</v>
      </c>
      <c r="L158" s="95" t="s">
        <v>110</v>
      </c>
      <c r="M158" s="95" t="str">
        <f t="shared" ref="M158:M221" si="28">IFERROR((1/(L158/100)-1)*(365/(L$26-$A158)),"-")</f>
        <v>-</v>
      </c>
      <c r="N158" s="13" t="s">
        <v>110</v>
      </c>
      <c r="O158" s="13" t="s">
        <v>110</v>
      </c>
      <c r="P158" s="13" t="s">
        <v>110</v>
      </c>
      <c r="Q158" s="13" t="s">
        <v>110</v>
      </c>
      <c r="R158" s="95"/>
      <c r="S158" s="13"/>
      <c r="T158" s="13"/>
      <c r="W158" s="101">
        <v>43537.451388888891</v>
      </c>
      <c r="X158" s="4">
        <v>755.31500000000005</v>
      </c>
    </row>
    <row r="159" spans="1:24">
      <c r="A159" s="10">
        <v>42555</v>
      </c>
      <c r="B159" s="13" t="s">
        <v>110</v>
      </c>
      <c r="C159" s="95" t="str">
        <f t="shared" si="23"/>
        <v>-</v>
      </c>
      <c r="D159" s="13" t="s">
        <v>110</v>
      </c>
      <c r="E159" s="95" t="str">
        <f t="shared" si="24"/>
        <v>-</v>
      </c>
      <c r="F159" s="13" t="s">
        <v>110</v>
      </c>
      <c r="G159" s="95" t="str">
        <f t="shared" si="25"/>
        <v>-</v>
      </c>
      <c r="H159" s="13" t="s">
        <v>110</v>
      </c>
      <c r="I159" s="95" t="str">
        <f t="shared" si="26"/>
        <v>-</v>
      </c>
      <c r="J159" s="13" t="s">
        <v>110</v>
      </c>
      <c r="K159" s="95" t="str">
        <f t="shared" si="27"/>
        <v>-</v>
      </c>
      <c r="L159" s="95" t="s">
        <v>110</v>
      </c>
      <c r="M159" s="95" t="str">
        <f t="shared" si="28"/>
        <v>-</v>
      </c>
      <c r="N159" s="13" t="s">
        <v>110</v>
      </c>
      <c r="O159" s="13" t="s">
        <v>110</v>
      </c>
      <c r="P159" s="13" t="s">
        <v>110</v>
      </c>
      <c r="Q159" s="13" t="s">
        <v>110</v>
      </c>
      <c r="R159" s="95"/>
      <c r="S159" s="13"/>
      <c r="T159" s="13"/>
      <c r="W159" s="101">
        <v>43537.454861111109</v>
      </c>
      <c r="X159" s="4">
        <v>755.31600000000003</v>
      </c>
    </row>
    <row r="160" spans="1:24">
      <c r="A160" s="10">
        <v>42556</v>
      </c>
      <c r="B160" s="13" t="s">
        <v>110</v>
      </c>
      <c r="C160" s="95" t="str">
        <f t="shared" si="23"/>
        <v>-</v>
      </c>
      <c r="D160" s="13" t="s">
        <v>110</v>
      </c>
      <c r="E160" s="95" t="str">
        <f t="shared" si="24"/>
        <v>-</v>
      </c>
      <c r="F160" s="13" t="s">
        <v>110</v>
      </c>
      <c r="G160" s="95" t="str">
        <f t="shared" si="25"/>
        <v>-</v>
      </c>
      <c r="H160" s="13" t="s">
        <v>110</v>
      </c>
      <c r="I160" s="95" t="str">
        <f t="shared" si="26"/>
        <v>-</v>
      </c>
      <c r="J160" s="13" t="s">
        <v>110</v>
      </c>
      <c r="K160" s="95" t="str">
        <f t="shared" si="27"/>
        <v>-</v>
      </c>
      <c r="L160" s="95" t="s">
        <v>110</v>
      </c>
      <c r="M160" s="95" t="str">
        <f t="shared" si="28"/>
        <v>-</v>
      </c>
      <c r="N160" s="13" t="s">
        <v>110</v>
      </c>
      <c r="O160" s="13" t="s">
        <v>110</v>
      </c>
      <c r="P160" s="13" t="s">
        <v>110</v>
      </c>
      <c r="Q160" s="13" t="s">
        <v>110</v>
      </c>
      <c r="R160" s="95"/>
      <c r="S160" s="13"/>
      <c r="T160" s="13"/>
      <c r="W160" s="101">
        <v>43537.458333333336</v>
      </c>
      <c r="X160" s="4">
        <v>755.55799999999999</v>
      </c>
    </row>
    <row r="161" spans="1:24">
      <c r="A161" s="10">
        <v>42557</v>
      </c>
      <c r="B161" s="13" t="s">
        <v>110</v>
      </c>
      <c r="C161" s="95" t="str">
        <f t="shared" si="23"/>
        <v>-</v>
      </c>
      <c r="D161" s="13" t="s">
        <v>110</v>
      </c>
      <c r="E161" s="95" t="str">
        <f t="shared" si="24"/>
        <v>-</v>
      </c>
      <c r="F161" s="13" t="s">
        <v>110</v>
      </c>
      <c r="G161" s="95" t="str">
        <f t="shared" si="25"/>
        <v>-</v>
      </c>
      <c r="H161" s="13" t="s">
        <v>110</v>
      </c>
      <c r="I161" s="95" t="str">
        <f t="shared" si="26"/>
        <v>-</v>
      </c>
      <c r="J161" s="13" t="s">
        <v>110</v>
      </c>
      <c r="K161" s="95" t="str">
        <f t="shared" si="27"/>
        <v>-</v>
      </c>
      <c r="L161" s="95" t="s">
        <v>110</v>
      </c>
      <c r="M161" s="95" t="str">
        <f t="shared" si="28"/>
        <v>-</v>
      </c>
      <c r="N161" s="13" t="s">
        <v>110</v>
      </c>
      <c r="O161" s="13" t="s">
        <v>110</v>
      </c>
      <c r="P161" s="13" t="s">
        <v>110</v>
      </c>
      <c r="Q161" s="13" t="s">
        <v>110</v>
      </c>
      <c r="R161" s="95"/>
      <c r="S161" s="13"/>
      <c r="T161" s="13"/>
      <c r="W161" s="101">
        <v>43537.461805555555</v>
      </c>
      <c r="X161" s="4">
        <v>755.81899999999996</v>
      </c>
    </row>
    <row r="162" spans="1:24">
      <c r="A162" s="10">
        <v>42558</v>
      </c>
      <c r="B162" s="13" t="s">
        <v>110</v>
      </c>
      <c r="C162" s="95" t="str">
        <f t="shared" si="23"/>
        <v>-</v>
      </c>
      <c r="D162" s="13" t="s">
        <v>110</v>
      </c>
      <c r="E162" s="95" t="str">
        <f t="shared" si="24"/>
        <v>-</v>
      </c>
      <c r="F162" s="13" t="s">
        <v>110</v>
      </c>
      <c r="G162" s="95" t="str">
        <f t="shared" si="25"/>
        <v>-</v>
      </c>
      <c r="H162" s="13" t="s">
        <v>110</v>
      </c>
      <c r="I162" s="95" t="str">
        <f t="shared" si="26"/>
        <v>-</v>
      </c>
      <c r="J162" s="13" t="s">
        <v>110</v>
      </c>
      <c r="K162" s="95" t="str">
        <f t="shared" si="27"/>
        <v>-</v>
      </c>
      <c r="L162" s="95" t="s">
        <v>110</v>
      </c>
      <c r="M162" s="95" t="str">
        <f t="shared" si="28"/>
        <v>-</v>
      </c>
      <c r="N162" s="13" t="s">
        <v>110</v>
      </c>
      <c r="O162" s="13" t="s">
        <v>110</v>
      </c>
      <c r="P162" s="13" t="s">
        <v>110</v>
      </c>
      <c r="Q162" s="13" t="s">
        <v>110</v>
      </c>
      <c r="R162" s="95"/>
      <c r="S162" s="13"/>
      <c r="T162" s="13"/>
      <c r="W162" s="101">
        <v>43537.465277777781</v>
      </c>
      <c r="X162" s="4">
        <v>755.81899999999996</v>
      </c>
    </row>
    <row r="163" spans="1:24">
      <c r="A163" s="10">
        <v>42559</v>
      </c>
      <c r="B163" s="13" t="s">
        <v>110</v>
      </c>
      <c r="C163" s="95" t="str">
        <f t="shared" si="23"/>
        <v>-</v>
      </c>
      <c r="D163" s="13" t="s">
        <v>110</v>
      </c>
      <c r="E163" s="95" t="str">
        <f t="shared" si="24"/>
        <v>-</v>
      </c>
      <c r="F163" s="13" t="s">
        <v>110</v>
      </c>
      <c r="G163" s="95" t="str">
        <f t="shared" si="25"/>
        <v>-</v>
      </c>
      <c r="H163" s="13" t="s">
        <v>110</v>
      </c>
      <c r="I163" s="95" t="str">
        <f t="shared" si="26"/>
        <v>-</v>
      </c>
      <c r="J163" s="13" t="s">
        <v>110</v>
      </c>
      <c r="K163" s="95" t="str">
        <f t="shared" si="27"/>
        <v>-</v>
      </c>
      <c r="L163" s="95" t="s">
        <v>110</v>
      </c>
      <c r="M163" s="95" t="str">
        <f t="shared" si="28"/>
        <v>-</v>
      </c>
      <c r="N163" s="13" t="s">
        <v>110</v>
      </c>
      <c r="O163" s="13" t="s">
        <v>110</v>
      </c>
      <c r="P163" s="13" t="s">
        <v>110</v>
      </c>
      <c r="Q163" s="13" t="s">
        <v>110</v>
      </c>
      <c r="R163" s="95"/>
      <c r="S163" s="13"/>
      <c r="T163" s="13"/>
      <c r="W163" s="101">
        <v>43537.46875</v>
      </c>
      <c r="X163" s="4">
        <v>756.024</v>
      </c>
    </row>
    <row r="164" spans="1:24">
      <c r="A164" s="10">
        <v>42562</v>
      </c>
      <c r="B164" s="13" t="s">
        <v>110</v>
      </c>
      <c r="C164" s="95" t="str">
        <f t="shared" si="23"/>
        <v>-</v>
      </c>
      <c r="D164" s="13" t="s">
        <v>110</v>
      </c>
      <c r="E164" s="95" t="str">
        <f t="shared" si="24"/>
        <v>-</v>
      </c>
      <c r="F164" s="13" t="s">
        <v>110</v>
      </c>
      <c r="G164" s="95" t="str">
        <f t="shared" si="25"/>
        <v>-</v>
      </c>
      <c r="H164" s="13" t="s">
        <v>110</v>
      </c>
      <c r="I164" s="95" t="str">
        <f t="shared" si="26"/>
        <v>-</v>
      </c>
      <c r="J164" s="13" t="s">
        <v>110</v>
      </c>
      <c r="K164" s="95" t="str">
        <f t="shared" si="27"/>
        <v>-</v>
      </c>
      <c r="L164" s="95" t="s">
        <v>110</v>
      </c>
      <c r="M164" s="95" t="str">
        <f t="shared" si="28"/>
        <v>-</v>
      </c>
      <c r="N164" s="13" t="s">
        <v>110</v>
      </c>
      <c r="O164" s="13" t="s">
        <v>110</v>
      </c>
      <c r="P164" s="13" t="s">
        <v>110</v>
      </c>
      <c r="Q164" s="13" t="s">
        <v>110</v>
      </c>
      <c r="R164" s="95"/>
      <c r="S164" s="13"/>
      <c r="T164" s="13"/>
      <c r="W164" s="101">
        <v>43537.472222222219</v>
      </c>
      <c r="X164" s="4">
        <v>756.02499999999998</v>
      </c>
    </row>
    <row r="165" spans="1:24">
      <c r="A165" s="10">
        <v>42563</v>
      </c>
      <c r="B165" s="13" t="s">
        <v>110</v>
      </c>
      <c r="C165" s="95" t="str">
        <f t="shared" si="23"/>
        <v>-</v>
      </c>
      <c r="D165" s="13" t="s">
        <v>110</v>
      </c>
      <c r="E165" s="95" t="str">
        <f t="shared" si="24"/>
        <v>-</v>
      </c>
      <c r="F165" s="13" t="s">
        <v>110</v>
      </c>
      <c r="G165" s="95" t="str">
        <f t="shared" si="25"/>
        <v>-</v>
      </c>
      <c r="H165" s="13" t="s">
        <v>110</v>
      </c>
      <c r="I165" s="95" t="str">
        <f t="shared" si="26"/>
        <v>-</v>
      </c>
      <c r="J165" s="13" t="s">
        <v>110</v>
      </c>
      <c r="K165" s="95" t="str">
        <f t="shared" si="27"/>
        <v>-</v>
      </c>
      <c r="L165" s="95" t="s">
        <v>110</v>
      </c>
      <c r="M165" s="95" t="str">
        <f t="shared" si="28"/>
        <v>-</v>
      </c>
      <c r="N165" s="13" t="s">
        <v>110</v>
      </c>
      <c r="O165" s="13" t="s">
        <v>110</v>
      </c>
      <c r="P165" s="13" t="s">
        <v>110</v>
      </c>
      <c r="Q165" s="13" t="s">
        <v>110</v>
      </c>
      <c r="R165" s="95"/>
      <c r="S165" s="13"/>
      <c r="T165" s="13"/>
      <c r="W165" s="101">
        <v>43537.475694444445</v>
      </c>
      <c r="X165" s="4">
        <v>756.02599999999995</v>
      </c>
    </row>
    <row r="166" spans="1:24">
      <c r="A166" s="10">
        <v>42564</v>
      </c>
      <c r="B166" s="13" t="s">
        <v>110</v>
      </c>
      <c r="C166" s="95" t="str">
        <f t="shared" si="23"/>
        <v>-</v>
      </c>
      <c r="D166" s="13" t="s">
        <v>110</v>
      </c>
      <c r="E166" s="95" t="str">
        <f t="shared" si="24"/>
        <v>-</v>
      </c>
      <c r="F166" s="13" t="s">
        <v>110</v>
      </c>
      <c r="G166" s="95" t="str">
        <f t="shared" si="25"/>
        <v>-</v>
      </c>
      <c r="H166" s="13" t="s">
        <v>110</v>
      </c>
      <c r="I166" s="95" t="str">
        <f t="shared" si="26"/>
        <v>-</v>
      </c>
      <c r="J166" s="13" t="s">
        <v>110</v>
      </c>
      <c r="K166" s="95" t="str">
        <f t="shared" si="27"/>
        <v>-</v>
      </c>
      <c r="L166" s="95" t="s">
        <v>110</v>
      </c>
      <c r="M166" s="95" t="str">
        <f t="shared" si="28"/>
        <v>-</v>
      </c>
      <c r="N166" s="13" t="s">
        <v>110</v>
      </c>
      <c r="O166" s="13" t="s">
        <v>110</v>
      </c>
      <c r="P166" s="13" t="s">
        <v>110</v>
      </c>
      <c r="Q166" s="13" t="s">
        <v>110</v>
      </c>
      <c r="R166" s="95"/>
      <c r="S166" s="13"/>
      <c r="T166" s="13"/>
      <c r="W166" s="101">
        <v>43537.479166666664</v>
      </c>
      <c r="X166" s="4">
        <v>757.07399999999996</v>
      </c>
    </row>
    <row r="167" spans="1:24">
      <c r="A167" s="10">
        <v>42565</v>
      </c>
      <c r="B167" s="13" t="s">
        <v>110</v>
      </c>
      <c r="C167" s="95" t="str">
        <f t="shared" si="23"/>
        <v>-</v>
      </c>
      <c r="D167" s="13" t="s">
        <v>110</v>
      </c>
      <c r="E167" s="95" t="str">
        <f t="shared" si="24"/>
        <v>-</v>
      </c>
      <c r="F167" s="13" t="s">
        <v>110</v>
      </c>
      <c r="G167" s="95" t="str">
        <f t="shared" si="25"/>
        <v>-</v>
      </c>
      <c r="H167" s="13" t="s">
        <v>110</v>
      </c>
      <c r="I167" s="95" t="str">
        <f t="shared" si="26"/>
        <v>-</v>
      </c>
      <c r="J167" s="13" t="s">
        <v>110</v>
      </c>
      <c r="K167" s="95" t="str">
        <f t="shared" si="27"/>
        <v>-</v>
      </c>
      <c r="L167" s="95" t="s">
        <v>110</v>
      </c>
      <c r="M167" s="95" t="str">
        <f t="shared" si="28"/>
        <v>-</v>
      </c>
      <c r="N167" s="13" t="s">
        <v>110</v>
      </c>
      <c r="O167" s="13" t="s">
        <v>110</v>
      </c>
      <c r="P167" s="13" t="s">
        <v>110</v>
      </c>
      <c r="Q167" s="13" t="s">
        <v>110</v>
      </c>
      <c r="R167" s="95"/>
      <c r="S167" s="13"/>
      <c r="T167" s="13"/>
      <c r="W167" s="101">
        <v>43537.482638888891</v>
      </c>
      <c r="X167" s="4">
        <v>757.07500000000005</v>
      </c>
    </row>
    <row r="168" spans="1:24">
      <c r="A168" s="10">
        <v>42566</v>
      </c>
      <c r="B168" s="13" t="s">
        <v>110</v>
      </c>
      <c r="C168" s="95" t="str">
        <f t="shared" si="23"/>
        <v>-</v>
      </c>
      <c r="D168" s="13" t="s">
        <v>110</v>
      </c>
      <c r="E168" s="95" t="str">
        <f t="shared" si="24"/>
        <v>-</v>
      </c>
      <c r="F168" s="13" t="s">
        <v>110</v>
      </c>
      <c r="G168" s="95" t="str">
        <f t="shared" si="25"/>
        <v>-</v>
      </c>
      <c r="H168" s="13" t="s">
        <v>110</v>
      </c>
      <c r="I168" s="95" t="str">
        <f t="shared" si="26"/>
        <v>-</v>
      </c>
      <c r="J168" s="13" t="s">
        <v>110</v>
      </c>
      <c r="K168" s="95" t="str">
        <f t="shared" si="27"/>
        <v>-</v>
      </c>
      <c r="L168" s="95" t="s">
        <v>110</v>
      </c>
      <c r="M168" s="95" t="str">
        <f t="shared" si="28"/>
        <v>-</v>
      </c>
      <c r="N168" s="13" t="s">
        <v>110</v>
      </c>
      <c r="O168" s="13" t="s">
        <v>110</v>
      </c>
      <c r="P168" s="13" t="s">
        <v>110</v>
      </c>
      <c r="Q168" s="13" t="s">
        <v>110</v>
      </c>
      <c r="R168" s="95"/>
      <c r="S168" s="13"/>
      <c r="T168" s="13"/>
      <c r="W168" s="101">
        <v>43537.486111111109</v>
      </c>
      <c r="X168" s="4">
        <v>756.89599999999996</v>
      </c>
    </row>
    <row r="169" spans="1:24">
      <c r="A169" s="10">
        <v>42569</v>
      </c>
      <c r="B169" s="13" t="s">
        <v>110</v>
      </c>
      <c r="C169" s="95" t="str">
        <f t="shared" si="23"/>
        <v>-</v>
      </c>
      <c r="D169" s="13" t="s">
        <v>110</v>
      </c>
      <c r="E169" s="95" t="str">
        <f t="shared" si="24"/>
        <v>-</v>
      </c>
      <c r="F169" s="13" t="s">
        <v>110</v>
      </c>
      <c r="G169" s="95" t="str">
        <f t="shared" si="25"/>
        <v>-</v>
      </c>
      <c r="H169" s="13" t="s">
        <v>110</v>
      </c>
      <c r="I169" s="95" t="str">
        <f t="shared" si="26"/>
        <v>-</v>
      </c>
      <c r="J169" s="13" t="s">
        <v>110</v>
      </c>
      <c r="K169" s="95" t="str">
        <f t="shared" si="27"/>
        <v>-</v>
      </c>
      <c r="L169" s="95" t="s">
        <v>110</v>
      </c>
      <c r="M169" s="95" t="str">
        <f t="shared" si="28"/>
        <v>-</v>
      </c>
      <c r="N169" s="13" t="s">
        <v>110</v>
      </c>
      <c r="O169" s="13" t="s">
        <v>110</v>
      </c>
      <c r="P169" s="13" t="s">
        <v>110</v>
      </c>
      <c r="Q169" s="13" t="s">
        <v>110</v>
      </c>
      <c r="R169" s="95"/>
      <c r="S169" s="13"/>
      <c r="T169" s="13"/>
      <c r="W169" s="101">
        <v>43537.489583333336</v>
      </c>
      <c r="X169" s="4">
        <v>757.50800000000004</v>
      </c>
    </row>
    <row r="170" spans="1:24">
      <c r="A170" s="10">
        <v>42570</v>
      </c>
      <c r="B170" s="13" t="s">
        <v>110</v>
      </c>
      <c r="C170" s="95" t="str">
        <f t="shared" si="23"/>
        <v>-</v>
      </c>
      <c r="D170" s="13" t="s">
        <v>110</v>
      </c>
      <c r="E170" s="95" t="str">
        <f t="shared" si="24"/>
        <v>-</v>
      </c>
      <c r="F170" s="13" t="s">
        <v>110</v>
      </c>
      <c r="G170" s="95" t="str">
        <f t="shared" si="25"/>
        <v>-</v>
      </c>
      <c r="H170" s="13" t="s">
        <v>110</v>
      </c>
      <c r="I170" s="95" t="str">
        <f t="shared" si="26"/>
        <v>-</v>
      </c>
      <c r="J170" s="13" t="s">
        <v>110</v>
      </c>
      <c r="K170" s="95" t="str">
        <f t="shared" si="27"/>
        <v>-</v>
      </c>
      <c r="L170" s="95" t="s">
        <v>110</v>
      </c>
      <c r="M170" s="95" t="str">
        <f t="shared" si="28"/>
        <v>-</v>
      </c>
      <c r="N170" s="13" t="s">
        <v>110</v>
      </c>
      <c r="O170" s="13" t="s">
        <v>110</v>
      </c>
      <c r="P170" s="13" t="s">
        <v>110</v>
      </c>
      <c r="Q170" s="13" t="s">
        <v>110</v>
      </c>
      <c r="R170" s="95"/>
      <c r="S170" s="13"/>
      <c r="T170" s="13"/>
      <c r="W170" s="101">
        <v>43537.493055555555</v>
      </c>
      <c r="X170" s="4">
        <v>758.47799999999995</v>
      </c>
    </row>
    <row r="171" spans="1:24">
      <c r="A171" s="10">
        <v>42571</v>
      </c>
      <c r="B171" s="13" t="s">
        <v>110</v>
      </c>
      <c r="C171" s="95" t="str">
        <f t="shared" si="23"/>
        <v>-</v>
      </c>
      <c r="D171" s="13" t="s">
        <v>110</v>
      </c>
      <c r="E171" s="95" t="str">
        <f t="shared" si="24"/>
        <v>-</v>
      </c>
      <c r="F171" s="13" t="s">
        <v>110</v>
      </c>
      <c r="G171" s="95" t="str">
        <f t="shared" si="25"/>
        <v>-</v>
      </c>
      <c r="H171" s="13" t="s">
        <v>110</v>
      </c>
      <c r="I171" s="95" t="str">
        <f t="shared" si="26"/>
        <v>-</v>
      </c>
      <c r="J171" s="13" t="s">
        <v>110</v>
      </c>
      <c r="K171" s="95" t="str">
        <f t="shared" si="27"/>
        <v>-</v>
      </c>
      <c r="L171" s="95" t="s">
        <v>110</v>
      </c>
      <c r="M171" s="95" t="str">
        <f t="shared" si="28"/>
        <v>-</v>
      </c>
      <c r="N171" s="13" t="s">
        <v>110</v>
      </c>
      <c r="O171" s="13" t="s">
        <v>110</v>
      </c>
      <c r="P171" s="13" t="s">
        <v>110</v>
      </c>
      <c r="Q171" s="13" t="s">
        <v>110</v>
      </c>
      <c r="R171" s="95"/>
      <c r="S171" s="13"/>
      <c r="T171" s="13"/>
      <c r="W171" s="101">
        <v>43537.496527777781</v>
      </c>
      <c r="X171" s="4">
        <v>758.27499999999998</v>
      </c>
    </row>
    <row r="172" spans="1:24">
      <c r="A172" s="10">
        <v>42572</v>
      </c>
      <c r="B172" s="13" t="s">
        <v>110</v>
      </c>
      <c r="C172" s="95" t="str">
        <f t="shared" si="23"/>
        <v>-</v>
      </c>
      <c r="D172" s="13" t="s">
        <v>110</v>
      </c>
      <c r="E172" s="95" t="str">
        <f t="shared" si="24"/>
        <v>-</v>
      </c>
      <c r="F172" s="13" t="s">
        <v>110</v>
      </c>
      <c r="G172" s="95" t="str">
        <f t="shared" si="25"/>
        <v>-</v>
      </c>
      <c r="H172" s="13" t="s">
        <v>110</v>
      </c>
      <c r="I172" s="95" t="str">
        <f t="shared" si="26"/>
        <v>-</v>
      </c>
      <c r="J172" s="13" t="s">
        <v>110</v>
      </c>
      <c r="K172" s="95" t="str">
        <f t="shared" si="27"/>
        <v>-</v>
      </c>
      <c r="L172" s="95" t="s">
        <v>110</v>
      </c>
      <c r="M172" s="95" t="str">
        <f t="shared" si="28"/>
        <v>-</v>
      </c>
      <c r="N172" s="13" t="s">
        <v>110</v>
      </c>
      <c r="O172" s="13" t="s">
        <v>110</v>
      </c>
      <c r="P172" s="13" t="s">
        <v>110</v>
      </c>
      <c r="Q172" s="13" t="s">
        <v>110</v>
      </c>
      <c r="R172" s="95"/>
      <c r="S172" s="13"/>
      <c r="T172" s="13"/>
      <c r="W172" s="101">
        <v>43537.5</v>
      </c>
      <c r="X172" s="4">
        <v>759.06600000000003</v>
      </c>
    </row>
    <row r="173" spans="1:24">
      <c r="A173" s="10">
        <v>42573</v>
      </c>
      <c r="B173" s="13" t="s">
        <v>110</v>
      </c>
      <c r="C173" s="95" t="str">
        <f t="shared" si="23"/>
        <v>-</v>
      </c>
      <c r="D173" s="13" t="s">
        <v>110</v>
      </c>
      <c r="E173" s="95" t="str">
        <f t="shared" si="24"/>
        <v>-</v>
      </c>
      <c r="F173" s="13" t="s">
        <v>110</v>
      </c>
      <c r="G173" s="95" t="str">
        <f t="shared" si="25"/>
        <v>-</v>
      </c>
      <c r="H173" s="13" t="s">
        <v>110</v>
      </c>
      <c r="I173" s="95" t="str">
        <f t="shared" si="26"/>
        <v>-</v>
      </c>
      <c r="J173" s="13" t="s">
        <v>110</v>
      </c>
      <c r="K173" s="95" t="str">
        <f t="shared" si="27"/>
        <v>-</v>
      </c>
      <c r="L173" s="95" t="s">
        <v>110</v>
      </c>
      <c r="M173" s="95" t="str">
        <f t="shared" si="28"/>
        <v>-</v>
      </c>
      <c r="N173" s="13" t="s">
        <v>110</v>
      </c>
      <c r="O173" s="13" t="s">
        <v>110</v>
      </c>
      <c r="P173" s="13" t="s">
        <v>110</v>
      </c>
      <c r="Q173" s="13" t="s">
        <v>110</v>
      </c>
      <c r="R173" s="95"/>
      <c r="S173" s="13"/>
      <c r="T173" s="13"/>
      <c r="W173" s="101">
        <v>43537.503472222219</v>
      </c>
      <c r="X173" s="4">
        <v>759.47500000000002</v>
      </c>
    </row>
    <row r="174" spans="1:24">
      <c r="A174" s="10">
        <v>42576</v>
      </c>
      <c r="B174" s="13" t="s">
        <v>110</v>
      </c>
      <c r="C174" s="95" t="str">
        <f t="shared" si="23"/>
        <v>-</v>
      </c>
      <c r="D174" s="13" t="s">
        <v>110</v>
      </c>
      <c r="E174" s="95" t="str">
        <f t="shared" si="24"/>
        <v>-</v>
      </c>
      <c r="F174" s="13" t="s">
        <v>110</v>
      </c>
      <c r="G174" s="95" t="str">
        <f t="shared" si="25"/>
        <v>-</v>
      </c>
      <c r="H174" s="13" t="s">
        <v>110</v>
      </c>
      <c r="I174" s="95" t="str">
        <f t="shared" si="26"/>
        <v>-</v>
      </c>
      <c r="J174" s="13" t="s">
        <v>110</v>
      </c>
      <c r="K174" s="95" t="str">
        <f t="shared" si="27"/>
        <v>-</v>
      </c>
      <c r="L174" s="95" t="s">
        <v>110</v>
      </c>
      <c r="M174" s="95" t="str">
        <f t="shared" si="28"/>
        <v>-</v>
      </c>
      <c r="N174" s="13" t="s">
        <v>110</v>
      </c>
      <c r="O174" s="13" t="s">
        <v>110</v>
      </c>
      <c r="P174" s="13" t="s">
        <v>110</v>
      </c>
      <c r="Q174" s="13" t="s">
        <v>110</v>
      </c>
      <c r="R174" s="95"/>
      <c r="S174" s="13"/>
      <c r="T174" s="13"/>
      <c r="W174" s="101">
        <v>43537.506944444445</v>
      </c>
      <c r="X174" s="4">
        <v>760.08799999999997</v>
      </c>
    </row>
    <row r="175" spans="1:24">
      <c r="A175" s="10">
        <v>42577</v>
      </c>
      <c r="B175" s="13" t="s">
        <v>110</v>
      </c>
      <c r="C175" s="95" t="str">
        <f t="shared" si="23"/>
        <v>-</v>
      </c>
      <c r="D175" s="13" t="s">
        <v>110</v>
      </c>
      <c r="E175" s="95" t="str">
        <f t="shared" si="24"/>
        <v>-</v>
      </c>
      <c r="F175" s="13" t="s">
        <v>110</v>
      </c>
      <c r="G175" s="95" t="str">
        <f t="shared" si="25"/>
        <v>-</v>
      </c>
      <c r="H175" s="13" t="s">
        <v>110</v>
      </c>
      <c r="I175" s="95" t="str">
        <f t="shared" si="26"/>
        <v>-</v>
      </c>
      <c r="J175" s="13" t="s">
        <v>110</v>
      </c>
      <c r="K175" s="95" t="str">
        <f t="shared" si="27"/>
        <v>-</v>
      </c>
      <c r="L175" s="95" t="s">
        <v>110</v>
      </c>
      <c r="M175" s="95" t="str">
        <f t="shared" si="28"/>
        <v>-</v>
      </c>
      <c r="N175" s="13" t="s">
        <v>110</v>
      </c>
      <c r="O175" s="13" t="s">
        <v>110</v>
      </c>
      <c r="P175" s="13" t="s">
        <v>110</v>
      </c>
      <c r="Q175" s="13" t="s">
        <v>110</v>
      </c>
      <c r="R175" s="95"/>
      <c r="S175" s="13"/>
      <c r="T175" s="13"/>
      <c r="W175" s="101">
        <v>43537.510416666664</v>
      </c>
      <c r="X175" s="4">
        <v>760.08900000000006</v>
      </c>
    </row>
    <row r="176" spans="1:24">
      <c r="A176" s="10">
        <v>42578</v>
      </c>
      <c r="B176" s="13" t="s">
        <v>110</v>
      </c>
      <c r="C176" s="95" t="str">
        <f t="shared" si="23"/>
        <v>-</v>
      </c>
      <c r="D176" s="13" t="s">
        <v>110</v>
      </c>
      <c r="E176" s="95" t="str">
        <f t="shared" si="24"/>
        <v>-</v>
      </c>
      <c r="F176" s="13" t="s">
        <v>110</v>
      </c>
      <c r="G176" s="95" t="str">
        <f t="shared" si="25"/>
        <v>-</v>
      </c>
      <c r="H176" s="13" t="s">
        <v>110</v>
      </c>
      <c r="I176" s="95" t="str">
        <f t="shared" si="26"/>
        <v>-</v>
      </c>
      <c r="J176" s="13" t="s">
        <v>110</v>
      </c>
      <c r="K176" s="95" t="str">
        <f t="shared" si="27"/>
        <v>-</v>
      </c>
      <c r="L176" s="95" t="s">
        <v>110</v>
      </c>
      <c r="M176" s="95" t="str">
        <f t="shared" si="28"/>
        <v>-</v>
      </c>
      <c r="N176" s="13" t="s">
        <v>110</v>
      </c>
      <c r="O176" s="13" t="s">
        <v>110</v>
      </c>
      <c r="P176" s="13" t="s">
        <v>110</v>
      </c>
      <c r="Q176" s="13" t="s">
        <v>110</v>
      </c>
      <c r="R176" s="95"/>
      <c r="S176" s="13"/>
      <c r="T176" s="13"/>
      <c r="W176" s="101">
        <v>43537.513888888891</v>
      </c>
      <c r="X176" s="4">
        <v>759.59900000000005</v>
      </c>
    </row>
    <row r="177" spans="1:24">
      <c r="A177" s="10">
        <v>42579</v>
      </c>
      <c r="B177" s="13" t="s">
        <v>110</v>
      </c>
      <c r="C177" s="95" t="str">
        <f t="shared" si="23"/>
        <v>-</v>
      </c>
      <c r="D177" s="13" t="s">
        <v>110</v>
      </c>
      <c r="E177" s="95" t="str">
        <f t="shared" si="24"/>
        <v>-</v>
      </c>
      <c r="F177" s="13" t="s">
        <v>110</v>
      </c>
      <c r="G177" s="95" t="str">
        <f t="shared" si="25"/>
        <v>-</v>
      </c>
      <c r="H177" s="13" t="s">
        <v>110</v>
      </c>
      <c r="I177" s="95" t="str">
        <f t="shared" si="26"/>
        <v>-</v>
      </c>
      <c r="J177" s="13" t="s">
        <v>110</v>
      </c>
      <c r="K177" s="95" t="str">
        <f t="shared" si="27"/>
        <v>-</v>
      </c>
      <c r="L177" s="95" t="s">
        <v>110</v>
      </c>
      <c r="M177" s="95" t="str">
        <f t="shared" si="28"/>
        <v>-</v>
      </c>
      <c r="N177" s="13" t="s">
        <v>110</v>
      </c>
      <c r="O177" s="13" t="s">
        <v>110</v>
      </c>
      <c r="P177" s="13" t="s">
        <v>110</v>
      </c>
      <c r="Q177" s="13" t="s">
        <v>110</v>
      </c>
      <c r="R177" s="95"/>
      <c r="S177" s="13"/>
      <c r="T177" s="13"/>
      <c r="W177" s="101">
        <v>43537.517361111109</v>
      </c>
      <c r="X177" s="4">
        <v>760.62099999999998</v>
      </c>
    </row>
    <row r="178" spans="1:24">
      <c r="A178" s="10">
        <v>42580</v>
      </c>
      <c r="B178" s="13" t="s">
        <v>110</v>
      </c>
      <c r="C178" s="95" t="str">
        <f t="shared" si="23"/>
        <v>-</v>
      </c>
      <c r="D178" s="13" t="s">
        <v>110</v>
      </c>
      <c r="E178" s="95" t="str">
        <f t="shared" si="24"/>
        <v>-</v>
      </c>
      <c r="F178" s="13" t="s">
        <v>110</v>
      </c>
      <c r="G178" s="95" t="str">
        <f t="shared" si="25"/>
        <v>-</v>
      </c>
      <c r="H178" s="13" t="s">
        <v>110</v>
      </c>
      <c r="I178" s="95" t="str">
        <f t="shared" si="26"/>
        <v>-</v>
      </c>
      <c r="J178" s="13" t="s">
        <v>110</v>
      </c>
      <c r="K178" s="95" t="str">
        <f t="shared" si="27"/>
        <v>-</v>
      </c>
      <c r="L178" s="95" t="s">
        <v>110</v>
      </c>
      <c r="M178" s="95" t="str">
        <f t="shared" si="28"/>
        <v>-</v>
      </c>
      <c r="N178" s="13" t="s">
        <v>110</v>
      </c>
      <c r="O178" s="13" t="s">
        <v>110</v>
      </c>
      <c r="P178" s="13" t="s">
        <v>110</v>
      </c>
      <c r="Q178" s="13" t="s">
        <v>110</v>
      </c>
      <c r="R178" s="95"/>
      <c r="S178" s="13"/>
      <c r="T178" s="13"/>
      <c r="W178" s="101">
        <v>43537.520833333336</v>
      </c>
      <c r="X178" s="4">
        <v>764.94100000000003</v>
      </c>
    </row>
    <row r="179" spans="1:24">
      <c r="A179" s="10">
        <v>42583</v>
      </c>
      <c r="B179" s="13" t="s">
        <v>110</v>
      </c>
      <c r="C179" s="95" t="str">
        <f t="shared" si="23"/>
        <v>-</v>
      </c>
      <c r="D179" s="13" t="s">
        <v>110</v>
      </c>
      <c r="E179" s="95" t="str">
        <f t="shared" si="24"/>
        <v>-</v>
      </c>
      <c r="F179" s="13" t="s">
        <v>110</v>
      </c>
      <c r="G179" s="95" t="str">
        <f t="shared" si="25"/>
        <v>-</v>
      </c>
      <c r="H179" s="13" t="s">
        <v>110</v>
      </c>
      <c r="I179" s="95" t="str">
        <f t="shared" si="26"/>
        <v>-</v>
      </c>
      <c r="J179" s="13" t="s">
        <v>110</v>
      </c>
      <c r="K179" s="95" t="str">
        <f t="shared" si="27"/>
        <v>-</v>
      </c>
      <c r="L179" s="95" t="s">
        <v>110</v>
      </c>
      <c r="M179" s="95" t="str">
        <f t="shared" si="28"/>
        <v>-</v>
      </c>
      <c r="N179" s="13" t="s">
        <v>110</v>
      </c>
      <c r="O179" s="13" t="s">
        <v>110</v>
      </c>
      <c r="P179" s="13" t="s">
        <v>110</v>
      </c>
      <c r="Q179" s="13" t="s">
        <v>110</v>
      </c>
      <c r="R179" s="95"/>
      <c r="S179" s="13"/>
      <c r="T179" s="13"/>
      <c r="W179" s="101">
        <v>43537.524305555555</v>
      </c>
      <c r="X179" s="4">
        <v>764.94200000000001</v>
      </c>
    </row>
    <row r="180" spans="1:24">
      <c r="A180" s="10">
        <v>42584</v>
      </c>
      <c r="B180" s="13" t="s">
        <v>110</v>
      </c>
      <c r="C180" s="95" t="str">
        <f t="shared" si="23"/>
        <v>-</v>
      </c>
      <c r="D180" s="13" t="s">
        <v>110</v>
      </c>
      <c r="E180" s="95" t="str">
        <f t="shared" si="24"/>
        <v>-</v>
      </c>
      <c r="F180" s="13" t="s">
        <v>110</v>
      </c>
      <c r="G180" s="95" t="str">
        <f t="shared" si="25"/>
        <v>-</v>
      </c>
      <c r="H180" s="13" t="s">
        <v>110</v>
      </c>
      <c r="I180" s="95" t="str">
        <f t="shared" si="26"/>
        <v>-</v>
      </c>
      <c r="J180" s="13" t="s">
        <v>110</v>
      </c>
      <c r="K180" s="95" t="str">
        <f t="shared" si="27"/>
        <v>-</v>
      </c>
      <c r="L180" s="95" t="s">
        <v>110</v>
      </c>
      <c r="M180" s="95" t="str">
        <f t="shared" si="28"/>
        <v>-</v>
      </c>
      <c r="N180" s="13" t="s">
        <v>110</v>
      </c>
      <c r="O180" s="13" t="s">
        <v>110</v>
      </c>
      <c r="P180" s="13" t="s">
        <v>110</v>
      </c>
      <c r="Q180" s="13" t="s">
        <v>110</v>
      </c>
      <c r="R180" s="95"/>
      <c r="S180" s="13"/>
      <c r="T180" s="13"/>
      <c r="W180" s="101">
        <v>43537.527777777781</v>
      </c>
      <c r="X180" s="4">
        <v>765.35199999999998</v>
      </c>
    </row>
    <row r="181" spans="1:24">
      <c r="A181" s="10">
        <v>42585</v>
      </c>
      <c r="B181" s="13" t="s">
        <v>110</v>
      </c>
      <c r="C181" s="95" t="str">
        <f t="shared" si="23"/>
        <v>-</v>
      </c>
      <c r="D181" s="13" t="s">
        <v>110</v>
      </c>
      <c r="E181" s="95" t="str">
        <f t="shared" si="24"/>
        <v>-</v>
      </c>
      <c r="F181" s="13" t="s">
        <v>110</v>
      </c>
      <c r="G181" s="95" t="str">
        <f t="shared" si="25"/>
        <v>-</v>
      </c>
      <c r="H181" s="13" t="s">
        <v>110</v>
      </c>
      <c r="I181" s="95" t="str">
        <f t="shared" si="26"/>
        <v>-</v>
      </c>
      <c r="J181" s="13" t="s">
        <v>110</v>
      </c>
      <c r="K181" s="95" t="str">
        <f t="shared" si="27"/>
        <v>-</v>
      </c>
      <c r="L181" s="95" t="s">
        <v>110</v>
      </c>
      <c r="M181" s="95" t="str">
        <f t="shared" si="28"/>
        <v>-</v>
      </c>
      <c r="N181" s="13" t="s">
        <v>110</v>
      </c>
      <c r="O181" s="13" t="s">
        <v>110</v>
      </c>
      <c r="P181" s="13" t="s">
        <v>110</v>
      </c>
      <c r="Q181" s="13" t="s">
        <v>110</v>
      </c>
      <c r="R181" s="95"/>
      <c r="S181" s="13"/>
      <c r="T181" s="13"/>
      <c r="W181" s="101">
        <v>43537.53125</v>
      </c>
      <c r="X181" s="4">
        <v>765.35400000000004</v>
      </c>
    </row>
    <row r="182" spans="1:24">
      <c r="A182" s="10">
        <v>42586</v>
      </c>
      <c r="B182" s="13" t="s">
        <v>110</v>
      </c>
      <c r="C182" s="95" t="str">
        <f t="shared" si="23"/>
        <v>-</v>
      </c>
      <c r="D182" s="13" t="s">
        <v>110</v>
      </c>
      <c r="E182" s="95" t="str">
        <f t="shared" si="24"/>
        <v>-</v>
      </c>
      <c r="F182" s="13" t="s">
        <v>110</v>
      </c>
      <c r="G182" s="95" t="str">
        <f t="shared" si="25"/>
        <v>-</v>
      </c>
      <c r="H182" s="13" t="s">
        <v>110</v>
      </c>
      <c r="I182" s="95" t="str">
        <f t="shared" si="26"/>
        <v>-</v>
      </c>
      <c r="J182" s="13" t="s">
        <v>110</v>
      </c>
      <c r="K182" s="95" t="str">
        <f t="shared" si="27"/>
        <v>-</v>
      </c>
      <c r="L182" s="95" t="s">
        <v>110</v>
      </c>
      <c r="M182" s="95" t="str">
        <f t="shared" si="28"/>
        <v>-</v>
      </c>
      <c r="N182" s="13" t="s">
        <v>110</v>
      </c>
      <c r="O182" s="13" t="s">
        <v>110</v>
      </c>
      <c r="P182" s="13" t="s">
        <v>110</v>
      </c>
      <c r="Q182" s="13" t="s">
        <v>110</v>
      </c>
      <c r="R182" s="95"/>
      <c r="S182" s="13"/>
      <c r="T182" s="13"/>
      <c r="W182" s="101">
        <v>43537.534722222219</v>
      </c>
      <c r="X182" s="4">
        <v>765.35400000000004</v>
      </c>
    </row>
    <row r="183" spans="1:24">
      <c r="A183" s="10">
        <v>42587</v>
      </c>
      <c r="B183" s="13" t="s">
        <v>110</v>
      </c>
      <c r="C183" s="95" t="str">
        <f t="shared" si="23"/>
        <v>-</v>
      </c>
      <c r="D183" s="13" t="s">
        <v>110</v>
      </c>
      <c r="E183" s="95" t="str">
        <f t="shared" si="24"/>
        <v>-</v>
      </c>
      <c r="F183" s="13" t="s">
        <v>110</v>
      </c>
      <c r="G183" s="95" t="str">
        <f t="shared" si="25"/>
        <v>-</v>
      </c>
      <c r="H183" s="13" t="s">
        <v>110</v>
      </c>
      <c r="I183" s="95" t="str">
        <f t="shared" si="26"/>
        <v>-</v>
      </c>
      <c r="J183" s="13" t="s">
        <v>110</v>
      </c>
      <c r="K183" s="95" t="str">
        <f t="shared" si="27"/>
        <v>-</v>
      </c>
      <c r="L183" s="95" t="s">
        <v>110</v>
      </c>
      <c r="M183" s="95" t="str">
        <f t="shared" si="28"/>
        <v>-</v>
      </c>
      <c r="N183" s="13" t="s">
        <v>110</v>
      </c>
      <c r="O183" s="13" t="s">
        <v>110</v>
      </c>
      <c r="P183" s="13" t="s">
        <v>110</v>
      </c>
      <c r="Q183" s="13" t="s">
        <v>110</v>
      </c>
      <c r="R183" s="95"/>
      <c r="S183" s="13"/>
      <c r="T183" s="13"/>
      <c r="W183" s="101"/>
    </row>
    <row r="184" spans="1:24">
      <c r="A184" s="10">
        <v>42590</v>
      </c>
      <c r="B184" s="13" t="s">
        <v>110</v>
      </c>
      <c r="C184" s="95" t="str">
        <f t="shared" si="23"/>
        <v>-</v>
      </c>
      <c r="D184" s="13" t="s">
        <v>110</v>
      </c>
      <c r="E184" s="95" t="str">
        <f t="shared" si="24"/>
        <v>-</v>
      </c>
      <c r="F184" s="13" t="s">
        <v>110</v>
      </c>
      <c r="G184" s="95" t="str">
        <f t="shared" si="25"/>
        <v>-</v>
      </c>
      <c r="H184" s="13" t="s">
        <v>110</v>
      </c>
      <c r="I184" s="95" t="str">
        <f t="shared" si="26"/>
        <v>-</v>
      </c>
      <c r="J184" s="13" t="s">
        <v>110</v>
      </c>
      <c r="K184" s="95" t="str">
        <f t="shared" si="27"/>
        <v>-</v>
      </c>
      <c r="L184" s="95" t="s">
        <v>110</v>
      </c>
      <c r="M184" s="95" t="str">
        <f t="shared" si="28"/>
        <v>-</v>
      </c>
      <c r="N184" s="13" t="s">
        <v>110</v>
      </c>
      <c r="O184" s="13" t="s">
        <v>110</v>
      </c>
      <c r="P184" s="13" t="s">
        <v>110</v>
      </c>
      <c r="Q184" s="13" t="s">
        <v>110</v>
      </c>
      <c r="R184" s="95"/>
      <c r="S184" s="13"/>
      <c r="T184" s="13"/>
      <c r="W184" s="101"/>
    </row>
    <row r="185" spans="1:24">
      <c r="A185" s="10">
        <v>42591</v>
      </c>
      <c r="B185" s="13" t="s">
        <v>110</v>
      </c>
      <c r="C185" s="95" t="str">
        <f t="shared" si="23"/>
        <v>-</v>
      </c>
      <c r="D185" s="13" t="s">
        <v>110</v>
      </c>
      <c r="E185" s="95" t="str">
        <f t="shared" si="24"/>
        <v>-</v>
      </c>
      <c r="F185" s="13" t="s">
        <v>110</v>
      </c>
      <c r="G185" s="95" t="str">
        <f t="shared" si="25"/>
        <v>-</v>
      </c>
      <c r="H185" s="13" t="s">
        <v>110</v>
      </c>
      <c r="I185" s="95" t="str">
        <f t="shared" si="26"/>
        <v>-</v>
      </c>
      <c r="J185" s="13" t="s">
        <v>110</v>
      </c>
      <c r="K185" s="95" t="str">
        <f t="shared" si="27"/>
        <v>-</v>
      </c>
      <c r="L185" s="95" t="s">
        <v>110</v>
      </c>
      <c r="M185" s="95" t="str">
        <f t="shared" si="28"/>
        <v>-</v>
      </c>
      <c r="N185" s="13" t="s">
        <v>110</v>
      </c>
      <c r="O185" s="13" t="s">
        <v>110</v>
      </c>
      <c r="P185" s="13" t="s">
        <v>110</v>
      </c>
      <c r="Q185" s="13" t="s">
        <v>110</v>
      </c>
      <c r="R185" s="95"/>
      <c r="S185" s="13"/>
      <c r="T185" s="13"/>
      <c r="W185" s="101"/>
    </row>
    <row r="186" spans="1:24">
      <c r="A186" s="10">
        <v>42592</v>
      </c>
      <c r="B186" s="13" t="s">
        <v>110</v>
      </c>
      <c r="C186" s="95" t="str">
        <f t="shared" si="23"/>
        <v>-</v>
      </c>
      <c r="D186" s="13" t="s">
        <v>110</v>
      </c>
      <c r="E186" s="95" t="str">
        <f t="shared" si="24"/>
        <v>-</v>
      </c>
      <c r="F186" s="13" t="s">
        <v>110</v>
      </c>
      <c r="G186" s="95" t="str">
        <f t="shared" si="25"/>
        <v>-</v>
      </c>
      <c r="H186" s="13" t="s">
        <v>110</v>
      </c>
      <c r="I186" s="95" t="str">
        <f t="shared" si="26"/>
        <v>-</v>
      </c>
      <c r="J186" s="13" t="s">
        <v>110</v>
      </c>
      <c r="K186" s="95" t="str">
        <f t="shared" si="27"/>
        <v>-</v>
      </c>
      <c r="L186" s="95" t="s">
        <v>110</v>
      </c>
      <c r="M186" s="95" t="str">
        <f t="shared" si="28"/>
        <v>-</v>
      </c>
      <c r="N186" s="13" t="s">
        <v>110</v>
      </c>
      <c r="O186" s="13" t="s">
        <v>110</v>
      </c>
      <c r="P186" s="13" t="s">
        <v>110</v>
      </c>
      <c r="Q186" s="13" t="s">
        <v>110</v>
      </c>
      <c r="R186" s="95"/>
      <c r="S186" s="13"/>
      <c r="T186" s="13"/>
      <c r="W186" s="101"/>
    </row>
    <row r="187" spans="1:24">
      <c r="A187" s="10">
        <v>42593</v>
      </c>
      <c r="B187" s="13" t="s">
        <v>110</v>
      </c>
      <c r="C187" s="95" t="str">
        <f t="shared" si="23"/>
        <v>-</v>
      </c>
      <c r="D187" s="13" t="s">
        <v>110</v>
      </c>
      <c r="E187" s="95" t="str">
        <f t="shared" si="24"/>
        <v>-</v>
      </c>
      <c r="F187" s="13" t="s">
        <v>110</v>
      </c>
      <c r="G187" s="95" t="str">
        <f t="shared" si="25"/>
        <v>-</v>
      </c>
      <c r="H187" s="13" t="s">
        <v>110</v>
      </c>
      <c r="I187" s="95" t="str">
        <f t="shared" si="26"/>
        <v>-</v>
      </c>
      <c r="J187" s="13" t="s">
        <v>110</v>
      </c>
      <c r="K187" s="95" t="str">
        <f t="shared" si="27"/>
        <v>-</v>
      </c>
      <c r="L187" s="95" t="s">
        <v>110</v>
      </c>
      <c r="M187" s="95" t="str">
        <f t="shared" si="28"/>
        <v>-</v>
      </c>
      <c r="N187" s="13" t="s">
        <v>110</v>
      </c>
      <c r="O187" s="13" t="s">
        <v>110</v>
      </c>
      <c r="P187" s="13" t="s">
        <v>110</v>
      </c>
      <c r="Q187" s="13" t="s">
        <v>110</v>
      </c>
      <c r="R187" s="95"/>
      <c r="S187" s="13"/>
      <c r="T187" s="13"/>
      <c r="W187" s="101"/>
    </row>
    <row r="188" spans="1:24">
      <c r="A188" s="10">
        <v>42594</v>
      </c>
      <c r="B188" s="13" t="s">
        <v>110</v>
      </c>
      <c r="C188" s="95" t="str">
        <f t="shared" si="23"/>
        <v>-</v>
      </c>
      <c r="D188" s="13" t="s">
        <v>110</v>
      </c>
      <c r="E188" s="95" t="str">
        <f t="shared" si="24"/>
        <v>-</v>
      </c>
      <c r="F188" s="13" t="s">
        <v>110</v>
      </c>
      <c r="G188" s="95" t="str">
        <f t="shared" si="25"/>
        <v>-</v>
      </c>
      <c r="H188" s="13" t="s">
        <v>110</v>
      </c>
      <c r="I188" s="95" t="str">
        <f t="shared" si="26"/>
        <v>-</v>
      </c>
      <c r="J188" s="13" t="s">
        <v>110</v>
      </c>
      <c r="K188" s="95" t="str">
        <f t="shared" si="27"/>
        <v>-</v>
      </c>
      <c r="L188" s="95" t="s">
        <v>110</v>
      </c>
      <c r="M188" s="95" t="str">
        <f t="shared" si="28"/>
        <v>-</v>
      </c>
      <c r="N188" s="13" t="s">
        <v>110</v>
      </c>
      <c r="O188" s="13" t="s">
        <v>110</v>
      </c>
      <c r="P188" s="13" t="s">
        <v>110</v>
      </c>
      <c r="Q188" s="13" t="s">
        <v>110</v>
      </c>
      <c r="R188" s="95"/>
      <c r="S188" s="13"/>
      <c r="T188" s="13"/>
      <c r="W188" s="101"/>
    </row>
    <row r="189" spans="1:24">
      <c r="A189" s="10">
        <v>42597</v>
      </c>
      <c r="B189" s="13" t="s">
        <v>110</v>
      </c>
      <c r="C189" s="95" t="str">
        <f t="shared" si="23"/>
        <v>-</v>
      </c>
      <c r="D189" s="13" t="s">
        <v>110</v>
      </c>
      <c r="E189" s="95" t="str">
        <f t="shared" si="24"/>
        <v>-</v>
      </c>
      <c r="F189" s="13" t="s">
        <v>110</v>
      </c>
      <c r="G189" s="95" t="str">
        <f t="shared" si="25"/>
        <v>-</v>
      </c>
      <c r="H189" s="13" t="s">
        <v>110</v>
      </c>
      <c r="I189" s="95" t="str">
        <f t="shared" si="26"/>
        <v>-</v>
      </c>
      <c r="J189" s="13" t="s">
        <v>110</v>
      </c>
      <c r="K189" s="95" t="str">
        <f t="shared" si="27"/>
        <v>-</v>
      </c>
      <c r="L189" s="95" t="s">
        <v>110</v>
      </c>
      <c r="M189" s="95" t="str">
        <f t="shared" si="28"/>
        <v>-</v>
      </c>
      <c r="N189" s="13" t="s">
        <v>110</v>
      </c>
      <c r="O189" s="13" t="s">
        <v>110</v>
      </c>
      <c r="P189" s="13" t="s">
        <v>110</v>
      </c>
      <c r="Q189" s="13" t="s">
        <v>110</v>
      </c>
      <c r="R189" s="95"/>
      <c r="S189" s="13"/>
      <c r="T189" s="13"/>
      <c r="W189" s="101"/>
    </row>
    <row r="190" spans="1:24">
      <c r="A190" s="10">
        <v>42598</v>
      </c>
      <c r="B190" s="13" t="s">
        <v>110</v>
      </c>
      <c r="C190" s="95" t="str">
        <f t="shared" si="23"/>
        <v>-</v>
      </c>
      <c r="D190" s="13" t="s">
        <v>110</v>
      </c>
      <c r="E190" s="95" t="str">
        <f t="shared" si="24"/>
        <v>-</v>
      </c>
      <c r="F190" s="13" t="s">
        <v>110</v>
      </c>
      <c r="G190" s="95" t="str">
        <f t="shared" si="25"/>
        <v>-</v>
      </c>
      <c r="H190" s="13" t="s">
        <v>110</v>
      </c>
      <c r="I190" s="95" t="str">
        <f t="shared" si="26"/>
        <v>-</v>
      </c>
      <c r="J190" s="13" t="s">
        <v>110</v>
      </c>
      <c r="K190" s="95" t="str">
        <f t="shared" si="27"/>
        <v>-</v>
      </c>
      <c r="L190" s="95" t="s">
        <v>110</v>
      </c>
      <c r="M190" s="95" t="str">
        <f t="shared" si="28"/>
        <v>-</v>
      </c>
      <c r="N190" s="13" t="s">
        <v>110</v>
      </c>
      <c r="O190" s="13" t="s">
        <v>110</v>
      </c>
      <c r="P190" s="13" t="s">
        <v>110</v>
      </c>
      <c r="Q190" s="13" t="s">
        <v>110</v>
      </c>
      <c r="R190" s="95"/>
      <c r="S190" s="13"/>
      <c r="T190" s="13"/>
      <c r="W190" s="101"/>
    </row>
    <row r="191" spans="1:24">
      <c r="A191" s="10">
        <v>42599</v>
      </c>
      <c r="B191" s="13" t="s">
        <v>110</v>
      </c>
      <c r="C191" s="95" t="str">
        <f t="shared" si="23"/>
        <v>-</v>
      </c>
      <c r="D191" s="13" t="s">
        <v>110</v>
      </c>
      <c r="E191" s="95" t="str">
        <f t="shared" si="24"/>
        <v>-</v>
      </c>
      <c r="F191" s="13" t="s">
        <v>110</v>
      </c>
      <c r="G191" s="95" t="str">
        <f t="shared" si="25"/>
        <v>-</v>
      </c>
      <c r="H191" s="13" t="s">
        <v>110</v>
      </c>
      <c r="I191" s="95" t="str">
        <f t="shared" si="26"/>
        <v>-</v>
      </c>
      <c r="J191" s="13" t="s">
        <v>110</v>
      </c>
      <c r="K191" s="95" t="str">
        <f t="shared" si="27"/>
        <v>-</v>
      </c>
      <c r="L191" s="95" t="s">
        <v>110</v>
      </c>
      <c r="M191" s="95" t="str">
        <f t="shared" si="28"/>
        <v>-</v>
      </c>
      <c r="N191" s="13" t="s">
        <v>110</v>
      </c>
      <c r="O191" s="13" t="s">
        <v>110</v>
      </c>
      <c r="P191" s="13" t="s">
        <v>110</v>
      </c>
      <c r="Q191" s="13" t="s">
        <v>110</v>
      </c>
      <c r="R191" s="95"/>
      <c r="S191" s="13"/>
      <c r="T191" s="13"/>
      <c r="W191" s="101"/>
    </row>
    <row r="192" spans="1:24">
      <c r="A192" s="10">
        <v>42600</v>
      </c>
      <c r="B192" s="13" t="s">
        <v>110</v>
      </c>
      <c r="C192" s="95" t="str">
        <f t="shared" si="23"/>
        <v>-</v>
      </c>
      <c r="D192" s="13" t="s">
        <v>110</v>
      </c>
      <c r="E192" s="95" t="str">
        <f t="shared" si="24"/>
        <v>-</v>
      </c>
      <c r="F192" s="13" t="s">
        <v>110</v>
      </c>
      <c r="G192" s="95" t="str">
        <f t="shared" si="25"/>
        <v>-</v>
      </c>
      <c r="H192" s="13" t="s">
        <v>110</v>
      </c>
      <c r="I192" s="95" t="str">
        <f t="shared" si="26"/>
        <v>-</v>
      </c>
      <c r="J192" s="13" t="s">
        <v>110</v>
      </c>
      <c r="K192" s="95" t="str">
        <f t="shared" si="27"/>
        <v>-</v>
      </c>
      <c r="L192" s="95" t="s">
        <v>110</v>
      </c>
      <c r="M192" s="95" t="str">
        <f t="shared" si="28"/>
        <v>-</v>
      </c>
      <c r="N192" s="13" t="s">
        <v>110</v>
      </c>
      <c r="O192" s="13" t="s">
        <v>110</v>
      </c>
      <c r="P192" s="13" t="s">
        <v>110</v>
      </c>
      <c r="Q192" s="13" t="s">
        <v>110</v>
      </c>
      <c r="R192" s="95"/>
      <c r="S192" s="13"/>
      <c r="T192" s="13"/>
      <c r="W192" s="101"/>
    </row>
    <row r="193" spans="1:23">
      <c r="A193" s="10">
        <v>42601</v>
      </c>
      <c r="B193" s="13" t="s">
        <v>110</v>
      </c>
      <c r="C193" s="95" t="str">
        <f t="shared" si="23"/>
        <v>-</v>
      </c>
      <c r="D193" s="13" t="s">
        <v>110</v>
      </c>
      <c r="E193" s="95" t="str">
        <f t="shared" si="24"/>
        <v>-</v>
      </c>
      <c r="F193" s="13" t="s">
        <v>110</v>
      </c>
      <c r="G193" s="95" t="str">
        <f t="shared" si="25"/>
        <v>-</v>
      </c>
      <c r="H193" s="13" t="s">
        <v>110</v>
      </c>
      <c r="I193" s="95" t="str">
        <f t="shared" si="26"/>
        <v>-</v>
      </c>
      <c r="J193" s="13" t="s">
        <v>110</v>
      </c>
      <c r="K193" s="95" t="str">
        <f t="shared" si="27"/>
        <v>-</v>
      </c>
      <c r="L193" s="95" t="s">
        <v>110</v>
      </c>
      <c r="M193" s="95" t="str">
        <f t="shared" si="28"/>
        <v>-</v>
      </c>
      <c r="N193" s="13" t="s">
        <v>110</v>
      </c>
      <c r="O193" s="13" t="s">
        <v>110</v>
      </c>
      <c r="P193" s="13" t="s">
        <v>110</v>
      </c>
      <c r="Q193" s="13" t="s">
        <v>110</v>
      </c>
      <c r="R193" s="95"/>
      <c r="S193" s="13"/>
      <c r="T193" s="13"/>
      <c r="W193" s="101"/>
    </row>
    <row r="194" spans="1:23">
      <c r="A194" s="10">
        <v>42604</v>
      </c>
      <c r="B194" s="13" t="s">
        <v>110</v>
      </c>
      <c r="C194" s="95" t="str">
        <f t="shared" si="23"/>
        <v>-</v>
      </c>
      <c r="D194" s="13" t="s">
        <v>110</v>
      </c>
      <c r="E194" s="95" t="str">
        <f t="shared" si="24"/>
        <v>-</v>
      </c>
      <c r="F194" s="13" t="s">
        <v>110</v>
      </c>
      <c r="G194" s="95" t="str">
        <f t="shared" si="25"/>
        <v>-</v>
      </c>
      <c r="H194" s="13" t="s">
        <v>110</v>
      </c>
      <c r="I194" s="95" t="str">
        <f t="shared" si="26"/>
        <v>-</v>
      </c>
      <c r="J194" s="13" t="s">
        <v>110</v>
      </c>
      <c r="K194" s="95" t="str">
        <f t="shared" si="27"/>
        <v>-</v>
      </c>
      <c r="L194" s="95" t="s">
        <v>110</v>
      </c>
      <c r="M194" s="95" t="str">
        <f t="shared" si="28"/>
        <v>-</v>
      </c>
      <c r="N194" s="13" t="s">
        <v>110</v>
      </c>
      <c r="O194" s="13" t="s">
        <v>110</v>
      </c>
      <c r="P194" s="13" t="s">
        <v>110</v>
      </c>
      <c r="Q194" s="13" t="s">
        <v>110</v>
      </c>
      <c r="R194" s="95"/>
      <c r="S194" s="13"/>
      <c r="T194" s="13"/>
      <c r="W194" s="101"/>
    </row>
    <row r="195" spans="1:23">
      <c r="A195" s="10">
        <v>42605</v>
      </c>
      <c r="B195" s="13" t="s">
        <v>110</v>
      </c>
      <c r="C195" s="95" t="str">
        <f t="shared" si="23"/>
        <v>-</v>
      </c>
      <c r="D195" s="13" t="s">
        <v>110</v>
      </c>
      <c r="E195" s="95" t="str">
        <f t="shared" si="24"/>
        <v>-</v>
      </c>
      <c r="F195" s="13" t="s">
        <v>110</v>
      </c>
      <c r="G195" s="95" t="str">
        <f t="shared" si="25"/>
        <v>-</v>
      </c>
      <c r="H195" s="13" t="s">
        <v>110</v>
      </c>
      <c r="I195" s="95" t="str">
        <f t="shared" si="26"/>
        <v>-</v>
      </c>
      <c r="J195" s="13" t="s">
        <v>110</v>
      </c>
      <c r="K195" s="95" t="str">
        <f t="shared" si="27"/>
        <v>-</v>
      </c>
      <c r="L195" s="95" t="s">
        <v>110</v>
      </c>
      <c r="M195" s="95" t="str">
        <f t="shared" si="28"/>
        <v>-</v>
      </c>
      <c r="N195" s="13" t="s">
        <v>110</v>
      </c>
      <c r="O195" s="13" t="s">
        <v>110</v>
      </c>
      <c r="P195" s="13" t="s">
        <v>110</v>
      </c>
      <c r="Q195" s="13" t="s">
        <v>110</v>
      </c>
      <c r="R195" s="95"/>
      <c r="S195" s="13"/>
      <c r="T195" s="13"/>
      <c r="W195" s="101"/>
    </row>
    <row r="196" spans="1:23">
      <c r="A196" s="10">
        <v>42606</v>
      </c>
      <c r="B196" s="13" t="s">
        <v>110</v>
      </c>
      <c r="C196" s="95" t="str">
        <f t="shared" si="23"/>
        <v>-</v>
      </c>
      <c r="D196" s="13" t="s">
        <v>110</v>
      </c>
      <c r="E196" s="95" t="str">
        <f t="shared" si="24"/>
        <v>-</v>
      </c>
      <c r="F196" s="13" t="s">
        <v>110</v>
      </c>
      <c r="G196" s="95" t="str">
        <f t="shared" si="25"/>
        <v>-</v>
      </c>
      <c r="H196" s="13" t="s">
        <v>110</v>
      </c>
      <c r="I196" s="95" t="str">
        <f t="shared" si="26"/>
        <v>-</v>
      </c>
      <c r="J196" s="13" t="s">
        <v>110</v>
      </c>
      <c r="K196" s="95" t="str">
        <f t="shared" si="27"/>
        <v>-</v>
      </c>
      <c r="L196" s="95" t="s">
        <v>110</v>
      </c>
      <c r="M196" s="95" t="str">
        <f t="shared" si="28"/>
        <v>-</v>
      </c>
      <c r="N196" s="13" t="s">
        <v>110</v>
      </c>
      <c r="O196" s="13" t="s">
        <v>110</v>
      </c>
      <c r="P196" s="13" t="s">
        <v>110</v>
      </c>
      <c r="Q196" s="13" t="s">
        <v>110</v>
      </c>
      <c r="R196" s="95"/>
      <c r="S196" s="13"/>
      <c r="T196" s="13"/>
      <c r="W196" s="101"/>
    </row>
    <row r="197" spans="1:23">
      <c r="A197" s="10">
        <v>42607</v>
      </c>
      <c r="B197" s="13" t="s">
        <v>110</v>
      </c>
      <c r="C197" s="95" t="str">
        <f t="shared" si="23"/>
        <v>-</v>
      </c>
      <c r="D197" s="13" t="s">
        <v>110</v>
      </c>
      <c r="E197" s="95" t="str">
        <f t="shared" si="24"/>
        <v>-</v>
      </c>
      <c r="F197" s="13" t="s">
        <v>110</v>
      </c>
      <c r="G197" s="95" t="str">
        <f t="shared" si="25"/>
        <v>-</v>
      </c>
      <c r="H197" s="13" t="s">
        <v>110</v>
      </c>
      <c r="I197" s="95" t="str">
        <f t="shared" si="26"/>
        <v>-</v>
      </c>
      <c r="J197" s="13" t="s">
        <v>110</v>
      </c>
      <c r="K197" s="95" t="str">
        <f t="shared" si="27"/>
        <v>-</v>
      </c>
      <c r="L197" s="95" t="s">
        <v>110</v>
      </c>
      <c r="M197" s="95" t="str">
        <f t="shared" si="28"/>
        <v>-</v>
      </c>
      <c r="N197" s="13" t="s">
        <v>110</v>
      </c>
      <c r="O197" s="13" t="s">
        <v>110</v>
      </c>
      <c r="P197" s="13" t="s">
        <v>110</v>
      </c>
      <c r="Q197" s="13" t="s">
        <v>110</v>
      </c>
      <c r="R197" s="95"/>
      <c r="S197" s="13"/>
      <c r="T197" s="13"/>
      <c r="W197" s="101"/>
    </row>
    <row r="198" spans="1:23">
      <c r="A198" s="10">
        <v>42608</v>
      </c>
      <c r="B198" s="13" t="s">
        <v>110</v>
      </c>
      <c r="C198" s="95" t="str">
        <f t="shared" si="23"/>
        <v>-</v>
      </c>
      <c r="D198" s="13" t="s">
        <v>110</v>
      </c>
      <c r="E198" s="95" t="str">
        <f t="shared" si="24"/>
        <v>-</v>
      </c>
      <c r="F198" s="13" t="s">
        <v>110</v>
      </c>
      <c r="G198" s="95" t="str">
        <f t="shared" si="25"/>
        <v>-</v>
      </c>
      <c r="H198" s="13" t="s">
        <v>110</v>
      </c>
      <c r="I198" s="95" t="str">
        <f t="shared" si="26"/>
        <v>-</v>
      </c>
      <c r="J198" s="13" t="s">
        <v>110</v>
      </c>
      <c r="K198" s="95" t="str">
        <f t="shared" si="27"/>
        <v>-</v>
      </c>
      <c r="L198" s="95" t="s">
        <v>110</v>
      </c>
      <c r="M198" s="95" t="str">
        <f t="shared" si="28"/>
        <v>-</v>
      </c>
      <c r="N198" s="13" t="s">
        <v>110</v>
      </c>
      <c r="O198" s="13" t="s">
        <v>110</v>
      </c>
      <c r="P198" s="13" t="s">
        <v>110</v>
      </c>
      <c r="Q198" s="13" t="s">
        <v>110</v>
      </c>
      <c r="R198" s="95"/>
      <c r="S198" s="13"/>
      <c r="T198" s="13"/>
      <c r="W198" s="101"/>
    </row>
    <row r="199" spans="1:23">
      <c r="A199" s="10">
        <v>42611</v>
      </c>
      <c r="B199" s="13" t="s">
        <v>110</v>
      </c>
      <c r="C199" s="95" t="str">
        <f t="shared" si="23"/>
        <v>-</v>
      </c>
      <c r="D199" s="13" t="s">
        <v>110</v>
      </c>
      <c r="E199" s="95" t="str">
        <f t="shared" si="24"/>
        <v>-</v>
      </c>
      <c r="F199" s="13" t="s">
        <v>110</v>
      </c>
      <c r="G199" s="95" t="str">
        <f t="shared" si="25"/>
        <v>-</v>
      </c>
      <c r="H199" s="13" t="s">
        <v>110</v>
      </c>
      <c r="I199" s="95" t="str">
        <f t="shared" si="26"/>
        <v>-</v>
      </c>
      <c r="J199" s="13" t="s">
        <v>110</v>
      </c>
      <c r="K199" s="95" t="str">
        <f t="shared" si="27"/>
        <v>-</v>
      </c>
      <c r="L199" s="95" t="s">
        <v>110</v>
      </c>
      <c r="M199" s="95" t="str">
        <f t="shared" si="28"/>
        <v>-</v>
      </c>
      <c r="N199" s="13" t="s">
        <v>110</v>
      </c>
      <c r="O199" s="13" t="s">
        <v>110</v>
      </c>
      <c r="P199" s="13" t="s">
        <v>110</v>
      </c>
      <c r="Q199" s="13" t="s">
        <v>110</v>
      </c>
      <c r="R199" s="95"/>
      <c r="S199" s="13"/>
      <c r="T199" s="13"/>
      <c r="W199" s="101"/>
    </row>
    <row r="200" spans="1:23">
      <c r="A200" s="10">
        <v>42612</v>
      </c>
      <c r="B200" s="13" t="s">
        <v>110</v>
      </c>
      <c r="C200" s="95" t="str">
        <f t="shared" si="23"/>
        <v>-</v>
      </c>
      <c r="D200" s="13" t="s">
        <v>110</v>
      </c>
      <c r="E200" s="95" t="str">
        <f t="shared" si="24"/>
        <v>-</v>
      </c>
      <c r="F200" s="13" t="s">
        <v>110</v>
      </c>
      <c r="G200" s="95" t="str">
        <f t="shared" si="25"/>
        <v>-</v>
      </c>
      <c r="H200" s="13" t="s">
        <v>110</v>
      </c>
      <c r="I200" s="95" t="str">
        <f t="shared" si="26"/>
        <v>-</v>
      </c>
      <c r="J200" s="13" t="s">
        <v>110</v>
      </c>
      <c r="K200" s="95" t="str">
        <f t="shared" si="27"/>
        <v>-</v>
      </c>
      <c r="L200" s="95" t="s">
        <v>110</v>
      </c>
      <c r="M200" s="95" t="str">
        <f t="shared" si="28"/>
        <v>-</v>
      </c>
      <c r="N200" s="13" t="s">
        <v>110</v>
      </c>
      <c r="O200" s="13" t="s">
        <v>110</v>
      </c>
      <c r="P200" s="13" t="s">
        <v>110</v>
      </c>
      <c r="Q200" s="13" t="s">
        <v>110</v>
      </c>
      <c r="R200" s="95"/>
      <c r="S200" s="13"/>
      <c r="T200" s="13"/>
      <c r="W200" s="101"/>
    </row>
    <row r="201" spans="1:23">
      <c r="A201" s="10">
        <v>42613</v>
      </c>
      <c r="B201" s="13" t="s">
        <v>110</v>
      </c>
      <c r="C201" s="95" t="str">
        <f t="shared" si="23"/>
        <v>-</v>
      </c>
      <c r="D201" s="13" t="s">
        <v>110</v>
      </c>
      <c r="E201" s="95" t="str">
        <f t="shared" si="24"/>
        <v>-</v>
      </c>
      <c r="F201" s="13" t="s">
        <v>110</v>
      </c>
      <c r="G201" s="95" t="str">
        <f t="shared" si="25"/>
        <v>-</v>
      </c>
      <c r="H201" s="13" t="s">
        <v>110</v>
      </c>
      <c r="I201" s="95" t="str">
        <f t="shared" si="26"/>
        <v>-</v>
      </c>
      <c r="J201" s="13" t="s">
        <v>110</v>
      </c>
      <c r="K201" s="95" t="str">
        <f t="shared" si="27"/>
        <v>-</v>
      </c>
      <c r="L201" s="95" t="s">
        <v>110</v>
      </c>
      <c r="M201" s="95" t="str">
        <f t="shared" si="28"/>
        <v>-</v>
      </c>
      <c r="N201" s="13" t="s">
        <v>110</v>
      </c>
      <c r="O201" s="13" t="s">
        <v>110</v>
      </c>
      <c r="P201" s="13" t="s">
        <v>110</v>
      </c>
      <c r="Q201" s="13" t="s">
        <v>110</v>
      </c>
      <c r="R201" s="95"/>
      <c r="S201" s="13"/>
      <c r="T201" s="13"/>
      <c r="W201" s="101"/>
    </row>
    <row r="202" spans="1:23">
      <c r="A202" s="10">
        <v>42614</v>
      </c>
      <c r="B202" s="13" t="s">
        <v>110</v>
      </c>
      <c r="C202" s="95" t="str">
        <f t="shared" si="23"/>
        <v>-</v>
      </c>
      <c r="D202" s="13" t="s">
        <v>110</v>
      </c>
      <c r="E202" s="95" t="str">
        <f t="shared" si="24"/>
        <v>-</v>
      </c>
      <c r="F202" s="13" t="s">
        <v>110</v>
      </c>
      <c r="G202" s="95" t="str">
        <f t="shared" si="25"/>
        <v>-</v>
      </c>
      <c r="H202" s="13" t="s">
        <v>110</v>
      </c>
      <c r="I202" s="95" t="str">
        <f t="shared" si="26"/>
        <v>-</v>
      </c>
      <c r="J202" s="13" t="s">
        <v>110</v>
      </c>
      <c r="K202" s="95" t="str">
        <f t="shared" si="27"/>
        <v>-</v>
      </c>
      <c r="L202" s="95" t="s">
        <v>110</v>
      </c>
      <c r="M202" s="95" t="str">
        <f t="shared" si="28"/>
        <v>-</v>
      </c>
      <c r="N202" s="13" t="s">
        <v>110</v>
      </c>
      <c r="O202" s="13" t="s">
        <v>110</v>
      </c>
      <c r="P202" s="13" t="s">
        <v>110</v>
      </c>
      <c r="Q202" s="13" t="s">
        <v>110</v>
      </c>
      <c r="R202" s="95"/>
      <c r="S202" s="13"/>
      <c r="T202" s="13"/>
      <c r="W202" s="101"/>
    </row>
    <row r="203" spans="1:23">
      <c r="A203" s="10">
        <v>42615</v>
      </c>
      <c r="B203" s="13" t="s">
        <v>110</v>
      </c>
      <c r="C203" s="95" t="str">
        <f t="shared" si="23"/>
        <v>-</v>
      </c>
      <c r="D203" s="13" t="s">
        <v>110</v>
      </c>
      <c r="E203" s="95" t="str">
        <f t="shared" si="24"/>
        <v>-</v>
      </c>
      <c r="F203" s="13" t="s">
        <v>110</v>
      </c>
      <c r="G203" s="95" t="str">
        <f t="shared" si="25"/>
        <v>-</v>
      </c>
      <c r="H203" s="13" t="s">
        <v>110</v>
      </c>
      <c r="I203" s="95" t="str">
        <f t="shared" si="26"/>
        <v>-</v>
      </c>
      <c r="J203" s="13" t="s">
        <v>110</v>
      </c>
      <c r="K203" s="95" t="str">
        <f t="shared" si="27"/>
        <v>-</v>
      </c>
      <c r="L203" s="95" t="s">
        <v>110</v>
      </c>
      <c r="M203" s="95" t="str">
        <f t="shared" si="28"/>
        <v>-</v>
      </c>
      <c r="N203" s="13" t="s">
        <v>110</v>
      </c>
      <c r="O203" s="13" t="s">
        <v>110</v>
      </c>
      <c r="P203" s="13" t="s">
        <v>110</v>
      </c>
      <c r="Q203" s="13" t="s">
        <v>110</v>
      </c>
      <c r="R203" s="95"/>
      <c r="S203" s="13"/>
      <c r="T203" s="13"/>
      <c r="W203" s="101"/>
    </row>
    <row r="204" spans="1:23">
      <c r="A204" s="10">
        <v>42618</v>
      </c>
      <c r="B204" s="13" t="s">
        <v>110</v>
      </c>
      <c r="C204" s="95" t="str">
        <f t="shared" si="23"/>
        <v>-</v>
      </c>
      <c r="D204" s="13" t="s">
        <v>110</v>
      </c>
      <c r="E204" s="95" t="str">
        <f t="shared" si="24"/>
        <v>-</v>
      </c>
      <c r="F204" s="13" t="s">
        <v>110</v>
      </c>
      <c r="G204" s="95" t="str">
        <f t="shared" si="25"/>
        <v>-</v>
      </c>
      <c r="H204" s="13" t="s">
        <v>110</v>
      </c>
      <c r="I204" s="95" t="str">
        <f t="shared" si="26"/>
        <v>-</v>
      </c>
      <c r="J204" s="13" t="s">
        <v>110</v>
      </c>
      <c r="K204" s="95" t="str">
        <f t="shared" si="27"/>
        <v>-</v>
      </c>
      <c r="L204" s="95" t="s">
        <v>110</v>
      </c>
      <c r="M204" s="95" t="str">
        <f t="shared" si="28"/>
        <v>-</v>
      </c>
      <c r="N204" s="13" t="s">
        <v>110</v>
      </c>
      <c r="O204" s="13" t="s">
        <v>110</v>
      </c>
      <c r="P204" s="13" t="s">
        <v>110</v>
      </c>
      <c r="Q204" s="13" t="s">
        <v>110</v>
      </c>
      <c r="R204" s="95"/>
      <c r="S204" s="13"/>
      <c r="T204" s="13"/>
      <c r="W204" s="101"/>
    </row>
    <row r="205" spans="1:23">
      <c r="A205" s="10">
        <v>42619</v>
      </c>
      <c r="B205" s="13" t="s">
        <v>110</v>
      </c>
      <c r="C205" s="95" t="str">
        <f t="shared" si="23"/>
        <v>-</v>
      </c>
      <c r="D205" s="13" t="s">
        <v>110</v>
      </c>
      <c r="E205" s="95" t="str">
        <f t="shared" si="24"/>
        <v>-</v>
      </c>
      <c r="F205" s="13" t="s">
        <v>110</v>
      </c>
      <c r="G205" s="95" t="str">
        <f t="shared" si="25"/>
        <v>-</v>
      </c>
      <c r="H205" s="13" t="s">
        <v>110</v>
      </c>
      <c r="I205" s="95" t="str">
        <f t="shared" si="26"/>
        <v>-</v>
      </c>
      <c r="J205" s="13" t="s">
        <v>110</v>
      </c>
      <c r="K205" s="95" t="str">
        <f t="shared" si="27"/>
        <v>-</v>
      </c>
      <c r="L205" s="95" t="s">
        <v>110</v>
      </c>
      <c r="M205" s="95" t="str">
        <f t="shared" si="28"/>
        <v>-</v>
      </c>
      <c r="N205" s="13" t="s">
        <v>110</v>
      </c>
      <c r="O205" s="13" t="s">
        <v>110</v>
      </c>
      <c r="P205" s="13" t="s">
        <v>110</v>
      </c>
      <c r="Q205" s="13" t="s">
        <v>110</v>
      </c>
      <c r="R205" s="95"/>
      <c r="S205" s="13"/>
      <c r="T205" s="13"/>
      <c r="W205" s="101"/>
    </row>
    <row r="206" spans="1:23">
      <c r="A206" s="10">
        <v>42620</v>
      </c>
      <c r="B206" s="13" t="s">
        <v>110</v>
      </c>
      <c r="C206" s="95" t="str">
        <f t="shared" si="23"/>
        <v>-</v>
      </c>
      <c r="D206" s="13" t="s">
        <v>110</v>
      </c>
      <c r="E206" s="95" t="str">
        <f t="shared" si="24"/>
        <v>-</v>
      </c>
      <c r="F206" s="13" t="s">
        <v>110</v>
      </c>
      <c r="G206" s="95" t="str">
        <f t="shared" si="25"/>
        <v>-</v>
      </c>
      <c r="H206" s="13" t="s">
        <v>110</v>
      </c>
      <c r="I206" s="95" t="str">
        <f t="shared" si="26"/>
        <v>-</v>
      </c>
      <c r="J206" s="13" t="s">
        <v>110</v>
      </c>
      <c r="K206" s="95" t="str">
        <f t="shared" si="27"/>
        <v>-</v>
      </c>
      <c r="L206" s="95" t="s">
        <v>110</v>
      </c>
      <c r="M206" s="95" t="str">
        <f t="shared" si="28"/>
        <v>-</v>
      </c>
      <c r="N206" s="13" t="s">
        <v>110</v>
      </c>
      <c r="O206" s="13" t="s">
        <v>110</v>
      </c>
      <c r="P206" s="13" t="s">
        <v>110</v>
      </c>
      <c r="Q206" s="13" t="s">
        <v>110</v>
      </c>
      <c r="R206" s="95"/>
      <c r="S206" s="13"/>
      <c r="T206" s="13"/>
      <c r="W206" s="101"/>
    </row>
    <row r="207" spans="1:23">
      <c r="A207" s="10">
        <v>42621</v>
      </c>
      <c r="B207" s="13" t="s">
        <v>110</v>
      </c>
      <c r="C207" s="95" t="str">
        <f t="shared" si="23"/>
        <v>-</v>
      </c>
      <c r="D207" s="13" t="s">
        <v>110</v>
      </c>
      <c r="E207" s="95" t="str">
        <f t="shared" si="24"/>
        <v>-</v>
      </c>
      <c r="F207" s="13" t="s">
        <v>110</v>
      </c>
      <c r="G207" s="95" t="str">
        <f t="shared" si="25"/>
        <v>-</v>
      </c>
      <c r="H207" s="13" t="s">
        <v>110</v>
      </c>
      <c r="I207" s="95" t="str">
        <f t="shared" si="26"/>
        <v>-</v>
      </c>
      <c r="J207" s="13" t="s">
        <v>110</v>
      </c>
      <c r="K207" s="95" t="str">
        <f t="shared" si="27"/>
        <v>-</v>
      </c>
      <c r="L207" s="95" t="s">
        <v>110</v>
      </c>
      <c r="M207" s="95" t="str">
        <f t="shared" si="28"/>
        <v>-</v>
      </c>
      <c r="N207" s="13" t="s">
        <v>110</v>
      </c>
      <c r="O207" s="13" t="s">
        <v>110</v>
      </c>
      <c r="P207" s="13" t="s">
        <v>110</v>
      </c>
      <c r="Q207" s="13" t="s">
        <v>110</v>
      </c>
      <c r="R207" s="95"/>
      <c r="S207" s="13"/>
      <c r="T207" s="13"/>
      <c r="W207" s="101"/>
    </row>
    <row r="208" spans="1:23">
      <c r="A208" s="10">
        <v>42622</v>
      </c>
      <c r="B208" s="13" t="s">
        <v>110</v>
      </c>
      <c r="C208" s="95" t="str">
        <f t="shared" si="23"/>
        <v>-</v>
      </c>
      <c r="D208" s="13" t="s">
        <v>110</v>
      </c>
      <c r="E208" s="95" t="str">
        <f t="shared" si="24"/>
        <v>-</v>
      </c>
      <c r="F208" s="13" t="s">
        <v>110</v>
      </c>
      <c r="G208" s="95" t="str">
        <f t="shared" si="25"/>
        <v>-</v>
      </c>
      <c r="H208" s="13" t="s">
        <v>110</v>
      </c>
      <c r="I208" s="95" t="str">
        <f t="shared" si="26"/>
        <v>-</v>
      </c>
      <c r="J208" s="13" t="s">
        <v>110</v>
      </c>
      <c r="K208" s="95" t="str">
        <f t="shared" si="27"/>
        <v>-</v>
      </c>
      <c r="L208" s="95" t="s">
        <v>110</v>
      </c>
      <c r="M208" s="95" t="str">
        <f t="shared" si="28"/>
        <v>-</v>
      </c>
      <c r="N208" s="13" t="s">
        <v>110</v>
      </c>
      <c r="O208" s="13" t="s">
        <v>110</v>
      </c>
      <c r="P208" s="13" t="s">
        <v>110</v>
      </c>
      <c r="Q208" s="13" t="s">
        <v>110</v>
      </c>
      <c r="R208" s="95"/>
      <c r="S208" s="13"/>
      <c r="T208" s="13"/>
      <c r="W208" s="101"/>
    </row>
    <row r="209" spans="1:23">
      <c r="A209" s="10">
        <v>42625</v>
      </c>
      <c r="B209" s="13" t="s">
        <v>110</v>
      </c>
      <c r="C209" s="95" t="str">
        <f t="shared" si="23"/>
        <v>-</v>
      </c>
      <c r="D209" s="13" t="s">
        <v>110</v>
      </c>
      <c r="E209" s="95" t="str">
        <f t="shared" si="24"/>
        <v>-</v>
      </c>
      <c r="F209" s="13" t="s">
        <v>110</v>
      </c>
      <c r="G209" s="95" t="str">
        <f t="shared" si="25"/>
        <v>-</v>
      </c>
      <c r="H209" s="13" t="s">
        <v>110</v>
      </c>
      <c r="I209" s="95" t="str">
        <f t="shared" si="26"/>
        <v>-</v>
      </c>
      <c r="J209" s="13" t="s">
        <v>110</v>
      </c>
      <c r="K209" s="95" t="str">
        <f t="shared" si="27"/>
        <v>-</v>
      </c>
      <c r="L209" s="95" t="s">
        <v>110</v>
      </c>
      <c r="M209" s="95" t="str">
        <f t="shared" si="28"/>
        <v>-</v>
      </c>
      <c r="N209" s="13" t="s">
        <v>110</v>
      </c>
      <c r="O209" s="13" t="s">
        <v>110</v>
      </c>
      <c r="P209" s="13" t="s">
        <v>110</v>
      </c>
      <c r="Q209" s="13" t="s">
        <v>110</v>
      </c>
      <c r="R209" s="95"/>
      <c r="S209" s="13"/>
      <c r="T209" s="13"/>
      <c r="W209" s="101"/>
    </row>
    <row r="210" spans="1:23">
      <c r="A210" s="10">
        <v>42626</v>
      </c>
      <c r="B210" s="13" t="s">
        <v>110</v>
      </c>
      <c r="C210" s="95" t="str">
        <f t="shared" si="23"/>
        <v>-</v>
      </c>
      <c r="D210" s="13" t="s">
        <v>110</v>
      </c>
      <c r="E210" s="95" t="str">
        <f t="shared" si="24"/>
        <v>-</v>
      </c>
      <c r="F210" s="13" t="s">
        <v>110</v>
      </c>
      <c r="G210" s="95" t="str">
        <f t="shared" si="25"/>
        <v>-</v>
      </c>
      <c r="H210" s="13" t="s">
        <v>110</v>
      </c>
      <c r="I210" s="95" t="str">
        <f t="shared" si="26"/>
        <v>-</v>
      </c>
      <c r="J210" s="13" t="s">
        <v>110</v>
      </c>
      <c r="K210" s="95" t="str">
        <f t="shared" si="27"/>
        <v>-</v>
      </c>
      <c r="L210" s="95" t="s">
        <v>110</v>
      </c>
      <c r="M210" s="95" t="str">
        <f t="shared" si="28"/>
        <v>-</v>
      </c>
      <c r="N210" s="13" t="s">
        <v>110</v>
      </c>
      <c r="O210" s="13" t="s">
        <v>110</v>
      </c>
      <c r="P210" s="13" t="s">
        <v>110</v>
      </c>
      <c r="Q210" s="13" t="s">
        <v>110</v>
      </c>
      <c r="R210" s="95"/>
      <c r="S210" s="13"/>
      <c r="T210" s="13"/>
      <c r="W210" s="101"/>
    </row>
    <row r="211" spans="1:23">
      <c r="A211" s="10">
        <v>42627</v>
      </c>
      <c r="B211" s="13" t="s">
        <v>110</v>
      </c>
      <c r="C211" s="95" t="str">
        <f t="shared" si="23"/>
        <v>-</v>
      </c>
      <c r="D211" s="13" t="s">
        <v>110</v>
      </c>
      <c r="E211" s="95" t="str">
        <f t="shared" si="24"/>
        <v>-</v>
      </c>
      <c r="F211" s="13" t="s">
        <v>110</v>
      </c>
      <c r="G211" s="95" t="str">
        <f t="shared" si="25"/>
        <v>-</v>
      </c>
      <c r="H211" s="13" t="s">
        <v>110</v>
      </c>
      <c r="I211" s="95" t="str">
        <f t="shared" si="26"/>
        <v>-</v>
      </c>
      <c r="J211" s="13" t="s">
        <v>110</v>
      </c>
      <c r="K211" s="95" t="str">
        <f t="shared" si="27"/>
        <v>-</v>
      </c>
      <c r="L211" s="95" t="s">
        <v>110</v>
      </c>
      <c r="M211" s="95" t="str">
        <f t="shared" si="28"/>
        <v>-</v>
      </c>
      <c r="N211" s="13" t="s">
        <v>110</v>
      </c>
      <c r="O211" s="13" t="s">
        <v>110</v>
      </c>
      <c r="P211" s="13" t="s">
        <v>110</v>
      </c>
      <c r="Q211" s="13" t="s">
        <v>110</v>
      </c>
      <c r="R211" s="95"/>
      <c r="S211" s="13"/>
      <c r="T211" s="13"/>
      <c r="W211" s="101"/>
    </row>
    <row r="212" spans="1:23">
      <c r="A212" s="10">
        <v>42628</v>
      </c>
      <c r="B212" s="13" t="s">
        <v>110</v>
      </c>
      <c r="C212" s="95" t="str">
        <f t="shared" si="23"/>
        <v>-</v>
      </c>
      <c r="D212" s="13" t="s">
        <v>110</v>
      </c>
      <c r="E212" s="95" t="str">
        <f t="shared" si="24"/>
        <v>-</v>
      </c>
      <c r="F212" s="13" t="s">
        <v>110</v>
      </c>
      <c r="G212" s="95" t="str">
        <f t="shared" si="25"/>
        <v>-</v>
      </c>
      <c r="H212" s="13" t="s">
        <v>110</v>
      </c>
      <c r="I212" s="95" t="str">
        <f t="shared" si="26"/>
        <v>-</v>
      </c>
      <c r="J212" s="13" t="s">
        <v>110</v>
      </c>
      <c r="K212" s="95" t="str">
        <f t="shared" si="27"/>
        <v>-</v>
      </c>
      <c r="L212" s="95" t="s">
        <v>110</v>
      </c>
      <c r="M212" s="95" t="str">
        <f t="shared" si="28"/>
        <v>-</v>
      </c>
      <c r="N212" s="13" t="s">
        <v>110</v>
      </c>
      <c r="O212" s="13" t="s">
        <v>110</v>
      </c>
      <c r="P212" s="13" t="s">
        <v>110</v>
      </c>
      <c r="Q212" s="13" t="s">
        <v>110</v>
      </c>
      <c r="R212" s="95"/>
      <c r="S212" s="13"/>
      <c r="T212" s="13"/>
      <c r="W212" s="101"/>
    </row>
    <row r="213" spans="1:23">
      <c r="A213" s="10">
        <v>42629</v>
      </c>
      <c r="B213" s="13" t="s">
        <v>110</v>
      </c>
      <c r="C213" s="95" t="str">
        <f t="shared" si="23"/>
        <v>-</v>
      </c>
      <c r="D213" s="13" t="s">
        <v>110</v>
      </c>
      <c r="E213" s="95" t="str">
        <f t="shared" si="24"/>
        <v>-</v>
      </c>
      <c r="F213" s="13" t="s">
        <v>110</v>
      </c>
      <c r="G213" s="95" t="str">
        <f t="shared" si="25"/>
        <v>-</v>
      </c>
      <c r="H213" s="13" t="s">
        <v>110</v>
      </c>
      <c r="I213" s="95" t="str">
        <f t="shared" si="26"/>
        <v>-</v>
      </c>
      <c r="J213" s="13" t="s">
        <v>110</v>
      </c>
      <c r="K213" s="95" t="str">
        <f t="shared" si="27"/>
        <v>-</v>
      </c>
      <c r="L213" s="95" t="s">
        <v>110</v>
      </c>
      <c r="M213" s="95" t="str">
        <f t="shared" si="28"/>
        <v>-</v>
      </c>
      <c r="N213" s="13" t="s">
        <v>110</v>
      </c>
      <c r="O213" s="13" t="s">
        <v>110</v>
      </c>
      <c r="P213" s="13" t="s">
        <v>110</v>
      </c>
      <c r="Q213" s="13" t="s">
        <v>110</v>
      </c>
      <c r="R213" s="95"/>
      <c r="S213" s="13"/>
      <c r="T213" s="13"/>
      <c r="W213" s="101"/>
    </row>
    <row r="214" spans="1:23">
      <c r="A214" s="10">
        <v>42632</v>
      </c>
      <c r="B214" s="13" t="s">
        <v>110</v>
      </c>
      <c r="C214" s="95" t="str">
        <f t="shared" si="23"/>
        <v>-</v>
      </c>
      <c r="D214" s="13" t="s">
        <v>110</v>
      </c>
      <c r="E214" s="95" t="str">
        <f t="shared" si="24"/>
        <v>-</v>
      </c>
      <c r="F214" s="13" t="s">
        <v>110</v>
      </c>
      <c r="G214" s="95" t="str">
        <f t="shared" si="25"/>
        <v>-</v>
      </c>
      <c r="H214" s="13" t="s">
        <v>110</v>
      </c>
      <c r="I214" s="95" t="str">
        <f t="shared" si="26"/>
        <v>-</v>
      </c>
      <c r="J214" s="13" t="s">
        <v>110</v>
      </c>
      <c r="K214" s="95" t="str">
        <f t="shared" si="27"/>
        <v>-</v>
      </c>
      <c r="L214" s="95" t="s">
        <v>110</v>
      </c>
      <c r="M214" s="95" t="str">
        <f t="shared" si="28"/>
        <v>-</v>
      </c>
      <c r="N214" s="13">
        <v>20.988</v>
      </c>
      <c r="O214" s="13" t="s">
        <v>110</v>
      </c>
      <c r="P214" s="13" t="s">
        <v>110</v>
      </c>
      <c r="Q214" s="13" t="s">
        <v>110</v>
      </c>
      <c r="R214" s="95"/>
      <c r="S214" s="13"/>
      <c r="T214" s="13"/>
      <c r="W214" s="101"/>
    </row>
    <row r="215" spans="1:23">
      <c r="A215" s="10">
        <v>42633</v>
      </c>
      <c r="B215" s="13" t="s">
        <v>110</v>
      </c>
      <c r="C215" s="95" t="str">
        <f t="shared" si="23"/>
        <v>-</v>
      </c>
      <c r="D215" s="13" t="s">
        <v>110</v>
      </c>
      <c r="E215" s="95" t="str">
        <f t="shared" si="24"/>
        <v>-</v>
      </c>
      <c r="F215" s="13" t="s">
        <v>110</v>
      </c>
      <c r="G215" s="95" t="str">
        <f t="shared" si="25"/>
        <v>-</v>
      </c>
      <c r="H215" s="13" t="s">
        <v>110</v>
      </c>
      <c r="I215" s="95" t="str">
        <f t="shared" si="26"/>
        <v>-</v>
      </c>
      <c r="J215" s="13" t="s">
        <v>110</v>
      </c>
      <c r="K215" s="95" t="str">
        <f t="shared" si="27"/>
        <v>-</v>
      </c>
      <c r="L215" s="95" t="s">
        <v>110</v>
      </c>
      <c r="M215" s="95" t="str">
        <f t="shared" si="28"/>
        <v>-</v>
      </c>
      <c r="N215" s="13">
        <v>21.055</v>
      </c>
      <c r="O215" s="13" t="s">
        <v>110</v>
      </c>
      <c r="P215" s="13" t="s">
        <v>110</v>
      </c>
      <c r="Q215" s="13" t="s">
        <v>110</v>
      </c>
      <c r="R215" s="95"/>
      <c r="S215" s="13"/>
      <c r="T215" s="13"/>
      <c r="W215" s="101"/>
    </row>
    <row r="216" spans="1:23">
      <c r="A216" s="10">
        <v>42634</v>
      </c>
      <c r="B216" s="13" t="s">
        <v>110</v>
      </c>
      <c r="C216" s="95" t="str">
        <f t="shared" si="23"/>
        <v>-</v>
      </c>
      <c r="D216" s="13" t="s">
        <v>110</v>
      </c>
      <c r="E216" s="95" t="str">
        <f t="shared" si="24"/>
        <v>-</v>
      </c>
      <c r="F216" s="13" t="s">
        <v>110</v>
      </c>
      <c r="G216" s="95" t="str">
        <f t="shared" si="25"/>
        <v>-</v>
      </c>
      <c r="H216" s="13" t="s">
        <v>110</v>
      </c>
      <c r="I216" s="95" t="str">
        <f t="shared" si="26"/>
        <v>-</v>
      </c>
      <c r="J216" s="13" t="s">
        <v>110</v>
      </c>
      <c r="K216" s="95" t="str">
        <f t="shared" si="27"/>
        <v>-</v>
      </c>
      <c r="L216" s="95" t="s">
        <v>110</v>
      </c>
      <c r="M216" s="95" t="str">
        <f t="shared" si="28"/>
        <v>-</v>
      </c>
      <c r="N216" s="13">
        <v>21.001999999999999</v>
      </c>
      <c r="O216" s="13" t="s">
        <v>110</v>
      </c>
      <c r="P216" s="13" t="s">
        <v>110</v>
      </c>
      <c r="Q216" s="13" t="s">
        <v>110</v>
      </c>
      <c r="R216" s="95"/>
      <c r="S216" s="13"/>
      <c r="T216" s="13"/>
      <c r="W216" s="101"/>
    </row>
    <row r="217" spans="1:23">
      <c r="A217" s="10">
        <v>42635</v>
      </c>
      <c r="B217" s="13" t="s">
        <v>110</v>
      </c>
      <c r="C217" s="95" t="str">
        <f t="shared" si="23"/>
        <v>-</v>
      </c>
      <c r="D217" s="13" t="s">
        <v>110</v>
      </c>
      <c r="E217" s="95" t="str">
        <f t="shared" si="24"/>
        <v>-</v>
      </c>
      <c r="F217" s="13" t="s">
        <v>110</v>
      </c>
      <c r="G217" s="95" t="str">
        <f t="shared" si="25"/>
        <v>-</v>
      </c>
      <c r="H217" s="13" t="s">
        <v>110</v>
      </c>
      <c r="I217" s="95" t="str">
        <f t="shared" si="26"/>
        <v>-</v>
      </c>
      <c r="J217" s="13" t="s">
        <v>110</v>
      </c>
      <c r="K217" s="95" t="str">
        <f t="shared" si="27"/>
        <v>-</v>
      </c>
      <c r="L217" s="95" t="s">
        <v>110</v>
      </c>
      <c r="M217" s="95" t="str">
        <f t="shared" si="28"/>
        <v>-</v>
      </c>
      <c r="N217" s="13">
        <v>20.846</v>
      </c>
      <c r="O217" s="13" t="s">
        <v>110</v>
      </c>
      <c r="P217" s="13" t="s">
        <v>110</v>
      </c>
      <c r="Q217" s="13" t="s">
        <v>110</v>
      </c>
      <c r="R217" s="95"/>
      <c r="S217" s="13"/>
      <c r="T217" s="13"/>
      <c r="W217" s="101"/>
    </row>
    <row r="218" spans="1:23">
      <c r="A218" s="10">
        <v>42636</v>
      </c>
      <c r="B218" s="13" t="s">
        <v>110</v>
      </c>
      <c r="C218" s="95" t="str">
        <f t="shared" si="23"/>
        <v>-</v>
      </c>
      <c r="D218" s="13" t="s">
        <v>110</v>
      </c>
      <c r="E218" s="95" t="str">
        <f t="shared" si="24"/>
        <v>-</v>
      </c>
      <c r="F218" s="13" t="s">
        <v>110</v>
      </c>
      <c r="G218" s="95" t="str">
        <f t="shared" si="25"/>
        <v>-</v>
      </c>
      <c r="H218" s="13" t="s">
        <v>110</v>
      </c>
      <c r="I218" s="95" t="str">
        <f t="shared" si="26"/>
        <v>-</v>
      </c>
      <c r="J218" s="13" t="s">
        <v>110</v>
      </c>
      <c r="K218" s="95" t="str">
        <f t="shared" si="27"/>
        <v>-</v>
      </c>
      <c r="L218" s="95" t="s">
        <v>110</v>
      </c>
      <c r="M218" s="95" t="str">
        <f t="shared" si="28"/>
        <v>-</v>
      </c>
      <c r="N218" s="13">
        <v>20.308</v>
      </c>
      <c r="O218" s="13" t="s">
        <v>110</v>
      </c>
      <c r="P218" s="13" t="s">
        <v>110</v>
      </c>
      <c r="Q218" s="13" t="s">
        <v>110</v>
      </c>
      <c r="R218" s="95"/>
      <c r="S218" s="13"/>
      <c r="T218" s="13"/>
      <c r="W218" s="101"/>
    </row>
    <row r="219" spans="1:23">
      <c r="A219" s="10">
        <v>42639</v>
      </c>
      <c r="B219" s="13" t="s">
        <v>110</v>
      </c>
      <c r="C219" s="95" t="str">
        <f t="shared" si="23"/>
        <v>-</v>
      </c>
      <c r="D219" s="13" t="s">
        <v>110</v>
      </c>
      <c r="E219" s="95" t="str">
        <f t="shared" si="24"/>
        <v>-</v>
      </c>
      <c r="F219" s="13" t="s">
        <v>110</v>
      </c>
      <c r="G219" s="95" t="str">
        <f t="shared" si="25"/>
        <v>-</v>
      </c>
      <c r="H219" s="13" t="s">
        <v>110</v>
      </c>
      <c r="I219" s="95" t="str">
        <f t="shared" si="26"/>
        <v>-</v>
      </c>
      <c r="J219" s="13" t="s">
        <v>110</v>
      </c>
      <c r="K219" s="95" t="str">
        <f t="shared" si="27"/>
        <v>-</v>
      </c>
      <c r="L219" s="95" t="s">
        <v>110</v>
      </c>
      <c r="M219" s="95" t="str">
        <f t="shared" si="28"/>
        <v>-</v>
      </c>
      <c r="N219" s="13">
        <v>20.245000000000001</v>
      </c>
      <c r="O219" s="13" t="s">
        <v>110</v>
      </c>
      <c r="P219" s="13" t="s">
        <v>110</v>
      </c>
      <c r="Q219" s="13" t="s">
        <v>110</v>
      </c>
      <c r="R219" s="95"/>
      <c r="S219" s="13"/>
      <c r="T219" s="13"/>
      <c r="W219" s="101"/>
    </row>
    <row r="220" spans="1:23">
      <c r="A220" s="10">
        <v>42640</v>
      </c>
      <c r="B220" s="13" t="s">
        <v>110</v>
      </c>
      <c r="C220" s="95" t="str">
        <f t="shared" si="23"/>
        <v>-</v>
      </c>
      <c r="D220" s="13" t="s">
        <v>110</v>
      </c>
      <c r="E220" s="95" t="str">
        <f t="shared" si="24"/>
        <v>-</v>
      </c>
      <c r="F220" s="13" t="s">
        <v>110</v>
      </c>
      <c r="G220" s="95" t="str">
        <f t="shared" si="25"/>
        <v>-</v>
      </c>
      <c r="H220" s="13" t="s">
        <v>110</v>
      </c>
      <c r="I220" s="95" t="str">
        <f t="shared" si="26"/>
        <v>-</v>
      </c>
      <c r="J220" s="13" t="s">
        <v>110</v>
      </c>
      <c r="K220" s="95" t="str">
        <f t="shared" si="27"/>
        <v>-</v>
      </c>
      <c r="L220" s="95" t="s">
        <v>110</v>
      </c>
      <c r="M220" s="95" t="str">
        <f t="shared" si="28"/>
        <v>-</v>
      </c>
      <c r="N220" s="13">
        <v>20.233000000000001</v>
      </c>
      <c r="O220" s="13" t="s">
        <v>110</v>
      </c>
      <c r="P220" s="13" t="s">
        <v>110</v>
      </c>
      <c r="Q220" s="13" t="s">
        <v>110</v>
      </c>
      <c r="R220" s="95"/>
      <c r="S220" s="13"/>
      <c r="T220" s="13"/>
      <c r="W220" s="101"/>
    </row>
    <row r="221" spans="1:23">
      <c r="A221" s="10">
        <v>42641</v>
      </c>
      <c r="B221" s="13" t="s">
        <v>110</v>
      </c>
      <c r="C221" s="95" t="str">
        <f t="shared" si="23"/>
        <v>-</v>
      </c>
      <c r="D221" s="13" t="s">
        <v>110</v>
      </c>
      <c r="E221" s="95" t="str">
        <f t="shared" si="24"/>
        <v>-</v>
      </c>
      <c r="F221" s="13" t="s">
        <v>110</v>
      </c>
      <c r="G221" s="95" t="str">
        <f t="shared" si="25"/>
        <v>-</v>
      </c>
      <c r="H221" s="13" t="s">
        <v>110</v>
      </c>
      <c r="I221" s="95" t="str">
        <f t="shared" si="26"/>
        <v>-</v>
      </c>
      <c r="J221" s="13" t="s">
        <v>110</v>
      </c>
      <c r="K221" s="95" t="str">
        <f t="shared" si="27"/>
        <v>-</v>
      </c>
      <c r="L221" s="95" t="s">
        <v>110</v>
      </c>
      <c r="M221" s="95" t="str">
        <f t="shared" si="28"/>
        <v>-</v>
      </c>
      <c r="N221" s="13">
        <v>20.356000000000002</v>
      </c>
      <c r="O221" s="13" t="s">
        <v>110</v>
      </c>
      <c r="P221" s="13" t="s">
        <v>110</v>
      </c>
      <c r="Q221" s="13" t="s">
        <v>110</v>
      </c>
      <c r="R221" s="95"/>
      <c r="S221" s="13"/>
      <c r="T221" s="13"/>
      <c r="W221" s="101"/>
    </row>
    <row r="222" spans="1:23">
      <c r="A222" s="10">
        <v>42642</v>
      </c>
      <c r="B222" s="13" t="s">
        <v>110</v>
      </c>
      <c r="C222" s="95" t="str">
        <f t="shared" ref="C222:C285" si="29">IFERROR((1/(B222/100)-1)*(365/(B$26-$A222)),"-")</f>
        <v>-</v>
      </c>
      <c r="D222" s="13" t="s">
        <v>110</v>
      </c>
      <c r="E222" s="95" t="str">
        <f t="shared" ref="E222:E285" si="30">IFERROR((1/(D222/100)-1)*(365/(D$26-$A222)),"-")</f>
        <v>-</v>
      </c>
      <c r="F222" s="13" t="s">
        <v>110</v>
      </c>
      <c r="G222" s="95" t="str">
        <f t="shared" ref="G222:G285" si="31">IFERROR((1/(F222/100)-1)*(365/(F$26-$A222)),"-")</f>
        <v>-</v>
      </c>
      <c r="H222" s="13" t="s">
        <v>110</v>
      </c>
      <c r="I222" s="95" t="str">
        <f t="shared" ref="I222:I285" si="32">IFERROR((1/(H222/100)-1)*(365/(H$26-$A222)),"-")</f>
        <v>-</v>
      </c>
      <c r="J222" s="13" t="s">
        <v>110</v>
      </c>
      <c r="K222" s="95" t="str">
        <f t="shared" ref="K222:K285" si="33">IFERROR((1/(J222/100)-1)*(365/(J$26-$A222)),"-")</f>
        <v>-</v>
      </c>
      <c r="L222" s="95" t="s">
        <v>110</v>
      </c>
      <c r="M222" s="95" t="str">
        <f t="shared" ref="M222:M285" si="34">IFERROR((1/(L222/100)-1)*(365/(L$26-$A222)),"-")</f>
        <v>-</v>
      </c>
      <c r="N222" s="13">
        <v>20.2</v>
      </c>
      <c r="O222" s="13" t="s">
        <v>110</v>
      </c>
      <c r="P222" s="13" t="s">
        <v>110</v>
      </c>
      <c r="Q222" s="13" t="s">
        <v>110</v>
      </c>
      <c r="R222" s="95"/>
      <c r="S222" s="13"/>
      <c r="T222" s="13"/>
      <c r="W222" s="101"/>
    </row>
    <row r="223" spans="1:23">
      <c r="A223" s="10">
        <v>42643</v>
      </c>
      <c r="B223" s="13" t="s">
        <v>110</v>
      </c>
      <c r="C223" s="95" t="str">
        <f t="shared" si="29"/>
        <v>-</v>
      </c>
      <c r="D223" s="13" t="s">
        <v>110</v>
      </c>
      <c r="E223" s="95" t="str">
        <f t="shared" si="30"/>
        <v>-</v>
      </c>
      <c r="F223" s="13" t="s">
        <v>110</v>
      </c>
      <c r="G223" s="95" t="str">
        <f t="shared" si="31"/>
        <v>-</v>
      </c>
      <c r="H223" s="13" t="s">
        <v>110</v>
      </c>
      <c r="I223" s="95" t="str">
        <f t="shared" si="32"/>
        <v>-</v>
      </c>
      <c r="J223" s="13" t="s">
        <v>110</v>
      </c>
      <c r="K223" s="95" t="str">
        <f t="shared" si="33"/>
        <v>-</v>
      </c>
      <c r="L223" s="95" t="s">
        <v>110</v>
      </c>
      <c r="M223" s="95" t="str">
        <f t="shared" si="34"/>
        <v>-</v>
      </c>
      <c r="N223" s="13">
        <v>20.074999999999999</v>
      </c>
      <c r="O223" s="13" t="s">
        <v>110</v>
      </c>
      <c r="P223" s="13" t="s">
        <v>110</v>
      </c>
      <c r="Q223" s="13" t="s">
        <v>110</v>
      </c>
      <c r="R223" s="95"/>
      <c r="S223" s="13"/>
      <c r="T223" s="13"/>
      <c r="W223" s="101"/>
    </row>
    <row r="224" spans="1:23">
      <c r="A224" s="10">
        <v>42646</v>
      </c>
      <c r="B224" s="13" t="s">
        <v>110</v>
      </c>
      <c r="C224" s="95" t="str">
        <f t="shared" si="29"/>
        <v>-</v>
      </c>
      <c r="D224" s="13" t="s">
        <v>110</v>
      </c>
      <c r="E224" s="95" t="str">
        <f t="shared" si="30"/>
        <v>-</v>
      </c>
      <c r="F224" s="13" t="s">
        <v>110</v>
      </c>
      <c r="G224" s="95" t="str">
        <f t="shared" si="31"/>
        <v>-</v>
      </c>
      <c r="H224" s="13" t="s">
        <v>110</v>
      </c>
      <c r="I224" s="95" t="str">
        <f t="shared" si="32"/>
        <v>-</v>
      </c>
      <c r="J224" s="13" t="s">
        <v>110</v>
      </c>
      <c r="K224" s="95" t="str">
        <f t="shared" si="33"/>
        <v>-</v>
      </c>
      <c r="L224" s="95" t="s">
        <v>110</v>
      </c>
      <c r="M224" s="95" t="str">
        <f t="shared" si="34"/>
        <v>-</v>
      </c>
      <c r="N224" s="13">
        <v>19.638999999999999</v>
      </c>
      <c r="O224" s="13">
        <v>17.55</v>
      </c>
      <c r="P224" s="13" t="s">
        <v>110</v>
      </c>
      <c r="Q224" s="13" t="s">
        <v>110</v>
      </c>
      <c r="R224" s="95"/>
      <c r="S224" s="13"/>
      <c r="T224" s="13"/>
      <c r="W224" s="101"/>
    </row>
    <row r="225" spans="1:23">
      <c r="A225" s="10">
        <v>42647</v>
      </c>
      <c r="B225" s="13" t="s">
        <v>110</v>
      </c>
      <c r="C225" s="95" t="str">
        <f t="shared" si="29"/>
        <v>-</v>
      </c>
      <c r="D225" s="13" t="s">
        <v>110</v>
      </c>
      <c r="E225" s="95" t="str">
        <f t="shared" si="30"/>
        <v>-</v>
      </c>
      <c r="F225" s="13" t="s">
        <v>110</v>
      </c>
      <c r="G225" s="95" t="str">
        <f t="shared" si="31"/>
        <v>-</v>
      </c>
      <c r="H225" s="13" t="s">
        <v>110</v>
      </c>
      <c r="I225" s="95" t="str">
        <f t="shared" si="32"/>
        <v>-</v>
      </c>
      <c r="J225" s="13" t="s">
        <v>110</v>
      </c>
      <c r="K225" s="95" t="str">
        <f t="shared" si="33"/>
        <v>-</v>
      </c>
      <c r="L225" s="95" t="s">
        <v>110</v>
      </c>
      <c r="M225" s="95" t="str">
        <f t="shared" si="34"/>
        <v>-</v>
      </c>
      <c r="N225" s="13">
        <v>19.606000000000002</v>
      </c>
      <c r="O225" s="13">
        <v>17.039000000000001</v>
      </c>
      <c r="P225" s="13" t="s">
        <v>110</v>
      </c>
      <c r="Q225" s="13" t="s">
        <v>110</v>
      </c>
      <c r="R225" s="95"/>
      <c r="S225" s="13"/>
      <c r="T225" s="13"/>
      <c r="W225" s="101"/>
    </row>
    <row r="226" spans="1:23">
      <c r="A226" s="10">
        <v>42648</v>
      </c>
      <c r="B226" s="13" t="s">
        <v>110</v>
      </c>
      <c r="C226" s="95" t="str">
        <f t="shared" si="29"/>
        <v>-</v>
      </c>
      <c r="D226" s="13" t="s">
        <v>110</v>
      </c>
      <c r="E226" s="95" t="str">
        <f t="shared" si="30"/>
        <v>-</v>
      </c>
      <c r="F226" s="13" t="s">
        <v>110</v>
      </c>
      <c r="G226" s="95" t="str">
        <f t="shared" si="31"/>
        <v>-</v>
      </c>
      <c r="H226" s="13" t="s">
        <v>110</v>
      </c>
      <c r="I226" s="95" t="str">
        <f t="shared" si="32"/>
        <v>-</v>
      </c>
      <c r="J226" s="13" t="s">
        <v>110</v>
      </c>
      <c r="K226" s="95" t="str">
        <f t="shared" si="33"/>
        <v>-</v>
      </c>
      <c r="L226" s="95" t="s">
        <v>110</v>
      </c>
      <c r="M226" s="95" t="str">
        <f t="shared" si="34"/>
        <v>-</v>
      </c>
      <c r="N226" s="13">
        <v>19.902000000000001</v>
      </c>
      <c r="O226" s="13">
        <v>17.065000000000001</v>
      </c>
      <c r="P226" s="13" t="s">
        <v>110</v>
      </c>
      <c r="Q226" s="13" t="s">
        <v>110</v>
      </c>
      <c r="R226" s="95"/>
      <c r="S226" s="13"/>
      <c r="T226" s="13"/>
      <c r="W226" s="101"/>
    </row>
    <row r="227" spans="1:23">
      <c r="A227" s="10">
        <v>42649</v>
      </c>
      <c r="B227" s="13" t="s">
        <v>110</v>
      </c>
      <c r="C227" s="95" t="str">
        <f t="shared" si="29"/>
        <v>-</v>
      </c>
      <c r="D227" s="13" t="s">
        <v>110</v>
      </c>
      <c r="E227" s="95" t="str">
        <f t="shared" si="30"/>
        <v>-</v>
      </c>
      <c r="F227" s="13" t="s">
        <v>110</v>
      </c>
      <c r="G227" s="95" t="str">
        <f t="shared" si="31"/>
        <v>-</v>
      </c>
      <c r="H227" s="13" t="s">
        <v>110</v>
      </c>
      <c r="I227" s="95" t="str">
        <f t="shared" si="32"/>
        <v>-</v>
      </c>
      <c r="J227" s="13" t="s">
        <v>110</v>
      </c>
      <c r="K227" s="95" t="str">
        <f t="shared" si="33"/>
        <v>-</v>
      </c>
      <c r="L227" s="95" t="s">
        <v>110</v>
      </c>
      <c r="M227" s="95" t="str">
        <f t="shared" si="34"/>
        <v>-</v>
      </c>
      <c r="N227" s="13">
        <v>19.841000000000001</v>
      </c>
      <c r="O227" s="13">
        <v>17.077999999999999</v>
      </c>
      <c r="P227" s="13" t="s">
        <v>110</v>
      </c>
      <c r="Q227" s="13" t="s">
        <v>110</v>
      </c>
      <c r="R227" s="95"/>
      <c r="S227" s="13"/>
      <c r="T227" s="13"/>
      <c r="W227" s="101"/>
    </row>
    <row r="228" spans="1:23">
      <c r="A228" s="10">
        <v>42650</v>
      </c>
      <c r="B228" s="13" t="s">
        <v>110</v>
      </c>
      <c r="C228" s="95" t="str">
        <f t="shared" si="29"/>
        <v>-</v>
      </c>
      <c r="D228" s="13" t="s">
        <v>110</v>
      </c>
      <c r="E228" s="95" t="str">
        <f t="shared" si="30"/>
        <v>-</v>
      </c>
      <c r="F228" s="13" t="s">
        <v>110</v>
      </c>
      <c r="G228" s="95" t="str">
        <f t="shared" si="31"/>
        <v>-</v>
      </c>
      <c r="H228" s="13" t="s">
        <v>110</v>
      </c>
      <c r="I228" s="95" t="str">
        <f t="shared" si="32"/>
        <v>-</v>
      </c>
      <c r="J228" s="13" t="s">
        <v>110</v>
      </c>
      <c r="K228" s="95" t="str">
        <f t="shared" si="33"/>
        <v>-</v>
      </c>
      <c r="L228" s="95" t="s">
        <v>110</v>
      </c>
      <c r="M228" s="95" t="str">
        <f t="shared" si="34"/>
        <v>-</v>
      </c>
      <c r="N228" s="13">
        <v>19.78</v>
      </c>
      <c r="O228" s="13">
        <v>17.032</v>
      </c>
      <c r="P228" s="13" t="s">
        <v>110</v>
      </c>
      <c r="Q228" s="13" t="s">
        <v>110</v>
      </c>
      <c r="R228" s="95"/>
      <c r="S228" s="13"/>
      <c r="T228" s="13"/>
      <c r="W228" s="101"/>
    </row>
    <row r="229" spans="1:23">
      <c r="A229" s="10">
        <v>42653</v>
      </c>
      <c r="B229" s="13" t="s">
        <v>110</v>
      </c>
      <c r="C229" s="95" t="str">
        <f t="shared" si="29"/>
        <v>-</v>
      </c>
      <c r="D229" s="13" t="s">
        <v>110</v>
      </c>
      <c r="E229" s="95" t="str">
        <f t="shared" si="30"/>
        <v>-</v>
      </c>
      <c r="F229" s="13" t="s">
        <v>110</v>
      </c>
      <c r="G229" s="95" t="str">
        <f t="shared" si="31"/>
        <v>-</v>
      </c>
      <c r="H229" s="13" t="s">
        <v>110</v>
      </c>
      <c r="I229" s="95" t="str">
        <f t="shared" si="32"/>
        <v>-</v>
      </c>
      <c r="J229" s="13" t="s">
        <v>110</v>
      </c>
      <c r="K229" s="95" t="str">
        <f t="shared" si="33"/>
        <v>-</v>
      </c>
      <c r="L229" s="95" t="s">
        <v>110</v>
      </c>
      <c r="M229" s="95" t="str">
        <f t="shared" si="34"/>
        <v>-</v>
      </c>
      <c r="N229" s="13">
        <v>19.78</v>
      </c>
      <c r="O229" s="13">
        <v>17.032</v>
      </c>
      <c r="P229" s="13" t="s">
        <v>110</v>
      </c>
      <c r="Q229" s="13" t="s">
        <v>110</v>
      </c>
      <c r="R229" s="95"/>
      <c r="S229" s="13"/>
      <c r="T229" s="13"/>
      <c r="W229" s="101"/>
    </row>
    <row r="230" spans="1:23">
      <c r="A230" s="10">
        <v>42654</v>
      </c>
      <c r="B230" s="13" t="s">
        <v>110</v>
      </c>
      <c r="C230" s="95" t="str">
        <f t="shared" si="29"/>
        <v>-</v>
      </c>
      <c r="D230" s="13" t="s">
        <v>110</v>
      </c>
      <c r="E230" s="95" t="str">
        <f t="shared" si="30"/>
        <v>-</v>
      </c>
      <c r="F230" s="13" t="s">
        <v>110</v>
      </c>
      <c r="G230" s="95" t="str">
        <f t="shared" si="31"/>
        <v>-</v>
      </c>
      <c r="H230" s="13" t="s">
        <v>110</v>
      </c>
      <c r="I230" s="95" t="str">
        <f t="shared" si="32"/>
        <v>-</v>
      </c>
      <c r="J230" s="13" t="s">
        <v>110</v>
      </c>
      <c r="K230" s="95" t="str">
        <f t="shared" si="33"/>
        <v>-</v>
      </c>
      <c r="L230" s="95" t="s">
        <v>110</v>
      </c>
      <c r="M230" s="95" t="str">
        <f t="shared" si="34"/>
        <v>-</v>
      </c>
      <c r="N230" s="13">
        <v>19.846</v>
      </c>
      <c r="O230" s="13">
        <v>16.475000000000001</v>
      </c>
      <c r="P230" s="13" t="s">
        <v>110</v>
      </c>
      <c r="Q230" s="13" t="s">
        <v>110</v>
      </c>
      <c r="R230" s="95"/>
      <c r="S230" s="13"/>
      <c r="T230" s="13"/>
      <c r="W230" s="101"/>
    </row>
    <row r="231" spans="1:23">
      <c r="A231" s="10">
        <v>42655</v>
      </c>
      <c r="B231" s="13" t="s">
        <v>110</v>
      </c>
      <c r="C231" s="95" t="str">
        <f t="shared" si="29"/>
        <v>-</v>
      </c>
      <c r="D231" s="13" t="s">
        <v>110</v>
      </c>
      <c r="E231" s="95" t="str">
        <f t="shared" si="30"/>
        <v>-</v>
      </c>
      <c r="F231" s="13" t="s">
        <v>110</v>
      </c>
      <c r="G231" s="95" t="str">
        <f t="shared" si="31"/>
        <v>-</v>
      </c>
      <c r="H231" s="13" t="s">
        <v>110</v>
      </c>
      <c r="I231" s="95" t="str">
        <f t="shared" si="32"/>
        <v>-</v>
      </c>
      <c r="J231" s="13" t="s">
        <v>110</v>
      </c>
      <c r="K231" s="95" t="str">
        <f t="shared" si="33"/>
        <v>-</v>
      </c>
      <c r="L231" s="95" t="s">
        <v>110</v>
      </c>
      <c r="M231" s="95" t="str">
        <f t="shared" si="34"/>
        <v>-</v>
      </c>
      <c r="N231" s="13">
        <v>20.015000000000001</v>
      </c>
      <c r="O231" s="13">
        <v>16.806000000000001</v>
      </c>
      <c r="P231" s="13" t="s">
        <v>110</v>
      </c>
      <c r="Q231" s="13" t="s">
        <v>110</v>
      </c>
      <c r="R231" s="95"/>
      <c r="S231" s="13"/>
      <c r="T231" s="13"/>
      <c r="W231" s="101"/>
    </row>
    <row r="232" spans="1:23">
      <c r="A232" s="10">
        <v>42656</v>
      </c>
      <c r="B232" s="13" t="s">
        <v>110</v>
      </c>
      <c r="C232" s="95" t="str">
        <f t="shared" si="29"/>
        <v>-</v>
      </c>
      <c r="D232" s="13" t="s">
        <v>110</v>
      </c>
      <c r="E232" s="95" t="str">
        <f t="shared" si="30"/>
        <v>-</v>
      </c>
      <c r="F232" s="13" t="s">
        <v>110</v>
      </c>
      <c r="G232" s="95" t="str">
        <f t="shared" si="31"/>
        <v>-</v>
      </c>
      <c r="H232" s="13" t="s">
        <v>110</v>
      </c>
      <c r="I232" s="95" t="str">
        <f t="shared" si="32"/>
        <v>-</v>
      </c>
      <c r="J232" s="13" t="s">
        <v>110</v>
      </c>
      <c r="K232" s="95" t="str">
        <f t="shared" si="33"/>
        <v>-</v>
      </c>
      <c r="L232" s="95" t="s">
        <v>110</v>
      </c>
      <c r="M232" s="95" t="str">
        <f t="shared" si="34"/>
        <v>-</v>
      </c>
      <c r="N232" s="13">
        <v>20.405999999999999</v>
      </c>
      <c r="O232" s="13">
        <v>16.864999999999998</v>
      </c>
      <c r="P232" s="13" t="s">
        <v>110</v>
      </c>
      <c r="Q232" s="13" t="s">
        <v>110</v>
      </c>
      <c r="R232" s="95"/>
      <c r="S232" s="13"/>
      <c r="T232" s="13"/>
      <c r="W232" s="101"/>
    </row>
    <row r="233" spans="1:23">
      <c r="A233" s="10">
        <v>42657</v>
      </c>
      <c r="B233" s="13" t="s">
        <v>110</v>
      </c>
      <c r="C233" s="95" t="str">
        <f t="shared" si="29"/>
        <v>-</v>
      </c>
      <c r="D233" s="13" t="s">
        <v>110</v>
      </c>
      <c r="E233" s="95" t="str">
        <f t="shared" si="30"/>
        <v>-</v>
      </c>
      <c r="F233" s="13" t="s">
        <v>110</v>
      </c>
      <c r="G233" s="95" t="str">
        <f t="shared" si="31"/>
        <v>-</v>
      </c>
      <c r="H233" s="13" t="s">
        <v>110</v>
      </c>
      <c r="I233" s="95" t="str">
        <f t="shared" si="32"/>
        <v>-</v>
      </c>
      <c r="J233" s="13" t="s">
        <v>110</v>
      </c>
      <c r="K233" s="95" t="str">
        <f t="shared" si="33"/>
        <v>-</v>
      </c>
      <c r="L233" s="95" t="s">
        <v>110</v>
      </c>
      <c r="M233" s="95" t="str">
        <f t="shared" si="34"/>
        <v>-</v>
      </c>
      <c r="N233" s="13">
        <v>20.344999999999999</v>
      </c>
      <c r="O233" s="13">
        <v>16.893999999999998</v>
      </c>
      <c r="P233" s="13" t="s">
        <v>110</v>
      </c>
      <c r="Q233" s="13">
        <v>15.269</v>
      </c>
      <c r="R233" s="95"/>
      <c r="S233" s="13"/>
      <c r="T233" s="13"/>
      <c r="W233" s="101"/>
    </row>
    <row r="234" spans="1:23">
      <c r="A234" s="10">
        <v>42660</v>
      </c>
      <c r="B234" s="13" t="s">
        <v>110</v>
      </c>
      <c r="C234" s="95" t="str">
        <f t="shared" si="29"/>
        <v>-</v>
      </c>
      <c r="D234" s="13" t="s">
        <v>110</v>
      </c>
      <c r="E234" s="95" t="str">
        <f t="shared" si="30"/>
        <v>-</v>
      </c>
      <c r="F234" s="13" t="s">
        <v>110</v>
      </c>
      <c r="G234" s="95" t="str">
        <f t="shared" si="31"/>
        <v>-</v>
      </c>
      <c r="H234" s="13" t="s">
        <v>110</v>
      </c>
      <c r="I234" s="95" t="str">
        <f t="shared" si="32"/>
        <v>-</v>
      </c>
      <c r="J234" s="13" t="s">
        <v>110</v>
      </c>
      <c r="K234" s="95" t="str">
        <f t="shared" si="33"/>
        <v>-</v>
      </c>
      <c r="L234" s="95" t="s">
        <v>110</v>
      </c>
      <c r="M234" s="95" t="str">
        <f t="shared" si="34"/>
        <v>-</v>
      </c>
      <c r="N234" s="13">
        <v>20.219000000000001</v>
      </c>
      <c r="O234" s="13">
        <v>16.896999999999998</v>
      </c>
      <c r="P234" s="13">
        <v>15.79</v>
      </c>
      <c r="Q234" s="13">
        <v>15.227</v>
      </c>
      <c r="R234" s="95"/>
      <c r="S234" s="13"/>
      <c r="T234" s="13"/>
      <c r="W234" s="101"/>
    </row>
    <row r="235" spans="1:23">
      <c r="A235" s="10">
        <v>42661</v>
      </c>
      <c r="B235" s="13" t="s">
        <v>110</v>
      </c>
      <c r="C235" s="95" t="str">
        <f t="shared" si="29"/>
        <v>-</v>
      </c>
      <c r="D235" s="13" t="s">
        <v>110</v>
      </c>
      <c r="E235" s="95" t="str">
        <f t="shared" si="30"/>
        <v>-</v>
      </c>
      <c r="F235" s="13" t="s">
        <v>110</v>
      </c>
      <c r="G235" s="95" t="str">
        <f t="shared" si="31"/>
        <v>-</v>
      </c>
      <c r="H235" s="13" t="s">
        <v>110</v>
      </c>
      <c r="I235" s="95" t="str">
        <f t="shared" si="32"/>
        <v>-</v>
      </c>
      <c r="J235" s="13" t="s">
        <v>110</v>
      </c>
      <c r="K235" s="95" t="str">
        <f t="shared" si="33"/>
        <v>-</v>
      </c>
      <c r="L235" s="95" t="s">
        <v>110</v>
      </c>
      <c r="M235" s="95" t="str">
        <f t="shared" si="34"/>
        <v>-</v>
      </c>
      <c r="N235" s="13">
        <v>20.58</v>
      </c>
      <c r="O235" s="13">
        <v>17.056000000000001</v>
      </c>
      <c r="P235" s="13">
        <v>16.016999999999999</v>
      </c>
      <c r="Q235" s="13">
        <v>15.334</v>
      </c>
      <c r="R235" s="95"/>
      <c r="S235" s="13"/>
      <c r="T235" s="13"/>
      <c r="W235" s="101"/>
    </row>
    <row r="236" spans="1:23">
      <c r="A236" s="10">
        <v>42662</v>
      </c>
      <c r="B236" s="13" t="s">
        <v>110</v>
      </c>
      <c r="C236" s="95" t="str">
        <f t="shared" si="29"/>
        <v>-</v>
      </c>
      <c r="D236" s="13" t="s">
        <v>110</v>
      </c>
      <c r="E236" s="95" t="str">
        <f t="shared" si="30"/>
        <v>-</v>
      </c>
      <c r="F236" s="13" t="s">
        <v>110</v>
      </c>
      <c r="G236" s="95" t="str">
        <f t="shared" si="31"/>
        <v>-</v>
      </c>
      <c r="H236" s="13" t="s">
        <v>110</v>
      </c>
      <c r="I236" s="95" t="str">
        <f t="shared" si="32"/>
        <v>-</v>
      </c>
      <c r="J236" s="13" t="s">
        <v>110</v>
      </c>
      <c r="K236" s="95" t="str">
        <f t="shared" si="33"/>
        <v>-</v>
      </c>
      <c r="L236" s="95" t="s">
        <v>110</v>
      </c>
      <c r="M236" s="95" t="str">
        <f t="shared" si="34"/>
        <v>-</v>
      </c>
      <c r="N236" s="13">
        <v>20.69</v>
      </c>
      <c r="O236" s="13">
        <v>17.053999999999998</v>
      </c>
      <c r="P236" s="13">
        <v>16.016999999999999</v>
      </c>
      <c r="Q236" s="13">
        <v>15.558999999999999</v>
      </c>
      <c r="R236" s="95"/>
      <c r="S236" s="13"/>
      <c r="T236" s="13"/>
      <c r="W236" s="101"/>
    </row>
    <row r="237" spans="1:23">
      <c r="A237" s="10">
        <v>42663</v>
      </c>
      <c r="B237" s="13" t="s">
        <v>110</v>
      </c>
      <c r="C237" s="95" t="str">
        <f t="shared" si="29"/>
        <v>-</v>
      </c>
      <c r="D237" s="13" t="s">
        <v>110</v>
      </c>
      <c r="E237" s="95" t="str">
        <f t="shared" si="30"/>
        <v>-</v>
      </c>
      <c r="F237" s="13" t="s">
        <v>110</v>
      </c>
      <c r="G237" s="95" t="str">
        <f t="shared" si="31"/>
        <v>-</v>
      </c>
      <c r="H237" s="13" t="s">
        <v>110</v>
      </c>
      <c r="I237" s="95" t="str">
        <f t="shared" si="32"/>
        <v>-</v>
      </c>
      <c r="J237" s="13" t="s">
        <v>110</v>
      </c>
      <c r="K237" s="95" t="str">
        <f t="shared" si="33"/>
        <v>-</v>
      </c>
      <c r="L237" s="95" t="s">
        <v>110</v>
      </c>
      <c r="M237" s="95" t="str">
        <f t="shared" si="34"/>
        <v>-</v>
      </c>
      <c r="N237" s="13">
        <v>20.494</v>
      </c>
      <c r="O237" s="13">
        <v>17.053000000000001</v>
      </c>
      <c r="P237" s="13">
        <v>16.071000000000002</v>
      </c>
      <c r="Q237" s="13">
        <v>15.496</v>
      </c>
      <c r="R237" s="95"/>
      <c r="S237" s="13"/>
      <c r="T237" s="13"/>
      <c r="W237" s="101"/>
    </row>
    <row r="238" spans="1:23">
      <c r="A238" s="10">
        <v>42664</v>
      </c>
      <c r="B238" s="13" t="s">
        <v>110</v>
      </c>
      <c r="C238" s="95" t="str">
        <f t="shared" si="29"/>
        <v>-</v>
      </c>
      <c r="D238" s="13" t="s">
        <v>110</v>
      </c>
      <c r="E238" s="95" t="str">
        <f t="shared" si="30"/>
        <v>-</v>
      </c>
      <c r="F238" s="13" t="s">
        <v>110</v>
      </c>
      <c r="G238" s="95" t="str">
        <f t="shared" si="31"/>
        <v>-</v>
      </c>
      <c r="H238" s="13" t="s">
        <v>110</v>
      </c>
      <c r="I238" s="95" t="str">
        <f t="shared" si="32"/>
        <v>-</v>
      </c>
      <c r="J238" s="13" t="s">
        <v>110</v>
      </c>
      <c r="K238" s="95" t="str">
        <f t="shared" si="33"/>
        <v>-</v>
      </c>
      <c r="L238" s="95" t="s">
        <v>110</v>
      </c>
      <c r="M238" s="95" t="str">
        <f t="shared" si="34"/>
        <v>-</v>
      </c>
      <c r="N238" s="13">
        <v>19.946999999999999</v>
      </c>
      <c r="O238" s="13">
        <v>16.859000000000002</v>
      </c>
      <c r="P238" s="13">
        <v>15.912000000000001</v>
      </c>
      <c r="Q238" s="13">
        <v>15.505000000000001</v>
      </c>
      <c r="R238" s="95"/>
      <c r="S238" s="13"/>
      <c r="T238" s="13"/>
      <c r="W238" s="101"/>
    </row>
    <row r="239" spans="1:23">
      <c r="A239" s="10">
        <v>42667</v>
      </c>
      <c r="B239" s="13" t="s">
        <v>110</v>
      </c>
      <c r="C239" s="95" t="str">
        <f t="shared" si="29"/>
        <v>-</v>
      </c>
      <c r="D239" s="13" t="s">
        <v>110</v>
      </c>
      <c r="E239" s="95" t="str">
        <f t="shared" si="30"/>
        <v>-</v>
      </c>
      <c r="F239" s="13" t="s">
        <v>110</v>
      </c>
      <c r="G239" s="95" t="str">
        <f t="shared" si="31"/>
        <v>-</v>
      </c>
      <c r="H239" s="13" t="s">
        <v>110</v>
      </c>
      <c r="I239" s="95" t="str">
        <f t="shared" si="32"/>
        <v>-</v>
      </c>
      <c r="J239" s="13" t="s">
        <v>110</v>
      </c>
      <c r="K239" s="95" t="str">
        <f t="shared" si="33"/>
        <v>-</v>
      </c>
      <c r="L239" s="95" t="s">
        <v>110</v>
      </c>
      <c r="M239" s="95" t="str">
        <f t="shared" si="34"/>
        <v>-</v>
      </c>
      <c r="N239" s="13">
        <v>19.722999999999999</v>
      </c>
      <c r="O239" s="13">
        <v>16.812999999999999</v>
      </c>
      <c r="P239" s="13">
        <v>15.958</v>
      </c>
      <c r="Q239" s="13">
        <v>15.462999999999999</v>
      </c>
      <c r="R239" s="95"/>
      <c r="S239" s="13"/>
      <c r="T239" s="13"/>
      <c r="W239" s="101"/>
    </row>
    <row r="240" spans="1:23">
      <c r="A240" s="10">
        <v>42668</v>
      </c>
      <c r="B240" s="13" t="s">
        <v>110</v>
      </c>
      <c r="C240" s="95" t="str">
        <f t="shared" si="29"/>
        <v>-</v>
      </c>
      <c r="D240" s="13" t="s">
        <v>110</v>
      </c>
      <c r="E240" s="95" t="str">
        <f t="shared" si="30"/>
        <v>-</v>
      </c>
      <c r="F240" s="13" t="s">
        <v>110</v>
      </c>
      <c r="G240" s="95" t="str">
        <f t="shared" si="31"/>
        <v>-</v>
      </c>
      <c r="H240" s="13" t="s">
        <v>110</v>
      </c>
      <c r="I240" s="95" t="str">
        <f t="shared" si="32"/>
        <v>-</v>
      </c>
      <c r="J240" s="13" t="s">
        <v>110</v>
      </c>
      <c r="K240" s="95" t="str">
        <f t="shared" si="33"/>
        <v>-</v>
      </c>
      <c r="L240" s="95" t="s">
        <v>110</v>
      </c>
      <c r="M240" s="95" t="str">
        <f t="shared" si="34"/>
        <v>-</v>
      </c>
      <c r="N240" s="13">
        <v>19.597000000000001</v>
      </c>
      <c r="O240" s="13">
        <v>16.693999999999999</v>
      </c>
      <c r="P240" s="13">
        <v>15.895</v>
      </c>
      <c r="Q240" s="13">
        <v>15.422000000000001</v>
      </c>
      <c r="R240" s="95"/>
      <c r="S240" s="13"/>
      <c r="T240" s="13"/>
      <c r="W240" s="101"/>
    </row>
    <row r="241" spans="1:23">
      <c r="A241" s="10">
        <v>42669</v>
      </c>
      <c r="B241" s="13" t="s">
        <v>110</v>
      </c>
      <c r="C241" s="95" t="str">
        <f t="shared" si="29"/>
        <v>-</v>
      </c>
      <c r="D241" s="13" t="s">
        <v>110</v>
      </c>
      <c r="E241" s="95" t="str">
        <f t="shared" si="30"/>
        <v>-</v>
      </c>
      <c r="F241" s="13" t="s">
        <v>110</v>
      </c>
      <c r="G241" s="95" t="str">
        <f t="shared" si="31"/>
        <v>-</v>
      </c>
      <c r="H241" s="13" t="s">
        <v>110</v>
      </c>
      <c r="I241" s="95" t="str">
        <f t="shared" si="32"/>
        <v>-</v>
      </c>
      <c r="J241" s="13" t="s">
        <v>110</v>
      </c>
      <c r="K241" s="95" t="str">
        <f t="shared" si="33"/>
        <v>-</v>
      </c>
      <c r="L241" s="95" t="s">
        <v>110</v>
      </c>
      <c r="M241" s="95" t="str">
        <f t="shared" si="34"/>
        <v>-</v>
      </c>
      <c r="N241" s="13">
        <v>19.472999999999999</v>
      </c>
      <c r="O241" s="13">
        <v>16.751999999999999</v>
      </c>
      <c r="P241" s="13">
        <v>15.941000000000001</v>
      </c>
      <c r="Q241" s="13">
        <v>15.379</v>
      </c>
      <c r="R241" s="95"/>
      <c r="S241" s="13"/>
      <c r="T241" s="13"/>
      <c r="W241" s="101"/>
    </row>
    <row r="242" spans="1:23">
      <c r="A242" s="10">
        <v>42670</v>
      </c>
      <c r="B242" s="13" t="s">
        <v>110</v>
      </c>
      <c r="C242" s="95" t="str">
        <f t="shared" si="29"/>
        <v>-</v>
      </c>
      <c r="D242" s="13" t="s">
        <v>110</v>
      </c>
      <c r="E242" s="95" t="str">
        <f t="shared" si="30"/>
        <v>-</v>
      </c>
      <c r="F242" s="13" t="s">
        <v>110</v>
      </c>
      <c r="G242" s="95" t="str">
        <f t="shared" si="31"/>
        <v>-</v>
      </c>
      <c r="H242" s="13" t="s">
        <v>110</v>
      </c>
      <c r="I242" s="95" t="str">
        <f t="shared" si="32"/>
        <v>-</v>
      </c>
      <c r="J242" s="13" t="s">
        <v>110</v>
      </c>
      <c r="K242" s="95" t="str">
        <f t="shared" si="33"/>
        <v>-</v>
      </c>
      <c r="L242" s="95" t="s">
        <v>110</v>
      </c>
      <c r="M242" s="95" t="str">
        <f t="shared" si="34"/>
        <v>-</v>
      </c>
      <c r="N242" s="13">
        <v>19.315000000000001</v>
      </c>
      <c r="O242" s="13">
        <v>16.632999999999999</v>
      </c>
      <c r="P242" s="13">
        <v>15.782999999999999</v>
      </c>
      <c r="Q242" s="13">
        <v>15.298</v>
      </c>
      <c r="R242" s="95"/>
      <c r="S242" s="13"/>
      <c r="T242" s="13"/>
      <c r="W242" s="101"/>
    </row>
    <row r="243" spans="1:23">
      <c r="A243" s="10">
        <v>42671</v>
      </c>
      <c r="B243" s="13" t="s">
        <v>110</v>
      </c>
      <c r="C243" s="95" t="str">
        <f t="shared" si="29"/>
        <v>-</v>
      </c>
      <c r="D243" s="13" t="s">
        <v>110</v>
      </c>
      <c r="E243" s="95" t="str">
        <f t="shared" si="30"/>
        <v>-</v>
      </c>
      <c r="F243" s="13" t="s">
        <v>110</v>
      </c>
      <c r="G243" s="95" t="str">
        <f t="shared" si="31"/>
        <v>-</v>
      </c>
      <c r="H243" s="13" t="s">
        <v>110</v>
      </c>
      <c r="I243" s="95" t="str">
        <f t="shared" si="32"/>
        <v>-</v>
      </c>
      <c r="J243" s="13" t="s">
        <v>110</v>
      </c>
      <c r="K243" s="95" t="str">
        <f t="shared" si="33"/>
        <v>-</v>
      </c>
      <c r="L243" s="95" t="s">
        <v>110</v>
      </c>
      <c r="M243" s="95" t="str">
        <f t="shared" si="34"/>
        <v>-</v>
      </c>
      <c r="N243" s="13">
        <v>19.315000000000001</v>
      </c>
      <c r="O243" s="13">
        <v>16.602</v>
      </c>
      <c r="P243" s="13">
        <v>15.853</v>
      </c>
      <c r="Q243" s="13">
        <v>15.346</v>
      </c>
      <c r="R243" s="95"/>
      <c r="S243" s="13"/>
      <c r="T243" s="13"/>
      <c r="W243" s="101"/>
    </row>
    <row r="244" spans="1:23">
      <c r="A244" s="10">
        <v>42674</v>
      </c>
      <c r="B244" s="13" t="s">
        <v>110</v>
      </c>
      <c r="C244" s="95" t="str">
        <f t="shared" si="29"/>
        <v>-</v>
      </c>
      <c r="D244" s="13" t="s">
        <v>110</v>
      </c>
      <c r="E244" s="95" t="str">
        <f t="shared" si="30"/>
        <v>-</v>
      </c>
      <c r="F244" s="13" t="s">
        <v>110</v>
      </c>
      <c r="G244" s="95" t="str">
        <f t="shared" si="31"/>
        <v>-</v>
      </c>
      <c r="H244" s="13" t="s">
        <v>110</v>
      </c>
      <c r="I244" s="95" t="str">
        <f t="shared" si="32"/>
        <v>-</v>
      </c>
      <c r="J244" s="13" t="s">
        <v>110</v>
      </c>
      <c r="K244" s="95" t="str">
        <f t="shared" si="33"/>
        <v>-</v>
      </c>
      <c r="L244" s="95" t="s">
        <v>110</v>
      </c>
      <c r="M244" s="95" t="str">
        <f t="shared" si="34"/>
        <v>-</v>
      </c>
      <c r="N244" s="13">
        <v>18.361000000000001</v>
      </c>
      <c r="O244" s="13">
        <v>16.541</v>
      </c>
      <c r="P244" s="13">
        <v>15.839</v>
      </c>
      <c r="Q244" s="13">
        <v>15.403</v>
      </c>
      <c r="R244" s="95"/>
      <c r="S244" s="13"/>
      <c r="T244" s="13"/>
      <c r="W244" s="101"/>
    </row>
    <row r="245" spans="1:23">
      <c r="A245" s="10">
        <v>42675</v>
      </c>
      <c r="B245" s="13" t="s">
        <v>110</v>
      </c>
      <c r="C245" s="95" t="str">
        <f t="shared" si="29"/>
        <v>-</v>
      </c>
      <c r="D245" s="13" t="s">
        <v>110</v>
      </c>
      <c r="E245" s="95" t="str">
        <f t="shared" si="30"/>
        <v>-</v>
      </c>
      <c r="F245" s="13" t="s">
        <v>110</v>
      </c>
      <c r="G245" s="95" t="str">
        <f t="shared" si="31"/>
        <v>-</v>
      </c>
      <c r="H245" s="13" t="s">
        <v>110</v>
      </c>
      <c r="I245" s="95" t="str">
        <f t="shared" si="32"/>
        <v>-</v>
      </c>
      <c r="J245" s="13" t="s">
        <v>110</v>
      </c>
      <c r="K245" s="95" t="str">
        <f t="shared" si="33"/>
        <v>-</v>
      </c>
      <c r="L245" s="95" t="s">
        <v>110</v>
      </c>
      <c r="M245" s="95" t="str">
        <f t="shared" si="34"/>
        <v>-</v>
      </c>
      <c r="N245" s="13">
        <v>19.225999999999999</v>
      </c>
      <c r="O245" s="13">
        <v>16.41</v>
      </c>
      <c r="P245" s="13">
        <v>15.933999999999999</v>
      </c>
      <c r="Q245" s="13">
        <v>15.442</v>
      </c>
      <c r="R245" s="95"/>
      <c r="S245" s="13"/>
      <c r="T245" s="13"/>
      <c r="W245" s="101"/>
    </row>
    <row r="246" spans="1:23">
      <c r="A246" s="10">
        <v>42676</v>
      </c>
      <c r="B246" s="13" t="s">
        <v>110</v>
      </c>
      <c r="C246" s="95" t="str">
        <f t="shared" si="29"/>
        <v>-</v>
      </c>
      <c r="D246" s="13" t="s">
        <v>110</v>
      </c>
      <c r="E246" s="95" t="str">
        <f t="shared" si="30"/>
        <v>-</v>
      </c>
      <c r="F246" s="13" t="s">
        <v>110</v>
      </c>
      <c r="G246" s="95" t="str">
        <f t="shared" si="31"/>
        <v>-</v>
      </c>
      <c r="H246" s="13" t="s">
        <v>110</v>
      </c>
      <c r="I246" s="95" t="str">
        <f t="shared" si="32"/>
        <v>-</v>
      </c>
      <c r="J246" s="13" t="s">
        <v>110</v>
      </c>
      <c r="K246" s="95" t="str">
        <f t="shared" si="33"/>
        <v>-</v>
      </c>
      <c r="L246" s="95" t="s">
        <v>110</v>
      </c>
      <c r="M246" s="95" t="str">
        <f t="shared" si="34"/>
        <v>-</v>
      </c>
      <c r="N246" s="13">
        <v>19.225999999999999</v>
      </c>
      <c r="O246" s="13">
        <v>16.378</v>
      </c>
      <c r="P246" s="13">
        <v>16.001999999999999</v>
      </c>
      <c r="Q246" s="13">
        <v>15.467000000000001</v>
      </c>
      <c r="R246" s="95"/>
      <c r="S246" s="13"/>
      <c r="T246" s="13"/>
      <c r="W246" s="101"/>
    </row>
    <row r="247" spans="1:23">
      <c r="A247" s="10">
        <v>42677</v>
      </c>
      <c r="B247" s="13" t="s">
        <v>110</v>
      </c>
      <c r="C247" s="95" t="str">
        <f t="shared" si="29"/>
        <v>-</v>
      </c>
      <c r="D247" s="13" t="s">
        <v>110</v>
      </c>
      <c r="E247" s="95" t="str">
        <f t="shared" si="30"/>
        <v>-</v>
      </c>
      <c r="F247" s="13" t="s">
        <v>110</v>
      </c>
      <c r="G247" s="95" t="str">
        <f t="shared" si="31"/>
        <v>-</v>
      </c>
      <c r="H247" s="13" t="s">
        <v>110</v>
      </c>
      <c r="I247" s="95" t="str">
        <f t="shared" si="32"/>
        <v>-</v>
      </c>
      <c r="J247" s="13" t="s">
        <v>110</v>
      </c>
      <c r="K247" s="95" t="str">
        <f t="shared" si="33"/>
        <v>-</v>
      </c>
      <c r="L247" s="95" t="s">
        <v>110</v>
      </c>
      <c r="M247" s="95" t="str">
        <f t="shared" si="34"/>
        <v>-</v>
      </c>
      <c r="N247" s="13">
        <v>19.074000000000002</v>
      </c>
      <c r="O247" s="13">
        <v>16.347999999999999</v>
      </c>
      <c r="P247" s="13">
        <v>16</v>
      </c>
      <c r="Q247" s="13">
        <v>15.555</v>
      </c>
      <c r="R247" s="95"/>
      <c r="S247" s="13"/>
      <c r="T247" s="13"/>
      <c r="W247" s="101"/>
    </row>
    <row r="248" spans="1:23">
      <c r="A248" s="10">
        <v>42678</v>
      </c>
      <c r="B248" s="13" t="s">
        <v>110</v>
      </c>
      <c r="C248" s="95" t="str">
        <f t="shared" si="29"/>
        <v>-</v>
      </c>
      <c r="D248" s="13" t="s">
        <v>110</v>
      </c>
      <c r="E248" s="95" t="str">
        <f t="shared" si="30"/>
        <v>-</v>
      </c>
      <c r="F248" s="13" t="s">
        <v>110</v>
      </c>
      <c r="G248" s="95" t="str">
        <f t="shared" si="31"/>
        <v>-</v>
      </c>
      <c r="H248" s="13" t="s">
        <v>110</v>
      </c>
      <c r="I248" s="95" t="str">
        <f t="shared" si="32"/>
        <v>-</v>
      </c>
      <c r="J248" s="13" t="s">
        <v>110</v>
      </c>
      <c r="K248" s="95" t="str">
        <f t="shared" si="33"/>
        <v>-</v>
      </c>
      <c r="L248" s="95" t="s">
        <v>110</v>
      </c>
      <c r="M248" s="95" t="str">
        <f t="shared" si="34"/>
        <v>-</v>
      </c>
      <c r="N248" s="13">
        <v>19.695</v>
      </c>
      <c r="O248" s="13">
        <v>16.640999999999998</v>
      </c>
      <c r="P248" s="13">
        <v>16.170000000000002</v>
      </c>
      <c r="Q248" s="13">
        <v>15.685</v>
      </c>
      <c r="R248" s="95"/>
      <c r="S248" s="13"/>
      <c r="T248" s="13"/>
      <c r="W248" s="101"/>
    </row>
    <row r="249" spans="1:23">
      <c r="A249" s="10">
        <v>42681</v>
      </c>
      <c r="B249" s="13" t="s">
        <v>110</v>
      </c>
      <c r="C249" s="95" t="str">
        <f t="shared" si="29"/>
        <v>-</v>
      </c>
      <c r="D249" s="13" t="s">
        <v>110</v>
      </c>
      <c r="E249" s="95" t="str">
        <f t="shared" si="30"/>
        <v>-</v>
      </c>
      <c r="F249" s="13" t="s">
        <v>110</v>
      </c>
      <c r="G249" s="95" t="str">
        <f t="shared" si="31"/>
        <v>-</v>
      </c>
      <c r="H249" s="13" t="s">
        <v>110</v>
      </c>
      <c r="I249" s="95" t="str">
        <f t="shared" si="32"/>
        <v>-</v>
      </c>
      <c r="J249" s="13" t="s">
        <v>110</v>
      </c>
      <c r="K249" s="95" t="str">
        <f t="shared" si="33"/>
        <v>-</v>
      </c>
      <c r="L249" s="95" t="s">
        <v>110</v>
      </c>
      <c r="M249" s="95" t="str">
        <f t="shared" si="34"/>
        <v>-</v>
      </c>
      <c r="N249" s="13">
        <v>18.927</v>
      </c>
      <c r="O249" s="13">
        <v>16.64</v>
      </c>
      <c r="P249" s="13">
        <v>16.193000000000001</v>
      </c>
      <c r="Q249" s="13">
        <v>15.643000000000001</v>
      </c>
      <c r="R249" s="95"/>
      <c r="S249" s="13"/>
      <c r="T249" s="13"/>
      <c r="W249" s="101"/>
    </row>
    <row r="250" spans="1:23">
      <c r="A250" s="10">
        <v>42682</v>
      </c>
      <c r="B250" s="13" t="s">
        <v>110</v>
      </c>
      <c r="C250" s="95" t="str">
        <f t="shared" si="29"/>
        <v>-</v>
      </c>
      <c r="D250" s="13" t="s">
        <v>110</v>
      </c>
      <c r="E250" s="95" t="str">
        <f t="shared" si="30"/>
        <v>-</v>
      </c>
      <c r="F250" s="13" t="s">
        <v>110</v>
      </c>
      <c r="G250" s="95" t="str">
        <f t="shared" si="31"/>
        <v>-</v>
      </c>
      <c r="H250" s="13" t="s">
        <v>110</v>
      </c>
      <c r="I250" s="95" t="str">
        <f t="shared" si="32"/>
        <v>-</v>
      </c>
      <c r="J250" s="13" t="s">
        <v>110</v>
      </c>
      <c r="K250" s="95" t="str">
        <f t="shared" si="33"/>
        <v>-</v>
      </c>
      <c r="L250" s="95" t="s">
        <v>110</v>
      </c>
      <c r="M250" s="95" t="str">
        <f t="shared" si="34"/>
        <v>-</v>
      </c>
      <c r="N250" s="13">
        <v>18.927</v>
      </c>
      <c r="O250" s="13">
        <v>16.652999999999999</v>
      </c>
      <c r="P250" s="13">
        <v>16.13</v>
      </c>
      <c r="Q250" s="13">
        <v>15.590999999999999</v>
      </c>
      <c r="R250" s="95"/>
      <c r="S250" s="13"/>
      <c r="T250" s="13"/>
      <c r="W250" s="101"/>
    </row>
    <row r="251" spans="1:23">
      <c r="A251" s="10">
        <v>42683</v>
      </c>
      <c r="B251" s="13" t="s">
        <v>110</v>
      </c>
      <c r="C251" s="95" t="str">
        <f t="shared" si="29"/>
        <v>-</v>
      </c>
      <c r="D251" s="13" t="s">
        <v>110</v>
      </c>
      <c r="E251" s="95" t="str">
        <f t="shared" si="30"/>
        <v>-</v>
      </c>
      <c r="F251" s="13" t="s">
        <v>110</v>
      </c>
      <c r="G251" s="95" t="str">
        <f t="shared" si="31"/>
        <v>-</v>
      </c>
      <c r="H251" s="13" t="s">
        <v>110</v>
      </c>
      <c r="I251" s="95" t="str">
        <f t="shared" si="32"/>
        <v>-</v>
      </c>
      <c r="J251" s="13" t="s">
        <v>110</v>
      </c>
      <c r="K251" s="95" t="str">
        <f t="shared" si="33"/>
        <v>-</v>
      </c>
      <c r="L251" s="95" t="s">
        <v>110</v>
      </c>
      <c r="M251" s="95" t="str">
        <f t="shared" si="34"/>
        <v>-</v>
      </c>
      <c r="N251" s="13">
        <v>19.448</v>
      </c>
      <c r="O251" s="13">
        <v>16.890999999999998</v>
      </c>
      <c r="P251" s="13">
        <v>16.260999999999999</v>
      </c>
      <c r="Q251" s="13">
        <v>15.728999999999999</v>
      </c>
      <c r="R251" s="95"/>
      <c r="S251" s="13"/>
      <c r="T251" s="13"/>
      <c r="W251" s="101"/>
    </row>
    <row r="252" spans="1:23">
      <c r="A252" s="10">
        <v>42684</v>
      </c>
      <c r="B252" s="13" t="s">
        <v>110</v>
      </c>
      <c r="C252" s="95" t="str">
        <f t="shared" si="29"/>
        <v>-</v>
      </c>
      <c r="D252" s="13" t="s">
        <v>110</v>
      </c>
      <c r="E252" s="95" t="str">
        <f t="shared" si="30"/>
        <v>-</v>
      </c>
      <c r="F252" s="13" t="s">
        <v>110</v>
      </c>
      <c r="G252" s="95" t="str">
        <f t="shared" si="31"/>
        <v>-</v>
      </c>
      <c r="H252" s="13" t="s">
        <v>110</v>
      </c>
      <c r="I252" s="95" t="str">
        <f t="shared" si="32"/>
        <v>-</v>
      </c>
      <c r="J252" s="13" t="s">
        <v>110</v>
      </c>
      <c r="K252" s="95" t="str">
        <f t="shared" si="33"/>
        <v>-</v>
      </c>
      <c r="L252" s="95" t="s">
        <v>110</v>
      </c>
      <c r="M252" s="95" t="str">
        <f t="shared" si="34"/>
        <v>-</v>
      </c>
      <c r="N252" s="13">
        <v>20.648</v>
      </c>
      <c r="O252" s="13">
        <v>17.513000000000002</v>
      </c>
      <c r="P252" s="13">
        <v>16.646999999999998</v>
      </c>
      <c r="Q252" s="13">
        <v>16.045999999999999</v>
      </c>
      <c r="R252" s="95"/>
      <c r="S252" s="13"/>
      <c r="T252" s="13"/>
      <c r="W252" s="101"/>
    </row>
    <row r="253" spans="1:23">
      <c r="A253" s="10">
        <v>42685</v>
      </c>
      <c r="B253" s="13" t="s">
        <v>110</v>
      </c>
      <c r="C253" s="95" t="str">
        <f t="shared" si="29"/>
        <v>-</v>
      </c>
      <c r="D253" s="13" t="s">
        <v>110</v>
      </c>
      <c r="E253" s="95" t="str">
        <f t="shared" si="30"/>
        <v>-</v>
      </c>
      <c r="F253" s="13" t="s">
        <v>110</v>
      </c>
      <c r="G253" s="95" t="str">
        <f t="shared" si="31"/>
        <v>-</v>
      </c>
      <c r="H253" s="13" t="s">
        <v>110</v>
      </c>
      <c r="I253" s="95" t="str">
        <f t="shared" si="32"/>
        <v>-</v>
      </c>
      <c r="J253" s="13" t="s">
        <v>110</v>
      </c>
      <c r="K253" s="95" t="str">
        <f t="shared" si="33"/>
        <v>-</v>
      </c>
      <c r="L253" s="95" t="s">
        <v>110</v>
      </c>
      <c r="M253" s="95" t="str">
        <f t="shared" si="34"/>
        <v>-</v>
      </c>
      <c r="N253" s="13">
        <v>20.648</v>
      </c>
      <c r="O253" s="13">
        <v>18.074000000000002</v>
      </c>
      <c r="P253" s="13">
        <v>16.747</v>
      </c>
      <c r="Q253" s="13">
        <v>16.055</v>
      </c>
      <c r="R253" s="95"/>
      <c r="S253" s="13"/>
      <c r="T253" s="13"/>
      <c r="W253" s="101"/>
    </row>
    <row r="254" spans="1:23">
      <c r="A254" s="10">
        <v>42688</v>
      </c>
      <c r="B254" s="13" t="s">
        <v>110</v>
      </c>
      <c r="C254" s="95" t="str">
        <f t="shared" si="29"/>
        <v>-</v>
      </c>
      <c r="D254" s="13" t="s">
        <v>110</v>
      </c>
      <c r="E254" s="95" t="str">
        <f t="shared" si="30"/>
        <v>-</v>
      </c>
      <c r="F254" s="13" t="s">
        <v>110</v>
      </c>
      <c r="G254" s="95" t="str">
        <f t="shared" si="31"/>
        <v>-</v>
      </c>
      <c r="H254" s="13" t="s">
        <v>110</v>
      </c>
      <c r="I254" s="95" t="str">
        <f t="shared" si="32"/>
        <v>-</v>
      </c>
      <c r="J254" s="13" t="s">
        <v>110</v>
      </c>
      <c r="K254" s="95" t="str">
        <f t="shared" si="33"/>
        <v>-</v>
      </c>
      <c r="L254" s="95" t="s">
        <v>110</v>
      </c>
      <c r="M254" s="95" t="str">
        <f t="shared" si="34"/>
        <v>-</v>
      </c>
      <c r="N254" s="13">
        <v>22.617999999999999</v>
      </c>
      <c r="O254" s="13">
        <v>18.731000000000002</v>
      </c>
      <c r="P254" s="13">
        <v>17.143999999999998</v>
      </c>
      <c r="Q254" s="13">
        <v>16.274000000000001</v>
      </c>
      <c r="R254" s="95"/>
      <c r="S254" s="13"/>
      <c r="T254" s="13"/>
      <c r="W254" s="101"/>
    </row>
    <row r="255" spans="1:23">
      <c r="A255" s="10">
        <v>42689</v>
      </c>
      <c r="B255" s="13" t="s">
        <v>110</v>
      </c>
      <c r="C255" s="95" t="str">
        <f t="shared" si="29"/>
        <v>-</v>
      </c>
      <c r="D255" s="13" t="s">
        <v>110</v>
      </c>
      <c r="E255" s="95" t="str">
        <f t="shared" si="30"/>
        <v>-</v>
      </c>
      <c r="F255" s="13" t="s">
        <v>110</v>
      </c>
      <c r="G255" s="95" t="str">
        <f t="shared" si="31"/>
        <v>-</v>
      </c>
      <c r="H255" s="13" t="s">
        <v>110</v>
      </c>
      <c r="I255" s="95" t="str">
        <f t="shared" si="32"/>
        <v>-</v>
      </c>
      <c r="J255" s="13" t="s">
        <v>110</v>
      </c>
      <c r="K255" s="95" t="str">
        <f t="shared" si="33"/>
        <v>-</v>
      </c>
      <c r="L255" s="95" t="s">
        <v>110</v>
      </c>
      <c r="M255" s="95" t="str">
        <f t="shared" si="34"/>
        <v>-</v>
      </c>
      <c r="N255" s="13">
        <v>22.661000000000001</v>
      </c>
      <c r="O255" s="13">
        <v>18.817</v>
      </c>
      <c r="P255" s="13">
        <v>17.091999999999999</v>
      </c>
      <c r="Q255" s="13">
        <v>16.228999999999999</v>
      </c>
      <c r="R255" s="95"/>
      <c r="S255" s="13"/>
      <c r="T255" s="13"/>
      <c r="W255" s="101"/>
    </row>
    <row r="256" spans="1:23">
      <c r="A256" s="10">
        <v>42690</v>
      </c>
      <c r="B256" s="13" t="s">
        <v>110</v>
      </c>
      <c r="C256" s="95" t="str">
        <f t="shared" si="29"/>
        <v>-</v>
      </c>
      <c r="D256" s="13" t="s">
        <v>110</v>
      </c>
      <c r="E256" s="95" t="str">
        <f t="shared" si="30"/>
        <v>-</v>
      </c>
      <c r="F256" s="13" t="s">
        <v>110</v>
      </c>
      <c r="G256" s="95" t="str">
        <f t="shared" si="31"/>
        <v>-</v>
      </c>
      <c r="H256" s="13" t="s">
        <v>110</v>
      </c>
      <c r="I256" s="95" t="str">
        <f t="shared" si="32"/>
        <v>-</v>
      </c>
      <c r="J256" s="13" t="s">
        <v>110</v>
      </c>
      <c r="K256" s="95" t="str">
        <f t="shared" si="33"/>
        <v>-</v>
      </c>
      <c r="L256" s="95" t="s">
        <v>110</v>
      </c>
      <c r="M256" s="95" t="str">
        <f t="shared" si="34"/>
        <v>-</v>
      </c>
      <c r="N256" s="13">
        <v>21.565999999999999</v>
      </c>
      <c r="O256" s="13">
        <v>18.231999999999999</v>
      </c>
      <c r="P256" s="13">
        <v>16.805</v>
      </c>
      <c r="Q256" s="13">
        <v>16.152000000000001</v>
      </c>
      <c r="R256" s="95"/>
      <c r="S256" s="13"/>
      <c r="T256" s="13"/>
      <c r="W256" s="101"/>
    </row>
    <row r="257" spans="1:23">
      <c r="A257" s="10">
        <v>42691</v>
      </c>
      <c r="B257" s="13" t="s">
        <v>110</v>
      </c>
      <c r="C257" s="95" t="str">
        <f t="shared" si="29"/>
        <v>-</v>
      </c>
      <c r="D257" s="13" t="s">
        <v>110</v>
      </c>
      <c r="E257" s="95" t="str">
        <f t="shared" si="30"/>
        <v>-</v>
      </c>
      <c r="F257" s="13" t="s">
        <v>110</v>
      </c>
      <c r="G257" s="95" t="str">
        <f t="shared" si="31"/>
        <v>-</v>
      </c>
      <c r="H257" s="13" t="s">
        <v>110</v>
      </c>
      <c r="I257" s="95" t="str">
        <f t="shared" si="32"/>
        <v>-</v>
      </c>
      <c r="J257" s="13" t="s">
        <v>110</v>
      </c>
      <c r="K257" s="95" t="str">
        <f t="shared" si="33"/>
        <v>-</v>
      </c>
      <c r="L257" s="95" t="s">
        <v>110</v>
      </c>
      <c r="M257" s="95" t="str">
        <f t="shared" si="34"/>
        <v>-</v>
      </c>
      <c r="N257" s="13">
        <v>20.986999999999998</v>
      </c>
      <c r="O257" s="13">
        <v>18.327000000000002</v>
      </c>
      <c r="P257" s="13">
        <v>16.805</v>
      </c>
      <c r="Q257" s="13">
        <v>16.128</v>
      </c>
      <c r="R257" s="95"/>
      <c r="S257" s="13"/>
      <c r="T257" s="13"/>
      <c r="W257" s="101"/>
    </row>
    <row r="258" spans="1:23">
      <c r="A258" s="10">
        <v>42692</v>
      </c>
      <c r="B258" s="13" t="s">
        <v>110</v>
      </c>
      <c r="C258" s="95" t="str">
        <f t="shared" si="29"/>
        <v>-</v>
      </c>
      <c r="D258" s="13" t="s">
        <v>110</v>
      </c>
      <c r="E258" s="95" t="str">
        <f t="shared" si="30"/>
        <v>-</v>
      </c>
      <c r="F258" s="13" t="s">
        <v>110</v>
      </c>
      <c r="G258" s="95" t="str">
        <f t="shared" si="31"/>
        <v>-</v>
      </c>
      <c r="H258" s="13" t="s">
        <v>110</v>
      </c>
      <c r="I258" s="95" t="str">
        <f t="shared" si="32"/>
        <v>-</v>
      </c>
      <c r="J258" s="13" t="s">
        <v>110</v>
      </c>
      <c r="K258" s="95" t="str">
        <f t="shared" si="33"/>
        <v>-</v>
      </c>
      <c r="L258" s="95" t="s">
        <v>110</v>
      </c>
      <c r="M258" s="95" t="str">
        <f t="shared" si="34"/>
        <v>-</v>
      </c>
      <c r="N258" s="13">
        <v>21.129000000000001</v>
      </c>
      <c r="O258" s="13">
        <v>18.343</v>
      </c>
      <c r="P258" s="13">
        <v>16.89</v>
      </c>
      <c r="Q258" s="13">
        <v>16.128</v>
      </c>
      <c r="R258" s="95"/>
      <c r="S258" s="13"/>
      <c r="T258" s="13"/>
      <c r="W258" s="101"/>
    </row>
    <row r="259" spans="1:23">
      <c r="A259" s="10">
        <v>42695</v>
      </c>
      <c r="B259" s="13" t="s">
        <v>110</v>
      </c>
      <c r="C259" s="95" t="str">
        <f t="shared" si="29"/>
        <v>-</v>
      </c>
      <c r="D259" s="13" t="s">
        <v>110</v>
      </c>
      <c r="E259" s="95" t="str">
        <f t="shared" si="30"/>
        <v>-</v>
      </c>
      <c r="F259" s="13" t="s">
        <v>110</v>
      </c>
      <c r="G259" s="95" t="str">
        <f t="shared" si="31"/>
        <v>-</v>
      </c>
      <c r="H259" s="13" t="s">
        <v>110</v>
      </c>
      <c r="I259" s="95" t="str">
        <f t="shared" si="32"/>
        <v>-</v>
      </c>
      <c r="J259" s="13" t="s">
        <v>110</v>
      </c>
      <c r="K259" s="95" t="str">
        <f t="shared" si="33"/>
        <v>-</v>
      </c>
      <c r="L259" s="95" t="s">
        <v>110</v>
      </c>
      <c r="M259" s="95" t="str">
        <f t="shared" si="34"/>
        <v>-</v>
      </c>
      <c r="N259" s="13">
        <v>21.129000000000001</v>
      </c>
      <c r="O259" s="13">
        <v>18.283999999999999</v>
      </c>
      <c r="P259" s="13">
        <v>16.89</v>
      </c>
      <c r="Q259" s="13">
        <v>16.178000000000001</v>
      </c>
      <c r="R259" s="95"/>
      <c r="S259" s="13"/>
      <c r="T259" s="13"/>
      <c r="W259" s="101"/>
    </row>
    <row r="260" spans="1:23">
      <c r="A260" s="10">
        <v>42696</v>
      </c>
      <c r="B260" s="13" t="s">
        <v>110</v>
      </c>
      <c r="C260" s="95" t="str">
        <f t="shared" si="29"/>
        <v>-</v>
      </c>
      <c r="D260" s="13" t="s">
        <v>110</v>
      </c>
      <c r="E260" s="95" t="str">
        <f t="shared" si="30"/>
        <v>-</v>
      </c>
      <c r="F260" s="13" t="s">
        <v>110</v>
      </c>
      <c r="G260" s="95" t="str">
        <f t="shared" si="31"/>
        <v>-</v>
      </c>
      <c r="H260" s="13" t="s">
        <v>110</v>
      </c>
      <c r="I260" s="95" t="str">
        <f t="shared" si="32"/>
        <v>-</v>
      </c>
      <c r="J260" s="13" t="s">
        <v>110</v>
      </c>
      <c r="K260" s="95" t="str">
        <f t="shared" si="33"/>
        <v>-</v>
      </c>
      <c r="L260" s="95" t="s">
        <v>110</v>
      </c>
      <c r="M260" s="95" t="str">
        <f t="shared" si="34"/>
        <v>-</v>
      </c>
      <c r="N260" s="13">
        <v>20.832000000000001</v>
      </c>
      <c r="O260" s="13">
        <v>18.103999999999999</v>
      </c>
      <c r="P260" s="13">
        <v>16.785</v>
      </c>
      <c r="Q260" s="13">
        <v>16.03</v>
      </c>
      <c r="R260" s="95"/>
      <c r="S260" s="13"/>
      <c r="T260" s="13"/>
      <c r="W260" s="101"/>
    </row>
    <row r="261" spans="1:23">
      <c r="A261" s="10">
        <v>42697</v>
      </c>
      <c r="B261" s="13" t="s">
        <v>110</v>
      </c>
      <c r="C261" s="95" t="str">
        <f t="shared" si="29"/>
        <v>-</v>
      </c>
      <c r="D261" s="13" t="s">
        <v>110</v>
      </c>
      <c r="E261" s="95" t="str">
        <f t="shared" si="30"/>
        <v>-</v>
      </c>
      <c r="F261" s="13" t="s">
        <v>110</v>
      </c>
      <c r="G261" s="95" t="str">
        <f t="shared" si="31"/>
        <v>-</v>
      </c>
      <c r="H261" s="13" t="s">
        <v>110</v>
      </c>
      <c r="I261" s="95" t="str">
        <f t="shared" si="32"/>
        <v>-</v>
      </c>
      <c r="J261" s="13" t="s">
        <v>110</v>
      </c>
      <c r="K261" s="95" t="str">
        <f t="shared" si="33"/>
        <v>-</v>
      </c>
      <c r="L261" s="95" t="s">
        <v>110</v>
      </c>
      <c r="M261" s="95" t="str">
        <f t="shared" si="34"/>
        <v>-</v>
      </c>
      <c r="N261" s="13">
        <v>20.852</v>
      </c>
      <c r="O261" s="13">
        <v>18.199000000000002</v>
      </c>
      <c r="P261" s="13">
        <v>16.829999999999998</v>
      </c>
      <c r="Q261" s="13">
        <v>16.03</v>
      </c>
      <c r="R261" s="95"/>
      <c r="S261" s="13"/>
      <c r="T261" s="13"/>
      <c r="W261" s="101"/>
    </row>
    <row r="262" spans="1:23">
      <c r="A262" s="10">
        <v>42698</v>
      </c>
      <c r="B262" s="13" t="s">
        <v>110</v>
      </c>
      <c r="C262" s="95" t="str">
        <f t="shared" si="29"/>
        <v>-</v>
      </c>
      <c r="D262" s="13" t="s">
        <v>110</v>
      </c>
      <c r="E262" s="95" t="str">
        <f t="shared" si="30"/>
        <v>-</v>
      </c>
      <c r="F262" s="13" t="s">
        <v>110</v>
      </c>
      <c r="G262" s="95" t="str">
        <f t="shared" si="31"/>
        <v>-</v>
      </c>
      <c r="H262" s="13" t="s">
        <v>110</v>
      </c>
      <c r="I262" s="95" t="str">
        <f t="shared" si="32"/>
        <v>-</v>
      </c>
      <c r="J262" s="13" t="s">
        <v>110</v>
      </c>
      <c r="K262" s="95" t="str">
        <f t="shared" si="33"/>
        <v>-</v>
      </c>
      <c r="L262" s="95" t="s">
        <v>110</v>
      </c>
      <c r="M262" s="95" t="str">
        <f t="shared" si="34"/>
        <v>-</v>
      </c>
      <c r="N262" s="13">
        <v>20.852</v>
      </c>
      <c r="O262" s="13">
        <v>18.135000000000002</v>
      </c>
      <c r="P262" s="13">
        <v>16.829999999999998</v>
      </c>
      <c r="Q262" s="13">
        <v>16.03</v>
      </c>
      <c r="R262" s="95"/>
      <c r="S262" s="13"/>
      <c r="T262" s="13"/>
      <c r="W262" s="101"/>
    </row>
    <row r="263" spans="1:23">
      <c r="A263" s="10">
        <v>42699</v>
      </c>
      <c r="B263" s="13" t="s">
        <v>110</v>
      </c>
      <c r="C263" s="95" t="str">
        <f t="shared" si="29"/>
        <v>-</v>
      </c>
      <c r="D263" s="13" t="s">
        <v>110</v>
      </c>
      <c r="E263" s="95" t="str">
        <f t="shared" si="30"/>
        <v>-</v>
      </c>
      <c r="F263" s="13" t="s">
        <v>110</v>
      </c>
      <c r="G263" s="95" t="str">
        <f t="shared" si="31"/>
        <v>-</v>
      </c>
      <c r="H263" s="13" t="s">
        <v>110</v>
      </c>
      <c r="I263" s="95" t="str">
        <f t="shared" si="32"/>
        <v>-</v>
      </c>
      <c r="J263" s="13" t="s">
        <v>110</v>
      </c>
      <c r="K263" s="95" t="str">
        <f t="shared" si="33"/>
        <v>-</v>
      </c>
      <c r="L263" s="95" t="s">
        <v>110</v>
      </c>
      <c r="M263" s="95" t="str">
        <f t="shared" si="34"/>
        <v>-</v>
      </c>
      <c r="N263" s="13">
        <v>20.852</v>
      </c>
      <c r="O263" s="13">
        <v>18.231000000000002</v>
      </c>
      <c r="P263" s="13">
        <v>16.724</v>
      </c>
      <c r="Q263" s="13">
        <v>15.936999999999999</v>
      </c>
      <c r="R263" s="95"/>
      <c r="S263" s="13"/>
      <c r="T263" s="13"/>
      <c r="W263" s="101"/>
    </row>
    <row r="264" spans="1:23">
      <c r="A264" s="10">
        <v>42702</v>
      </c>
      <c r="B264" s="13" t="s">
        <v>110</v>
      </c>
      <c r="C264" s="95" t="str">
        <f t="shared" si="29"/>
        <v>-</v>
      </c>
      <c r="D264" s="13" t="s">
        <v>110</v>
      </c>
      <c r="E264" s="95" t="str">
        <f t="shared" si="30"/>
        <v>-</v>
      </c>
      <c r="F264" s="13" t="s">
        <v>110</v>
      </c>
      <c r="G264" s="95" t="str">
        <f t="shared" si="31"/>
        <v>-</v>
      </c>
      <c r="H264" s="13" t="s">
        <v>110</v>
      </c>
      <c r="I264" s="95" t="str">
        <f t="shared" si="32"/>
        <v>-</v>
      </c>
      <c r="J264" s="13" t="s">
        <v>110</v>
      </c>
      <c r="K264" s="95" t="str">
        <f t="shared" si="33"/>
        <v>-</v>
      </c>
      <c r="L264" s="95" t="s">
        <v>110</v>
      </c>
      <c r="M264" s="95" t="str">
        <f t="shared" si="34"/>
        <v>-</v>
      </c>
      <c r="N264" s="13">
        <v>20.852</v>
      </c>
      <c r="O264" s="13">
        <v>18.231000000000002</v>
      </c>
      <c r="P264" s="13">
        <v>16.724</v>
      </c>
      <c r="Q264" s="13">
        <v>15.936999999999999</v>
      </c>
      <c r="R264" s="95"/>
      <c r="S264" s="13"/>
      <c r="T264" s="13"/>
      <c r="W264" s="101"/>
    </row>
    <row r="265" spans="1:23">
      <c r="A265" s="10">
        <v>42703</v>
      </c>
      <c r="B265" s="13" t="s">
        <v>110</v>
      </c>
      <c r="C265" s="95" t="str">
        <f t="shared" si="29"/>
        <v>-</v>
      </c>
      <c r="D265" s="13" t="s">
        <v>110</v>
      </c>
      <c r="E265" s="95" t="str">
        <f t="shared" si="30"/>
        <v>-</v>
      </c>
      <c r="F265" s="13" t="s">
        <v>110</v>
      </c>
      <c r="G265" s="95" t="str">
        <f t="shared" si="31"/>
        <v>-</v>
      </c>
      <c r="H265" s="13" t="s">
        <v>110</v>
      </c>
      <c r="I265" s="95" t="str">
        <f t="shared" si="32"/>
        <v>-</v>
      </c>
      <c r="J265" s="13" t="s">
        <v>110</v>
      </c>
      <c r="K265" s="95" t="str">
        <f t="shared" si="33"/>
        <v>-</v>
      </c>
      <c r="L265" s="95" t="s">
        <v>110</v>
      </c>
      <c r="M265" s="95" t="str">
        <f t="shared" si="34"/>
        <v>-</v>
      </c>
      <c r="N265" s="13">
        <v>20.798999999999999</v>
      </c>
      <c r="O265" s="13">
        <v>18.010999999999999</v>
      </c>
      <c r="P265" s="13">
        <v>16.719000000000001</v>
      </c>
      <c r="Q265" s="13">
        <v>16.05</v>
      </c>
      <c r="R265" s="95"/>
      <c r="S265" s="13"/>
      <c r="T265" s="13"/>
      <c r="W265" s="101"/>
    </row>
    <row r="266" spans="1:23">
      <c r="A266" s="10">
        <v>42704</v>
      </c>
      <c r="B266" s="13" t="s">
        <v>110</v>
      </c>
      <c r="C266" s="95" t="str">
        <f t="shared" si="29"/>
        <v>-</v>
      </c>
      <c r="D266" s="13" t="s">
        <v>110</v>
      </c>
      <c r="E266" s="95" t="str">
        <f t="shared" si="30"/>
        <v>-</v>
      </c>
      <c r="F266" s="13" t="s">
        <v>110</v>
      </c>
      <c r="G266" s="95" t="str">
        <f t="shared" si="31"/>
        <v>-</v>
      </c>
      <c r="H266" s="13" t="s">
        <v>110</v>
      </c>
      <c r="I266" s="95" t="str">
        <f t="shared" si="32"/>
        <v>-</v>
      </c>
      <c r="J266" s="13" t="s">
        <v>110</v>
      </c>
      <c r="K266" s="95" t="str">
        <f t="shared" si="33"/>
        <v>-</v>
      </c>
      <c r="L266" s="95" t="s">
        <v>110</v>
      </c>
      <c r="M266" s="95" t="str">
        <f t="shared" si="34"/>
        <v>-</v>
      </c>
      <c r="N266" s="13">
        <v>20.849</v>
      </c>
      <c r="O266" s="13">
        <v>18.071000000000002</v>
      </c>
      <c r="P266" s="13">
        <v>16.946000000000002</v>
      </c>
      <c r="Q266" s="13">
        <v>16.013999999999999</v>
      </c>
      <c r="R266" s="95"/>
      <c r="S266" s="13"/>
      <c r="T266" s="13"/>
      <c r="W266" s="101"/>
    </row>
    <row r="267" spans="1:23">
      <c r="A267" s="10">
        <v>42705</v>
      </c>
      <c r="B267" s="13" t="s">
        <v>110</v>
      </c>
      <c r="C267" s="95" t="str">
        <f t="shared" si="29"/>
        <v>-</v>
      </c>
      <c r="D267" s="13" t="s">
        <v>110</v>
      </c>
      <c r="E267" s="95" t="str">
        <f t="shared" si="30"/>
        <v>-</v>
      </c>
      <c r="F267" s="13" t="s">
        <v>110</v>
      </c>
      <c r="G267" s="95" t="str">
        <f t="shared" si="31"/>
        <v>-</v>
      </c>
      <c r="H267" s="13" t="s">
        <v>110</v>
      </c>
      <c r="I267" s="95" t="str">
        <f t="shared" si="32"/>
        <v>-</v>
      </c>
      <c r="J267" s="13" t="s">
        <v>110</v>
      </c>
      <c r="K267" s="95" t="str">
        <f t="shared" si="33"/>
        <v>-</v>
      </c>
      <c r="L267" s="95" t="s">
        <v>110</v>
      </c>
      <c r="M267" s="95" t="str">
        <f t="shared" si="34"/>
        <v>-</v>
      </c>
      <c r="N267" s="13">
        <v>20.959</v>
      </c>
      <c r="O267" s="13">
        <v>18.071000000000002</v>
      </c>
      <c r="P267" s="13">
        <v>16.974</v>
      </c>
      <c r="Q267" s="13">
        <v>16.234000000000002</v>
      </c>
      <c r="R267" s="95"/>
      <c r="S267" s="13"/>
      <c r="T267" s="13"/>
      <c r="W267" s="101"/>
    </row>
    <row r="268" spans="1:23">
      <c r="A268" s="10">
        <v>42706</v>
      </c>
      <c r="B268" s="13" t="s">
        <v>110</v>
      </c>
      <c r="C268" s="95" t="str">
        <f t="shared" si="29"/>
        <v>-</v>
      </c>
      <c r="D268" s="13" t="s">
        <v>110</v>
      </c>
      <c r="E268" s="95" t="str">
        <f t="shared" si="30"/>
        <v>-</v>
      </c>
      <c r="F268" s="13" t="s">
        <v>110</v>
      </c>
      <c r="G268" s="95" t="str">
        <f t="shared" si="31"/>
        <v>-</v>
      </c>
      <c r="H268" s="13" t="s">
        <v>110</v>
      </c>
      <c r="I268" s="95" t="str">
        <f t="shared" si="32"/>
        <v>-</v>
      </c>
      <c r="J268" s="13" t="s">
        <v>110</v>
      </c>
      <c r="K268" s="95" t="str">
        <f t="shared" si="33"/>
        <v>-</v>
      </c>
      <c r="L268" s="95" t="s">
        <v>110</v>
      </c>
      <c r="M268" s="95" t="str">
        <f t="shared" si="34"/>
        <v>-</v>
      </c>
      <c r="N268" s="13">
        <v>20.824999999999999</v>
      </c>
      <c r="O268" s="13">
        <v>17.928000000000001</v>
      </c>
      <c r="P268" s="13">
        <v>16.946999999999999</v>
      </c>
      <c r="Q268" s="13">
        <v>16.137</v>
      </c>
      <c r="R268" s="95"/>
      <c r="S268" s="13"/>
      <c r="T268" s="13"/>
      <c r="W268" s="101"/>
    </row>
    <row r="269" spans="1:23">
      <c r="A269" s="10">
        <v>42709</v>
      </c>
      <c r="B269" s="13" t="s">
        <v>110</v>
      </c>
      <c r="C269" s="95" t="str">
        <f t="shared" si="29"/>
        <v>-</v>
      </c>
      <c r="D269" s="13" t="s">
        <v>110</v>
      </c>
      <c r="E269" s="95" t="str">
        <f t="shared" si="30"/>
        <v>-</v>
      </c>
      <c r="F269" s="13" t="s">
        <v>110</v>
      </c>
      <c r="G269" s="95" t="str">
        <f t="shared" si="31"/>
        <v>-</v>
      </c>
      <c r="H269" s="13" t="s">
        <v>110</v>
      </c>
      <c r="I269" s="95" t="str">
        <f t="shared" si="32"/>
        <v>-</v>
      </c>
      <c r="J269" s="13" t="s">
        <v>110</v>
      </c>
      <c r="K269" s="95" t="str">
        <f t="shared" si="33"/>
        <v>-</v>
      </c>
      <c r="L269" s="95" t="s">
        <v>110</v>
      </c>
      <c r="M269" s="95" t="str">
        <f t="shared" si="34"/>
        <v>-</v>
      </c>
      <c r="N269" s="13">
        <v>21.309000000000001</v>
      </c>
      <c r="O269" s="13">
        <v>17.928000000000001</v>
      </c>
      <c r="P269" s="13">
        <v>16.978999999999999</v>
      </c>
      <c r="Q269" s="13">
        <v>16.224</v>
      </c>
      <c r="R269" s="95"/>
      <c r="S269" s="13"/>
      <c r="T269" s="13"/>
      <c r="W269" s="101"/>
    </row>
    <row r="270" spans="1:23">
      <c r="A270" s="10">
        <v>42710</v>
      </c>
      <c r="B270" s="13" t="s">
        <v>110</v>
      </c>
      <c r="C270" s="95" t="str">
        <f t="shared" si="29"/>
        <v>-</v>
      </c>
      <c r="D270" s="13" t="s">
        <v>110</v>
      </c>
      <c r="E270" s="95" t="str">
        <f t="shared" si="30"/>
        <v>-</v>
      </c>
      <c r="F270" s="13" t="s">
        <v>110</v>
      </c>
      <c r="G270" s="95" t="str">
        <f t="shared" si="31"/>
        <v>-</v>
      </c>
      <c r="H270" s="13" t="s">
        <v>110</v>
      </c>
      <c r="I270" s="95" t="str">
        <f t="shared" si="32"/>
        <v>-</v>
      </c>
      <c r="J270" s="13" t="s">
        <v>110</v>
      </c>
      <c r="K270" s="95" t="str">
        <f t="shared" si="33"/>
        <v>-</v>
      </c>
      <c r="L270" s="95" t="s">
        <v>110</v>
      </c>
      <c r="M270" s="95" t="str">
        <f t="shared" si="34"/>
        <v>-</v>
      </c>
      <c r="N270" s="13">
        <v>20.475000000000001</v>
      </c>
      <c r="O270" s="13">
        <v>17.785</v>
      </c>
      <c r="P270" s="13">
        <v>16.913</v>
      </c>
      <c r="Q270" s="13">
        <v>16.190999999999999</v>
      </c>
      <c r="R270" s="95"/>
      <c r="S270" s="13"/>
      <c r="T270" s="13"/>
      <c r="W270" s="101"/>
    </row>
    <row r="271" spans="1:23">
      <c r="A271" s="10">
        <v>42711</v>
      </c>
      <c r="B271" s="13" t="s">
        <v>110</v>
      </c>
      <c r="C271" s="95" t="str">
        <f t="shared" si="29"/>
        <v>-</v>
      </c>
      <c r="D271" s="13" t="s">
        <v>110</v>
      </c>
      <c r="E271" s="95" t="str">
        <f t="shared" si="30"/>
        <v>-</v>
      </c>
      <c r="F271" s="13" t="s">
        <v>110</v>
      </c>
      <c r="G271" s="95" t="str">
        <f t="shared" si="31"/>
        <v>-</v>
      </c>
      <c r="H271" s="13" t="s">
        <v>110</v>
      </c>
      <c r="I271" s="95" t="str">
        <f t="shared" si="32"/>
        <v>-</v>
      </c>
      <c r="J271" s="13" t="s">
        <v>110</v>
      </c>
      <c r="K271" s="95" t="str">
        <f t="shared" si="33"/>
        <v>-</v>
      </c>
      <c r="L271" s="95" t="s">
        <v>110</v>
      </c>
      <c r="M271" s="95" t="str">
        <f t="shared" si="34"/>
        <v>-</v>
      </c>
      <c r="N271" s="13">
        <v>20.376000000000001</v>
      </c>
      <c r="O271" s="13">
        <v>17.565999999999999</v>
      </c>
      <c r="P271" s="13">
        <v>16.923999999999999</v>
      </c>
      <c r="Q271" s="13">
        <v>16.190000000000001</v>
      </c>
      <c r="R271" s="95"/>
      <c r="S271" s="13"/>
      <c r="T271" s="13"/>
      <c r="W271" s="101"/>
    </row>
    <row r="272" spans="1:23">
      <c r="A272" s="10">
        <v>42712</v>
      </c>
      <c r="B272" s="13" t="s">
        <v>110</v>
      </c>
      <c r="C272" s="95" t="str">
        <f t="shared" si="29"/>
        <v>-</v>
      </c>
      <c r="D272" s="13" t="s">
        <v>110</v>
      </c>
      <c r="E272" s="95" t="str">
        <f t="shared" si="30"/>
        <v>-</v>
      </c>
      <c r="F272" s="13" t="s">
        <v>110</v>
      </c>
      <c r="G272" s="95" t="str">
        <f t="shared" si="31"/>
        <v>-</v>
      </c>
      <c r="H272" s="13" t="s">
        <v>110</v>
      </c>
      <c r="I272" s="95" t="str">
        <f t="shared" si="32"/>
        <v>-</v>
      </c>
      <c r="J272" s="13" t="s">
        <v>110</v>
      </c>
      <c r="K272" s="95" t="str">
        <f t="shared" si="33"/>
        <v>-</v>
      </c>
      <c r="L272" s="95" t="s">
        <v>110</v>
      </c>
      <c r="M272" s="95" t="str">
        <f t="shared" si="34"/>
        <v>-</v>
      </c>
      <c r="N272" s="13">
        <v>20.376000000000001</v>
      </c>
      <c r="O272" s="13">
        <v>17.565999999999999</v>
      </c>
      <c r="P272" s="13">
        <v>16.923999999999999</v>
      </c>
      <c r="Q272" s="13">
        <v>16.190000000000001</v>
      </c>
      <c r="R272" s="95"/>
      <c r="S272" s="13"/>
      <c r="T272" s="13"/>
      <c r="W272" s="101"/>
    </row>
    <row r="273" spans="1:23">
      <c r="A273" s="10">
        <v>42713</v>
      </c>
      <c r="B273" s="13" t="s">
        <v>110</v>
      </c>
      <c r="C273" s="95" t="str">
        <f t="shared" si="29"/>
        <v>-</v>
      </c>
      <c r="D273" s="13" t="s">
        <v>110</v>
      </c>
      <c r="E273" s="95" t="str">
        <f t="shared" si="30"/>
        <v>-</v>
      </c>
      <c r="F273" s="13" t="s">
        <v>110</v>
      </c>
      <c r="G273" s="95" t="str">
        <f t="shared" si="31"/>
        <v>-</v>
      </c>
      <c r="H273" s="13" t="s">
        <v>110</v>
      </c>
      <c r="I273" s="95" t="str">
        <f t="shared" si="32"/>
        <v>-</v>
      </c>
      <c r="J273" s="13" t="s">
        <v>110</v>
      </c>
      <c r="K273" s="95" t="str">
        <f t="shared" si="33"/>
        <v>-</v>
      </c>
      <c r="L273" s="95" t="s">
        <v>110</v>
      </c>
      <c r="M273" s="95" t="str">
        <f t="shared" si="34"/>
        <v>-</v>
      </c>
      <c r="N273" s="13">
        <v>20.376000000000001</v>
      </c>
      <c r="O273" s="13">
        <v>17.565999999999999</v>
      </c>
      <c r="P273" s="13">
        <v>16.923999999999999</v>
      </c>
      <c r="Q273" s="13">
        <v>16.190000000000001</v>
      </c>
      <c r="R273" s="95"/>
      <c r="S273" s="13"/>
      <c r="T273" s="13"/>
      <c r="W273" s="101"/>
    </row>
    <row r="274" spans="1:23">
      <c r="A274" s="10">
        <v>42716</v>
      </c>
      <c r="B274" s="13" t="s">
        <v>110</v>
      </c>
      <c r="C274" s="95" t="str">
        <f t="shared" si="29"/>
        <v>-</v>
      </c>
      <c r="D274" s="13" t="s">
        <v>110</v>
      </c>
      <c r="E274" s="95" t="str">
        <f t="shared" si="30"/>
        <v>-</v>
      </c>
      <c r="F274" s="13" t="s">
        <v>110</v>
      </c>
      <c r="G274" s="95" t="str">
        <f t="shared" si="31"/>
        <v>-</v>
      </c>
      <c r="H274" s="13" t="s">
        <v>110</v>
      </c>
      <c r="I274" s="95" t="str">
        <f t="shared" si="32"/>
        <v>-</v>
      </c>
      <c r="J274" s="13" t="s">
        <v>110</v>
      </c>
      <c r="K274" s="95" t="str">
        <f t="shared" si="33"/>
        <v>-</v>
      </c>
      <c r="L274" s="95" t="s">
        <v>110</v>
      </c>
      <c r="M274" s="95" t="str">
        <f t="shared" si="34"/>
        <v>-</v>
      </c>
      <c r="N274" s="13">
        <v>20.283000000000001</v>
      </c>
      <c r="O274" s="13">
        <v>17.484999999999999</v>
      </c>
      <c r="P274" s="13">
        <v>16.884</v>
      </c>
      <c r="Q274" s="13">
        <v>16.155999999999999</v>
      </c>
      <c r="R274" s="95"/>
      <c r="S274" s="13"/>
      <c r="T274" s="13"/>
      <c r="W274" s="101"/>
    </row>
    <row r="275" spans="1:23">
      <c r="A275" s="10">
        <v>42717</v>
      </c>
      <c r="B275" s="13" t="s">
        <v>110</v>
      </c>
      <c r="C275" s="95" t="str">
        <f t="shared" si="29"/>
        <v>-</v>
      </c>
      <c r="D275" s="13" t="s">
        <v>110</v>
      </c>
      <c r="E275" s="95" t="str">
        <f t="shared" si="30"/>
        <v>-</v>
      </c>
      <c r="F275" s="13" t="s">
        <v>110</v>
      </c>
      <c r="G275" s="95" t="str">
        <f t="shared" si="31"/>
        <v>-</v>
      </c>
      <c r="H275" s="13" t="s">
        <v>110</v>
      </c>
      <c r="I275" s="95" t="str">
        <f t="shared" si="32"/>
        <v>-</v>
      </c>
      <c r="J275" s="13" t="s">
        <v>110</v>
      </c>
      <c r="K275" s="95" t="str">
        <f t="shared" si="33"/>
        <v>-</v>
      </c>
      <c r="L275" s="95" t="s">
        <v>110</v>
      </c>
      <c r="M275" s="95" t="str">
        <f t="shared" si="34"/>
        <v>-</v>
      </c>
      <c r="N275" s="13">
        <v>20.184000000000001</v>
      </c>
      <c r="O275" s="13">
        <v>17.302</v>
      </c>
      <c r="P275" s="13">
        <v>16.895</v>
      </c>
      <c r="Q275" s="13">
        <v>16.143999999999998</v>
      </c>
      <c r="R275" s="95"/>
      <c r="S275" s="13"/>
      <c r="T275" s="13"/>
      <c r="W275" s="101"/>
    </row>
    <row r="276" spans="1:23">
      <c r="A276" s="10">
        <v>42718</v>
      </c>
      <c r="B276" s="13" t="s">
        <v>110</v>
      </c>
      <c r="C276" s="95" t="str">
        <f t="shared" si="29"/>
        <v>-</v>
      </c>
      <c r="D276" s="13" t="s">
        <v>110</v>
      </c>
      <c r="E276" s="95" t="str">
        <f t="shared" si="30"/>
        <v>-</v>
      </c>
      <c r="F276" s="13" t="s">
        <v>110</v>
      </c>
      <c r="G276" s="95" t="str">
        <f t="shared" si="31"/>
        <v>-</v>
      </c>
      <c r="H276" s="13" t="s">
        <v>110</v>
      </c>
      <c r="I276" s="95" t="str">
        <f t="shared" si="32"/>
        <v>-</v>
      </c>
      <c r="J276" s="13" t="s">
        <v>110</v>
      </c>
      <c r="K276" s="95" t="str">
        <f t="shared" si="33"/>
        <v>-</v>
      </c>
      <c r="L276" s="95" t="s">
        <v>110</v>
      </c>
      <c r="M276" s="95" t="str">
        <f t="shared" si="34"/>
        <v>-</v>
      </c>
      <c r="N276" s="13">
        <v>19.794</v>
      </c>
      <c r="O276" s="13">
        <v>17.332000000000001</v>
      </c>
      <c r="P276" s="13">
        <v>16.826999999999998</v>
      </c>
      <c r="Q276" s="13">
        <v>16.097999999999999</v>
      </c>
      <c r="R276" s="95"/>
      <c r="S276" s="13"/>
      <c r="T276" s="13"/>
      <c r="W276" s="101"/>
    </row>
    <row r="277" spans="1:23">
      <c r="A277" s="10">
        <v>42719</v>
      </c>
      <c r="B277" s="13" t="s">
        <v>110</v>
      </c>
      <c r="C277" s="95" t="str">
        <f t="shared" si="29"/>
        <v>-</v>
      </c>
      <c r="D277" s="13" t="s">
        <v>110</v>
      </c>
      <c r="E277" s="95" t="str">
        <f t="shared" si="30"/>
        <v>-</v>
      </c>
      <c r="F277" s="13" t="s">
        <v>110</v>
      </c>
      <c r="G277" s="95" t="str">
        <f t="shared" si="31"/>
        <v>-</v>
      </c>
      <c r="H277" s="13" t="s">
        <v>110</v>
      </c>
      <c r="I277" s="95" t="str">
        <f t="shared" si="32"/>
        <v>-</v>
      </c>
      <c r="J277" s="13" t="s">
        <v>110</v>
      </c>
      <c r="K277" s="95" t="str">
        <f t="shared" si="33"/>
        <v>-</v>
      </c>
      <c r="L277" s="95" t="s">
        <v>110</v>
      </c>
      <c r="M277" s="95" t="str">
        <f t="shared" si="34"/>
        <v>-</v>
      </c>
      <c r="N277" s="13">
        <v>19.794</v>
      </c>
      <c r="O277" s="13">
        <v>17.456</v>
      </c>
      <c r="P277" s="13">
        <v>16.850999999999999</v>
      </c>
      <c r="Q277" s="13">
        <v>16.085999999999999</v>
      </c>
      <c r="R277" s="95"/>
      <c r="S277" s="13"/>
      <c r="T277" s="13"/>
      <c r="W277" s="101"/>
    </row>
    <row r="278" spans="1:23">
      <c r="A278" s="10">
        <v>42720</v>
      </c>
      <c r="B278" s="13" t="s">
        <v>110</v>
      </c>
      <c r="C278" s="95" t="str">
        <f t="shared" si="29"/>
        <v>-</v>
      </c>
      <c r="D278" s="13" t="s">
        <v>110</v>
      </c>
      <c r="E278" s="95" t="str">
        <f t="shared" si="30"/>
        <v>-</v>
      </c>
      <c r="F278" s="13" t="s">
        <v>110</v>
      </c>
      <c r="G278" s="95" t="str">
        <f t="shared" si="31"/>
        <v>-</v>
      </c>
      <c r="H278" s="13" t="s">
        <v>110</v>
      </c>
      <c r="I278" s="95" t="str">
        <f t="shared" si="32"/>
        <v>-</v>
      </c>
      <c r="J278" s="13" t="s">
        <v>110</v>
      </c>
      <c r="K278" s="95" t="str">
        <f t="shared" si="33"/>
        <v>-</v>
      </c>
      <c r="L278" s="95" t="s">
        <v>110</v>
      </c>
      <c r="M278" s="95" t="str">
        <f t="shared" si="34"/>
        <v>-</v>
      </c>
      <c r="N278" s="13">
        <v>19.794</v>
      </c>
      <c r="O278" s="13">
        <v>17.393000000000001</v>
      </c>
      <c r="P278" s="13">
        <v>16.850999999999999</v>
      </c>
      <c r="Q278" s="13">
        <v>16.085999999999999</v>
      </c>
      <c r="R278" s="95"/>
      <c r="S278" s="13"/>
      <c r="T278" s="13"/>
      <c r="W278" s="101"/>
    </row>
    <row r="279" spans="1:23">
      <c r="A279" s="10">
        <v>42723</v>
      </c>
      <c r="B279" s="13" t="s">
        <v>110</v>
      </c>
      <c r="C279" s="95" t="str">
        <f t="shared" si="29"/>
        <v>-</v>
      </c>
      <c r="D279" s="13" t="s">
        <v>110</v>
      </c>
      <c r="E279" s="95" t="str">
        <f t="shared" si="30"/>
        <v>-</v>
      </c>
      <c r="F279" s="13" t="s">
        <v>110</v>
      </c>
      <c r="G279" s="95" t="str">
        <f t="shared" si="31"/>
        <v>-</v>
      </c>
      <c r="H279" s="13" t="s">
        <v>110</v>
      </c>
      <c r="I279" s="95" t="str">
        <f t="shared" si="32"/>
        <v>-</v>
      </c>
      <c r="J279" s="13" t="s">
        <v>110</v>
      </c>
      <c r="K279" s="95" t="str">
        <f t="shared" si="33"/>
        <v>-</v>
      </c>
      <c r="L279" s="95" t="s">
        <v>110</v>
      </c>
      <c r="M279" s="95" t="str">
        <f t="shared" si="34"/>
        <v>-</v>
      </c>
      <c r="N279" s="13">
        <v>19.614999999999998</v>
      </c>
      <c r="O279" s="13">
        <v>17.393000000000001</v>
      </c>
      <c r="P279" s="13">
        <v>16.850999999999999</v>
      </c>
      <c r="Q279" s="13">
        <v>16.085999999999999</v>
      </c>
      <c r="R279" s="95"/>
      <c r="S279" s="13"/>
      <c r="T279" s="13"/>
      <c r="W279" s="101"/>
    </row>
    <row r="280" spans="1:23">
      <c r="A280" s="10">
        <v>42724</v>
      </c>
      <c r="B280" s="13" t="s">
        <v>110</v>
      </c>
      <c r="C280" s="95" t="str">
        <f t="shared" si="29"/>
        <v>-</v>
      </c>
      <c r="D280" s="13" t="s">
        <v>110</v>
      </c>
      <c r="E280" s="95" t="str">
        <f t="shared" si="30"/>
        <v>-</v>
      </c>
      <c r="F280" s="13" t="s">
        <v>110</v>
      </c>
      <c r="G280" s="95" t="str">
        <f t="shared" si="31"/>
        <v>-</v>
      </c>
      <c r="H280" s="13" t="s">
        <v>110</v>
      </c>
      <c r="I280" s="95" t="str">
        <f t="shared" si="32"/>
        <v>-</v>
      </c>
      <c r="J280" s="13" t="s">
        <v>110</v>
      </c>
      <c r="K280" s="95" t="str">
        <f t="shared" si="33"/>
        <v>-</v>
      </c>
      <c r="L280" s="95" t="s">
        <v>110</v>
      </c>
      <c r="M280" s="95" t="str">
        <f t="shared" si="34"/>
        <v>-</v>
      </c>
      <c r="N280" s="13">
        <v>19.614999999999998</v>
      </c>
      <c r="O280" s="13">
        <v>17.393000000000001</v>
      </c>
      <c r="P280" s="13">
        <v>16.850999999999999</v>
      </c>
      <c r="Q280" s="13">
        <v>15.965999999999999</v>
      </c>
      <c r="R280" s="95"/>
      <c r="S280" s="13"/>
      <c r="T280" s="13"/>
      <c r="W280" s="101"/>
    </row>
    <row r="281" spans="1:23">
      <c r="A281" s="10">
        <v>42725</v>
      </c>
      <c r="B281" s="13" t="s">
        <v>110</v>
      </c>
      <c r="C281" s="95" t="str">
        <f t="shared" si="29"/>
        <v>-</v>
      </c>
      <c r="D281" s="13" t="s">
        <v>110</v>
      </c>
      <c r="E281" s="95" t="str">
        <f t="shared" si="30"/>
        <v>-</v>
      </c>
      <c r="F281" s="13" t="s">
        <v>110</v>
      </c>
      <c r="G281" s="95" t="str">
        <f t="shared" si="31"/>
        <v>-</v>
      </c>
      <c r="H281" s="13" t="s">
        <v>110</v>
      </c>
      <c r="I281" s="95" t="str">
        <f t="shared" si="32"/>
        <v>-</v>
      </c>
      <c r="J281" s="13" t="s">
        <v>110</v>
      </c>
      <c r="K281" s="95" t="str">
        <f t="shared" si="33"/>
        <v>-</v>
      </c>
      <c r="L281" s="95" t="s">
        <v>110</v>
      </c>
      <c r="M281" s="95" t="str">
        <f t="shared" si="34"/>
        <v>-</v>
      </c>
      <c r="N281" s="13">
        <v>19.562000000000001</v>
      </c>
      <c r="O281" s="13">
        <v>17.393000000000001</v>
      </c>
      <c r="P281" s="13">
        <v>16.817</v>
      </c>
      <c r="Q281" s="13">
        <v>16.042999999999999</v>
      </c>
      <c r="R281" s="95"/>
      <c r="S281" s="13"/>
      <c r="T281" s="13"/>
      <c r="W281" s="101"/>
    </row>
    <row r="282" spans="1:23">
      <c r="A282" s="10">
        <v>42726</v>
      </c>
      <c r="B282" s="13" t="s">
        <v>110</v>
      </c>
      <c r="C282" s="95" t="str">
        <f t="shared" si="29"/>
        <v>-</v>
      </c>
      <c r="D282" s="13" t="s">
        <v>110</v>
      </c>
      <c r="E282" s="95" t="str">
        <f t="shared" si="30"/>
        <v>-</v>
      </c>
      <c r="F282" s="13" t="s">
        <v>110</v>
      </c>
      <c r="G282" s="95" t="str">
        <f t="shared" si="31"/>
        <v>-</v>
      </c>
      <c r="H282" s="13" t="s">
        <v>110</v>
      </c>
      <c r="I282" s="95" t="str">
        <f t="shared" si="32"/>
        <v>-</v>
      </c>
      <c r="J282" s="13" t="s">
        <v>110</v>
      </c>
      <c r="K282" s="95" t="str">
        <f t="shared" si="33"/>
        <v>-</v>
      </c>
      <c r="L282" s="95" t="s">
        <v>110</v>
      </c>
      <c r="M282" s="95" t="str">
        <f t="shared" si="34"/>
        <v>-</v>
      </c>
      <c r="N282" s="13">
        <v>19.565999999999999</v>
      </c>
      <c r="O282" s="13">
        <v>17.611000000000001</v>
      </c>
      <c r="P282" s="13">
        <v>16.893000000000001</v>
      </c>
      <c r="Q282" s="13">
        <v>16.042999999999999</v>
      </c>
      <c r="R282" s="95"/>
      <c r="S282" s="13"/>
      <c r="T282" s="13"/>
      <c r="W282" s="101"/>
    </row>
    <row r="283" spans="1:23">
      <c r="A283" s="10">
        <v>42727</v>
      </c>
      <c r="B283" s="13" t="s">
        <v>110</v>
      </c>
      <c r="C283" s="95" t="str">
        <f t="shared" si="29"/>
        <v>-</v>
      </c>
      <c r="D283" s="13" t="s">
        <v>110</v>
      </c>
      <c r="E283" s="95" t="str">
        <f t="shared" si="30"/>
        <v>-</v>
      </c>
      <c r="F283" s="13" t="s">
        <v>110</v>
      </c>
      <c r="G283" s="95" t="str">
        <f t="shared" si="31"/>
        <v>-</v>
      </c>
      <c r="H283" s="13" t="s">
        <v>110</v>
      </c>
      <c r="I283" s="95" t="str">
        <f t="shared" si="32"/>
        <v>-</v>
      </c>
      <c r="J283" s="13" t="s">
        <v>110</v>
      </c>
      <c r="K283" s="95" t="str">
        <f t="shared" si="33"/>
        <v>-</v>
      </c>
      <c r="L283" s="95" t="s">
        <v>110</v>
      </c>
      <c r="M283" s="95" t="str">
        <f t="shared" si="34"/>
        <v>-</v>
      </c>
      <c r="N283" s="13">
        <v>19.565999999999999</v>
      </c>
      <c r="O283" s="13">
        <v>17.611000000000001</v>
      </c>
      <c r="P283" s="13">
        <v>16.943999999999999</v>
      </c>
      <c r="Q283" s="13">
        <v>16.042999999999999</v>
      </c>
      <c r="R283" s="95"/>
      <c r="S283" s="13"/>
      <c r="T283" s="13"/>
      <c r="W283" s="101"/>
    </row>
    <row r="284" spans="1:23">
      <c r="A284" s="10">
        <v>42730</v>
      </c>
      <c r="B284" s="13" t="s">
        <v>110</v>
      </c>
      <c r="C284" s="95" t="str">
        <f t="shared" si="29"/>
        <v>-</v>
      </c>
      <c r="D284" s="13" t="s">
        <v>110</v>
      </c>
      <c r="E284" s="95" t="str">
        <f t="shared" si="30"/>
        <v>-</v>
      </c>
      <c r="F284" s="13" t="s">
        <v>110</v>
      </c>
      <c r="G284" s="95" t="str">
        <f t="shared" si="31"/>
        <v>-</v>
      </c>
      <c r="H284" s="13" t="s">
        <v>110</v>
      </c>
      <c r="I284" s="95" t="str">
        <f t="shared" si="32"/>
        <v>-</v>
      </c>
      <c r="J284" s="13" t="s">
        <v>110</v>
      </c>
      <c r="K284" s="95" t="str">
        <f t="shared" si="33"/>
        <v>-</v>
      </c>
      <c r="L284" s="95" t="s">
        <v>110</v>
      </c>
      <c r="M284" s="95" t="str">
        <f t="shared" si="34"/>
        <v>-</v>
      </c>
      <c r="N284" s="13">
        <v>19.565999999999999</v>
      </c>
      <c r="O284" s="13">
        <v>17.611000000000001</v>
      </c>
      <c r="P284" s="13">
        <v>16.943999999999999</v>
      </c>
      <c r="Q284" s="13">
        <v>16.042999999999999</v>
      </c>
      <c r="R284" s="95"/>
      <c r="S284" s="13"/>
      <c r="T284" s="13"/>
      <c r="W284" s="101"/>
    </row>
    <row r="285" spans="1:23">
      <c r="A285" s="10">
        <v>42731</v>
      </c>
      <c r="B285" s="13" t="s">
        <v>110</v>
      </c>
      <c r="C285" s="95" t="str">
        <f t="shared" si="29"/>
        <v>-</v>
      </c>
      <c r="D285" s="13" t="s">
        <v>110</v>
      </c>
      <c r="E285" s="95" t="str">
        <f t="shared" si="30"/>
        <v>-</v>
      </c>
      <c r="F285" s="13" t="s">
        <v>110</v>
      </c>
      <c r="G285" s="95" t="str">
        <f t="shared" si="31"/>
        <v>-</v>
      </c>
      <c r="H285" s="13" t="s">
        <v>110</v>
      </c>
      <c r="I285" s="95" t="str">
        <f t="shared" si="32"/>
        <v>-</v>
      </c>
      <c r="J285" s="13" t="s">
        <v>110</v>
      </c>
      <c r="K285" s="95" t="str">
        <f t="shared" si="33"/>
        <v>-</v>
      </c>
      <c r="L285" s="95" t="s">
        <v>110</v>
      </c>
      <c r="M285" s="95" t="str">
        <f t="shared" si="34"/>
        <v>-</v>
      </c>
      <c r="N285" s="13">
        <v>19.565999999999999</v>
      </c>
      <c r="O285" s="13">
        <v>17.611000000000001</v>
      </c>
      <c r="P285" s="13">
        <v>16.928000000000001</v>
      </c>
      <c r="Q285" s="13">
        <v>16.166</v>
      </c>
      <c r="R285" s="95"/>
      <c r="S285" s="13"/>
      <c r="T285" s="13"/>
      <c r="W285" s="101"/>
    </row>
    <row r="286" spans="1:23">
      <c r="A286" s="10">
        <v>42732</v>
      </c>
      <c r="B286" s="13" t="s">
        <v>110</v>
      </c>
      <c r="C286" s="95" t="str">
        <f t="shared" ref="C286:C349" si="35">IFERROR((1/(B286/100)-1)*(365/(B$26-$A286)),"-")</f>
        <v>-</v>
      </c>
      <c r="D286" s="13" t="s">
        <v>110</v>
      </c>
      <c r="E286" s="95" t="str">
        <f t="shared" ref="E286:E349" si="36">IFERROR((1/(D286/100)-1)*(365/(D$26-$A286)),"-")</f>
        <v>-</v>
      </c>
      <c r="F286" s="13" t="s">
        <v>110</v>
      </c>
      <c r="G286" s="95" t="str">
        <f t="shared" ref="G286:G349" si="37">IFERROR((1/(F286/100)-1)*(365/(F$26-$A286)),"-")</f>
        <v>-</v>
      </c>
      <c r="H286" s="13" t="s">
        <v>110</v>
      </c>
      <c r="I286" s="95" t="str">
        <f t="shared" ref="I286:I349" si="38">IFERROR((1/(H286/100)-1)*(365/(H$26-$A286)),"-")</f>
        <v>-</v>
      </c>
      <c r="J286" s="13" t="s">
        <v>110</v>
      </c>
      <c r="K286" s="95" t="str">
        <f t="shared" ref="K286:K349" si="39">IFERROR((1/(J286/100)-1)*(365/(J$26-$A286)),"-")</f>
        <v>-</v>
      </c>
      <c r="L286" s="95" t="s">
        <v>110</v>
      </c>
      <c r="M286" s="95" t="str">
        <f t="shared" ref="M286:M349" si="40">IFERROR((1/(L286/100)-1)*(365/(L$26-$A286)),"-")</f>
        <v>-</v>
      </c>
      <c r="N286" s="13">
        <v>19.565999999999999</v>
      </c>
      <c r="O286" s="13">
        <v>17.545999999999999</v>
      </c>
      <c r="P286" s="13">
        <v>16.925999999999998</v>
      </c>
      <c r="Q286" s="13">
        <v>16.173999999999999</v>
      </c>
      <c r="R286" s="95"/>
      <c r="S286" s="13"/>
      <c r="T286" s="13"/>
      <c r="W286" s="101"/>
    </row>
    <row r="287" spans="1:23">
      <c r="A287" s="10">
        <v>42733</v>
      </c>
      <c r="B287" s="13" t="s">
        <v>110</v>
      </c>
      <c r="C287" s="95" t="str">
        <f t="shared" si="35"/>
        <v>-</v>
      </c>
      <c r="D287" s="13" t="s">
        <v>110</v>
      </c>
      <c r="E287" s="95" t="str">
        <f t="shared" si="36"/>
        <v>-</v>
      </c>
      <c r="F287" s="13" t="s">
        <v>110</v>
      </c>
      <c r="G287" s="95" t="str">
        <f t="shared" si="37"/>
        <v>-</v>
      </c>
      <c r="H287" s="13" t="s">
        <v>110</v>
      </c>
      <c r="I287" s="95" t="str">
        <f t="shared" si="38"/>
        <v>-</v>
      </c>
      <c r="J287" s="13" t="s">
        <v>110</v>
      </c>
      <c r="K287" s="95" t="str">
        <f t="shared" si="39"/>
        <v>-</v>
      </c>
      <c r="L287" s="95" t="s">
        <v>110</v>
      </c>
      <c r="M287" s="95" t="str">
        <f t="shared" si="40"/>
        <v>-</v>
      </c>
      <c r="N287" s="13">
        <v>19.565999999999999</v>
      </c>
      <c r="O287" s="13">
        <v>17.548000000000002</v>
      </c>
      <c r="P287" s="13">
        <v>16.963999999999999</v>
      </c>
      <c r="Q287" s="13">
        <v>16.173999999999999</v>
      </c>
      <c r="R287" s="95"/>
      <c r="S287" s="13"/>
      <c r="T287" s="13"/>
      <c r="W287" s="101"/>
    </row>
    <row r="288" spans="1:23">
      <c r="A288" s="10">
        <v>42734</v>
      </c>
      <c r="B288" s="13" t="s">
        <v>110</v>
      </c>
      <c r="C288" s="95" t="str">
        <f t="shared" si="35"/>
        <v>-</v>
      </c>
      <c r="D288" s="13" t="s">
        <v>110</v>
      </c>
      <c r="E288" s="95" t="str">
        <f t="shared" si="36"/>
        <v>-</v>
      </c>
      <c r="F288" s="13" t="s">
        <v>110</v>
      </c>
      <c r="G288" s="95" t="str">
        <f t="shared" si="37"/>
        <v>-</v>
      </c>
      <c r="H288" s="13" t="s">
        <v>110</v>
      </c>
      <c r="I288" s="95" t="str">
        <f t="shared" si="38"/>
        <v>-</v>
      </c>
      <c r="J288" s="13" t="s">
        <v>110</v>
      </c>
      <c r="K288" s="95" t="str">
        <f t="shared" si="39"/>
        <v>-</v>
      </c>
      <c r="L288" s="95" t="s">
        <v>110</v>
      </c>
      <c r="M288" s="95" t="str">
        <f t="shared" si="40"/>
        <v>-</v>
      </c>
      <c r="N288" s="13">
        <v>19.565999999999999</v>
      </c>
      <c r="O288" s="13">
        <v>17.548000000000002</v>
      </c>
      <c r="P288" s="13">
        <v>16.975000000000001</v>
      </c>
      <c r="Q288" s="13">
        <v>16.173999999999999</v>
      </c>
      <c r="R288" s="95"/>
      <c r="S288" s="13"/>
      <c r="T288" s="13"/>
      <c r="W288" s="101"/>
    </row>
    <row r="289" spans="1:23">
      <c r="A289" s="10">
        <v>42737</v>
      </c>
      <c r="B289" s="13" t="s">
        <v>110</v>
      </c>
      <c r="C289" s="95" t="str">
        <f t="shared" si="35"/>
        <v>-</v>
      </c>
      <c r="D289" s="13" t="s">
        <v>110</v>
      </c>
      <c r="E289" s="95" t="str">
        <f t="shared" si="36"/>
        <v>-</v>
      </c>
      <c r="F289" s="13" t="s">
        <v>110</v>
      </c>
      <c r="G289" s="95" t="str">
        <f t="shared" si="37"/>
        <v>-</v>
      </c>
      <c r="H289" s="13" t="s">
        <v>110</v>
      </c>
      <c r="I289" s="95" t="str">
        <f t="shared" si="38"/>
        <v>-</v>
      </c>
      <c r="J289" s="13" t="s">
        <v>110</v>
      </c>
      <c r="K289" s="95" t="str">
        <f t="shared" si="39"/>
        <v>-</v>
      </c>
      <c r="L289" s="95" t="s">
        <v>110</v>
      </c>
      <c r="M289" s="95" t="str">
        <f t="shared" si="40"/>
        <v>-</v>
      </c>
      <c r="N289" s="13">
        <v>19.565999999999999</v>
      </c>
      <c r="O289" s="13">
        <v>17.548000000000002</v>
      </c>
      <c r="P289" s="13">
        <v>16.975000000000001</v>
      </c>
      <c r="Q289" s="13">
        <v>16.173999999999999</v>
      </c>
      <c r="R289" s="95"/>
      <c r="S289" s="13"/>
      <c r="T289" s="13"/>
      <c r="W289" s="101"/>
    </row>
    <row r="290" spans="1:23">
      <c r="A290" s="10">
        <v>42738</v>
      </c>
      <c r="B290" s="13" t="s">
        <v>110</v>
      </c>
      <c r="C290" s="95" t="str">
        <f t="shared" si="35"/>
        <v>-</v>
      </c>
      <c r="D290" s="13" t="s">
        <v>110</v>
      </c>
      <c r="E290" s="95" t="str">
        <f t="shared" si="36"/>
        <v>-</v>
      </c>
      <c r="F290" s="13" t="s">
        <v>110</v>
      </c>
      <c r="G290" s="95" t="str">
        <f t="shared" si="37"/>
        <v>-</v>
      </c>
      <c r="H290" s="13" t="s">
        <v>110</v>
      </c>
      <c r="I290" s="95" t="str">
        <f t="shared" si="38"/>
        <v>-</v>
      </c>
      <c r="J290" s="13" t="s">
        <v>110</v>
      </c>
      <c r="K290" s="95" t="str">
        <f t="shared" si="39"/>
        <v>-</v>
      </c>
      <c r="L290" s="95" t="s">
        <v>110</v>
      </c>
      <c r="M290" s="95" t="str">
        <f t="shared" si="40"/>
        <v>-</v>
      </c>
      <c r="N290" s="13">
        <v>19.57</v>
      </c>
      <c r="O290" s="13">
        <v>17.548000000000002</v>
      </c>
      <c r="P290" s="13">
        <v>16.998999999999999</v>
      </c>
      <c r="Q290" s="13">
        <v>16.173999999999999</v>
      </c>
      <c r="R290" s="95"/>
      <c r="S290" s="13"/>
      <c r="T290" s="13"/>
      <c r="W290" s="101"/>
    </row>
    <row r="291" spans="1:23">
      <c r="A291" s="10">
        <v>42739</v>
      </c>
      <c r="B291" s="13" t="s">
        <v>110</v>
      </c>
      <c r="C291" s="95" t="str">
        <f t="shared" si="35"/>
        <v>-</v>
      </c>
      <c r="D291" s="13" t="s">
        <v>110</v>
      </c>
      <c r="E291" s="95" t="str">
        <f t="shared" si="36"/>
        <v>-</v>
      </c>
      <c r="F291" s="13" t="s">
        <v>110</v>
      </c>
      <c r="G291" s="95" t="str">
        <f t="shared" si="37"/>
        <v>-</v>
      </c>
      <c r="H291" s="13" t="s">
        <v>110</v>
      </c>
      <c r="I291" s="95" t="str">
        <f t="shared" si="38"/>
        <v>-</v>
      </c>
      <c r="J291" s="13" t="s">
        <v>110</v>
      </c>
      <c r="K291" s="95" t="str">
        <f t="shared" si="39"/>
        <v>-</v>
      </c>
      <c r="L291" s="95" t="s">
        <v>110</v>
      </c>
      <c r="M291" s="95" t="str">
        <f t="shared" si="40"/>
        <v>-</v>
      </c>
      <c r="N291" s="13">
        <v>19.300999999999998</v>
      </c>
      <c r="O291" s="13">
        <v>17.579000000000001</v>
      </c>
      <c r="P291" s="13">
        <v>17.007999999999999</v>
      </c>
      <c r="Q291" s="13">
        <v>16.238</v>
      </c>
      <c r="R291" s="95"/>
      <c r="S291" s="13"/>
      <c r="T291" s="13"/>
      <c r="W291" s="101"/>
    </row>
    <row r="292" spans="1:23">
      <c r="A292" s="10">
        <v>42740</v>
      </c>
      <c r="B292" s="13" t="s">
        <v>110</v>
      </c>
      <c r="C292" s="95" t="str">
        <f t="shared" si="35"/>
        <v>-</v>
      </c>
      <c r="D292" s="13" t="s">
        <v>110</v>
      </c>
      <c r="E292" s="95" t="str">
        <f t="shared" si="36"/>
        <v>-</v>
      </c>
      <c r="F292" s="13" t="s">
        <v>110</v>
      </c>
      <c r="G292" s="95" t="str">
        <f t="shared" si="37"/>
        <v>-</v>
      </c>
      <c r="H292" s="13" t="s">
        <v>110</v>
      </c>
      <c r="I292" s="95" t="str">
        <f t="shared" si="38"/>
        <v>-</v>
      </c>
      <c r="J292" s="13" t="s">
        <v>110</v>
      </c>
      <c r="K292" s="95" t="str">
        <f t="shared" si="39"/>
        <v>-</v>
      </c>
      <c r="L292" s="95" t="s">
        <v>110</v>
      </c>
      <c r="M292" s="95" t="str">
        <f t="shared" si="40"/>
        <v>-</v>
      </c>
      <c r="N292" s="13">
        <v>17.777000000000001</v>
      </c>
      <c r="O292" s="13">
        <v>17.187999999999999</v>
      </c>
      <c r="P292" s="13">
        <v>16.152000000000001</v>
      </c>
      <c r="Q292" s="13">
        <v>15.5</v>
      </c>
      <c r="R292" s="95"/>
      <c r="S292" s="13"/>
      <c r="T292" s="13"/>
      <c r="W292" s="101"/>
    </row>
    <row r="293" spans="1:23">
      <c r="A293" s="10">
        <v>42741</v>
      </c>
      <c r="B293" s="13" t="s">
        <v>110</v>
      </c>
      <c r="C293" s="95" t="str">
        <f t="shared" si="35"/>
        <v>-</v>
      </c>
      <c r="D293" s="13" t="s">
        <v>110</v>
      </c>
      <c r="E293" s="95" t="str">
        <f t="shared" si="36"/>
        <v>-</v>
      </c>
      <c r="F293" s="13" t="s">
        <v>110</v>
      </c>
      <c r="G293" s="95" t="str">
        <f t="shared" si="37"/>
        <v>-</v>
      </c>
      <c r="H293" s="13" t="s">
        <v>110</v>
      </c>
      <c r="I293" s="95" t="str">
        <f t="shared" si="38"/>
        <v>-</v>
      </c>
      <c r="J293" s="13" t="s">
        <v>110</v>
      </c>
      <c r="K293" s="95" t="str">
        <f t="shared" si="39"/>
        <v>-</v>
      </c>
      <c r="L293" s="95" t="s">
        <v>110</v>
      </c>
      <c r="M293" s="95" t="str">
        <f t="shared" si="40"/>
        <v>-</v>
      </c>
      <c r="N293" s="13">
        <v>17.777000000000001</v>
      </c>
      <c r="O293" s="13">
        <v>14.425000000000001</v>
      </c>
      <c r="P293" s="13">
        <v>15.670999999999999</v>
      </c>
      <c r="Q293" s="13">
        <v>14.677</v>
      </c>
      <c r="R293" s="95"/>
      <c r="S293" s="13"/>
      <c r="T293" s="13"/>
      <c r="W293" s="101"/>
    </row>
    <row r="294" spans="1:23">
      <c r="A294" s="10">
        <v>42744</v>
      </c>
      <c r="B294" s="13" t="s">
        <v>110</v>
      </c>
      <c r="C294" s="95" t="str">
        <f t="shared" si="35"/>
        <v>-</v>
      </c>
      <c r="D294" s="13" t="s">
        <v>110</v>
      </c>
      <c r="E294" s="95" t="str">
        <f t="shared" si="36"/>
        <v>-</v>
      </c>
      <c r="F294" s="13" t="s">
        <v>110</v>
      </c>
      <c r="G294" s="95" t="str">
        <f t="shared" si="37"/>
        <v>-</v>
      </c>
      <c r="H294" s="13" t="s">
        <v>110</v>
      </c>
      <c r="I294" s="95" t="str">
        <f t="shared" si="38"/>
        <v>-</v>
      </c>
      <c r="J294" s="13" t="s">
        <v>110</v>
      </c>
      <c r="K294" s="95" t="str">
        <f t="shared" si="39"/>
        <v>-</v>
      </c>
      <c r="L294" s="95" t="s">
        <v>110</v>
      </c>
      <c r="M294" s="95" t="str">
        <f t="shared" si="40"/>
        <v>-</v>
      </c>
      <c r="N294" s="13">
        <v>17.472000000000001</v>
      </c>
      <c r="O294" s="13">
        <v>15.209</v>
      </c>
      <c r="P294" s="13">
        <v>15.026</v>
      </c>
      <c r="Q294" s="13">
        <v>14.685</v>
      </c>
      <c r="R294" s="95"/>
      <c r="S294" s="13"/>
      <c r="T294" s="13"/>
      <c r="W294" s="101"/>
    </row>
    <row r="295" spans="1:23">
      <c r="A295" s="10">
        <v>42745</v>
      </c>
      <c r="B295" s="13" t="s">
        <v>110</v>
      </c>
      <c r="C295" s="95" t="str">
        <f t="shared" si="35"/>
        <v>-</v>
      </c>
      <c r="D295" s="13" t="s">
        <v>110</v>
      </c>
      <c r="E295" s="95" t="str">
        <f t="shared" si="36"/>
        <v>-</v>
      </c>
      <c r="F295" s="13" t="s">
        <v>110</v>
      </c>
      <c r="G295" s="95" t="str">
        <f t="shared" si="37"/>
        <v>-</v>
      </c>
      <c r="H295" s="13" t="s">
        <v>110</v>
      </c>
      <c r="I295" s="95" t="str">
        <f t="shared" si="38"/>
        <v>-</v>
      </c>
      <c r="J295" s="13" t="s">
        <v>110</v>
      </c>
      <c r="K295" s="95" t="str">
        <f t="shared" si="39"/>
        <v>-</v>
      </c>
      <c r="L295" s="95" t="s">
        <v>110</v>
      </c>
      <c r="M295" s="95" t="str">
        <f t="shared" si="40"/>
        <v>-</v>
      </c>
      <c r="N295" s="13">
        <v>16.861999999999998</v>
      </c>
      <c r="O295" s="13">
        <v>15.438000000000001</v>
      </c>
      <c r="P295" s="13">
        <v>15.143000000000001</v>
      </c>
      <c r="Q295" s="13">
        <v>14.551</v>
      </c>
      <c r="R295" s="95"/>
      <c r="S295" s="13"/>
      <c r="T295" s="13"/>
      <c r="W295" s="101"/>
    </row>
    <row r="296" spans="1:23">
      <c r="A296" s="10">
        <v>42746</v>
      </c>
      <c r="B296" s="13" t="s">
        <v>110</v>
      </c>
      <c r="C296" s="95" t="str">
        <f t="shared" si="35"/>
        <v>-</v>
      </c>
      <c r="D296" s="13" t="s">
        <v>110</v>
      </c>
      <c r="E296" s="95" t="str">
        <f t="shared" si="36"/>
        <v>-</v>
      </c>
      <c r="F296" s="13" t="s">
        <v>110</v>
      </c>
      <c r="G296" s="95" t="str">
        <f t="shared" si="37"/>
        <v>-</v>
      </c>
      <c r="H296" s="13" t="s">
        <v>110</v>
      </c>
      <c r="I296" s="95" t="str">
        <f t="shared" si="38"/>
        <v>-</v>
      </c>
      <c r="J296" s="13" t="s">
        <v>110</v>
      </c>
      <c r="K296" s="95" t="str">
        <f t="shared" si="39"/>
        <v>-</v>
      </c>
      <c r="L296" s="95" t="s">
        <v>110</v>
      </c>
      <c r="M296" s="95" t="str">
        <f t="shared" si="40"/>
        <v>-</v>
      </c>
      <c r="N296" s="13">
        <v>16.524999999999999</v>
      </c>
      <c r="O296" s="13">
        <v>15.507</v>
      </c>
      <c r="P296" s="13">
        <v>14.893000000000001</v>
      </c>
      <c r="Q296" s="13">
        <v>14.574999999999999</v>
      </c>
      <c r="R296" s="95"/>
      <c r="S296" s="13"/>
      <c r="T296" s="13"/>
      <c r="W296" s="101"/>
    </row>
    <row r="297" spans="1:23">
      <c r="A297" s="10">
        <v>42747</v>
      </c>
      <c r="B297" s="13" t="s">
        <v>110</v>
      </c>
      <c r="C297" s="95" t="str">
        <f t="shared" si="35"/>
        <v>-</v>
      </c>
      <c r="D297" s="13" t="s">
        <v>110</v>
      </c>
      <c r="E297" s="95" t="str">
        <f t="shared" si="36"/>
        <v>-</v>
      </c>
      <c r="F297" s="13" t="s">
        <v>110</v>
      </c>
      <c r="G297" s="95" t="str">
        <f t="shared" si="37"/>
        <v>-</v>
      </c>
      <c r="H297" s="13" t="s">
        <v>110</v>
      </c>
      <c r="I297" s="95" t="str">
        <f t="shared" si="38"/>
        <v>-</v>
      </c>
      <c r="J297" s="13" t="s">
        <v>110</v>
      </c>
      <c r="K297" s="95" t="str">
        <f t="shared" si="39"/>
        <v>-</v>
      </c>
      <c r="L297" s="95" t="s">
        <v>110</v>
      </c>
      <c r="M297" s="95" t="str">
        <f t="shared" si="40"/>
        <v>-</v>
      </c>
      <c r="N297" s="13">
        <v>16.423999999999999</v>
      </c>
      <c r="O297" s="13">
        <v>15.782999999999999</v>
      </c>
      <c r="P297" s="13">
        <v>15.196</v>
      </c>
      <c r="Q297" s="13">
        <v>14.63</v>
      </c>
      <c r="R297" s="95"/>
      <c r="S297" s="13"/>
      <c r="T297" s="13"/>
      <c r="W297" s="101"/>
    </row>
    <row r="298" spans="1:23">
      <c r="A298" s="10">
        <v>42748</v>
      </c>
      <c r="B298" s="13" t="s">
        <v>110</v>
      </c>
      <c r="C298" s="95" t="str">
        <f t="shared" si="35"/>
        <v>-</v>
      </c>
      <c r="D298" s="13" t="s">
        <v>110</v>
      </c>
      <c r="E298" s="95" t="str">
        <f t="shared" si="36"/>
        <v>-</v>
      </c>
      <c r="F298" s="13" t="s">
        <v>110</v>
      </c>
      <c r="G298" s="95" t="str">
        <f t="shared" si="37"/>
        <v>-</v>
      </c>
      <c r="H298" s="13" t="s">
        <v>110</v>
      </c>
      <c r="I298" s="95" t="str">
        <f t="shared" si="38"/>
        <v>-</v>
      </c>
      <c r="J298" s="13" t="s">
        <v>110</v>
      </c>
      <c r="K298" s="95" t="str">
        <f t="shared" si="39"/>
        <v>-</v>
      </c>
      <c r="L298" s="95" t="s">
        <v>110</v>
      </c>
      <c r="M298" s="95" t="str">
        <f t="shared" si="40"/>
        <v>-</v>
      </c>
      <c r="N298" s="13">
        <v>17.206</v>
      </c>
      <c r="O298" s="13">
        <v>16.003</v>
      </c>
      <c r="P298" s="13">
        <v>15.324999999999999</v>
      </c>
      <c r="Q298" s="13">
        <v>14.686</v>
      </c>
      <c r="R298" s="95"/>
      <c r="S298" s="13"/>
      <c r="T298" s="13"/>
      <c r="W298" s="101"/>
    </row>
    <row r="299" spans="1:23">
      <c r="A299" s="10">
        <v>42751</v>
      </c>
      <c r="B299" s="13" t="s">
        <v>110</v>
      </c>
      <c r="C299" s="95" t="str">
        <f t="shared" si="35"/>
        <v>-</v>
      </c>
      <c r="D299" s="13" t="s">
        <v>110</v>
      </c>
      <c r="E299" s="95" t="str">
        <f t="shared" si="36"/>
        <v>-</v>
      </c>
      <c r="F299" s="13" t="s">
        <v>110</v>
      </c>
      <c r="G299" s="95" t="str">
        <f t="shared" si="37"/>
        <v>-</v>
      </c>
      <c r="H299" s="13" t="s">
        <v>110</v>
      </c>
      <c r="I299" s="95" t="str">
        <f t="shared" si="38"/>
        <v>-</v>
      </c>
      <c r="J299" s="13" t="s">
        <v>110</v>
      </c>
      <c r="K299" s="95" t="str">
        <f t="shared" si="39"/>
        <v>-</v>
      </c>
      <c r="L299" s="95" t="s">
        <v>110</v>
      </c>
      <c r="M299" s="95" t="str">
        <f t="shared" si="40"/>
        <v>-</v>
      </c>
      <c r="N299" s="13">
        <v>17.206</v>
      </c>
      <c r="O299" s="13">
        <v>16.003</v>
      </c>
      <c r="P299" s="13">
        <v>15.324999999999999</v>
      </c>
      <c r="Q299" s="13">
        <v>14.664999999999999</v>
      </c>
      <c r="R299" s="95"/>
      <c r="S299" s="13"/>
      <c r="T299" s="13"/>
      <c r="W299" s="101"/>
    </row>
    <row r="300" spans="1:23">
      <c r="A300" s="10">
        <v>42752</v>
      </c>
      <c r="B300" s="13" t="s">
        <v>110</v>
      </c>
      <c r="C300" s="95" t="str">
        <f t="shared" si="35"/>
        <v>-</v>
      </c>
      <c r="D300" s="13" t="s">
        <v>110</v>
      </c>
      <c r="E300" s="95" t="str">
        <f t="shared" si="36"/>
        <v>-</v>
      </c>
      <c r="F300" s="13" t="s">
        <v>110</v>
      </c>
      <c r="G300" s="95" t="str">
        <f t="shared" si="37"/>
        <v>-</v>
      </c>
      <c r="H300" s="13" t="s">
        <v>110</v>
      </c>
      <c r="I300" s="95" t="str">
        <f t="shared" si="38"/>
        <v>-</v>
      </c>
      <c r="J300" s="13" t="s">
        <v>110</v>
      </c>
      <c r="K300" s="95" t="str">
        <f t="shared" si="39"/>
        <v>-</v>
      </c>
      <c r="L300" s="95" t="s">
        <v>110</v>
      </c>
      <c r="M300" s="95" t="str">
        <f t="shared" si="40"/>
        <v>-</v>
      </c>
      <c r="N300" s="13">
        <v>17.449000000000002</v>
      </c>
      <c r="O300" s="13">
        <v>15.824999999999999</v>
      </c>
      <c r="P300" s="13">
        <v>15.167999999999999</v>
      </c>
      <c r="Q300" s="13">
        <v>14.625999999999999</v>
      </c>
      <c r="R300" s="95"/>
      <c r="S300" s="13"/>
      <c r="T300" s="13"/>
      <c r="W300" s="101"/>
    </row>
    <row r="301" spans="1:23">
      <c r="A301" s="10">
        <v>42753</v>
      </c>
      <c r="B301" s="13" t="s">
        <v>110</v>
      </c>
      <c r="C301" s="95" t="str">
        <f t="shared" si="35"/>
        <v>-</v>
      </c>
      <c r="D301" s="13" t="s">
        <v>110</v>
      </c>
      <c r="E301" s="95" t="str">
        <f t="shared" si="36"/>
        <v>-</v>
      </c>
      <c r="F301" s="13" t="s">
        <v>110</v>
      </c>
      <c r="G301" s="95" t="str">
        <f t="shared" si="37"/>
        <v>-</v>
      </c>
      <c r="H301" s="13" t="s">
        <v>110</v>
      </c>
      <c r="I301" s="95" t="str">
        <f t="shared" si="38"/>
        <v>-</v>
      </c>
      <c r="J301" s="13" t="s">
        <v>110</v>
      </c>
      <c r="K301" s="95" t="str">
        <f t="shared" si="39"/>
        <v>-</v>
      </c>
      <c r="L301" s="95" t="s">
        <v>110</v>
      </c>
      <c r="M301" s="95" t="str">
        <f t="shared" si="40"/>
        <v>-</v>
      </c>
      <c r="N301" s="13">
        <v>17.280999999999999</v>
      </c>
      <c r="O301" s="13">
        <v>16.088000000000001</v>
      </c>
      <c r="P301" s="13">
        <v>15.436999999999999</v>
      </c>
      <c r="Q301" s="13">
        <v>14.625999999999999</v>
      </c>
      <c r="R301" s="95"/>
      <c r="S301" s="13"/>
      <c r="T301" s="13"/>
      <c r="W301" s="101"/>
    </row>
    <row r="302" spans="1:23">
      <c r="A302" s="10">
        <v>42754</v>
      </c>
      <c r="B302" s="13" t="s">
        <v>110</v>
      </c>
      <c r="C302" s="95" t="str">
        <f t="shared" si="35"/>
        <v>-</v>
      </c>
      <c r="D302" s="13" t="s">
        <v>110</v>
      </c>
      <c r="E302" s="95" t="str">
        <f t="shared" si="36"/>
        <v>-</v>
      </c>
      <c r="F302" s="13" t="s">
        <v>110</v>
      </c>
      <c r="G302" s="95" t="str">
        <f t="shared" si="37"/>
        <v>-</v>
      </c>
      <c r="H302" s="13" t="s">
        <v>110</v>
      </c>
      <c r="I302" s="95" t="str">
        <f t="shared" si="38"/>
        <v>-</v>
      </c>
      <c r="J302" s="13" t="s">
        <v>110</v>
      </c>
      <c r="K302" s="95" t="str">
        <f t="shared" si="39"/>
        <v>-</v>
      </c>
      <c r="L302" s="95" t="s">
        <v>110</v>
      </c>
      <c r="M302" s="95" t="str">
        <f t="shared" si="40"/>
        <v>-</v>
      </c>
      <c r="N302" s="13">
        <v>18.12</v>
      </c>
      <c r="O302" s="13">
        <v>16.254000000000001</v>
      </c>
      <c r="P302" s="13">
        <v>15.568</v>
      </c>
      <c r="Q302" s="13">
        <v>14.83</v>
      </c>
      <c r="R302" s="95"/>
      <c r="S302" s="13"/>
      <c r="T302" s="13"/>
      <c r="W302" s="101"/>
    </row>
    <row r="303" spans="1:23">
      <c r="A303" s="10">
        <v>42755</v>
      </c>
      <c r="B303" s="13" t="s">
        <v>110</v>
      </c>
      <c r="C303" s="95" t="str">
        <f t="shared" si="35"/>
        <v>-</v>
      </c>
      <c r="D303" s="13" t="s">
        <v>110</v>
      </c>
      <c r="E303" s="95" t="str">
        <f t="shared" si="36"/>
        <v>-</v>
      </c>
      <c r="F303" s="13" t="s">
        <v>110</v>
      </c>
      <c r="G303" s="95" t="str">
        <f t="shared" si="37"/>
        <v>-</v>
      </c>
      <c r="H303" s="13" t="s">
        <v>110</v>
      </c>
      <c r="I303" s="95" t="str">
        <f t="shared" si="38"/>
        <v>-</v>
      </c>
      <c r="J303" s="13" t="s">
        <v>110</v>
      </c>
      <c r="K303" s="95" t="str">
        <f t="shared" si="39"/>
        <v>-</v>
      </c>
      <c r="L303" s="95" t="s">
        <v>110</v>
      </c>
      <c r="M303" s="95" t="str">
        <f t="shared" si="40"/>
        <v>-</v>
      </c>
      <c r="N303" s="13">
        <v>17.981999999999999</v>
      </c>
      <c r="O303" s="13">
        <v>15.984999999999999</v>
      </c>
      <c r="P303" s="13">
        <v>15.518000000000001</v>
      </c>
      <c r="Q303" s="13">
        <v>14.83</v>
      </c>
      <c r="R303" s="95"/>
      <c r="S303" s="13"/>
      <c r="T303" s="13"/>
      <c r="W303" s="101"/>
    </row>
    <row r="304" spans="1:23">
      <c r="A304" s="10">
        <v>42758</v>
      </c>
      <c r="B304" s="13" t="s">
        <v>110</v>
      </c>
      <c r="C304" s="95" t="str">
        <f t="shared" si="35"/>
        <v>-</v>
      </c>
      <c r="D304" s="13" t="s">
        <v>110</v>
      </c>
      <c r="E304" s="95" t="str">
        <f t="shared" si="36"/>
        <v>-</v>
      </c>
      <c r="F304" s="13" t="s">
        <v>110</v>
      </c>
      <c r="G304" s="95" t="str">
        <f t="shared" si="37"/>
        <v>-</v>
      </c>
      <c r="H304" s="13" t="s">
        <v>110</v>
      </c>
      <c r="I304" s="95" t="str">
        <f t="shared" si="38"/>
        <v>-</v>
      </c>
      <c r="J304" s="13" t="s">
        <v>110</v>
      </c>
      <c r="K304" s="95" t="str">
        <f t="shared" si="39"/>
        <v>-</v>
      </c>
      <c r="L304" s="95" t="s">
        <v>110</v>
      </c>
      <c r="M304" s="95" t="str">
        <f t="shared" si="40"/>
        <v>-</v>
      </c>
      <c r="N304" s="13">
        <v>17.981999999999999</v>
      </c>
      <c r="O304" s="13">
        <v>15.984999999999999</v>
      </c>
      <c r="P304" s="13">
        <v>15.589</v>
      </c>
      <c r="Q304" s="13">
        <v>14.83</v>
      </c>
      <c r="R304" s="95"/>
      <c r="S304" s="13"/>
      <c r="T304" s="13"/>
      <c r="W304" s="101"/>
    </row>
    <row r="305" spans="1:23">
      <c r="A305" s="10">
        <v>42759</v>
      </c>
      <c r="B305" s="13" t="s">
        <v>110</v>
      </c>
      <c r="C305" s="95" t="str">
        <f t="shared" si="35"/>
        <v>-</v>
      </c>
      <c r="D305" s="13" t="s">
        <v>110</v>
      </c>
      <c r="E305" s="95" t="str">
        <f t="shared" si="36"/>
        <v>-</v>
      </c>
      <c r="F305" s="13" t="s">
        <v>110</v>
      </c>
      <c r="G305" s="95" t="str">
        <f t="shared" si="37"/>
        <v>-</v>
      </c>
      <c r="H305" s="13" t="s">
        <v>110</v>
      </c>
      <c r="I305" s="95" t="str">
        <f t="shared" si="38"/>
        <v>-</v>
      </c>
      <c r="J305" s="13" t="s">
        <v>110</v>
      </c>
      <c r="K305" s="95" t="str">
        <f t="shared" si="39"/>
        <v>-</v>
      </c>
      <c r="L305" s="95" t="s">
        <v>110</v>
      </c>
      <c r="M305" s="95" t="str">
        <f t="shared" si="40"/>
        <v>-</v>
      </c>
      <c r="N305" s="13">
        <v>18.056999999999999</v>
      </c>
      <c r="O305" s="13">
        <v>16.207000000000001</v>
      </c>
      <c r="P305" s="13">
        <v>15.503</v>
      </c>
      <c r="Q305" s="13">
        <v>14.615</v>
      </c>
      <c r="R305" s="95"/>
      <c r="S305" s="13"/>
      <c r="T305" s="13"/>
      <c r="W305" s="101"/>
    </row>
    <row r="306" spans="1:23">
      <c r="A306" s="10">
        <v>42760</v>
      </c>
      <c r="B306" s="13" t="s">
        <v>110</v>
      </c>
      <c r="C306" s="95" t="str">
        <f t="shared" si="35"/>
        <v>-</v>
      </c>
      <c r="D306" s="13" t="s">
        <v>110</v>
      </c>
      <c r="E306" s="95" t="str">
        <f t="shared" si="36"/>
        <v>-</v>
      </c>
      <c r="F306" s="13" t="s">
        <v>110</v>
      </c>
      <c r="G306" s="95" t="str">
        <f t="shared" si="37"/>
        <v>-</v>
      </c>
      <c r="H306" s="13" t="s">
        <v>110</v>
      </c>
      <c r="I306" s="95" t="str">
        <f t="shared" si="38"/>
        <v>-</v>
      </c>
      <c r="J306" s="13" t="s">
        <v>110</v>
      </c>
      <c r="K306" s="95" t="str">
        <f t="shared" si="39"/>
        <v>-</v>
      </c>
      <c r="L306" s="95" t="s">
        <v>110</v>
      </c>
      <c r="M306" s="95" t="str">
        <f t="shared" si="40"/>
        <v>-</v>
      </c>
      <c r="N306" s="13">
        <v>18.350000000000001</v>
      </c>
      <c r="O306" s="13">
        <v>16.175999999999998</v>
      </c>
      <c r="P306" s="13">
        <v>15.451000000000001</v>
      </c>
      <c r="Q306" s="13">
        <v>14.593</v>
      </c>
      <c r="R306" s="95"/>
      <c r="S306" s="13"/>
      <c r="T306" s="13"/>
      <c r="W306" s="101"/>
    </row>
    <row r="307" spans="1:23">
      <c r="A307" s="10">
        <v>42761</v>
      </c>
      <c r="B307" s="13" t="s">
        <v>110</v>
      </c>
      <c r="C307" s="95" t="str">
        <f t="shared" si="35"/>
        <v>-</v>
      </c>
      <c r="D307" s="13" t="s">
        <v>110</v>
      </c>
      <c r="E307" s="95" t="str">
        <f t="shared" si="36"/>
        <v>-</v>
      </c>
      <c r="F307" s="13" t="s">
        <v>110</v>
      </c>
      <c r="G307" s="95" t="str">
        <f t="shared" si="37"/>
        <v>-</v>
      </c>
      <c r="H307" s="13" t="s">
        <v>110</v>
      </c>
      <c r="I307" s="95" t="str">
        <f t="shared" si="38"/>
        <v>-</v>
      </c>
      <c r="J307" s="13" t="s">
        <v>110</v>
      </c>
      <c r="K307" s="95" t="str">
        <f t="shared" si="39"/>
        <v>-</v>
      </c>
      <c r="L307" s="95" t="s">
        <v>110</v>
      </c>
      <c r="M307" s="95" t="str">
        <f t="shared" si="40"/>
        <v>-</v>
      </c>
      <c r="N307" s="13">
        <v>18.065000000000001</v>
      </c>
      <c r="O307" s="13">
        <v>16.146000000000001</v>
      </c>
      <c r="P307" s="13">
        <v>15.391</v>
      </c>
      <c r="Q307" s="13">
        <v>14.545999999999999</v>
      </c>
      <c r="R307" s="95"/>
      <c r="S307" s="13"/>
      <c r="T307" s="13"/>
      <c r="W307" s="101"/>
    </row>
    <row r="308" spans="1:23">
      <c r="A308" s="10">
        <v>42762</v>
      </c>
      <c r="B308" s="13" t="s">
        <v>110</v>
      </c>
      <c r="C308" s="95" t="str">
        <f t="shared" si="35"/>
        <v>-</v>
      </c>
      <c r="D308" s="13" t="s">
        <v>110</v>
      </c>
      <c r="E308" s="95" t="str">
        <f t="shared" si="36"/>
        <v>-</v>
      </c>
      <c r="F308" s="13" t="s">
        <v>110</v>
      </c>
      <c r="G308" s="95" t="str">
        <f t="shared" si="37"/>
        <v>-</v>
      </c>
      <c r="H308" s="13" t="s">
        <v>110</v>
      </c>
      <c r="I308" s="95" t="str">
        <f t="shared" si="38"/>
        <v>-</v>
      </c>
      <c r="J308" s="13" t="s">
        <v>110</v>
      </c>
      <c r="K308" s="95" t="str">
        <f t="shared" si="39"/>
        <v>-</v>
      </c>
      <c r="L308" s="95" t="s">
        <v>110</v>
      </c>
      <c r="M308" s="95" t="str">
        <f t="shared" si="40"/>
        <v>-</v>
      </c>
      <c r="N308" s="13">
        <v>18.065000000000001</v>
      </c>
      <c r="O308" s="13">
        <v>16.071000000000002</v>
      </c>
      <c r="P308" s="13">
        <v>15.222</v>
      </c>
      <c r="Q308" s="13">
        <v>14.292999999999999</v>
      </c>
      <c r="R308" s="95"/>
      <c r="S308" s="13"/>
      <c r="T308" s="13"/>
      <c r="W308" s="101"/>
    </row>
    <row r="309" spans="1:23">
      <c r="A309" s="10">
        <v>42765</v>
      </c>
      <c r="B309" s="13" t="s">
        <v>110</v>
      </c>
      <c r="C309" s="95" t="str">
        <f t="shared" si="35"/>
        <v>-</v>
      </c>
      <c r="D309" s="13" t="s">
        <v>110</v>
      </c>
      <c r="E309" s="95" t="str">
        <f t="shared" si="36"/>
        <v>-</v>
      </c>
      <c r="F309" s="13" t="s">
        <v>110</v>
      </c>
      <c r="G309" s="95" t="str">
        <f t="shared" si="37"/>
        <v>-</v>
      </c>
      <c r="H309" s="13" t="s">
        <v>110</v>
      </c>
      <c r="I309" s="95" t="str">
        <f t="shared" si="38"/>
        <v>-</v>
      </c>
      <c r="J309" s="13" t="s">
        <v>110</v>
      </c>
      <c r="K309" s="95" t="str">
        <f t="shared" si="39"/>
        <v>-</v>
      </c>
      <c r="L309" s="95" t="s">
        <v>110</v>
      </c>
      <c r="M309" s="95" t="str">
        <f t="shared" si="40"/>
        <v>-</v>
      </c>
      <c r="N309" s="13">
        <v>18.248999999999999</v>
      </c>
      <c r="O309" s="13">
        <v>16.145</v>
      </c>
      <c r="P309" s="13">
        <v>15.114000000000001</v>
      </c>
      <c r="Q309" s="13">
        <v>14.144</v>
      </c>
      <c r="R309" s="95"/>
      <c r="S309" s="13"/>
      <c r="T309" s="13"/>
      <c r="W309" s="101"/>
    </row>
    <row r="310" spans="1:23">
      <c r="A310" s="10">
        <v>42766</v>
      </c>
      <c r="B310" s="13" t="s">
        <v>110</v>
      </c>
      <c r="C310" s="95" t="str">
        <f t="shared" si="35"/>
        <v>-</v>
      </c>
      <c r="D310" s="13" t="s">
        <v>110</v>
      </c>
      <c r="E310" s="95" t="str">
        <f t="shared" si="36"/>
        <v>-</v>
      </c>
      <c r="F310" s="13" t="s">
        <v>110</v>
      </c>
      <c r="G310" s="95" t="str">
        <f t="shared" si="37"/>
        <v>-</v>
      </c>
      <c r="H310" s="13" t="s">
        <v>110</v>
      </c>
      <c r="I310" s="95" t="str">
        <f t="shared" si="38"/>
        <v>-</v>
      </c>
      <c r="J310" s="13" t="s">
        <v>110</v>
      </c>
      <c r="K310" s="95" t="str">
        <f t="shared" si="39"/>
        <v>-</v>
      </c>
      <c r="L310" s="95" t="s">
        <v>110</v>
      </c>
      <c r="M310" s="95" t="str">
        <f t="shared" si="40"/>
        <v>-</v>
      </c>
      <c r="N310" s="13">
        <v>18.248999999999999</v>
      </c>
      <c r="O310" s="13">
        <v>16.114999999999998</v>
      </c>
      <c r="P310" s="13">
        <v>15.042</v>
      </c>
      <c r="Q310" s="13">
        <v>13.853</v>
      </c>
      <c r="R310" s="95"/>
      <c r="S310" s="13"/>
      <c r="T310" s="13"/>
      <c r="W310" s="101"/>
    </row>
    <row r="311" spans="1:23">
      <c r="A311" s="10">
        <v>42767</v>
      </c>
      <c r="B311" s="13" t="s">
        <v>110</v>
      </c>
      <c r="C311" s="95" t="str">
        <f t="shared" si="35"/>
        <v>-</v>
      </c>
      <c r="D311" s="13" t="s">
        <v>110</v>
      </c>
      <c r="E311" s="95" t="str">
        <f t="shared" si="36"/>
        <v>-</v>
      </c>
      <c r="F311" s="13" t="s">
        <v>110</v>
      </c>
      <c r="G311" s="95" t="str">
        <f t="shared" si="37"/>
        <v>-</v>
      </c>
      <c r="H311" s="13" t="s">
        <v>110</v>
      </c>
      <c r="I311" s="95" t="str">
        <f t="shared" si="38"/>
        <v>-</v>
      </c>
      <c r="J311" s="13" t="s">
        <v>110</v>
      </c>
      <c r="K311" s="95" t="str">
        <f t="shared" si="39"/>
        <v>-</v>
      </c>
      <c r="L311" s="95" t="s">
        <v>110</v>
      </c>
      <c r="M311" s="95" t="str">
        <f t="shared" si="40"/>
        <v>-</v>
      </c>
      <c r="N311" s="13">
        <v>18.248999999999999</v>
      </c>
      <c r="O311" s="13">
        <v>15.595000000000001</v>
      </c>
      <c r="P311" s="13">
        <v>14.573</v>
      </c>
      <c r="Q311" s="13">
        <v>13.733000000000001</v>
      </c>
      <c r="R311" s="95"/>
      <c r="S311" s="13"/>
      <c r="T311" s="13"/>
      <c r="W311" s="10"/>
    </row>
    <row r="312" spans="1:23">
      <c r="A312" s="10">
        <v>42768</v>
      </c>
      <c r="B312" s="13" t="s">
        <v>110</v>
      </c>
      <c r="C312" s="95" t="str">
        <f t="shared" si="35"/>
        <v>-</v>
      </c>
      <c r="D312" s="13" t="s">
        <v>110</v>
      </c>
      <c r="E312" s="95" t="str">
        <f t="shared" si="36"/>
        <v>-</v>
      </c>
      <c r="F312" s="13" t="s">
        <v>110</v>
      </c>
      <c r="G312" s="95" t="str">
        <f t="shared" si="37"/>
        <v>-</v>
      </c>
      <c r="H312" s="13" t="s">
        <v>110</v>
      </c>
      <c r="I312" s="95" t="str">
        <f t="shared" si="38"/>
        <v>-</v>
      </c>
      <c r="J312" s="13" t="s">
        <v>110</v>
      </c>
      <c r="K312" s="95" t="str">
        <f t="shared" si="39"/>
        <v>-</v>
      </c>
      <c r="L312" s="95" t="s">
        <v>110</v>
      </c>
      <c r="M312" s="95" t="str">
        <f t="shared" si="40"/>
        <v>-</v>
      </c>
      <c r="N312" s="13">
        <v>18.248999999999999</v>
      </c>
      <c r="O312" s="13">
        <v>15.477</v>
      </c>
      <c r="P312" s="13">
        <v>14.468999999999999</v>
      </c>
      <c r="Q312" s="13">
        <v>13.714</v>
      </c>
      <c r="R312" s="95"/>
      <c r="S312" s="13"/>
      <c r="T312" s="13"/>
      <c r="W312" s="101"/>
    </row>
    <row r="313" spans="1:23">
      <c r="A313" s="10">
        <v>42769</v>
      </c>
      <c r="B313" s="13" t="s">
        <v>110</v>
      </c>
      <c r="C313" s="95" t="str">
        <f t="shared" si="35"/>
        <v>-</v>
      </c>
      <c r="D313" s="13" t="s">
        <v>110</v>
      </c>
      <c r="E313" s="95" t="str">
        <f t="shared" si="36"/>
        <v>-</v>
      </c>
      <c r="F313" s="13" t="s">
        <v>110</v>
      </c>
      <c r="G313" s="95" t="str">
        <f t="shared" si="37"/>
        <v>-</v>
      </c>
      <c r="H313" s="13" t="s">
        <v>110</v>
      </c>
      <c r="I313" s="95" t="str">
        <f t="shared" si="38"/>
        <v>-</v>
      </c>
      <c r="J313" s="13" t="s">
        <v>110</v>
      </c>
      <c r="K313" s="95" t="str">
        <f t="shared" si="39"/>
        <v>-</v>
      </c>
      <c r="L313" s="95" t="s">
        <v>110</v>
      </c>
      <c r="M313" s="95" t="str">
        <f t="shared" si="40"/>
        <v>-</v>
      </c>
      <c r="N313" s="13">
        <v>18.484000000000002</v>
      </c>
      <c r="O313" s="13">
        <v>15.608000000000001</v>
      </c>
      <c r="P313" s="13">
        <v>14.468999999999999</v>
      </c>
      <c r="Q313" s="13">
        <v>13.782999999999999</v>
      </c>
      <c r="R313" s="95"/>
      <c r="S313" s="13"/>
      <c r="T313" s="13"/>
      <c r="W313" s="101"/>
    </row>
    <row r="314" spans="1:23">
      <c r="A314" s="10">
        <v>42772</v>
      </c>
      <c r="B314" s="13" t="s">
        <v>110</v>
      </c>
      <c r="C314" s="95" t="str">
        <f t="shared" si="35"/>
        <v>-</v>
      </c>
      <c r="D314" s="13" t="s">
        <v>110</v>
      </c>
      <c r="E314" s="95" t="str">
        <f t="shared" si="36"/>
        <v>-</v>
      </c>
      <c r="F314" s="13" t="s">
        <v>110</v>
      </c>
      <c r="G314" s="95" t="str">
        <f t="shared" si="37"/>
        <v>-</v>
      </c>
      <c r="H314" s="13" t="s">
        <v>110</v>
      </c>
      <c r="I314" s="95" t="str">
        <f t="shared" si="38"/>
        <v>-</v>
      </c>
      <c r="J314" s="13" t="s">
        <v>110</v>
      </c>
      <c r="K314" s="95" t="str">
        <f t="shared" si="39"/>
        <v>-</v>
      </c>
      <c r="L314" s="95" t="s">
        <v>110</v>
      </c>
      <c r="M314" s="95" t="str">
        <f t="shared" si="40"/>
        <v>-</v>
      </c>
      <c r="N314" s="13">
        <v>18.234000000000002</v>
      </c>
      <c r="O314" s="13">
        <v>15.534000000000001</v>
      </c>
      <c r="P314" s="13">
        <v>14.468999999999999</v>
      </c>
      <c r="Q314" s="13">
        <v>13.782999999999999</v>
      </c>
      <c r="R314" s="95"/>
      <c r="S314" s="13"/>
      <c r="T314" s="13"/>
      <c r="W314" s="101"/>
    </row>
    <row r="315" spans="1:23">
      <c r="A315" s="10">
        <v>42773</v>
      </c>
      <c r="B315" s="13" t="s">
        <v>110</v>
      </c>
      <c r="C315" s="95" t="str">
        <f t="shared" si="35"/>
        <v>-</v>
      </c>
      <c r="D315" s="13" t="s">
        <v>110</v>
      </c>
      <c r="E315" s="95" t="str">
        <f t="shared" si="36"/>
        <v>-</v>
      </c>
      <c r="F315" s="13" t="s">
        <v>110</v>
      </c>
      <c r="G315" s="95" t="str">
        <f t="shared" si="37"/>
        <v>-</v>
      </c>
      <c r="H315" s="13" t="s">
        <v>110</v>
      </c>
      <c r="I315" s="95" t="str">
        <f t="shared" si="38"/>
        <v>-</v>
      </c>
      <c r="J315" s="13" t="s">
        <v>110</v>
      </c>
      <c r="K315" s="95" t="str">
        <f t="shared" si="39"/>
        <v>-</v>
      </c>
      <c r="L315" s="95" t="s">
        <v>110</v>
      </c>
      <c r="M315" s="95" t="str">
        <f t="shared" si="40"/>
        <v>-</v>
      </c>
      <c r="N315" s="13">
        <v>18.382000000000001</v>
      </c>
      <c r="O315" s="13">
        <v>15.813000000000001</v>
      </c>
      <c r="P315" s="13">
        <v>14.443</v>
      </c>
      <c r="Q315" s="13">
        <v>13.816000000000001</v>
      </c>
      <c r="R315" s="95"/>
      <c r="S315" s="13"/>
      <c r="T315" s="13"/>
      <c r="W315" s="101"/>
    </row>
    <row r="316" spans="1:23">
      <c r="A316" s="10">
        <v>42774</v>
      </c>
      <c r="B316" s="13" t="s">
        <v>110</v>
      </c>
      <c r="C316" s="95" t="str">
        <f t="shared" si="35"/>
        <v>-</v>
      </c>
      <c r="D316" s="13" t="s">
        <v>110</v>
      </c>
      <c r="E316" s="95" t="str">
        <f t="shared" si="36"/>
        <v>-</v>
      </c>
      <c r="F316" s="13" t="s">
        <v>110</v>
      </c>
      <c r="G316" s="95" t="str">
        <f t="shared" si="37"/>
        <v>-</v>
      </c>
      <c r="H316" s="13" t="s">
        <v>110</v>
      </c>
      <c r="I316" s="95" t="str">
        <f t="shared" si="38"/>
        <v>-</v>
      </c>
      <c r="J316" s="13" t="s">
        <v>110</v>
      </c>
      <c r="K316" s="95" t="str">
        <f t="shared" si="39"/>
        <v>-</v>
      </c>
      <c r="L316" s="95" t="s">
        <v>110</v>
      </c>
      <c r="M316" s="95" t="str">
        <f t="shared" si="40"/>
        <v>-</v>
      </c>
      <c r="N316" s="13">
        <v>18.356000000000002</v>
      </c>
      <c r="O316" s="13">
        <v>15.782</v>
      </c>
      <c r="P316" s="13">
        <v>14.471</v>
      </c>
      <c r="Q316" s="13">
        <v>13.911</v>
      </c>
      <c r="R316" s="95"/>
      <c r="S316" s="13"/>
      <c r="T316" s="13"/>
      <c r="W316" s="101"/>
    </row>
    <row r="317" spans="1:23">
      <c r="A317" s="10">
        <v>42775</v>
      </c>
      <c r="B317" s="13" t="s">
        <v>110</v>
      </c>
      <c r="C317" s="95" t="str">
        <f t="shared" si="35"/>
        <v>-</v>
      </c>
      <c r="D317" s="13" t="s">
        <v>110</v>
      </c>
      <c r="E317" s="95" t="str">
        <f t="shared" si="36"/>
        <v>-</v>
      </c>
      <c r="F317" s="13" t="s">
        <v>110</v>
      </c>
      <c r="G317" s="95" t="str">
        <f t="shared" si="37"/>
        <v>-</v>
      </c>
      <c r="H317" s="13" t="s">
        <v>110</v>
      </c>
      <c r="I317" s="95" t="str">
        <f t="shared" si="38"/>
        <v>-</v>
      </c>
      <c r="J317" s="13" t="s">
        <v>110</v>
      </c>
      <c r="K317" s="95" t="str">
        <f t="shared" si="39"/>
        <v>-</v>
      </c>
      <c r="L317" s="95" t="s">
        <v>110</v>
      </c>
      <c r="M317" s="95" t="str">
        <f t="shared" si="40"/>
        <v>-</v>
      </c>
      <c r="N317" s="13">
        <v>18.213999999999999</v>
      </c>
      <c r="O317" s="13">
        <v>15.649000000000001</v>
      </c>
      <c r="P317" s="13">
        <v>14.288</v>
      </c>
      <c r="Q317" s="13">
        <v>13.801</v>
      </c>
      <c r="R317" s="95"/>
      <c r="S317" s="13"/>
      <c r="T317" s="13"/>
      <c r="W317" s="101"/>
    </row>
    <row r="318" spans="1:23">
      <c r="A318" s="10">
        <v>42776</v>
      </c>
      <c r="B318" s="13" t="s">
        <v>110</v>
      </c>
      <c r="C318" s="95" t="str">
        <f t="shared" si="35"/>
        <v>-</v>
      </c>
      <c r="D318" s="13" t="s">
        <v>110</v>
      </c>
      <c r="E318" s="95" t="str">
        <f t="shared" si="36"/>
        <v>-</v>
      </c>
      <c r="F318" s="13" t="s">
        <v>110</v>
      </c>
      <c r="G318" s="95" t="str">
        <f t="shared" si="37"/>
        <v>-</v>
      </c>
      <c r="H318" s="13" t="s">
        <v>110</v>
      </c>
      <c r="I318" s="95" t="str">
        <f t="shared" si="38"/>
        <v>-</v>
      </c>
      <c r="J318" s="13" t="s">
        <v>110</v>
      </c>
      <c r="K318" s="95" t="str">
        <f t="shared" si="39"/>
        <v>-</v>
      </c>
      <c r="L318" s="95" t="s">
        <v>110</v>
      </c>
      <c r="M318" s="95" t="str">
        <f t="shared" si="40"/>
        <v>-</v>
      </c>
      <c r="N318" s="13">
        <v>17.132000000000001</v>
      </c>
      <c r="O318" s="13">
        <v>15.297000000000001</v>
      </c>
      <c r="P318" s="13">
        <v>14.039</v>
      </c>
      <c r="Q318" s="13">
        <v>13.526</v>
      </c>
      <c r="R318" s="95"/>
      <c r="S318" s="13"/>
      <c r="T318" s="13"/>
      <c r="W318" s="101"/>
    </row>
    <row r="319" spans="1:23">
      <c r="A319" s="10">
        <v>42779</v>
      </c>
      <c r="B319" s="13" t="s">
        <v>110</v>
      </c>
      <c r="C319" s="95" t="str">
        <f t="shared" si="35"/>
        <v>-</v>
      </c>
      <c r="D319" s="13" t="s">
        <v>110</v>
      </c>
      <c r="E319" s="95" t="str">
        <f t="shared" si="36"/>
        <v>-</v>
      </c>
      <c r="F319" s="13" t="s">
        <v>110</v>
      </c>
      <c r="G319" s="95" t="str">
        <f t="shared" si="37"/>
        <v>-</v>
      </c>
      <c r="H319" s="13" t="s">
        <v>110</v>
      </c>
      <c r="I319" s="95" t="str">
        <f t="shared" si="38"/>
        <v>-</v>
      </c>
      <c r="J319" s="13" t="s">
        <v>110</v>
      </c>
      <c r="K319" s="95" t="str">
        <f t="shared" si="39"/>
        <v>-</v>
      </c>
      <c r="L319" s="95" t="s">
        <v>110</v>
      </c>
      <c r="M319" s="95" t="str">
        <f t="shared" si="40"/>
        <v>-</v>
      </c>
      <c r="N319" s="13">
        <v>16.852</v>
      </c>
      <c r="O319" s="13">
        <v>15.382999999999999</v>
      </c>
      <c r="P319" s="13">
        <v>14.039</v>
      </c>
      <c r="Q319" s="13">
        <v>13.675000000000001</v>
      </c>
      <c r="R319" s="95"/>
      <c r="S319" s="13"/>
      <c r="T319" s="13"/>
      <c r="W319" s="101"/>
    </row>
    <row r="320" spans="1:23">
      <c r="A320" s="10">
        <v>42780</v>
      </c>
      <c r="B320" s="13" t="s">
        <v>110</v>
      </c>
      <c r="C320" s="95" t="str">
        <f t="shared" si="35"/>
        <v>-</v>
      </c>
      <c r="D320" s="13" t="s">
        <v>110</v>
      </c>
      <c r="E320" s="95" t="str">
        <f t="shared" si="36"/>
        <v>-</v>
      </c>
      <c r="F320" s="13" t="s">
        <v>110</v>
      </c>
      <c r="G320" s="95" t="str">
        <f t="shared" si="37"/>
        <v>-</v>
      </c>
      <c r="H320" s="13" t="s">
        <v>110</v>
      </c>
      <c r="I320" s="95" t="str">
        <f t="shared" si="38"/>
        <v>-</v>
      </c>
      <c r="J320" s="13" t="s">
        <v>110</v>
      </c>
      <c r="K320" s="95" t="str">
        <f t="shared" si="39"/>
        <v>-</v>
      </c>
      <c r="L320" s="95" t="s">
        <v>110</v>
      </c>
      <c r="M320" s="95" t="str">
        <f t="shared" si="40"/>
        <v>-</v>
      </c>
      <c r="N320" s="13">
        <v>16.853000000000002</v>
      </c>
      <c r="O320" s="13">
        <v>15.226000000000001</v>
      </c>
      <c r="P320" s="13">
        <v>13.891999999999999</v>
      </c>
      <c r="Q320" s="13">
        <v>13.497</v>
      </c>
      <c r="R320" s="95"/>
      <c r="S320" s="13"/>
      <c r="T320" s="13"/>
      <c r="W320" s="101"/>
    </row>
    <row r="321" spans="1:23">
      <c r="A321" s="10">
        <v>42781</v>
      </c>
      <c r="B321" s="13" t="s">
        <v>110</v>
      </c>
      <c r="C321" s="95" t="str">
        <f t="shared" si="35"/>
        <v>-</v>
      </c>
      <c r="D321" s="13" t="s">
        <v>110</v>
      </c>
      <c r="E321" s="95" t="str">
        <f t="shared" si="36"/>
        <v>-</v>
      </c>
      <c r="F321" s="13" t="s">
        <v>110</v>
      </c>
      <c r="G321" s="95" t="str">
        <f t="shared" si="37"/>
        <v>-</v>
      </c>
      <c r="H321" s="13" t="s">
        <v>110</v>
      </c>
      <c r="I321" s="95" t="str">
        <f t="shared" si="38"/>
        <v>-</v>
      </c>
      <c r="J321" s="13" t="s">
        <v>110</v>
      </c>
      <c r="K321" s="95" t="str">
        <f t="shared" si="39"/>
        <v>-</v>
      </c>
      <c r="L321" s="95" t="s">
        <v>110</v>
      </c>
      <c r="M321" s="95" t="str">
        <f t="shared" si="40"/>
        <v>-</v>
      </c>
      <c r="N321" s="13">
        <v>16.853000000000002</v>
      </c>
      <c r="O321" s="13">
        <v>15.191000000000001</v>
      </c>
      <c r="P321" s="13">
        <v>13.975999999999999</v>
      </c>
      <c r="Q321" s="13">
        <v>13.518000000000001</v>
      </c>
      <c r="R321" s="95"/>
      <c r="S321" s="13"/>
      <c r="T321" s="13"/>
      <c r="W321" s="101"/>
    </row>
    <row r="322" spans="1:23">
      <c r="A322" s="10">
        <v>42782</v>
      </c>
      <c r="B322" s="13" t="s">
        <v>110</v>
      </c>
      <c r="C322" s="95" t="str">
        <f t="shared" si="35"/>
        <v>-</v>
      </c>
      <c r="D322" s="13" t="s">
        <v>110</v>
      </c>
      <c r="E322" s="95" t="str">
        <f t="shared" si="36"/>
        <v>-</v>
      </c>
      <c r="F322" s="13" t="s">
        <v>110</v>
      </c>
      <c r="G322" s="95" t="str">
        <f t="shared" si="37"/>
        <v>-</v>
      </c>
      <c r="H322" s="13" t="s">
        <v>110</v>
      </c>
      <c r="I322" s="95" t="str">
        <f t="shared" si="38"/>
        <v>-</v>
      </c>
      <c r="J322" s="13" t="s">
        <v>110</v>
      </c>
      <c r="K322" s="95" t="str">
        <f t="shared" si="39"/>
        <v>-</v>
      </c>
      <c r="L322" s="95" t="s">
        <v>110</v>
      </c>
      <c r="M322" s="95" t="str">
        <f t="shared" si="40"/>
        <v>-</v>
      </c>
      <c r="N322" s="13">
        <v>16.821000000000002</v>
      </c>
      <c r="O322" s="13">
        <v>15.308</v>
      </c>
      <c r="P322" s="13">
        <v>13.984999999999999</v>
      </c>
      <c r="Q322" s="13">
        <v>13.57</v>
      </c>
      <c r="R322" s="95"/>
      <c r="S322" s="13"/>
      <c r="T322" s="13"/>
      <c r="W322" s="101"/>
    </row>
    <row r="323" spans="1:23">
      <c r="A323" s="10">
        <v>42783</v>
      </c>
      <c r="B323" s="13" t="s">
        <v>110</v>
      </c>
      <c r="C323" s="95" t="str">
        <f t="shared" si="35"/>
        <v>-</v>
      </c>
      <c r="D323" s="13" t="s">
        <v>110</v>
      </c>
      <c r="E323" s="95" t="str">
        <f t="shared" si="36"/>
        <v>-</v>
      </c>
      <c r="F323" s="13" t="s">
        <v>110</v>
      </c>
      <c r="G323" s="95" t="str">
        <f t="shared" si="37"/>
        <v>-</v>
      </c>
      <c r="H323" s="13" t="s">
        <v>110</v>
      </c>
      <c r="I323" s="95" t="str">
        <f t="shared" si="38"/>
        <v>-</v>
      </c>
      <c r="J323" s="13" t="s">
        <v>110</v>
      </c>
      <c r="K323" s="95" t="str">
        <f t="shared" si="39"/>
        <v>-</v>
      </c>
      <c r="L323" s="95" t="s">
        <v>110</v>
      </c>
      <c r="M323" s="95" t="str">
        <f t="shared" si="40"/>
        <v>-</v>
      </c>
      <c r="N323" s="13">
        <v>16.858000000000001</v>
      </c>
      <c r="O323" s="13">
        <v>15.016</v>
      </c>
      <c r="P323" s="13">
        <v>14.106999999999999</v>
      </c>
      <c r="Q323" s="13">
        <v>13.622</v>
      </c>
      <c r="R323" s="95"/>
      <c r="S323" s="13"/>
      <c r="T323" s="13"/>
      <c r="W323" s="101"/>
    </row>
    <row r="324" spans="1:23">
      <c r="A324" s="10">
        <v>42786</v>
      </c>
      <c r="B324" s="13" t="s">
        <v>110</v>
      </c>
      <c r="C324" s="95" t="str">
        <f t="shared" si="35"/>
        <v>-</v>
      </c>
      <c r="D324" s="13" t="s">
        <v>110</v>
      </c>
      <c r="E324" s="95" t="str">
        <f t="shared" si="36"/>
        <v>-</v>
      </c>
      <c r="F324" s="13" t="s">
        <v>110</v>
      </c>
      <c r="G324" s="95" t="str">
        <f t="shared" si="37"/>
        <v>-</v>
      </c>
      <c r="H324" s="13" t="s">
        <v>110</v>
      </c>
      <c r="I324" s="95" t="str">
        <f t="shared" si="38"/>
        <v>-</v>
      </c>
      <c r="J324" s="13" t="s">
        <v>110</v>
      </c>
      <c r="K324" s="95" t="str">
        <f t="shared" si="39"/>
        <v>-</v>
      </c>
      <c r="L324" s="95" t="s">
        <v>110</v>
      </c>
      <c r="M324" s="95" t="str">
        <f t="shared" si="40"/>
        <v>-</v>
      </c>
      <c r="N324" s="13">
        <v>16.858000000000001</v>
      </c>
      <c r="O324" s="13">
        <v>15.016</v>
      </c>
      <c r="P324" s="13">
        <v>14.106999999999999</v>
      </c>
      <c r="Q324" s="13">
        <v>13.585000000000001</v>
      </c>
      <c r="R324" s="95"/>
      <c r="S324" s="13"/>
      <c r="T324" s="13"/>
      <c r="W324" s="101"/>
    </row>
    <row r="325" spans="1:23">
      <c r="A325" s="10">
        <v>42787</v>
      </c>
      <c r="B325" s="13" t="s">
        <v>110</v>
      </c>
      <c r="C325" s="95" t="str">
        <f t="shared" si="35"/>
        <v>-</v>
      </c>
      <c r="D325" s="13" t="s">
        <v>110</v>
      </c>
      <c r="E325" s="95" t="str">
        <f t="shared" si="36"/>
        <v>-</v>
      </c>
      <c r="F325" s="13" t="s">
        <v>110</v>
      </c>
      <c r="G325" s="95" t="str">
        <f t="shared" si="37"/>
        <v>-</v>
      </c>
      <c r="H325" s="13" t="s">
        <v>110</v>
      </c>
      <c r="I325" s="95" t="str">
        <f t="shared" si="38"/>
        <v>-</v>
      </c>
      <c r="J325" s="13" t="s">
        <v>110</v>
      </c>
      <c r="K325" s="95" t="str">
        <f t="shared" si="39"/>
        <v>-</v>
      </c>
      <c r="L325" s="95" t="s">
        <v>110</v>
      </c>
      <c r="M325" s="95" t="str">
        <f t="shared" si="40"/>
        <v>-</v>
      </c>
      <c r="N325" s="13">
        <v>16.858000000000001</v>
      </c>
      <c r="O325" s="13">
        <v>14.87</v>
      </c>
      <c r="P325" s="13">
        <v>14.047000000000001</v>
      </c>
      <c r="Q325" s="13">
        <v>13.574999999999999</v>
      </c>
      <c r="R325" s="95"/>
      <c r="S325" s="13"/>
      <c r="T325" s="13"/>
      <c r="W325" s="101"/>
    </row>
    <row r="326" spans="1:23">
      <c r="A326" s="10">
        <v>42788</v>
      </c>
      <c r="B326" s="13" t="s">
        <v>110</v>
      </c>
      <c r="C326" s="95" t="str">
        <f t="shared" si="35"/>
        <v>-</v>
      </c>
      <c r="D326" s="13" t="s">
        <v>110</v>
      </c>
      <c r="E326" s="95" t="str">
        <f t="shared" si="36"/>
        <v>-</v>
      </c>
      <c r="F326" s="13" t="s">
        <v>110</v>
      </c>
      <c r="G326" s="95" t="str">
        <f t="shared" si="37"/>
        <v>-</v>
      </c>
      <c r="H326" s="13" t="s">
        <v>110</v>
      </c>
      <c r="I326" s="95" t="str">
        <f t="shared" si="38"/>
        <v>-</v>
      </c>
      <c r="J326" s="13" t="s">
        <v>110</v>
      </c>
      <c r="K326" s="95" t="str">
        <f t="shared" si="39"/>
        <v>-</v>
      </c>
      <c r="L326" s="95" t="s">
        <v>110</v>
      </c>
      <c r="M326" s="95" t="str">
        <f t="shared" si="40"/>
        <v>-</v>
      </c>
      <c r="N326" s="13">
        <v>16.858000000000001</v>
      </c>
      <c r="O326" s="13">
        <v>14.722</v>
      </c>
      <c r="P326" s="13">
        <v>13.946</v>
      </c>
      <c r="Q326" s="13">
        <v>13.505000000000001</v>
      </c>
      <c r="R326" s="95"/>
      <c r="S326" s="13"/>
      <c r="T326" s="13"/>
      <c r="W326" s="101"/>
    </row>
    <row r="327" spans="1:23">
      <c r="A327" s="10">
        <v>42789</v>
      </c>
      <c r="B327" s="13" t="s">
        <v>110</v>
      </c>
      <c r="C327" s="95" t="str">
        <f t="shared" si="35"/>
        <v>-</v>
      </c>
      <c r="D327" s="13" t="s">
        <v>110</v>
      </c>
      <c r="E327" s="95" t="str">
        <f t="shared" si="36"/>
        <v>-</v>
      </c>
      <c r="F327" s="13" t="s">
        <v>110</v>
      </c>
      <c r="G327" s="95" t="str">
        <f t="shared" si="37"/>
        <v>-</v>
      </c>
      <c r="H327" s="13" t="s">
        <v>110</v>
      </c>
      <c r="I327" s="95" t="str">
        <f t="shared" si="38"/>
        <v>-</v>
      </c>
      <c r="J327" s="13" t="s">
        <v>110</v>
      </c>
      <c r="K327" s="95" t="str">
        <f t="shared" si="39"/>
        <v>-</v>
      </c>
      <c r="L327" s="95" t="s">
        <v>110</v>
      </c>
      <c r="M327" s="95" t="str">
        <f t="shared" si="40"/>
        <v>-</v>
      </c>
      <c r="N327" s="13">
        <v>16.858000000000001</v>
      </c>
      <c r="O327" s="13">
        <v>14.493</v>
      </c>
      <c r="P327" s="13">
        <v>13.99</v>
      </c>
      <c r="Q327" s="13">
        <v>13.564</v>
      </c>
      <c r="R327" s="95"/>
      <c r="S327" s="13"/>
      <c r="T327" s="13"/>
      <c r="W327" s="101"/>
    </row>
    <row r="328" spans="1:23">
      <c r="A328" s="10">
        <v>42790</v>
      </c>
      <c r="B328" s="13" t="s">
        <v>110</v>
      </c>
      <c r="C328" s="95" t="str">
        <f t="shared" si="35"/>
        <v>-</v>
      </c>
      <c r="D328" s="13" t="s">
        <v>110</v>
      </c>
      <c r="E328" s="95" t="str">
        <f t="shared" si="36"/>
        <v>-</v>
      </c>
      <c r="F328" s="13" t="s">
        <v>110</v>
      </c>
      <c r="G328" s="95" t="str">
        <f t="shared" si="37"/>
        <v>-</v>
      </c>
      <c r="H328" s="13" t="s">
        <v>110</v>
      </c>
      <c r="I328" s="95" t="str">
        <f t="shared" si="38"/>
        <v>-</v>
      </c>
      <c r="J328" s="13" t="s">
        <v>110</v>
      </c>
      <c r="K328" s="95" t="str">
        <f t="shared" si="39"/>
        <v>-</v>
      </c>
      <c r="L328" s="95" t="s">
        <v>110</v>
      </c>
      <c r="M328" s="95" t="str">
        <f t="shared" si="40"/>
        <v>-</v>
      </c>
      <c r="N328" s="13">
        <v>16.725999999999999</v>
      </c>
      <c r="O328" s="13">
        <v>14.45</v>
      </c>
      <c r="P328" s="13">
        <v>13.943</v>
      </c>
      <c r="Q328" s="13">
        <v>13.494999999999999</v>
      </c>
      <c r="R328" s="95"/>
      <c r="S328" s="13"/>
      <c r="T328" s="13"/>
      <c r="W328" s="101"/>
    </row>
    <row r="329" spans="1:23">
      <c r="A329" s="10">
        <v>42793</v>
      </c>
      <c r="B329" s="13" t="s">
        <v>110</v>
      </c>
      <c r="C329" s="95" t="str">
        <f t="shared" si="35"/>
        <v>-</v>
      </c>
      <c r="D329" s="13" t="s">
        <v>110</v>
      </c>
      <c r="E329" s="95" t="str">
        <f t="shared" si="36"/>
        <v>-</v>
      </c>
      <c r="F329" s="13" t="s">
        <v>110</v>
      </c>
      <c r="G329" s="95" t="str">
        <f t="shared" si="37"/>
        <v>-</v>
      </c>
      <c r="H329" s="13" t="s">
        <v>110</v>
      </c>
      <c r="I329" s="95" t="str">
        <f t="shared" si="38"/>
        <v>-</v>
      </c>
      <c r="J329" s="13" t="s">
        <v>110</v>
      </c>
      <c r="K329" s="95" t="str">
        <f t="shared" si="39"/>
        <v>-</v>
      </c>
      <c r="L329" s="95" t="s">
        <v>110</v>
      </c>
      <c r="M329" s="95" t="str">
        <f t="shared" si="40"/>
        <v>-</v>
      </c>
      <c r="N329" s="13">
        <v>16.725999999999999</v>
      </c>
      <c r="O329" s="13">
        <v>14.45</v>
      </c>
      <c r="P329" s="13">
        <v>13.943</v>
      </c>
      <c r="Q329" s="13">
        <v>13.494999999999999</v>
      </c>
      <c r="R329" s="95"/>
      <c r="S329" s="13"/>
      <c r="T329" s="13"/>
      <c r="W329" s="101"/>
    </row>
    <row r="330" spans="1:23">
      <c r="A330" s="10">
        <v>42794</v>
      </c>
      <c r="B330" s="13" t="s">
        <v>110</v>
      </c>
      <c r="C330" s="95" t="str">
        <f t="shared" si="35"/>
        <v>-</v>
      </c>
      <c r="D330" s="13" t="s">
        <v>110</v>
      </c>
      <c r="E330" s="95" t="str">
        <f t="shared" si="36"/>
        <v>-</v>
      </c>
      <c r="F330" s="13" t="s">
        <v>110</v>
      </c>
      <c r="G330" s="95" t="str">
        <f t="shared" si="37"/>
        <v>-</v>
      </c>
      <c r="H330" s="13" t="s">
        <v>110</v>
      </c>
      <c r="I330" s="95" t="str">
        <f t="shared" si="38"/>
        <v>-</v>
      </c>
      <c r="J330" s="13" t="s">
        <v>110</v>
      </c>
      <c r="K330" s="95" t="str">
        <f t="shared" si="39"/>
        <v>-</v>
      </c>
      <c r="L330" s="95" t="s">
        <v>110</v>
      </c>
      <c r="M330" s="95" t="str">
        <f t="shared" si="40"/>
        <v>-</v>
      </c>
      <c r="N330" s="13">
        <v>16.725999999999999</v>
      </c>
      <c r="O330" s="13">
        <v>14.45</v>
      </c>
      <c r="P330" s="13">
        <v>13.943</v>
      </c>
      <c r="Q330" s="13">
        <v>13.494999999999999</v>
      </c>
      <c r="R330" s="95"/>
      <c r="S330" s="13"/>
      <c r="T330" s="13"/>
      <c r="W330" s="101"/>
    </row>
    <row r="331" spans="1:23">
      <c r="A331" s="10">
        <v>42795</v>
      </c>
      <c r="B331" s="13" t="s">
        <v>110</v>
      </c>
      <c r="C331" s="95" t="str">
        <f t="shared" si="35"/>
        <v>-</v>
      </c>
      <c r="D331" s="13" t="s">
        <v>110</v>
      </c>
      <c r="E331" s="95" t="str">
        <f t="shared" si="36"/>
        <v>-</v>
      </c>
      <c r="F331" s="13" t="s">
        <v>110</v>
      </c>
      <c r="G331" s="95" t="str">
        <f t="shared" si="37"/>
        <v>-</v>
      </c>
      <c r="H331" s="13" t="s">
        <v>110</v>
      </c>
      <c r="I331" s="95" t="str">
        <f t="shared" si="38"/>
        <v>-</v>
      </c>
      <c r="J331" s="13" t="s">
        <v>110</v>
      </c>
      <c r="K331" s="95" t="str">
        <f t="shared" si="39"/>
        <v>-</v>
      </c>
      <c r="L331" s="95" t="s">
        <v>110</v>
      </c>
      <c r="M331" s="95" t="str">
        <f t="shared" si="40"/>
        <v>-</v>
      </c>
      <c r="N331" s="13">
        <v>16.725999999999999</v>
      </c>
      <c r="O331" s="13">
        <v>13.942</v>
      </c>
      <c r="P331" s="13">
        <v>13.742000000000001</v>
      </c>
      <c r="Q331" s="13">
        <v>13.494999999999999</v>
      </c>
      <c r="R331" s="95"/>
      <c r="S331" s="13"/>
      <c r="T331" s="13"/>
      <c r="W331" s="101"/>
    </row>
    <row r="332" spans="1:23">
      <c r="A332" s="10">
        <v>42796</v>
      </c>
      <c r="B332" s="13" t="s">
        <v>110</v>
      </c>
      <c r="C332" s="95" t="str">
        <f t="shared" si="35"/>
        <v>-</v>
      </c>
      <c r="D332" s="13" t="s">
        <v>110</v>
      </c>
      <c r="E332" s="95" t="str">
        <f t="shared" si="36"/>
        <v>-</v>
      </c>
      <c r="F332" s="13" t="s">
        <v>110</v>
      </c>
      <c r="G332" s="95" t="str">
        <f t="shared" si="37"/>
        <v>-</v>
      </c>
      <c r="H332" s="13" t="s">
        <v>110</v>
      </c>
      <c r="I332" s="95" t="str">
        <f t="shared" si="38"/>
        <v>-</v>
      </c>
      <c r="J332" s="13" t="s">
        <v>110</v>
      </c>
      <c r="K332" s="95" t="str">
        <f t="shared" si="39"/>
        <v>-</v>
      </c>
      <c r="L332" s="95" t="s">
        <v>110</v>
      </c>
      <c r="M332" s="95" t="str">
        <f t="shared" si="40"/>
        <v>-</v>
      </c>
      <c r="N332" s="13">
        <v>16.510000000000002</v>
      </c>
      <c r="O332" s="13">
        <v>14.121</v>
      </c>
      <c r="P332" s="13">
        <v>13.629</v>
      </c>
      <c r="Q332" s="13">
        <v>13.21</v>
      </c>
      <c r="R332" s="95"/>
      <c r="S332" s="13"/>
      <c r="T332" s="13"/>
      <c r="W332" s="101"/>
    </row>
    <row r="333" spans="1:23">
      <c r="A333" s="10">
        <v>42797</v>
      </c>
      <c r="B333" s="13" t="s">
        <v>110</v>
      </c>
      <c r="C333" s="95" t="str">
        <f t="shared" si="35"/>
        <v>-</v>
      </c>
      <c r="D333" s="13" t="s">
        <v>110</v>
      </c>
      <c r="E333" s="95" t="str">
        <f t="shared" si="36"/>
        <v>-</v>
      </c>
      <c r="F333" s="13" t="s">
        <v>110</v>
      </c>
      <c r="G333" s="95" t="str">
        <f t="shared" si="37"/>
        <v>-</v>
      </c>
      <c r="H333" s="13" t="s">
        <v>110</v>
      </c>
      <c r="I333" s="95" t="str">
        <f t="shared" si="38"/>
        <v>-</v>
      </c>
      <c r="J333" s="13" t="s">
        <v>110</v>
      </c>
      <c r="K333" s="95" t="str">
        <f t="shared" si="39"/>
        <v>-</v>
      </c>
      <c r="L333" s="95" t="s">
        <v>110</v>
      </c>
      <c r="M333" s="95" t="str">
        <f t="shared" si="40"/>
        <v>-</v>
      </c>
      <c r="N333" s="13">
        <v>16.181999999999999</v>
      </c>
      <c r="O333" s="13">
        <v>14.218999999999999</v>
      </c>
      <c r="P333" s="13">
        <v>13.628</v>
      </c>
      <c r="Q333" s="13">
        <v>13.217000000000001</v>
      </c>
      <c r="R333" s="95"/>
      <c r="S333" s="13"/>
      <c r="T333" s="13"/>
      <c r="W333" s="101"/>
    </row>
    <row r="334" spans="1:23">
      <c r="A334" s="10">
        <v>42800</v>
      </c>
      <c r="B334" s="13" t="s">
        <v>110</v>
      </c>
      <c r="C334" s="95" t="str">
        <f t="shared" si="35"/>
        <v>-</v>
      </c>
      <c r="D334" s="13" t="s">
        <v>110</v>
      </c>
      <c r="E334" s="95" t="str">
        <f t="shared" si="36"/>
        <v>-</v>
      </c>
      <c r="F334" s="13" t="s">
        <v>110</v>
      </c>
      <c r="G334" s="95" t="str">
        <f t="shared" si="37"/>
        <v>-</v>
      </c>
      <c r="H334" s="13" t="s">
        <v>110</v>
      </c>
      <c r="I334" s="95" t="str">
        <f t="shared" si="38"/>
        <v>-</v>
      </c>
      <c r="J334" s="13" t="s">
        <v>110</v>
      </c>
      <c r="K334" s="95" t="str">
        <f t="shared" si="39"/>
        <v>-</v>
      </c>
      <c r="L334" s="95" t="s">
        <v>110</v>
      </c>
      <c r="M334" s="95" t="str">
        <f t="shared" si="40"/>
        <v>-</v>
      </c>
      <c r="N334" s="13">
        <v>16.109000000000002</v>
      </c>
      <c r="O334" s="13">
        <v>14.545</v>
      </c>
      <c r="P334" s="13">
        <v>13.605</v>
      </c>
      <c r="Q334" s="13">
        <v>13.138999999999999</v>
      </c>
      <c r="R334" s="95"/>
      <c r="S334" s="13"/>
      <c r="T334" s="13"/>
      <c r="W334" s="101"/>
    </row>
    <row r="335" spans="1:23">
      <c r="A335" s="10">
        <v>42801</v>
      </c>
      <c r="B335" s="13" t="s">
        <v>110</v>
      </c>
      <c r="C335" s="95" t="str">
        <f t="shared" si="35"/>
        <v>-</v>
      </c>
      <c r="D335" s="13" t="s">
        <v>110</v>
      </c>
      <c r="E335" s="95" t="str">
        <f t="shared" si="36"/>
        <v>-</v>
      </c>
      <c r="F335" s="13" t="s">
        <v>110</v>
      </c>
      <c r="G335" s="95" t="str">
        <f t="shared" si="37"/>
        <v>-</v>
      </c>
      <c r="H335" s="13" t="s">
        <v>110</v>
      </c>
      <c r="I335" s="95" t="str">
        <f t="shared" si="38"/>
        <v>-</v>
      </c>
      <c r="J335" s="13" t="s">
        <v>110</v>
      </c>
      <c r="K335" s="95" t="str">
        <f t="shared" si="39"/>
        <v>-</v>
      </c>
      <c r="L335" s="95" t="s">
        <v>110</v>
      </c>
      <c r="M335" s="95" t="str">
        <f t="shared" si="40"/>
        <v>-</v>
      </c>
      <c r="N335" s="13">
        <v>16.251999999999999</v>
      </c>
      <c r="O335" s="13">
        <v>14.625999999999999</v>
      </c>
      <c r="P335" s="13">
        <v>13.558</v>
      </c>
      <c r="Q335" s="13">
        <v>13.206</v>
      </c>
      <c r="R335" s="95"/>
      <c r="S335" s="13"/>
      <c r="T335" s="13"/>
      <c r="W335" s="101"/>
    </row>
    <row r="336" spans="1:23">
      <c r="A336" s="10">
        <v>42802</v>
      </c>
      <c r="B336" s="13" t="s">
        <v>110</v>
      </c>
      <c r="C336" s="95" t="str">
        <f t="shared" si="35"/>
        <v>-</v>
      </c>
      <c r="D336" s="13" t="s">
        <v>110</v>
      </c>
      <c r="E336" s="95" t="str">
        <f t="shared" si="36"/>
        <v>-</v>
      </c>
      <c r="F336" s="13" t="s">
        <v>110</v>
      </c>
      <c r="G336" s="95" t="str">
        <f t="shared" si="37"/>
        <v>-</v>
      </c>
      <c r="H336" s="13" t="s">
        <v>110</v>
      </c>
      <c r="I336" s="95" t="str">
        <f t="shared" si="38"/>
        <v>-</v>
      </c>
      <c r="J336" s="13" t="s">
        <v>110</v>
      </c>
      <c r="K336" s="95" t="str">
        <f t="shared" si="39"/>
        <v>-</v>
      </c>
      <c r="L336" s="95" t="s">
        <v>110</v>
      </c>
      <c r="M336" s="95" t="str">
        <f t="shared" si="40"/>
        <v>-</v>
      </c>
      <c r="N336" s="13">
        <v>16.738</v>
      </c>
      <c r="O336" s="13">
        <v>14.625999999999999</v>
      </c>
      <c r="P336" s="13">
        <v>13.558</v>
      </c>
      <c r="Q336" s="13">
        <v>13.206</v>
      </c>
      <c r="R336" s="95"/>
      <c r="S336" s="13"/>
      <c r="T336" s="13"/>
      <c r="W336" s="101"/>
    </row>
    <row r="337" spans="1:23">
      <c r="A337" s="10">
        <v>42803</v>
      </c>
      <c r="B337" s="13" t="s">
        <v>110</v>
      </c>
      <c r="C337" s="95" t="str">
        <f t="shared" si="35"/>
        <v>-</v>
      </c>
      <c r="D337" s="13" t="s">
        <v>110</v>
      </c>
      <c r="E337" s="95" t="str">
        <f t="shared" si="36"/>
        <v>-</v>
      </c>
      <c r="F337" s="13" t="s">
        <v>110</v>
      </c>
      <c r="G337" s="95" t="str">
        <f t="shared" si="37"/>
        <v>-</v>
      </c>
      <c r="H337" s="13" t="s">
        <v>110</v>
      </c>
      <c r="I337" s="95" t="str">
        <f t="shared" si="38"/>
        <v>-</v>
      </c>
      <c r="J337" s="13" t="s">
        <v>110</v>
      </c>
      <c r="K337" s="95" t="str">
        <f t="shared" si="39"/>
        <v>-</v>
      </c>
      <c r="L337" s="95" t="s">
        <v>110</v>
      </c>
      <c r="M337" s="95" t="str">
        <f t="shared" si="40"/>
        <v>-</v>
      </c>
      <c r="N337" s="13">
        <v>16.738</v>
      </c>
      <c r="O337" s="13">
        <v>14.625999999999999</v>
      </c>
      <c r="P337" s="13">
        <v>14.208</v>
      </c>
      <c r="Q337" s="13">
        <v>13.568</v>
      </c>
      <c r="R337" s="95"/>
      <c r="S337" s="13"/>
      <c r="T337" s="13"/>
      <c r="W337" s="101"/>
    </row>
    <row r="338" spans="1:23">
      <c r="A338" s="10">
        <v>42804</v>
      </c>
      <c r="B338" s="13" t="s">
        <v>110</v>
      </c>
      <c r="C338" s="95" t="str">
        <f t="shared" si="35"/>
        <v>-</v>
      </c>
      <c r="D338" s="13" t="s">
        <v>110</v>
      </c>
      <c r="E338" s="95" t="str">
        <f t="shared" si="36"/>
        <v>-</v>
      </c>
      <c r="F338" s="13" t="s">
        <v>110</v>
      </c>
      <c r="G338" s="95" t="str">
        <f t="shared" si="37"/>
        <v>-</v>
      </c>
      <c r="H338" s="13" t="s">
        <v>110</v>
      </c>
      <c r="I338" s="95" t="str">
        <f t="shared" si="38"/>
        <v>-</v>
      </c>
      <c r="J338" s="13" t="s">
        <v>110</v>
      </c>
      <c r="K338" s="95" t="str">
        <f t="shared" si="39"/>
        <v>-</v>
      </c>
      <c r="L338" s="95" t="s">
        <v>110</v>
      </c>
      <c r="M338" s="95" t="str">
        <f t="shared" si="40"/>
        <v>-</v>
      </c>
      <c r="N338" s="13">
        <v>16.738</v>
      </c>
      <c r="O338" s="13">
        <v>15.132</v>
      </c>
      <c r="P338" s="13">
        <v>14.308999999999999</v>
      </c>
      <c r="Q338" s="13">
        <v>13.590999999999999</v>
      </c>
      <c r="R338" s="95"/>
      <c r="S338" s="13"/>
      <c r="T338" s="13"/>
      <c r="W338" s="101"/>
    </row>
    <row r="339" spans="1:23">
      <c r="A339" s="10">
        <v>42807</v>
      </c>
      <c r="B339" s="13" t="s">
        <v>110</v>
      </c>
      <c r="C339" s="95" t="str">
        <f t="shared" si="35"/>
        <v>-</v>
      </c>
      <c r="D339" s="13" t="s">
        <v>110</v>
      </c>
      <c r="E339" s="95" t="str">
        <f t="shared" si="36"/>
        <v>-</v>
      </c>
      <c r="F339" s="13" t="s">
        <v>110</v>
      </c>
      <c r="G339" s="95" t="str">
        <f t="shared" si="37"/>
        <v>-</v>
      </c>
      <c r="H339" s="13" t="s">
        <v>110</v>
      </c>
      <c r="I339" s="95" t="str">
        <f t="shared" si="38"/>
        <v>-</v>
      </c>
      <c r="J339" s="13" t="s">
        <v>110</v>
      </c>
      <c r="K339" s="95" t="str">
        <f t="shared" si="39"/>
        <v>-</v>
      </c>
      <c r="L339" s="95" t="s">
        <v>110</v>
      </c>
      <c r="M339" s="95" t="str">
        <f t="shared" si="40"/>
        <v>-</v>
      </c>
      <c r="N339" s="13">
        <v>17.23</v>
      </c>
      <c r="O339" s="13">
        <v>15.144</v>
      </c>
      <c r="P339" s="13">
        <v>14.457000000000001</v>
      </c>
      <c r="Q339" s="13">
        <v>13.669</v>
      </c>
      <c r="R339" s="95"/>
      <c r="S339" s="13"/>
      <c r="T339" s="13"/>
      <c r="W339" s="101"/>
    </row>
    <row r="340" spans="1:23">
      <c r="A340" s="10">
        <v>42808</v>
      </c>
      <c r="B340" s="13" t="s">
        <v>110</v>
      </c>
      <c r="C340" s="95" t="str">
        <f t="shared" si="35"/>
        <v>-</v>
      </c>
      <c r="D340" s="13" t="s">
        <v>110</v>
      </c>
      <c r="E340" s="95" t="str">
        <f t="shared" si="36"/>
        <v>-</v>
      </c>
      <c r="F340" s="13" t="s">
        <v>110</v>
      </c>
      <c r="G340" s="95" t="str">
        <f t="shared" si="37"/>
        <v>-</v>
      </c>
      <c r="H340" s="13" t="s">
        <v>110</v>
      </c>
      <c r="I340" s="95" t="str">
        <f t="shared" si="38"/>
        <v>-</v>
      </c>
      <c r="J340" s="13" t="s">
        <v>110</v>
      </c>
      <c r="K340" s="95" t="str">
        <f t="shared" si="39"/>
        <v>-</v>
      </c>
      <c r="L340" s="95" t="s">
        <v>110</v>
      </c>
      <c r="M340" s="95" t="str">
        <f t="shared" si="40"/>
        <v>-</v>
      </c>
      <c r="N340" s="13">
        <v>17.23</v>
      </c>
      <c r="O340" s="13">
        <v>15.752000000000001</v>
      </c>
      <c r="P340" s="13">
        <v>14.651999999999999</v>
      </c>
      <c r="Q340" s="13">
        <v>13.992000000000001</v>
      </c>
      <c r="R340" s="95"/>
      <c r="S340" s="13"/>
      <c r="T340" s="13"/>
      <c r="W340" s="101"/>
    </row>
    <row r="341" spans="1:23">
      <c r="A341" s="10">
        <v>42809</v>
      </c>
      <c r="B341" s="13" t="s">
        <v>110</v>
      </c>
      <c r="C341" s="95" t="str">
        <f t="shared" si="35"/>
        <v>-</v>
      </c>
      <c r="D341" s="13" t="s">
        <v>110</v>
      </c>
      <c r="E341" s="95" t="str">
        <f t="shared" si="36"/>
        <v>-</v>
      </c>
      <c r="F341" s="13" t="s">
        <v>110</v>
      </c>
      <c r="G341" s="95" t="str">
        <f t="shared" si="37"/>
        <v>-</v>
      </c>
      <c r="H341" s="13" t="s">
        <v>110</v>
      </c>
      <c r="I341" s="95" t="str">
        <f t="shared" si="38"/>
        <v>-</v>
      </c>
      <c r="J341" s="13" t="s">
        <v>110</v>
      </c>
      <c r="K341" s="95" t="str">
        <f t="shared" si="39"/>
        <v>-</v>
      </c>
      <c r="L341" s="95" t="s">
        <v>110</v>
      </c>
      <c r="M341" s="95" t="str">
        <f t="shared" si="40"/>
        <v>-</v>
      </c>
      <c r="N341" s="13">
        <v>17.23</v>
      </c>
      <c r="O341" s="13">
        <v>15.824</v>
      </c>
      <c r="P341" s="13">
        <v>14.497</v>
      </c>
      <c r="Q341" s="13">
        <v>14.106999999999999</v>
      </c>
      <c r="R341" s="95"/>
      <c r="S341" s="13"/>
      <c r="T341" s="13"/>
      <c r="W341" s="101"/>
    </row>
    <row r="342" spans="1:23">
      <c r="A342" s="10">
        <v>42810</v>
      </c>
      <c r="B342" s="13" t="s">
        <v>110</v>
      </c>
      <c r="C342" s="95" t="str">
        <f t="shared" si="35"/>
        <v>-</v>
      </c>
      <c r="D342" s="13" t="s">
        <v>110</v>
      </c>
      <c r="E342" s="95" t="str">
        <f t="shared" si="36"/>
        <v>-</v>
      </c>
      <c r="F342" s="13" t="s">
        <v>110</v>
      </c>
      <c r="G342" s="95" t="str">
        <f t="shared" si="37"/>
        <v>-</v>
      </c>
      <c r="H342" s="13" t="s">
        <v>110</v>
      </c>
      <c r="I342" s="95" t="str">
        <f t="shared" si="38"/>
        <v>-</v>
      </c>
      <c r="J342" s="13" t="s">
        <v>110</v>
      </c>
      <c r="K342" s="95" t="str">
        <f t="shared" si="39"/>
        <v>-</v>
      </c>
      <c r="L342" s="95" t="s">
        <v>110</v>
      </c>
      <c r="M342" s="95" t="str">
        <f t="shared" si="40"/>
        <v>-</v>
      </c>
      <c r="N342" s="13">
        <v>17.425000000000001</v>
      </c>
      <c r="O342" s="13">
        <v>15.510999999999999</v>
      </c>
      <c r="P342" s="13">
        <v>14.393000000000001</v>
      </c>
      <c r="Q342" s="13">
        <v>13.978</v>
      </c>
      <c r="R342" s="95"/>
      <c r="S342" s="13"/>
      <c r="T342" s="13"/>
      <c r="W342" s="101"/>
    </row>
    <row r="343" spans="1:23">
      <c r="A343" s="10">
        <v>42811</v>
      </c>
      <c r="B343" s="13" t="s">
        <v>110</v>
      </c>
      <c r="C343" s="95" t="str">
        <f t="shared" si="35"/>
        <v>-</v>
      </c>
      <c r="D343" s="13" t="s">
        <v>110</v>
      </c>
      <c r="E343" s="95" t="str">
        <f t="shared" si="36"/>
        <v>-</v>
      </c>
      <c r="F343" s="13" t="s">
        <v>110</v>
      </c>
      <c r="G343" s="95" t="str">
        <f t="shared" si="37"/>
        <v>-</v>
      </c>
      <c r="H343" s="13" t="s">
        <v>110</v>
      </c>
      <c r="I343" s="95" t="str">
        <f t="shared" si="38"/>
        <v>-</v>
      </c>
      <c r="J343" s="13" t="s">
        <v>110</v>
      </c>
      <c r="K343" s="95" t="str">
        <f t="shared" si="39"/>
        <v>-</v>
      </c>
      <c r="L343" s="95" t="s">
        <v>110</v>
      </c>
      <c r="M343" s="95" t="str">
        <f t="shared" si="40"/>
        <v>-</v>
      </c>
      <c r="N343" s="13">
        <v>17.157</v>
      </c>
      <c r="O343" s="13">
        <v>15.676</v>
      </c>
      <c r="P343" s="13">
        <v>14.393000000000001</v>
      </c>
      <c r="Q343" s="13">
        <v>14.026999999999999</v>
      </c>
      <c r="R343" s="95"/>
      <c r="S343" s="13"/>
      <c r="T343" s="13"/>
      <c r="W343" s="101"/>
    </row>
    <row r="344" spans="1:23">
      <c r="A344" s="10">
        <v>42814</v>
      </c>
      <c r="B344" s="13" t="s">
        <v>110</v>
      </c>
      <c r="C344" s="95" t="str">
        <f t="shared" si="35"/>
        <v>-</v>
      </c>
      <c r="D344" s="13" t="s">
        <v>110</v>
      </c>
      <c r="E344" s="95" t="str">
        <f t="shared" si="36"/>
        <v>-</v>
      </c>
      <c r="F344" s="13" t="s">
        <v>110</v>
      </c>
      <c r="G344" s="95" t="str">
        <f t="shared" si="37"/>
        <v>-</v>
      </c>
      <c r="H344" s="13" t="s">
        <v>110</v>
      </c>
      <c r="I344" s="95" t="str">
        <f t="shared" si="38"/>
        <v>-</v>
      </c>
      <c r="J344" s="13" t="s">
        <v>110</v>
      </c>
      <c r="K344" s="95" t="str">
        <f t="shared" si="39"/>
        <v>-</v>
      </c>
      <c r="L344" s="95" t="s">
        <v>110</v>
      </c>
      <c r="M344" s="95" t="str">
        <f t="shared" si="40"/>
        <v>-</v>
      </c>
      <c r="N344" s="13">
        <v>17.042000000000002</v>
      </c>
      <c r="O344" s="13">
        <v>15.766999999999999</v>
      </c>
      <c r="P344" s="13">
        <v>14.82</v>
      </c>
      <c r="Q344" s="13">
        <v>14.317</v>
      </c>
      <c r="R344" s="95"/>
      <c r="S344" s="13"/>
      <c r="T344" s="13"/>
      <c r="W344" s="101"/>
    </row>
    <row r="345" spans="1:23">
      <c r="A345" s="10">
        <v>42815</v>
      </c>
      <c r="B345" s="13" t="s">
        <v>110</v>
      </c>
      <c r="C345" s="95" t="str">
        <f t="shared" si="35"/>
        <v>-</v>
      </c>
      <c r="D345" s="13" t="s">
        <v>110</v>
      </c>
      <c r="E345" s="95" t="str">
        <f t="shared" si="36"/>
        <v>-</v>
      </c>
      <c r="F345" s="13" t="s">
        <v>110</v>
      </c>
      <c r="G345" s="95" t="str">
        <f t="shared" si="37"/>
        <v>-</v>
      </c>
      <c r="H345" s="13" t="s">
        <v>110</v>
      </c>
      <c r="I345" s="95" t="str">
        <f t="shared" si="38"/>
        <v>-</v>
      </c>
      <c r="J345" s="13" t="s">
        <v>110</v>
      </c>
      <c r="K345" s="95" t="str">
        <f t="shared" si="39"/>
        <v>-</v>
      </c>
      <c r="L345" s="95" t="s">
        <v>110</v>
      </c>
      <c r="M345" s="95" t="str">
        <f t="shared" si="40"/>
        <v>-</v>
      </c>
      <c r="N345" s="13">
        <v>17.419</v>
      </c>
      <c r="O345" s="13">
        <v>15.81</v>
      </c>
      <c r="P345" s="13">
        <v>14.685</v>
      </c>
      <c r="Q345" s="13">
        <v>14.284000000000001</v>
      </c>
      <c r="R345" s="95"/>
      <c r="S345" s="13"/>
      <c r="T345" s="13"/>
      <c r="W345" s="101"/>
    </row>
    <row r="346" spans="1:23">
      <c r="A346" s="10">
        <v>42816</v>
      </c>
      <c r="B346" s="13" t="s">
        <v>110</v>
      </c>
      <c r="C346" s="95" t="str">
        <f t="shared" si="35"/>
        <v>-</v>
      </c>
      <c r="D346" s="13" t="s">
        <v>110</v>
      </c>
      <c r="E346" s="95" t="str">
        <f t="shared" si="36"/>
        <v>-</v>
      </c>
      <c r="F346" s="13" t="s">
        <v>110</v>
      </c>
      <c r="G346" s="95" t="str">
        <f t="shared" si="37"/>
        <v>-</v>
      </c>
      <c r="H346" s="13" t="s">
        <v>110</v>
      </c>
      <c r="I346" s="95" t="str">
        <f t="shared" si="38"/>
        <v>-</v>
      </c>
      <c r="J346" s="13" t="s">
        <v>110</v>
      </c>
      <c r="K346" s="95" t="str">
        <f t="shared" si="39"/>
        <v>-</v>
      </c>
      <c r="L346" s="95" t="s">
        <v>110</v>
      </c>
      <c r="M346" s="95" t="str">
        <f t="shared" si="40"/>
        <v>-</v>
      </c>
      <c r="N346" s="13">
        <v>17.422000000000001</v>
      </c>
      <c r="O346" s="13">
        <v>15.992000000000001</v>
      </c>
      <c r="P346" s="13">
        <v>14.872</v>
      </c>
      <c r="Q346" s="13">
        <v>14.289</v>
      </c>
      <c r="R346" s="95"/>
      <c r="S346" s="13"/>
      <c r="T346" s="13"/>
      <c r="W346" s="101"/>
    </row>
    <row r="347" spans="1:23">
      <c r="A347" s="10">
        <v>42817</v>
      </c>
      <c r="B347" s="13" t="s">
        <v>110</v>
      </c>
      <c r="C347" s="95" t="str">
        <f t="shared" si="35"/>
        <v>-</v>
      </c>
      <c r="D347" s="13" t="s">
        <v>110</v>
      </c>
      <c r="E347" s="95" t="str">
        <f t="shared" si="36"/>
        <v>-</v>
      </c>
      <c r="F347" s="13" t="s">
        <v>110</v>
      </c>
      <c r="G347" s="95" t="str">
        <f t="shared" si="37"/>
        <v>-</v>
      </c>
      <c r="H347" s="13" t="s">
        <v>110</v>
      </c>
      <c r="I347" s="95" t="str">
        <f t="shared" si="38"/>
        <v>-</v>
      </c>
      <c r="J347" s="13" t="s">
        <v>110</v>
      </c>
      <c r="K347" s="95" t="str">
        <f t="shared" si="39"/>
        <v>-</v>
      </c>
      <c r="L347" s="95" t="s">
        <v>110</v>
      </c>
      <c r="M347" s="95" t="str">
        <f t="shared" si="40"/>
        <v>-</v>
      </c>
      <c r="N347" s="13">
        <v>17.34</v>
      </c>
      <c r="O347" s="13">
        <v>16.114000000000001</v>
      </c>
      <c r="P347" s="13">
        <v>14.872</v>
      </c>
      <c r="Q347" s="13">
        <v>14.289</v>
      </c>
      <c r="R347" s="95"/>
      <c r="S347" s="13"/>
      <c r="T347" s="13"/>
      <c r="W347" s="101"/>
    </row>
    <row r="348" spans="1:23">
      <c r="A348" s="10">
        <v>42818</v>
      </c>
      <c r="B348" s="13" t="s">
        <v>110</v>
      </c>
      <c r="C348" s="95" t="str">
        <f t="shared" si="35"/>
        <v>-</v>
      </c>
      <c r="D348" s="13" t="s">
        <v>110</v>
      </c>
      <c r="E348" s="95" t="str">
        <f t="shared" si="36"/>
        <v>-</v>
      </c>
      <c r="F348" s="13" t="s">
        <v>110</v>
      </c>
      <c r="G348" s="95" t="str">
        <f t="shared" si="37"/>
        <v>-</v>
      </c>
      <c r="H348" s="13" t="s">
        <v>110</v>
      </c>
      <c r="I348" s="95" t="str">
        <f t="shared" si="38"/>
        <v>-</v>
      </c>
      <c r="J348" s="13" t="s">
        <v>110</v>
      </c>
      <c r="K348" s="95" t="str">
        <f t="shared" si="39"/>
        <v>-</v>
      </c>
      <c r="L348" s="95" t="s">
        <v>110</v>
      </c>
      <c r="M348" s="95" t="str">
        <f t="shared" si="40"/>
        <v>-</v>
      </c>
      <c r="N348" s="13">
        <v>17.34</v>
      </c>
      <c r="O348" s="13">
        <v>16.114000000000001</v>
      </c>
      <c r="P348" s="13">
        <v>14.872</v>
      </c>
      <c r="Q348" s="13">
        <v>14.289</v>
      </c>
      <c r="R348" s="95"/>
      <c r="S348" s="13"/>
      <c r="T348" s="13"/>
      <c r="W348" s="101"/>
    </row>
    <row r="349" spans="1:23">
      <c r="A349" s="10">
        <v>42821</v>
      </c>
      <c r="B349" s="13" t="s">
        <v>110</v>
      </c>
      <c r="C349" s="95" t="str">
        <f t="shared" si="35"/>
        <v>-</v>
      </c>
      <c r="D349" s="13" t="s">
        <v>110</v>
      </c>
      <c r="E349" s="95" t="str">
        <f t="shared" si="36"/>
        <v>-</v>
      </c>
      <c r="F349" s="13" t="s">
        <v>110</v>
      </c>
      <c r="G349" s="95" t="str">
        <f t="shared" si="37"/>
        <v>-</v>
      </c>
      <c r="H349" s="13" t="s">
        <v>110</v>
      </c>
      <c r="I349" s="95" t="str">
        <f t="shared" si="38"/>
        <v>-</v>
      </c>
      <c r="J349" s="13" t="s">
        <v>110</v>
      </c>
      <c r="K349" s="95" t="str">
        <f t="shared" si="39"/>
        <v>-</v>
      </c>
      <c r="L349" s="95" t="s">
        <v>110</v>
      </c>
      <c r="M349" s="95" t="str">
        <f t="shared" si="40"/>
        <v>-</v>
      </c>
      <c r="N349" s="13">
        <v>17.687999999999999</v>
      </c>
      <c r="O349" s="13">
        <v>16.408000000000001</v>
      </c>
      <c r="P349" s="13">
        <v>14.872</v>
      </c>
      <c r="Q349" s="13">
        <v>14.590999999999999</v>
      </c>
      <c r="R349" s="95"/>
      <c r="S349" s="13"/>
      <c r="T349" s="13"/>
      <c r="W349" s="101"/>
    </row>
    <row r="350" spans="1:23">
      <c r="A350" s="10">
        <v>42822</v>
      </c>
      <c r="B350" s="13" t="s">
        <v>110</v>
      </c>
      <c r="C350" s="95" t="str">
        <f t="shared" ref="C350:C413" si="41">IFERROR((1/(B350/100)-1)*(365/(B$26-$A350)),"-")</f>
        <v>-</v>
      </c>
      <c r="D350" s="13" t="s">
        <v>110</v>
      </c>
      <c r="E350" s="95" t="str">
        <f t="shared" ref="E350:E413" si="42">IFERROR((1/(D350/100)-1)*(365/(D$26-$A350)),"-")</f>
        <v>-</v>
      </c>
      <c r="F350" s="13" t="s">
        <v>110</v>
      </c>
      <c r="G350" s="95" t="str">
        <f t="shared" ref="G350:G413" si="43">IFERROR((1/(F350/100)-1)*(365/(F$26-$A350)),"-")</f>
        <v>-</v>
      </c>
      <c r="H350" s="13" t="s">
        <v>110</v>
      </c>
      <c r="I350" s="95" t="str">
        <f t="shared" ref="I350:I413" si="44">IFERROR((1/(H350/100)-1)*(365/(H$26-$A350)),"-")</f>
        <v>-</v>
      </c>
      <c r="J350" s="13" t="s">
        <v>110</v>
      </c>
      <c r="K350" s="95" t="str">
        <f t="shared" ref="K350:K413" si="45">IFERROR((1/(J350/100)-1)*(365/(J$26-$A350)),"-")</f>
        <v>-</v>
      </c>
      <c r="L350" s="95" t="s">
        <v>110</v>
      </c>
      <c r="M350" s="95" t="str">
        <f t="shared" ref="M350:M413" si="46">IFERROR((1/(L350/100)-1)*(365/(L$26-$A350)),"-")</f>
        <v>-</v>
      </c>
      <c r="N350" s="13">
        <v>17.687999999999999</v>
      </c>
      <c r="O350" s="13">
        <v>16.439</v>
      </c>
      <c r="P350" s="13">
        <v>15.228</v>
      </c>
      <c r="Q350" s="13">
        <v>14.782999999999999</v>
      </c>
      <c r="R350" s="95"/>
      <c r="S350" s="13"/>
      <c r="T350" s="13"/>
      <c r="W350" s="101"/>
    </row>
    <row r="351" spans="1:23">
      <c r="A351" s="10">
        <v>42823</v>
      </c>
      <c r="B351" s="13" t="s">
        <v>110</v>
      </c>
      <c r="C351" s="95" t="str">
        <f t="shared" si="41"/>
        <v>-</v>
      </c>
      <c r="D351" s="13" t="s">
        <v>110</v>
      </c>
      <c r="E351" s="95" t="str">
        <f t="shared" si="42"/>
        <v>-</v>
      </c>
      <c r="F351" s="13" t="s">
        <v>110</v>
      </c>
      <c r="G351" s="95" t="str">
        <f t="shared" si="43"/>
        <v>-</v>
      </c>
      <c r="H351" s="13" t="s">
        <v>110</v>
      </c>
      <c r="I351" s="95" t="str">
        <f t="shared" si="44"/>
        <v>-</v>
      </c>
      <c r="J351" s="13" t="s">
        <v>110</v>
      </c>
      <c r="K351" s="95" t="str">
        <f t="shared" si="45"/>
        <v>-</v>
      </c>
      <c r="L351" s="95" t="s">
        <v>110</v>
      </c>
      <c r="M351" s="95" t="str">
        <f t="shared" si="46"/>
        <v>-</v>
      </c>
      <c r="N351" s="13">
        <v>17.22</v>
      </c>
      <c r="O351" s="13">
        <v>16.190999999999999</v>
      </c>
      <c r="P351" s="13">
        <v>15.103999999999999</v>
      </c>
      <c r="Q351" s="13">
        <v>14.731</v>
      </c>
      <c r="R351" s="95"/>
      <c r="S351" s="13"/>
      <c r="T351" s="13"/>
      <c r="W351" s="101"/>
    </row>
    <row r="352" spans="1:23">
      <c r="A352" s="10">
        <v>42824</v>
      </c>
      <c r="B352" s="13" t="s">
        <v>110</v>
      </c>
      <c r="C352" s="95" t="str">
        <f t="shared" si="41"/>
        <v>-</v>
      </c>
      <c r="D352" s="13" t="s">
        <v>110</v>
      </c>
      <c r="E352" s="95" t="str">
        <f t="shared" si="42"/>
        <v>-</v>
      </c>
      <c r="F352" s="13" t="s">
        <v>110</v>
      </c>
      <c r="G352" s="95" t="str">
        <f t="shared" si="43"/>
        <v>-</v>
      </c>
      <c r="H352" s="13" t="s">
        <v>110</v>
      </c>
      <c r="I352" s="95" t="str">
        <f t="shared" si="44"/>
        <v>-</v>
      </c>
      <c r="J352" s="13" t="s">
        <v>110</v>
      </c>
      <c r="K352" s="95" t="str">
        <f t="shared" si="45"/>
        <v>-</v>
      </c>
      <c r="L352" s="95" t="s">
        <v>110</v>
      </c>
      <c r="M352" s="95" t="str">
        <f t="shared" si="46"/>
        <v>-</v>
      </c>
      <c r="N352" s="13">
        <v>17.219000000000001</v>
      </c>
      <c r="O352" s="13">
        <v>15.701000000000001</v>
      </c>
      <c r="P352" s="13">
        <v>15.115</v>
      </c>
      <c r="Q352" s="13">
        <v>14.548</v>
      </c>
      <c r="R352" s="95"/>
      <c r="S352" s="13"/>
      <c r="T352" s="13"/>
      <c r="W352" s="101"/>
    </row>
    <row r="353" spans="1:23">
      <c r="A353" s="10">
        <v>42825</v>
      </c>
      <c r="B353" s="13" t="s">
        <v>110</v>
      </c>
      <c r="C353" s="95" t="str">
        <f t="shared" si="41"/>
        <v>-</v>
      </c>
      <c r="D353" s="13" t="s">
        <v>110</v>
      </c>
      <c r="E353" s="95" t="str">
        <f t="shared" si="42"/>
        <v>-</v>
      </c>
      <c r="F353" s="13" t="s">
        <v>110</v>
      </c>
      <c r="G353" s="95" t="str">
        <f t="shared" si="43"/>
        <v>-</v>
      </c>
      <c r="H353" s="13" t="s">
        <v>110</v>
      </c>
      <c r="I353" s="95" t="str">
        <f t="shared" si="44"/>
        <v>-</v>
      </c>
      <c r="J353" s="13" t="s">
        <v>110</v>
      </c>
      <c r="K353" s="95" t="str">
        <f t="shared" si="45"/>
        <v>-</v>
      </c>
      <c r="L353" s="95" t="s">
        <v>110</v>
      </c>
      <c r="M353" s="95" t="str">
        <f t="shared" si="46"/>
        <v>-</v>
      </c>
      <c r="N353" s="13">
        <v>17.295000000000002</v>
      </c>
      <c r="O353" s="13">
        <v>15.9</v>
      </c>
      <c r="P353" s="13">
        <v>14.887</v>
      </c>
      <c r="Q353" s="13">
        <v>14.443</v>
      </c>
      <c r="R353" s="95"/>
      <c r="S353" s="13"/>
      <c r="T353" s="13"/>
      <c r="W353" s="101"/>
    </row>
    <row r="354" spans="1:23">
      <c r="A354" s="10">
        <v>42828</v>
      </c>
      <c r="B354" s="13" t="s">
        <v>110</v>
      </c>
      <c r="C354" s="95" t="str">
        <f t="shared" si="41"/>
        <v>-</v>
      </c>
      <c r="D354" s="13" t="s">
        <v>110</v>
      </c>
      <c r="E354" s="95" t="str">
        <f t="shared" si="42"/>
        <v>-</v>
      </c>
      <c r="F354" s="13" t="s">
        <v>110</v>
      </c>
      <c r="G354" s="95" t="str">
        <f t="shared" si="43"/>
        <v>-</v>
      </c>
      <c r="H354" s="13" t="s">
        <v>110</v>
      </c>
      <c r="I354" s="95" t="str">
        <f t="shared" si="44"/>
        <v>-</v>
      </c>
      <c r="J354" s="13" t="s">
        <v>110</v>
      </c>
      <c r="K354" s="95" t="str">
        <f t="shared" si="45"/>
        <v>-</v>
      </c>
      <c r="L354" s="95" t="s">
        <v>110</v>
      </c>
      <c r="M354" s="95" t="str">
        <f t="shared" si="46"/>
        <v>-</v>
      </c>
      <c r="N354" s="13">
        <v>17.295000000000002</v>
      </c>
      <c r="O354" s="13">
        <v>15.502000000000001</v>
      </c>
      <c r="P354" s="13">
        <v>14.887</v>
      </c>
      <c r="Q354" s="13">
        <v>13.941000000000001</v>
      </c>
      <c r="R354" s="95"/>
      <c r="S354" s="13"/>
      <c r="T354" s="13"/>
      <c r="W354" s="101"/>
    </row>
    <row r="355" spans="1:23">
      <c r="A355" s="10">
        <v>42829</v>
      </c>
      <c r="B355" s="13" t="s">
        <v>110</v>
      </c>
      <c r="C355" s="95" t="str">
        <f t="shared" si="41"/>
        <v>-</v>
      </c>
      <c r="D355" s="13" t="s">
        <v>110</v>
      </c>
      <c r="E355" s="95" t="str">
        <f t="shared" si="42"/>
        <v>-</v>
      </c>
      <c r="F355" s="13" t="s">
        <v>110</v>
      </c>
      <c r="G355" s="95" t="str">
        <f t="shared" si="43"/>
        <v>-</v>
      </c>
      <c r="H355" s="13" t="s">
        <v>110</v>
      </c>
      <c r="I355" s="95" t="str">
        <f t="shared" si="44"/>
        <v>-</v>
      </c>
      <c r="J355" s="13" t="s">
        <v>110</v>
      </c>
      <c r="K355" s="95" t="str">
        <f t="shared" si="45"/>
        <v>-</v>
      </c>
      <c r="L355" s="95" t="s">
        <v>110</v>
      </c>
      <c r="M355" s="95" t="str">
        <f t="shared" si="46"/>
        <v>-</v>
      </c>
      <c r="N355" s="13">
        <v>16.869</v>
      </c>
      <c r="O355" s="13">
        <v>15.486000000000001</v>
      </c>
      <c r="P355" s="13">
        <v>14.555</v>
      </c>
      <c r="Q355" s="13">
        <v>13.968</v>
      </c>
      <c r="R355" s="95"/>
      <c r="S355" s="13"/>
      <c r="T355" s="13"/>
      <c r="W355" s="101"/>
    </row>
    <row r="356" spans="1:23">
      <c r="A356" s="10">
        <v>42830</v>
      </c>
      <c r="B356" s="13" t="s">
        <v>110</v>
      </c>
      <c r="C356" s="95" t="str">
        <f t="shared" si="41"/>
        <v>-</v>
      </c>
      <c r="D356" s="13" t="s">
        <v>110</v>
      </c>
      <c r="E356" s="95" t="str">
        <f t="shared" si="42"/>
        <v>-</v>
      </c>
      <c r="F356" s="13" t="s">
        <v>110</v>
      </c>
      <c r="G356" s="95" t="str">
        <f t="shared" si="43"/>
        <v>-</v>
      </c>
      <c r="H356" s="13" t="s">
        <v>110</v>
      </c>
      <c r="I356" s="95" t="str">
        <f t="shared" si="44"/>
        <v>-</v>
      </c>
      <c r="J356" s="13" t="s">
        <v>110</v>
      </c>
      <c r="K356" s="95" t="str">
        <f t="shared" si="45"/>
        <v>-</v>
      </c>
      <c r="L356" s="95" t="s">
        <v>110</v>
      </c>
      <c r="M356" s="95" t="str">
        <f t="shared" si="46"/>
        <v>-</v>
      </c>
      <c r="N356" s="13">
        <v>16.704999999999998</v>
      </c>
      <c r="O356" s="13">
        <v>15.227</v>
      </c>
      <c r="P356" s="13">
        <v>14.337</v>
      </c>
      <c r="Q356" s="13">
        <v>13.755000000000001</v>
      </c>
      <c r="R356" s="95"/>
      <c r="S356" s="13"/>
      <c r="T356" s="13"/>
      <c r="W356" s="101"/>
    </row>
    <row r="357" spans="1:23">
      <c r="A357" s="10">
        <v>42831</v>
      </c>
      <c r="B357" s="13" t="s">
        <v>110</v>
      </c>
      <c r="C357" s="95" t="str">
        <f t="shared" si="41"/>
        <v>-</v>
      </c>
      <c r="D357" s="13" t="s">
        <v>110</v>
      </c>
      <c r="E357" s="95" t="str">
        <f t="shared" si="42"/>
        <v>-</v>
      </c>
      <c r="F357" s="13" t="s">
        <v>110</v>
      </c>
      <c r="G357" s="95" t="str">
        <f t="shared" si="43"/>
        <v>-</v>
      </c>
      <c r="H357" s="13" t="s">
        <v>110</v>
      </c>
      <c r="I357" s="95" t="str">
        <f t="shared" si="44"/>
        <v>-</v>
      </c>
      <c r="J357" s="13" t="s">
        <v>110</v>
      </c>
      <c r="K357" s="95" t="str">
        <f t="shared" si="45"/>
        <v>-</v>
      </c>
      <c r="L357" s="95" t="s">
        <v>110</v>
      </c>
      <c r="M357" s="95" t="str">
        <f t="shared" si="46"/>
        <v>-</v>
      </c>
      <c r="N357" s="13">
        <v>16.742000000000001</v>
      </c>
      <c r="O357" s="13">
        <v>14.943999999999999</v>
      </c>
      <c r="P357" s="13">
        <v>14.192</v>
      </c>
      <c r="Q357" s="13">
        <v>13.637</v>
      </c>
      <c r="R357" s="95"/>
      <c r="S357" s="13"/>
      <c r="T357" s="13"/>
      <c r="W357" s="101"/>
    </row>
    <row r="358" spans="1:23">
      <c r="A358" s="10">
        <v>42832</v>
      </c>
      <c r="B358" s="13" t="s">
        <v>110</v>
      </c>
      <c r="C358" s="95" t="str">
        <f t="shared" si="41"/>
        <v>-</v>
      </c>
      <c r="D358" s="13" t="s">
        <v>110</v>
      </c>
      <c r="E358" s="95" t="str">
        <f t="shared" si="42"/>
        <v>-</v>
      </c>
      <c r="F358" s="13" t="s">
        <v>110</v>
      </c>
      <c r="G358" s="95" t="str">
        <f t="shared" si="43"/>
        <v>-</v>
      </c>
      <c r="H358" s="13" t="s">
        <v>110</v>
      </c>
      <c r="I358" s="95" t="str">
        <f t="shared" si="44"/>
        <v>-</v>
      </c>
      <c r="J358" s="13" t="s">
        <v>110</v>
      </c>
      <c r="K358" s="95" t="str">
        <f t="shared" si="45"/>
        <v>-</v>
      </c>
      <c r="L358" s="95" t="s">
        <v>110</v>
      </c>
      <c r="M358" s="95" t="str">
        <f t="shared" si="46"/>
        <v>-</v>
      </c>
      <c r="N358" s="13">
        <v>16.742000000000001</v>
      </c>
      <c r="O358" s="13">
        <v>14.957000000000001</v>
      </c>
      <c r="P358" s="13">
        <v>14.135999999999999</v>
      </c>
      <c r="Q358" s="13">
        <v>13.645</v>
      </c>
      <c r="R358" s="95"/>
      <c r="S358" s="13"/>
      <c r="T358" s="13"/>
      <c r="W358" s="101"/>
    </row>
    <row r="359" spans="1:23">
      <c r="A359" s="10">
        <v>42835</v>
      </c>
      <c r="B359" s="13" t="s">
        <v>110</v>
      </c>
      <c r="C359" s="95" t="str">
        <f t="shared" si="41"/>
        <v>-</v>
      </c>
      <c r="D359" s="13" t="s">
        <v>110</v>
      </c>
      <c r="E359" s="95" t="str">
        <f t="shared" si="42"/>
        <v>-</v>
      </c>
      <c r="F359" s="13" t="s">
        <v>110</v>
      </c>
      <c r="G359" s="95" t="str">
        <f t="shared" si="43"/>
        <v>-</v>
      </c>
      <c r="H359" s="13" t="s">
        <v>110</v>
      </c>
      <c r="I359" s="95" t="str">
        <f t="shared" si="44"/>
        <v>-</v>
      </c>
      <c r="J359" s="13" t="s">
        <v>110</v>
      </c>
      <c r="K359" s="95" t="str">
        <f t="shared" si="45"/>
        <v>-</v>
      </c>
      <c r="L359" s="95" t="s">
        <v>110</v>
      </c>
      <c r="M359" s="95" t="str">
        <f t="shared" si="46"/>
        <v>-</v>
      </c>
      <c r="N359" s="13">
        <v>16.771000000000001</v>
      </c>
      <c r="O359" s="13">
        <v>14.802</v>
      </c>
      <c r="P359" s="13">
        <v>14.135999999999999</v>
      </c>
      <c r="Q359" s="13">
        <v>13.645</v>
      </c>
      <c r="R359" s="95"/>
      <c r="S359" s="13"/>
      <c r="T359" s="13"/>
      <c r="W359" s="101"/>
    </row>
    <row r="360" spans="1:23">
      <c r="A360" s="10">
        <v>42836</v>
      </c>
      <c r="B360" s="13" t="s">
        <v>110</v>
      </c>
      <c r="C360" s="95" t="str">
        <f t="shared" si="41"/>
        <v>-</v>
      </c>
      <c r="D360" s="13" t="s">
        <v>110</v>
      </c>
      <c r="E360" s="95" t="str">
        <f t="shared" si="42"/>
        <v>-</v>
      </c>
      <c r="F360" s="13" t="s">
        <v>110</v>
      </c>
      <c r="G360" s="95" t="str">
        <f t="shared" si="43"/>
        <v>-</v>
      </c>
      <c r="H360" s="13" t="s">
        <v>110</v>
      </c>
      <c r="I360" s="95" t="str">
        <f t="shared" si="44"/>
        <v>-</v>
      </c>
      <c r="J360" s="13" t="s">
        <v>110</v>
      </c>
      <c r="K360" s="95" t="str">
        <f t="shared" si="45"/>
        <v>-</v>
      </c>
      <c r="L360" s="95" t="s">
        <v>110</v>
      </c>
      <c r="M360" s="95" t="str">
        <f t="shared" si="46"/>
        <v>-</v>
      </c>
      <c r="N360" s="13">
        <v>17.603000000000002</v>
      </c>
      <c r="O360" s="13">
        <v>14.771000000000001</v>
      </c>
      <c r="P360" s="13">
        <v>14.135999999999999</v>
      </c>
      <c r="Q360" s="13">
        <v>13.425000000000001</v>
      </c>
      <c r="R360" s="95"/>
      <c r="S360" s="13"/>
      <c r="T360" s="13"/>
      <c r="W360" s="101"/>
    </row>
    <row r="361" spans="1:23">
      <c r="A361" s="10">
        <v>42837</v>
      </c>
      <c r="B361" s="13" t="s">
        <v>110</v>
      </c>
      <c r="C361" s="95" t="str">
        <f t="shared" si="41"/>
        <v>-</v>
      </c>
      <c r="D361" s="13" t="s">
        <v>110</v>
      </c>
      <c r="E361" s="95" t="str">
        <f t="shared" si="42"/>
        <v>-</v>
      </c>
      <c r="F361" s="13" t="s">
        <v>110</v>
      </c>
      <c r="G361" s="95" t="str">
        <f t="shared" si="43"/>
        <v>-</v>
      </c>
      <c r="H361" s="13" t="s">
        <v>110</v>
      </c>
      <c r="I361" s="95" t="str">
        <f t="shared" si="44"/>
        <v>-</v>
      </c>
      <c r="J361" s="13" t="s">
        <v>110</v>
      </c>
      <c r="K361" s="95" t="str">
        <f t="shared" si="45"/>
        <v>-</v>
      </c>
      <c r="L361" s="95" t="s">
        <v>110</v>
      </c>
      <c r="M361" s="95" t="str">
        <f t="shared" si="46"/>
        <v>-</v>
      </c>
      <c r="N361" s="13">
        <v>17.638000000000002</v>
      </c>
      <c r="O361" s="13">
        <v>14.798999999999999</v>
      </c>
      <c r="P361" s="13">
        <v>14.214</v>
      </c>
      <c r="Q361" s="13">
        <v>13.475999999999999</v>
      </c>
      <c r="R361" s="95"/>
      <c r="S361" s="13"/>
      <c r="T361" s="13"/>
      <c r="W361" s="101"/>
    </row>
    <row r="362" spans="1:23">
      <c r="A362" s="10">
        <v>42838</v>
      </c>
      <c r="B362" s="13" t="s">
        <v>110</v>
      </c>
      <c r="C362" s="95" t="str">
        <f t="shared" si="41"/>
        <v>-</v>
      </c>
      <c r="D362" s="13" t="s">
        <v>110</v>
      </c>
      <c r="E362" s="95" t="str">
        <f t="shared" si="42"/>
        <v>-</v>
      </c>
      <c r="F362" s="13" t="s">
        <v>110</v>
      </c>
      <c r="G362" s="95" t="str">
        <f t="shared" si="43"/>
        <v>-</v>
      </c>
      <c r="H362" s="13" t="s">
        <v>110</v>
      </c>
      <c r="I362" s="95" t="str">
        <f t="shared" si="44"/>
        <v>-</v>
      </c>
      <c r="J362" s="13" t="s">
        <v>110</v>
      </c>
      <c r="K362" s="95" t="str">
        <f t="shared" si="45"/>
        <v>-</v>
      </c>
      <c r="L362" s="95" t="s">
        <v>110</v>
      </c>
      <c r="M362" s="95" t="str">
        <f t="shared" si="46"/>
        <v>-</v>
      </c>
      <c r="N362" s="13">
        <v>17.638000000000002</v>
      </c>
      <c r="O362" s="13">
        <v>14.798999999999999</v>
      </c>
      <c r="P362" s="13">
        <v>14.214</v>
      </c>
      <c r="Q362" s="13">
        <v>13.475999999999999</v>
      </c>
      <c r="R362" s="95"/>
      <c r="S362" s="13"/>
      <c r="T362" s="13"/>
      <c r="W362" s="101"/>
    </row>
    <row r="363" spans="1:23">
      <c r="A363" s="10">
        <v>42839</v>
      </c>
      <c r="B363" s="13" t="s">
        <v>110</v>
      </c>
      <c r="C363" s="95" t="str">
        <f t="shared" si="41"/>
        <v>-</v>
      </c>
      <c r="D363" s="13" t="s">
        <v>110</v>
      </c>
      <c r="E363" s="95" t="str">
        <f t="shared" si="42"/>
        <v>-</v>
      </c>
      <c r="F363" s="13" t="s">
        <v>110</v>
      </c>
      <c r="G363" s="95" t="str">
        <f t="shared" si="43"/>
        <v>-</v>
      </c>
      <c r="H363" s="13" t="s">
        <v>110</v>
      </c>
      <c r="I363" s="95" t="str">
        <f t="shared" si="44"/>
        <v>-</v>
      </c>
      <c r="J363" s="13" t="s">
        <v>110</v>
      </c>
      <c r="K363" s="95" t="str">
        <f t="shared" si="45"/>
        <v>-</v>
      </c>
      <c r="L363" s="95" t="s">
        <v>110</v>
      </c>
      <c r="M363" s="95" t="str">
        <f t="shared" si="46"/>
        <v>-</v>
      </c>
      <c r="N363" s="13">
        <v>17.638000000000002</v>
      </c>
      <c r="O363" s="13">
        <v>14.798999999999999</v>
      </c>
      <c r="P363" s="13">
        <v>14.214</v>
      </c>
      <c r="Q363" s="13">
        <v>13.475999999999999</v>
      </c>
      <c r="R363" s="95"/>
      <c r="S363" s="13"/>
      <c r="T363" s="13"/>
      <c r="W363" s="101"/>
    </row>
    <row r="364" spans="1:23">
      <c r="A364" s="10">
        <v>42842</v>
      </c>
      <c r="B364" s="13" t="s">
        <v>110</v>
      </c>
      <c r="C364" s="95" t="str">
        <f t="shared" si="41"/>
        <v>-</v>
      </c>
      <c r="D364" s="13" t="s">
        <v>110</v>
      </c>
      <c r="E364" s="95" t="str">
        <f t="shared" si="42"/>
        <v>-</v>
      </c>
      <c r="F364" s="13" t="s">
        <v>110</v>
      </c>
      <c r="G364" s="95" t="str">
        <f t="shared" si="43"/>
        <v>-</v>
      </c>
      <c r="H364" s="13" t="s">
        <v>110</v>
      </c>
      <c r="I364" s="95" t="str">
        <f t="shared" si="44"/>
        <v>-</v>
      </c>
      <c r="J364" s="13" t="s">
        <v>110</v>
      </c>
      <c r="K364" s="95" t="str">
        <f t="shared" si="45"/>
        <v>-</v>
      </c>
      <c r="L364" s="95" t="s">
        <v>110</v>
      </c>
      <c r="M364" s="95" t="str">
        <f t="shared" si="46"/>
        <v>-</v>
      </c>
      <c r="N364" s="13">
        <v>17.686</v>
      </c>
      <c r="O364" s="13">
        <v>14.916</v>
      </c>
      <c r="P364" s="13">
        <v>14.214</v>
      </c>
      <c r="Q364" s="13">
        <v>13.456</v>
      </c>
      <c r="R364" s="95"/>
      <c r="S364" s="13"/>
      <c r="T364" s="13"/>
      <c r="W364" s="101"/>
    </row>
    <row r="365" spans="1:23">
      <c r="A365" s="10">
        <v>42843</v>
      </c>
      <c r="B365" s="13" t="s">
        <v>110</v>
      </c>
      <c r="C365" s="95" t="str">
        <f t="shared" si="41"/>
        <v>-</v>
      </c>
      <c r="D365" s="13" t="s">
        <v>110</v>
      </c>
      <c r="E365" s="95" t="str">
        <f t="shared" si="42"/>
        <v>-</v>
      </c>
      <c r="F365" s="13" t="s">
        <v>110</v>
      </c>
      <c r="G365" s="95" t="str">
        <f t="shared" si="43"/>
        <v>-</v>
      </c>
      <c r="H365" s="13" t="s">
        <v>110</v>
      </c>
      <c r="I365" s="95" t="str">
        <f t="shared" si="44"/>
        <v>-</v>
      </c>
      <c r="J365" s="13" t="s">
        <v>110</v>
      </c>
      <c r="K365" s="95" t="str">
        <f t="shared" si="45"/>
        <v>-</v>
      </c>
      <c r="L365" s="95" t="s">
        <v>110</v>
      </c>
      <c r="M365" s="95" t="str">
        <f t="shared" si="46"/>
        <v>-</v>
      </c>
      <c r="N365" s="13">
        <v>18.126999999999999</v>
      </c>
      <c r="O365" s="13">
        <v>14.853999999999999</v>
      </c>
      <c r="P365" s="13">
        <v>14.29</v>
      </c>
      <c r="Q365" s="13">
        <v>13.401999999999999</v>
      </c>
      <c r="R365" s="95"/>
      <c r="S365" s="13"/>
      <c r="T365" s="13"/>
      <c r="W365" s="101"/>
    </row>
    <row r="366" spans="1:23">
      <c r="A366" s="10">
        <v>42844</v>
      </c>
      <c r="B366" s="13" t="s">
        <v>110</v>
      </c>
      <c r="C366" s="95" t="str">
        <f t="shared" si="41"/>
        <v>-</v>
      </c>
      <c r="D366" s="13" t="s">
        <v>110</v>
      </c>
      <c r="E366" s="95" t="str">
        <f t="shared" si="42"/>
        <v>-</v>
      </c>
      <c r="F366" s="13" t="s">
        <v>110</v>
      </c>
      <c r="G366" s="95" t="str">
        <f t="shared" si="43"/>
        <v>-</v>
      </c>
      <c r="H366" s="13" t="s">
        <v>110</v>
      </c>
      <c r="I366" s="95" t="str">
        <f t="shared" si="44"/>
        <v>-</v>
      </c>
      <c r="J366" s="13" t="s">
        <v>110</v>
      </c>
      <c r="K366" s="95" t="str">
        <f t="shared" si="45"/>
        <v>-</v>
      </c>
      <c r="L366" s="95" t="s">
        <v>110</v>
      </c>
      <c r="M366" s="95" t="str">
        <f t="shared" si="46"/>
        <v>-</v>
      </c>
      <c r="N366" s="13">
        <v>18.456</v>
      </c>
      <c r="O366" s="13">
        <v>14.884</v>
      </c>
      <c r="P366" s="13">
        <v>14.29</v>
      </c>
      <c r="Q366" s="13">
        <v>13.379</v>
      </c>
      <c r="R366" s="95"/>
      <c r="S366" s="13"/>
      <c r="T366" s="13"/>
      <c r="W366" s="101"/>
    </row>
    <row r="367" spans="1:23">
      <c r="A367" s="10">
        <v>42845</v>
      </c>
      <c r="B367" s="13" t="s">
        <v>110</v>
      </c>
      <c r="C367" s="95" t="str">
        <f t="shared" si="41"/>
        <v>-</v>
      </c>
      <c r="D367" s="13" t="s">
        <v>110</v>
      </c>
      <c r="E367" s="95" t="str">
        <f t="shared" si="42"/>
        <v>-</v>
      </c>
      <c r="F367" s="13" t="s">
        <v>110</v>
      </c>
      <c r="G367" s="95" t="str">
        <f t="shared" si="43"/>
        <v>-</v>
      </c>
      <c r="H367" s="13" t="s">
        <v>110</v>
      </c>
      <c r="I367" s="95" t="str">
        <f t="shared" si="44"/>
        <v>-</v>
      </c>
      <c r="J367" s="13" t="s">
        <v>110</v>
      </c>
      <c r="K367" s="95" t="str">
        <f t="shared" si="45"/>
        <v>-</v>
      </c>
      <c r="L367" s="95" t="s">
        <v>110</v>
      </c>
      <c r="M367" s="95" t="str">
        <f t="shared" si="46"/>
        <v>-</v>
      </c>
      <c r="N367" s="13">
        <v>18.334</v>
      </c>
      <c r="O367" s="13">
        <v>14.803000000000001</v>
      </c>
      <c r="P367" s="13">
        <v>14.053000000000001</v>
      </c>
      <c r="Q367" s="13">
        <v>13.221</v>
      </c>
      <c r="R367" s="95"/>
      <c r="S367" s="13"/>
      <c r="T367" s="13"/>
      <c r="W367" s="101"/>
    </row>
    <row r="368" spans="1:23">
      <c r="A368" s="10">
        <v>42846</v>
      </c>
      <c r="B368" s="13" t="s">
        <v>110</v>
      </c>
      <c r="C368" s="95" t="str">
        <f t="shared" si="41"/>
        <v>-</v>
      </c>
      <c r="D368" s="13" t="s">
        <v>110</v>
      </c>
      <c r="E368" s="95" t="str">
        <f t="shared" si="42"/>
        <v>-</v>
      </c>
      <c r="F368" s="13" t="s">
        <v>110</v>
      </c>
      <c r="G368" s="95" t="str">
        <f t="shared" si="43"/>
        <v>-</v>
      </c>
      <c r="H368" s="13" t="s">
        <v>110</v>
      </c>
      <c r="I368" s="95" t="str">
        <f t="shared" si="44"/>
        <v>-</v>
      </c>
      <c r="J368" s="13" t="s">
        <v>110</v>
      </c>
      <c r="K368" s="95" t="str">
        <f t="shared" si="45"/>
        <v>-</v>
      </c>
      <c r="L368" s="95" t="s">
        <v>110</v>
      </c>
      <c r="M368" s="95" t="str">
        <f t="shared" si="46"/>
        <v>-</v>
      </c>
      <c r="N368" s="13">
        <v>18.334</v>
      </c>
      <c r="O368" s="13">
        <v>14.802</v>
      </c>
      <c r="P368" s="13">
        <v>14.074</v>
      </c>
      <c r="Q368" s="13">
        <v>13.228</v>
      </c>
      <c r="R368" s="95"/>
      <c r="S368" s="13"/>
      <c r="T368" s="13"/>
      <c r="W368" s="101"/>
    </row>
    <row r="369" spans="1:23">
      <c r="A369" s="10">
        <v>42849</v>
      </c>
      <c r="B369" s="13" t="s">
        <v>110</v>
      </c>
      <c r="C369" s="95" t="str">
        <f t="shared" si="41"/>
        <v>-</v>
      </c>
      <c r="D369" s="13" t="s">
        <v>110</v>
      </c>
      <c r="E369" s="95" t="str">
        <f t="shared" si="42"/>
        <v>-</v>
      </c>
      <c r="F369" s="13" t="s">
        <v>110</v>
      </c>
      <c r="G369" s="95" t="str">
        <f t="shared" si="43"/>
        <v>-</v>
      </c>
      <c r="H369" s="13" t="s">
        <v>110</v>
      </c>
      <c r="I369" s="95" t="str">
        <f t="shared" si="44"/>
        <v>-</v>
      </c>
      <c r="J369" s="13" t="s">
        <v>110</v>
      </c>
      <c r="K369" s="95" t="str">
        <f t="shared" si="45"/>
        <v>-</v>
      </c>
      <c r="L369" s="95" t="s">
        <v>110</v>
      </c>
      <c r="M369" s="95" t="str">
        <f t="shared" si="46"/>
        <v>-</v>
      </c>
      <c r="N369" s="13">
        <v>18.690999999999999</v>
      </c>
      <c r="O369" s="13">
        <v>14.859</v>
      </c>
      <c r="P369" s="13">
        <v>14.191000000000001</v>
      </c>
      <c r="Q369" s="13">
        <v>13.228</v>
      </c>
      <c r="R369" s="95"/>
      <c r="S369" s="13"/>
      <c r="T369" s="13"/>
      <c r="W369" s="101"/>
    </row>
    <row r="370" spans="1:23">
      <c r="A370" s="10">
        <v>42850</v>
      </c>
      <c r="B370" s="13" t="s">
        <v>110</v>
      </c>
      <c r="C370" s="95" t="str">
        <f t="shared" si="41"/>
        <v>-</v>
      </c>
      <c r="D370" s="13" t="s">
        <v>110</v>
      </c>
      <c r="E370" s="95" t="str">
        <f t="shared" si="42"/>
        <v>-</v>
      </c>
      <c r="F370" s="13" t="s">
        <v>110</v>
      </c>
      <c r="G370" s="95" t="str">
        <f t="shared" si="43"/>
        <v>-</v>
      </c>
      <c r="H370" s="13" t="s">
        <v>110</v>
      </c>
      <c r="I370" s="95" t="str">
        <f t="shared" si="44"/>
        <v>-</v>
      </c>
      <c r="J370" s="13" t="s">
        <v>110</v>
      </c>
      <c r="K370" s="95" t="str">
        <f t="shared" si="45"/>
        <v>-</v>
      </c>
      <c r="L370" s="95" t="s">
        <v>110</v>
      </c>
      <c r="M370" s="95" t="str">
        <f t="shared" si="46"/>
        <v>-</v>
      </c>
      <c r="N370" s="13">
        <v>18.78</v>
      </c>
      <c r="O370" s="13">
        <v>14.856999999999999</v>
      </c>
      <c r="P370" s="13">
        <v>14.07</v>
      </c>
      <c r="Q370" s="13">
        <v>13.276</v>
      </c>
      <c r="R370" s="95"/>
      <c r="S370" s="13"/>
      <c r="T370" s="13"/>
      <c r="W370" s="101"/>
    </row>
    <row r="371" spans="1:23">
      <c r="A371" s="10">
        <v>42851</v>
      </c>
      <c r="B371" s="13" t="s">
        <v>110</v>
      </c>
      <c r="C371" s="95" t="str">
        <f t="shared" si="41"/>
        <v>-</v>
      </c>
      <c r="D371" s="13" t="s">
        <v>110</v>
      </c>
      <c r="E371" s="95" t="str">
        <f t="shared" si="42"/>
        <v>-</v>
      </c>
      <c r="F371" s="13" t="s">
        <v>110</v>
      </c>
      <c r="G371" s="95" t="str">
        <f t="shared" si="43"/>
        <v>-</v>
      </c>
      <c r="H371" s="13" t="s">
        <v>110</v>
      </c>
      <c r="I371" s="95" t="str">
        <f t="shared" si="44"/>
        <v>-</v>
      </c>
      <c r="J371" s="13" t="s">
        <v>110</v>
      </c>
      <c r="K371" s="95" t="str">
        <f t="shared" si="45"/>
        <v>-</v>
      </c>
      <c r="L371" s="95" t="s">
        <v>110</v>
      </c>
      <c r="M371" s="95" t="str">
        <f t="shared" si="46"/>
        <v>-</v>
      </c>
      <c r="N371" s="13">
        <v>19.061</v>
      </c>
      <c r="O371" s="13">
        <v>15.148999999999999</v>
      </c>
      <c r="P371" s="13">
        <v>14.164999999999999</v>
      </c>
      <c r="Q371" s="13">
        <v>13.304</v>
      </c>
      <c r="R371" s="95"/>
      <c r="S371" s="13"/>
      <c r="T371" s="13"/>
      <c r="W371" s="101"/>
    </row>
    <row r="372" spans="1:23">
      <c r="A372" s="10">
        <v>42852</v>
      </c>
      <c r="B372" s="13" t="s">
        <v>110</v>
      </c>
      <c r="C372" s="95" t="str">
        <f t="shared" si="41"/>
        <v>-</v>
      </c>
      <c r="D372" s="13" t="s">
        <v>110</v>
      </c>
      <c r="E372" s="95" t="str">
        <f t="shared" si="42"/>
        <v>-</v>
      </c>
      <c r="F372" s="13" t="s">
        <v>110</v>
      </c>
      <c r="G372" s="95" t="str">
        <f t="shared" si="43"/>
        <v>-</v>
      </c>
      <c r="H372" s="13" t="s">
        <v>110</v>
      </c>
      <c r="I372" s="95" t="str">
        <f t="shared" si="44"/>
        <v>-</v>
      </c>
      <c r="J372" s="13" t="s">
        <v>110</v>
      </c>
      <c r="K372" s="95" t="str">
        <f t="shared" si="45"/>
        <v>-</v>
      </c>
      <c r="L372" s="95" t="s">
        <v>110</v>
      </c>
      <c r="M372" s="95" t="str">
        <f t="shared" si="46"/>
        <v>-</v>
      </c>
      <c r="N372" s="13">
        <v>19.055</v>
      </c>
      <c r="O372" s="13">
        <v>15.162000000000001</v>
      </c>
      <c r="P372" s="13">
        <v>14.164999999999999</v>
      </c>
      <c r="Q372" s="13">
        <v>13.302</v>
      </c>
      <c r="R372" s="95"/>
      <c r="S372" s="13"/>
      <c r="T372" s="13"/>
      <c r="W372" s="101"/>
    </row>
    <row r="373" spans="1:23">
      <c r="A373" s="10">
        <v>42853</v>
      </c>
      <c r="B373" s="13" t="s">
        <v>110</v>
      </c>
      <c r="C373" s="95" t="str">
        <f t="shared" si="41"/>
        <v>-</v>
      </c>
      <c r="D373" s="13" t="s">
        <v>110</v>
      </c>
      <c r="E373" s="95" t="str">
        <f t="shared" si="42"/>
        <v>-</v>
      </c>
      <c r="F373" s="13" t="s">
        <v>110</v>
      </c>
      <c r="G373" s="95" t="str">
        <f t="shared" si="43"/>
        <v>-</v>
      </c>
      <c r="H373" s="13" t="s">
        <v>110</v>
      </c>
      <c r="I373" s="95" t="str">
        <f t="shared" si="44"/>
        <v>-</v>
      </c>
      <c r="J373" s="13" t="s">
        <v>110</v>
      </c>
      <c r="K373" s="95" t="str">
        <f t="shared" si="45"/>
        <v>-</v>
      </c>
      <c r="L373" s="95" t="s">
        <v>110</v>
      </c>
      <c r="M373" s="95" t="str">
        <f t="shared" si="46"/>
        <v>-</v>
      </c>
      <c r="N373" s="13">
        <v>18.888999999999999</v>
      </c>
      <c r="O373" s="13">
        <v>15.176</v>
      </c>
      <c r="P373" s="13">
        <v>14.298999999999999</v>
      </c>
      <c r="Q373" s="13">
        <v>13.583</v>
      </c>
      <c r="R373" s="95"/>
      <c r="S373" s="13"/>
      <c r="T373" s="13"/>
      <c r="W373" s="101"/>
    </row>
    <row r="374" spans="1:23">
      <c r="A374" s="10">
        <v>42856</v>
      </c>
      <c r="B374" s="13" t="s">
        <v>110</v>
      </c>
      <c r="C374" s="95" t="str">
        <f t="shared" si="41"/>
        <v>-</v>
      </c>
      <c r="D374" s="13" t="s">
        <v>110</v>
      </c>
      <c r="E374" s="95" t="str">
        <f t="shared" si="42"/>
        <v>-</v>
      </c>
      <c r="F374" s="13" t="s">
        <v>110</v>
      </c>
      <c r="G374" s="95" t="str">
        <f t="shared" si="43"/>
        <v>-</v>
      </c>
      <c r="H374" s="13" t="s">
        <v>110</v>
      </c>
      <c r="I374" s="95" t="str">
        <f t="shared" si="44"/>
        <v>-</v>
      </c>
      <c r="J374" s="13" t="s">
        <v>110</v>
      </c>
      <c r="K374" s="95" t="str">
        <f t="shared" si="45"/>
        <v>-</v>
      </c>
      <c r="L374" s="95" t="s">
        <v>110</v>
      </c>
      <c r="M374" s="95" t="str">
        <f t="shared" si="46"/>
        <v>-</v>
      </c>
      <c r="N374" s="13">
        <v>18.888999999999999</v>
      </c>
      <c r="O374" s="13">
        <v>15.176</v>
      </c>
      <c r="P374" s="13">
        <v>14.298999999999999</v>
      </c>
      <c r="Q374" s="13">
        <v>13.583</v>
      </c>
      <c r="R374" s="95"/>
      <c r="S374" s="13"/>
      <c r="T374" s="13"/>
      <c r="W374" s="101"/>
    </row>
    <row r="375" spans="1:23">
      <c r="A375" s="10">
        <v>42857</v>
      </c>
      <c r="B375" s="13" t="s">
        <v>110</v>
      </c>
      <c r="C375" s="95" t="str">
        <f t="shared" si="41"/>
        <v>-</v>
      </c>
      <c r="D375" s="13" t="s">
        <v>110</v>
      </c>
      <c r="E375" s="95" t="str">
        <f t="shared" si="42"/>
        <v>-</v>
      </c>
      <c r="F375" s="13" t="s">
        <v>110</v>
      </c>
      <c r="G375" s="95" t="str">
        <f t="shared" si="43"/>
        <v>-</v>
      </c>
      <c r="H375" s="13" t="s">
        <v>110</v>
      </c>
      <c r="I375" s="95" t="str">
        <f t="shared" si="44"/>
        <v>-</v>
      </c>
      <c r="J375" s="13" t="s">
        <v>110</v>
      </c>
      <c r="K375" s="95" t="str">
        <f t="shared" si="45"/>
        <v>-</v>
      </c>
      <c r="L375" s="95" t="s">
        <v>110</v>
      </c>
      <c r="M375" s="95" t="str">
        <f t="shared" si="46"/>
        <v>-</v>
      </c>
      <c r="N375" s="13">
        <v>18.744</v>
      </c>
      <c r="O375" s="13">
        <v>15.427</v>
      </c>
      <c r="P375" s="13">
        <v>14.298999999999999</v>
      </c>
      <c r="Q375" s="13">
        <v>13.634</v>
      </c>
      <c r="R375" s="95"/>
      <c r="S375" s="13"/>
      <c r="T375" s="13"/>
      <c r="W375" s="101"/>
    </row>
    <row r="376" spans="1:23">
      <c r="A376" s="10">
        <v>42858</v>
      </c>
      <c r="B376" s="13" t="s">
        <v>110</v>
      </c>
      <c r="C376" s="95" t="str">
        <f t="shared" si="41"/>
        <v>-</v>
      </c>
      <c r="D376" s="13" t="s">
        <v>110</v>
      </c>
      <c r="E376" s="95" t="str">
        <f t="shared" si="42"/>
        <v>-</v>
      </c>
      <c r="F376" s="13" t="s">
        <v>110</v>
      </c>
      <c r="G376" s="95" t="str">
        <f t="shared" si="43"/>
        <v>-</v>
      </c>
      <c r="H376" s="13" t="s">
        <v>110</v>
      </c>
      <c r="I376" s="95" t="str">
        <f t="shared" si="44"/>
        <v>-</v>
      </c>
      <c r="J376" s="13" t="s">
        <v>110</v>
      </c>
      <c r="K376" s="95" t="str">
        <f t="shared" si="45"/>
        <v>-</v>
      </c>
      <c r="L376" s="95" t="s">
        <v>110</v>
      </c>
      <c r="M376" s="95" t="str">
        <f t="shared" si="46"/>
        <v>-</v>
      </c>
      <c r="N376" s="13">
        <v>18.687000000000001</v>
      </c>
      <c r="O376" s="13">
        <v>15.154999999999999</v>
      </c>
      <c r="P376" s="13">
        <v>14.048999999999999</v>
      </c>
      <c r="Q376" s="13">
        <v>13.567</v>
      </c>
      <c r="R376" s="95"/>
      <c r="S376" s="13"/>
      <c r="T376" s="13"/>
      <c r="W376" s="101"/>
    </row>
    <row r="377" spans="1:23">
      <c r="A377" s="10">
        <v>42859</v>
      </c>
      <c r="B377" s="13" t="s">
        <v>110</v>
      </c>
      <c r="C377" s="95" t="str">
        <f t="shared" si="41"/>
        <v>-</v>
      </c>
      <c r="D377" s="13" t="s">
        <v>110</v>
      </c>
      <c r="E377" s="95" t="str">
        <f t="shared" si="42"/>
        <v>-</v>
      </c>
      <c r="F377" s="13" t="s">
        <v>110</v>
      </c>
      <c r="G377" s="95" t="str">
        <f t="shared" si="43"/>
        <v>-</v>
      </c>
      <c r="H377" s="13" t="s">
        <v>110</v>
      </c>
      <c r="I377" s="95" t="str">
        <f t="shared" si="44"/>
        <v>-</v>
      </c>
      <c r="J377" s="13" t="s">
        <v>110</v>
      </c>
      <c r="K377" s="95" t="str">
        <f t="shared" si="45"/>
        <v>-</v>
      </c>
      <c r="L377" s="95" t="s">
        <v>110</v>
      </c>
      <c r="M377" s="95" t="str">
        <f t="shared" si="46"/>
        <v>-</v>
      </c>
      <c r="N377" s="13">
        <v>18.562999999999999</v>
      </c>
      <c r="O377" s="13">
        <v>15.093</v>
      </c>
      <c r="P377" s="13">
        <v>14.058999999999999</v>
      </c>
      <c r="Q377" s="13">
        <v>13.701000000000001</v>
      </c>
      <c r="R377" s="95"/>
      <c r="S377" s="13"/>
      <c r="T377" s="13"/>
      <c r="W377" s="101"/>
    </row>
    <row r="378" spans="1:23">
      <c r="A378" s="10">
        <v>42860</v>
      </c>
      <c r="B378" s="13" t="s">
        <v>110</v>
      </c>
      <c r="C378" s="95" t="str">
        <f t="shared" si="41"/>
        <v>-</v>
      </c>
      <c r="D378" s="13" t="s">
        <v>110</v>
      </c>
      <c r="E378" s="95" t="str">
        <f t="shared" si="42"/>
        <v>-</v>
      </c>
      <c r="F378" s="13" t="s">
        <v>110</v>
      </c>
      <c r="G378" s="95" t="str">
        <f t="shared" si="43"/>
        <v>-</v>
      </c>
      <c r="H378" s="13" t="s">
        <v>110</v>
      </c>
      <c r="I378" s="95" t="str">
        <f t="shared" si="44"/>
        <v>-</v>
      </c>
      <c r="J378" s="13" t="s">
        <v>110</v>
      </c>
      <c r="K378" s="95" t="str">
        <f t="shared" si="45"/>
        <v>-</v>
      </c>
      <c r="L378" s="95" t="s">
        <v>110</v>
      </c>
      <c r="M378" s="95" t="str">
        <f t="shared" si="46"/>
        <v>-</v>
      </c>
      <c r="N378" s="13">
        <v>18.565000000000001</v>
      </c>
      <c r="O378" s="13">
        <v>15.106999999999999</v>
      </c>
      <c r="P378" s="13">
        <v>14.058999999999999</v>
      </c>
      <c r="Q378" s="13">
        <v>13.760999999999999</v>
      </c>
      <c r="R378" s="95"/>
      <c r="S378" s="13"/>
      <c r="T378" s="13"/>
      <c r="W378" s="101"/>
    </row>
    <row r="379" spans="1:23">
      <c r="A379" s="10">
        <v>42863</v>
      </c>
      <c r="B379" s="13" t="s">
        <v>110</v>
      </c>
      <c r="C379" s="95" t="str">
        <f t="shared" si="41"/>
        <v>-</v>
      </c>
      <c r="D379" s="13" t="s">
        <v>110</v>
      </c>
      <c r="E379" s="95" t="str">
        <f t="shared" si="42"/>
        <v>-</v>
      </c>
      <c r="F379" s="13" t="s">
        <v>110</v>
      </c>
      <c r="G379" s="95" t="str">
        <f t="shared" si="43"/>
        <v>-</v>
      </c>
      <c r="H379" s="13" t="s">
        <v>110</v>
      </c>
      <c r="I379" s="95" t="str">
        <f t="shared" si="44"/>
        <v>-</v>
      </c>
      <c r="J379" s="13" t="s">
        <v>110</v>
      </c>
      <c r="K379" s="95" t="str">
        <f t="shared" si="45"/>
        <v>-</v>
      </c>
      <c r="L379" s="95" t="s">
        <v>110</v>
      </c>
      <c r="M379" s="95" t="str">
        <f t="shared" si="46"/>
        <v>-</v>
      </c>
      <c r="N379" s="13">
        <v>18.481999999999999</v>
      </c>
      <c r="O379" s="13">
        <v>15.135</v>
      </c>
      <c r="P379" s="13">
        <v>14.058999999999999</v>
      </c>
      <c r="Q379" s="13">
        <v>13.589</v>
      </c>
      <c r="R379" s="95"/>
      <c r="S379" s="13"/>
      <c r="T379" s="13"/>
      <c r="W379" s="101"/>
    </row>
    <row r="380" spans="1:23">
      <c r="A380" s="10">
        <v>42864</v>
      </c>
      <c r="B380" s="13" t="s">
        <v>110</v>
      </c>
      <c r="C380" s="95" t="str">
        <f t="shared" si="41"/>
        <v>-</v>
      </c>
      <c r="D380" s="13" t="s">
        <v>110</v>
      </c>
      <c r="E380" s="95" t="str">
        <f t="shared" si="42"/>
        <v>-</v>
      </c>
      <c r="F380" s="13" t="s">
        <v>110</v>
      </c>
      <c r="G380" s="95" t="str">
        <f t="shared" si="43"/>
        <v>-</v>
      </c>
      <c r="H380" s="13" t="s">
        <v>110</v>
      </c>
      <c r="I380" s="95" t="str">
        <f t="shared" si="44"/>
        <v>-</v>
      </c>
      <c r="J380" s="13" t="s">
        <v>110</v>
      </c>
      <c r="K380" s="95" t="str">
        <f t="shared" si="45"/>
        <v>-</v>
      </c>
      <c r="L380" s="95" t="s">
        <v>110</v>
      </c>
      <c r="M380" s="95" t="str">
        <f t="shared" si="46"/>
        <v>-</v>
      </c>
      <c r="N380" s="13">
        <v>18.564</v>
      </c>
      <c r="O380" s="13">
        <v>15.134</v>
      </c>
      <c r="P380" s="13">
        <v>14.318</v>
      </c>
      <c r="Q380" s="13">
        <v>13.734</v>
      </c>
      <c r="R380" s="95"/>
      <c r="S380" s="13"/>
      <c r="T380" s="13"/>
      <c r="W380" s="101"/>
    </row>
    <row r="381" spans="1:23">
      <c r="A381" s="10">
        <v>42865</v>
      </c>
      <c r="B381" s="13" t="s">
        <v>110</v>
      </c>
      <c r="C381" s="95" t="str">
        <f t="shared" si="41"/>
        <v>-</v>
      </c>
      <c r="D381" s="13" t="s">
        <v>110</v>
      </c>
      <c r="E381" s="95" t="str">
        <f t="shared" si="42"/>
        <v>-</v>
      </c>
      <c r="F381" s="13" t="s">
        <v>110</v>
      </c>
      <c r="G381" s="95" t="str">
        <f t="shared" si="43"/>
        <v>-</v>
      </c>
      <c r="H381" s="13" t="s">
        <v>110</v>
      </c>
      <c r="I381" s="95" t="str">
        <f t="shared" si="44"/>
        <v>-</v>
      </c>
      <c r="J381" s="13" t="s">
        <v>110</v>
      </c>
      <c r="K381" s="95" t="str">
        <f t="shared" si="45"/>
        <v>-</v>
      </c>
      <c r="L381" s="95" t="s">
        <v>110</v>
      </c>
      <c r="M381" s="95" t="str">
        <f t="shared" si="46"/>
        <v>-</v>
      </c>
      <c r="N381" s="13">
        <v>18.959</v>
      </c>
      <c r="O381" s="13">
        <v>15.326000000000001</v>
      </c>
      <c r="P381" s="13">
        <v>14.318</v>
      </c>
      <c r="Q381" s="13">
        <v>13.933999999999999</v>
      </c>
      <c r="R381" s="95"/>
      <c r="S381" s="13"/>
      <c r="T381" s="13"/>
      <c r="W381" s="101"/>
    </row>
    <row r="382" spans="1:23">
      <c r="A382" s="10">
        <v>42866</v>
      </c>
      <c r="B382" s="13" t="s">
        <v>110</v>
      </c>
      <c r="C382" s="95" t="str">
        <f t="shared" si="41"/>
        <v>-</v>
      </c>
      <c r="D382" s="13" t="s">
        <v>110</v>
      </c>
      <c r="E382" s="95" t="str">
        <f t="shared" si="42"/>
        <v>-</v>
      </c>
      <c r="F382" s="13" t="s">
        <v>110</v>
      </c>
      <c r="G382" s="95" t="str">
        <f t="shared" si="43"/>
        <v>-</v>
      </c>
      <c r="H382" s="13" t="s">
        <v>110</v>
      </c>
      <c r="I382" s="95" t="str">
        <f t="shared" si="44"/>
        <v>-</v>
      </c>
      <c r="J382" s="13" t="s">
        <v>110</v>
      </c>
      <c r="K382" s="95" t="str">
        <f t="shared" si="45"/>
        <v>-</v>
      </c>
      <c r="L382" s="95" t="s">
        <v>110</v>
      </c>
      <c r="M382" s="95" t="str">
        <f t="shared" si="46"/>
        <v>-</v>
      </c>
      <c r="N382" s="13">
        <v>18.876000000000001</v>
      </c>
      <c r="O382" s="13">
        <v>15.568999999999999</v>
      </c>
      <c r="P382" s="13">
        <v>14.318</v>
      </c>
      <c r="Q382" s="13">
        <v>13.933999999999999</v>
      </c>
      <c r="R382" s="95"/>
      <c r="S382" s="13"/>
      <c r="T382" s="13"/>
      <c r="W382" s="101"/>
    </row>
    <row r="383" spans="1:23">
      <c r="A383" s="10">
        <v>42867</v>
      </c>
      <c r="B383" s="13" t="s">
        <v>110</v>
      </c>
      <c r="C383" s="95" t="str">
        <f t="shared" si="41"/>
        <v>-</v>
      </c>
      <c r="D383" s="13" t="s">
        <v>110</v>
      </c>
      <c r="E383" s="95" t="str">
        <f t="shared" si="42"/>
        <v>-</v>
      </c>
      <c r="F383" s="13" t="s">
        <v>110</v>
      </c>
      <c r="G383" s="95" t="str">
        <f t="shared" si="43"/>
        <v>-</v>
      </c>
      <c r="H383" s="13" t="s">
        <v>110</v>
      </c>
      <c r="I383" s="95" t="str">
        <f t="shared" si="44"/>
        <v>-</v>
      </c>
      <c r="J383" s="13" t="s">
        <v>110</v>
      </c>
      <c r="K383" s="95" t="str">
        <f t="shared" si="45"/>
        <v>-</v>
      </c>
      <c r="L383" s="95" t="s">
        <v>110</v>
      </c>
      <c r="M383" s="95" t="str">
        <f t="shared" si="46"/>
        <v>-</v>
      </c>
      <c r="N383" s="13">
        <v>18.876000000000001</v>
      </c>
      <c r="O383" s="13">
        <v>15.568999999999999</v>
      </c>
      <c r="P383" s="13">
        <v>14.318</v>
      </c>
      <c r="Q383" s="13">
        <v>13.949</v>
      </c>
      <c r="R383" s="95"/>
      <c r="S383" s="13"/>
      <c r="T383" s="13"/>
      <c r="W383" s="101"/>
    </row>
    <row r="384" spans="1:23">
      <c r="A384" s="10">
        <v>42870</v>
      </c>
      <c r="B384" s="13" t="s">
        <v>110</v>
      </c>
      <c r="C384" s="95" t="str">
        <f t="shared" si="41"/>
        <v>-</v>
      </c>
      <c r="D384" s="13" t="s">
        <v>110</v>
      </c>
      <c r="E384" s="95" t="str">
        <f t="shared" si="42"/>
        <v>-</v>
      </c>
      <c r="F384" s="13" t="s">
        <v>110</v>
      </c>
      <c r="G384" s="95" t="str">
        <f t="shared" si="43"/>
        <v>-</v>
      </c>
      <c r="H384" s="13" t="s">
        <v>110</v>
      </c>
      <c r="I384" s="95" t="str">
        <f t="shared" si="44"/>
        <v>-</v>
      </c>
      <c r="J384" s="13" t="s">
        <v>110</v>
      </c>
      <c r="K384" s="95" t="str">
        <f t="shared" si="45"/>
        <v>-</v>
      </c>
      <c r="L384" s="95" t="s">
        <v>110</v>
      </c>
      <c r="M384" s="95" t="str">
        <f t="shared" si="46"/>
        <v>-</v>
      </c>
      <c r="N384" s="13">
        <v>19.314</v>
      </c>
      <c r="O384" s="13">
        <v>15.984</v>
      </c>
      <c r="P384" s="13">
        <v>14.318</v>
      </c>
      <c r="Q384" s="13">
        <v>14.234999999999999</v>
      </c>
      <c r="R384" s="95"/>
      <c r="S384" s="13"/>
      <c r="T384" s="13"/>
      <c r="W384" s="101"/>
    </row>
    <row r="385" spans="1:23">
      <c r="A385" s="10">
        <v>42871</v>
      </c>
      <c r="B385" s="13" t="s">
        <v>110</v>
      </c>
      <c r="C385" s="95" t="str">
        <f t="shared" si="41"/>
        <v>-</v>
      </c>
      <c r="D385" s="13" t="s">
        <v>110</v>
      </c>
      <c r="E385" s="95" t="str">
        <f t="shared" si="42"/>
        <v>-</v>
      </c>
      <c r="F385" s="13" t="s">
        <v>110</v>
      </c>
      <c r="G385" s="95" t="str">
        <f t="shared" si="43"/>
        <v>-</v>
      </c>
      <c r="H385" s="13" t="s">
        <v>110</v>
      </c>
      <c r="I385" s="95" t="str">
        <f t="shared" si="44"/>
        <v>-</v>
      </c>
      <c r="J385" s="13" t="s">
        <v>110</v>
      </c>
      <c r="K385" s="95" t="str">
        <f t="shared" si="45"/>
        <v>-</v>
      </c>
      <c r="L385" s="95" t="s">
        <v>110</v>
      </c>
      <c r="M385" s="95" t="str">
        <f t="shared" si="46"/>
        <v>-</v>
      </c>
      <c r="N385" s="13">
        <v>19.361000000000001</v>
      </c>
      <c r="O385" s="13">
        <v>16.076000000000001</v>
      </c>
      <c r="P385" s="13">
        <v>15.039</v>
      </c>
      <c r="Q385" s="13">
        <v>14.365</v>
      </c>
      <c r="R385" s="95"/>
      <c r="S385" s="13"/>
      <c r="T385" s="13"/>
      <c r="W385" s="101"/>
    </row>
    <row r="386" spans="1:23">
      <c r="A386" s="10">
        <v>42872</v>
      </c>
      <c r="B386" s="13" t="s">
        <v>110</v>
      </c>
      <c r="C386" s="95" t="str">
        <f t="shared" si="41"/>
        <v>-</v>
      </c>
      <c r="D386" s="13" t="s">
        <v>110</v>
      </c>
      <c r="E386" s="95" t="str">
        <f t="shared" si="42"/>
        <v>-</v>
      </c>
      <c r="F386" s="13" t="s">
        <v>110</v>
      </c>
      <c r="G386" s="95" t="str">
        <f t="shared" si="43"/>
        <v>-</v>
      </c>
      <c r="H386" s="13" t="s">
        <v>110</v>
      </c>
      <c r="I386" s="95" t="str">
        <f t="shared" si="44"/>
        <v>-</v>
      </c>
      <c r="J386" s="13" t="s">
        <v>110</v>
      </c>
      <c r="K386" s="95" t="str">
        <f t="shared" si="45"/>
        <v>-</v>
      </c>
      <c r="L386" s="95" t="s">
        <v>110</v>
      </c>
      <c r="M386" s="95" t="str">
        <f t="shared" si="46"/>
        <v>-</v>
      </c>
      <c r="N386" s="13">
        <v>19.722000000000001</v>
      </c>
      <c r="O386" s="13">
        <v>16.12</v>
      </c>
      <c r="P386" s="13">
        <v>15.039</v>
      </c>
      <c r="Q386" s="13">
        <v>14.417</v>
      </c>
      <c r="R386" s="95"/>
      <c r="S386" s="13"/>
      <c r="T386" s="13"/>
      <c r="W386" s="101"/>
    </row>
    <row r="387" spans="1:23">
      <c r="A387" s="10">
        <v>42873</v>
      </c>
      <c r="B387" s="13" t="s">
        <v>110</v>
      </c>
      <c r="C387" s="95" t="str">
        <f t="shared" si="41"/>
        <v>-</v>
      </c>
      <c r="D387" s="13" t="s">
        <v>110</v>
      </c>
      <c r="E387" s="95" t="str">
        <f t="shared" si="42"/>
        <v>-</v>
      </c>
      <c r="F387" s="13" t="s">
        <v>110</v>
      </c>
      <c r="G387" s="95" t="str">
        <f t="shared" si="43"/>
        <v>-</v>
      </c>
      <c r="H387" s="13" t="s">
        <v>110</v>
      </c>
      <c r="I387" s="95" t="str">
        <f t="shared" si="44"/>
        <v>-</v>
      </c>
      <c r="J387" s="13" t="s">
        <v>110</v>
      </c>
      <c r="K387" s="95" t="str">
        <f t="shared" si="45"/>
        <v>-</v>
      </c>
      <c r="L387" s="95" t="s">
        <v>110</v>
      </c>
      <c r="M387" s="95" t="str">
        <f t="shared" si="46"/>
        <v>-</v>
      </c>
      <c r="N387" s="13">
        <v>19.722000000000001</v>
      </c>
      <c r="O387" s="13">
        <v>16.530999999999999</v>
      </c>
      <c r="P387" s="13">
        <v>15.14</v>
      </c>
      <c r="Q387" s="13">
        <v>14.606</v>
      </c>
      <c r="R387" s="95"/>
      <c r="S387" s="13"/>
      <c r="T387" s="13"/>
      <c r="W387" s="101"/>
    </row>
    <row r="388" spans="1:23">
      <c r="A388" s="10">
        <v>42874</v>
      </c>
      <c r="B388" s="13" t="s">
        <v>110</v>
      </c>
      <c r="C388" s="95" t="str">
        <f t="shared" si="41"/>
        <v>-</v>
      </c>
      <c r="D388" s="13" t="s">
        <v>110</v>
      </c>
      <c r="E388" s="95" t="str">
        <f t="shared" si="42"/>
        <v>-</v>
      </c>
      <c r="F388" s="13" t="s">
        <v>110</v>
      </c>
      <c r="G388" s="95" t="str">
        <f t="shared" si="43"/>
        <v>-</v>
      </c>
      <c r="H388" s="13" t="s">
        <v>110</v>
      </c>
      <c r="I388" s="95" t="str">
        <f t="shared" si="44"/>
        <v>-</v>
      </c>
      <c r="J388" s="13" t="s">
        <v>110</v>
      </c>
      <c r="K388" s="95" t="str">
        <f t="shared" si="45"/>
        <v>-</v>
      </c>
      <c r="L388" s="95" t="s">
        <v>110</v>
      </c>
      <c r="M388" s="95" t="str">
        <f t="shared" si="46"/>
        <v>-</v>
      </c>
      <c r="N388" s="13">
        <v>20.486000000000001</v>
      </c>
      <c r="O388" s="13">
        <v>16.276</v>
      </c>
      <c r="P388" s="13">
        <v>14.909000000000001</v>
      </c>
      <c r="Q388" s="13">
        <v>14.234</v>
      </c>
      <c r="R388" s="95"/>
      <c r="S388" s="13"/>
      <c r="T388" s="13"/>
      <c r="W388" s="101"/>
    </row>
    <row r="389" spans="1:23">
      <c r="A389" s="10">
        <v>42877</v>
      </c>
      <c r="B389" s="13" t="s">
        <v>110</v>
      </c>
      <c r="C389" s="95" t="str">
        <f t="shared" si="41"/>
        <v>-</v>
      </c>
      <c r="D389" s="13" t="s">
        <v>110</v>
      </c>
      <c r="E389" s="95" t="str">
        <f t="shared" si="42"/>
        <v>-</v>
      </c>
      <c r="F389" s="13" t="s">
        <v>110</v>
      </c>
      <c r="G389" s="95" t="str">
        <f t="shared" si="43"/>
        <v>-</v>
      </c>
      <c r="H389" s="13" t="s">
        <v>110</v>
      </c>
      <c r="I389" s="95" t="str">
        <f t="shared" si="44"/>
        <v>-</v>
      </c>
      <c r="J389" s="13" t="s">
        <v>110</v>
      </c>
      <c r="K389" s="95" t="str">
        <f t="shared" si="45"/>
        <v>-</v>
      </c>
      <c r="L389" s="95" t="s">
        <v>110</v>
      </c>
      <c r="M389" s="95" t="str">
        <f t="shared" si="46"/>
        <v>-</v>
      </c>
      <c r="N389" s="13">
        <v>20.14</v>
      </c>
      <c r="O389" s="13">
        <v>16.100999999999999</v>
      </c>
      <c r="P389" s="13">
        <v>14.989000000000001</v>
      </c>
      <c r="Q389" s="13">
        <v>14.11</v>
      </c>
      <c r="R389" s="95"/>
      <c r="S389" s="13"/>
      <c r="T389" s="13"/>
      <c r="W389" s="101"/>
    </row>
    <row r="390" spans="1:23">
      <c r="A390" s="10">
        <v>42878</v>
      </c>
      <c r="B390" s="13" t="s">
        <v>110</v>
      </c>
      <c r="C390" s="95" t="str">
        <f t="shared" si="41"/>
        <v>-</v>
      </c>
      <c r="D390" s="13" t="s">
        <v>110</v>
      </c>
      <c r="E390" s="95" t="str">
        <f t="shared" si="42"/>
        <v>-</v>
      </c>
      <c r="F390" s="13" t="s">
        <v>110</v>
      </c>
      <c r="G390" s="95" t="str">
        <f t="shared" si="43"/>
        <v>-</v>
      </c>
      <c r="H390" s="13" t="s">
        <v>110</v>
      </c>
      <c r="I390" s="95" t="str">
        <f t="shared" si="44"/>
        <v>-</v>
      </c>
      <c r="J390" s="13" t="s">
        <v>110</v>
      </c>
      <c r="K390" s="95" t="str">
        <f t="shared" si="45"/>
        <v>-</v>
      </c>
      <c r="L390" s="95" t="s">
        <v>110</v>
      </c>
      <c r="M390" s="95" t="str">
        <f t="shared" si="46"/>
        <v>-</v>
      </c>
      <c r="N390" s="13">
        <v>20.14</v>
      </c>
      <c r="O390" s="13">
        <v>16.100999999999999</v>
      </c>
      <c r="P390" s="13">
        <v>14.989000000000001</v>
      </c>
      <c r="Q390" s="13">
        <v>14.086</v>
      </c>
      <c r="R390" s="95"/>
      <c r="S390" s="13"/>
      <c r="T390" s="13"/>
      <c r="W390" s="101"/>
    </row>
    <row r="391" spans="1:23">
      <c r="A391" s="10">
        <v>42879</v>
      </c>
      <c r="B391" s="13" t="s">
        <v>110</v>
      </c>
      <c r="C391" s="95" t="str">
        <f t="shared" si="41"/>
        <v>-</v>
      </c>
      <c r="D391" s="13" t="s">
        <v>110</v>
      </c>
      <c r="E391" s="95" t="str">
        <f t="shared" si="42"/>
        <v>-</v>
      </c>
      <c r="F391" s="13" t="s">
        <v>110</v>
      </c>
      <c r="G391" s="95" t="str">
        <f t="shared" si="43"/>
        <v>-</v>
      </c>
      <c r="H391" s="13" t="s">
        <v>110</v>
      </c>
      <c r="I391" s="95" t="str">
        <f t="shared" si="44"/>
        <v>-</v>
      </c>
      <c r="J391" s="13" t="s">
        <v>110</v>
      </c>
      <c r="K391" s="95" t="str">
        <f t="shared" si="45"/>
        <v>-</v>
      </c>
      <c r="L391" s="95" t="s">
        <v>110</v>
      </c>
      <c r="M391" s="95" t="str">
        <f t="shared" si="46"/>
        <v>-</v>
      </c>
      <c r="N391" s="13">
        <v>20.567</v>
      </c>
      <c r="O391" s="13">
        <v>16.143999999999998</v>
      </c>
      <c r="P391" s="13">
        <v>14.85</v>
      </c>
      <c r="Q391" s="13">
        <v>14</v>
      </c>
      <c r="R391" s="95"/>
      <c r="S391" s="13"/>
      <c r="T391" s="13"/>
      <c r="W391" s="101"/>
    </row>
    <row r="392" spans="1:23">
      <c r="A392" s="10">
        <v>42880</v>
      </c>
      <c r="B392" s="13" t="s">
        <v>110</v>
      </c>
      <c r="C392" s="95" t="str">
        <f t="shared" si="41"/>
        <v>-</v>
      </c>
      <c r="D392" s="13" t="s">
        <v>110</v>
      </c>
      <c r="E392" s="95" t="str">
        <f t="shared" si="42"/>
        <v>-</v>
      </c>
      <c r="F392" s="13" t="s">
        <v>110</v>
      </c>
      <c r="G392" s="95" t="str">
        <f t="shared" si="43"/>
        <v>-</v>
      </c>
      <c r="H392" s="13" t="s">
        <v>110</v>
      </c>
      <c r="I392" s="95" t="str">
        <f t="shared" si="44"/>
        <v>-</v>
      </c>
      <c r="J392" s="13" t="s">
        <v>110</v>
      </c>
      <c r="K392" s="95" t="str">
        <f t="shared" si="45"/>
        <v>-</v>
      </c>
      <c r="L392" s="95" t="s">
        <v>110</v>
      </c>
      <c r="M392" s="95" t="str">
        <f t="shared" si="46"/>
        <v>-</v>
      </c>
      <c r="N392" s="13">
        <v>20.567</v>
      </c>
      <c r="O392" s="13">
        <v>16.143999999999998</v>
      </c>
      <c r="P392" s="13">
        <v>14.85</v>
      </c>
      <c r="Q392" s="13">
        <v>14</v>
      </c>
      <c r="R392" s="95"/>
      <c r="S392" s="13"/>
      <c r="T392" s="13"/>
      <c r="W392" s="101"/>
    </row>
    <row r="393" spans="1:23">
      <c r="A393" s="10">
        <v>42881</v>
      </c>
      <c r="B393" s="13" t="s">
        <v>110</v>
      </c>
      <c r="C393" s="95" t="str">
        <f t="shared" si="41"/>
        <v>-</v>
      </c>
      <c r="D393" s="13" t="s">
        <v>110</v>
      </c>
      <c r="E393" s="95" t="str">
        <f t="shared" si="42"/>
        <v>-</v>
      </c>
      <c r="F393" s="13" t="s">
        <v>110</v>
      </c>
      <c r="G393" s="95" t="str">
        <f t="shared" si="43"/>
        <v>-</v>
      </c>
      <c r="H393" s="13" t="s">
        <v>110</v>
      </c>
      <c r="I393" s="95" t="str">
        <f t="shared" si="44"/>
        <v>-</v>
      </c>
      <c r="J393" s="13" t="s">
        <v>110</v>
      </c>
      <c r="K393" s="95" t="str">
        <f t="shared" si="45"/>
        <v>-</v>
      </c>
      <c r="L393" s="95" t="s">
        <v>110</v>
      </c>
      <c r="M393" s="95" t="str">
        <f t="shared" si="46"/>
        <v>-</v>
      </c>
      <c r="N393" s="13">
        <v>19.893000000000001</v>
      </c>
      <c r="O393" s="13">
        <v>15.956</v>
      </c>
      <c r="P393" s="13">
        <v>14.79</v>
      </c>
      <c r="Q393" s="13">
        <v>13.899000000000001</v>
      </c>
      <c r="R393" s="95"/>
      <c r="S393" s="13"/>
      <c r="T393" s="13"/>
      <c r="W393" s="101"/>
    </row>
    <row r="394" spans="1:23">
      <c r="A394" s="10">
        <v>42884</v>
      </c>
      <c r="B394" s="13" t="s">
        <v>110</v>
      </c>
      <c r="C394" s="95" t="str">
        <f t="shared" si="41"/>
        <v>-</v>
      </c>
      <c r="D394" s="13" t="s">
        <v>110</v>
      </c>
      <c r="E394" s="95" t="str">
        <f t="shared" si="42"/>
        <v>-</v>
      </c>
      <c r="F394" s="13" t="s">
        <v>110</v>
      </c>
      <c r="G394" s="95" t="str">
        <f t="shared" si="43"/>
        <v>-</v>
      </c>
      <c r="H394" s="13" t="s">
        <v>110</v>
      </c>
      <c r="I394" s="95" t="str">
        <f t="shared" si="44"/>
        <v>-</v>
      </c>
      <c r="J394" s="13" t="s">
        <v>110</v>
      </c>
      <c r="K394" s="95" t="str">
        <f t="shared" si="45"/>
        <v>-</v>
      </c>
      <c r="L394" s="95" t="s">
        <v>110</v>
      </c>
      <c r="M394" s="95" t="str">
        <f t="shared" si="46"/>
        <v>-</v>
      </c>
      <c r="N394" s="13">
        <v>19.893000000000001</v>
      </c>
      <c r="O394" s="13">
        <v>15.956</v>
      </c>
      <c r="P394" s="13">
        <v>14.79</v>
      </c>
      <c r="Q394" s="13">
        <v>13.901</v>
      </c>
      <c r="R394" s="95"/>
      <c r="S394" s="13"/>
      <c r="T394" s="13"/>
      <c r="W394" s="101"/>
    </row>
    <row r="395" spans="1:23">
      <c r="A395" s="10">
        <v>42885</v>
      </c>
      <c r="B395" s="13" t="s">
        <v>110</v>
      </c>
      <c r="C395" s="95" t="str">
        <f t="shared" si="41"/>
        <v>-</v>
      </c>
      <c r="D395" s="13" t="s">
        <v>110</v>
      </c>
      <c r="E395" s="95" t="str">
        <f t="shared" si="42"/>
        <v>-</v>
      </c>
      <c r="F395" s="13" t="s">
        <v>110</v>
      </c>
      <c r="G395" s="95" t="str">
        <f t="shared" si="43"/>
        <v>-</v>
      </c>
      <c r="H395" s="13" t="s">
        <v>110</v>
      </c>
      <c r="I395" s="95" t="str">
        <f t="shared" si="44"/>
        <v>-</v>
      </c>
      <c r="J395" s="13" t="s">
        <v>110</v>
      </c>
      <c r="K395" s="95" t="str">
        <f t="shared" si="45"/>
        <v>-</v>
      </c>
      <c r="L395" s="95" t="s">
        <v>110</v>
      </c>
      <c r="M395" s="95" t="str">
        <f t="shared" si="46"/>
        <v>-</v>
      </c>
      <c r="N395" s="13">
        <v>20.263000000000002</v>
      </c>
      <c r="O395" s="13">
        <v>15.956</v>
      </c>
      <c r="P395" s="13">
        <v>14.395</v>
      </c>
      <c r="Q395" s="13">
        <v>13.581</v>
      </c>
      <c r="R395" s="95"/>
      <c r="S395" s="13"/>
      <c r="T395" s="13"/>
      <c r="W395" s="101"/>
    </row>
    <row r="396" spans="1:23">
      <c r="A396" s="10">
        <v>42886</v>
      </c>
      <c r="B396" s="13" t="s">
        <v>110</v>
      </c>
      <c r="C396" s="95" t="str">
        <f t="shared" si="41"/>
        <v>-</v>
      </c>
      <c r="D396" s="13" t="s">
        <v>110</v>
      </c>
      <c r="E396" s="95" t="str">
        <f t="shared" si="42"/>
        <v>-</v>
      </c>
      <c r="F396" s="13" t="s">
        <v>110</v>
      </c>
      <c r="G396" s="95" t="str">
        <f t="shared" si="43"/>
        <v>-</v>
      </c>
      <c r="H396" s="13" t="s">
        <v>110</v>
      </c>
      <c r="I396" s="95" t="str">
        <f t="shared" si="44"/>
        <v>-</v>
      </c>
      <c r="J396" s="13" t="s">
        <v>110</v>
      </c>
      <c r="K396" s="95" t="str">
        <f t="shared" si="45"/>
        <v>-</v>
      </c>
      <c r="L396" s="95" t="s">
        <v>110</v>
      </c>
      <c r="M396" s="95" t="str">
        <f t="shared" si="46"/>
        <v>-</v>
      </c>
      <c r="N396" s="13">
        <v>20.463000000000001</v>
      </c>
      <c r="O396" s="13">
        <v>15.763</v>
      </c>
      <c r="P396" s="13">
        <v>14.192</v>
      </c>
      <c r="Q396" s="13">
        <v>13.478</v>
      </c>
      <c r="R396" s="95"/>
      <c r="S396" s="13"/>
      <c r="T396" s="13"/>
      <c r="W396" s="101"/>
    </row>
    <row r="397" spans="1:23">
      <c r="A397" s="10">
        <v>42887</v>
      </c>
      <c r="B397" s="13" t="s">
        <v>110</v>
      </c>
      <c r="C397" s="95" t="str">
        <f t="shared" si="41"/>
        <v>-</v>
      </c>
      <c r="D397" s="13" t="s">
        <v>110</v>
      </c>
      <c r="E397" s="95" t="str">
        <f t="shared" si="42"/>
        <v>-</v>
      </c>
      <c r="F397" s="13" t="s">
        <v>110</v>
      </c>
      <c r="G397" s="95" t="str">
        <f t="shared" si="43"/>
        <v>-</v>
      </c>
      <c r="H397" s="13" t="s">
        <v>110</v>
      </c>
      <c r="I397" s="95" t="str">
        <f t="shared" si="44"/>
        <v>-</v>
      </c>
      <c r="J397" s="13" t="s">
        <v>110</v>
      </c>
      <c r="K397" s="95" t="str">
        <f t="shared" si="45"/>
        <v>-</v>
      </c>
      <c r="L397" s="95" t="s">
        <v>110</v>
      </c>
      <c r="M397" s="95" t="str">
        <f t="shared" si="46"/>
        <v>-</v>
      </c>
      <c r="N397" s="13">
        <v>20.469000000000001</v>
      </c>
      <c r="O397" s="13">
        <v>15.855</v>
      </c>
      <c r="P397" s="13">
        <v>14.201000000000001</v>
      </c>
      <c r="Q397" s="13">
        <v>13.478</v>
      </c>
      <c r="R397" s="95"/>
      <c r="S397" s="13"/>
      <c r="T397" s="13"/>
      <c r="W397" s="101"/>
    </row>
    <row r="398" spans="1:23">
      <c r="A398" s="10">
        <v>42888</v>
      </c>
      <c r="B398" s="13" t="s">
        <v>110</v>
      </c>
      <c r="C398" s="95" t="str">
        <f t="shared" si="41"/>
        <v>-</v>
      </c>
      <c r="D398" s="13" t="s">
        <v>110</v>
      </c>
      <c r="E398" s="95" t="str">
        <f t="shared" si="42"/>
        <v>-</v>
      </c>
      <c r="F398" s="13" t="s">
        <v>110</v>
      </c>
      <c r="G398" s="95" t="str">
        <f t="shared" si="43"/>
        <v>-</v>
      </c>
      <c r="H398" s="13" t="s">
        <v>110</v>
      </c>
      <c r="I398" s="95" t="str">
        <f t="shared" si="44"/>
        <v>-</v>
      </c>
      <c r="J398" s="13" t="s">
        <v>110</v>
      </c>
      <c r="K398" s="95" t="str">
        <f t="shared" si="45"/>
        <v>-</v>
      </c>
      <c r="L398" s="95" t="s">
        <v>110</v>
      </c>
      <c r="M398" s="95" t="str">
        <f t="shared" si="46"/>
        <v>-</v>
      </c>
      <c r="N398" s="13">
        <v>20.475000000000001</v>
      </c>
      <c r="O398" s="13">
        <v>15.73</v>
      </c>
      <c r="P398" s="13">
        <v>14.038</v>
      </c>
      <c r="Q398" s="13">
        <v>13.307</v>
      </c>
      <c r="R398" s="95"/>
      <c r="S398" s="13"/>
      <c r="T398" s="13"/>
      <c r="W398" s="101"/>
    </row>
    <row r="399" spans="1:23">
      <c r="A399" s="10">
        <v>42891</v>
      </c>
      <c r="B399" s="13" t="s">
        <v>110</v>
      </c>
      <c r="C399" s="95" t="str">
        <f t="shared" si="41"/>
        <v>-</v>
      </c>
      <c r="D399" s="13" t="s">
        <v>110</v>
      </c>
      <c r="E399" s="95" t="str">
        <f t="shared" si="42"/>
        <v>-</v>
      </c>
      <c r="F399" s="13" t="s">
        <v>110</v>
      </c>
      <c r="G399" s="95" t="str">
        <f t="shared" si="43"/>
        <v>-</v>
      </c>
      <c r="H399" s="13" t="s">
        <v>110</v>
      </c>
      <c r="I399" s="95" t="str">
        <f t="shared" si="44"/>
        <v>-</v>
      </c>
      <c r="J399" s="13" t="s">
        <v>110</v>
      </c>
      <c r="K399" s="95" t="str">
        <f t="shared" si="45"/>
        <v>-</v>
      </c>
      <c r="L399" s="95" t="s">
        <v>110</v>
      </c>
      <c r="M399" s="95" t="str">
        <f t="shared" si="46"/>
        <v>-</v>
      </c>
      <c r="N399" s="13">
        <v>20.298999999999999</v>
      </c>
      <c r="O399" s="13">
        <v>15.556000000000001</v>
      </c>
      <c r="P399" s="13">
        <v>13.99</v>
      </c>
      <c r="Q399" s="13">
        <v>13.260999999999999</v>
      </c>
      <c r="R399" s="95"/>
      <c r="S399" s="13"/>
      <c r="T399" s="13"/>
      <c r="W399" s="101"/>
    </row>
    <row r="400" spans="1:23">
      <c r="A400" s="10">
        <v>42892</v>
      </c>
      <c r="B400" s="13" t="s">
        <v>110</v>
      </c>
      <c r="C400" s="95" t="str">
        <f t="shared" si="41"/>
        <v>-</v>
      </c>
      <c r="D400" s="13" t="s">
        <v>110</v>
      </c>
      <c r="E400" s="95" t="str">
        <f t="shared" si="42"/>
        <v>-</v>
      </c>
      <c r="F400" s="13" t="s">
        <v>110</v>
      </c>
      <c r="G400" s="95" t="str">
        <f t="shared" si="43"/>
        <v>-</v>
      </c>
      <c r="H400" s="13" t="s">
        <v>110</v>
      </c>
      <c r="I400" s="95" t="str">
        <f t="shared" si="44"/>
        <v>-</v>
      </c>
      <c r="J400" s="13" t="s">
        <v>110</v>
      </c>
      <c r="K400" s="95" t="str">
        <f t="shared" si="45"/>
        <v>-</v>
      </c>
      <c r="L400" s="95" t="s">
        <v>110</v>
      </c>
      <c r="M400" s="95" t="str">
        <f t="shared" si="46"/>
        <v>-</v>
      </c>
      <c r="N400" s="13">
        <v>19.984999999999999</v>
      </c>
      <c r="O400" s="13">
        <v>15.324999999999999</v>
      </c>
      <c r="P400" s="13">
        <v>13.99</v>
      </c>
      <c r="Q400" s="13">
        <v>13.21</v>
      </c>
      <c r="R400" s="95"/>
      <c r="S400" s="13"/>
      <c r="T400" s="13"/>
      <c r="W400" s="101"/>
    </row>
    <row r="401" spans="1:23">
      <c r="A401" s="10">
        <v>42893</v>
      </c>
      <c r="B401" s="13" t="s">
        <v>110</v>
      </c>
      <c r="C401" s="95" t="str">
        <f t="shared" si="41"/>
        <v>-</v>
      </c>
      <c r="D401" s="13" t="s">
        <v>110</v>
      </c>
      <c r="E401" s="95" t="str">
        <f t="shared" si="42"/>
        <v>-</v>
      </c>
      <c r="F401" s="13" t="s">
        <v>110</v>
      </c>
      <c r="G401" s="95" t="str">
        <f t="shared" si="43"/>
        <v>-</v>
      </c>
      <c r="H401" s="13" t="s">
        <v>110</v>
      </c>
      <c r="I401" s="95" t="str">
        <f t="shared" si="44"/>
        <v>-</v>
      </c>
      <c r="J401" s="13" t="s">
        <v>110</v>
      </c>
      <c r="K401" s="95" t="str">
        <f t="shared" si="45"/>
        <v>-</v>
      </c>
      <c r="L401" s="95" t="s">
        <v>110</v>
      </c>
      <c r="M401" s="95" t="str">
        <f t="shared" si="46"/>
        <v>-</v>
      </c>
      <c r="N401" s="13">
        <v>20.001999999999999</v>
      </c>
      <c r="O401" s="13">
        <v>15.568999999999999</v>
      </c>
      <c r="P401" s="13">
        <v>13.856</v>
      </c>
      <c r="Q401" s="13">
        <v>13.281000000000001</v>
      </c>
      <c r="R401" s="95"/>
      <c r="S401" s="13"/>
      <c r="T401" s="13"/>
      <c r="W401" s="101"/>
    </row>
    <row r="402" spans="1:23">
      <c r="A402" s="10">
        <v>42894</v>
      </c>
      <c r="B402" s="13" t="s">
        <v>110</v>
      </c>
      <c r="C402" s="95" t="str">
        <f t="shared" si="41"/>
        <v>-</v>
      </c>
      <c r="D402" s="13" t="s">
        <v>110</v>
      </c>
      <c r="E402" s="95" t="str">
        <f t="shared" si="42"/>
        <v>-</v>
      </c>
      <c r="F402" s="13" t="s">
        <v>110</v>
      </c>
      <c r="G402" s="95" t="str">
        <f t="shared" si="43"/>
        <v>-</v>
      </c>
      <c r="H402" s="13" t="s">
        <v>110</v>
      </c>
      <c r="I402" s="95" t="str">
        <f t="shared" si="44"/>
        <v>-</v>
      </c>
      <c r="J402" s="13" t="s">
        <v>110</v>
      </c>
      <c r="K402" s="95" t="str">
        <f t="shared" si="45"/>
        <v>-</v>
      </c>
      <c r="L402" s="95" t="s">
        <v>110</v>
      </c>
      <c r="M402" s="95" t="str">
        <f t="shared" si="46"/>
        <v>-</v>
      </c>
      <c r="N402" s="13">
        <v>19.594999999999999</v>
      </c>
      <c r="O402" s="13">
        <v>15.413</v>
      </c>
      <c r="P402" s="13">
        <v>13.957000000000001</v>
      </c>
      <c r="Q402" s="13">
        <v>13.236000000000001</v>
      </c>
      <c r="R402" s="95"/>
      <c r="S402" s="13"/>
      <c r="T402" s="13"/>
      <c r="W402" s="101"/>
    </row>
    <row r="403" spans="1:23">
      <c r="A403" s="10">
        <v>42895</v>
      </c>
      <c r="B403" s="13" t="s">
        <v>110</v>
      </c>
      <c r="C403" s="95" t="str">
        <f t="shared" si="41"/>
        <v>-</v>
      </c>
      <c r="D403" s="13" t="s">
        <v>110</v>
      </c>
      <c r="E403" s="95" t="str">
        <f t="shared" si="42"/>
        <v>-</v>
      </c>
      <c r="F403" s="13" t="s">
        <v>110</v>
      </c>
      <c r="G403" s="95" t="str">
        <f t="shared" si="43"/>
        <v>-</v>
      </c>
      <c r="H403" s="13" t="s">
        <v>110</v>
      </c>
      <c r="I403" s="95" t="str">
        <f t="shared" si="44"/>
        <v>-</v>
      </c>
      <c r="J403" s="13" t="s">
        <v>110</v>
      </c>
      <c r="K403" s="95" t="str">
        <f t="shared" si="45"/>
        <v>-</v>
      </c>
      <c r="L403" s="95" t="s">
        <v>110</v>
      </c>
      <c r="M403" s="95" t="str">
        <f t="shared" si="46"/>
        <v>-</v>
      </c>
      <c r="N403" s="13">
        <v>19.463000000000001</v>
      </c>
      <c r="O403" s="13">
        <v>15.12</v>
      </c>
      <c r="P403" s="13">
        <v>13.704000000000001</v>
      </c>
      <c r="Q403" s="13">
        <v>13.182</v>
      </c>
      <c r="R403" s="95"/>
      <c r="S403" s="13"/>
      <c r="T403" s="13"/>
      <c r="W403" s="101"/>
    </row>
    <row r="404" spans="1:23">
      <c r="A404" s="10">
        <v>42898</v>
      </c>
      <c r="B404" s="13" t="s">
        <v>110</v>
      </c>
      <c r="C404" s="95" t="str">
        <f t="shared" si="41"/>
        <v>-</v>
      </c>
      <c r="D404" s="13" t="s">
        <v>110</v>
      </c>
      <c r="E404" s="95" t="str">
        <f t="shared" si="42"/>
        <v>-</v>
      </c>
      <c r="F404" s="13" t="s">
        <v>110</v>
      </c>
      <c r="G404" s="95" t="str">
        <f t="shared" si="43"/>
        <v>-</v>
      </c>
      <c r="H404" s="13" t="s">
        <v>110</v>
      </c>
      <c r="I404" s="95" t="str">
        <f t="shared" si="44"/>
        <v>-</v>
      </c>
      <c r="J404" s="13" t="s">
        <v>110</v>
      </c>
      <c r="K404" s="95" t="str">
        <f t="shared" si="45"/>
        <v>-</v>
      </c>
      <c r="L404" s="95" t="s">
        <v>110</v>
      </c>
      <c r="M404" s="95" t="str">
        <f t="shared" si="46"/>
        <v>-</v>
      </c>
      <c r="N404" s="13">
        <v>19.463000000000001</v>
      </c>
      <c r="O404" s="13">
        <v>15.103999999999999</v>
      </c>
      <c r="P404" s="13">
        <v>13.704000000000001</v>
      </c>
      <c r="Q404" s="13">
        <v>13.233000000000001</v>
      </c>
      <c r="R404" s="95"/>
      <c r="S404" s="13"/>
      <c r="T404" s="13"/>
      <c r="W404" s="101"/>
    </row>
    <row r="405" spans="1:23">
      <c r="A405" s="10">
        <v>42899</v>
      </c>
      <c r="B405" s="13" t="s">
        <v>110</v>
      </c>
      <c r="C405" s="95" t="str">
        <f t="shared" si="41"/>
        <v>-</v>
      </c>
      <c r="D405" s="13" t="s">
        <v>110</v>
      </c>
      <c r="E405" s="95" t="str">
        <f t="shared" si="42"/>
        <v>-</v>
      </c>
      <c r="F405" s="13" t="s">
        <v>110</v>
      </c>
      <c r="G405" s="95" t="str">
        <f t="shared" si="43"/>
        <v>-</v>
      </c>
      <c r="H405" s="13" t="s">
        <v>110</v>
      </c>
      <c r="I405" s="95" t="str">
        <f t="shared" si="44"/>
        <v>-</v>
      </c>
      <c r="J405" s="13" t="s">
        <v>110</v>
      </c>
      <c r="K405" s="95" t="str">
        <f t="shared" si="45"/>
        <v>-</v>
      </c>
      <c r="L405" s="95" t="s">
        <v>110</v>
      </c>
      <c r="M405" s="95" t="str">
        <f t="shared" si="46"/>
        <v>-</v>
      </c>
      <c r="N405" s="13">
        <v>19.335000000000001</v>
      </c>
      <c r="O405" s="13">
        <v>15.271000000000001</v>
      </c>
      <c r="P405" s="13">
        <v>13.78</v>
      </c>
      <c r="Q405" s="13">
        <v>13.233000000000001</v>
      </c>
      <c r="R405" s="95"/>
      <c r="S405" s="13"/>
      <c r="T405" s="13"/>
      <c r="W405" s="101"/>
    </row>
    <row r="406" spans="1:23">
      <c r="A406" s="10">
        <v>42900</v>
      </c>
      <c r="B406" s="13" t="s">
        <v>110</v>
      </c>
      <c r="C406" s="95" t="str">
        <f t="shared" si="41"/>
        <v>-</v>
      </c>
      <c r="D406" s="13" t="s">
        <v>110</v>
      </c>
      <c r="E406" s="95" t="str">
        <f t="shared" si="42"/>
        <v>-</v>
      </c>
      <c r="F406" s="13" t="s">
        <v>110</v>
      </c>
      <c r="G406" s="95" t="str">
        <f t="shared" si="43"/>
        <v>-</v>
      </c>
      <c r="H406" s="13" t="s">
        <v>110</v>
      </c>
      <c r="I406" s="95" t="str">
        <f t="shared" si="44"/>
        <v>-</v>
      </c>
      <c r="J406" s="13" t="s">
        <v>110</v>
      </c>
      <c r="K406" s="95" t="str">
        <f t="shared" si="45"/>
        <v>-</v>
      </c>
      <c r="L406" s="95" t="s">
        <v>110</v>
      </c>
      <c r="M406" s="95" t="str">
        <f t="shared" si="46"/>
        <v>-</v>
      </c>
      <c r="N406" s="13">
        <v>19.257000000000001</v>
      </c>
      <c r="O406" s="13">
        <v>15.266999999999999</v>
      </c>
      <c r="P406" s="13">
        <v>13.808</v>
      </c>
      <c r="Q406" s="13">
        <v>13.314</v>
      </c>
      <c r="R406" s="95"/>
      <c r="S406" s="13"/>
      <c r="T406" s="13"/>
      <c r="W406" s="101"/>
    </row>
    <row r="407" spans="1:23">
      <c r="A407" s="10">
        <v>42901</v>
      </c>
      <c r="B407" s="13" t="s">
        <v>110</v>
      </c>
      <c r="C407" s="95" t="str">
        <f t="shared" si="41"/>
        <v>-</v>
      </c>
      <c r="D407" s="13" t="s">
        <v>110</v>
      </c>
      <c r="E407" s="95" t="str">
        <f t="shared" si="42"/>
        <v>-</v>
      </c>
      <c r="F407" s="13" t="s">
        <v>110</v>
      </c>
      <c r="G407" s="95" t="str">
        <f t="shared" si="43"/>
        <v>-</v>
      </c>
      <c r="H407" s="13" t="s">
        <v>110</v>
      </c>
      <c r="I407" s="95" t="str">
        <f t="shared" si="44"/>
        <v>-</v>
      </c>
      <c r="J407" s="13" t="s">
        <v>110</v>
      </c>
      <c r="K407" s="95" t="str">
        <f t="shared" si="45"/>
        <v>-</v>
      </c>
      <c r="L407" s="95" t="s">
        <v>110</v>
      </c>
      <c r="M407" s="95" t="str">
        <f t="shared" si="46"/>
        <v>-</v>
      </c>
      <c r="N407" s="13">
        <v>19.257000000000001</v>
      </c>
      <c r="O407" s="13">
        <v>15.266999999999999</v>
      </c>
      <c r="P407" s="13">
        <v>14.407</v>
      </c>
      <c r="Q407" s="13">
        <v>13.346</v>
      </c>
      <c r="R407" s="95"/>
      <c r="S407" s="13"/>
      <c r="T407" s="13"/>
      <c r="W407" s="101"/>
    </row>
    <row r="408" spans="1:23">
      <c r="A408" s="10">
        <v>42902</v>
      </c>
      <c r="B408" s="13" t="s">
        <v>110</v>
      </c>
      <c r="C408" s="95" t="str">
        <f t="shared" si="41"/>
        <v>-</v>
      </c>
      <c r="D408" s="13" t="s">
        <v>110</v>
      </c>
      <c r="E408" s="95" t="str">
        <f t="shared" si="42"/>
        <v>-</v>
      </c>
      <c r="F408" s="13" t="s">
        <v>110</v>
      </c>
      <c r="G408" s="95" t="str">
        <f t="shared" si="43"/>
        <v>-</v>
      </c>
      <c r="H408" s="13" t="s">
        <v>110</v>
      </c>
      <c r="I408" s="95" t="str">
        <f t="shared" si="44"/>
        <v>-</v>
      </c>
      <c r="J408" s="13" t="s">
        <v>110</v>
      </c>
      <c r="K408" s="95" t="str">
        <f t="shared" si="45"/>
        <v>-</v>
      </c>
      <c r="L408" s="95" t="s">
        <v>110</v>
      </c>
      <c r="M408" s="95" t="str">
        <f t="shared" si="46"/>
        <v>-</v>
      </c>
      <c r="N408" s="13">
        <v>19.257000000000001</v>
      </c>
      <c r="O408" s="13">
        <v>15.266999999999999</v>
      </c>
      <c r="P408" s="13">
        <v>14.407</v>
      </c>
      <c r="Q408" s="13">
        <v>13.346</v>
      </c>
      <c r="R408" s="95"/>
      <c r="S408" s="13"/>
      <c r="T408" s="13"/>
      <c r="W408" s="101"/>
    </row>
    <row r="409" spans="1:23">
      <c r="A409" s="10">
        <v>42905</v>
      </c>
      <c r="B409" s="13" t="s">
        <v>110</v>
      </c>
      <c r="C409" s="95" t="str">
        <f t="shared" si="41"/>
        <v>-</v>
      </c>
      <c r="D409" s="13" t="s">
        <v>110</v>
      </c>
      <c r="E409" s="95" t="str">
        <f t="shared" si="42"/>
        <v>-</v>
      </c>
      <c r="F409" s="13" t="s">
        <v>110</v>
      </c>
      <c r="G409" s="95" t="str">
        <f t="shared" si="43"/>
        <v>-</v>
      </c>
      <c r="H409" s="13" t="s">
        <v>110</v>
      </c>
      <c r="I409" s="95" t="str">
        <f t="shared" si="44"/>
        <v>-</v>
      </c>
      <c r="J409" s="13" t="s">
        <v>110</v>
      </c>
      <c r="K409" s="95" t="str">
        <f t="shared" si="45"/>
        <v>-</v>
      </c>
      <c r="L409" s="95" t="s">
        <v>110</v>
      </c>
      <c r="M409" s="95" t="str">
        <f t="shared" si="46"/>
        <v>-</v>
      </c>
      <c r="N409" s="13">
        <v>19.257000000000001</v>
      </c>
      <c r="O409" s="13">
        <v>15.266999999999999</v>
      </c>
      <c r="P409" s="13">
        <v>14.192</v>
      </c>
      <c r="Q409" s="13">
        <v>13.346</v>
      </c>
      <c r="R409" s="95"/>
      <c r="S409" s="13"/>
      <c r="T409" s="13"/>
      <c r="W409" s="101"/>
    </row>
    <row r="410" spans="1:23">
      <c r="A410" s="10">
        <v>42906</v>
      </c>
      <c r="B410" s="13" t="s">
        <v>110</v>
      </c>
      <c r="C410" s="95" t="str">
        <f t="shared" si="41"/>
        <v>-</v>
      </c>
      <c r="D410" s="13" t="s">
        <v>110</v>
      </c>
      <c r="E410" s="95" t="str">
        <f t="shared" si="42"/>
        <v>-</v>
      </c>
      <c r="F410" s="13" t="s">
        <v>110</v>
      </c>
      <c r="G410" s="95" t="str">
        <f t="shared" si="43"/>
        <v>-</v>
      </c>
      <c r="H410" s="13" t="s">
        <v>110</v>
      </c>
      <c r="I410" s="95" t="str">
        <f t="shared" si="44"/>
        <v>-</v>
      </c>
      <c r="J410" s="13" t="s">
        <v>110</v>
      </c>
      <c r="K410" s="95" t="str">
        <f t="shared" si="45"/>
        <v>-</v>
      </c>
      <c r="L410" s="95" t="s">
        <v>110</v>
      </c>
      <c r="M410" s="95" t="str">
        <f t="shared" si="46"/>
        <v>-</v>
      </c>
      <c r="N410" s="13">
        <v>19.257000000000001</v>
      </c>
      <c r="O410" s="13">
        <v>15.266999999999999</v>
      </c>
      <c r="P410" s="13">
        <v>14.192</v>
      </c>
      <c r="Q410" s="13">
        <v>13.346</v>
      </c>
      <c r="R410" s="95"/>
      <c r="S410" s="13"/>
      <c r="T410" s="13"/>
      <c r="W410" s="101"/>
    </row>
    <row r="411" spans="1:23">
      <c r="A411" s="10">
        <v>42907</v>
      </c>
      <c r="B411" s="13" t="s">
        <v>110</v>
      </c>
      <c r="C411" s="95" t="str">
        <f t="shared" si="41"/>
        <v>-</v>
      </c>
      <c r="D411" s="13" t="s">
        <v>110</v>
      </c>
      <c r="E411" s="95" t="str">
        <f t="shared" si="42"/>
        <v>-</v>
      </c>
      <c r="F411" s="13" t="s">
        <v>110</v>
      </c>
      <c r="G411" s="95" t="str">
        <f t="shared" si="43"/>
        <v>-</v>
      </c>
      <c r="H411" s="13" t="s">
        <v>110</v>
      </c>
      <c r="I411" s="95" t="str">
        <f t="shared" si="44"/>
        <v>-</v>
      </c>
      <c r="J411" s="13" t="s">
        <v>110</v>
      </c>
      <c r="K411" s="95" t="str">
        <f t="shared" si="45"/>
        <v>-</v>
      </c>
      <c r="L411" s="95" t="s">
        <v>110</v>
      </c>
      <c r="M411" s="95" t="str">
        <f t="shared" si="46"/>
        <v>-</v>
      </c>
      <c r="N411" s="13">
        <v>19.257000000000001</v>
      </c>
      <c r="O411" s="13">
        <v>16.042000000000002</v>
      </c>
      <c r="P411" s="13">
        <v>14.192</v>
      </c>
      <c r="Q411" s="13">
        <v>13.426</v>
      </c>
      <c r="R411" s="95"/>
      <c r="S411" s="13"/>
      <c r="T411" s="13"/>
      <c r="W411" s="101"/>
    </row>
    <row r="412" spans="1:23">
      <c r="A412" s="10">
        <v>42908</v>
      </c>
      <c r="B412" s="13" t="s">
        <v>110</v>
      </c>
      <c r="C412" s="95" t="str">
        <f t="shared" si="41"/>
        <v>-</v>
      </c>
      <c r="D412" s="13" t="s">
        <v>110</v>
      </c>
      <c r="E412" s="95" t="str">
        <f t="shared" si="42"/>
        <v>-</v>
      </c>
      <c r="F412" s="13" t="s">
        <v>110</v>
      </c>
      <c r="G412" s="95" t="str">
        <f t="shared" si="43"/>
        <v>-</v>
      </c>
      <c r="H412" s="13" t="s">
        <v>110</v>
      </c>
      <c r="I412" s="95" t="str">
        <f t="shared" si="44"/>
        <v>-</v>
      </c>
      <c r="J412" s="13" t="s">
        <v>110</v>
      </c>
      <c r="K412" s="95" t="str">
        <f t="shared" si="45"/>
        <v>-</v>
      </c>
      <c r="L412" s="95" t="s">
        <v>110</v>
      </c>
      <c r="M412" s="95" t="str">
        <f t="shared" si="46"/>
        <v>-</v>
      </c>
      <c r="N412" s="13">
        <v>20.376999999999999</v>
      </c>
      <c r="O412" s="13">
        <v>16.009</v>
      </c>
      <c r="P412" s="13">
        <v>14.192</v>
      </c>
      <c r="Q412" s="13">
        <v>13.388999999999999</v>
      </c>
      <c r="R412" s="95"/>
      <c r="S412" s="13"/>
      <c r="T412" s="13"/>
      <c r="W412" s="101"/>
    </row>
    <row r="413" spans="1:23">
      <c r="A413" s="10">
        <v>42909</v>
      </c>
      <c r="B413" s="13" t="s">
        <v>110</v>
      </c>
      <c r="C413" s="95" t="str">
        <f t="shared" si="41"/>
        <v>-</v>
      </c>
      <c r="D413" s="13" t="s">
        <v>110</v>
      </c>
      <c r="E413" s="95" t="str">
        <f t="shared" si="42"/>
        <v>-</v>
      </c>
      <c r="F413" s="13" t="s">
        <v>110</v>
      </c>
      <c r="G413" s="95" t="str">
        <f t="shared" si="43"/>
        <v>-</v>
      </c>
      <c r="H413" s="13" t="s">
        <v>110</v>
      </c>
      <c r="I413" s="95" t="str">
        <f t="shared" si="44"/>
        <v>-</v>
      </c>
      <c r="J413" s="13" t="s">
        <v>110</v>
      </c>
      <c r="K413" s="95" t="str">
        <f t="shared" si="45"/>
        <v>-</v>
      </c>
      <c r="L413" s="95" t="s">
        <v>110</v>
      </c>
      <c r="M413" s="95" t="str">
        <f t="shared" si="46"/>
        <v>-</v>
      </c>
      <c r="N413" s="13">
        <v>19.957000000000001</v>
      </c>
      <c r="O413" s="13">
        <v>16.216000000000001</v>
      </c>
      <c r="P413" s="13">
        <v>14.192</v>
      </c>
      <c r="Q413" s="13">
        <v>13.388999999999999</v>
      </c>
      <c r="R413" s="95"/>
      <c r="S413" s="13"/>
      <c r="T413" s="13"/>
      <c r="W413" s="101"/>
    </row>
    <row r="414" spans="1:23">
      <c r="A414" s="10">
        <v>42912</v>
      </c>
      <c r="B414" s="13" t="s">
        <v>110</v>
      </c>
      <c r="C414" s="95" t="str">
        <f t="shared" ref="C414:C477" si="47">IFERROR((1/(B414/100)-1)*(365/(B$26-$A414)),"-")</f>
        <v>-</v>
      </c>
      <c r="D414" s="13" t="s">
        <v>110</v>
      </c>
      <c r="E414" s="95" t="str">
        <f t="shared" ref="E414:E477" si="48">IFERROR((1/(D414/100)-1)*(365/(D$26-$A414)),"-")</f>
        <v>-</v>
      </c>
      <c r="F414" s="13" t="s">
        <v>110</v>
      </c>
      <c r="G414" s="95" t="str">
        <f t="shared" ref="G414:G477" si="49">IFERROR((1/(F414/100)-1)*(365/(F$26-$A414)),"-")</f>
        <v>-</v>
      </c>
      <c r="H414" s="13" t="s">
        <v>110</v>
      </c>
      <c r="I414" s="95" t="str">
        <f t="shared" ref="I414:I477" si="50">IFERROR((1/(H414/100)-1)*(365/(H$26-$A414)),"-")</f>
        <v>-</v>
      </c>
      <c r="J414" s="13" t="s">
        <v>110</v>
      </c>
      <c r="K414" s="95" t="str">
        <f t="shared" ref="K414:K477" si="51">IFERROR((1/(J414/100)-1)*(365/(J$26-$A414)),"-")</f>
        <v>-</v>
      </c>
      <c r="L414" s="95" t="s">
        <v>110</v>
      </c>
      <c r="M414" s="95" t="str">
        <f t="shared" ref="M414:M477" si="52">IFERROR((1/(L414/100)-1)*(365/(L$26-$A414)),"-")</f>
        <v>-</v>
      </c>
      <c r="N414" s="13">
        <v>19.916</v>
      </c>
      <c r="O414" s="13">
        <v>16.199000000000002</v>
      </c>
      <c r="P414" s="13">
        <v>14.192</v>
      </c>
      <c r="Q414" s="13">
        <v>13.403</v>
      </c>
      <c r="R414" s="95"/>
      <c r="S414" s="13"/>
      <c r="T414" s="13"/>
      <c r="W414" s="101"/>
    </row>
    <row r="415" spans="1:23">
      <c r="A415" s="10">
        <v>42913</v>
      </c>
      <c r="B415" s="13" t="s">
        <v>110</v>
      </c>
      <c r="C415" s="95" t="str">
        <f t="shared" si="47"/>
        <v>-</v>
      </c>
      <c r="D415" s="13" t="s">
        <v>110</v>
      </c>
      <c r="E415" s="95" t="str">
        <f t="shared" si="48"/>
        <v>-</v>
      </c>
      <c r="F415" s="13" t="s">
        <v>110</v>
      </c>
      <c r="G415" s="95" t="str">
        <f t="shared" si="49"/>
        <v>-</v>
      </c>
      <c r="H415" s="13" t="s">
        <v>110</v>
      </c>
      <c r="I415" s="95" t="str">
        <f t="shared" si="50"/>
        <v>-</v>
      </c>
      <c r="J415" s="13" t="s">
        <v>110</v>
      </c>
      <c r="K415" s="95" t="str">
        <f t="shared" si="51"/>
        <v>-</v>
      </c>
      <c r="L415" s="95" t="s">
        <v>110</v>
      </c>
      <c r="M415" s="95" t="str">
        <f t="shared" si="52"/>
        <v>-</v>
      </c>
      <c r="N415" s="13">
        <v>19.916</v>
      </c>
      <c r="O415" s="13">
        <v>16.183</v>
      </c>
      <c r="P415" s="13">
        <v>14.192</v>
      </c>
      <c r="Q415" s="13">
        <v>13.5</v>
      </c>
      <c r="R415" s="95"/>
      <c r="S415" s="13"/>
      <c r="T415" s="13"/>
      <c r="W415" s="101"/>
    </row>
    <row r="416" spans="1:23">
      <c r="A416" s="10">
        <v>42914</v>
      </c>
      <c r="B416" s="13" t="s">
        <v>110</v>
      </c>
      <c r="C416" s="95" t="str">
        <f t="shared" si="47"/>
        <v>-</v>
      </c>
      <c r="D416" s="13" t="s">
        <v>110</v>
      </c>
      <c r="E416" s="95" t="str">
        <f t="shared" si="48"/>
        <v>-</v>
      </c>
      <c r="F416" s="13" t="s">
        <v>110</v>
      </c>
      <c r="G416" s="95" t="str">
        <f t="shared" si="49"/>
        <v>-</v>
      </c>
      <c r="H416" s="13" t="s">
        <v>110</v>
      </c>
      <c r="I416" s="95" t="str">
        <f t="shared" si="50"/>
        <v>-</v>
      </c>
      <c r="J416" s="13" t="s">
        <v>110</v>
      </c>
      <c r="K416" s="95" t="str">
        <f t="shared" si="51"/>
        <v>-</v>
      </c>
      <c r="L416" s="95" t="s">
        <v>110</v>
      </c>
      <c r="M416" s="95" t="str">
        <f t="shared" si="52"/>
        <v>-</v>
      </c>
      <c r="N416" s="13">
        <v>20.132000000000001</v>
      </c>
      <c r="O416" s="13">
        <v>16.100000000000001</v>
      </c>
      <c r="P416" s="13">
        <v>14.196999999999999</v>
      </c>
      <c r="Q416" s="13">
        <v>13.388</v>
      </c>
      <c r="R416" s="95"/>
      <c r="S416" s="13"/>
      <c r="T416" s="13"/>
      <c r="W416" s="101"/>
    </row>
    <row r="417" spans="1:23">
      <c r="A417" s="10">
        <v>42915</v>
      </c>
      <c r="B417" s="13" t="s">
        <v>110</v>
      </c>
      <c r="C417" s="95" t="str">
        <f t="shared" si="47"/>
        <v>-</v>
      </c>
      <c r="D417" s="13" t="s">
        <v>110</v>
      </c>
      <c r="E417" s="95" t="str">
        <f t="shared" si="48"/>
        <v>-</v>
      </c>
      <c r="F417" s="13" t="s">
        <v>110</v>
      </c>
      <c r="G417" s="95" t="str">
        <f t="shared" si="49"/>
        <v>-</v>
      </c>
      <c r="H417" s="13" t="s">
        <v>110</v>
      </c>
      <c r="I417" s="95" t="str">
        <f t="shared" si="50"/>
        <v>-</v>
      </c>
      <c r="J417" s="13" t="s">
        <v>110</v>
      </c>
      <c r="K417" s="95" t="str">
        <f t="shared" si="51"/>
        <v>-</v>
      </c>
      <c r="L417" s="95" t="s">
        <v>110</v>
      </c>
      <c r="M417" s="95" t="str">
        <f t="shared" si="52"/>
        <v>-</v>
      </c>
      <c r="N417" s="13">
        <v>20.042999999999999</v>
      </c>
      <c r="O417" s="13">
        <v>16.100000000000001</v>
      </c>
      <c r="P417" s="13">
        <v>14.16</v>
      </c>
      <c r="Q417" s="13">
        <v>13.263</v>
      </c>
      <c r="R417" s="95"/>
      <c r="S417" s="13"/>
      <c r="T417" s="13"/>
      <c r="W417" s="101"/>
    </row>
    <row r="418" spans="1:23">
      <c r="A418" s="10">
        <v>42916</v>
      </c>
      <c r="B418" s="13" t="s">
        <v>110</v>
      </c>
      <c r="C418" s="95" t="str">
        <f t="shared" si="47"/>
        <v>-</v>
      </c>
      <c r="D418" s="13" t="s">
        <v>110</v>
      </c>
      <c r="E418" s="95" t="str">
        <f t="shared" si="48"/>
        <v>-</v>
      </c>
      <c r="F418" s="13" t="s">
        <v>110</v>
      </c>
      <c r="G418" s="95" t="str">
        <f t="shared" si="49"/>
        <v>-</v>
      </c>
      <c r="H418" s="13" t="s">
        <v>110</v>
      </c>
      <c r="I418" s="95" t="str">
        <f t="shared" si="50"/>
        <v>-</v>
      </c>
      <c r="J418" s="13" t="s">
        <v>110</v>
      </c>
      <c r="K418" s="95" t="str">
        <f t="shared" si="51"/>
        <v>-</v>
      </c>
      <c r="L418" s="95" t="s">
        <v>110</v>
      </c>
      <c r="M418" s="95" t="str">
        <f t="shared" si="52"/>
        <v>-</v>
      </c>
      <c r="N418" s="13">
        <v>20.042999999999999</v>
      </c>
      <c r="O418" s="13">
        <v>16.210999999999999</v>
      </c>
      <c r="P418" s="13">
        <v>14.193</v>
      </c>
      <c r="Q418" s="13">
        <v>13.359</v>
      </c>
      <c r="R418" s="95"/>
      <c r="S418" s="13"/>
      <c r="T418" s="13"/>
      <c r="W418" s="101"/>
    </row>
    <row r="419" spans="1:23">
      <c r="A419" s="10">
        <v>42919</v>
      </c>
      <c r="B419" s="13" t="s">
        <v>110</v>
      </c>
      <c r="C419" s="95" t="str">
        <f t="shared" si="47"/>
        <v>-</v>
      </c>
      <c r="D419" s="13" t="s">
        <v>110</v>
      </c>
      <c r="E419" s="95" t="str">
        <f t="shared" si="48"/>
        <v>-</v>
      </c>
      <c r="F419" s="13" t="s">
        <v>110</v>
      </c>
      <c r="G419" s="95" t="str">
        <f t="shared" si="49"/>
        <v>-</v>
      </c>
      <c r="H419" s="13" t="s">
        <v>110</v>
      </c>
      <c r="I419" s="95" t="str">
        <f t="shared" si="50"/>
        <v>-</v>
      </c>
      <c r="J419" s="13" t="s">
        <v>110</v>
      </c>
      <c r="K419" s="95" t="str">
        <f t="shared" si="51"/>
        <v>-</v>
      </c>
      <c r="L419" s="95" t="s">
        <v>110</v>
      </c>
      <c r="M419" s="95" t="str">
        <f t="shared" si="52"/>
        <v>-</v>
      </c>
      <c r="N419" s="13">
        <v>20.042999999999999</v>
      </c>
      <c r="O419" s="13">
        <v>16.210999999999999</v>
      </c>
      <c r="P419" s="13">
        <v>14.193</v>
      </c>
      <c r="Q419" s="13">
        <v>13.359</v>
      </c>
      <c r="R419" s="95"/>
      <c r="S419" s="13"/>
      <c r="T419" s="13"/>
      <c r="W419" s="101"/>
    </row>
    <row r="420" spans="1:23">
      <c r="A420" s="10">
        <v>42920</v>
      </c>
      <c r="B420" s="13" t="s">
        <v>110</v>
      </c>
      <c r="C420" s="95" t="str">
        <f t="shared" si="47"/>
        <v>-</v>
      </c>
      <c r="D420" s="13" t="s">
        <v>110</v>
      </c>
      <c r="E420" s="95" t="str">
        <f t="shared" si="48"/>
        <v>-</v>
      </c>
      <c r="F420" s="13" t="s">
        <v>110</v>
      </c>
      <c r="G420" s="95" t="str">
        <f t="shared" si="49"/>
        <v>-</v>
      </c>
      <c r="H420" s="13" t="s">
        <v>110</v>
      </c>
      <c r="I420" s="95" t="str">
        <f t="shared" si="50"/>
        <v>-</v>
      </c>
      <c r="J420" s="13" t="s">
        <v>110</v>
      </c>
      <c r="K420" s="95" t="str">
        <f t="shared" si="51"/>
        <v>-</v>
      </c>
      <c r="L420" s="95" t="s">
        <v>110</v>
      </c>
      <c r="M420" s="95" t="str">
        <f t="shared" si="52"/>
        <v>-</v>
      </c>
      <c r="N420" s="13">
        <v>20.042999999999999</v>
      </c>
      <c r="O420" s="13">
        <v>16.210999999999999</v>
      </c>
      <c r="P420" s="13">
        <v>14.193</v>
      </c>
      <c r="Q420" s="13">
        <v>13.359</v>
      </c>
      <c r="R420" s="95"/>
      <c r="S420" s="13"/>
      <c r="T420" s="13"/>
      <c r="W420" s="101"/>
    </row>
    <row r="421" spans="1:23">
      <c r="A421" s="10">
        <v>42921</v>
      </c>
      <c r="B421" s="13" t="s">
        <v>110</v>
      </c>
      <c r="C421" s="95" t="str">
        <f t="shared" si="47"/>
        <v>-</v>
      </c>
      <c r="D421" s="13" t="s">
        <v>110</v>
      </c>
      <c r="E421" s="95" t="str">
        <f t="shared" si="48"/>
        <v>-</v>
      </c>
      <c r="F421" s="13" t="s">
        <v>110</v>
      </c>
      <c r="G421" s="95" t="str">
        <f t="shared" si="49"/>
        <v>-</v>
      </c>
      <c r="H421" s="13" t="s">
        <v>110</v>
      </c>
      <c r="I421" s="95" t="str">
        <f t="shared" si="50"/>
        <v>-</v>
      </c>
      <c r="J421" s="13" t="s">
        <v>110</v>
      </c>
      <c r="K421" s="95" t="str">
        <f t="shared" si="51"/>
        <v>-</v>
      </c>
      <c r="L421" s="95" t="s">
        <v>110</v>
      </c>
      <c r="M421" s="95" t="str">
        <f t="shared" si="52"/>
        <v>-</v>
      </c>
      <c r="N421" s="13">
        <v>21.111000000000001</v>
      </c>
      <c r="O421" s="13">
        <v>16.451000000000001</v>
      </c>
      <c r="P421" s="13">
        <v>14.372999999999999</v>
      </c>
      <c r="Q421" s="13">
        <v>13.183999999999999</v>
      </c>
      <c r="R421" s="95"/>
      <c r="S421" s="13"/>
      <c r="T421" s="13"/>
      <c r="W421" s="101"/>
    </row>
    <row r="422" spans="1:23">
      <c r="A422" s="10">
        <v>42922</v>
      </c>
      <c r="B422" s="13" t="s">
        <v>110</v>
      </c>
      <c r="C422" s="95" t="str">
        <f t="shared" si="47"/>
        <v>-</v>
      </c>
      <c r="D422" s="13" t="s">
        <v>110</v>
      </c>
      <c r="E422" s="95" t="str">
        <f t="shared" si="48"/>
        <v>-</v>
      </c>
      <c r="F422" s="13" t="s">
        <v>110</v>
      </c>
      <c r="G422" s="95" t="str">
        <f t="shared" si="49"/>
        <v>-</v>
      </c>
      <c r="H422" s="13" t="s">
        <v>110</v>
      </c>
      <c r="I422" s="95" t="str">
        <f t="shared" si="50"/>
        <v>-</v>
      </c>
      <c r="J422" s="13" t="s">
        <v>110</v>
      </c>
      <c r="K422" s="95" t="str">
        <f t="shared" si="51"/>
        <v>-</v>
      </c>
      <c r="L422" s="95" t="s">
        <v>110</v>
      </c>
      <c r="M422" s="95" t="str">
        <f t="shared" si="52"/>
        <v>-</v>
      </c>
      <c r="N422" s="13">
        <v>21.268999999999998</v>
      </c>
      <c r="O422" s="13">
        <v>16.876999999999999</v>
      </c>
      <c r="P422" s="13">
        <v>14.478999999999999</v>
      </c>
      <c r="Q422" s="13">
        <v>13.226000000000001</v>
      </c>
      <c r="R422" s="95"/>
      <c r="S422" s="13"/>
      <c r="T422" s="13"/>
      <c r="W422" s="101"/>
    </row>
    <row r="423" spans="1:23">
      <c r="A423" s="10">
        <v>42923</v>
      </c>
      <c r="B423" s="13" t="s">
        <v>110</v>
      </c>
      <c r="C423" s="95" t="str">
        <f t="shared" si="47"/>
        <v>-</v>
      </c>
      <c r="D423" s="13" t="s">
        <v>110</v>
      </c>
      <c r="E423" s="95" t="str">
        <f t="shared" si="48"/>
        <v>-</v>
      </c>
      <c r="F423" s="13" t="s">
        <v>110</v>
      </c>
      <c r="G423" s="95" t="str">
        <f t="shared" si="49"/>
        <v>-</v>
      </c>
      <c r="H423" s="13" t="s">
        <v>110</v>
      </c>
      <c r="I423" s="95" t="str">
        <f t="shared" si="50"/>
        <v>-</v>
      </c>
      <c r="J423" s="13" t="s">
        <v>110</v>
      </c>
      <c r="K423" s="95" t="str">
        <f t="shared" si="51"/>
        <v>-</v>
      </c>
      <c r="L423" s="95" t="s">
        <v>110</v>
      </c>
      <c r="M423" s="95" t="str">
        <f t="shared" si="52"/>
        <v>-</v>
      </c>
      <c r="N423" s="13">
        <v>21.228999999999999</v>
      </c>
      <c r="O423" s="13">
        <v>16.728000000000002</v>
      </c>
      <c r="P423" s="13">
        <v>14.478999999999999</v>
      </c>
      <c r="Q423" s="13">
        <v>13.180999999999999</v>
      </c>
      <c r="R423" s="95"/>
      <c r="S423" s="13"/>
      <c r="T423" s="13"/>
      <c r="W423" s="101"/>
    </row>
    <row r="424" spans="1:23">
      <c r="A424" s="10">
        <v>42926</v>
      </c>
      <c r="B424" s="13" t="s">
        <v>110</v>
      </c>
      <c r="C424" s="95" t="str">
        <f t="shared" si="47"/>
        <v>-</v>
      </c>
      <c r="D424" s="13" t="s">
        <v>110</v>
      </c>
      <c r="E424" s="95" t="str">
        <f t="shared" si="48"/>
        <v>-</v>
      </c>
      <c r="F424" s="13" t="s">
        <v>110</v>
      </c>
      <c r="G424" s="95" t="str">
        <f t="shared" si="49"/>
        <v>-</v>
      </c>
      <c r="H424" s="13" t="s">
        <v>110</v>
      </c>
      <c r="I424" s="95" t="str">
        <f t="shared" si="50"/>
        <v>-</v>
      </c>
      <c r="J424" s="13" t="s">
        <v>110</v>
      </c>
      <c r="K424" s="95" t="str">
        <f t="shared" si="51"/>
        <v>-</v>
      </c>
      <c r="L424" s="95" t="s">
        <v>110</v>
      </c>
      <c r="M424" s="95" t="str">
        <f t="shared" si="52"/>
        <v>-</v>
      </c>
      <c r="N424" s="13">
        <v>21.538</v>
      </c>
      <c r="O424" s="13">
        <v>16.826999999999998</v>
      </c>
      <c r="P424" s="13">
        <v>14.478999999999999</v>
      </c>
      <c r="Q424" s="13">
        <v>13.276</v>
      </c>
      <c r="R424" s="95"/>
      <c r="S424" s="13"/>
      <c r="T424" s="13"/>
      <c r="W424" s="101"/>
    </row>
    <row r="425" spans="1:23">
      <c r="A425" s="10">
        <v>42927</v>
      </c>
      <c r="B425" s="13" t="s">
        <v>110</v>
      </c>
      <c r="C425" s="95" t="str">
        <f t="shared" si="47"/>
        <v>-</v>
      </c>
      <c r="D425" s="13" t="s">
        <v>110</v>
      </c>
      <c r="E425" s="95" t="str">
        <f t="shared" si="48"/>
        <v>-</v>
      </c>
      <c r="F425" s="13" t="s">
        <v>110</v>
      </c>
      <c r="G425" s="95" t="str">
        <f t="shared" si="49"/>
        <v>-</v>
      </c>
      <c r="H425" s="13" t="s">
        <v>110</v>
      </c>
      <c r="I425" s="95" t="str">
        <f t="shared" si="50"/>
        <v>-</v>
      </c>
      <c r="J425" s="13" t="s">
        <v>110</v>
      </c>
      <c r="K425" s="95" t="str">
        <f t="shared" si="51"/>
        <v>-</v>
      </c>
      <c r="L425" s="95" t="s">
        <v>110</v>
      </c>
      <c r="M425" s="95" t="str">
        <f t="shared" si="52"/>
        <v>-</v>
      </c>
      <c r="N425" s="13">
        <v>21.648</v>
      </c>
      <c r="O425" s="13">
        <v>16.710999999999999</v>
      </c>
      <c r="P425" s="13">
        <v>14.724</v>
      </c>
      <c r="Q425" s="13">
        <v>13.186</v>
      </c>
      <c r="R425" s="95"/>
      <c r="S425" s="13"/>
      <c r="T425" s="13"/>
      <c r="W425" s="101"/>
    </row>
    <row r="426" spans="1:23">
      <c r="A426" s="10">
        <v>42928</v>
      </c>
      <c r="B426" s="13" t="s">
        <v>110</v>
      </c>
      <c r="C426" s="95" t="str">
        <f t="shared" si="47"/>
        <v>-</v>
      </c>
      <c r="D426" s="13" t="s">
        <v>110</v>
      </c>
      <c r="E426" s="95" t="str">
        <f t="shared" si="48"/>
        <v>-</v>
      </c>
      <c r="F426" s="13" t="s">
        <v>110</v>
      </c>
      <c r="G426" s="95" t="str">
        <f t="shared" si="49"/>
        <v>-</v>
      </c>
      <c r="H426" s="13" t="s">
        <v>110</v>
      </c>
      <c r="I426" s="95" t="str">
        <f t="shared" si="50"/>
        <v>-</v>
      </c>
      <c r="J426" s="13" t="s">
        <v>110</v>
      </c>
      <c r="K426" s="95" t="str">
        <f t="shared" si="51"/>
        <v>-</v>
      </c>
      <c r="L426" s="95" t="s">
        <v>110</v>
      </c>
      <c r="M426" s="95" t="str">
        <f t="shared" si="52"/>
        <v>-</v>
      </c>
      <c r="N426" s="13">
        <v>21.529</v>
      </c>
      <c r="O426" s="13">
        <v>16.398</v>
      </c>
      <c r="P426" s="13">
        <v>14.724</v>
      </c>
      <c r="Q426" s="13">
        <v>13.042999999999999</v>
      </c>
      <c r="R426" s="95"/>
      <c r="S426" s="13"/>
      <c r="T426" s="13"/>
      <c r="W426" s="101"/>
    </row>
    <row r="427" spans="1:23">
      <c r="A427" s="10">
        <v>42929</v>
      </c>
      <c r="B427" s="13" t="s">
        <v>110</v>
      </c>
      <c r="C427" s="95" t="str">
        <f t="shared" si="47"/>
        <v>-</v>
      </c>
      <c r="D427" s="13" t="s">
        <v>110</v>
      </c>
      <c r="E427" s="95" t="str">
        <f t="shared" si="48"/>
        <v>-</v>
      </c>
      <c r="F427" s="13" t="s">
        <v>110</v>
      </c>
      <c r="G427" s="95" t="str">
        <f t="shared" si="49"/>
        <v>-</v>
      </c>
      <c r="H427" s="13" t="s">
        <v>110</v>
      </c>
      <c r="I427" s="95" t="str">
        <f t="shared" si="50"/>
        <v>-</v>
      </c>
      <c r="J427" s="13" t="s">
        <v>110</v>
      </c>
      <c r="K427" s="95" t="str">
        <f t="shared" si="51"/>
        <v>-</v>
      </c>
      <c r="L427" s="95" t="s">
        <v>110</v>
      </c>
      <c r="M427" s="95" t="str">
        <f t="shared" si="52"/>
        <v>-</v>
      </c>
      <c r="N427" s="13">
        <v>21.59</v>
      </c>
      <c r="O427" s="13">
        <v>16.349</v>
      </c>
      <c r="P427" s="13">
        <v>14.724</v>
      </c>
      <c r="Q427" s="13">
        <v>13.084</v>
      </c>
      <c r="R427" s="95"/>
      <c r="S427" s="13"/>
      <c r="T427" s="13"/>
      <c r="W427" s="101"/>
    </row>
    <row r="428" spans="1:23">
      <c r="A428" s="10">
        <v>42930</v>
      </c>
      <c r="B428" s="13" t="s">
        <v>110</v>
      </c>
      <c r="C428" s="95" t="str">
        <f t="shared" si="47"/>
        <v>-</v>
      </c>
      <c r="D428" s="13" t="s">
        <v>110</v>
      </c>
      <c r="E428" s="95" t="str">
        <f t="shared" si="48"/>
        <v>-</v>
      </c>
      <c r="F428" s="13" t="s">
        <v>110</v>
      </c>
      <c r="G428" s="95" t="str">
        <f t="shared" si="49"/>
        <v>-</v>
      </c>
      <c r="H428" s="13" t="s">
        <v>110</v>
      </c>
      <c r="I428" s="95" t="str">
        <f t="shared" si="50"/>
        <v>-</v>
      </c>
      <c r="J428" s="13" t="s">
        <v>110</v>
      </c>
      <c r="K428" s="95" t="str">
        <f t="shared" si="51"/>
        <v>-</v>
      </c>
      <c r="L428" s="95" t="s">
        <v>110</v>
      </c>
      <c r="M428" s="95" t="str">
        <f t="shared" si="52"/>
        <v>-</v>
      </c>
      <c r="N428" s="13">
        <v>21.59</v>
      </c>
      <c r="O428" s="13">
        <v>16.395</v>
      </c>
      <c r="P428" s="13">
        <v>14.691000000000001</v>
      </c>
      <c r="Q428" s="13">
        <v>13.065</v>
      </c>
      <c r="R428" s="95"/>
      <c r="S428" s="13"/>
      <c r="T428" s="13"/>
      <c r="W428" s="101"/>
    </row>
    <row r="429" spans="1:23">
      <c r="A429" s="10">
        <v>42933</v>
      </c>
      <c r="B429" s="13" t="s">
        <v>110</v>
      </c>
      <c r="C429" s="95" t="str">
        <f t="shared" si="47"/>
        <v>-</v>
      </c>
      <c r="D429" s="13" t="s">
        <v>110</v>
      </c>
      <c r="E429" s="95" t="str">
        <f t="shared" si="48"/>
        <v>-</v>
      </c>
      <c r="F429" s="13" t="s">
        <v>110</v>
      </c>
      <c r="G429" s="95" t="str">
        <f t="shared" si="49"/>
        <v>-</v>
      </c>
      <c r="H429" s="13" t="s">
        <v>110</v>
      </c>
      <c r="I429" s="95" t="str">
        <f t="shared" si="50"/>
        <v>-</v>
      </c>
      <c r="J429" s="13" t="s">
        <v>110</v>
      </c>
      <c r="K429" s="95" t="str">
        <f t="shared" si="51"/>
        <v>-</v>
      </c>
      <c r="L429" s="95" t="s">
        <v>110</v>
      </c>
      <c r="M429" s="95" t="str">
        <f t="shared" si="52"/>
        <v>-</v>
      </c>
      <c r="N429" s="13">
        <v>20.704999999999998</v>
      </c>
      <c r="O429" s="13">
        <v>16.283000000000001</v>
      </c>
      <c r="P429" s="13">
        <v>14.691000000000001</v>
      </c>
      <c r="Q429" s="13">
        <v>13.065</v>
      </c>
      <c r="R429" s="95"/>
      <c r="S429" s="13"/>
      <c r="T429" s="13"/>
      <c r="W429" s="101"/>
    </row>
    <row r="430" spans="1:23">
      <c r="A430" s="10">
        <v>42934</v>
      </c>
      <c r="B430" s="13" t="s">
        <v>110</v>
      </c>
      <c r="C430" s="95" t="str">
        <f t="shared" si="47"/>
        <v>-</v>
      </c>
      <c r="D430" s="13" t="s">
        <v>110</v>
      </c>
      <c r="E430" s="95" t="str">
        <f t="shared" si="48"/>
        <v>-</v>
      </c>
      <c r="F430" s="13" t="s">
        <v>110</v>
      </c>
      <c r="G430" s="95" t="str">
        <f t="shared" si="49"/>
        <v>-</v>
      </c>
      <c r="H430" s="13" t="s">
        <v>110</v>
      </c>
      <c r="I430" s="95" t="str">
        <f t="shared" si="50"/>
        <v>-</v>
      </c>
      <c r="J430" s="13" t="s">
        <v>110</v>
      </c>
      <c r="K430" s="95" t="str">
        <f t="shared" si="51"/>
        <v>-</v>
      </c>
      <c r="L430" s="95" t="s">
        <v>110</v>
      </c>
      <c r="M430" s="95" t="str">
        <f t="shared" si="52"/>
        <v>-</v>
      </c>
      <c r="N430" s="13">
        <v>20.704999999999998</v>
      </c>
      <c r="O430" s="13">
        <v>16.283000000000001</v>
      </c>
      <c r="P430" s="13">
        <v>14.691000000000001</v>
      </c>
      <c r="Q430" s="13">
        <v>13.065</v>
      </c>
      <c r="R430" s="95"/>
      <c r="S430" s="13"/>
      <c r="T430" s="13"/>
      <c r="W430" s="101"/>
    </row>
    <row r="431" spans="1:23">
      <c r="A431" s="10">
        <v>42935</v>
      </c>
      <c r="B431" s="13" t="s">
        <v>110</v>
      </c>
      <c r="C431" s="95" t="str">
        <f t="shared" si="47"/>
        <v>-</v>
      </c>
      <c r="D431" s="13" t="s">
        <v>110</v>
      </c>
      <c r="E431" s="95" t="str">
        <f t="shared" si="48"/>
        <v>-</v>
      </c>
      <c r="F431" s="13" t="s">
        <v>110</v>
      </c>
      <c r="G431" s="95" t="str">
        <f t="shared" si="49"/>
        <v>-</v>
      </c>
      <c r="H431" s="13" t="s">
        <v>110</v>
      </c>
      <c r="I431" s="95" t="str">
        <f t="shared" si="50"/>
        <v>-</v>
      </c>
      <c r="J431" s="13" t="s">
        <v>110</v>
      </c>
      <c r="K431" s="95" t="str">
        <f t="shared" si="51"/>
        <v>-</v>
      </c>
      <c r="L431" s="95" t="s">
        <v>110</v>
      </c>
      <c r="M431" s="95" t="str">
        <f t="shared" si="52"/>
        <v>-</v>
      </c>
      <c r="N431" s="13">
        <v>20.704999999999998</v>
      </c>
      <c r="O431" s="13">
        <v>16.673999999999999</v>
      </c>
      <c r="P431" s="13">
        <v>15.198</v>
      </c>
      <c r="Q431" s="13">
        <v>13.286</v>
      </c>
      <c r="R431" s="95"/>
      <c r="S431" s="13"/>
      <c r="T431" s="13"/>
      <c r="W431" s="101"/>
    </row>
    <row r="432" spans="1:23">
      <c r="A432" s="10">
        <v>42936</v>
      </c>
      <c r="B432" s="13" t="s">
        <v>110</v>
      </c>
      <c r="C432" s="95" t="str">
        <f t="shared" si="47"/>
        <v>-</v>
      </c>
      <c r="D432" s="13" t="s">
        <v>110</v>
      </c>
      <c r="E432" s="95" t="str">
        <f t="shared" si="48"/>
        <v>-</v>
      </c>
      <c r="F432" s="13" t="s">
        <v>110</v>
      </c>
      <c r="G432" s="95" t="str">
        <f t="shared" si="49"/>
        <v>-</v>
      </c>
      <c r="H432" s="13" t="s">
        <v>110</v>
      </c>
      <c r="I432" s="95" t="str">
        <f t="shared" si="50"/>
        <v>-</v>
      </c>
      <c r="J432" s="13" t="s">
        <v>110</v>
      </c>
      <c r="K432" s="95" t="str">
        <f t="shared" si="51"/>
        <v>-</v>
      </c>
      <c r="L432" s="95" t="s">
        <v>110</v>
      </c>
      <c r="M432" s="95" t="str">
        <f t="shared" si="52"/>
        <v>-</v>
      </c>
      <c r="N432" s="13">
        <v>20.699000000000002</v>
      </c>
      <c r="O432" s="13">
        <v>16.773</v>
      </c>
      <c r="P432" s="13">
        <v>15.22</v>
      </c>
      <c r="Q432" s="13">
        <v>13.266</v>
      </c>
      <c r="R432" s="95"/>
      <c r="S432" s="13"/>
      <c r="T432" s="13"/>
      <c r="W432" s="101"/>
    </row>
    <row r="433" spans="1:23">
      <c r="A433" s="10">
        <v>42937</v>
      </c>
      <c r="B433" s="13" t="s">
        <v>110</v>
      </c>
      <c r="C433" s="95" t="str">
        <f t="shared" si="47"/>
        <v>-</v>
      </c>
      <c r="D433" s="13" t="s">
        <v>110</v>
      </c>
      <c r="E433" s="95" t="str">
        <f t="shared" si="48"/>
        <v>-</v>
      </c>
      <c r="F433" s="13" t="s">
        <v>110</v>
      </c>
      <c r="G433" s="95" t="str">
        <f t="shared" si="49"/>
        <v>-</v>
      </c>
      <c r="H433" s="13" t="s">
        <v>110</v>
      </c>
      <c r="I433" s="95" t="str">
        <f t="shared" si="50"/>
        <v>-</v>
      </c>
      <c r="J433" s="13" t="s">
        <v>110</v>
      </c>
      <c r="K433" s="95" t="str">
        <f t="shared" si="51"/>
        <v>-</v>
      </c>
      <c r="L433" s="95" t="s">
        <v>110</v>
      </c>
      <c r="M433" s="95" t="str">
        <f t="shared" si="52"/>
        <v>-</v>
      </c>
      <c r="N433" s="13">
        <v>20.759</v>
      </c>
      <c r="O433" s="13">
        <v>16.773</v>
      </c>
      <c r="P433" s="13">
        <v>15.22</v>
      </c>
      <c r="Q433" s="13">
        <v>13.266</v>
      </c>
      <c r="R433" s="95"/>
      <c r="S433" s="13"/>
      <c r="T433" s="13"/>
      <c r="W433" s="101"/>
    </row>
    <row r="434" spans="1:23">
      <c r="A434" s="10">
        <v>42940</v>
      </c>
      <c r="B434" s="13" t="s">
        <v>110</v>
      </c>
      <c r="C434" s="95" t="str">
        <f t="shared" si="47"/>
        <v>-</v>
      </c>
      <c r="D434" s="13" t="s">
        <v>110</v>
      </c>
      <c r="E434" s="95" t="str">
        <f t="shared" si="48"/>
        <v>-</v>
      </c>
      <c r="F434" s="13" t="s">
        <v>110</v>
      </c>
      <c r="G434" s="95" t="str">
        <f t="shared" si="49"/>
        <v>-</v>
      </c>
      <c r="H434" s="13" t="s">
        <v>110</v>
      </c>
      <c r="I434" s="95" t="str">
        <f t="shared" si="50"/>
        <v>-</v>
      </c>
      <c r="J434" s="13" t="s">
        <v>110</v>
      </c>
      <c r="K434" s="95" t="str">
        <f t="shared" si="51"/>
        <v>-</v>
      </c>
      <c r="L434" s="95" t="s">
        <v>110</v>
      </c>
      <c r="M434" s="95" t="str">
        <f t="shared" si="52"/>
        <v>-</v>
      </c>
      <c r="N434" s="13">
        <v>20.616</v>
      </c>
      <c r="O434" s="13">
        <v>16.872</v>
      </c>
      <c r="P434" s="13">
        <v>15.22</v>
      </c>
      <c r="Q434" s="13">
        <v>13.272</v>
      </c>
      <c r="R434" s="95"/>
      <c r="S434" s="13"/>
      <c r="T434" s="13"/>
      <c r="W434" s="101"/>
    </row>
    <row r="435" spans="1:23">
      <c r="A435" s="10">
        <v>42941</v>
      </c>
      <c r="B435" s="13" t="s">
        <v>110</v>
      </c>
      <c r="C435" s="95" t="str">
        <f t="shared" si="47"/>
        <v>-</v>
      </c>
      <c r="D435" s="13" t="s">
        <v>110</v>
      </c>
      <c r="E435" s="95" t="str">
        <f t="shared" si="48"/>
        <v>-</v>
      </c>
      <c r="F435" s="13" t="s">
        <v>110</v>
      </c>
      <c r="G435" s="95" t="str">
        <f t="shared" si="49"/>
        <v>-</v>
      </c>
      <c r="H435" s="13" t="s">
        <v>110</v>
      </c>
      <c r="I435" s="95" t="str">
        <f t="shared" si="50"/>
        <v>-</v>
      </c>
      <c r="J435" s="13" t="s">
        <v>110</v>
      </c>
      <c r="K435" s="95" t="str">
        <f t="shared" si="51"/>
        <v>-</v>
      </c>
      <c r="L435" s="95" t="s">
        <v>110</v>
      </c>
      <c r="M435" s="95" t="str">
        <f t="shared" si="52"/>
        <v>-</v>
      </c>
      <c r="N435" s="13">
        <v>20.616</v>
      </c>
      <c r="O435" s="13">
        <v>16.905999999999999</v>
      </c>
      <c r="P435" s="13">
        <v>15.340999999999999</v>
      </c>
      <c r="Q435" s="13">
        <v>13.272</v>
      </c>
      <c r="R435" s="95"/>
      <c r="S435" s="13"/>
      <c r="T435" s="13"/>
      <c r="W435" s="101"/>
    </row>
    <row r="436" spans="1:23">
      <c r="A436" s="10">
        <v>42942</v>
      </c>
      <c r="B436" s="13" t="s">
        <v>110</v>
      </c>
      <c r="C436" s="95" t="str">
        <f t="shared" si="47"/>
        <v>-</v>
      </c>
      <c r="D436" s="13" t="s">
        <v>110</v>
      </c>
      <c r="E436" s="95" t="str">
        <f t="shared" si="48"/>
        <v>-</v>
      </c>
      <c r="F436" s="13" t="s">
        <v>110</v>
      </c>
      <c r="G436" s="95" t="str">
        <f t="shared" si="49"/>
        <v>-</v>
      </c>
      <c r="H436" s="13" t="s">
        <v>110</v>
      </c>
      <c r="I436" s="95" t="str">
        <f t="shared" si="50"/>
        <v>-</v>
      </c>
      <c r="J436" s="13" t="s">
        <v>110</v>
      </c>
      <c r="K436" s="95" t="str">
        <f t="shared" si="51"/>
        <v>-</v>
      </c>
      <c r="L436" s="95" t="s">
        <v>110</v>
      </c>
      <c r="M436" s="95" t="str">
        <f t="shared" si="52"/>
        <v>-</v>
      </c>
      <c r="N436" s="13">
        <v>20.616</v>
      </c>
      <c r="O436" s="13">
        <v>16.939</v>
      </c>
      <c r="P436" s="13">
        <v>15.340999999999999</v>
      </c>
      <c r="Q436" s="13">
        <v>13.257999999999999</v>
      </c>
      <c r="R436" s="95"/>
      <c r="S436" s="13"/>
      <c r="T436" s="13"/>
      <c r="W436" s="101"/>
    </row>
    <row r="437" spans="1:23">
      <c r="A437" s="10">
        <v>42943</v>
      </c>
      <c r="B437" s="13" t="s">
        <v>110</v>
      </c>
      <c r="C437" s="95" t="str">
        <f t="shared" si="47"/>
        <v>-</v>
      </c>
      <c r="D437" s="13" t="s">
        <v>110</v>
      </c>
      <c r="E437" s="95" t="str">
        <f t="shared" si="48"/>
        <v>-</v>
      </c>
      <c r="F437" s="13" t="s">
        <v>110</v>
      </c>
      <c r="G437" s="95" t="str">
        <f t="shared" si="49"/>
        <v>-</v>
      </c>
      <c r="H437" s="13" t="s">
        <v>110</v>
      </c>
      <c r="I437" s="95" t="str">
        <f t="shared" si="50"/>
        <v>-</v>
      </c>
      <c r="J437" s="13" t="s">
        <v>110</v>
      </c>
      <c r="K437" s="95" t="str">
        <f t="shared" si="51"/>
        <v>-</v>
      </c>
      <c r="L437" s="95" t="s">
        <v>110</v>
      </c>
      <c r="M437" s="95" t="str">
        <f t="shared" si="52"/>
        <v>-</v>
      </c>
      <c r="N437" s="13">
        <v>20.616</v>
      </c>
      <c r="O437" s="13">
        <v>17.006</v>
      </c>
      <c r="P437" s="13">
        <v>15.340999999999999</v>
      </c>
      <c r="Q437" s="13">
        <v>13.257999999999999</v>
      </c>
      <c r="R437" s="95"/>
      <c r="S437" s="13"/>
      <c r="T437" s="13"/>
      <c r="W437" s="101"/>
    </row>
    <row r="438" spans="1:23">
      <c r="A438" s="10">
        <v>42944</v>
      </c>
      <c r="B438" s="13" t="s">
        <v>110</v>
      </c>
      <c r="C438" s="95" t="str">
        <f t="shared" si="47"/>
        <v>-</v>
      </c>
      <c r="D438" s="13" t="s">
        <v>110</v>
      </c>
      <c r="E438" s="95" t="str">
        <f t="shared" si="48"/>
        <v>-</v>
      </c>
      <c r="F438" s="13" t="s">
        <v>110</v>
      </c>
      <c r="G438" s="95" t="str">
        <f t="shared" si="49"/>
        <v>-</v>
      </c>
      <c r="H438" s="13" t="s">
        <v>110</v>
      </c>
      <c r="I438" s="95" t="str">
        <f t="shared" si="50"/>
        <v>-</v>
      </c>
      <c r="J438" s="13" t="s">
        <v>110</v>
      </c>
      <c r="K438" s="95" t="str">
        <f t="shared" si="51"/>
        <v>-</v>
      </c>
      <c r="L438" s="95" t="s">
        <v>110</v>
      </c>
      <c r="M438" s="95" t="str">
        <f t="shared" si="52"/>
        <v>-</v>
      </c>
      <c r="N438" s="13">
        <v>20.616</v>
      </c>
      <c r="O438" s="13">
        <v>16.972000000000001</v>
      </c>
      <c r="P438" s="13">
        <v>15.340999999999999</v>
      </c>
      <c r="Q438" s="13">
        <v>13.238</v>
      </c>
      <c r="R438" s="95"/>
      <c r="S438" s="13"/>
      <c r="T438" s="13"/>
      <c r="W438" s="101"/>
    </row>
    <row r="439" spans="1:23">
      <c r="A439" s="10">
        <v>42947</v>
      </c>
      <c r="B439" s="13" t="s">
        <v>110</v>
      </c>
      <c r="C439" s="95" t="str">
        <f t="shared" si="47"/>
        <v>-</v>
      </c>
      <c r="D439" s="13" t="s">
        <v>110</v>
      </c>
      <c r="E439" s="95" t="str">
        <f t="shared" si="48"/>
        <v>-</v>
      </c>
      <c r="F439" s="13" t="s">
        <v>110</v>
      </c>
      <c r="G439" s="95" t="str">
        <f t="shared" si="49"/>
        <v>-</v>
      </c>
      <c r="H439" s="13" t="s">
        <v>110</v>
      </c>
      <c r="I439" s="95" t="str">
        <f t="shared" si="50"/>
        <v>-</v>
      </c>
      <c r="J439" s="13" t="s">
        <v>110</v>
      </c>
      <c r="K439" s="95" t="str">
        <f t="shared" si="51"/>
        <v>-</v>
      </c>
      <c r="L439" s="95" t="s">
        <v>110</v>
      </c>
      <c r="M439" s="95" t="str">
        <f t="shared" si="52"/>
        <v>-</v>
      </c>
      <c r="N439" s="13">
        <v>20.616</v>
      </c>
      <c r="O439" s="13">
        <v>16.853999999999999</v>
      </c>
      <c r="P439" s="13">
        <v>15.649000000000001</v>
      </c>
      <c r="Q439" s="13">
        <v>13.238</v>
      </c>
      <c r="R439" s="95"/>
      <c r="S439" s="13"/>
      <c r="T439" s="13"/>
      <c r="W439" s="101"/>
    </row>
    <row r="440" spans="1:23">
      <c r="A440" s="10">
        <v>42948</v>
      </c>
      <c r="B440" s="13" t="s">
        <v>110</v>
      </c>
      <c r="C440" s="95" t="str">
        <f t="shared" si="47"/>
        <v>-</v>
      </c>
      <c r="D440" s="13" t="s">
        <v>110</v>
      </c>
      <c r="E440" s="95" t="str">
        <f t="shared" si="48"/>
        <v>-</v>
      </c>
      <c r="F440" s="13" t="s">
        <v>110</v>
      </c>
      <c r="G440" s="95" t="str">
        <f t="shared" si="49"/>
        <v>-</v>
      </c>
      <c r="H440" s="13" t="s">
        <v>110</v>
      </c>
      <c r="I440" s="95" t="str">
        <f t="shared" si="50"/>
        <v>-</v>
      </c>
      <c r="J440" s="13" t="s">
        <v>110</v>
      </c>
      <c r="K440" s="95" t="str">
        <f t="shared" si="51"/>
        <v>-</v>
      </c>
      <c r="L440" s="95" t="s">
        <v>110</v>
      </c>
      <c r="M440" s="95" t="str">
        <f t="shared" si="52"/>
        <v>-</v>
      </c>
      <c r="N440" s="13">
        <v>21.303000000000001</v>
      </c>
      <c r="O440" s="13">
        <v>16.988</v>
      </c>
      <c r="P440" s="13">
        <v>15.609</v>
      </c>
      <c r="Q440" s="13">
        <v>13.183</v>
      </c>
      <c r="R440" s="95"/>
      <c r="S440" s="13"/>
      <c r="T440" s="13"/>
      <c r="W440" s="101"/>
    </row>
    <row r="441" spans="1:23">
      <c r="A441" s="10">
        <v>42949</v>
      </c>
      <c r="B441" s="13" t="s">
        <v>110</v>
      </c>
      <c r="C441" s="95" t="str">
        <f t="shared" si="47"/>
        <v>-</v>
      </c>
      <c r="D441" s="13" t="s">
        <v>110</v>
      </c>
      <c r="E441" s="95" t="str">
        <f t="shared" si="48"/>
        <v>-</v>
      </c>
      <c r="F441" s="13" t="s">
        <v>110</v>
      </c>
      <c r="G441" s="95" t="str">
        <f t="shared" si="49"/>
        <v>-</v>
      </c>
      <c r="H441" s="13" t="s">
        <v>110</v>
      </c>
      <c r="I441" s="95" t="str">
        <f t="shared" si="50"/>
        <v>-</v>
      </c>
      <c r="J441" s="13" t="s">
        <v>110</v>
      </c>
      <c r="K441" s="95" t="str">
        <f t="shared" si="51"/>
        <v>-</v>
      </c>
      <c r="L441" s="95" t="s">
        <v>110</v>
      </c>
      <c r="M441" s="95" t="str">
        <f t="shared" si="52"/>
        <v>-</v>
      </c>
      <c r="N441" s="13">
        <v>21.303000000000001</v>
      </c>
      <c r="O441" s="13">
        <v>17.055</v>
      </c>
      <c r="P441" s="13">
        <v>15.643000000000001</v>
      </c>
      <c r="Q441" s="13">
        <v>13.239000000000001</v>
      </c>
      <c r="R441" s="95"/>
      <c r="S441" s="13"/>
      <c r="T441" s="13"/>
      <c r="W441" s="101"/>
    </row>
    <row r="442" spans="1:23">
      <c r="A442" s="10">
        <v>42950</v>
      </c>
      <c r="B442" s="13" t="s">
        <v>110</v>
      </c>
      <c r="C442" s="95" t="str">
        <f t="shared" si="47"/>
        <v>-</v>
      </c>
      <c r="D442" s="13" t="s">
        <v>110</v>
      </c>
      <c r="E442" s="95" t="str">
        <f t="shared" si="48"/>
        <v>-</v>
      </c>
      <c r="F442" s="13" t="s">
        <v>110</v>
      </c>
      <c r="G442" s="95" t="str">
        <f t="shared" si="49"/>
        <v>-</v>
      </c>
      <c r="H442" s="13" t="s">
        <v>110</v>
      </c>
      <c r="I442" s="95" t="str">
        <f t="shared" si="50"/>
        <v>-</v>
      </c>
      <c r="J442" s="13" t="s">
        <v>110</v>
      </c>
      <c r="K442" s="95" t="str">
        <f t="shared" si="51"/>
        <v>-</v>
      </c>
      <c r="L442" s="95" t="s">
        <v>110</v>
      </c>
      <c r="M442" s="95" t="str">
        <f t="shared" si="52"/>
        <v>-</v>
      </c>
      <c r="N442" s="13">
        <v>21.303000000000001</v>
      </c>
      <c r="O442" s="13">
        <v>17.157</v>
      </c>
      <c r="P442" s="13">
        <v>15.643000000000001</v>
      </c>
      <c r="Q442" s="13">
        <v>13.319000000000001</v>
      </c>
      <c r="R442" s="95"/>
      <c r="S442" s="13"/>
      <c r="T442" s="13"/>
      <c r="W442" s="101"/>
    </row>
    <row r="443" spans="1:23">
      <c r="A443" s="10">
        <v>42951</v>
      </c>
      <c r="B443" s="13" t="s">
        <v>110</v>
      </c>
      <c r="C443" s="95" t="str">
        <f t="shared" si="47"/>
        <v>-</v>
      </c>
      <c r="D443" s="13" t="s">
        <v>110</v>
      </c>
      <c r="E443" s="95" t="str">
        <f t="shared" si="48"/>
        <v>-</v>
      </c>
      <c r="F443" s="13" t="s">
        <v>110</v>
      </c>
      <c r="G443" s="95" t="str">
        <f t="shared" si="49"/>
        <v>-</v>
      </c>
      <c r="H443" s="13" t="s">
        <v>110</v>
      </c>
      <c r="I443" s="95" t="str">
        <f t="shared" si="50"/>
        <v>-</v>
      </c>
      <c r="J443" s="13" t="s">
        <v>110</v>
      </c>
      <c r="K443" s="95" t="str">
        <f t="shared" si="51"/>
        <v>-</v>
      </c>
      <c r="L443" s="95" t="s">
        <v>110</v>
      </c>
      <c r="M443" s="95" t="str">
        <f t="shared" si="52"/>
        <v>-</v>
      </c>
      <c r="N443" s="13">
        <v>21.303000000000001</v>
      </c>
      <c r="O443" s="13">
        <v>17.43</v>
      </c>
      <c r="P443" s="13">
        <v>15.872</v>
      </c>
      <c r="Q443" s="13">
        <v>13.319000000000001</v>
      </c>
      <c r="R443" s="95"/>
      <c r="S443" s="13"/>
      <c r="T443" s="13"/>
      <c r="W443" s="101"/>
    </row>
    <row r="444" spans="1:23">
      <c r="A444" s="10">
        <v>42954</v>
      </c>
      <c r="B444" s="13" t="s">
        <v>110</v>
      </c>
      <c r="C444" s="95" t="str">
        <f t="shared" si="47"/>
        <v>-</v>
      </c>
      <c r="D444" s="13" t="s">
        <v>110</v>
      </c>
      <c r="E444" s="95" t="str">
        <f t="shared" si="48"/>
        <v>-</v>
      </c>
      <c r="F444" s="13" t="s">
        <v>110</v>
      </c>
      <c r="G444" s="95" t="str">
        <f t="shared" si="49"/>
        <v>-</v>
      </c>
      <c r="H444" s="13" t="s">
        <v>110</v>
      </c>
      <c r="I444" s="95" t="str">
        <f t="shared" si="50"/>
        <v>-</v>
      </c>
      <c r="J444" s="13" t="s">
        <v>110</v>
      </c>
      <c r="K444" s="95" t="str">
        <f t="shared" si="51"/>
        <v>-</v>
      </c>
      <c r="L444" s="95" t="s">
        <v>110</v>
      </c>
      <c r="M444" s="95" t="str">
        <f t="shared" si="52"/>
        <v>-</v>
      </c>
      <c r="N444" s="13">
        <v>21.303000000000001</v>
      </c>
      <c r="O444" s="13">
        <v>17.43</v>
      </c>
      <c r="P444" s="13">
        <v>16.117000000000001</v>
      </c>
      <c r="Q444" s="13">
        <v>13.756</v>
      </c>
      <c r="R444" s="95"/>
      <c r="S444" s="13"/>
      <c r="T444" s="13"/>
      <c r="W444" s="101"/>
    </row>
    <row r="445" spans="1:23">
      <c r="A445" s="10">
        <v>42955</v>
      </c>
      <c r="B445" s="13" t="s">
        <v>110</v>
      </c>
      <c r="C445" s="95" t="str">
        <f t="shared" si="47"/>
        <v>-</v>
      </c>
      <c r="D445" s="13" t="s">
        <v>110</v>
      </c>
      <c r="E445" s="95" t="str">
        <f t="shared" si="48"/>
        <v>-</v>
      </c>
      <c r="F445" s="13" t="s">
        <v>110</v>
      </c>
      <c r="G445" s="95" t="str">
        <f t="shared" si="49"/>
        <v>-</v>
      </c>
      <c r="H445" s="13" t="s">
        <v>110</v>
      </c>
      <c r="I445" s="95" t="str">
        <f t="shared" si="50"/>
        <v>-</v>
      </c>
      <c r="J445" s="13" t="s">
        <v>110</v>
      </c>
      <c r="K445" s="95" t="str">
        <f t="shared" si="51"/>
        <v>-</v>
      </c>
      <c r="L445" s="95" t="s">
        <v>110</v>
      </c>
      <c r="M445" s="95" t="str">
        <f t="shared" si="52"/>
        <v>-</v>
      </c>
      <c r="N445" s="13">
        <v>21.303000000000001</v>
      </c>
      <c r="O445" s="13">
        <v>17.931999999999999</v>
      </c>
      <c r="P445" s="13">
        <v>16.527000000000001</v>
      </c>
      <c r="Q445" s="13">
        <v>14.087999999999999</v>
      </c>
      <c r="R445" s="95"/>
      <c r="S445" s="13"/>
      <c r="T445" s="13"/>
      <c r="W445" s="101"/>
    </row>
    <row r="446" spans="1:23">
      <c r="A446" s="10">
        <v>42956</v>
      </c>
      <c r="B446" s="13" t="s">
        <v>110</v>
      </c>
      <c r="C446" s="95" t="str">
        <f t="shared" si="47"/>
        <v>-</v>
      </c>
      <c r="D446" s="13" t="s">
        <v>110</v>
      </c>
      <c r="E446" s="95" t="str">
        <f t="shared" si="48"/>
        <v>-</v>
      </c>
      <c r="F446" s="13" t="s">
        <v>110</v>
      </c>
      <c r="G446" s="95" t="str">
        <f t="shared" si="49"/>
        <v>-</v>
      </c>
      <c r="H446" s="13" t="s">
        <v>110</v>
      </c>
      <c r="I446" s="95" t="str">
        <f t="shared" si="50"/>
        <v>-</v>
      </c>
      <c r="J446" s="13" t="s">
        <v>110</v>
      </c>
      <c r="K446" s="95" t="str">
        <f t="shared" si="51"/>
        <v>-</v>
      </c>
      <c r="L446" s="95" t="s">
        <v>110</v>
      </c>
      <c r="M446" s="95" t="str">
        <f t="shared" si="52"/>
        <v>-</v>
      </c>
      <c r="N446" s="13">
        <v>21.303000000000001</v>
      </c>
      <c r="O446" s="13">
        <v>18.039000000000001</v>
      </c>
      <c r="P446" s="13">
        <v>16.527000000000001</v>
      </c>
      <c r="Q446" s="13">
        <v>14.59</v>
      </c>
      <c r="R446" s="95"/>
      <c r="S446" s="13"/>
      <c r="T446" s="13"/>
      <c r="W446" s="101"/>
    </row>
    <row r="447" spans="1:23">
      <c r="A447" s="10">
        <v>42957</v>
      </c>
      <c r="B447" s="13" t="s">
        <v>110</v>
      </c>
      <c r="C447" s="95" t="str">
        <f t="shared" si="47"/>
        <v>-</v>
      </c>
      <c r="D447" s="13" t="s">
        <v>110</v>
      </c>
      <c r="E447" s="95" t="str">
        <f t="shared" si="48"/>
        <v>-</v>
      </c>
      <c r="F447" s="13" t="s">
        <v>110</v>
      </c>
      <c r="G447" s="95" t="str">
        <f t="shared" si="49"/>
        <v>-</v>
      </c>
      <c r="H447" s="13" t="s">
        <v>110</v>
      </c>
      <c r="I447" s="95" t="str">
        <f t="shared" si="50"/>
        <v>-</v>
      </c>
      <c r="J447" s="13" t="s">
        <v>110</v>
      </c>
      <c r="K447" s="95" t="str">
        <f t="shared" si="51"/>
        <v>-</v>
      </c>
      <c r="L447" s="95" t="s">
        <v>110</v>
      </c>
      <c r="M447" s="95" t="str">
        <f t="shared" si="52"/>
        <v>-</v>
      </c>
      <c r="N447" s="13">
        <v>21.859000000000002</v>
      </c>
      <c r="O447" s="13">
        <v>17.742000000000001</v>
      </c>
      <c r="P447" s="13">
        <v>16.777999999999999</v>
      </c>
      <c r="Q447" s="13">
        <v>14.59</v>
      </c>
      <c r="R447" s="95"/>
      <c r="S447" s="13"/>
      <c r="T447" s="13"/>
      <c r="W447" s="101"/>
    </row>
    <row r="448" spans="1:23">
      <c r="A448" s="10">
        <v>42958</v>
      </c>
      <c r="B448" s="13" t="s">
        <v>110</v>
      </c>
      <c r="C448" s="95" t="str">
        <f t="shared" si="47"/>
        <v>-</v>
      </c>
      <c r="D448" s="13" t="s">
        <v>110</v>
      </c>
      <c r="E448" s="95" t="str">
        <f t="shared" si="48"/>
        <v>-</v>
      </c>
      <c r="F448" s="13" t="s">
        <v>110</v>
      </c>
      <c r="G448" s="95" t="str">
        <f t="shared" si="49"/>
        <v>-</v>
      </c>
      <c r="H448" s="13" t="s">
        <v>110</v>
      </c>
      <c r="I448" s="95" t="str">
        <f t="shared" si="50"/>
        <v>-</v>
      </c>
      <c r="J448" s="13" t="s">
        <v>110</v>
      </c>
      <c r="K448" s="95" t="str">
        <f t="shared" si="51"/>
        <v>-</v>
      </c>
      <c r="L448" s="95" t="s">
        <v>110</v>
      </c>
      <c r="M448" s="95" t="str">
        <f t="shared" si="52"/>
        <v>-</v>
      </c>
      <c r="N448" s="13">
        <v>21.859000000000002</v>
      </c>
      <c r="O448" s="13">
        <v>17.123000000000001</v>
      </c>
      <c r="P448" s="13">
        <v>15.927</v>
      </c>
      <c r="Q448" s="13">
        <v>14.59</v>
      </c>
      <c r="R448" s="95"/>
      <c r="S448" s="13"/>
      <c r="T448" s="13"/>
      <c r="W448" s="101"/>
    </row>
    <row r="449" spans="1:23">
      <c r="A449" s="10">
        <v>42961</v>
      </c>
      <c r="B449" s="13" t="s">
        <v>110</v>
      </c>
      <c r="C449" s="95" t="str">
        <f t="shared" si="47"/>
        <v>-</v>
      </c>
      <c r="D449" s="13" t="s">
        <v>110</v>
      </c>
      <c r="E449" s="95" t="str">
        <f t="shared" si="48"/>
        <v>-</v>
      </c>
      <c r="F449" s="13" t="s">
        <v>110</v>
      </c>
      <c r="G449" s="95" t="str">
        <f t="shared" si="49"/>
        <v>-</v>
      </c>
      <c r="H449" s="13" t="s">
        <v>110</v>
      </c>
      <c r="I449" s="95" t="str">
        <f t="shared" si="50"/>
        <v>-</v>
      </c>
      <c r="J449" s="13" t="s">
        <v>110</v>
      </c>
      <c r="K449" s="95" t="str">
        <f t="shared" si="51"/>
        <v>-</v>
      </c>
      <c r="L449" s="95" t="s">
        <v>110</v>
      </c>
      <c r="M449" s="95" t="str">
        <f t="shared" si="52"/>
        <v>-</v>
      </c>
      <c r="N449" s="13">
        <v>20.280999999999999</v>
      </c>
      <c r="O449" s="13">
        <v>16.22</v>
      </c>
      <c r="P449" s="13">
        <v>15.112</v>
      </c>
      <c r="Q449" s="13">
        <v>13.856</v>
      </c>
      <c r="R449" s="95"/>
      <c r="S449" s="13"/>
      <c r="T449" s="13"/>
      <c r="W449" s="101"/>
    </row>
    <row r="450" spans="1:23">
      <c r="A450" s="10">
        <v>42962</v>
      </c>
      <c r="B450" s="13" t="s">
        <v>110</v>
      </c>
      <c r="C450" s="95" t="str">
        <f t="shared" si="47"/>
        <v>-</v>
      </c>
      <c r="D450" s="13" t="s">
        <v>110</v>
      </c>
      <c r="E450" s="95" t="str">
        <f t="shared" si="48"/>
        <v>-</v>
      </c>
      <c r="F450" s="13" t="s">
        <v>110</v>
      </c>
      <c r="G450" s="95" t="str">
        <f t="shared" si="49"/>
        <v>-</v>
      </c>
      <c r="H450" s="13" t="s">
        <v>110</v>
      </c>
      <c r="I450" s="95" t="str">
        <f t="shared" si="50"/>
        <v>-</v>
      </c>
      <c r="J450" s="13" t="s">
        <v>110</v>
      </c>
      <c r="K450" s="95" t="str">
        <f t="shared" si="51"/>
        <v>-</v>
      </c>
      <c r="L450" s="95" t="s">
        <v>110</v>
      </c>
      <c r="M450" s="95" t="str">
        <f t="shared" si="52"/>
        <v>-</v>
      </c>
      <c r="N450" s="13">
        <v>20.077999999999999</v>
      </c>
      <c r="O450" s="13">
        <v>16.154</v>
      </c>
      <c r="P450" s="13">
        <v>15.247999999999999</v>
      </c>
      <c r="Q450" s="13">
        <v>13.8</v>
      </c>
      <c r="R450" s="95"/>
      <c r="S450" s="13"/>
      <c r="T450" s="13"/>
      <c r="W450" s="101"/>
    </row>
    <row r="451" spans="1:23">
      <c r="A451" s="10">
        <v>42963</v>
      </c>
      <c r="B451" s="13" t="s">
        <v>110</v>
      </c>
      <c r="C451" s="95" t="str">
        <f t="shared" si="47"/>
        <v>-</v>
      </c>
      <c r="D451" s="13" t="s">
        <v>110</v>
      </c>
      <c r="E451" s="95" t="str">
        <f t="shared" si="48"/>
        <v>-</v>
      </c>
      <c r="F451" s="13" t="s">
        <v>110</v>
      </c>
      <c r="G451" s="95" t="str">
        <f t="shared" si="49"/>
        <v>-</v>
      </c>
      <c r="H451" s="13" t="s">
        <v>110</v>
      </c>
      <c r="I451" s="95" t="str">
        <f t="shared" si="50"/>
        <v>-</v>
      </c>
      <c r="J451" s="13" t="s">
        <v>110</v>
      </c>
      <c r="K451" s="95" t="str">
        <f t="shared" si="51"/>
        <v>-</v>
      </c>
      <c r="L451" s="95" t="s">
        <v>110</v>
      </c>
      <c r="M451" s="95" t="str">
        <f t="shared" si="52"/>
        <v>-</v>
      </c>
      <c r="N451" s="13">
        <v>20.077999999999999</v>
      </c>
      <c r="O451" s="13">
        <v>16.135999999999999</v>
      </c>
      <c r="P451" s="13">
        <v>15.247999999999999</v>
      </c>
      <c r="Q451" s="13">
        <v>13.849</v>
      </c>
      <c r="R451" s="95"/>
      <c r="S451" s="13"/>
      <c r="T451" s="13"/>
      <c r="W451" s="101"/>
    </row>
    <row r="452" spans="1:23">
      <c r="A452" s="10">
        <v>42964</v>
      </c>
      <c r="B452" s="13" t="s">
        <v>110</v>
      </c>
      <c r="C452" s="95" t="str">
        <f t="shared" si="47"/>
        <v>-</v>
      </c>
      <c r="D452" s="13" t="s">
        <v>110</v>
      </c>
      <c r="E452" s="95" t="str">
        <f t="shared" si="48"/>
        <v>-</v>
      </c>
      <c r="F452" s="13" t="s">
        <v>110</v>
      </c>
      <c r="G452" s="95" t="str">
        <f t="shared" si="49"/>
        <v>-</v>
      </c>
      <c r="H452" s="13" t="s">
        <v>110</v>
      </c>
      <c r="I452" s="95" t="str">
        <f t="shared" si="50"/>
        <v>-</v>
      </c>
      <c r="J452" s="13" t="s">
        <v>110</v>
      </c>
      <c r="K452" s="95" t="str">
        <f t="shared" si="51"/>
        <v>-</v>
      </c>
      <c r="L452" s="95" t="s">
        <v>110</v>
      </c>
      <c r="M452" s="95" t="str">
        <f t="shared" si="52"/>
        <v>-</v>
      </c>
      <c r="N452" s="13">
        <v>20.338000000000001</v>
      </c>
      <c r="O452" s="13">
        <v>16.483000000000001</v>
      </c>
      <c r="P452" s="13">
        <v>15.367000000000001</v>
      </c>
      <c r="Q452" s="13">
        <v>14.137</v>
      </c>
      <c r="R452" s="95"/>
      <c r="S452" s="13"/>
      <c r="T452" s="13"/>
      <c r="W452" s="101"/>
    </row>
    <row r="453" spans="1:23">
      <c r="A453" s="10">
        <v>42965</v>
      </c>
      <c r="B453" s="13" t="s">
        <v>110</v>
      </c>
      <c r="C453" s="95" t="str">
        <f t="shared" si="47"/>
        <v>-</v>
      </c>
      <c r="D453" s="13" t="s">
        <v>110</v>
      </c>
      <c r="E453" s="95" t="str">
        <f t="shared" si="48"/>
        <v>-</v>
      </c>
      <c r="F453" s="13" t="s">
        <v>110</v>
      </c>
      <c r="G453" s="95" t="str">
        <f t="shared" si="49"/>
        <v>-</v>
      </c>
      <c r="H453" s="13" t="s">
        <v>110</v>
      </c>
      <c r="I453" s="95" t="str">
        <f t="shared" si="50"/>
        <v>-</v>
      </c>
      <c r="J453" s="13" t="s">
        <v>110</v>
      </c>
      <c r="K453" s="95" t="str">
        <f t="shared" si="51"/>
        <v>-</v>
      </c>
      <c r="L453" s="95" t="s">
        <v>110</v>
      </c>
      <c r="M453" s="95" t="str">
        <f t="shared" si="52"/>
        <v>-</v>
      </c>
      <c r="N453" s="13">
        <v>20.562999999999999</v>
      </c>
      <c r="O453" s="13">
        <v>16.449000000000002</v>
      </c>
      <c r="P453" s="13">
        <v>15.606999999999999</v>
      </c>
      <c r="Q453" s="13">
        <v>14.137</v>
      </c>
      <c r="R453" s="95"/>
      <c r="S453" s="13"/>
      <c r="T453" s="13"/>
      <c r="W453" s="101"/>
    </row>
    <row r="454" spans="1:23">
      <c r="A454" s="10">
        <v>42968</v>
      </c>
      <c r="B454" s="13" t="s">
        <v>110</v>
      </c>
      <c r="C454" s="95" t="str">
        <f t="shared" si="47"/>
        <v>-</v>
      </c>
      <c r="D454" s="13" t="s">
        <v>110</v>
      </c>
      <c r="E454" s="95" t="str">
        <f t="shared" si="48"/>
        <v>-</v>
      </c>
      <c r="F454" s="13" t="s">
        <v>110</v>
      </c>
      <c r="G454" s="95" t="str">
        <f t="shared" si="49"/>
        <v>-</v>
      </c>
      <c r="H454" s="13" t="s">
        <v>110</v>
      </c>
      <c r="I454" s="95" t="str">
        <f t="shared" si="50"/>
        <v>-</v>
      </c>
      <c r="J454" s="13" t="s">
        <v>110</v>
      </c>
      <c r="K454" s="95" t="str">
        <f t="shared" si="51"/>
        <v>-</v>
      </c>
      <c r="L454" s="95" t="s">
        <v>110</v>
      </c>
      <c r="M454" s="95" t="str">
        <f t="shared" si="52"/>
        <v>-</v>
      </c>
      <c r="N454" s="13">
        <v>20.562999999999999</v>
      </c>
      <c r="O454" s="13">
        <v>16.449000000000002</v>
      </c>
      <c r="P454" s="13">
        <v>15.606999999999999</v>
      </c>
      <c r="Q454" s="13">
        <v>14.137</v>
      </c>
      <c r="R454" s="95"/>
      <c r="S454" s="13"/>
      <c r="T454" s="13"/>
      <c r="W454" s="101"/>
    </row>
    <row r="455" spans="1:23">
      <c r="A455" s="10">
        <v>42969</v>
      </c>
      <c r="B455" s="13" t="s">
        <v>110</v>
      </c>
      <c r="C455" s="95" t="str">
        <f t="shared" si="47"/>
        <v>-</v>
      </c>
      <c r="D455" s="13" t="s">
        <v>110</v>
      </c>
      <c r="E455" s="95" t="str">
        <f t="shared" si="48"/>
        <v>-</v>
      </c>
      <c r="F455" s="13" t="s">
        <v>110</v>
      </c>
      <c r="G455" s="95" t="str">
        <f t="shared" si="49"/>
        <v>-</v>
      </c>
      <c r="H455" s="13" t="s">
        <v>110</v>
      </c>
      <c r="I455" s="95" t="str">
        <f t="shared" si="50"/>
        <v>-</v>
      </c>
      <c r="J455" s="13" t="s">
        <v>110</v>
      </c>
      <c r="K455" s="95" t="str">
        <f t="shared" si="51"/>
        <v>-</v>
      </c>
      <c r="L455" s="95" t="s">
        <v>110</v>
      </c>
      <c r="M455" s="95" t="str">
        <f t="shared" si="52"/>
        <v>-</v>
      </c>
      <c r="N455" s="13">
        <v>20.562999999999999</v>
      </c>
      <c r="O455" s="13">
        <v>16.350000000000001</v>
      </c>
      <c r="P455" s="13">
        <v>15.644</v>
      </c>
      <c r="Q455" s="13">
        <v>14.137</v>
      </c>
      <c r="R455" s="95"/>
      <c r="S455" s="13"/>
      <c r="T455" s="13"/>
      <c r="W455" s="101"/>
    </row>
    <row r="456" spans="1:23">
      <c r="A456" s="10">
        <v>42970</v>
      </c>
      <c r="B456" s="13" t="s">
        <v>110</v>
      </c>
      <c r="C456" s="95" t="str">
        <f t="shared" si="47"/>
        <v>-</v>
      </c>
      <c r="D456" s="13" t="s">
        <v>110</v>
      </c>
      <c r="E456" s="95" t="str">
        <f t="shared" si="48"/>
        <v>-</v>
      </c>
      <c r="F456" s="13" t="s">
        <v>110</v>
      </c>
      <c r="G456" s="95" t="str">
        <f t="shared" si="49"/>
        <v>-</v>
      </c>
      <c r="H456" s="13" t="s">
        <v>110</v>
      </c>
      <c r="I456" s="95" t="str">
        <f t="shared" si="50"/>
        <v>-</v>
      </c>
      <c r="J456" s="13" t="s">
        <v>110</v>
      </c>
      <c r="K456" s="95" t="str">
        <f t="shared" si="51"/>
        <v>-</v>
      </c>
      <c r="L456" s="95" t="s">
        <v>110</v>
      </c>
      <c r="M456" s="95" t="str">
        <f t="shared" si="52"/>
        <v>-</v>
      </c>
      <c r="N456" s="13">
        <v>21.928000000000001</v>
      </c>
      <c r="O456" s="13">
        <v>16.902999999999999</v>
      </c>
      <c r="P456" s="13">
        <v>15.872</v>
      </c>
      <c r="Q456" s="13">
        <v>14.137</v>
      </c>
      <c r="R456" s="95"/>
      <c r="S456" s="13"/>
      <c r="T456" s="13"/>
      <c r="W456" s="101"/>
    </row>
    <row r="457" spans="1:23">
      <c r="A457" s="10">
        <v>42971</v>
      </c>
      <c r="B457" s="13" t="s">
        <v>110</v>
      </c>
      <c r="C457" s="95" t="str">
        <f t="shared" si="47"/>
        <v>-</v>
      </c>
      <c r="D457" s="13" t="s">
        <v>110</v>
      </c>
      <c r="E457" s="95" t="str">
        <f t="shared" si="48"/>
        <v>-</v>
      </c>
      <c r="F457" s="13" t="s">
        <v>110</v>
      </c>
      <c r="G457" s="95" t="str">
        <f t="shared" si="49"/>
        <v>-</v>
      </c>
      <c r="H457" s="13" t="s">
        <v>110</v>
      </c>
      <c r="I457" s="95" t="str">
        <f t="shared" si="50"/>
        <v>-</v>
      </c>
      <c r="J457" s="13" t="s">
        <v>110</v>
      </c>
      <c r="K457" s="95" t="str">
        <f t="shared" si="51"/>
        <v>-</v>
      </c>
      <c r="L457" s="95" t="s">
        <v>110</v>
      </c>
      <c r="M457" s="95" t="str">
        <f t="shared" si="52"/>
        <v>-</v>
      </c>
      <c r="N457" s="13">
        <v>21.928000000000001</v>
      </c>
      <c r="O457" s="13">
        <v>17.227</v>
      </c>
      <c r="P457" s="13">
        <v>15.872</v>
      </c>
      <c r="Q457" s="13">
        <v>14.137</v>
      </c>
      <c r="R457" s="95"/>
      <c r="S457" s="13"/>
      <c r="T457" s="13"/>
      <c r="W457" s="101"/>
    </row>
    <row r="458" spans="1:23">
      <c r="A458" s="10">
        <v>42972</v>
      </c>
      <c r="B458" s="13" t="s">
        <v>110</v>
      </c>
      <c r="C458" s="95" t="str">
        <f t="shared" si="47"/>
        <v>-</v>
      </c>
      <c r="D458" s="13" t="s">
        <v>110</v>
      </c>
      <c r="E458" s="95" t="str">
        <f t="shared" si="48"/>
        <v>-</v>
      </c>
      <c r="F458" s="13" t="s">
        <v>110</v>
      </c>
      <c r="G458" s="95" t="str">
        <f t="shared" si="49"/>
        <v>-</v>
      </c>
      <c r="H458" s="13" t="s">
        <v>110</v>
      </c>
      <c r="I458" s="95" t="str">
        <f t="shared" si="50"/>
        <v>-</v>
      </c>
      <c r="J458" s="13" t="s">
        <v>110</v>
      </c>
      <c r="K458" s="95" t="str">
        <f t="shared" si="51"/>
        <v>-</v>
      </c>
      <c r="L458" s="95" t="s">
        <v>110</v>
      </c>
      <c r="M458" s="95" t="str">
        <f t="shared" si="52"/>
        <v>-</v>
      </c>
      <c r="N458" s="13">
        <v>21.928000000000001</v>
      </c>
      <c r="O458" s="13">
        <v>17.227</v>
      </c>
      <c r="P458" s="13">
        <v>15.872</v>
      </c>
      <c r="Q458" s="13">
        <v>14.137</v>
      </c>
      <c r="R458" s="95"/>
      <c r="S458" s="13"/>
      <c r="T458" s="13"/>
      <c r="W458" s="101"/>
    </row>
    <row r="459" spans="1:23">
      <c r="A459" s="10">
        <v>42975</v>
      </c>
      <c r="B459" s="13" t="s">
        <v>110</v>
      </c>
      <c r="C459" s="95" t="str">
        <f t="shared" si="47"/>
        <v>-</v>
      </c>
      <c r="D459" s="13" t="s">
        <v>110</v>
      </c>
      <c r="E459" s="95" t="str">
        <f t="shared" si="48"/>
        <v>-</v>
      </c>
      <c r="F459" s="13" t="s">
        <v>110</v>
      </c>
      <c r="G459" s="95" t="str">
        <f t="shared" si="49"/>
        <v>-</v>
      </c>
      <c r="H459" s="13" t="s">
        <v>110</v>
      </c>
      <c r="I459" s="95" t="str">
        <f t="shared" si="50"/>
        <v>-</v>
      </c>
      <c r="J459" s="13" t="s">
        <v>110</v>
      </c>
      <c r="K459" s="95" t="str">
        <f t="shared" si="51"/>
        <v>-</v>
      </c>
      <c r="L459" s="95" t="s">
        <v>110</v>
      </c>
      <c r="M459" s="95" t="str">
        <f t="shared" si="52"/>
        <v>-</v>
      </c>
      <c r="N459" s="13">
        <v>21.928000000000001</v>
      </c>
      <c r="O459" s="13">
        <v>17.279</v>
      </c>
      <c r="P459" s="13">
        <v>16.158000000000001</v>
      </c>
      <c r="Q459" s="13">
        <v>14.137</v>
      </c>
      <c r="R459" s="95"/>
      <c r="S459" s="13"/>
      <c r="T459" s="13"/>
      <c r="W459" s="101"/>
    </row>
    <row r="460" spans="1:23">
      <c r="A460" s="10">
        <v>42976</v>
      </c>
      <c r="B460" s="13" t="s">
        <v>110</v>
      </c>
      <c r="C460" s="95" t="str">
        <f t="shared" si="47"/>
        <v>-</v>
      </c>
      <c r="D460" s="13" t="s">
        <v>110</v>
      </c>
      <c r="E460" s="95" t="str">
        <f t="shared" si="48"/>
        <v>-</v>
      </c>
      <c r="F460" s="13" t="s">
        <v>110</v>
      </c>
      <c r="G460" s="95" t="str">
        <f t="shared" si="49"/>
        <v>-</v>
      </c>
      <c r="H460" s="13" t="s">
        <v>110</v>
      </c>
      <c r="I460" s="95" t="str">
        <f t="shared" si="50"/>
        <v>-</v>
      </c>
      <c r="J460" s="13" t="s">
        <v>110</v>
      </c>
      <c r="K460" s="95" t="str">
        <f t="shared" si="51"/>
        <v>-</v>
      </c>
      <c r="L460" s="95" t="s">
        <v>110</v>
      </c>
      <c r="M460" s="95" t="str">
        <f t="shared" si="52"/>
        <v>-</v>
      </c>
      <c r="N460" s="13">
        <v>21.928000000000001</v>
      </c>
      <c r="O460" s="13">
        <v>17.279</v>
      </c>
      <c r="P460" s="13">
        <v>16.158000000000001</v>
      </c>
      <c r="Q460" s="13">
        <v>14.683999999999999</v>
      </c>
      <c r="R460" s="95"/>
      <c r="S460" s="13"/>
      <c r="T460" s="13"/>
      <c r="W460" s="101"/>
    </row>
    <row r="461" spans="1:23">
      <c r="A461" s="10">
        <v>42977</v>
      </c>
      <c r="B461" s="13" t="s">
        <v>110</v>
      </c>
      <c r="C461" s="95" t="str">
        <f t="shared" si="47"/>
        <v>-</v>
      </c>
      <c r="D461" s="13" t="s">
        <v>110</v>
      </c>
      <c r="E461" s="95" t="str">
        <f t="shared" si="48"/>
        <v>-</v>
      </c>
      <c r="F461" s="13" t="s">
        <v>110</v>
      </c>
      <c r="G461" s="95" t="str">
        <f t="shared" si="49"/>
        <v>-</v>
      </c>
      <c r="H461" s="13" t="s">
        <v>110</v>
      </c>
      <c r="I461" s="95" t="str">
        <f t="shared" si="50"/>
        <v>-</v>
      </c>
      <c r="J461" s="13" t="s">
        <v>110</v>
      </c>
      <c r="K461" s="95" t="str">
        <f t="shared" si="51"/>
        <v>-</v>
      </c>
      <c r="L461" s="95" t="s">
        <v>110</v>
      </c>
      <c r="M461" s="95" t="str">
        <f t="shared" si="52"/>
        <v>-</v>
      </c>
      <c r="N461" s="13">
        <v>22.241</v>
      </c>
      <c r="O461" s="13">
        <v>17.279</v>
      </c>
      <c r="P461" s="13">
        <v>16.14</v>
      </c>
      <c r="Q461" s="13">
        <v>14.602</v>
      </c>
      <c r="R461" s="95"/>
      <c r="S461" s="13"/>
      <c r="T461" s="13"/>
      <c r="W461" s="101"/>
    </row>
    <row r="462" spans="1:23">
      <c r="A462" s="10">
        <v>42978</v>
      </c>
      <c r="B462" s="13" t="s">
        <v>110</v>
      </c>
      <c r="C462" s="95" t="str">
        <f t="shared" si="47"/>
        <v>-</v>
      </c>
      <c r="D462" s="13" t="s">
        <v>110</v>
      </c>
      <c r="E462" s="95" t="str">
        <f t="shared" si="48"/>
        <v>-</v>
      </c>
      <c r="F462" s="13" t="s">
        <v>110</v>
      </c>
      <c r="G462" s="95" t="str">
        <f t="shared" si="49"/>
        <v>-</v>
      </c>
      <c r="H462" s="13" t="s">
        <v>110</v>
      </c>
      <c r="I462" s="95" t="str">
        <f t="shared" si="50"/>
        <v>-</v>
      </c>
      <c r="J462" s="13" t="s">
        <v>110</v>
      </c>
      <c r="K462" s="95" t="str">
        <f t="shared" si="51"/>
        <v>-</v>
      </c>
      <c r="L462" s="95" t="s">
        <v>110</v>
      </c>
      <c r="M462" s="95" t="str">
        <f t="shared" si="52"/>
        <v>-</v>
      </c>
      <c r="N462" s="13">
        <v>23.495000000000001</v>
      </c>
      <c r="O462" s="13">
        <v>17.28</v>
      </c>
      <c r="P462" s="13">
        <v>16.152000000000001</v>
      </c>
      <c r="Q462" s="13">
        <v>14.62</v>
      </c>
      <c r="R462" s="95"/>
      <c r="S462" s="13"/>
      <c r="T462" s="13"/>
      <c r="W462" s="101"/>
    </row>
    <row r="463" spans="1:23">
      <c r="A463" s="10">
        <v>42979</v>
      </c>
      <c r="B463" s="13" t="s">
        <v>110</v>
      </c>
      <c r="C463" s="95" t="str">
        <f t="shared" si="47"/>
        <v>-</v>
      </c>
      <c r="D463" s="13" t="s">
        <v>110</v>
      </c>
      <c r="E463" s="95" t="str">
        <f t="shared" si="48"/>
        <v>-</v>
      </c>
      <c r="F463" s="13" t="s">
        <v>110</v>
      </c>
      <c r="G463" s="95" t="str">
        <f t="shared" si="49"/>
        <v>-</v>
      </c>
      <c r="H463" s="13" t="s">
        <v>110</v>
      </c>
      <c r="I463" s="95" t="str">
        <f t="shared" si="50"/>
        <v>-</v>
      </c>
      <c r="J463" s="13" t="s">
        <v>110</v>
      </c>
      <c r="K463" s="95" t="str">
        <f t="shared" si="51"/>
        <v>-</v>
      </c>
      <c r="L463" s="95" t="s">
        <v>110</v>
      </c>
      <c r="M463" s="95" t="str">
        <f t="shared" si="52"/>
        <v>-</v>
      </c>
      <c r="N463" s="13">
        <v>23.495000000000001</v>
      </c>
      <c r="O463" s="13">
        <v>17.471</v>
      </c>
      <c r="P463" s="13">
        <v>16.23</v>
      </c>
      <c r="Q463" s="13">
        <v>14.628</v>
      </c>
      <c r="R463" s="95"/>
      <c r="S463" s="13"/>
      <c r="T463" s="13"/>
      <c r="W463" s="101"/>
    </row>
    <row r="464" spans="1:23">
      <c r="A464" s="10">
        <v>42982</v>
      </c>
      <c r="B464" s="13" t="s">
        <v>110</v>
      </c>
      <c r="C464" s="95" t="str">
        <f t="shared" si="47"/>
        <v>-</v>
      </c>
      <c r="D464" s="13" t="s">
        <v>110</v>
      </c>
      <c r="E464" s="95" t="str">
        <f t="shared" si="48"/>
        <v>-</v>
      </c>
      <c r="F464" s="13" t="s">
        <v>110</v>
      </c>
      <c r="G464" s="95" t="str">
        <f t="shared" si="49"/>
        <v>-</v>
      </c>
      <c r="H464" s="13" t="s">
        <v>110</v>
      </c>
      <c r="I464" s="95" t="str">
        <f t="shared" si="50"/>
        <v>-</v>
      </c>
      <c r="J464" s="13" t="s">
        <v>110</v>
      </c>
      <c r="K464" s="95" t="str">
        <f t="shared" si="51"/>
        <v>-</v>
      </c>
      <c r="L464" s="95" t="s">
        <v>110</v>
      </c>
      <c r="M464" s="95" t="str">
        <f t="shared" si="52"/>
        <v>-</v>
      </c>
      <c r="N464" s="13">
        <v>23.495000000000001</v>
      </c>
      <c r="O464" s="13">
        <v>17.471</v>
      </c>
      <c r="P464" s="13">
        <v>16.23</v>
      </c>
      <c r="Q464" s="13">
        <v>14.628</v>
      </c>
      <c r="R464" s="95"/>
      <c r="S464" s="13"/>
      <c r="T464" s="13"/>
      <c r="W464" s="101"/>
    </row>
    <row r="465" spans="1:23">
      <c r="A465" s="10">
        <v>42983</v>
      </c>
      <c r="B465" s="13" t="s">
        <v>110</v>
      </c>
      <c r="C465" s="95" t="str">
        <f t="shared" si="47"/>
        <v>-</v>
      </c>
      <c r="D465" s="13" t="s">
        <v>110</v>
      </c>
      <c r="E465" s="95" t="str">
        <f t="shared" si="48"/>
        <v>-</v>
      </c>
      <c r="F465" s="13" t="s">
        <v>110</v>
      </c>
      <c r="G465" s="95" t="str">
        <f t="shared" si="49"/>
        <v>-</v>
      </c>
      <c r="H465" s="13" t="s">
        <v>110</v>
      </c>
      <c r="I465" s="95" t="str">
        <f t="shared" si="50"/>
        <v>-</v>
      </c>
      <c r="J465" s="13" t="s">
        <v>110</v>
      </c>
      <c r="K465" s="95" t="str">
        <f t="shared" si="51"/>
        <v>-</v>
      </c>
      <c r="L465" s="95" t="s">
        <v>110</v>
      </c>
      <c r="M465" s="95" t="str">
        <f t="shared" si="52"/>
        <v>-</v>
      </c>
      <c r="N465" s="13">
        <v>21.89</v>
      </c>
      <c r="O465" s="13">
        <v>17.402000000000001</v>
      </c>
      <c r="P465" s="13">
        <v>16.268999999999998</v>
      </c>
      <c r="Q465" s="13">
        <v>14.698</v>
      </c>
      <c r="R465" s="95"/>
      <c r="S465" s="13"/>
      <c r="T465" s="13"/>
      <c r="W465" s="101"/>
    </row>
    <row r="466" spans="1:23">
      <c r="A466" s="10">
        <v>42984</v>
      </c>
      <c r="B466" s="13" t="s">
        <v>110</v>
      </c>
      <c r="C466" s="95" t="str">
        <f t="shared" si="47"/>
        <v>-</v>
      </c>
      <c r="D466" s="13" t="s">
        <v>110</v>
      </c>
      <c r="E466" s="95" t="str">
        <f t="shared" si="48"/>
        <v>-</v>
      </c>
      <c r="F466" s="13" t="s">
        <v>110</v>
      </c>
      <c r="G466" s="95" t="str">
        <f t="shared" si="49"/>
        <v>-</v>
      </c>
      <c r="H466" s="13" t="s">
        <v>110</v>
      </c>
      <c r="I466" s="95" t="str">
        <f t="shared" si="50"/>
        <v>-</v>
      </c>
      <c r="J466" s="13" t="s">
        <v>110</v>
      </c>
      <c r="K466" s="95" t="str">
        <f t="shared" si="51"/>
        <v>-</v>
      </c>
      <c r="L466" s="95" t="s">
        <v>110</v>
      </c>
      <c r="M466" s="95" t="str">
        <f t="shared" si="52"/>
        <v>-</v>
      </c>
      <c r="N466" s="13">
        <v>22.247</v>
      </c>
      <c r="O466" s="13">
        <v>17.245999999999999</v>
      </c>
      <c r="P466" s="13">
        <v>16.321000000000002</v>
      </c>
      <c r="Q466" s="13">
        <v>14.646000000000001</v>
      </c>
      <c r="R466" s="95"/>
      <c r="S466" s="13"/>
      <c r="T466" s="13"/>
      <c r="W466" s="101"/>
    </row>
    <row r="467" spans="1:23">
      <c r="A467" s="10">
        <v>42985</v>
      </c>
      <c r="B467" s="13" t="s">
        <v>110</v>
      </c>
      <c r="C467" s="95" t="str">
        <f t="shared" si="47"/>
        <v>-</v>
      </c>
      <c r="D467" s="13" t="s">
        <v>110</v>
      </c>
      <c r="E467" s="95" t="str">
        <f t="shared" si="48"/>
        <v>-</v>
      </c>
      <c r="F467" s="13" t="s">
        <v>110</v>
      </c>
      <c r="G467" s="95" t="str">
        <f t="shared" si="49"/>
        <v>-</v>
      </c>
      <c r="H467" s="13" t="s">
        <v>110</v>
      </c>
      <c r="I467" s="95" t="str">
        <f t="shared" si="50"/>
        <v>-</v>
      </c>
      <c r="J467" s="13" t="s">
        <v>110</v>
      </c>
      <c r="K467" s="95" t="str">
        <f t="shared" si="51"/>
        <v>-</v>
      </c>
      <c r="L467" s="95" t="s">
        <v>110</v>
      </c>
      <c r="M467" s="95" t="str">
        <f t="shared" si="52"/>
        <v>-</v>
      </c>
      <c r="N467" s="13">
        <v>22.419</v>
      </c>
      <c r="O467" s="13">
        <v>17.213000000000001</v>
      </c>
      <c r="P467" s="13">
        <v>16.358000000000001</v>
      </c>
      <c r="Q467" s="13">
        <v>14.646000000000001</v>
      </c>
      <c r="R467" s="95"/>
      <c r="S467" s="13"/>
      <c r="T467" s="13"/>
      <c r="W467" s="101"/>
    </row>
    <row r="468" spans="1:23">
      <c r="A468" s="10">
        <v>42986</v>
      </c>
      <c r="B468" s="13" t="s">
        <v>110</v>
      </c>
      <c r="C468" s="95" t="str">
        <f t="shared" si="47"/>
        <v>-</v>
      </c>
      <c r="D468" s="13" t="s">
        <v>110</v>
      </c>
      <c r="E468" s="95" t="str">
        <f t="shared" si="48"/>
        <v>-</v>
      </c>
      <c r="F468" s="13" t="s">
        <v>110</v>
      </c>
      <c r="G468" s="95" t="str">
        <f t="shared" si="49"/>
        <v>-</v>
      </c>
      <c r="H468" s="13" t="s">
        <v>110</v>
      </c>
      <c r="I468" s="95" t="str">
        <f t="shared" si="50"/>
        <v>-</v>
      </c>
      <c r="J468" s="13" t="s">
        <v>110</v>
      </c>
      <c r="K468" s="95" t="str">
        <f t="shared" si="51"/>
        <v>-</v>
      </c>
      <c r="L468" s="95" t="s">
        <v>110</v>
      </c>
      <c r="M468" s="95" t="str">
        <f t="shared" si="52"/>
        <v>-</v>
      </c>
      <c r="N468" s="13">
        <v>22.419</v>
      </c>
      <c r="O468" s="13">
        <v>17.317</v>
      </c>
      <c r="P468" s="13">
        <v>16.236999999999998</v>
      </c>
      <c r="Q468" s="13">
        <v>14.679</v>
      </c>
      <c r="R468" s="95"/>
      <c r="S468" s="13"/>
      <c r="T468" s="13"/>
      <c r="W468" s="101"/>
    </row>
    <row r="469" spans="1:23">
      <c r="A469" s="10">
        <v>42989</v>
      </c>
      <c r="B469" s="13" t="s">
        <v>110</v>
      </c>
      <c r="C469" s="95" t="str">
        <f t="shared" si="47"/>
        <v>-</v>
      </c>
      <c r="D469" s="13" t="s">
        <v>110</v>
      </c>
      <c r="E469" s="95" t="str">
        <f t="shared" si="48"/>
        <v>-</v>
      </c>
      <c r="F469" s="13" t="s">
        <v>110</v>
      </c>
      <c r="G469" s="95" t="str">
        <f t="shared" si="49"/>
        <v>-</v>
      </c>
      <c r="H469" s="13" t="s">
        <v>110</v>
      </c>
      <c r="I469" s="95" t="str">
        <f t="shared" si="50"/>
        <v>-</v>
      </c>
      <c r="J469" s="13" t="s">
        <v>110</v>
      </c>
      <c r="K469" s="95" t="str">
        <f t="shared" si="51"/>
        <v>-</v>
      </c>
      <c r="L469" s="95" t="s">
        <v>110</v>
      </c>
      <c r="M469" s="95" t="str">
        <f t="shared" si="52"/>
        <v>-</v>
      </c>
      <c r="N469" s="13">
        <v>22.419</v>
      </c>
      <c r="O469" s="13">
        <v>17.317</v>
      </c>
      <c r="P469" s="13">
        <v>16.236999999999998</v>
      </c>
      <c r="Q469" s="13">
        <v>14.679</v>
      </c>
      <c r="R469" s="95"/>
      <c r="S469" s="13"/>
      <c r="T469" s="13"/>
      <c r="W469" s="101"/>
    </row>
    <row r="470" spans="1:23">
      <c r="A470" s="10">
        <v>42990</v>
      </c>
      <c r="B470" s="13" t="s">
        <v>110</v>
      </c>
      <c r="C470" s="95" t="str">
        <f t="shared" si="47"/>
        <v>-</v>
      </c>
      <c r="D470" s="13" t="s">
        <v>110</v>
      </c>
      <c r="E470" s="95" t="str">
        <f t="shared" si="48"/>
        <v>-</v>
      </c>
      <c r="F470" s="13" t="s">
        <v>110</v>
      </c>
      <c r="G470" s="95" t="str">
        <f t="shared" si="49"/>
        <v>-</v>
      </c>
      <c r="H470" s="13" t="s">
        <v>110</v>
      </c>
      <c r="I470" s="95" t="str">
        <f t="shared" si="50"/>
        <v>-</v>
      </c>
      <c r="J470" s="13" t="s">
        <v>110</v>
      </c>
      <c r="K470" s="95" t="str">
        <f t="shared" si="51"/>
        <v>-</v>
      </c>
      <c r="L470" s="95" t="s">
        <v>110</v>
      </c>
      <c r="M470" s="95" t="str">
        <f t="shared" si="52"/>
        <v>-</v>
      </c>
      <c r="N470" s="13">
        <v>22.419</v>
      </c>
      <c r="O470" s="13">
        <v>16.495999999999999</v>
      </c>
      <c r="P470" s="13">
        <v>15.891999999999999</v>
      </c>
      <c r="Q470" s="13">
        <v>14.452</v>
      </c>
      <c r="R470" s="95"/>
      <c r="S470" s="13"/>
      <c r="T470" s="13"/>
      <c r="W470" s="101"/>
    </row>
    <row r="471" spans="1:23">
      <c r="A471" s="10">
        <v>42991</v>
      </c>
      <c r="B471" s="13" t="s">
        <v>110</v>
      </c>
      <c r="C471" s="95" t="str">
        <f t="shared" si="47"/>
        <v>-</v>
      </c>
      <c r="D471" s="13" t="s">
        <v>110</v>
      </c>
      <c r="E471" s="95" t="str">
        <f t="shared" si="48"/>
        <v>-</v>
      </c>
      <c r="F471" s="13" t="s">
        <v>110</v>
      </c>
      <c r="G471" s="95" t="str">
        <f t="shared" si="49"/>
        <v>-</v>
      </c>
      <c r="H471" s="13" t="s">
        <v>110</v>
      </c>
      <c r="I471" s="95" t="str">
        <f t="shared" si="50"/>
        <v>-</v>
      </c>
      <c r="J471" s="13" t="s">
        <v>110</v>
      </c>
      <c r="K471" s="95" t="str">
        <f t="shared" si="51"/>
        <v>-</v>
      </c>
      <c r="L471" s="95" t="s">
        <v>110</v>
      </c>
      <c r="M471" s="95" t="str">
        <f t="shared" si="52"/>
        <v>-</v>
      </c>
      <c r="N471" s="13">
        <v>21.896000000000001</v>
      </c>
      <c r="O471" s="13">
        <v>16.513000000000002</v>
      </c>
      <c r="P471" s="13">
        <v>15.747</v>
      </c>
      <c r="Q471" s="13">
        <v>14.268000000000001</v>
      </c>
      <c r="R471" s="95"/>
      <c r="S471" s="13"/>
      <c r="T471" s="13"/>
      <c r="W471" s="101"/>
    </row>
    <row r="472" spans="1:23">
      <c r="A472" s="10">
        <v>42992</v>
      </c>
      <c r="B472" s="13" t="s">
        <v>110</v>
      </c>
      <c r="C472" s="95" t="str">
        <f t="shared" si="47"/>
        <v>-</v>
      </c>
      <c r="D472" s="13" t="s">
        <v>110</v>
      </c>
      <c r="E472" s="95" t="str">
        <f t="shared" si="48"/>
        <v>-</v>
      </c>
      <c r="F472" s="13" t="s">
        <v>110</v>
      </c>
      <c r="G472" s="95" t="str">
        <f t="shared" si="49"/>
        <v>-</v>
      </c>
      <c r="H472" s="13" t="s">
        <v>110</v>
      </c>
      <c r="I472" s="95" t="str">
        <f t="shared" si="50"/>
        <v>-</v>
      </c>
      <c r="J472" s="13" t="s">
        <v>110</v>
      </c>
      <c r="K472" s="95" t="str">
        <f t="shared" si="51"/>
        <v>-</v>
      </c>
      <c r="L472" s="95" t="s">
        <v>110</v>
      </c>
      <c r="M472" s="95" t="str">
        <f t="shared" si="52"/>
        <v>-</v>
      </c>
      <c r="N472" s="13">
        <v>22.707000000000001</v>
      </c>
      <c r="O472" s="13">
        <v>16.513000000000002</v>
      </c>
      <c r="P472" s="13">
        <v>15.524000000000001</v>
      </c>
      <c r="Q472" s="13">
        <v>14.196999999999999</v>
      </c>
      <c r="R472" s="95"/>
      <c r="S472" s="13"/>
      <c r="T472" s="13"/>
      <c r="W472" s="101"/>
    </row>
    <row r="473" spans="1:23">
      <c r="A473" s="10">
        <v>42993</v>
      </c>
      <c r="B473" s="13" t="s">
        <v>110</v>
      </c>
      <c r="C473" s="95" t="str">
        <f t="shared" si="47"/>
        <v>-</v>
      </c>
      <c r="D473" s="13" t="s">
        <v>110</v>
      </c>
      <c r="E473" s="95" t="str">
        <f t="shared" si="48"/>
        <v>-</v>
      </c>
      <c r="F473" s="13" t="s">
        <v>110</v>
      </c>
      <c r="G473" s="95" t="str">
        <f t="shared" si="49"/>
        <v>-</v>
      </c>
      <c r="H473" s="13" t="s">
        <v>110</v>
      </c>
      <c r="I473" s="95" t="str">
        <f t="shared" si="50"/>
        <v>-</v>
      </c>
      <c r="J473" s="13" t="s">
        <v>110</v>
      </c>
      <c r="K473" s="95" t="str">
        <f t="shared" si="51"/>
        <v>-</v>
      </c>
      <c r="L473" s="95" t="s">
        <v>110</v>
      </c>
      <c r="M473" s="95" t="str">
        <f t="shared" si="52"/>
        <v>-</v>
      </c>
      <c r="N473" s="13">
        <v>22.707000000000001</v>
      </c>
      <c r="O473" s="13">
        <v>16.327999999999999</v>
      </c>
      <c r="P473" s="13">
        <v>15.524000000000001</v>
      </c>
      <c r="Q473" s="13">
        <v>14.196999999999999</v>
      </c>
      <c r="R473" s="95"/>
      <c r="S473" s="13"/>
      <c r="T473" s="13"/>
      <c r="W473" s="101"/>
    </row>
    <row r="474" spans="1:23">
      <c r="A474" s="10">
        <v>42996</v>
      </c>
      <c r="B474" s="13" t="s">
        <v>110</v>
      </c>
      <c r="C474" s="95" t="str">
        <f t="shared" si="47"/>
        <v>-</v>
      </c>
      <c r="D474" s="13" t="s">
        <v>110</v>
      </c>
      <c r="E474" s="95" t="str">
        <f t="shared" si="48"/>
        <v>-</v>
      </c>
      <c r="F474" s="13" t="s">
        <v>110</v>
      </c>
      <c r="G474" s="95" t="str">
        <f t="shared" si="49"/>
        <v>-</v>
      </c>
      <c r="H474" s="13" t="s">
        <v>110</v>
      </c>
      <c r="I474" s="95" t="str">
        <f t="shared" si="50"/>
        <v>-</v>
      </c>
      <c r="J474" s="13" t="s">
        <v>110</v>
      </c>
      <c r="K474" s="95" t="str">
        <f t="shared" si="51"/>
        <v>-</v>
      </c>
      <c r="L474" s="95" t="s">
        <v>110</v>
      </c>
      <c r="M474" s="95" t="str">
        <f t="shared" si="52"/>
        <v>-</v>
      </c>
      <c r="N474" s="13">
        <v>21.85</v>
      </c>
      <c r="O474" s="13">
        <v>16.327999999999999</v>
      </c>
      <c r="P474" s="13">
        <v>15.524000000000001</v>
      </c>
      <c r="Q474" s="13">
        <v>14.196999999999999</v>
      </c>
      <c r="R474" s="95"/>
      <c r="S474" s="13"/>
      <c r="T474" s="13"/>
      <c r="W474" s="101"/>
    </row>
    <row r="475" spans="1:23">
      <c r="A475" s="10">
        <v>42997</v>
      </c>
      <c r="B475" s="13" t="s">
        <v>110</v>
      </c>
      <c r="C475" s="95" t="str">
        <f t="shared" si="47"/>
        <v>-</v>
      </c>
      <c r="D475" s="13" t="s">
        <v>110</v>
      </c>
      <c r="E475" s="95" t="str">
        <f t="shared" si="48"/>
        <v>-</v>
      </c>
      <c r="F475" s="13" t="s">
        <v>110</v>
      </c>
      <c r="G475" s="95" t="str">
        <f t="shared" si="49"/>
        <v>-</v>
      </c>
      <c r="H475" s="13" t="s">
        <v>110</v>
      </c>
      <c r="I475" s="95" t="str">
        <f t="shared" si="50"/>
        <v>-</v>
      </c>
      <c r="J475" s="13" t="s">
        <v>110</v>
      </c>
      <c r="K475" s="95" t="str">
        <f t="shared" si="51"/>
        <v>-</v>
      </c>
      <c r="L475" s="95" t="s">
        <v>110</v>
      </c>
      <c r="M475" s="95" t="str">
        <f t="shared" si="52"/>
        <v>-</v>
      </c>
      <c r="N475" s="13">
        <v>21.565000000000001</v>
      </c>
      <c r="O475" s="13">
        <v>16.11</v>
      </c>
      <c r="P475" s="13">
        <v>15.430999999999999</v>
      </c>
      <c r="Q475" s="13">
        <v>14.196999999999999</v>
      </c>
      <c r="R475" s="95"/>
      <c r="S475" s="13"/>
      <c r="T475" s="13"/>
      <c r="W475" s="101"/>
    </row>
    <row r="476" spans="1:23">
      <c r="A476" s="10">
        <v>42998</v>
      </c>
      <c r="B476" s="13" t="s">
        <v>110</v>
      </c>
      <c r="C476" s="95" t="str">
        <f t="shared" si="47"/>
        <v>-</v>
      </c>
      <c r="D476" s="13" t="s">
        <v>110</v>
      </c>
      <c r="E476" s="95" t="str">
        <f t="shared" si="48"/>
        <v>-</v>
      </c>
      <c r="F476" s="13" t="s">
        <v>110</v>
      </c>
      <c r="G476" s="95" t="str">
        <f t="shared" si="49"/>
        <v>-</v>
      </c>
      <c r="H476" s="13" t="s">
        <v>110</v>
      </c>
      <c r="I476" s="95" t="str">
        <f t="shared" si="50"/>
        <v>-</v>
      </c>
      <c r="J476" s="13" t="s">
        <v>110</v>
      </c>
      <c r="K476" s="95" t="str">
        <f t="shared" si="51"/>
        <v>-</v>
      </c>
      <c r="L476" s="95" t="s">
        <v>110</v>
      </c>
      <c r="M476" s="95" t="str">
        <f t="shared" si="52"/>
        <v>-</v>
      </c>
      <c r="N476" s="13">
        <v>21.573</v>
      </c>
      <c r="O476" s="13">
        <v>16.059999999999999</v>
      </c>
      <c r="P476" s="13">
        <v>15.430999999999999</v>
      </c>
      <c r="Q476" s="13">
        <v>14.196999999999999</v>
      </c>
      <c r="R476" s="95"/>
      <c r="S476" s="13"/>
      <c r="T476" s="13"/>
      <c r="W476" s="101"/>
    </row>
    <row r="477" spans="1:23">
      <c r="A477" s="10">
        <v>42999</v>
      </c>
      <c r="B477" s="13" t="s">
        <v>110</v>
      </c>
      <c r="C477" s="95" t="str">
        <f t="shared" si="47"/>
        <v>-</v>
      </c>
      <c r="D477" s="13" t="s">
        <v>110</v>
      </c>
      <c r="E477" s="95" t="str">
        <f t="shared" si="48"/>
        <v>-</v>
      </c>
      <c r="F477" s="13" t="s">
        <v>110</v>
      </c>
      <c r="G477" s="95" t="str">
        <f t="shared" si="49"/>
        <v>-</v>
      </c>
      <c r="H477" s="13" t="s">
        <v>110</v>
      </c>
      <c r="I477" s="95" t="str">
        <f t="shared" si="50"/>
        <v>-</v>
      </c>
      <c r="J477" s="13" t="s">
        <v>110</v>
      </c>
      <c r="K477" s="95" t="str">
        <f t="shared" si="51"/>
        <v>-</v>
      </c>
      <c r="L477" s="95" t="s">
        <v>110</v>
      </c>
      <c r="M477" s="95" t="str">
        <f t="shared" si="52"/>
        <v>-</v>
      </c>
      <c r="N477" s="13">
        <v>21.597000000000001</v>
      </c>
      <c r="O477" s="13">
        <v>16.009</v>
      </c>
      <c r="P477" s="13">
        <v>15.430999999999999</v>
      </c>
      <c r="Q477" s="13">
        <v>13.831</v>
      </c>
      <c r="R477" s="95"/>
      <c r="S477" s="13"/>
      <c r="T477" s="13"/>
      <c r="W477" s="101"/>
    </row>
    <row r="478" spans="1:23">
      <c r="A478" s="10">
        <v>43000</v>
      </c>
      <c r="B478" s="13" t="s">
        <v>110</v>
      </c>
      <c r="C478" s="95" t="str">
        <f t="shared" ref="C478:C541" si="53">IFERROR((1/(B478/100)-1)*(365/(B$26-$A478)),"-")</f>
        <v>-</v>
      </c>
      <c r="D478" s="13" t="s">
        <v>110</v>
      </c>
      <c r="E478" s="95" t="str">
        <f t="shared" ref="E478:E541" si="54">IFERROR((1/(D478/100)-1)*(365/(D$26-$A478)),"-")</f>
        <v>-</v>
      </c>
      <c r="F478" s="13" t="s">
        <v>110</v>
      </c>
      <c r="G478" s="95" t="str">
        <f t="shared" ref="G478:G541" si="55">IFERROR((1/(F478/100)-1)*(365/(F$26-$A478)),"-")</f>
        <v>-</v>
      </c>
      <c r="H478" s="13" t="s">
        <v>110</v>
      </c>
      <c r="I478" s="95" t="str">
        <f t="shared" ref="I478:I541" si="56">IFERROR((1/(H478/100)-1)*(365/(H$26-$A478)),"-")</f>
        <v>-</v>
      </c>
      <c r="J478" s="13" t="s">
        <v>110</v>
      </c>
      <c r="K478" s="95" t="str">
        <f t="shared" ref="K478:K541" si="57">IFERROR((1/(J478/100)-1)*(365/(J$26-$A478)),"-")</f>
        <v>-</v>
      </c>
      <c r="L478" s="95" t="s">
        <v>110</v>
      </c>
      <c r="M478" s="95" t="str">
        <f t="shared" ref="M478:M541" si="58">IFERROR((1/(L478/100)-1)*(365/(L$26-$A478)),"-")</f>
        <v>-</v>
      </c>
      <c r="N478" s="13">
        <v>21.309000000000001</v>
      </c>
      <c r="O478" s="13">
        <v>16.056999999999999</v>
      </c>
      <c r="P478" s="13">
        <v>15.430999999999999</v>
      </c>
      <c r="Q478" s="13">
        <v>13.831</v>
      </c>
      <c r="R478" s="95"/>
      <c r="S478" s="13"/>
      <c r="T478" s="13"/>
      <c r="W478" s="101"/>
    </row>
    <row r="479" spans="1:23">
      <c r="A479" s="10">
        <v>43003</v>
      </c>
      <c r="B479" s="13" t="s">
        <v>110</v>
      </c>
      <c r="C479" s="95" t="str">
        <f t="shared" si="53"/>
        <v>-</v>
      </c>
      <c r="D479" s="13" t="s">
        <v>110</v>
      </c>
      <c r="E479" s="95" t="str">
        <f t="shared" si="54"/>
        <v>-</v>
      </c>
      <c r="F479" s="13" t="s">
        <v>110</v>
      </c>
      <c r="G479" s="95" t="str">
        <f t="shared" si="55"/>
        <v>-</v>
      </c>
      <c r="H479" s="13" t="s">
        <v>110</v>
      </c>
      <c r="I479" s="95" t="str">
        <f t="shared" si="56"/>
        <v>-</v>
      </c>
      <c r="J479" s="13" t="s">
        <v>110</v>
      </c>
      <c r="K479" s="95" t="str">
        <f t="shared" si="57"/>
        <v>-</v>
      </c>
      <c r="L479" s="95" t="s">
        <v>110</v>
      </c>
      <c r="M479" s="95" t="str">
        <f t="shared" si="58"/>
        <v>-</v>
      </c>
      <c r="N479" s="13">
        <v>21.309000000000001</v>
      </c>
      <c r="O479" s="13">
        <v>16.056999999999999</v>
      </c>
      <c r="P479" s="13">
        <v>14.56</v>
      </c>
      <c r="Q479" s="13">
        <v>13.831</v>
      </c>
      <c r="R479" s="95"/>
      <c r="S479" s="13"/>
      <c r="T479" s="13"/>
      <c r="W479" s="101"/>
    </row>
    <row r="480" spans="1:23">
      <c r="A480" s="10">
        <v>43004</v>
      </c>
      <c r="B480" s="13" t="s">
        <v>110</v>
      </c>
      <c r="C480" s="95" t="str">
        <f t="shared" si="53"/>
        <v>-</v>
      </c>
      <c r="D480" s="13" t="s">
        <v>110</v>
      </c>
      <c r="E480" s="95" t="str">
        <f t="shared" si="54"/>
        <v>-</v>
      </c>
      <c r="F480" s="13" t="s">
        <v>110</v>
      </c>
      <c r="G480" s="95" t="str">
        <f t="shared" si="55"/>
        <v>-</v>
      </c>
      <c r="H480" s="13" t="s">
        <v>110</v>
      </c>
      <c r="I480" s="95" t="str">
        <f t="shared" si="56"/>
        <v>-</v>
      </c>
      <c r="J480" s="13" t="s">
        <v>110</v>
      </c>
      <c r="K480" s="95" t="str">
        <f t="shared" si="57"/>
        <v>-</v>
      </c>
      <c r="L480" s="95" t="s">
        <v>110</v>
      </c>
      <c r="M480" s="95" t="str">
        <f t="shared" si="58"/>
        <v>-</v>
      </c>
      <c r="N480" s="13">
        <v>21.309000000000001</v>
      </c>
      <c r="O480" s="13">
        <v>16.309999999999999</v>
      </c>
      <c r="P480" s="13">
        <v>14.632</v>
      </c>
      <c r="Q480" s="13">
        <v>13.901</v>
      </c>
      <c r="R480" s="95"/>
      <c r="S480" s="13"/>
      <c r="T480" s="13"/>
      <c r="W480" s="101"/>
    </row>
    <row r="481" spans="1:23">
      <c r="A481" s="10">
        <v>43005</v>
      </c>
      <c r="B481" s="13" t="s">
        <v>110</v>
      </c>
      <c r="C481" s="95" t="str">
        <f t="shared" si="53"/>
        <v>-</v>
      </c>
      <c r="D481" s="13" t="s">
        <v>110</v>
      </c>
      <c r="E481" s="95" t="str">
        <f t="shared" si="54"/>
        <v>-</v>
      </c>
      <c r="F481" s="13" t="s">
        <v>110</v>
      </c>
      <c r="G481" s="95" t="str">
        <f t="shared" si="55"/>
        <v>-</v>
      </c>
      <c r="H481" s="13" t="s">
        <v>110</v>
      </c>
      <c r="I481" s="95" t="str">
        <f t="shared" si="56"/>
        <v>-</v>
      </c>
      <c r="J481" s="13" t="s">
        <v>110</v>
      </c>
      <c r="K481" s="95" t="str">
        <f t="shared" si="57"/>
        <v>-</v>
      </c>
      <c r="L481" s="95" t="s">
        <v>110</v>
      </c>
      <c r="M481" s="95" t="str">
        <f t="shared" si="58"/>
        <v>-</v>
      </c>
      <c r="N481" s="13">
        <v>21.391999999999999</v>
      </c>
      <c r="O481" s="13">
        <v>16.495999999999999</v>
      </c>
      <c r="P481" s="13">
        <v>14.632</v>
      </c>
      <c r="Q481" s="13">
        <v>13.997999999999999</v>
      </c>
      <c r="R481" s="95"/>
      <c r="S481" s="13"/>
      <c r="T481" s="13"/>
      <c r="W481" s="101"/>
    </row>
    <row r="482" spans="1:23">
      <c r="A482" s="10">
        <v>43006</v>
      </c>
      <c r="B482" s="13" t="s">
        <v>110</v>
      </c>
      <c r="C482" s="95" t="str">
        <f t="shared" si="53"/>
        <v>-</v>
      </c>
      <c r="D482" s="13" t="s">
        <v>110</v>
      </c>
      <c r="E482" s="95" t="str">
        <f t="shared" si="54"/>
        <v>-</v>
      </c>
      <c r="F482" s="13" t="s">
        <v>110</v>
      </c>
      <c r="G482" s="95" t="str">
        <f t="shared" si="55"/>
        <v>-</v>
      </c>
      <c r="H482" s="13" t="s">
        <v>110</v>
      </c>
      <c r="I482" s="95" t="str">
        <f t="shared" si="56"/>
        <v>-</v>
      </c>
      <c r="J482" s="13" t="s">
        <v>110</v>
      </c>
      <c r="K482" s="95" t="str">
        <f t="shared" si="57"/>
        <v>-</v>
      </c>
      <c r="L482" s="95" t="s">
        <v>110</v>
      </c>
      <c r="M482" s="95" t="str">
        <f t="shared" si="58"/>
        <v>-</v>
      </c>
      <c r="N482" s="13">
        <v>21.391999999999999</v>
      </c>
      <c r="O482" s="13">
        <v>16.495999999999999</v>
      </c>
      <c r="P482" s="13">
        <v>14.632</v>
      </c>
      <c r="Q482" s="13">
        <v>13.933999999999999</v>
      </c>
      <c r="R482" s="95"/>
      <c r="S482" s="13"/>
      <c r="T482" s="13"/>
      <c r="W482" s="101"/>
    </row>
    <row r="483" spans="1:23">
      <c r="A483" s="10">
        <v>43007</v>
      </c>
      <c r="B483" s="13" t="s">
        <v>110</v>
      </c>
      <c r="C483" s="95" t="str">
        <f t="shared" si="53"/>
        <v>-</v>
      </c>
      <c r="D483" s="13" t="s">
        <v>110</v>
      </c>
      <c r="E483" s="95" t="str">
        <f t="shared" si="54"/>
        <v>-</v>
      </c>
      <c r="F483" s="13" t="s">
        <v>110</v>
      </c>
      <c r="G483" s="95" t="str">
        <f t="shared" si="55"/>
        <v>-</v>
      </c>
      <c r="H483" s="13" t="s">
        <v>110</v>
      </c>
      <c r="I483" s="95" t="str">
        <f t="shared" si="56"/>
        <v>-</v>
      </c>
      <c r="J483" s="13" t="s">
        <v>110</v>
      </c>
      <c r="K483" s="95" t="str">
        <f t="shared" si="57"/>
        <v>-</v>
      </c>
      <c r="L483" s="95" t="s">
        <v>110</v>
      </c>
      <c r="M483" s="95" t="str">
        <f t="shared" si="58"/>
        <v>-</v>
      </c>
      <c r="N483" s="13">
        <v>21.244</v>
      </c>
      <c r="O483" s="13">
        <v>16.495999999999999</v>
      </c>
      <c r="P483" s="13">
        <v>14.632</v>
      </c>
      <c r="Q483" s="13">
        <v>13.933999999999999</v>
      </c>
      <c r="R483" s="95"/>
      <c r="S483" s="13"/>
      <c r="T483" s="13"/>
      <c r="W483" s="101"/>
    </row>
    <row r="484" spans="1:23">
      <c r="A484" s="10">
        <v>43010</v>
      </c>
      <c r="B484" s="13" t="s">
        <v>110</v>
      </c>
      <c r="C484" s="95" t="str">
        <f t="shared" si="53"/>
        <v>-</v>
      </c>
      <c r="D484" s="13" t="s">
        <v>110</v>
      </c>
      <c r="E484" s="95" t="str">
        <f t="shared" si="54"/>
        <v>-</v>
      </c>
      <c r="F484" s="13" t="s">
        <v>110</v>
      </c>
      <c r="G484" s="95" t="str">
        <f t="shared" si="55"/>
        <v>-</v>
      </c>
      <c r="H484" s="13" t="s">
        <v>110</v>
      </c>
      <c r="I484" s="95" t="str">
        <f t="shared" si="56"/>
        <v>-</v>
      </c>
      <c r="J484" s="13" t="s">
        <v>110</v>
      </c>
      <c r="K484" s="95" t="str">
        <f t="shared" si="57"/>
        <v>-</v>
      </c>
      <c r="L484" s="95" t="s">
        <v>110</v>
      </c>
      <c r="M484" s="95" t="str">
        <f t="shared" si="58"/>
        <v>-</v>
      </c>
      <c r="N484" s="13">
        <v>21.312000000000001</v>
      </c>
      <c r="O484" s="13">
        <v>16.803000000000001</v>
      </c>
      <c r="P484" s="13">
        <v>14.632</v>
      </c>
      <c r="Q484" s="13">
        <v>13.933999999999999</v>
      </c>
      <c r="R484" s="95"/>
      <c r="S484" s="13"/>
      <c r="T484" s="13"/>
      <c r="W484" s="101"/>
    </row>
    <row r="485" spans="1:23">
      <c r="A485" s="10">
        <v>43011</v>
      </c>
      <c r="B485" s="13" t="s">
        <v>110</v>
      </c>
      <c r="C485" s="95" t="str">
        <f t="shared" si="53"/>
        <v>-</v>
      </c>
      <c r="D485" s="13" t="s">
        <v>110</v>
      </c>
      <c r="E485" s="95" t="str">
        <f t="shared" si="54"/>
        <v>-</v>
      </c>
      <c r="F485" s="13" t="s">
        <v>110</v>
      </c>
      <c r="G485" s="95" t="str">
        <f t="shared" si="55"/>
        <v>-</v>
      </c>
      <c r="H485" s="13" t="s">
        <v>110</v>
      </c>
      <c r="I485" s="95" t="str">
        <f t="shared" si="56"/>
        <v>-</v>
      </c>
      <c r="J485" s="13" t="s">
        <v>110</v>
      </c>
      <c r="K485" s="95" t="str">
        <f t="shared" si="57"/>
        <v>-</v>
      </c>
      <c r="L485" s="95" t="s">
        <v>110</v>
      </c>
      <c r="M485" s="95" t="str">
        <f t="shared" si="58"/>
        <v>-</v>
      </c>
      <c r="N485" s="13">
        <v>20.538</v>
      </c>
      <c r="O485" s="13">
        <v>16.613</v>
      </c>
      <c r="P485" s="13">
        <v>15.209</v>
      </c>
      <c r="Q485" s="13">
        <v>13.933999999999999</v>
      </c>
      <c r="R485" s="95"/>
      <c r="S485" s="13"/>
      <c r="T485" s="13"/>
      <c r="W485" s="101"/>
    </row>
    <row r="486" spans="1:23">
      <c r="A486" s="10">
        <v>43012</v>
      </c>
      <c r="B486" s="13" t="s">
        <v>110</v>
      </c>
      <c r="C486" s="95" t="str">
        <f t="shared" si="53"/>
        <v>-</v>
      </c>
      <c r="D486" s="13" t="s">
        <v>110</v>
      </c>
      <c r="E486" s="95" t="str">
        <f t="shared" si="54"/>
        <v>-</v>
      </c>
      <c r="F486" s="13" t="s">
        <v>110</v>
      </c>
      <c r="G486" s="95" t="str">
        <f t="shared" si="55"/>
        <v>-</v>
      </c>
      <c r="H486" s="13" t="s">
        <v>110</v>
      </c>
      <c r="I486" s="95" t="str">
        <f t="shared" si="56"/>
        <v>-</v>
      </c>
      <c r="J486" s="13" t="s">
        <v>110</v>
      </c>
      <c r="K486" s="95" t="str">
        <f t="shared" si="57"/>
        <v>-</v>
      </c>
      <c r="L486" s="95" t="s">
        <v>110</v>
      </c>
      <c r="M486" s="95" t="str">
        <f t="shared" si="58"/>
        <v>-</v>
      </c>
      <c r="N486" s="13">
        <v>20.538</v>
      </c>
      <c r="O486" s="13">
        <v>16.321999999999999</v>
      </c>
      <c r="P486" s="13">
        <v>15.209</v>
      </c>
      <c r="Q486" s="13">
        <v>13.933999999999999</v>
      </c>
      <c r="R486" s="95"/>
      <c r="S486" s="13"/>
      <c r="T486" s="13"/>
      <c r="W486" s="101"/>
    </row>
    <row r="487" spans="1:23">
      <c r="A487" s="10">
        <v>43013</v>
      </c>
      <c r="B487" s="13" t="s">
        <v>110</v>
      </c>
      <c r="C487" s="95" t="str">
        <f t="shared" si="53"/>
        <v>-</v>
      </c>
      <c r="D487" s="13" t="s">
        <v>110</v>
      </c>
      <c r="E487" s="95" t="str">
        <f t="shared" si="54"/>
        <v>-</v>
      </c>
      <c r="F487" s="13" t="s">
        <v>110</v>
      </c>
      <c r="G487" s="95" t="str">
        <f t="shared" si="55"/>
        <v>-</v>
      </c>
      <c r="H487" s="13" t="s">
        <v>110</v>
      </c>
      <c r="I487" s="95" t="str">
        <f t="shared" si="56"/>
        <v>-</v>
      </c>
      <c r="J487" s="13" t="s">
        <v>110</v>
      </c>
      <c r="K487" s="95" t="str">
        <f t="shared" si="57"/>
        <v>-</v>
      </c>
      <c r="L487" s="95" t="s">
        <v>110</v>
      </c>
      <c r="M487" s="95" t="str">
        <f t="shared" si="58"/>
        <v>-</v>
      </c>
      <c r="N487" s="13">
        <v>20.538</v>
      </c>
      <c r="O487" s="13">
        <v>16.116</v>
      </c>
      <c r="P487" s="13">
        <v>14.84</v>
      </c>
      <c r="Q487" s="13">
        <v>13.933999999999999</v>
      </c>
      <c r="R487" s="95"/>
      <c r="S487" s="13"/>
      <c r="T487" s="13"/>
      <c r="W487" s="101"/>
    </row>
    <row r="488" spans="1:23">
      <c r="A488" s="10">
        <v>43014</v>
      </c>
      <c r="B488" s="13" t="s">
        <v>110</v>
      </c>
      <c r="C488" s="95" t="str">
        <f t="shared" si="53"/>
        <v>-</v>
      </c>
      <c r="D488" s="13" t="s">
        <v>110</v>
      </c>
      <c r="E488" s="95" t="str">
        <f t="shared" si="54"/>
        <v>-</v>
      </c>
      <c r="F488" s="13" t="s">
        <v>110</v>
      </c>
      <c r="G488" s="95" t="str">
        <f t="shared" si="55"/>
        <v>-</v>
      </c>
      <c r="H488" s="13" t="s">
        <v>110</v>
      </c>
      <c r="I488" s="95" t="str">
        <f t="shared" si="56"/>
        <v>-</v>
      </c>
      <c r="J488" s="13" t="s">
        <v>110</v>
      </c>
      <c r="K488" s="95" t="str">
        <f t="shared" si="57"/>
        <v>-</v>
      </c>
      <c r="L488" s="95" t="s">
        <v>110</v>
      </c>
      <c r="M488" s="95" t="str">
        <f t="shared" si="58"/>
        <v>-</v>
      </c>
      <c r="N488" s="13">
        <v>20.448</v>
      </c>
      <c r="O488" s="13">
        <v>15.962999999999999</v>
      </c>
      <c r="P488" s="13">
        <v>14.888</v>
      </c>
      <c r="Q488" s="13">
        <v>13.933999999999999</v>
      </c>
      <c r="R488" s="95"/>
      <c r="S488" s="13"/>
      <c r="T488" s="13"/>
      <c r="W488" s="101"/>
    </row>
    <row r="489" spans="1:23">
      <c r="A489" s="10">
        <v>43017</v>
      </c>
      <c r="B489" s="13" t="s">
        <v>110</v>
      </c>
      <c r="C489" s="95" t="str">
        <f t="shared" si="53"/>
        <v>-</v>
      </c>
      <c r="D489" s="13" t="s">
        <v>110</v>
      </c>
      <c r="E489" s="95" t="str">
        <f t="shared" si="54"/>
        <v>-</v>
      </c>
      <c r="F489" s="13" t="s">
        <v>110</v>
      </c>
      <c r="G489" s="95" t="str">
        <f t="shared" si="55"/>
        <v>-</v>
      </c>
      <c r="H489" s="13" t="s">
        <v>110</v>
      </c>
      <c r="I489" s="95" t="str">
        <f t="shared" si="56"/>
        <v>-</v>
      </c>
      <c r="J489" s="13" t="s">
        <v>110</v>
      </c>
      <c r="K489" s="95" t="str">
        <f t="shared" si="57"/>
        <v>-</v>
      </c>
      <c r="L489" s="95" t="s">
        <v>110</v>
      </c>
      <c r="M489" s="95" t="str">
        <f t="shared" si="58"/>
        <v>-</v>
      </c>
      <c r="N489" s="13">
        <v>20.448</v>
      </c>
      <c r="O489" s="13">
        <v>15.962999999999999</v>
      </c>
      <c r="P489" s="13">
        <v>14.888</v>
      </c>
      <c r="Q489" s="13">
        <v>13.933999999999999</v>
      </c>
      <c r="R489" s="95"/>
      <c r="S489" s="13"/>
      <c r="T489" s="13"/>
      <c r="W489" s="101"/>
    </row>
    <row r="490" spans="1:23">
      <c r="A490" s="10">
        <v>43018</v>
      </c>
      <c r="B490" s="13" t="s">
        <v>110</v>
      </c>
      <c r="C490" s="95" t="str">
        <f t="shared" si="53"/>
        <v>-</v>
      </c>
      <c r="D490" s="13" t="s">
        <v>110</v>
      </c>
      <c r="E490" s="95" t="str">
        <f t="shared" si="54"/>
        <v>-</v>
      </c>
      <c r="F490" s="13" t="s">
        <v>110</v>
      </c>
      <c r="G490" s="95" t="str">
        <f t="shared" si="55"/>
        <v>-</v>
      </c>
      <c r="H490" s="13" t="s">
        <v>110</v>
      </c>
      <c r="I490" s="95" t="str">
        <f t="shared" si="56"/>
        <v>-</v>
      </c>
      <c r="J490" s="13" t="s">
        <v>110</v>
      </c>
      <c r="K490" s="95" t="str">
        <f t="shared" si="57"/>
        <v>-</v>
      </c>
      <c r="L490" s="95" t="s">
        <v>110</v>
      </c>
      <c r="M490" s="95" t="str">
        <f t="shared" si="58"/>
        <v>-</v>
      </c>
      <c r="N490" s="13">
        <v>20.448</v>
      </c>
      <c r="O490" s="13">
        <v>16.077999999999999</v>
      </c>
      <c r="P490" s="13">
        <v>14.888</v>
      </c>
      <c r="Q490" s="13">
        <v>13.933999999999999</v>
      </c>
      <c r="R490" s="95"/>
      <c r="S490" s="13"/>
      <c r="T490" s="13"/>
    </row>
    <row r="491" spans="1:23">
      <c r="A491" s="10">
        <v>43019</v>
      </c>
      <c r="B491" s="13" t="s">
        <v>110</v>
      </c>
      <c r="C491" s="95" t="str">
        <f t="shared" si="53"/>
        <v>-</v>
      </c>
      <c r="D491" s="13" t="s">
        <v>110</v>
      </c>
      <c r="E491" s="95" t="str">
        <f t="shared" si="54"/>
        <v>-</v>
      </c>
      <c r="F491" s="13" t="s">
        <v>110</v>
      </c>
      <c r="G491" s="95" t="str">
        <f t="shared" si="55"/>
        <v>-</v>
      </c>
      <c r="H491" s="13" t="s">
        <v>110</v>
      </c>
      <c r="I491" s="95" t="str">
        <f t="shared" si="56"/>
        <v>-</v>
      </c>
      <c r="J491" s="13" t="s">
        <v>110</v>
      </c>
      <c r="K491" s="95" t="str">
        <f t="shared" si="57"/>
        <v>-</v>
      </c>
      <c r="L491" s="95" t="s">
        <v>110</v>
      </c>
      <c r="M491" s="95" t="str">
        <f t="shared" si="58"/>
        <v>-</v>
      </c>
      <c r="N491" s="13">
        <v>20.448</v>
      </c>
      <c r="O491" s="13">
        <v>16.431999999999999</v>
      </c>
      <c r="P491" s="13">
        <v>14.888</v>
      </c>
      <c r="Q491" s="13">
        <v>13.933999999999999</v>
      </c>
      <c r="R491" s="95"/>
      <c r="S491" s="13"/>
      <c r="T491" s="13"/>
    </row>
    <row r="492" spans="1:23">
      <c r="A492" s="10">
        <v>43020</v>
      </c>
      <c r="B492" s="13" t="s">
        <v>110</v>
      </c>
      <c r="C492" s="95" t="str">
        <f t="shared" si="53"/>
        <v>-</v>
      </c>
      <c r="D492" s="13" t="s">
        <v>110</v>
      </c>
      <c r="E492" s="95" t="str">
        <f t="shared" si="54"/>
        <v>-</v>
      </c>
      <c r="F492" s="13" t="s">
        <v>110</v>
      </c>
      <c r="G492" s="95" t="str">
        <f t="shared" si="55"/>
        <v>-</v>
      </c>
      <c r="H492" s="13" t="s">
        <v>110</v>
      </c>
      <c r="I492" s="95" t="str">
        <f t="shared" si="56"/>
        <v>-</v>
      </c>
      <c r="J492" s="13" t="s">
        <v>110</v>
      </c>
      <c r="K492" s="95" t="str">
        <f t="shared" si="57"/>
        <v>-</v>
      </c>
      <c r="L492" s="95" t="s">
        <v>110</v>
      </c>
      <c r="M492" s="95" t="str">
        <f t="shared" si="58"/>
        <v>-</v>
      </c>
      <c r="N492" s="13">
        <v>20.369</v>
      </c>
      <c r="O492" s="13">
        <v>16.460999999999999</v>
      </c>
      <c r="P492" s="13">
        <v>15.348000000000001</v>
      </c>
      <c r="Q492" s="13">
        <v>13.933999999999999</v>
      </c>
      <c r="R492" s="95"/>
      <c r="S492" s="13"/>
      <c r="T492" s="13"/>
    </row>
    <row r="493" spans="1:23">
      <c r="A493" s="10">
        <v>43021</v>
      </c>
      <c r="B493" s="13" t="s">
        <v>110</v>
      </c>
      <c r="C493" s="95" t="str">
        <f t="shared" si="53"/>
        <v>-</v>
      </c>
      <c r="D493" s="13" t="s">
        <v>110</v>
      </c>
      <c r="E493" s="95" t="str">
        <f t="shared" si="54"/>
        <v>-</v>
      </c>
      <c r="F493" s="13" t="s">
        <v>110</v>
      </c>
      <c r="G493" s="95" t="str">
        <f t="shared" si="55"/>
        <v>-</v>
      </c>
      <c r="H493" s="13" t="s">
        <v>110</v>
      </c>
      <c r="I493" s="95" t="str">
        <f t="shared" si="56"/>
        <v>-</v>
      </c>
      <c r="J493" s="13" t="s">
        <v>110</v>
      </c>
      <c r="K493" s="95" t="str">
        <f t="shared" si="57"/>
        <v>-</v>
      </c>
      <c r="L493" s="95" t="s">
        <v>110</v>
      </c>
      <c r="M493" s="95" t="str">
        <f t="shared" si="58"/>
        <v>-</v>
      </c>
      <c r="N493" s="13">
        <v>20.437999999999999</v>
      </c>
      <c r="O493" s="13">
        <v>16.632000000000001</v>
      </c>
      <c r="P493" s="13">
        <v>15.348000000000001</v>
      </c>
      <c r="Q493" s="13">
        <v>14.446999999999999</v>
      </c>
      <c r="R493" s="95"/>
      <c r="S493" s="13"/>
      <c r="T493" s="13"/>
    </row>
    <row r="494" spans="1:23">
      <c r="A494" s="10">
        <v>43024</v>
      </c>
      <c r="B494" s="13" t="s">
        <v>110</v>
      </c>
      <c r="C494" s="95" t="str">
        <f t="shared" si="53"/>
        <v>-</v>
      </c>
      <c r="D494" s="13" t="s">
        <v>110</v>
      </c>
      <c r="E494" s="95" t="str">
        <f t="shared" si="54"/>
        <v>-</v>
      </c>
      <c r="F494" s="13" t="s">
        <v>110</v>
      </c>
      <c r="G494" s="95" t="str">
        <f t="shared" si="55"/>
        <v>-</v>
      </c>
      <c r="H494" s="13" t="s">
        <v>110</v>
      </c>
      <c r="I494" s="95" t="str">
        <f t="shared" si="56"/>
        <v>-</v>
      </c>
      <c r="J494" s="13" t="s">
        <v>110</v>
      </c>
      <c r="K494" s="95" t="str">
        <f t="shared" si="57"/>
        <v>-</v>
      </c>
      <c r="L494" s="95" t="s">
        <v>110</v>
      </c>
      <c r="M494" s="95" t="str">
        <f t="shared" si="58"/>
        <v>-</v>
      </c>
      <c r="N494" s="13">
        <v>20.437999999999999</v>
      </c>
      <c r="O494" s="13">
        <v>16.632000000000001</v>
      </c>
      <c r="P494" s="13">
        <v>15.348000000000001</v>
      </c>
      <c r="Q494" s="13">
        <v>14.446999999999999</v>
      </c>
      <c r="R494" s="95"/>
      <c r="S494" s="13"/>
      <c r="T494" s="13"/>
    </row>
    <row r="495" spans="1:23">
      <c r="A495" s="10">
        <v>43025</v>
      </c>
      <c r="B495" s="13" t="s">
        <v>110</v>
      </c>
      <c r="C495" s="95" t="str">
        <f t="shared" si="53"/>
        <v>-</v>
      </c>
      <c r="D495" s="13" t="s">
        <v>110</v>
      </c>
      <c r="E495" s="95" t="str">
        <f t="shared" si="54"/>
        <v>-</v>
      </c>
      <c r="F495" s="13" t="s">
        <v>110</v>
      </c>
      <c r="G495" s="95" t="str">
        <f t="shared" si="55"/>
        <v>-</v>
      </c>
      <c r="H495" s="13" t="s">
        <v>110</v>
      </c>
      <c r="I495" s="95" t="str">
        <f t="shared" si="56"/>
        <v>-</v>
      </c>
      <c r="J495" s="13" t="s">
        <v>110</v>
      </c>
      <c r="K495" s="95" t="str">
        <f t="shared" si="57"/>
        <v>-</v>
      </c>
      <c r="L495" s="95" t="s">
        <v>110</v>
      </c>
      <c r="M495" s="95" t="str">
        <f t="shared" si="58"/>
        <v>-</v>
      </c>
      <c r="N495" s="13">
        <v>20.073</v>
      </c>
      <c r="O495" s="13">
        <v>16.356000000000002</v>
      </c>
      <c r="P495" s="13">
        <v>15.241</v>
      </c>
      <c r="Q495" s="13">
        <v>14.446999999999999</v>
      </c>
      <c r="R495" s="95"/>
      <c r="S495" s="13"/>
      <c r="T495" s="13"/>
    </row>
    <row r="496" spans="1:23">
      <c r="A496" s="10">
        <v>43026</v>
      </c>
      <c r="B496" s="13">
        <v>83.146699999999996</v>
      </c>
      <c r="C496" s="95">
        <f t="shared" si="53"/>
        <v>0.27100053719871464</v>
      </c>
      <c r="D496" s="13" t="s">
        <v>110</v>
      </c>
      <c r="E496" s="95" t="str">
        <f t="shared" si="54"/>
        <v>-</v>
      </c>
      <c r="F496" s="13" t="s">
        <v>110</v>
      </c>
      <c r="G496" s="95" t="str">
        <f t="shared" si="55"/>
        <v>-</v>
      </c>
      <c r="H496" s="13" t="s">
        <v>110</v>
      </c>
      <c r="I496" s="95" t="str">
        <f t="shared" si="56"/>
        <v>-</v>
      </c>
      <c r="J496" s="13" t="s">
        <v>110</v>
      </c>
      <c r="K496" s="95" t="str">
        <f t="shared" si="57"/>
        <v>-</v>
      </c>
      <c r="L496" s="95" t="s">
        <v>110</v>
      </c>
      <c r="M496" s="95" t="str">
        <f t="shared" si="58"/>
        <v>-</v>
      </c>
      <c r="N496" s="13">
        <v>20.140999999999998</v>
      </c>
      <c r="O496" s="13">
        <v>16.338000000000001</v>
      </c>
      <c r="P496" s="13">
        <v>15.241</v>
      </c>
      <c r="Q496" s="13">
        <v>14.446999999999999</v>
      </c>
      <c r="R496" s="95"/>
      <c r="S496" s="13"/>
      <c r="T496" s="13"/>
    </row>
    <row r="497" spans="1:20">
      <c r="A497" s="10">
        <v>43027</v>
      </c>
      <c r="B497" s="13">
        <v>83.198099999999997</v>
      </c>
      <c r="C497" s="95">
        <f t="shared" si="53"/>
        <v>0.27099978580534617</v>
      </c>
      <c r="D497" s="13" t="s">
        <v>110</v>
      </c>
      <c r="E497" s="95" t="str">
        <f t="shared" si="54"/>
        <v>-</v>
      </c>
      <c r="F497" s="13" t="s">
        <v>110</v>
      </c>
      <c r="G497" s="95" t="str">
        <f t="shared" si="55"/>
        <v>-</v>
      </c>
      <c r="H497" s="13" t="s">
        <v>110</v>
      </c>
      <c r="I497" s="95" t="str">
        <f t="shared" si="56"/>
        <v>-</v>
      </c>
      <c r="J497" s="13" t="s">
        <v>110</v>
      </c>
      <c r="K497" s="95" t="str">
        <f t="shared" si="57"/>
        <v>-</v>
      </c>
      <c r="L497" s="95" t="s">
        <v>110</v>
      </c>
      <c r="M497" s="95" t="str">
        <f t="shared" si="58"/>
        <v>-</v>
      </c>
      <c r="N497" s="13">
        <v>20.140999999999998</v>
      </c>
      <c r="O497" s="13">
        <v>16.317</v>
      </c>
      <c r="P497" s="13">
        <v>15.284000000000001</v>
      </c>
      <c r="Q497" s="13">
        <v>14.244999999999999</v>
      </c>
      <c r="R497" s="95"/>
      <c r="S497" s="13"/>
      <c r="T497" s="13"/>
    </row>
    <row r="498" spans="1:20">
      <c r="A498" s="10">
        <v>43028</v>
      </c>
      <c r="B498" s="13">
        <v>83.198099999999997</v>
      </c>
      <c r="C498" s="95">
        <f t="shared" si="53"/>
        <v>0.27199978501495997</v>
      </c>
      <c r="D498" s="13" t="s">
        <v>110</v>
      </c>
      <c r="E498" s="95" t="str">
        <f t="shared" si="54"/>
        <v>-</v>
      </c>
      <c r="F498" s="13" t="s">
        <v>110</v>
      </c>
      <c r="G498" s="95" t="str">
        <f t="shared" si="55"/>
        <v>-</v>
      </c>
      <c r="H498" s="13" t="s">
        <v>110</v>
      </c>
      <c r="I498" s="95" t="str">
        <f t="shared" si="56"/>
        <v>-</v>
      </c>
      <c r="J498" s="13" t="s">
        <v>110</v>
      </c>
      <c r="K498" s="95" t="str">
        <f t="shared" si="57"/>
        <v>-</v>
      </c>
      <c r="L498" s="95" t="s">
        <v>110</v>
      </c>
      <c r="M498" s="95" t="str">
        <f t="shared" si="58"/>
        <v>-</v>
      </c>
      <c r="N498" s="13">
        <v>20.414999999999999</v>
      </c>
      <c r="O498" s="13">
        <v>16.436</v>
      </c>
      <c r="P498" s="13">
        <v>15.284000000000001</v>
      </c>
      <c r="Q498" s="13">
        <v>14.234</v>
      </c>
      <c r="R498" s="95"/>
      <c r="S498" s="13"/>
      <c r="T498" s="13"/>
    </row>
    <row r="499" spans="1:20">
      <c r="A499" s="10">
        <v>43031</v>
      </c>
      <c r="B499" s="13">
        <v>83.307299999999998</v>
      </c>
      <c r="C499" s="95">
        <f t="shared" si="53"/>
        <v>0.27289878343069024</v>
      </c>
      <c r="D499" s="13" t="s">
        <v>110</v>
      </c>
      <c r="E499" s="95" t="str">
        <f t="shared" si="54"/>
        <v>-</v>
      </c>
      <c r="F499" s="13" t="s">
        <v>110</v>
      </c>
      <c r="G499" s="95" t="str">
        <f t="shared" si="55"/>
        <v>-</v>
      </c>
      <c r="H499" s="13" t="s">
        <v>110</v>
      </c>
      <c r="I499" s="95" t="str">
        <f t="shared" si="56"/>
        <v>-</v>
      </c>
      <c r="J499" s="13" t="s">
        <v>110</v>
      </c>
      <c r="K499" s="95" t="str">
        <f t="shared" si="57"/>
        <v>-</v>
      </c>
      <c r="L499" s="95" t="s">
        <v>110</v>
      </c>
      <c r="M499" s="95" t="str">
        <f t="shared" si="58"/>
        <v>-</v>
      </c>
      <c r="N499" s="13">
        <v>20.414999999999999</v>
      </c>
      <c r="O499" s="13">
        <v>16.486000000000001</v>
      </c>
      <c r="P499" s="13">
        <v>15.284000000000001</v>
      </c>
      <c r="Q499" s="13">
        <v>14.234</v>
      </c>
      <c r="R499" s="95"/>
      <c r="S499" s="13"/>
      <c r="T499" s="13"/>
    </row>
    <row r="500" spans="1:20">
      <c r="A500" s="10">
        <v>43032</v>
      </c>
      <c r="B500" s="13">
        <v>83.328699999999998</v>
      </c>
      <c r="C500" s="95">
        <f t="shared" si="53"/>
        <v>0.27349945376064044</v>
      </c>
      <c r="D500" s="13" t="s">
        <v>110</v>
      </c>
      <c r="E500" s="95" t="str">
        <f t="shared" si="54"/>
        <v>-</v>
      </c>
      <c r="F500" s="13" t="s">
        <v>110</v>
      </c>
      <c r="G500" s="95" t="str">
        <f t="shared" si="55"/>
        <v>-</v>
      </c>
      <c r="H500" s="13" t="s">
        <v>110</v>
      </c>
      <c r="I500" s="95" t="str">
        <f t="shared" si="56"/>
        <v>-</v>
      </c>
      <c r="J500" s="13" t="s">
        <v>110</v>
      </c>
      <c r="K500" s="95" t="str">
        <f t="shared" si="57"/>
        <v>-</v>
      </c>
      <c r="L500" s="95" t="s">
        <v>110</v>
      </c>
      <c r="M500" s="95" t="str">
        <f t="shared" si="58"/>
        <v>-</v>
      </c>
      <c r="N500" s="13">
        <v>20.414999999999999</v>
      </c>
      <c r="O500" s="13">
        <v>16.675000000000001</v>
      </c>
      <c r="P500" s="13">
        <v>15.317</v>
      </c>
      <c r="Q500" s="13">
        <v>14.269</v>
      </c>
      <c r="R500" s="95"/>
      <c r="S500" s="13"/>
      <c r="T500" s="13"/>
    </row>
    <row r="501" spans="1:20">
      <c r="A501" s="10">
        <v>43033</v>
      </c>
      <c r="B501" s="13">
        <v>83.431399999999996</v>
      </c>
      <c r="C501" s="95">
        <f t="shared" si="53"/>
        <v>0.27250062952984583</v>
      </c>
      <c r="D501" s="13" t="s">
        <v>110</v>
      </c>
      <c r="E501" s="95" t="str">
        <f t="shared" si="54"/>
        <v>-</v>
      </c>
      <c r="F501" s="13" t="s">
        <v>110</v>
      </c>
      <c r="G501" s="95" t="str">
        <f t="shared" si="55"/>
        <v>-</v>
      </c>
      <c r="H501" s="13" t="s">
        <v>110</v>
      </c>
      <c r="I501" s="95" t="str">
        <f t="shared" si="56"/>
        <v>-</v>
      </c>
      <c r="J501" s="13" t="s">
        <v>110</v>
      </c>
      <c r="K501" s="95" t="str">
        <f t="shared" si="57"/>
        <v>-</v>
      </c>
      <c r="L501" s="95" t="s">
        <v>110</v>
      </c>
      <c r="M501" s="95" t="str">
        <f t="shared" si="58"/>
        <v>-</v>
      </c>
      <c r="N501" s="13">
        <v>20.753</v>
      </c>
      <c r="O501" s="13">
        <v>17.181000000000001</v>
      </c>
      <c r="P501" s="13">
        <v>15.263</v>
      </c>
      <c r="Q501" s="13">
        <v>14.276</v>
      </c>
      <c r="R501" s="95"/>
      <c r="S501" s="13"/>
      <c r="T501" s="13"/>
    </row>
    <row r="502" spans="1:20">
      <c r="A502" s="10">
        <v>43034</v>
      </c>
      <c r="B502" s="13">
        <v>83.306799999999996</v>
      </c>
      <c r="C502" s="95">
        <f t="shared" si="53"/>
        <v>0.27599812686019631</v>
      </c>
      <c r="D502" s="13" t="s">
        <v>110</v>
      </c>
      <c r="E502" s="95" t="str">
        <f t="shared" si="54"/>
        <v>-</v>
      </c>
      <c r="F502" s="13" t="s">
        <v>110</v>
      </c>
      <c r="G502" s="95" t="str">
        <f t="shared" si="55"/>
        <v>-</v>
      </c>
      <c r="H502" s="13" t="s">
        <v>110</v>
      </c>
      <c r="I502" s="95" t="str">
        <f t="shared" si="56"/>
        <v>-</v>
      </c>
      <c r="J502" s="13" t="s">
        <v>110</v>
      </c>
      <c r="K502" s="95" t="str">
        <f t="shared" si="57"/>
        <v>-</v>
      </c>
      <c r="L502" s="95" t="s">
        <v>110</v>
      </c>
      <c r="M502" s="95" t="str">
        <f t="shared" si="58"/>
        <v>-</v>
      </c>
      <c r="N502" s="13">
        <v>20.753</v>
      </c>
      <c r="O502" s="13">
        <v>16.88</v>
      </c>
      <c r="P502" s="13">
        <v>15.789</v>
      </c>
      <c r="Q502" s="13">
        <v>14.276</v>
      </c>
      <c r="R502" s="95"/>
      <c r="S502" s="13"/>
      <c r="T502" s="13"/>
    </row>
    <row r="503" spans="1:20">
      <c r="A503" s="10">
        <v>43035</v>
      </c>
      <c r="B503" s="13">
        <v>83.083799999999997</v>
      </c>
      <c r="C503" s="95">
        <f t="shared" si="53"/>
        <v>0.28149805413694412</v>
      </c>
      <c r="D503" s="13" t="s">
        <v>110</v>
      </c>
      <c r="E503" s="95" t="str">
        <f t="shared" si="54"/>
        <v>-</v>
      </c>
      <c r="F503" s="13" t="s">
        <v>110</v>
      </c>
      <c r="G503" s="95" t="str">
        <f t="shared" si="55"/>
        <v>-</v>
      </c>
      <c r="H503" s="13" t="s">
        <v>110</v>
      </c>
      <c r="I503" s="95" t="str">
        <f t="shared" si="56"/>
        <v>-</v>
      </c>
      <c r="J503" s="13" t="s">
        <v>110</v>
      </c>
      <c r="K503" s="95" t="str">
        <f t="shared" si="57"/>
        <v>-</v>
      </c>
      <c r="L503" s="95" t="s">
        <v>110</v>
      </c>
      <c r="M503" s="95" t="str">
        <f t="shared" si="58"/>
        <v>-</v>
      </c>
      <c r="N503" s="13">
        <v>22.594000000000001</v>
      </c>
      <c r="O503" s="13">
        <v>17.231999999999999</v>
      </c>
      <c r="P503" s="13">
        <v>15.789</v>
      </c>
      <c r="Q503" s="13">
        <v>14.276</v>
      </c>
      <c r="R503" s="95"/>
      <c r="S503" s="13"/>
      <c r="T503" s="13"/>
    </row>
    <row r="504" spans="1:20">
      <c r="A504" s="10">
        <v>43038</v>
      </c>
      <c r="B504" s="13">
        <v>83.218999999999994</v>
      </c>
      <c r="C504" s="95">
        <f t="shared" si="53"/>
        <v>0.28199908665493645</v>
      </c>
      <c r="D504" s="13" t="s">
        <v>110</v>
      </c>
      <c r="E504" s="95" t="str">
        <f t="shared" si="54"/>
        <v>-</v>
      </c>
      <c r="F504" s="13" t="s">
        <v>110</v>
      </c>
      <c r="G504" s="95" t="str">
        <f t="shared" si="55"/>
        <v>-</v>
      </c>
      <c r="H504" s="13" t="s">
        <v>110</v>
      </c>
      <c r="I504" s="95" t="str">
        <f t="shared" si="56"/>
        <v>-</v>
      </c>
      <c r="J504" s="13" t="s">
        <v>110</v>
      </c>
      <c r="K504" s="95" t="str">
        <f t="shared" si="57"/>
        <v>-</v>
      </c>
      <c r="L504" s="95" t="s">
        <v>110</v>
      </c>
      <c r="M504" s="95" t="str">
        <f t="shared" si="58"/>
        <v>-</v>
      </c>
      <c r="N504" s="13">
        <v>23.666</v>
      </c>
      <c r="O504" s="13">
        <v>17.231999999999999</v>
      </c>
      <c r="P504" s="13">
        <v>15.631</v>
      </c>
      <c r="Q504" s="13">
        <v>14.276</v>
      </c>
      <c r="R504" s="95"/>
      <c r="S504" s="13"/>
      <c r="T504" s="13"/>
    </row>
    <row r="505" spans="1:20">
      <c r="A505" s="10">
        <v>43039</v>
      </c>
      <c r="B505" s="13">
        <v>83.203400000000002</v>
      </c>
      <c r="C505" s="95">
        <f t="shared" si="53"/>
        <v>0.28339998494883989</v>
      </c>
      <c r="D505" s="13" t="s">
        <v>110</v>
      </c>
      <c r="E505" s="95" t="str">
        <f t="shared" si="54"/>
        <v>-</v>
      </c>
      <c r="F505" s="13" t="s">
        <v>110</v>
      </c>
      <c r="G505" s="95" t="str">
        <f t="shared" si="55"/>
        <v>-</v>
      </c>
      <c r="H505" s="13" t="s">
        <v>110</v>
      </c>
      <c r="I505" s="95" t="str">
        <f t="shared" si="56"/>
        <v>-</v>
      </c>
      <c r="J505" s="13" t="s">
        <v>110</v>
      </c>
      <c r="K505" s="95" t="str">
        <f t="shared" si="57"/>
        <v>-</v>
      </c>
      <c r="L505" s="95" t="s">
        <v>110</v>
      </c>
      <c r="M505" s="95" t="str">
        <f t="shared" si="58"/>
        <v>-</v>
      </c>
      <c r="N505" s="13">
        <v>24.085000000000001</v>
      </c>
      <c r="O505" s="13">
        <v>17.231999999999999</v>
      </c>
      <c r="P505" s="13">
        <v>15.641999999999999</v>
      </c>
      <c r="Q505" s="13">
        <v>14.56</v>
      </c>
      <c r="R505" s="95"/>
      <c r="S505" s="13"/>
      <c r="T505" s="13"/>
    </row>
    <row r="506" spans="1:20">
      <c r="A506" s="10">
        <v>43040</v>
      </c>
      <c r="B506" s="13">
        <v>83.227699999999999</v>
      </c>
      <c r="C506" s="95">
        <f t="shared" si="53"/>
        <v>0.28399966593020121</v>
      </c>
      <c r="D506" s="13" t="s">
        <v>110</v>
      </c>
      <c r="E506" s="95" t="str">
        <f t="shared" si="54"/>
        <v>-</v>
      </c>
      <c r="F506" s="13" t="s">
        <v>110</v>
      </c>
      <c r="G506" s="95" t="str">
        <f t="shared" si="55"/>
        <v>-</v>
      </c>
      <c r="H506" s="13" t="s">
        <v>110</v>
      </c>
      <c r="I506" s="95" t="str">
        <f t="shared" si="56"/>
        <v>-</v>
      </c>
      <c r="J506" s="13" t="s">
        <v>110</v>
      </c>
      <c r="K506" s="95" t="str">
        <f t="shared" si="57"/>
        <v>-</v>
      </c>
      <c r="L506" s="95" t="s">
        <v>110</v>
      </c>
      <c r="M506" s="95" t="str">
        <f t="shared" si="58"/>
        <v>-</v>
      </c>
      <c r="N506" s="13">
        <v>24.373000000000001</v>
      </c>
      <c r="O506" s="13">
        <v>17.231999999999999</v>
      </c>
      <c r="P506" s="13">
        <v>15.718999999999999</v>
      </c>
      <c r="Q506" s="13">
        <v>14.617000000000001</v>
      </c>
      <c r="R506" s="95"/>
      <c r="S506" s="13"/>
      <c r="T506" s="13"/>
    </row>
    <row r="507" spans="1:20">
      <c r="A507" s="10">
        <v>43041</v>
      </c>
      <c r="B507" s="13">
        <v>83.281599999999997</v>
      </c>
      <c r="C507" s="95">
        <f t="shared" si="53"/>
        <v>0.28400030739082821</v>
      </c>
      <c r="D507" s="13" t="s">
        <v>110</v>
      </c>
      <c r="E507" s="95" t="str">
        <f t="shared" si="54"/>
        <v>-</v>
      </c>
      <c r="F507" s="13" t="s">
        <v>110</v>
      </c>
      <c r="G507" s="95" t="str">
        <f t="shared" si="55"/>
        <v>-</v>
      </c>
      <c r="H507" s="13" t="s">
        <v>110</v>
      </c>
      <c r="I507" s="95" t="str">
        <f t="shared" si="56"/>
        <v>-</v>
      </c>
      <c r="J507" s="13" t="s">
        <v>110</v>
      </c>
      <c r="K507" s="95" t="str">
        <f t="shared" si="57"/>
        <v>-</v>
      </c>
      <c r="L507" s="95" t="s">
        <v>110</v>
      </c>
      <c r="M507" s="95" t="str">
        <f t="shared" si="58"/>
        <v>-</v>
      </c>
      <c r="N507" s="13">
        <v>24.861000000000001</v>
      </c>
      <c r="O507" s="13">
        <v>17.231999999999999</v>
      </c>
      <c r="P507" s="13">
        <v>15.669</v>
      </c>
      <c r="Q507" s="13">
        <v>14.551</v>
      </c>
      <c r="R507" s="95"/>
      <c r="S507" s="13"/>
      <c r="T507" s="13"/>
    </row>
    <row r="508" spans="1:20">
      <c r="A508" s="10">
        <v>43042</v>
      </c>
      <c r="B508" s="13">
        <v>83.262299999999996</v>
      </c>
      <c r="C508" s="95">
        <f t="shared" si="53"/>
        <v>0.2855006603737974</v>
      </c>
      <c r="D508" s="13" t="s">
        <v>110</v>
      </c>
      <c r="E508" s="95" t="str">
        <f t="shared" si="54"/>
        <v>-</v>
      </c>
      <c r="F508" s="13" t="s">
        <v>110</v>
      </c>
      <c r="G508" s="95" t="str">
        <f t="shared" si="55"/>
        <v>-</v>
      </c>
      <c r="H508" s="13" t="s">
        <v>110</v>
      </c>
      <c r="I508" s="95" t="str">
        <f t="shared" si="56"/>
        <v>-</v>
      </c>
      <c r="J508" s="13" t="s">
        <v>110</v>
      </c>
      <c r="K508" s="95" t="str">
        <f t="shared" si="57"/>
        <v>-</v>
      </c>
      <c r="L508" s="95" t="s">
        <v>110</v>
      </c>
      <c r="M508" s="95" t="str">
        <f t="shared" si="58"/>
        <v>-</v>
      </c>
      <c r="N508" s="13">
        <v>24.861000000000001</v>
      </c>
      <c r="O508" s="13">
        <v>17.728000000000002</v>
      </c>
      <c r="P508" s="13">
        <v>15.974</v>
      </c>
      <c r="Q508" s="13">
        <v>14.551</v>
      </c>
      <c r="R508" s="95"/>
      <c r="S508" s="13"/>
      <c r="T508" s="13"/>
    </row>
    <row r="509" spans="1:20">
      <c r="A509" s="10">
        <v>43045</v>
      </c>
      <c r="B509" s="13" t="s">
        <v>110</v>
      </c>
      <c r="C509" s="95" t="str">
        <f t="shared" si="53"/>
        <v>-</v>
      </c>
      <c r="D509" s="13" t="s">
        <v>110</v>
      </c>
      <c r="E509" s="95" t="str">
        <f t="shared" si="54"/>
        <v>-</v>
      </c>
      <c r="F509" s="13" t="s">
        <v>110</v>
      </c>
      <c r="G509" s="95" t="str">
        <f t="shared" si="55"/>
        <v>-</v>
      </c>
      <c r="H509" s="13" t="s">
        <v>110</v>
      </c>
      <c r="I509" s="95" t="str">
        <f t="shared" si="56"/>
        <v>-</v>
      </c>
      <c r="J509" s="13" t="s">
        <v>110</v>
      </c>
      <c r="K509" s="95" t="str">
        <f t="shared" si="57"/>
        <v>-</v>
      </c>
      <c r="L509" s="95" t="s">
        <v>110</v>
      </c>
      <c r="M509" s="95" t="str">
        <f t="shared" si="58"/>
        <v>-</v>
      </c>
      <c r="N509" s="13">
        <v>24.861000000000001</v>
      </c>
      <c r="O509" s="13">
        <v>17.728000000000002</v>
      </c>
      <c r="P509" s="13">
        <v>15.974</v>
      </c>
      <c r="Q509" s="13">
        <v>14.551</v>
      </c>
      <c r="R509" s="95"/>
      <c r="S509" s="13"/>
      <c r="T509" s="13"/>
    </row>
    <row r="510" spans="1:20">
      <c r="A510" s="10">
        <v>43046</v>
      </c>
      <c r="B510" s="13">
        <v>83.455699999999993</v>
      </c>
      <c r="C510" s="95">
        <f t="shared" si="53"/>
        <v>0.28599914557400685</v>
      </c>
      <c r="D510" s="13" t="s">
        <v>110</v>
      </c>
      <c r="E510" s="95" t="str">
        <f t="shared" si="54"/>
        <v>-</v>
      </c>
      <c r="F510" s="13" t="s">
        <v>110</v>
      </c>
      <c r="G510" s="95" t="str">
        <f t="shared" si="55"/>
        <v>-</v>
      </c>
      <c r="H510" s="13" t="s">
        <v>110</v>
      </c>
      <c r="I510" s="95" t="str">
        <f t="shared" si="56"/>
        <v>-</v>
      </c>
      <c r="J510" s="13" t="s">
        <v>110</v>
      </c>
      <c r="K510" s="95" t="str">
        <f t="shared" si="57"/>
        <v>-</v>
      </c>
      <c r="L510" s="95" t="s">
        <v>110</v>
      </c>
      <c r="M510" s="95" t="str">
        <f t="shared" si="58"/>
        <v>-</v>
      </c>
      <c r="N510" s="13">
        <v>24.696000000000002</v>
      </c>
      <c r="O510" s="13">
        <v>17.728000000000002</v>
      </c>
      <c r="P510" s="13">
        <v>15.852</v>
      </c>
      <c r="Q510" s="13">
        <v>14.686</v>
      </c>
      <c r="R510" s="95"/>
      <c r="S510" s="13"/>
      <c r="T510" s="13"/>
    </row>
    <row r="511" spans="1:20">
      <c r="A511" s="10">
        <v>43047</v>
      </c>
      <c r="B511" s="13">
        <v>83.174599999999998</v>
      </c>
      <c r="C511" s="95">
        <f t="shared" si="53"/>
        <v>0.29299958179387725</v>
      </c>
      <c r="D511" s="13" t="s">
        <v>110</v>
      </c>
      <c r="E511" s="95" t="str">
        <f t="shared" si="54"/>
        <v>-</v>
      </c>
      <c r="F511" s="13" t="s">
        <v>110</v>
      </c>
      <c r="G511" s="95" t="str">
        <f t="shared" si="55"/>
        <v>-</v>
      </c>
      <c r="H511" s="13" t="s">
        <v>110</v>
      </c>
      <c r="I511" s="95" t="str">
        <f t="shared" si="56"/>
        <v>-</v>
      </c>
      <c r="J511" s="13" t="s">
        <v>110</v>
      </c>
      <c r="K511" s="95" t="str">
        <f t="shared" si="57"/>
        <v>-</v>
      </c>
      <c r="L511" s="95" t="s">
        <v>110</v>
      </c>
      <c r="M511" s="95" t="str">
        <f t="shared" si="58"/>
        <v>-</v>
      </c>
      <c r="N511" s="13">
        <v>25.271000000000001</v>
      </c>
      <c r="O511" s="13">
        <v>17.853999999999999</v>
      </c>
      <c r="P511" s="13">
        <v>16.332999999999998</v>
      </c>
      <c r="Q511" s="13">
        <v>14.874000000000001</v>
      </c>
      <c r="R511" s="95"/>
      <c r="S511" s="13"/>
      <c r="T511" s="13"/>
    </row>
    <row r="512" spans="1:20">
      <c r="A512" s="10">
        <v>43048</v>
      </c>
      <c r="B512" s="13">
        <v>83.111199999999997</v>
      </c>
      <c r="C512" s="95">
        <f t="shared" si="53"/>
        <v>0.29550061073075268</v>
      </c>
      <c r="D512" s="13" t="s">
        <v>110</v>
      </c>
      <c r="E512" s="95" t="str">
        <f t="shared" si="54"/>
        <v>-</v>
      </c>
      <c r="F512" s="13" t="s">
        <v>110</v>
      </c>
      <c r="G512" s="95" t="str">
        <f t="shared" si="55"/>
        <v>-</v>
      </c>
      <c r="H512" s="13" t="s">
        <v>110</v>
      </c>
      <c r="I512" s="95" t="str">
        <f t="shared" si="56"/>
        <v>-</v>
      </c>
      <c r="J512" s="13" t="s">
        <v>110</v>
      </c>
      <c r="K512" s="95" t="str">
        <f t="shared" si="57"/>
        <v>-</v>
      </c>
      <c r="L512" s="95" t="s">
        <v>110</v>
      </c>
      <c r="M512" s="95" t="str">
        <f t="shared" si="58"/>
        <v>-</v>
      </c>
      <c r="N512" s="13">
        <v>25.762</v>
      </c>
      <c r="O512" s="13">
        <v>17.853999999999999</v>
      </c>
      <c r="P512" s="13">
        <v>16.332999999999998</v>
      </c>
      <c r="Q512" s="13">
        <v>15.308999999999999</v>
      </c>
      <c r="R512" s="95"/>
      <c r="S512" s="13"/>
      <c r="T512" s="13"/>
    </row>
    <row r="513" spans="1:20">
      <c r="A513" s="10">
        <v>43049</v>
      </c>
      <c r="B513" s="13">
        <v>83.143600000000006</v>
      </c>
      <c r="C513" s="95">
        <f t="shared" si="53"/>
        <v>0.29599805637475401</v>
      </c>
      <c r="D513" s="13" t="s">
        <v>110</v>
      </c>
      <c r="E513" s="95" t="str">
        <f t="shared" si="54"/>
        <v>-</v>
      </c>
      <c r="F513" s="13" t="s">
        <v>110</v>
      </c>
      <c r="G513" s="95" t="str">
        <f t="shared" si="55"/>
        <v>-</v>
      </c>
      <c r="H513" s="13" t="s">
        <v>110</v>
      </c>
      <c r="I513" s="95" t="str">
        <f t="shared" si="56"/>
        <v>-</v>
      </c>
      <c r="J513" s="13" t="s">
        <v>110</v>
      </c>
      <c r="K513" s="95" t="str">
        <f t="shared" si="57"/>
        <v>-</v>
      </c>
      <c r="L513" s="95" t="s">
        <v>110</v>
      </c>
      <c r="M513" s="95" t="str">
        <f t="shared" si="58"/>
        <v>-</v>
      </c>
      <c r="N513" s="13">
        <v>25.762</v>
      </c>
      <c r="O513" s="13">
        <v>18.109000000000002</v>
      </c>
      <c r="P513" s="13">
        <v>16.332999999999998</v>
      </c>
      <c r="Q513" s="13">
        <v>15.308999999999999</v>
      </c>
      <c r="R513" s="95"/>
      <c r="S513" s="13"/>
      <c r="T513" s="13"/>
    </row>
    <row r="514" spans="1:20">
      <c r="A514" s="10">
        <v>43052</v>
      </c>
      <c r="B514" s="13">
        <v>83.359099999999998</v>
      </c>
      <c r="C514" s="95">
        <f t="shared" si="53"/>
        <v>0.2949984302100756</v>
      </c>
      <c r="D514" s="13" t="s">
        <v>110</v>
      </c>
      <c r="E514" s="95" t="str">
        <f t="shared" si="54"/>
        <v>-</v>
      </c>
      <c r="F514" s="13" t="s">
        <v>110</v>
      </c>
      <c r="G514" s="95" t="str">
        <f t="shared" si="55"/>
        <v>-</v>
      </c>
      <c r="H514" s="13" t="s">
        <v>110</v>
      </c>
      <c r="I514" s="95" t="str">
        <f t="shared" si="56"/>
        <v>-</v>
      </c>
      <c r="J514" s="13" t="s">
        <v>110</v>
      </c>
      <c r="K514" s="95" t="str">
        <f t="shared" si="57"/>
        <v>-</v>
      </c>
      <c r="L514" s="95" t="s">
        <v>110</v>
      </c>
      <c r="M514" s="95" t="str">
        <f t="shared" si="58"/>
        <v>-</v>
      </c>
      <c r="N514" s="13">
        <v>25.952999999999999</v>
      </c>
      <c r="O514" s="13">
        <v>17.943000000000001</v>
      </c>
      <c r="P514" s="13">
        <v>16.332999999999998</v>
      </c>
      <c r="Q514" s="13">
        <v>15.308999999999999</v>
      </c>
      <c r="R514" s="95"/>
      <c r="S514" s="13"/>
      <c r="T514" s="13"/>
    </row>
    <row r="515" spans="1:20">
      <c r="A515" s="10">
        <v>43053</v>
      </c>
      <c r="B515" s="13">
        <v>83.368399999999994</v>
      </c>
      <c r="C515" s="95">
        <f t="shared" si="53"/>
        <v>0.2959990533544461</v>
      </c>
      <c r="D515" s="13" t="s">
        <v>110</v>
      </c>
      <c r="E515" s="95" t="str">
        <f t="shared" si="54"/>
        <v>-</v>
      </c>
      <c r="F515" s="13" t="s">
        <v>110</v>
      </c>
      <c r="G515" s="95" t="str">
        <f t="shared" si="55"/>
        <v>-</v>
      </c>
      <c r="H515" s="13" t="s">
        <v>110</v>
      </c>
      <c r="I515" s="95" t="str">
        <f t="shared" si="56"/>
        <v>-</v>
      </c>
      <c r="J515" s="13" t="s">
        <v>110</v>
      </c>
      <c r="K515" s="95" t="str">
        <f t="shared" si="57"/>
        <v>-</v>
      </c>
      <c r="L515" s="95" t="s">
        <v>110</v>
      </c>
      <c r="M515" s="95" t="str">
        <f t="shared" si="58"/>
        <v>-</v>
      </c>
      <c r="N515" s="13">
        <v>26.05</v>
      </c>
      <c r="O515" s="13">
        <v>18.053000000000001</v>
      </c>
      <c r="P515" s="13">
        <v>16.201000000000001</v>
      </c>
      <c r="Q515" s="13">
        <v>15.231</v>
      </c>
      <c r="R515" s="95"/>
      <c r="S515" s="13"/>
      <c r="T515" s="13"/>
    </row>
    <row r="516" spans="1:20">
      <c r="A516" s="10">
        <v>43054</v>
      </c>
      <c r="B516" s="13">
        <v>83.122200000000007</v>
      </c>
      <c r="C516" s="95">
        <f t="shared" si="53"/>
        <v>0.30250014497956496</v>
      </c>
      <c r="D516" s="13">
        <v>81.949100000000001</v>
      </c>
      <c r="E516" s="95">
        <f t="shared" si="54"/>
        <v>0.29449972213834175</v>
      </c>
      <c r="F516" s="13" t="s">
        <v>110</v>
      </c>
      <c r="G516" s="95" t="str">
        <f t="shared" si="55"/>
        <v>-</v>
      </c>
      <c r="H516" s="13" t="s">
        <v>110</v>
      </c>
      <c r="I516" s="95" t="str">
        <f t="shared" si="56"/>
        <v>-</v>
      </c>
      <c r="J516" s="13" t="s">
        <v>110</v>
      </c>
      <c r="K516" s="95" t="str">
        <f t="shared" si="57"/>
        <v>-</v>
      </c>
      <c r="L516" s="95" t="s">
        <v>110</v>
      </c>
      <c r="M516" s="95" t="str">
        <f t="shared" si="58"/>
        <v>-</v>
      </c>
      <c r="N516" s="13">
        <v>26.219000000000001</v>
      </c>
      <c r="O516" s="13">
        <v>17.978999999999999</v>
      </c>
      <c r="P516" s="13">
        <v>16.417000000000002</v>
      </c>
      <c r="Q516" s="13">
        <v>15.231</v>
      </c>
      <c r="R516" s="95"/>
      <c r="S516" s="13"/>
      <c r="T516" s="13"/>
    </row>
    <row r="517" spans="1:20">
      <c r="A517" s="10">
        <v>43055</v>
      </c>
      <c r="B517" s="13">
        <v>83.574600000000004</v>
      </c>
      <c r="C517" s="95">
        <f t="shared" si="53"/>
        <v>0.29399820982553598</v>
      </c>
      <c r="D517" s="13">
        <v>81.953199999999995</v>
      </c>
      <c r="E517" s="95">
        <f t="shared" si="54"/>
        <v>0.2955005202395285</v>
      </c>
      <c r="F517" s="13" t="s">
        <v>110</v>
      </c>
      <c r="G517" s="95" t="str">
        <f t="shared" si="55"/>
        <v>-</v>
      </c>
      <c r="H517" s="13" t="s">
        <v>110</v>
      </c>
      <c r="I517" s="95" t="str">
        <f t="shared" si="56"/>
        <v>-</v>
      </c>
      <c r="J517" s="13" t="s">
        <v>110</v>
      </c>
      <c r="K517" s="95" t="str">
        <f t="shared" si="57"/>
        <v>-</v>
      </c>
      <c r="L517" s="95" t="s">
        <v>110</v>
      </c>
      <c r="M517" s="95" t="str">
        <f t="shared" si="58"/>
        <v>-</v>
      </c>
      <c r="N517" s="13">
        <v>26.035</v>
      </c>
      <c r="O517" s="13">
        <v>17.96</v>
      </c>
      <c r="P517" s="13">
        <v>16.417000000000002</v>
      </c>
      <c r="Q517" s="13">
        <v>15.378</v>
      </c>
      <c r="R517" s="95"/>
      <c r="S517" s="13"/>
      <c r="T517" s="13"/>
    </row>
    <row r="518" spans="1:20">
      <c r="A518" s="10">
        <v>43056</v>
      </c>
      <c r="B518" s="13">
        <v>83.584299999999999</v>
      </c>
      <c r="C518" s="95">
        <f t="shared" si="53"/>
        <v>0.29499950541541686</v>
      </c>
      <c r="D518" s="13">
        <v>82.032600000000002</v>
      </c>
      <c r="E518" s="95">
        <f t="shared" si="54"/>
        <v>0.29500021560144207</v>
      </c>
      <c r="F518" s="13" t="s">
        <v>110</v>
      </c>
      <c r="G518" s="95" t="str">
        <f t="shared" si="55"/>
        <v>-</v>
      </c>
      <c r="H518" s="13" t="s">
        <v>110</v>
      </c>
      <c r="I518" s="95" t="str">
        <f t="shared" si="56"/>
        <v>-</v>
      </c>
      <c r="J518" s="13" t="s">
        <v>110</v>
      </c>
      <c r="K518" s="95" t="str">
        <f t="shared" si="57"/>
        <v>-</v>
      </c>
      <c r="L518" s="95" t="s">
        <v>110</v>
      </c>
      <c r="M518" s="95" t="str">
        <f t="shared" si="58"/>
        <v>-</v>
      </c>
      <c r="N518" s="13">
        <v>24.834</v>
      </c>
      <c r="O518" s="13">
        <v>17.96</v>
      </c>
      <c r="P518" s="13">
        <v>16.417000000000002</v>
      </c>
      <c r="Q518" s="13">
        <v>15.378</v>
      </c>
      <c r="R518" s="95"/>
      <c r="S518" s="13"/>
      <c r="T518" s="13"/>
    </row>
    <row r="519" spans="1:20">
      <c r="A519" s="10">
        <v>43059</v>
      </c>
      <c r="B519" s="13" t="s">
        <v>110</v>
      </c>
      <c r="C519" s="95" t="str">
        <f t="shared" si="53"/>
        <v>-</v>
      </c>
      <c r="D519" s="13" t="s">
        <v>110</v>
      </c>
      <c r="E519" s="95" t="str">
        <f t="shared" si="54"/>
        <v>-</v>
      </c>
      <c r="F519" s="13" t="s">
        <v>110</v>
      </c>
      <c r="G519" s="95" t="str">
        <f t="shared" si="55"/>
        <v>-</v>
      </c>
      <c r="H519" s="13" t="s">
        <v>110</v>
      </c>
      <c r="I519" s="95" t="str">
        <f t="shared" si="56"/>
        <v>-</v>
      </c>
      <c r="J519" s="13" t="s">
        <v>110</v>
      </c>
      <c r="K519" s="95" t="str">
        <f t="shared" si="57"/>
        <v>-</v>
      </c>
      <c r="L519" s="95" t="s">
        <v>110</v>
      </c>
      <c r="M519" s="95" t="str">
        <f t="shared" si="58"/>
        <v>-</v>
      </c>
      <c r="N519" s="13">
        <v>24.834</v>
      </c>
      <c r="O519" s="13">
        <v>17.96</v>
      </c>
      <c r="P519" s="13">
        <v>16.417000000000002</v>
      </c>
      <c r="Q519" s="13">
        <v>15.378</v>
      </c>
      <c r="R519" s="95"/>
      <c r="S519" s="13"/>
      <c r="T519" s="13"/>
    </row>
    <row r="520" spans="1:20">
      <c r="A520" s="10">
        <v>43060</v>
      </c>
      <c r="B520" s="13">
        <v>83.764799999999994</v>
      </c>
      <c r="C520" s="95">
        <f t="shared" si="53"/>
        <v>0.29599954988532551</v>
      </c>
      <c r="D520" s="13">
        <v>82.225999999999999</v>
      </c>
      <c r="E520" s="95">
        <f t="shared" si="54"/>
        <v>0.29550008831965907</v>
      </c>
      <c r="F520" s="13" t="s">
        <v>110</v>
      </c>
      <c r="G520" s="95" t="str">
        <f t="shared" si="55"/>
        <v>-</v>
      </c>
      <c r="H520" s="13" t="s">
        <v>110</v>
      </c>
      <c r="I520" s="95" t="str">
        <f t="shared" si="56"/>
        <v>-</v>
      </c>
      <c r="J520" s="13" t="s">
        <v>110</v>
      </c>
      <c r="K520" s="95" t="str">
        <f t="shared" si="57"/>
        <v>-</v>
      </c>
      <c r="L520" s="95" t="s">
        <v>110</v>
      </c>
      <c r="M520" s="95" t="str">
        <f t="shared" si="58"/>
        <v>-</v>
      </c>
      <c r="N520" s="13">
        <v>24.212</v>
      </c>
      <c r="O520" s="13">
        <v>17.96</v>
      </c>
      <c r="P520" s="13">
        <v>16.420000000000002</v>
      </c>
      <c r="Q520" s="13">
        <v>15.378</v>
      </c>
      <c r="R520" s="95"/>
      <c r="S520" s="13"/>
      <c r="T520" s="13"/>
    </row>
    <row r="521" spans="1:20">
      <c r="A521" s="10">
        <v>43061</v>
      </c>
      <c r="B521" s="13">
        <v>83.821799999999996</v>
      </c>
      <c r="C521" s="95">
        <f t="shared" si="53"/>
        <v>0.29599823723681468</v>
      </c>
      <c r="D521" s="13">
        <v>82.305499999999995</v>
      </c>
      <c r="E521" s="95">
        <f t="shared" si="54"/>
        <v>0.29499908259449498</v>
      </c>
      <c r="F521" s="13" t="s">
        <v>110</v>
      </c>
      <c r="G521" s="95" t="str">
        <f t="shared" si="55"/>
        <v>-</v>
      </c>
      <c r="H521" s="13" t="s">
        <v>110</v>
      </c>
      <c r="I521" s="95" t="str">
        <f t="shared" si="56"/>
        <v>-</v>
      </c>
      <c r="J521" s="13" t="s">
        <v>110</v>
      </c>
      <c r="K521" s="95" t="str">
        <f t="shared" si="57"/>
        <v>-</v>
      </c>
      <c r="L521" s="95" t="s">
        <v>110</v>
      </c>
      <c r="M521" s="95" t="str">
        <f t="shared" si="58"/>
        <v>-</v>
      </c>
      <c r="N521" s="13">
        <v>23.946000000000002</v>
      </c>
      <c r="O521" s="13">
        <v>17.55</v>
      </c>
      <c r="P521" s="13">
        <v>16.268000000000001</v>
      </c>
      <c r="Q521" s="13">
        <v>14.891</v>
      </c>
      <c r="R521" s="95"/>
      <c r="S521" s="13"/>
      <c r="T521" s="13"/>
    </row>
    <row r="522" spans="1:20">
      <c r="A522" s="10">
        <v>43062</v>
      </c>
      <c r="B522" s="13">
        <v>83.876499999999993</v>
      </c>
      <c r="C522" s="95">
        <f t="shared" si="53"/>
        <v>0.29604896047058948</v>
      </c>
      <c r="D522" s="13">
        <v>82.311000000000007</v>
      </c>
      <c r="E522" s="95">
        <f t="shared" si="54"/>
        <v>0.29600046578978051</v>
      </c>
      <c r="F522" s="13" t="s">
        <v>110</v>
      </c>
      <c r="G522" s="95" t="str">
        <f t="shared" si="55"/>
        <v>-</v>
      </c>
      <c r="H522" s="13" t="s">
        <v>110</v>
      </c>
      <c r="I522" s="95" t="str">
        <f t="shared" si="56"/>
        <v>-</v>
      </c>
      <c r="J522" s="13" t="s">
        <v>110</v>
      </c>
      <c r="K522" s="95" t="str">
        <f t="shared" si="57"/>
        <v>-</v>
      </c>
      <c r="L522" s="95" t="s">
        <v>110</v>
      </c>
      <c r="M522" s="95" t="str">
        <f t="shared" si="58"/>
        <v>-</v>
      </c>
      <c r="N522" s="13">
        <v>23.946000000000002</v>
      </c>
      <c r="O522" s="13">
        <v>17.55</v>
      </c>
      <c r="P522" s="13">
        <v>16.195</v>
      </c>
      <c r="Q522" s="13">
        <v>14.891</v>
      </c>
      <c r="R522" s="95"/>
      <c r="S522" s="13"/>
      <c r="T522" s="13"/>
    </row>
    <row r="523" spans="1:20">
      <c r="A523" s="10">
        <v>43063</v>
      </c>
      <c r="B523" s="13">
        <v>83.935900000000004</v>
      </c>
      <c r="C523" s="95">
        <f t="shared" si="53"/>
        <v>0.29599849913718462</v>
      </c>
      <c r="D523" s="13">
        <v>82.390600000000006</v>
      </c>
      <c r="E523" s="95">
        <f t="shared" si="54"/>
        <v>0.29549887420961291</v>
      </c>
      <c r="F523" s="13" t="s">
        <v>110</v>
      </c>
      <c r="G523" s="95" t="str">
        <f t="shared" si="55"/>
        <v>-</v>
      </c>
      <c r="H523" s="13" t="s">
        <v>110</v>
      </c>
      <c r="I523" s="95" t="str">
        <f t="shared" si="56"/>
        <v>-</v>
      </c>
      <c r="J523" s="13" t="s">
        <v>110</v>
      </c>
      <c r="K523" s="95" t="str">
        <f t="shared" si="57"/>
        <v>-</v>
      </c>
      <c r="L523" s="95" t="s">
        <v>110</v>
      </c>
      <c r="M523" s="95" t="str">
        <f t="shared" si="58"/>
        <v>-</v>
      </c>
      <c r="N523" s="13">
        <v>25.045000000000002</v>
      </c>
      <c r="O523" s="13">
        <v>17.55</v>
      </c>
      <c r="P523" s="13">
        <v>16.207000000000001</v>
      </c>
      <c r="Q523" s="13">
        <v>14.891</v>
      </c>
      <c r="R523" s="95"/>
      <c r="S523" s="13"/>
      <c r="T523" s="13"/>
    </row>
    <row r="524" spans="1:20">
      <c r="A524" s="10">
        <v>43066</v>
      </c>
      <c r="B524" s="13">
        <v>84.107500000000002</v>
      </c>
      <c r="C524" s="95">
        <f t="shared" si="53"/>
        <v>0.29600185946377877</v>
      </c>
      <c r="D524" s="13">
        <v>82.555800000000005</v>
      </c>
      <c r="E524" s="95">
        <f t="shared" si="54"/>
        <v>0.29549886978104195</v>
      </c>
      <c r="F524" s="13" t="s">
        <v>110</v>
      </c>
      <c r="G524" s="95" t="str">
        <f t="shared" si="55"/>
        <v>-</v>
      </c>
      <c r="H524" s="13" t="s">
        <v>110</v>
      </c>
      <c r="I524" s="95" t="str">
        <f t="shared" si="56"/>
        <v>-</v>
      </c>
      <c r="J524" s="13" t="s">
        <v>110</v>
      </c>
      <c r="K524" s="95" t="str">
        <f t="shared" si="57"/>
        <v>-</v>
      </c>
      <c r="L524" s="95" t="s">
        <v>110</v>
      </c>
      <c r="M524" s="95" t="str">
        <f t="shared" si="58"/>
        <v>-</v>
      </c>
      <c r="N524" s="13">
        <v>25.437000000000001</v>
      </c>
      <c r="O524" s="13">
        <v>17.463999999999999</v>
      </c>
      <c r="P524" s="13">
        <v>16.016999999999999</v>
      </c>
      <c r="Q524" s="13">
        <v>14.891</v>
      </c>
      <c r="R524" s="95"/>
      <c r="S524" s="13"/>
      <c r="T524" s="13"/>
    </row>
    <row r="525" spans="1:20">
      <c r="A525" s="10">
        <v>43067</v>
      </c>
      <c r="B525" s="13">
        <v>84.165000000000006</v>
      </c>
      <c r="C525" s="95">
        <f t="shared" si="53"/>
        <v>0.29599980129343623</v>
      </c>
      <c r="D525" s="13">
        <v>82.635300000000001</v>
      </c>
      <c r="E525" s="95">
        <f t="shared" si="54"/>
        <v>0.29499944100998376</v>
      </c>
      <c r="F525" s="13" t="s">
        <v>110</v>
      </c>
      <c r="G525" s="95" t="str">
        <f t="shared" si="55"/>
        <v>-</v>
      </c>
      <c r="H525" s="13" t="s">
        <v>110</v>
      </c>
      <c r="I525" s="95" t="str">
        <f t="shared" si="56"/>
        <v>-</v>
      </c>
      <c r="J525" s="13" t="s">
        <v>110</v>
      </c>
      <c r="K525" s="95" t="str">
        <f t="shared" si="57"/>
        <v>-</v>
      </c>
      <c r="L525" s="95" t="s">
        <v>110</v>
      </c>
      <c r="M525" s="95" t="str">
        <f t="shared" si="58"/>
        <v>-</v>
      </c>
      <c r="N525" s="13">
        <v>25.315000000000001</v>
      </c>
      <c r="O525" s="13">
        <v>17.481999999999999</v>
      </c>
      <c r="P525" s="13">
        <v>15.975</v>
      </c>
      <c r="Q525" s="13">
        <v>14.891</v>
      </c>
      <c r="R525" s="95"/>
      <c r="S525" s="13"/>
      <c r="T525" s="13"/>
    </row>
    <row r="526" spans="1:20">
      <c r="A526" s="10">
        <v>43068</v>
      </c>
      <c r="B526" s="13">
        <v>84.222499999999997</v>
      </c>
      <c r="C526" s="95">
        <f t="shared" si="53"/>
        <v>0.29599947777988084</v>
      </c>
      <c r="D526" s="13">
        <v>82.666300000000007</v>
      </c>
      <c r="E526" s="95">
        <f t="shared" si="54"/>
        <v>0.29549890533749734</v>
      </c>
      <c r="F526" s="13" t="s">
        <v>110</v>
      </c>
      <c r="G526" s="95" t="str">
        <f t="shared" si="55"/>
        <v>-</v>
      </c>
      <c r="H526" s="13" t="s">
        <v>110</v>
      </c>
      <c r="I526" s="95" t="str">
        <f t="shared" si="56"/>
        <v>-</v>
      </c>
      <c r="J526" s="13" t="s">
        <v>110</v>
      </c>
      <c r="K526" s="95" t="str">
        <f t="shared" si="57"/>
        <v>-</v>
      </c>
      <c r="L526" s="95" t="s">
        <v>110</v>
      </c>
      <c r="M526" s="95" t="str">
        <f t="shared" si="58"/>
        <v>-</v>
      </c>
      <c r="N526" s="13">
        <v>25.414000000000001</v>
      </c>
      <c r="O526" s="13">
        <v>17.228000000000002</v>
      </c>
      <c r="P526" s="13">
        <v>15.906000000000001</v>
      </c>
      <c r="Q526" s="13">
        <v>14.891</v>
      </c>
      <c r="R526" s="95"/>
      <c r="S526" s="13"/>
      <c r="T526" s="13"/>
    </row>
    <row r="527" spans="1:20">
      <c r="A527" s="10">
        <v>43069</v>
      </c>
      <c r="B527" s="13">
        <v>84.280100000000004</v>
      </c>
      <c r="C527" s="95">
        <f t="shared" si="53"/>
        <v>0.2959986737804885</v>
      </c>
      <c r="D527" s="13">
        <v>82.721699999999998</v>
      </c>
      <c r="E527" s="95">
        <f t="shared" si="54"/>
        <v>0.29549811704966522</v>
      </c>
      <c r="F527" s="13" t="s">
        <v>110</v>
      </c>
      <c r="G527" s="95" t="str">
        <f t="shared" si="55"/>
        <v>-</v>
      </c>
      <c r="H527" s="13" t="s">
        <v>110</v>
      </c>
      <c r="I527" s="95" t="str">
        <f t="shared" si="56"/>
        <v>-</v>
      </c>
      <c r="J527" s="13" t="s">
        <v>110</v>
      </c>
      <c r="K527" s="95" t="str">
        <f t="shared" si="57"/>
        <v>-</v>
      </c>
      <c r="L527" s="95" t="s">
        <v>110</v>
      </c>
      <c r="M527" s="95" t="str">
        <f t="shared" si="58"/>
        <v>-</v>
      </c>
      <c r="N527" s="13">
        <v>26.018000000000001</v>
      </c>
      <c r="O527" s="13">
        <v>17.190999999999999</v>
      </c>
      <c r="P527" s="13">
        <v>15.874000000000001</v>
      </c>
      <c r="Q527" s="13">
        <v>14.773</v>
      </c>
      <c r="R527" s="95"/>
      <c r="S527" s="13"/>
      <c r="T527" s="13"/>
    </row>
    <row r="528" spans="1:20">
      <c r="A528" s="10">
        <v>43070</v>
      </c>
      <c r="B528" s="13">
        <v>84.337699999999998</v>
      </c>
      <c r="C528" s="95">
        <f t="shared" si="53"/>
        <v>0.29599962943734864</v>
      </c>
      <c r="D528" s="13">
        <v>82.777000000000001</v>
      </c>
      <c r="E528" s="95">
        <f t="shared" si="54"/>
        <v>0.29550093545129863</v>
      </c>
      <c r="F528" s="13" t="s">
        <v>110</v>
      </c>
      <c r="G528" s="95" t="str">
        <f t="shared" si="55"/>
        <v>-</v>
      </c>
      <c r="H528" s="13" t="s">
        <v>110</v>
      </c>
      <c r="I528" s="95" t="str">
        <f t="shared" si="56"/>
        <v>-</v>
      </c>
      <c r="J528" s="13" t="s">
        <v>110</v>
      </c>
      <c r="K528" s="95" t="str">
        <f t="shared" si="57"/>
        <v>-</v>
      </c>
      <c r="L528" s="95" t="s">
        <v>110</v>
      </c>
      <c r="M528" s="95" t="str">
        <f t="shared" si="58"/>
        <v>-</v>
      </c>
      <c r="N528" s="13">
        <v>25.97</v>
      </c>
      <c r="O528" s="13">
        <v>17.190999999999999</v>
      </c>
      <c r="P528" s="13">
        <v>15.874000000000001</v>
      </c>
      <c r="Q528" s="13">
        <v>14.782</v>
      </c>
      <c r="R528" s="95"/>
      <c r="S528" s="13"/>
      <c r="T528" s="13"/>
    </row>
    <row r="529" spans="1:20">
      <c r="A529" s="10">
        <v>43073</v>
      </c>
      <c r="B529" s="13">
        <v>84.511099999999999</v>
      </c>
      <c r="C529" s="95">
        <f t="shared" si="53"/>
        <v>0.29599968346829614</v>
      </c>
      <c r="D529" s="13">
        <v>82.943799999999996</v>
      </c>
      <c r="E529" s="95">
        <f t="shared" si="54"/>
        <v>0.29550000965457818</v>
      </c>
      <c r="F529" s="13" t="s">
        <v>110</v>
      </c>
      <c r="G529" s="95" t="str">
        <f t="shared" si="55"/>
        <v>-</v>
      </c>
      <c r="H529" s="13" t="s">
        <v>110</v>
      </c>
      <c r="I529" s="95" t="str">
        <f t="shared" si="56"/>
        <v>-</v>
      </c>
      <c r="J529" s="13" t="s">
        <v>110</v>
      </c>
      <c r="K529" s="95" t="str">
        <f t="shared" si="57"/>
        <v>-</v>
      </c>
      <c r="L529" s="95" t="s">
        <v>110</v>
      </c>
      <c r="M529" s="95" t="str">
        <f t="shared" si="58"/>
        <v>-</v>
      </c>
      <c r="N529" s="13">
        <v>26.15</v>
      </c>
      <c r="O529" s="13">
        <v>17.100000000000001</v>
      </c>
      <c r="P529" s="13">
        <v>15.831</v>
      </c>
      <c r="Q529" s="13">
        <v>14.69</v>
      </c>
      <c r="R529" s="95"/>
      <c r="S529" s="13"/>
      <c r="T529" s="13"/>
    </row>
    <row r="530" spans="1:20">
      <c r="A530" s="10">
        <v>43074</v>
      </c>
      <c r="B530" s="13">
        <v>84.569100000000006</v>
      </c>
      <c r="C530" s="95">
        <f t="shared" si="53"/>
        <v>0.29599876182777013</v>
      </c>
      <c r="D530" s="13">
        <v>82.999600000000001</v>
      </c>
      <c r="E530" s="95">
        <f t="shared" si="54"/>
        <v>0.29549863824287786</v>
      </c>
      <c r="F530" s="13" t="s">
        <v>110</v>
      </c>
      <c r="G530" s="95" t="str">
        <f t="shared" si="55"/>
        <v>-</v>
      </c>
      <c r="H530" s="13" t="s">
        <v>110</v>
      </c>
      <c r="I530" s="95" t="str">
        <f t="shared" si="56"/>
        <v>-</v>
      </c>
      <c r="J530" s="13" t="s">
        <v>110</v>
      </c>
      <c r="K530" s="95" t="str">
        <f t="shared" si="57"/>
        <v>-</v>
      </c>
      <c r="L530" s="95" t="s">
        <v>110</v>
      </c>
      <c r="M530" s="95" t="str">
        <f t="shared" si="58"/>
        <v>-</v>
      </c>
      <c r="N530" s="13">
        <v>26.254999999999999</v>
      </c>
      <c r="O530" s="13">
        <v>17.117000000000001</v>
      </c>
      <c r="P530" s="13">
        <v>15.856</v>
      </c>
      <c r="Q530" s="13">
        <v>14.69</v>
      </c>
      <c r="R530" s="95"/>
      <c r="S530" s="13"/>
      <c r="T530" s="13"/>
    </row>
    <row r="531" spans="1:20">
      <c r="A531" s="10">
        <v>43075</v>
      </c>
      <c r="B531" s="13">
        <v>84.627099999999999</v>
      </c>
      <c r="C531" s="95">
        <f t="shared" si="53"/>
        <v>0.29599964453298222</v>
      </c>
      <c r="D531" s="13">
        <v>83.031099999999995</v>
      </c>
      <c r="E531" s="95">
        <f t="shared" si="54"/>
        <v>0.29600920905654948</v>
      </c>
      <c r="F531" s="13" t="s">
        <v>110</v>
      </c>
      <c r="G531" s="95" t="str">
        <f t="shared" si="55"/>
        <v>-</v>
      </c>
      <c r="H531" s="13" t="s">
        <v>110</v>
      </c>
      <c r="I531" s="95" t="str">
        <f t="shared" si="56"/>
        <v>-</v>
      </c>
      <c r="J531" s="13" t="s">
        <v>110</v>
      </c>
      <c r="K531" s="95" t="str">
        <f t="shared" si="57"/>
        <v>-</v>
      </c>
      <c r="L531" s="95" t="s">
        <v>110</v>
      </c>
      <c r="M531" s="95" t="str">
        <f t="shared" si="58"/>
        <v>-</v>
      </c>
      <c r="N531" s="13">
        <v>25.835000000000001</v>
      </c>
      <c r="O531" s="13">
        <v>17.117000000000001</v>
      </c>
      <c r="P531" s="13">
        <v>15.929</v>
      </c>
      <c r="Q531" s="13">
        <v>14.69</v>
      </c>
      <c r="R531" s="95"/>
      <c r="S531" s="13"/>
      <c r="T531" s="13"/>
    </row>
    <row r="532" spans="1:20">
      <c r="A532" s="10">
        <v>43076</v>
      </c>
      <c r="B532" s="13">
        <v>84.685299999999998</v>
      </c>
      <c r="C532" s="95">
        <f t="shared" si="53"/>
        <v>0.29599778751421546</v>
      </c>
      <c r="D532" s="13">
        <v>83.1113</v>
      </c>
      <c r="E532" s="95">
        <f t="shared" si="54"/>
        <v>0.29549850550092532</v>
      </c>
      <c r="F532" s="13" t="s">
        <v>110</v>
      </c>
      <c r="G532" s="95" t="str">
        <f t="shared" si="55"/>
        <v>-</v>
      </c>
      <c r="H532" s="13" t="s">
        <v>110</v>
      </c>
      <c r="I532" s="95" t="str">
        <f t="shared" si="56"/>
        <v>-</v>
      </c>
      <c r="J532" s="13" t="s">
        <v>110</v>
      </c>
      <c r="K532" s="95" t="str">
        <f t="shared" si="57"/>
        <v>-</v>
      </c>
      <c r="L532" s="95" t="s">
        <v>110</v>
      </c>
      <c r="M532" s="95" t="str">
        <f t="shared" si="58"/>
        <v>-</v>
      </c>
      <c r="N532" s="13">
        <v>25.478999999999999</v>
      </c>
      <c r="O532" s="13">
        <v>17.236999999999998</v>
      </c>
      <c r="P532" s="13">
        <v>15.968</v>
      </c>
      <c r="Q532" s="13">
        <v>14.69</v>
      </c>
      <c r="R532" s="95"/>
      <c r="S532" s="13"/>
      <c r="T532" s="13"/>
    </row>
    <row r="533" spans="1:20">
      <c r="A533" s="10">
        <v>43077</v>
      </c>
      <c r="B533" s="13" t="s">
        <v>110</v>
      </c>
      <c r="C533" s="95" t="str">
        <f t="shared" si="53"/>
        <v>-</v>
      </c>
      <c r="D533" s="13" t="s">
        <v>110</v>
      </c>
      <c r="E533" s="95" t="str">
        <f t="shared" si="54"/>
        <v>-</v>
      </c>
      <c r="F533" s="13" t="s">
        <v>110</v>
      </c>
      <c r="G533" s="95" t="str">
        <f t="shared" si="55"/>
        <v>-</v>
      </c>
      <c r="H533" s="13" t="s">
        <v>110</v>
      </c>
      <c r="I533" s="95" t="str">
        <f t="shared" si="56"/>
        <v>-</v>
      </c>
      <c r="J533" s="13" t="s">
        <v>110</v>
      </c>
      <c r="K533" s="95" t="str">
        <f t="shared" si="57"/>
        <v>-</v>
      </c>
      <c r="L533" s="95" t="s">
        <v>110</v>
      </c>
      <c r="M533" s="95" t="str">
        <f t="shared" si="58"/>
        <v>-</v>
      </c>
      <c r="N533" s="13">
        <v>25.478999999999999</v>
      </c>
      <c r="O533" s="13">
        <v>17.236999999999998</v>
      </c>
      <c r="P533" s="13">
        <v>15.968</v>
      </c>
      <c r="Q533" s="13">
        <v>14.69</v>
      </c>
      <c r="R533" s="95"/>
      <c r="S533" s="13"/>
      <c r="T533" s="13"/>
    </row>
    <row r="534" spans="1:20">
      <c r="A534" s="10">
        <v>43080</v>
      </c>
      <c r="B534" s="13">
        <v>84.875299999999996</v>
      </c>
      <c r="C534" s="95">
        <f t="shared" si="53"/>
        <v>0.29699845930834229</v>
      </c>
      <c r="D534" s="13">
        <v>83.312100000000001</v>
      </c>
      <c r="E534" s="95">
        <f t="shared" si="54"/>
        <v>0.29599850543942902</v>
      </c>
      <c r="F534" s="13" t="s">
        <v>110</v>
      </c>
      <c r="G534" s="95" t="str">
        <f t="shared" si="55"/>
        <v>-</v>
      </c>
      <c r="H534" s="13" t="s">
        <v>110</v>
      </c>
      <c r="I534" s="95" t="str">
        <f t="shared" si="56"/>
        <v>-</v>
      </c>
      <c r="J534" s="13" t="s">
        <v>110</v>
      </c>
      <c r="K534" s="95" t="str">
        <f t="shared" si="57"/>
        <v>-</v>
      </c>
      <c r="L534" s="95" t="s">
        <v>110</v>
      </c>
      <c r="M534" s="95" t="str">
        <f t="shared" si="58"/>
        <v>-</v>
      </c>
      <c r="N534" s="13">
        <v>25.43</v>
      </c>
      <c r="O534" s="13">
        <v>17.236999999999998</v>
      </c>
      <c r="P534" s="13">
        <v>16.087</v>
      </c>
      <c r="Q534" s="13">
        <v>14.69</v>
      </c>
      <c r="R534" s="95"/>
      <c r="S534" s="13"/>
      <c r="T534" s="13"/>
    </row>
    <row r="535" spans="1:20">
      <c r="A535" s="10">
        <v>43081</v>
      </c>
      <c r="B535" s="13">
        <v>84.890900000000002</v>
      </c>
      <c r="C535" s="95">
        <f t="shared" si="53"/>
        <v>0.29799832879937938</v>
      </c>
      <c r="D535" s="13">
        <v>83.368399999999994</v>
      </c>
      <c r="E535" s="95">
        <f t="shared" si="54"/>
        <v>0.2959990533544461</v>
      </c>
      <c r="F535" s="13" t="s">
        <v>110</v>
      </c>
      <c r="G535" s="95" t="str">
        <f t="shared" si="55"/>
        <v>-</v>
      </c>
      <c r="H535" s="13" t="s">
        <v>110</v>
      </c>
      <c r="I535" s="95" t="str">
        <f t="shared" si="56"/>
        <v>-</v>
      </c>
      <c r="J535" s="13" t="s">
        <v>110</v>
      </c>
      <c r="K535" s="95" t="str">
        <f t="shared" si="57"/>
        <v>-</v>
      </c>
      <c r="L535" s="95" t="s">
        <v>110</v>
      </c>
      <c r="M535" s="95" t="str">
        <f t="shared" si="58"/>
        <v>-</v>
      </c>
      <c r="N535" s="13">
        <v>25.844999999999999</v>
      </c>
      <c r="O535" s="13">
        <v>17.236999999999998</v>
      </c>
      <c r="P535" s="13">
        <v>16.126000000000001</v>
      </c>
      <c r="Q535" s="13">
        <v>15.061</v>
      </c>
      <c r="R535" s="95"/>
      <c r="S535" s="13"/>
      <c r="T535" s="13"/>
    </row>
    <row r="536" spans="1:20">
      <c r="A536" s="10">
        <v>43082</v>
      </c>
      <c r="B536" s="13">
        <v>84.992599999999996</v>
      </c>
      <c r="C536" s="95">
        <f t="shared" si="53"/>
        <v>0.29700070066278805</v>
      </c>
      <c r="D536" s="13">
        <v>83.494900000000001</v>
      </c>
      <c r="E536" s="95">
        <f t="shared" si="54"/>
        <v>0.29449979115185348</v>
      </c>
      <c r="F536" s="13" t="s">
        <v>110</v>
      </c>
      <c r="G536" s="95" t="str">
        <f t="shared" si="55"/>
        <v>-</v>
      </c>
      <c r="H536" s="13" t="s">
        <v>110</v>
      </c>
      <c r="I536" s="95" t="str">
        <f t="shared" si="56"/>
        <v>-</v>
      </c>
      <c r="J536" s="13" t="s">
        <v>110</v>
      </c>
      <c r="K536" s="95" t="str">
        <f t="shared" si="57"/>
        <v>-</v>
      </c>
      <c r="L536" s="95" t="s">
        <v>110</v>
      </c>
      <c r="M536" s="95" t="str">
        <f t="shared" si="58"/>
        <v>-</v>
      </c>
      <c r="N536" s="13">
        <v>25.873999999999999</v>
      </c>
      <c r="O536" s="13">
        <v>17.236999999999998</v>
      </c>
      <c r="P536" s="13">
        <v>16.126000000000001</v>
      </c>
      <c r="Q536" s="13">
        <v>15.007999999999999</v>
      </c>
      <c r="R536" s="95"/>
      <c r="S536" s="13"/>
      <c r="T536" s="13"/>
    </row>
    <row r="537" spans="1:20">
      <c r="A537" s="10">
        <v>43083</v>
      </c>
      <c r="B537" s="13">
        <v>85.460099999999997</v>
      </c>
      <c r="C537" s="95">
        <f t="shared" si="53"/>
        <v>0.28749952815320756</v>
      </c>
      <c r="D537" s="13">
        <v>83.879099999999994</v>
      </c>
      <c r="E537" s="95">
        <f t="shared" si="54"/>
        <v>0.28750047076929691</v>
      </c>
      <c r="F537" s="13" t="s">
        <v>110</v>
      </c>
      <c r="G537" s="95" t="str">
        <f t="shared" si="55"/>
        <v>-</v>
      </c>
      <c r="H537" s="13" t="s">
        <v>110</v>
      </c>
      <c r="I537" s="95" t="str">
        <f t="shared" si="56"/>
        <v>-</v>
      </c>
      <c r="J537" s="13" t="s">
        <v>110</v>
      </c>
      <c r="K537" s="95" t="str">
        <f t="shared" si="57"/>
        <v>-</v>
      </c>
      <c r="L537" s="95" t="s">
        <v>110</v>
      </c>
      <c r="M537" s="95" t="str">
        <f t="shared" si="58"/>
        <v>-</v>
      </c>
      <c r="N537" s="13">
        <v>25.024000000000001</v>
      </c>
      <c r="O537" s="13">
        <v>17.236999999999998</v>
      </c>
      <c r="P537" s="13">
        <v>16.106000000000002</v>
      </c>
      <c r="Q537" s="13">
        <v>15.007999999999999</v>
      </c>
      <c r="R537" s="95"/>
      <c r="S537" s="13"/>
      <c r="T537" s="13"/>
    </row>
    <row r="538" spans="1:20">
      <c r="A538" s="10">
        <v>43084</v>
      </c>
      <c r="B538" s="13">
        <v>85.4101</v>
      </c>
      <c r="C538" s="95">
        <f t="shared" si="53"/>
        <v>0.28999966046170178</v>
      </c>
      <c r="D538" s="13">
        <v>83.929900000000004</v>
      </c>
      <c r="E538" s="95">
        <f t="shared" si="54"/>
        <v>0.28759972369063591</v>
      </c>
      <c r="F538" s="13" t="s">
        <v>110</v>
      </c>
      <c r="G538" s="95" t="str">
        <f t="shared" si="55"/>
        <v>-</v>
      </c>
      <c r="H538" s="13" t="s">
        <v>110</v>
      </c>
      <c r="I538" s="95" t="str">
        <f t="shared" si="56"/>
        <v>-</v>
      </c>
      <c r="J538" s="13" t="s">
        <v>110</v>
      </c>
      <c r="K538" s="95" t="str">
        <f t="shared" si="57"/>
        <v>-</v>
      </c>
      <c r="L538" s="95" t="s">
        <v>110</v>
      </c>
      <c r="M538" s="95" t="str">
        <f t="shared" si="58"/>
        <v>-</v>
      </c>
      <c r="N538" s="13">
        <v>24.893999999999998</v>
      </c>
      <c r="O538" s="13">
        <v>17.236999999999998</v>
      </c>
      <c r="P538" s="13">
        <v>16.106000000000002</v>
      </c>
      <c r="Q538" s="13">
        <v>15.007999999999999</v>
      </c>
      <c r="R538" s="95"/>
      <c r="S538" s="13"/>
      <c r="T538" s="13"/>
    </row>
    <row r="539" spans="1:20">
      <c r="A539" s="10">
        <v>43087</v>
      </c>
      <c r="B539" s="13">
        <v>85.648200000000003</v>
      </c>
      <c r="C539" s="95">
        <f t="shared" si="53"/>
        <v>0.28849954793132904</v>
      </c>
      <c r="D539" s="13">
        <v>84.147900000000007</v>
      </c>
      <c r="E539" s="95">
        <f t="shared" si="54"/>
        <v>0.28650034146227421</v>
      </c>
      <c r="F539" s="13" t="s">
        <v>110</v>
      </c>
      <c r="G539" s="95" t="str">
        <f t="shared" si="55"/>
        <v>-</v>
      </c>
      <c r="H539" s="13" t="s">
        <v>110</v>
      </c>
      <c r="I539" s="95" t="str">
        <f t="shared" si="56"/>
        <v>-</v>
      </c>
      <c r="J539" s="13" t="s">
        <v>110</v>
      </c>
      <c r="K539" s="95" t="str">
        <f t="shared" si="57"/>
        <v>-</v>
      </c>
      <c r="L539" s="95" t="s">
        <v>110</v>
      </c>
      <c r="M539" s="95" t="str">
        <f t="shared" si="58"/>
        <v>-</v>
      </c>
      <c r="N539" s="13">
        <v>24.452000000000002</v>
      </c>
      <c r="O539" s="13">
        <v>17.201000000000001</v>
      </c>
      <c r="P539" s="13">
        <v>16.106000000000002</v>
      </c>
      <c r="Q539" s="13">
        <v>15.007999999999999</v>
      </c>
      <c r="R539" s="95"/>
      <c r="S539" s="13"/>
      <c r="T539" s="13"/>
    </row>
    <row r="540" spans="1:20">
      <c r="A540" s="10">
        <v>43088</v>
      </c>
      <c r="B540" s="13">
        <v>85.727500000000006</v>
      </c>
      <c r="C540" s="95">
        <f t="shared" si="53"/>
        <v>0.28799855046043732</v>
      </c>
      <c r="D540" s="13">
        <v>84.180300000000003</v>
      </c>
      <c r="E540" s="95">
        <f t="shared" si="54"/>
        <v>0.28700055579546851</v>
      </c>
      <c r="F540" s="13" t="s">
        <v>110</v>
      </c>
      <c r="G540" s="95" t="str">
        <f t="shared" si="55"/>
        <v>-</v>
      </c>
      <c r="H540" s="13" t="s">
        <v>110</v>
      </c>
      <c r="I540" s="95" t="str">
        <f t="shared" si="56"/>
        <v>-</v>
      </c>
      <c r="J540" s="13" t="s">
        <v>110</v>
      </c>
      <c r="K540" s="95" t="str">
        <f t="shared" si="57"/>
        <v>-</v>
      </c>
      <c r="L540" s="95" t="s">
        <v>110</v>
      </c>
      <c r="M540" s="95" t="str">
        <f t="shared" si="58"/>
        <v>-</v>
      </c>
      <c r="N540" s="13">
        <v>24.399000000000001</v>
      </c>
      <c r="O540" s="13">
        <v>16.911000000000001</v>
      </c>
      <c r="P540" s="13">
        <v>16.106000000000002</v>
      </c>
      <c r="Q540" s="13">
        <v>15.007999999999999</v>
      </c>
      <c r="R540" s="95"/>
      <c r="S540" s="13"/>
      <c r="T540" s="13"/>
    </row>
    <row r="541" spans="1:20">
      <c r="A541" s="10">
        <v>43089</v>
      </c>
      <c r="B541" s="13">
        <v>85.870199999999997</v>
      </c>
      <c r="C541" s="95">
        <f t="shared" si="53"/>
        <v>0.28600070915449266</v>
      </c>
      <c r="D541" s="13">
        <v>84.282399999999996</v>
      </c>
      <c r="E541" s="95">
        <f t="shared" si="54"/>
        <v>0.28599948137541953</v>
      </c>
      <c r="F541" s="13">
        <v>82.327600000000004</v>
      </c>
      <c r="G541" s="95">
        <f t="shared" si="55"/>
        <v>0.28699894161780587</v>
      </c>
      <c r="H541" s="13" t="s">
        <v>110</v>
      </c>
      <c r="I541" s="95" t="str">
        <f t="shared" si="56"/>
        <v>-</v>
      </c>
      <c r="J541" s="13" t="s">
        <v>110</v>
      </c>
      <c r="K541" s="95" t="str">
        <f t="shared" si="57"/>
        <v>-</v>
      </c>
      <c r="L541" s="95" t="s">
        <v>110</v>
      </c>
      <c r="M541" s="95" t="str">
        <f t="shared" si="58"/>
        <v>-</v>
      </c>
      <c r="N541" s="13">
        <v>25.132999999999999</v>
      </c>
      <c r="O541" s="13">
        <v>16.875</v>
      </c>
      <c r="P541" s="13">
        <v>16.154</v>
      </c>
      <c r="Q541" s="13">
        <v>15.007999999999999</v>
      </c>
      <c r="R541" s="95"/>
      <c r="S541" s="13"/>
      <c r="T541" s="13"/>
    </row>
    <row r="542" spans="1:20">
      <c r="A542" s="10">
        <v>43090</v>
      </c>
      <c r="B542" s="13">
        <v>85.885800000000003</v>
      </c>
      <c r="C542" s="95">
        <f t="shared" ref="C542:C605" si="59">IFERROR((1/(B542/100)-1)*(365/(B$26-$A542)),"-")</f>
        <v>0.28699972471511914</v>
      </c>
      <c r="D542" s="13">
        <v>84.292000000000002</v>
      </c>
      <c r="E542" s="95">
        <f t="shared" ref="E542:E605" si="60">IFERROR((1/(D542/100)-1)*(365/(D$26-$A542)),"-")</f>
        <v>0.28699812045769774</v>
      </c>
      <c r="F542" s="13">
        <v>82.327500000000001</v>
      </c>
      <c r="G542" s="95">
        <f t="shared" ref="G542:G605" si="61">IFERROR((1/(F542/100)-1)*(365/(F$26-$A542)),"-")</f>
        <v>0.28805606464139821</v>
      </c>
      <c r="H542" s="13" t="s">
        <v>110</v>
      </c>
      <c r="I542" s="95" t="str">
        <f t="shared" ref="I542:I605" si="62">IFERROR((1/(H542/100)-1)*(365/(H$26-$A542)),"-")</f>
        <v>-</v>
      </c>
      <c r="J542" s="13" t="s">
        <v>110</v>
      </c>
      <c r="K542" s="95" t="str">
        <f t="shared" ref="K542:K605" si="63">IFERROR((1/(J542/100)-1)*(365/(J$26-$A542)),"-")</f>
        <v>-</v>
      </c>
      <c r="L542" s="95" t="s">
        <v>110</v>
      </c>
      <c r="M542" s="95" t="str">
        <f t="shared" ref="M542:M605" si="64">IFERROR((1/(L542/100)-1)*(365/(L$26-$A542)),"-")</f>
        <v>-</v>
      </c>
      <c r="N542" s="13">
        <v>25.245999999999999</v>
      </c>
      <c r="O542" s="13">
        <v>17.016999999999999</v>
      </c>
      <c r="P542" s="13">
        <v>16.202000000000002</v>
      </c>
      <c r="Q542" s="13">
        <v>15.27</v>
      </c>
      <c r="R542" s="95"/>
      <c r="S542" s="13"/>
      <c r="T542" s="13"/>
    </row>
    <row r="543" spans="1:20">
      <c r="A543" s="10">
        <v>43091</v>
      </c>
      <c r="B543" s="13">
        <v>85.943899999999999</v>
      </c>
      <c r="C543" s="95">
        <f t="shared" si="59"/>
        <v>0.28699829079022671</v>
      </c>
      <c r="D543" s="13">
        <v>84.347899999999996</v>
      </c>
      <c r="E543" s="95">
        <f t="shared" si="60"/>
        <v>0.28699821849623197</v>
      </c>
      <c r="F543" s="13">
        <v>82.459500000000006</v>
      </c>
      <c r="G543" s="95">
        <f t="shared" si="61"/>
        <v>0.28650014457505457</v>
      </c>
      <c r="H543" s="13" t="s">
        <v>110</v>
      </c>
      <c r="I543" s="95" t="str">
        <f t="shared" si="62"/>
        <v>-</v>
      </c>
      <c r="J543" s="13" t="s">
        <v>110</v>
      </c>
      <c r="K543" s="95" t="str">
        <f t="shared" si="63"/>
        <v>-</v>
      </c>
      <c r="L543" s="95" t="s">
        <v>110</v>
      </c>
      <c r="M543" s="95" t="str">
        <f t="shared" si="64"/>
        <v>-</v>
      </c>
      <c r="N543" s="13">
        <v>25.759</v>
      </c>
      <c r="O543" s="13">
        <v>17.016999999999999</v>
      </c>
      <c r="P543" s="13">
        <v>16.228000000000002</v>
      </c>
      <c r="Q543" s="13">
        <v>15.278</v>
      </c>
      <c r="R543" s="95"/>
      <c r="S543" s="13"/>
      <c r="T543" s="13"/>
    </row>
    <row r="544" spans="1:20">
      <c r="A544" s="10">
        <v>43094</v>
      </c>
      <c r="B544" s="13" t="s">
        <v>110</v>
      </c>
      <c r="C544" s="95" t="str">
        <f t="shared" si="59"/>
        <v>-</v>
      </c>
      <c r="D544" s="13" t="s">
        <v>110</v>
      </c>
      <c r="E544" s="95" t="str">
        <f t="shared" si="60"/>
        <v>-</v>
      </c>
      <c r="F544" s="13" t="s">
        <v>110</v>
      </c>
      <c r="G544" s="95" t="str">
        <f t="shared" si="61"/>
        <v>-</v>
      </c>
      <c r="H544" s="13" t="s">
        <v>110</v>
      </c>
      <c r="I544" s="95" t="str">
        <f t="shared" si="62"/>
        <v>-</v>
      </c>
      <c r="J544" s="13" t="s">
        <v>110</v>
      </c>
      <c r="K544" s="95" t="str">
        <f t="shared" si="63"/>
        <v>-</v>
      </c>
      <c r="L544" s="95" t="s">
        <v>110</v>
      </c>
      <c r="M544" s="95" t="str">
        <f t="shared" si="64"/>
        <v>-</v>
      </c>
      <c r="N544" s="13">
        <v>25.759</v>
      </c>
      <c r="O544" s="13">
        <v>17.016999999999999</v>
      </c>
      <c r="P544" s="13">
        <v>16.228000000000002</v>
      </c>
      <c r="Q544" s="13">
        <v>15.278</v>
      </c>
      <c r="R544" s="95"/>
      <c r="S544" s="13"/>
      <c r="T544" s="13"/>
    </row>
    <row r="545" spans="1:20">
      <c r="A545" s="10">
        <v>43095</v>
      </c>
      <c r="B545" s="13">
        <v>86.180999999999997</v>
      </c>
      <c r="C545" s="95">
        <f t="shared" si="59"/>
        <v>0.28689817440767063</v>
      </c>
      <c r="D545" s="13">
        <v>84.594899999999996</v>
      </c>
      <c r="E545" s="95">
        <f t="shared" si="60"/>
        <v>0.28650039166378377</v>
      </c>
      <c r="F545" s="13">
        <v>82.648600000000002</v>
      </c>
      <c r="G545" s="95">
        <f t="shared" si="61"/>
        <v>0.28699915850583524</v>
      </c>
      <c r="H545" s="13" t="s">
        <v>110</v>
      </c>
      <c r="I545" s="95" t="str">
        <f t="shared" si="62"/>
        <v>-</v>
      </c>
      <c r="J545" s="13" t="s">
        <v>110</v>
      </c>
      <c r="K545" s="95" t="str">
        <f t="shared" si="63"/>
        <v>-</v>
      </c>
      <c r="L545" s="95" t="s">
        <v>110</v>
      </c>
      <c r="M545" s="95" t="str">
        <f t="shared" si="64"/>
        <v>-</v>
      </c>
      <c r="N545" s="13">
        <v>25.759</v>
      </c>
      <c r="O545" s="13">
        <v>17.052</v>
      </c>
      <c r="P545" s="13">
        <v>16.131</v>
      </c>
      <c r="Q545" s="13">
        <v>15.269</v>
      </c>
      <c r="R545" s="95"/>
      <c r="S545" s="13"/>
      <c r="T545" s="13"/>
    </row>
    <row r="546" spans="1:20">
      <c r="A546" s="10">
        <v>43096</v>
      </c>
      <c r="B546" s="13">
        <v>86.235200000000006</v>
      </c>
      <c r="C546" s="95">
        <f t="shared" si="59"/>
        <v>0.28700017210349488</v>
      </c>
      <c r="D546" s="13">
        <v>84.628500000000003</v>
      </c>
      <c r="E546" s="95">
        <f t="shared" si="60"/>
        <v>0.28699907083075871</v>
      </c>
      <c r="F546" s="13">
        <v>82.702500000000001</v>
      </c>
      <c r="G546" s="95">
        <f t="shared" si="61"/>
        <v>0.28699605638745446</v>
      </c>
      <c r="H546" s="13" t="s">
        <v>110</v>
      </c>
      <c r="I546" s="95" t="str">
        <f t="shared" si="62"/>
        <v>-</v>
      </c>
      <c r="J546" s="13" t="s">
        <v>110</v>
      </c>
      <c r="K546" s="95" t="str">
        <f t="shared" si="63"/>
        <v>-</v>
      </c>
      <c r="L546" s="95" t="s">
        <v>110</v>
      </c>
      <c r="M546" s="95" t="str">
        <f t="shared" si="64"/>
        <v>-</v>
      </c>
      <c r="N546" s="13">
        <v>25.759</v>
      </c>
      <c r="O546" s="13">
        <v>17.052</v>
      </c>
      <c r="P546" s="13">
        <v>16.131</v>
      </c>
      <c r="Q546" s="13">
        <v>15.269</v>
      </c>
      <c r="R546" s="95"/>
      <c r="S546" s="13"/>
      <c r="T546" s="13"/>
    </row>
    <row r="547" spans="1:20">
      <c r="A547" s="10">
        <v>43097</v>
      </c>
      <c r="B547" s="13">
        <v>87.437899999999999</v>
      </c>
      <c r="C547" s="95">
        <f t="shared" si="59"/>
        <v>0.25959960222518985</v>
      </c>
      <c r="D547" s="13">
        <v>86.447100000000006</v>
      </c>
      <c r="E547" s="95">
        <f t="shared" si="60"/>
        <v>0.24879797059101175</v>
      </c>
      <c r="F547" s="13">
        <v>84.700199999999995</v>
      </c>
      <c r="G547" s="95">
        <f t="shared" si="61"/>
        <v>0.24879881551592883</v>
      </c>
      <c r="H547" s="13" t="s">
        <v>110</v>
      </c>
      <c r="I547" s="95" t="str">
        <f t="shared" si="62"/>
        <v>-</v>
      </c>
      <c r="J547" s="13" t="s">
        <v>110</v>
      </c>
      <c r="K547" s="95" t="str">
        <f t="shared" si="63"/>
        <v>-</v>
      </c>
      <c r="L547" s="95" t="s">
        <v>110</v>
      </c>
      <c r="M547" s="95" t="str">
        <f t="shared" si="64"/>
        <v>-</v>
      </c>
      <c r="N547" s="13">
        <v>25.759</v>
      </c>
      <c r="O547" s="13">
        <v>17.140999999999998</v>
      </c>
      <c r="P547" s="13">
        <v>16.131</v>
      </c>
      <c r="Q547" s="13">
        <v>15.271000000000001</v>
      </c>
      <c r="R547" s="95"/>
      <c r="S547" s="13"/>
      <c r="T547" s="13"/>
    </row>
    <row r="548" spans="1:20">
      <c r="A548" s="10">
        <v>43098</v>
      </c>
      <c r="B548" s="13">
        <v>87.538700000000006</v>
      </c>
      <c r="C548" s="95">
        <f t="shared" si="59"/>
        <v>0.2584997133350323</v>
      </c>
      <c r="D548" s="13" t="s">
        <v>110</v>
      </c>
      <c r="E548" s="95" t="str">
        <f t="shared" si="60"/>
        <v>-</v>
      </c>
      <c r="F548" s="13">
        <v>83.585999999999999</v>
      </c>
      <c r="G548" s="95">
        <f t="shared" si="61"/>
        <v>0.27149999383686857</v>
      </c>
      <c r="H548" s="13" t="s">
        <v>110</v>
      </c>
      <c r="I548" s="95" t="str">
        <f t="shared" si="62"/>
        <v>-</v>
      </c>
      <c r="J548" s="13" t="s">
        <v>110</v>
      </c>
      <c r="K548" s="95" t="str">
        <f t="shared" si="63"/>
        <v>-</v>
      </c>
      <c r="L548" s="95" t="s">
        <v>110</v>
      </c>
      <c r="M548" s="95" t="str">
        <f t="shared" si="64"/>
        <v>-</v>
      </c>
      <c r="N548" s="13">
        <v>25.759</v>
      </c>
      <c r="O548" s="13">
        <v>17.068000000000001</v>
      </c>
      <c r="P548" s="13">
        <v>16.131</v>
      </c>
      <c r="Q548" s="13">
        <v>15.176</v>
      </c>
      <c r="R548" s="95"/>
      <c r="S548" s="13"/>
      <c r="T548" s="13"/>
    </row>
    <row r="549" spans="1:20">
      <c r="A549" s="10">
        <v>43101</v>
      </c>
      <c r="B549" s="13" t="s">
        <v>110</v>
      </c>
      <c r="C549" s="95" t="str">
        <f t="shared" si="59"/>
        <v>-</v>
      </c>
      <c r="D549" s="13" t="s">
        <v>110</v>
      </c>
      <c r="E549" s="95" t="str">
        <f t="shared" si="60"/>
        <v>-</v>
      </c>
      <c r="F549" s="13" t="s">
        <v>110</v>
      </c>
      <c r="G549" s="95" t="str">
        <f t="shared" si="61"/>
        <v>-</v>
      </c>
      <c r="H549" s="13" t="s">
        <v>110</v>
      </c>
      <c r="I549" s="95" t="str">
        <f t="shared" si="62"/>
        <v>-</v>
      </c>
      <c r="J549" s="13" t="s">
        <v>110</v>
      </c>
      <c r="K549" s="95" t="str">
        <f t="shared" si="63"/>
        <v>-</v>
      </c>
      <c r="L549" s="95" t="s">
        <v>110</v>
      </c>
      <c r="M549" s="95" t="str">
        <f t="shared" si="64"/>
        <v>-</v>
      </c>
      <c r="N549" s="13">
        <v>25.759</v>
      </c>
      <c r="O549" s="13">
        <v>17.068000000000001</v>
      </c>
      <c r="P549" s="13">
        <v>16.131</v>
      </c>
      <c r="Q549" s="13">
        <v>15.176</v>
      </c>
      <c r="R549" s="95"/>
      <c r="S549" s="13"/>
      <c r="T549" s="13"/>
    </row>
    <row r="550" spans="1:20">
      <c r="A550" s="10">
        <v>43102</v>
      </c>
      <c r="B550" s="13">
        <v>87.590400000000002</v>
      </c>
      <c r="C550" s="95">
        <f t="shared" si="59"/>
        <v>0.26249915620171316</v>
      </c>
      <c r="D550" s="13">
        <v>86.186499999999995</v>
      </c>
      <c r="E550" s="95">
        <f t="shared" si="60"/>
        <v>0.26000088954379941</v>
      </c>
      <c r="F550" s="13">
        <v>84.525999999999996</v>
      </c>
      <c r="G550" s="95">
        <f t="shared" si="61"/>
        <v>0.25699921189474689</v>
      </c>
      <c r="H550" s="13" t="s">
        <v>110</v>
      </c>
      <c r="I550" s="95" t="str">
        <f t="shared" si="62"/>
        <v>-</v>
      </c>
      <c r="J550" s="13" t="s">
        <v>110</v>
      </c>
      <c r="K550" s="95" t="str">
        <f t="shared" si="63"/>
        <v>-</v>
      </c>
      <c r="L550" s="95" t="s">
        <v>110</v>
      </c>
      <c r="M550" s="95" t="str">
        <f t="shared" si="64"/>
        <v>-</v>
      </c>
      <c r="N550" s="13">
        <v>24.664000000000001</v>
      </c>
      <c r="O550" s="13">
        <v>16.904</v>
      </c>
      <c r="P550" s="13">
        <v>16.131</v>
      </c>
      <c r="Q550" s="13">
        <v>15.323</v>
      </c>
      <c r="R550" s="95"/>
      <c r="S550" s="13"/>
      <c r="T550" s="13"/>
    </row>
    <row r="551" spans="1:20">
      <c r="A551" s="10">
        <v>43103</v>
      </c>
      <c r="B551" s="13">
        <v>87.728200000000001</v>
      </c>
      <c r="C551" s="95">
        <f t="shared" si="59"/>
        <v>0.26049886967674596</v>
      </c>
      <c r="D551" s="13">
        <v>86.3309</v>
      </c>
      <c r="E551" s="95">
        <f t="shared" si="60"/>
        <v>0.25799928261905231</v>
      </c>
      <c r="F551" s="13">
        <v>84.551000000000002</v>
      </c>
      <c r="G551" s="95">
        <f t="shared" si="61"/>
        <v>0.25749851281187414</v>
      </c>
      <c r="H551" s="13" t="s">
        <v>110</v>
      </c>
      <c r="I551" s="95" t="str">
        <f t="shared" si="62"/>
        <v>-</v>
      </c>
      <c r="J551" s="13" t="s">
        <v>110</v>
      </c>
      <c r="K551" s="95" t="str">
        <f t="shared" si="63"/>
        <v>-</v>
      </c>
      <c r="L551" s="95" t="s">
        <v>110</v>
      </c>
      <c r="M551" s="95" t="str">
        <f t="shared" si="64"/>
        <v>-</v>
      </c>
      <c r="N551" s="13">
        <v>24.602</v>
      </c>
      <c r="O551" s="13">
        <v>17.013000000000002</v>
      </c>
      <c r="P551" s="13">
        <v>16.106000000000002</v>
      </c>
      <c r="Q551" s="13">
        <v>15.323</v>
      </c>
      <c r="R551" s="95"/>
      <c r="S551" s="13"/>
      <c r="T551" s="13"/>
    </row>
    <row r="552" spans="1:20">
      <c r="A552" s="10">
        <v>43104</v>
      </c>
      <c r="B552" s="13">
        <v>87.886200000000002</v>
      </c>
      <c r="C552" s="95">
        <f t="shared" si="59"/>
        <v>0.25799896591215343</v>
      </c>
      <c r="D552" s="13">
        <v>86.497799999999998</v>
      </c>
      <c r="E552" s="95">
        <f t="shared" si="60"/>
        <v>0.25549798321939748</v>
      </c>
      <c r="F552" s="13">
        <v>84.753500000000003</v>
      </c>
      <c r="G552" s="95">
        <f t="shared" si="61"/>
        <v>0.25449876232501512</v>
      </c>
      <c r="H552" s="13" t="s">
        <v>110</v>
      </c>
      <c r="I552" s="95" t="str">
        <f t="shared" si="62"/>
        <v>-</v>
      </c>
      <c r="J552" s="13" t="s">
        <v>110</v>
      </c>
      <c r="K552" s="95" t="str">
        <f t="shared" si="63"/>
        <v>-</v>
      </c>
      <c r="L552" s="95" t="s">
        <v>110</v>
      </c>
      <c r="M552" s="95" t="str">
        <f t="shared" si="64"/>
        <v>-</v>
      </c>
      <c r="N552" s="13">
        <v>24.695</v>
      </c>
      <c r="O552" s="13">
        <v>17.065999999999999</v>
      </c>
      <c r="P552" s="13">
        <v>16.106000000000002</v>
      </c>
      <c r="Q552" s="13">
        <v>15.340999999999999</v>
      </c>
      <c r="R552" s="95"/>
      <c r="S552" s="13"/>
      <c r="T552" s="13"/>
    </row>
    <row r="553" spans="1:20">
      <c r="A553" s="10">
        <v>43105</v>
      </c>
      <c r="B553" s="13">
        <v>87.940799999999996</v>
      </c>
      <c r="C553" s="95">
        <f t="shared" si="59"/>
        <v>0.25799971152102152</v>
      </c>
      <c r="D553" s="13">
        <v>86.504599999999996</v>
      </c>
      <c r="E553" s="95">
        <f t="shared" si="60"/>
        <v>0.2564994564784171</v>
      </c>
      <c r="F553" s="13">
        <v>84.778300000000002</v>
      </c>
      <c r="G553" s="95">
        <f t="shared" si="61"/>
        <v>0.254998834657927</v>
      </c>
      <c r="H553" s="13" t="s">
        <v>110</v>
      </c>
      <c r="I553" s="95" t="str">
        <f t="shared" si="62"/>
        <v>-</v>
      </c>
      <c r="J553" s="13" t="s">
        <v>110</v>
      </c>
      <c r="K553" s="95" t="str">
        <f t="shared" si="63"/>
        <v>-</v>
      </c>
      <c r="L553" s="95" t="s">
        <v>110</v>
      </c>
      <c r="M553" s="95" t="str">
        <f t="shared" si="64"/>
        <v>-</v>
      </c>
      <c r="N553" s="13">
        <v>24.556999999999999</v>
      </c>
      <c r="O553" s="13">
        <v>17.266999999999999</v>
      </c>
      <c r="P553" s="13">
        <v>16.106000000000002</v>
      </c>
      <c r="Q553" s="13">
        <v>15.340999999999999</v>
      </c>
      <c r="R553" s="95"/>
      <c r="S553" s="13"/>
      <c r="T553" s="13"/>
    </row>
    <row r="554" spans="1:20">
      <c r="A554" s="10">
        <v>43108</v>
      </c>
      <c r="B554" s="13" t="s">
        <v>110</v>
      </c>
      <c r="C554" s="95" t="str">
        <f t="shared" si="59"/>
        <v>-</v>
      </c>
      <c r="D554" s="13">
        <v>86.550200000000004</v>
      </c>
      <c r="E554" s="95">
        <f t="shared" si="60"/>
        <v>0.2589980535381009</v>
      </c>
      <c r="F554" s="13">
        <v>84.979399999999998</v>
      </c>
      <c r="G554" s="95">
        <f t="shared" si="61"/>
        <v>0.2539994454237256</v>
      </c>
      <c r="H554" s="13" t="s">
        <v>110</v>
      </c>
      <c r="I554" s="95" t="str">
        <f t="shared" si="62"/>
        <v>-</v>
      </c>
      <c r="J554" s="13" t="s">
        <v>110</v>
      </c>
      <c r="K554" s="95" t="str">
        <f t="shared" si="63"/>
        <v>-</v>
      </c>
      <c r="L554" s="95" t="s">
        <v>110</v>
      </c>
      <c r="M554" s="95" t="str">
        <f t="shared" si="64"/>
        <v>-</v>
      </c>
      <c r="N554" s="13">
        <v>23.248000000000001</v>
      </c>
      <c r="O554" s="13">
        <v>17.266999999999999</v>
      </c>
      <c r="P554" s="13">
        <v>16.106000000000002</v>
      </c>
      <c r="Q554" s="13">
        <v>15.340999999999999</v>
      </c>
      <c r="R554" s="95"/>
      <c r="S554" s="13"/>
      <c r="T554" s="13"/>
    </row>
    <row r="555" spans="1:20">
      <c r="A555" s="10">
        <v>43109</v>
      </c>
      <c r="B555" s="13">
        <v>88.16</v>
      </c>
      <c r="C555" s="95">
        <f t="shared" si="59"/>
        <v>0.25799980895978608</v>
      </c>
      <c r="D555" s="13">
        <v>86.760400000000004</v>
      </c>
      <c r="E555" s="95">
        <f t="shared" si="60"/>
        <v>0.25549928519792714</v>
      </c>
      <c r="F555" s="13">
        <v>84.979600000000005</v>
      </c>
      <c r="G555" s="95">
        <f t="shared" si="61"/>
        <v>0.25499940027457313</v>
      </c>
      <c r="H555" s="13" t="s">
        <v>110</v>
      </c>
      <c r="I555" s="95" t="str">
        <f t="shared" si="62"/>
        <v>-</v>
      </c>
      <c r="J555" s="13" t="s">
        <v>110</v>
      </c>
      <c r="K555" s="95" t="str">
        <f t="shared" si="63"/>
        <v>-</v>
      </c>
      <c r="L555" s="95" t="s">
        <v>110</v>
      </c>
      <c r="M555" s="95" t="str">
        <f t="shared" si="64"/>
        <v>-</v>
      </c>
      <c r="N555" s="13">
        <v>23.446000000000002</v>
      </c>
      <c r="O555" s="13">
        <v>17.212</v>
      </c>
      <c r="P555" s="13">
        <v>16.106000000000002</v>
      </c>
      <c r="Q555" s="13">
        <v>15.340999999999999</v>
      </c>
      <c r="R555" s="95"/>
      <c r="S555" s="13"/>
      <c r="T555" s="13"/>
    </row>
    <row r="556" spans="1:20">
      <c r="A556" s="10">
        <v>43110</v>
      </c>
      <c r="B556" s="13">
        <v>88.255300000000005</v>
      </c>
      <c r="C556" s="95">
        <f t="shared" si="59"/>
        <v>0.25699944923492968</v>
      </c>
      <c r="D556" s="13">
        <v>86.813100000000006</v>
      </c>
      <c r="E556" s="95">
        <f t="shared" si="60"/>
        <v>0.25549980837853398</v>
      </c>
      <c r="F556" s="13">
        <v>85.08</v>
      </c>
      <c r="G556" s="95">
        <f t="shared" si="61"/>
        <v>0.2539999701494764</v>
      </c>
      <c r="H556" s="13" t="s">
        <v>110</v>
      </c>
      <c r="I556" s="95" t="str">
        <f t="shared" si="62"/>
        <v>-</v>
      </c>
      <c r="J556" s="13" t="s">
        <v>110</v>
      </c>
      <c r="K556" s="95" t="str">
        <f t="shared" si="63"/>
        <v>-</v>
      </c>
      <c r="L556" s="95" t="s">
        <v>110</v>
      </c>
      <c r="M556" s="95" t="str">
        <f t="shared" si="64"/>
        <v>-</v>
      </c>
      <c r="N556" s="13">
        <v>23.295999999999999</v>
      </c>
      <c r="O556" s="13">
        <v>17.321999999999999</v>
      </c>
      <c r="P556" s="13">
        <v>16.106000000000002</v>
      </c>
      <c r="Q556" s="13">
        <v>15.679</v>
      </c>
      <c r="R556" s="95"/>
      <c r="S556" s="13"/>
      <c r="T556" s="13"/>
    </row>
    <row r="557" spans="1:20">
      <c r="A557" s="10">
        <v>43111</v>
      </c>
      <c r="B557" s="13">
        <v>88.330299999999994</v>
      </c>
      <c r="C557" s="95">
        <f t="shared" si="59"/>
        <v>0.25649860132089802</v>
      </c>
      <c r="D557" s="13">
        <v>86.865899999999996</v>
      </c>
      <c r="E557" s="95">
        <f t="shared" si="60"/>
        <v>0.25549953156830552</v>
      </c>
      <c r="F557" s="13">
        <v>85.105500000000006</v>
      </c>
      <c r="G557" s="95">
        <f t="shared" si="61"/>
        <v>0.2544997992999592</v>
      </c>
      <c r="H557" s="13" t="s">
        <v>110</v>
      </c>
      <c r="I557" s="95" t="str">
        <f t="shared" si="62"/>
        <v>-</v>
      </c>
      <c r="J557" s="13" t="s">
        <v>110</v>
      </c>
      <c r="K557" s="95" t="str">
        <f t="shared" si="63"/>
        <v>-</v>
      </c>
      <c r="L557" s="95" t="s">
        <v>110</v>
      </c>
      <c r="M557" s="95" t="str">
        <f t="shared" si="64"/>
        <v>-</v>
      </c>
      <c r="N557" s="13">
        <v>23.791</v>
      </c>
      <c r="O557" s="13">
        <v>17.321999999999999</v>
      </c>
      <c r="P557" s="13">
        <v>16.201000000000001</v>
      </c>
      <c r="Q557" s="13">
        <v>15.653</v>
      </c>
      <c r="R557" s="95"/>
      <c r="S557" s="13"/>
      <c r="T557" s="13"/>
    </row>
    <row r="558" spans="1:20">
      <c r="A558" s="10">
        <v>43112</v>
      </c>
      <c r="B558" s="13">
        <v>88.425200000000004</v>
      </c>
      <c r="C558" s="95">
        <f t="shared" si="59"/>
        <v>0.25549870471507119</v>
      </c>
      <c r="D558" s="13" t="s">
        <v>110</v>
      </c>
      <c r="E558" s="95" t="str">
        <f t="shared" si="60"/>
        <v>-</v>
      </c>
      <c r="F558" s="13">
        <v>85.180899999999994</v>
      </c>
      <c r="G558" s="95">
        <f t="shared" si="61"/>
        <v>0.25399926509346599</v>
      </c>
      <c r="H558" s="13" t="s">
        <v>110</v>
      </c>
      <c r="I558" s="95" t="str">
        <f t="shared" si="62"/>
        <v>-</v>
      </c>
      <c r="J558" s="13" t="s">
        <v>110</v>
      </c>
      <c r="K558" s="95" t="str">
        <f t="shared" si="63"/>
        <v>-</v>
      </c>
      <c r="L558" s="95" t="s">
        <v>110</v>
      </c>
      <c r="M558" s="95" t="str">
        <f t="shared" si="64"/>
        <v>-</v>
      </c>
      <c r="N558" s="13">
        <v>23.486999999999998</v>
      </c>
      <c r="O558" s="13">
        <v>17.119</v>
      </c>
      <c r="P558" s="13">
        <v>16.201000000000001</v>
      </c>
      <c r="Q558" s="13">
        <v>15.555</v>
      </c>
      <c r="R558" s="95"/>
      <c r="S558" s="13"/>
      <c r="T558" s="13"/>
    </row>
    <row r="559" spans="1:20">
      <c r="A559" s="10">
        <v>43115</v>
      </c>
      <c r="B559" s="13" t="s">
        <v>110</v>
      </c>
      <c r="C559" s="95" t="str">
        <f t="shared" si="59"/>
        <v>-</v>
      </c>
      <c r="D559" s="13">
        <v>87.077699999999993</v>
      </c>
      <c r="E559" s="95">
        <f t="shared" si="60"/>
        <v>0.25549939339580502</v>
      </c>
      <c r="F559" s="13" t="s">
        <v>110</v>
      </c>
      <c r="G559" s="95" t="str">
        <f t="shared" si="61"/>
        <v>-</v>
      </c>
      <c r="H559" s="13" t="s">
        <v>110</v>
      </c>
      <c r="I559" s="95" t="str">
        <f t="shared" si="62"/>
        <v>-</v>
      </c>
      <c r="J559" s="13" t="s">
        <v>110</v>
      </c>
      <c r="K559" s="95" t="str">
        <f t="shared" si="63"/>
        <v>-</v>
      </c>
      <c r="L559" s="95" t="s">
        <v>110</v>
      </c>
      <c r="M559" s="95" t="str">
        <f t="shared" si="64"/>
        <v>-</v>
      </c>
      <c r="N559" s="13">
        <v>23.853000000000002</v>
      </c>
      <c r="O559" s="13">
        <v>17.119</v>
      </c>
      <c r="P559" s="13">
        <v>16.201000000000001</v>
      </c>
      <c r="Q559" s="13">
        <v>15.555</v>
      </c>
      <c r="R559" s="95"/>
      <c r="S559" s="13"/>
      <c r="T559" s="13"/>
    </row>
    <row r="560" spans="1:20">
      <c r="A560" s="10">
        <v>43116</v>
      </c>
      <c r="B560" s="13">
        <v>88.703800000000001</v>
      </c>
      <c r="C560" s="95">
        <f t="shared" si="59"/>
        <v>0.25399895079069373</v>
      </c>
      <c r="D560" s="13">
        <v>87.130799999999994</v>
      </c>
      <c r="E560" s="95">
        <f t="shared" si="60"/>
        <v>0.25549961960551482</v>
      </c>
      <c r="F560" s="13">
        <v>85.407899999999998</v>
      </c>
      <c r="G560" s="95">
        <f t="shared" si="61"/>
        <v>0.25349973575396195</v>
      </c>
      <c r="H560" s="13" t="s">
        <v>110</v>
      </c>
      <c r="I560" s="95" t="str">
        <f t="shared" si="62"/>
        <v>-</v>
      </c>
      <c r="J560" s="13" t="s">
        <v>110</v>
      </c>
      <c r="K560" s="95" t="str">
        <f t="shared" si="63"/>
        <v>-</v>
      </c>
      <c r="L560" s="95" t="s">
        <v>110</v>
      </c>
      <c r="M560" s="95" t="str">
        <f t="shared" si="64"/>
        <v>-</v>
      </c>
      <c r="N560" s="13">
        <v>23.1</v>
      </c>
      <c r="O560" s="13">
        <v>17.119</v>
      </c>
      <c r="P560" s="13">
        <v>16.201000000000001</v>
      </c>
      <c r="Q560" s="13">
        <v>15.555</v>
      </c>
      <c r="R560" s="95"/>
      <c r="S560" s="13"/>
      <c r="T560" s="13"/>
    </row>
    <row r="561" spans="1:20">
      <c r="A561" s="10">
        <v>43117</v>
      </c>
      <c r="B561" s="13">
        <v>88.621300000000005</v>
      </c>
      <c r="C561" s="95">
        <f t="shared" si="59"/>
        <v>0.25749927308299819</v>
      </c>
      <c r="D561" s="13">
        <v>87.227800000000002</v>
      </c>
      <c r="E561" s="95">
        <f t="shared" si="60"/>
        <v>0.25449799261244682</v>
      </c>
      <c r="F561" s="13">
        <v>85.385099999999994</v>
      </c>
      <c r="G561" s="95">
        <f t="shared" si="61"/>
        <v>0.25500020925602895</v>
      </c>
      <c r="H561" s="13">
        <v>84.061599999999999</v>
      </c>
      <c r="I561" s="95">
        <f t="shared" si="62"/>
        <v>0.25349960526069459</v>
      </c>
      <c r="J561" s="13" t="s">
        <v>110</v>
      </c>
      <c r="K561" s="95" t="str">
        <f t="shared" si="63"/>
        <v>-</v>
      </c>
      <c r="L561" s="95" t="s">
        <v>110</v>
      </c>
      <c r="M561" s="95" t="str">
        <f t="shared" si="64"/>
        <v>-</v>
      </c>
      <c r="N561" s="13">
        <v>22.119</v>
      </c>
      <c r="O561" s="13">
        <v>16.898</v>
      </c>
      <c r="P561" s="13">
        <v>15.962</v>
      </c>
      <c r="Q561" s="13">
        <v>15.423</v>
      </c>
      <c r="R561" s="95"/>
      <c r="S561" s="13"/>
      <c r="T561" s="13"/>
    </row>
    <row r="562" spans="1:20">
      <c r="A562" s="10">
        <v>43118</v>
      </c>
      <c r="B562" s="13">
        <v>88.696299999999994</v>
      </c>
      <c r="C562" s="95">
        <f t="shared" si="59"/>
        <v>0.25699780197873445</v>
      </c>
      <c r="D562" s="13">
        <v>87.280799999999999</v>
      </c>
      <c r="E562" s="95">
        <f t="shared" si="60"/>
        <v>0.25449992366934115</v>
      </c>
      <c r="F562" s="13">
        <v>85.558199999999999</v>
      </c>
      <c r="G562" s="95">
        <f t="shared" si="61"/>
        <v>0.2525007806976069</v>
      </c>
      <c r="H562" s="13">
        <v>84.110699999999994</v>
      </c>
      <c r="I562" s="95">
        <f t="shared" si="62"/>
        <v>0.25349971648008152</v>
      </c>
      <c r="J562" s="13" t="s">
        <v>110</v>
      </c>
      <c r="K562" s="95" t="str">
        <f t="shared" si="63"/>
        <v>-</v>
      </c>
      <c r="L562" s="95" t="s">
        <v>110</v>
      </c>
      <c r="M562" s="95" t="str">
        <f t="shared" si="64"/>
        <v>-</v>
      </c>
      <c r="N562" s="13">
        <v>22.01</v>
      </c>
      <c r="O562" s="13">
        <v>16.898</v>
      </c>
      <c r="P562" s="13">
        <v>15.962</v>
      </c>
      <c r="Q562" s="13">
        <v>15.377000000000001</v>
      </c>
      <c r="R562" s="95"/>
      <c r="S562" s="13"/>
      <c r="T562" s="13"/>
    </row>
    <row r="563" spans="1:20">
      <c r="A563" s="10">
        <v>43119</v>
      </c>
      <c r="B563" s="13">
        <v>88.712900000000005</v>
      </c>
      <c r="C563" s="95">
        <f t="shared" si="59"/>
        <v>0.25799777208901475</v>
      </c>
      <c r="D563" s="13">
        <v>87.225399999999993</v>
      </c>
      <c r="E563" s="95">
        <f t="shared" si="60"/>
        <v>0.25700044191432603</v>
      </c>
      <c r="F563" s="13">
        <v>85.584500000000006</v>
      </c>
      <c r="G563" s="95">
        <f t="shared" si="61"/>
        <v>0.25300038584829887</v>
      </c>
      <c r="H563" s="13">
        <v>84.159899999999993</v>
      </c>
      <c r="I563" s="95">
        <f t="shared" si="62"/>
        <v>0.25349901829161281</v>
      </c>
      <c r="J563" s="13" t="s">
        <v>110</v>
      </c>
      <c r="K563" s="95" t="str">
        <f t="shared" si="63"/>
        <v>-</v>
      </c>
      <c r="L563" s="95" t="s">
        <v>110</v>
      </c>
      <c r="M563" s="95" t="str">
        <f t="shared" si="64"/>
        <v>-</v>
      </c>
      <c r="N563" s="13">
        <v>21.689</v>
      </c>
      <c r="O563" s="13">
        <v>16.696000000000002</v>
      </c>
      <c r="P563" s="13">
        <v>15.916</v>
      </c>
      <c r="Q563" s="13">
        <v>15.302</v>
      </c>
      <c r="R563" s="95"/>
      <c r="S563" s="13"/>
      <c r="T563" s="13"/>
    </row>
    <row r="564" spans="1:20">
      <c r="A564" s="10">
        <v>43122</v>
      </c>
      <c r="B564" s="13" t="s">
        <v>110</v>
      </c>
      <c r="C564" s="95" t="str">
        <f t="shared" si="59"/>
        <v>-</v>
      </c>
      <c r="D564" s="13" t="s">
        <v>110</v>
      </c>
      <c r="E564" s="95" t="str">
        <f t="shared" si="60"/>
        <v>-</v>
      </c>
      <c r="F564" s="13">
        <v>85.640600000000006</v>
      </c>
      <c r="G564" s="95">
        <f t="shared" si="61"/>
        <v>0.25499884595234806</v>
      </c>
      <c r="H564" s="13" t="s">
        <v>110</v>
      </c>
      <c r="I564" s="95" t="str">
        <f t="shared" si="62"/>
        <v>-</v>
      </c>
      <c r="J564" s="13" t="s">
        <v>110</v>
      </c>
      <c r="K564" s="95" t="str">
        <f t="shared" si="63"/>
        <v>-</v>
      </c>
      <c r="L564" s="95" t="s">
        <v>110</v>
      </c>
      <c r="M564" s="95" t="str">
        <f t="shared" si="64"/>
        <v>-</v>
      </c>
      <c r="N564" s="13">
        <v>21.536999999999999</v>
      </c>
      <c r="O564" s="13">
        <v>16.696000000000002</v>
      </c>
      <c r="P564" s="13">
        <v>15.955</v>
      </c>
      <c r="Q564" s="13">
        <v>15.302</v>
      </c>
      <c r="R564" s="95"/>
      <c r="S564" s="13"/>
      <c r="T564" s="13"/>
    </row>
    <row r="565" spans="1:20">
      <c r="A565" s="10">
        <v>43123</v>
      </c>
      <c r="B565" s="13" t="s">
        <v>110</v>
      </c>
      <c r="C565" s="95" t="str">
        <f t="shared" si="59"/>
        <v>-</v>
      </c>
      <c r="D565" s="13">
        <v>87.547200000000004</v>
      </c>
      <c r="E565" s="95">
        <f t="shared" si="60"/>
        <v>0.25449980236991249</v>
      </c>
      <c r="F565" s="13">
        <v>85.74</v>
      </c>
      <c r="G565" s="95">
        <f t="shared" si="61"/>
        <v>0.2539984169323819</v>
      </c>
      <c r="H565" s="13">
        <v>84.357100000000003</v>
      </c>
      <c r="I565" s="95">
        <f t="shared" si="62"/>
        <v>0.25349957222385461</v>
      </c>
      <c r="J565" s="13" t="s">
        <v>110</v>
      </c>
      <c r="K565" s="95" t="str">
        <f t="shared" si="63"/>
        <v>-</v>
      </c>
      <c r="L565" s="95" t="s">
        <v>110</v>
      </c>
      <c r="M565" s="95" t="str">
        <f t="shared" si="64"/>
        <v>-</v>
      </c>
      <c r="N565" s="13">
        <v>21.727</v>
      </c>
      <c r="O565" s="13">
        <v>16.55</v>
      </c>
      <c r="P565" s="13">
        <v>15.885999999999999</v>
      </c>
      <c r="Q565" s="13">
        <v>15.215</v>
      </c>
      <c r="R565" s="95"/>
      <c r="S565" s="13"/>
      <c r="T565" s="13"/>
    </row>
    <row r="566" spans="1:20">
      <c r="A566" s="10">
        <v>43124</v>
      </c>
      <c r="B566" s="13" t="s">
        <v>110</v>
      </c>
      <c r="C566" s="95" t="str">
        <f t="shared" si="59"/>
        <v>-</v>
      </c>
      <c r="D566" s="13">
        <v>87.579400000000007</v>
      </c>
      <c r="E566" s="95">
        <f t="shared" si="60"/>
        <v>0.2549983890199069</v>
      </c>
      <c r="F566" s="13">
        <v>85.791200000000003</v>
      </c>
      <c r="G566" s="95">
        <f t="shared" si="61"/>
        <v>0.25399815741811604</v>
      </c>
      <c r="H566" s="13">
        <v>84.458500000000001</v>
      </c>
      <c r="I566" s="95">
        <f t="shared" si="62"/>
        <v>0.25249965937357394</v>
      </c>
      <c r="J566" s="13" t="s">
        <v>110</v>
      </c>
      <c r="K566" s="95" t="str">
        <f t="shared" si="63"/>
        <v>-</v>
      </c>
      <c r="L566" s="95" t="s">
        <v>110</v>
      </c>
      <c r="M566" s="95" t="str">
        <f t="shared" si="64"/>
        <v>-</v>
      </c>
      <c r="N566" s="13">
        <v>22.527999999999999</v>
      </c>
      <c r="O566" s="13">
        <v>16.478000000000002</v>
      </c>
      <c r="P566" s="13">
        <v>15.816000000000001</v>
      </c>
      <c r="Q566" s="13">
        <v>15.193</v>
      </c>
      <c r="R566" s="95"/>
      <c r="S566" s="13"/>
      <c r="T566" s="13"/>
    </row>
    <row r="567" spans="1:20">
      <c r="A567" s="10">
        <v>43125</v>
      </c>
      <c r="B567" s="13">
        <v>89.104600000000005</v>
      </c>
      <c r="C567" s="95">
        <f t="shared" si="59"/>
        <v>0.25649958704094172</v>
      </c>
      <c r="D567" s="13">
        <v>87.718000000000004</v>
      </c>
      <c r="E567" s="95">
        <f t="shared" si="60"/>
        <v>0.25300078401556381</v>
      </c>
      <c r="F567" s="13">
        <v>85.938199999999995</v>
      </c>
      <c r="G567" s="95">
        <f t="shared" si="61"/>
        <v>0.25199921164033035</v>
      </c>
      <c r="H567" s="13">
        <v>84.559700000000007</v>
      </c>
      <c r="I567" s="95">
        <f t="shared" si="62"/>
        <v>0.25150075392754212</v>
      </c>
      <c r="J567" s="13" t="s">
        <v>110</v>
      </c>
      <c r="K567" s="95" t="str">
        <f t="shared" si="63"/>
        <v>-</v>
      </c>
      <c r="L567" s="95" t="s">
        <v>110</v>
      </c>
      <c r="M567" s="95" t="str">
        <f t="shared" si="64"/>
        <v>-</v>
      </c>
      <c r="N567" s="13">
        <v>22.422000000000001</v>
      </c>
      <c r="O567" s="13">
        <v>16.440000000000001</v>
      </c>
      <c r="P567" s="13">
        <v>15.852</v>
      </c>
      <c r="Q567" s="13">
        <v>15.178000000000001</v>
      </c>
      <c r="R567" s="95"/>
      <c r="S567" s="13"/>
      <c r="T567" s="13"/>
    </row>
    <row r="568" spans="1:20">
      <c r="A568" s="10">
        <v>43126</v>
      </c>
      <c r="B568" s="13">
        <v>89.216999999999999</v>
      </c>
      <c r="C568" s="95">
        <f t="shared" si="59"/>
        <v>0.25499916064883277</v>
      </c>
      <c r="D568" s="13">
        <v>87.720600000000005</v>
      </c>
      <c r="E568" s="95">
        <f t="shared" si="60"/>
        <v>0.25419813516236051</v>
      </c>
      <c r="F568" s="13">
        <v>85.941400000000002</v>
      </c>
      <c r="G568" s="95">
        <f t="shared" si="61"/>
        <v>0.25299999451735217</v>
      </c>
      <c r="H568" s="13">
        <v>84.598699999999994</v>
      </c>
      <c r="I568" s="95">
        <f t="shared" si="62"/>
        <v>0.25169965986654064</v>
      </c>
      <c r="J568" s="13" t="s">
        <v>110</v>
      </c>
      <c r="K568" s="95" t="str">
        <f t="shared" si="63"/>
        <v>-</v>
      </c>
      <c r="L568" s="95" t="s">
        <v>110</v>
      </c>
      <c r="M568" s="95" t="str">
        <f t="shared" si="64"/>
        <v>-</v>
      </c>
      <c r="N568" s="13">
        <v>22.003</v>
      </c>
      <c r="O568" s="13">
        <v>16.457000000000001</v>
      </c>
      <c r="P568" s="13">
        <v>15.852</v>
      </c>
      <c r="Q568" s="13">
        <v>15.208</v>
      </c>
      <c r="R568" s="95"/>
      <c r="S568" s="13"/>
      <c r="T568" s="13"/>
    </row>
    <row r="569" spans="1:20">
      <c r="A569" s="10">
        <v>43129</v>
      </c>
      <c r="B569" s="13">
        <v>89.309799999999996</v>
      </c>
      <c r="C569" s="95">
        <f t="shared" si="59"/>
        <v>0.25699854030906061</v>
      </c>
      <c r="D569" s="13">
        <v>87.89</v>
      </c>
      <c r="E569" s="95">
        <f t="shared" si="60"/>
        <v>0.25399920240061336</v>
      </c>
      <c r="F569" s="13">
        <v>86.166300000000007</v>
      </c>
      <c r="G569" s="95">
        <f t="shared" si="61"/>
        <v>0.25149992046271569</v>
      </c>
      <c r="H569" s="13">
        <v>84.757300000000001</v>
      </c>
      <c r="I569" s="95">
        <f t="shared" si="62"/>
        <v>0.25149951143122651</v>
      </c>
      <c r="J569" s="13" t="s">
        <v>110</v>
      </c>
      <c r="K569" s="95" t="str">
        <f t="shared" si="63"/>
        <v>-</v>
      </c>
      <c r="L569" s="95" t="s">
        <v>110</v>
      </c>
      <c r="M569" s="95" t="str">
        <f t="shared" si="64"/>
        <v>-</v>
      </c>
      <c r="N569" s="13">
        <v>21.388999999999999</v>
      </c>
      <c r="O569" s="13">
        <v>16.367000000000001</v>
      </c>
      <c r="P569" s="13">
        <v>15.824</v>
      </c>
      <c r="Q569" s="13">
        <v>15.208</v>
      </c>
      <c r="R569" s="95"/>
      <c r="S569" s="13"/>
      <c r="T569" s="13"/>
    </row>
    <row r="570" spans="1:20">
      <c r="A570" s="10">
        <v>43130</v>
      </c>
      <c r="B570" s="13" t="s">
        <v>110</v>
      </c>
      <c r="C570" s="95" t="str">
        <f t="shared" si="59"/>
        <v>-</v>
      </c>
      <c r="D570" s="13" t="s">
        <v>110</v>
      </c>
      <c r="E570" s="95" t="str">
        <f t="shared" si="60"/>
        <v>-</v>
      </c>
      <c r="F570" s="13">
        <v>86.193899999999999</v>
      </c>
      <c r="G570" s="95">
        <f t="shared" si="61"/>
        <v>0.25199931641694312</v>
      </c>
      <c r="H570" s="13">
        <v>84.806799999999996</v>
      </c>
      <c r="I570" s="95">
        <f t="shared" si="62"/>
        <v>0.25150006113443013</v>
      </c>
      <c r="J570" s="13" t="s">
        <v>110</v>
      </c>
      <c r="K570" s="95" t="str">
        <f t="shared" si="63"/>
        <v>-</v>
      </c>
      <c r="L570" s="95" t="s">
        <v>110</v>
      </c>
      <c r="M570" s="95" t="str">
        <f t="shared" si="64"/>
        <v>-</v>
      </c>
      <c r="N570" s="13">
        <v>21.847999999999999</v>
      </c>
      <c r="O570" s="13">
        <v>16.367000000000001</v>
      </c>
      <c r="P570" s="13">
        <v>15.808999999999999</v>
      </c>
      <c r="Q570" s="13">
        <v>15.113</v>
      </c>
      <c r="R570" s="95"/>
      <c r="S570" s="13"/>
      <c r="T570" s="13"/>
    </row>
    <row r="571" spans="1:20">
      <c r="A571" s="10">
        <v>43131</v>
      </c>
      <c r="B571" s="13">
        <v>89.403800000000004</v>
      </c>
      <c r="C571" s="95">
        <f t="shared" si="59"/>
        <v>0.25750030706056054</v>
      </c>
      <c r="D571" s="13">
        <v>87.956100000000006</v>
      </c>
      <c r="E571" s="95">
        <f t="shared" si="60"/>
        <v>0.25499870192664992</v>
      </c>
      <c r="F571" s="13">
        <v>86.245199999999997</v>
      </c>
      <c r="G571" s="95">
        <f t="shared" si="61"/>
        <v>0.25199982018448447</v>
      </c>
      <c r="H571" s="13">
        <v>84.856399999999994</v>
      </c>
      <c r="I571" s="95">
        <f t="shared" si="62"/>
        <v>0.2514997901792535</v>
      </c>
      <c r="J571" s="13" t="s">
        <v>110</v>
      </c>
      <c r="K571" s="95" t="str">
        <f t="shared" si="63"/>
        <v>-</v>
      </c>
      <c r="L571" s="95" t="s">
        <v>110</v>
      </c>
      <c r="M571" s="95" t="str">
        <f t="shared" si="64"/>
        <v>-</v>
      </c>
      <c r="N571" s="13">
        <v>21.603000000000002</v>
      </c>
      <c r="O571" s="13">
        <v>16.042999999999999</v>
      </c>
      <c r="P571" s="13">
        <v>15.619</v>
      </c>
      <c r="Q571" s="13">
        <v>15.092000000000001</v>
      </c>
      <c r="R571" s="95"/>
      <c r="S571" s="13"/>
      <c r="T571" s="13"/>
    </row>
    <row r="572" spans="1:20">
      <c r="A572" s="10">
        <v>43132</v>
      </c>
      <c r="B572" s="13" t="s">
        <v>110</v>
      </c>
      <c r="C572" s="95" t="str">
        <f t="shared" si="59"/>
        <v>-</v>
      </c>
      <c r="D572" s="13">
        <v>88.072299999999998</v>
      </c>
      <c r="E572" s="95">
        <f t="shared" si="60"/>
        <v>0.25349863342171919</v>
      </c>
      <c r="F572" s="13">
        <v>86.320099999999996</v>
      </c>
      <c r="G572" s="95">
        <f t="shared" si="61"/>
        <v>0.25149885741257394</v>
      </c>
      <c r="H572" s="13" t="s">
        <v>110</v>
      </c>
      <c r="I572" s="95" t="str">
        <f t="shared" si="62"/>
        <v>-</v>
      </c>
      <c r="J572" s="13" t="s">
        <v>110</v>
      </c>
      <c r="K572" s="95" t="str">
        <f t="shared" si="63"/>
        <v>-</v>
      </c>
      <c r="L572" s="95" t="s">
        <v>110</v>
      </c>
      <c r="M572" s="95" t="str">
        <f t="shared" si="64"/>
        <v>-</v>
      </c>
      <c r="N572" s="13">
        <v>21.216999999999999</v>
      </c>
      <c r="O572" s="13">
        <v>16.042999999999999</v>
      </c>
      <c r="P572" s="13">
        <v>15.387</v>
      </c>
      <c r="Q572" s="13">
        <v>15.092000000000001</v>
      </c>
      <c r="R572" s="95"/>
      <c r="S572" s="13"/>
      <c r="T572" s="13"/>
    </row>
    <row r="573" spans="1:20">
      <c r="A573" s="10">
        <v>43133</v>
      </c>
      <c r="B573" s="13" t="s">
        <v>110</v>
      </c>
      <c r="C573" s="95" t="str">
        <f t="shared" si="59"/>
        <v>-</v>
      </c>
      <c r="D573" s="13">
        <v>88.270899999999997</v>
      </c>
      <c r="E573" s="95">
        <f t="shared" si="60"/>
        <v>0.24999899851409846</v>
      </c>
      <c r="F573" s="13">
        <v>86.347999999999999</v>
      </c>
      <c r="G573" s="95">
        <f t="shared" si="61"/>
        <v>0.25200048630270949</v>
      </c>
      <c r="H573" s="13">
        <v>84.955799999999996</v>
      </c>
      <c r="I573" s="95">
        <f t="shared" si="62"/>
        <v>0.25149873539642337</v>
      </c>
      <c r="J573" s="13" t="s">
        <v>110</v>
      </c>
      <c r="K573" s="95" t="str">
        <f t="shared" si="63"/>
        <v>-</v>
      </c>
      <c r="L573" s="95" t="s">
        <v>110</v>
      </c>
      <c r="M573" s="95" t="str">
        <f t="shared" si="64"/>
        <v>-</v>
      </c>
      <c r="N573" s="13">
        <v>22.045999999999999</v>
      </c>
      <c r="O573" s="13">
        <v>16.042999999999999</v>
      </c>
      <c r="P573" s="13">
        <v>15.387</v>
      </c>
      <c r="Q573" s="13">
        <v>15.092000000000001</v>
      </c>
      <c r="R573" s="95"/>
      <c r="S573" s="13"/>
      <c r="T573" s="13"/>
    </row>
    <row r="574" spans="1:20">
      <c r="A574" s="10">
        <v>43136</v>
      </c>
      <c r="B574" s="13" t="s">
        <v>110</v>
      </c>
      <c r="C574" s="95" t="str">
        <f t="shared" si="59"/>
        <v>-</v>
      </c>
      <c r="D574" s="13">
        <v>88.247500000000002</v>
      </c>
      <c r="E574" s="95">
        <f t="shared" si="60"/>
        <v>0.25449974184635715</v>
      </c>
      <c r="F574" s="13">
        <v>86.502700000000004</v>
      </c>
      <c r="G574" s="95">
        <f t="shared" si="61"/>
        <v>0.25200065114341758</v>
      </c>
      <c r="H574" s="13" t="s">
        <v>110</v>
      </c>
      <c r="I574" s="95" t="str">
        <f t="shared" si="62"/>
        <v>-</v>
      </c>
      <c r="J574" s="13" t="s">
        <v>110</v>
      </c>
      <c r="K574" s="95" t="str">
        <f t="shared" si="63"/>
        <v>-</v>
      </c>
      <c r="L574" s="95" t="s">
        <v>110</v>
      </c>
      <c r="M574" s="95" t="str">
        <f t="shared" si="64"/>
        <v>-</v>
      </c>
      <c r="N574" s="13">
        <v>22.045999999999999</v>
      </c>
      <c r="O574" s="13">
        <v>16.042999999999999</v>
      </c>
      <c r="P574" s="13">
        <v>15.387</v>
      </c>
      <c r="Q574" s="13">
        <v>15.092000000000001</v>
      </c>
      <c r="R574" s="95"/>
      <c r="S574" s="13"/>
      <c r="T574" s="13"/>
    </row>
    <row r="575" spans="1:20">
      <c r="A575" s="10">
        <v>43137</v>
      </c>
      <c r="B575" s="13" t="s">
        <v>110</v>
      </c>
      <c r="C575" s="95" t="str">
        <f t="shared" si="59"/>
        <v>-</v>
      </c>
      <c r="D575" s="13" t="s">
        <v>110</v>
      </c>
      <c r="E575" s="95" t="str">
        <f t="shared" si="60"/>
        <v>-</v>
      </c>
      <c r="F575" s="13">
        <v>86.508300000000006</v>
      </c>
      <c r="G575" s="95">
        <f t="shared" si="61"/>
        <v>0.25299925620495989</v>
      </c>
      <c r="H575" s="13" t="s">
        <v>110</v>
      </c>
      <c r="I575" s="95" t="str">
        <f t="shared" si="62"/>
        <v>-</v>
      </c>
      <c r="J575" s="13" t="s">
        <v>110</v>
      </c>
      <c r="K575" s="95" t="str">
        <f t="shared" si="63"/>
        <v>-</v>
      </c>
      <c r="L575" s="95" t="s">
        <v>110</v>
      </c>
      <c r="M575" s="95" t="str">
        <f t="shared" si="64"/>
        <v>-</v>
      </c>
      <c r="N575" s="13">
        <v>22.045999999999999</v>
      </c>
      <c r="O575" s="13">
        <v>16.042999999999999</v>
      </c>
      <c r="P575" s="13">
        <v>15.387</v>
      </c>
      <c r="Q575" s="13">
        <v>15.124000000000001</v>
      </c>
      <c r="R575" s="95"/>
      <c r="S575" s="13"/>
      <c r="T575" s="13"/>
    </row>
    <row r="576" spans="1:20">
      <c r="A576" s="10">
        <v>43138</v>
      </c>
      <c r="B576" s="13" t="s">
        <v>110</v>
      </c>
      <c r="C576" s="95" t="str">
        <f t="shared" si="59"/>
        <v>-</v>
      </c>
      <c r="D576" s="13">
        <v>88.255300000000005</v>
      </c>
      <c r="E576" s="95">
        <f t="shared" si="60"/>
        <v>0.25699944923492968</v>
      </c>
      <c r="F576" s="13">
        <v>86.514300000000006</v>
      </c>
      <c r="G576" s="95">
        <f t="shared" si="61"/>
        <v>0.25399808491610187</v>
      </c>
      <c r="H576" s="13">
        <v>85.155100000000004</v>
      </c>
      <c r="I576" s="95">
        <f t="shared" si="62"/>
        <v>0.252498578084773</v>
      </c>
      <c r="J576" s="13" t="s">
        <v>110</v>
      </c>
      <c r="K576" s="95" t="str">
        <f t="shared" si="63"/>
        <v>-</v>
      </c>
      <c r="L576" s="95" t="s">
        <v>110</v>
      </c>
      <c r="M576" s="95" t="str">
        <f t="shared" si="64"/>
        <v>-</v>
      </c>
      <c r="N576" s="13">
        <v>22.045999999999999</v>
      </c>
      <c r="O576" s="13">
        <v>15.629</v>
      </c>
      <c r="P576" s="13">
        <v>15.568</v>
      </c>
      <c r="Q576" s="13">
        <v>15.134</v>
      </c>
      <c r="R576" s="95"/>
      <c r="S576" s="13"/>
      <c r="T576" s="13"/>
    </row>
    <row r="577" spans="1:20">
      <c r="A577" s="10">
        <v>43139</v>
      </c>
      <c r="B577" s="13">
        <v>89.928100000000001</v>
      </c>
      <c r="C577" s="95">
        <f t="shared" si="59"/>
        <v>0.25549880265456493</v>
      </c>
      <c r="D577" s="13">
        <v>88.495599999999996</v>
      </c>
      <c r="E577" s="95">
        <f t="shared" si="60"/>
        <v>0.25239300273421483</v>
      </c>
      <c r="F577" s="13">
        <v>86.680899999999994</v>
      </c>
      <c r="G577" s="95">
        <f t="shared" si="61"/>
        <v>0.25150085691083862</v>
      </c>
      <c r="H577" s="13">
        <v>85.225200000000001</v>
      </c>
      <c r="I577" s="95">
        <f t="shared" si="62"/>
        <v>0.25209992974226997</v>
      </c>
      <c r="J577" s="13" t="s">
        <v>110</v>
      </c>
      <c r="K577" s="95" t="str">
        <f t="shared" si="63"/>
        <v>-</v>
      </c>
      <c r="L577" s="95" t="s">
        <v>110</v>
      </c>
      <c r="M577" s="95" t="str">
        <f t="shared" si="64"/>
        <v>-</v>
      </c>
      <c r="N577" s="13">
        <v>22.045999999999999</v>
      </c>
      <c r="O577" s="13">
        <v>15.766</v>
      </c>
      <c r="P577" s="13">
        <v>15.52</v>
      </c>
      <c r="Q577" s="13">
        <v>15.073</v>
      </c>
      <c r="R577" s="95"/>
      <c r="S577" s="13"/>
      <c r="T577" s="13"/>
    </row>
    <row r="578" spans="1:20">
      <c r="A578" s="10">
        <v>43140</v>
      </c>
      <c r="B578" s="13" t="s">
        <v>110</v>
      </c>
      <c r="C578" s="95" t="str">
        <f t="shared" si="59"/>
        <v>-</v>
      </c>
      <c r="D578" s="13">
        <v>88.505300000000005</v>
      </c>
      <c r="E578" s="95">
        <f t="shared" si="60"/>
        <v>0.25350096711027492</v>
      </c>
      <c r="F578" s="13">
        <v>86.641300000000001</v>
      </c>
      <c r="G578" s="95">
        <f t="shared" si="61"/>
        <v>0.25350067898771578</v>
      </c>
      <c r="H578" s="13">
        <v>85.2804</v>
      </c>
      <c r="I578" s="95">
        <f t="shared" si="62"/>
        <v>0.25199947467413392</v>
      </c>
      <c r="J578" s="13" t="s">
        <v>110</v>
      </c>
      <c r="K578" s="95" t="str">
        <f t="shared" si="63"/>
        <v>-</v>
      </c>
      <c r="L578" s="95" t="s">
        <v>110</v>
      </c>
      <c r="M578" s="95" t="str">
        <f t="shared" si="64"/>
        <v>-</v>
      </c>
      <c r="N578" s="13">
        <v>22.920999999999999</v>
      </c>
      <c r="O578" s="13">
        <v>15.766</v>
      </c>
      <c r="P578" s="13">
        <v>15.505000000000001</v>
      </c>
      <c r="Q578" s="13">
        <v>15.083</v>
      </c>
      <c r="R578" s="95"/>
      <c r="S578" s="13"/>
      <c r="T578" s="13"/>
    </row>
    <row r="579" spans="1:20">
      <c r="A579" s="10">
        <v>43143</v>
      </c>
      <c r="B579" s="13" t="s">
        <v>110</v>
      </c>
      <c r="C579" s="95" t="str">
        <f t="shared" si="59"/>
        <v>-</v>
      </c>
      <c r="D579" s="13" t="s">
        <v>110</v>
      </c>
      <c r="E579" s="95" t="str">
        <f t="shared" si="60"/>
        <v>-</v>
      </c>
      <c r="F579" s="13" t="s">
        <v>110</v>
      </c>
      <c r="G579" s="95" t="str">
        <f t="shared" si="61"/>
        <v>-</v>
      </c>
      <c r="H579" s="13" t="s">
        <v>110</v>
      </c>
      <c r="I579" s="95" t="str">
        <f t="shared" si="62"/>
        <v>-</v>
      </c>
      <c r="J579" s="13" t="s">
        <v>110</v>
      </c>
      <c r="K579" s="95" t="str">
        <f t="shared" si="63"/>
        <v>-</v>
      </c>
      <c r="L579" s="95" t="s">
        <v>110</v>
      </c>
      <c r="M579" s="95" t="str">
        <f t="shared" si="64"/>
        <v>-</v>
      </c>
      <c r="N579" s="13">
        <v>22.920999999999999</v>
      </c>
      <c r="O579" s="13">
        <v>15.766</v>
      </c>
      <c r="P579" s="13">
        <v>15.505000000000001</v>
      </c>
      <c r="Q579" s="13">
        <v>15.083</v>
      </c>
      <c r="R579" s="95"/>
      <c r="S579" s="13"/>
      <c r="T579" s="13"/>
    </row>
    <row r="580" spans="1:20">
      <c r="A580" s="10">
        <v>43144</v>
      </c>
      <c r="B580" s="13" t="s">
        <v>110</v>
      </c>
      <c r="C580" s="95" t="str">
        <f t="shared" si="59"/>
        <v>-</v>
      </c>
      <c r="D580" s="13" t="s">
        <v>110</v>
      </c>
      <c r="E580" s="95" t="str">
        <f t="shared" si="60"/>
        <v>-</v>
      </c>
      <c r="F580" s="13" t="s">
        <v>110</v>
      </c>
      <c r="G580" s="95" t="str">
        <f t="shared" si="61"/>
        <v>-</v>
      </c>
      <c r="H580" s="13" t="s">
        <v>110</v>
      </c>
      <c r="I580" s="95" t="str">
        <f t="shared" si="62"/>
        <v>-</v>
      </c>
      <c r="J580" s="13" t="s">
        <v>110</v>
      </c>
      <c r="K580" s="95" t="str">
        <f t="shared" si="63"/>
        <v>-</v>
      </c>
      <c r="L580" s="95" t="s">
        <v>110</v>
      </c>
      <c r="M580" s="95" t="str">
        <f t="shared" si="64"/>
        <v>-</v>
      </c>
      <c r="N580" s="13">
        <v>22.920999999999999</v>
      </c>
      <c r="O580" s="13">
        <v>15.766</v>
      </c>
      <c r="P580" s="13">
        <v>15.505000000000001</v>
      </c>
      <c r="Q580" s="13">
        <v>15.083</v>
      </c>
      <c r="R580" s="95"/>
      <c r="S580" s="13"/>
      <c r="T580" s="13"/>
    </row>
    <row r="581" spans="1:20">
      <c r="A581" s="10">
        <v>43145</v>
      </c>
      <c r="B581" s="13">
        <v>90.046099999999996</v>
      </c>
      <c r="C581" s="95">
        <f t="shared" si="59"/>
        <v>0.26199952817818556</v>
      </c>
      <c r="D581" s="13">
        <v>88.758499999999998</v>
      </c>
      <c r="E581" s="95">
        <f t="shared" si="60"/>
        <v>0.25400121096589606</v>
      </c>
      <c r="F581" s="13">
        <v>86.790700000000001</v>
      </c>
      <c r="G581" s="95">
        <f t="shared" si="61"/>
        <v>0.25599986904243632</v>
      </c>
      <c r="H581" s="13" t="s">
        <v>110</v>
      </c>
      <c r="I581" s="95" t="str">
        <f t="shared" si="62"/>
        <v>-</v>
      </c>
      <c r="J581" s="13" t="s">
        <v>110</v>
      </c>
      <c r="K581" s="95" t="str">
        <f t="shared" si="63"/>
        <v>-</v>
      </c>
      <c r="L581" s="95" t="s">
        <v>110</v>
      </c>
      <c r="M581" s="95" t="str">
        <f t="shared" si="64"/>
        <v>-</v>
      </c>
      <c r="N581" s="13">
        <v>23.236000000000001</v>
      </c>
      <c r="O581" s="13">
        <v>16.015000000000001</v>
      </c>
      <c r="P581" s="13">
        <v>15.505000000000001</v>
      </c>
      <c r="Q581" s="13">
        <v>15.083</v>
      </c>
      <c r="R581" s="95"/>
      <c r="S581" s="13"/>
      <c r="T581" s="13"/>
    </row>
    <row r="582" spans="1:20">
      <c r="A582" s="10">
        <v>43146</v>
      </c>
      <c r="B582" s="13">
        <v>90.257800000000003</v>
      </c>
      <c r="C582" s="95">
        <f t="shared" si="59"/>
        <v>0.25749792348618467</v>
      </c>
      <c r="D582" s="13">
        <v>88.6768</v>
      </c>
      <c r="E582" s="95">
        <f t="shared" si="60"/>
        <v>0.25749775982067807</v>
      </c>
      <c r="F582" s="13" t="s">
        <v>110</v>
      </c>
      <c r="G582" s="95" t="str">
        <f t="shared" si="61"/>
        <v>-</v>
      </c>
      <c r="H582" s="13" t="s">
        <v>110</v>
      </c>
      <c r="I582" s="95" t="str">
        <f t="shared" si="62"/>
        <v>-</v>
      </c>
      <c r="J582" s="13" t="s">
        <v>110</v>
      </c>
      <c r="K582" s="95" t="str">
        <f t="shared" si="63"/>
        <v>-</v>
      </c>
      <c r="L582" s="95" t="s">
        <v>110</v>
      </c>
      <c r="M582" s="95" t="str">
        <f t="shared" si="64"/>
        <v>-</v>
      </c>
      <c r="N582" s="13">
        <v>23.715</v>
      </c>
      <c r="O582" s="13">
        <v>16.015000000000001</v>
      </c>
      <c r="P582" s="13">
        <v>15.62</v>
      </c>
      <c r="Q582" s="13">
        <v>15.170999999999999</v>
      </c>
      <c r="R582" s="95"/>
      <c r="S582" s="13"/>
      <c r="T582" s="13"/>
    </row>
    <row r="583" spans="1:20">
      <c r="A583" s="10">
        <v>43147</v>
      </c>
      <c r="B583" s="13" t="s">
        <v>110</v>
      </c>
      <c r="C583" s="95" t="str">
        <f t="shared" si="59"/>
        <v>-</v>
      </c>
      <c r="D583" s="13">
        <v>88.6935</v>
      </c>
      <c r="E583" s="95">
        <f t="shared" si="60"/>
        <v>0.25849774159825056</v>
      </c>
      <c r="F583" s="13">
        <v>86.785399999999996</v>
      </c>
      <c r="G583" s="95">
        <f t="shared" si="61"/>
        <v>0.25850071984565404</v>
      </c>
      <c r="H583" s="13" t="s">
        <v>110</v>
      </c>
      <c r="I583" s="95" t="str">
        <f t="shared" si="62"/>
        <v>-</v>
      </c>
      <c r="J583" s="13" t="s">
        <v>110</v>
      </c>
      <c r="K583" s="95" t="str">
        <f t="shared" si="63"/>
        <v>-</v>
      </c>
      <c r="L583" s="95" t="s">
        <v>110</v>
      </c>
      <c r="M583" s="95" t="str">
        <f t="shared" si="64"/>
        <v>-</v>
      </c>
      <c r="N583" s="13">
        <v>23.748000000000001</v>
      </c>
      <c r="O583" s="13">
        <v>16.576999999999998</v>
      </c>
      <c r="P583" s="13">
        <v>15.62</v>
      </c>
      <c r="Q583" s="13">
        <v>15.170999999999999</v>
      </c>
      <c r="R583" s="95"/>
      <c r="S583" s="13"/>
      <c r="T583" s="13"/>
    </row>
    <row r="584" spans="1:20">
      <c r="A584" s="10">
        <v>43150</v>
      </c>
      <c r="B584" s="13" t="s">
        <v>110</v>
      </c>
      <c r="C584" s="95" t="str">
        <f t="shared" si="59"/>
        <v>-</v>
      </c>
      <c r="D584" s="13" t="s">
        <v>110</v>
      </c>
      <c r="E584" s="95" t="str">
        <f t="shared" si="60"/>
        <v>-</v>
      </c>
      <c r="F584" s="13">
        <v>87.121799999999993</v>
      </c>
      <c r="G584" s="95">
        <f t="shared" si="61"/>
        <v>0.25449855996443432</v>
      </c>
      <c r="H584" s="13" t="s">
        <v>110</v>
      </c>
      <c r="I584" s="95" t="str">
        <f t="shared" si="62"/>
        <v>-</v>
      </c>
      <c r="J584" s="13" t="s">
        <v>110</v>
      </c>
      <c r="K584" s="95" t="str">
        <f t="shared" si="63"/>
        <v>-</v>
      </c>
      <c r="L584" s="95" t="s">
        <v>110</v>
      </c>
      <c r="M584" s="95" t="str">
        <f t="shared" si="64"/>
        <v>-</v>
      </c>
      <c r="N584" s="13">
        <v>23.748000000000001</v>
      </c>
      <c r="O584" s="13">
        <v>16.576999999999998</v>
      </c>
      <c r="P584" s="13">
        <v>15.62</v>
      </c>
      <c r="Q584" s="13">
        <v>15.170999999999999</v>
      </c>
      <c r="R584" s="95"/>
      <c r="S584" s="13"/>
      <c r="T584" s="13"/>
    </row>
    <row r="585" spans="1:20">
      <c r="A585" s="10">
        <v>43151</v>
      </c>
      <c r="B585" s="13" t="s">
        <v>110</v>
      </c>
      <c r="C585" s="95" t="str">
        <f t="shared" si="59"/>
        <v>-</v>
      </c>
      <c r="D585" s="13" t="s">
        <v>110</v>
      </c>
      <c r="E585" s="95" t="str">
        <f t="shared" si="60"/>
        <v>-</v>
      </c>
      <c r="F585" s="13">
        <v>86.999399999999994</v>
      </c>
      <c r="G585" s="95">
        <f t="shared" si="61"/>
        <v>0.25849821462515521</v>
      </c>
      <c r="H585" s="13" t="s">
        <v>110</v>
      </c>
      <c r="I585" s="95" t="str">
        <f t="shared" si="62"/>
        <v>-</v>
      </c>
      <c r="J585" s="13" t="s">
        <v>110</v>
      </c>
      <c r="K585" s="95" t="str">
        <f t="shared" si="63"/>
        <v>-</v>
      </c>
      <c r="L585" s="95" t="s">
        <v>110</v>
      </c>
      <c r="M585" s="95" t="str">
        <f t="shared" si="64"/>
        <v>-</v>
      </c>
      <c r="N585" s="13">
        <v>24.013999999999999</v>
      </c>
      <c r="O585" s="13">
        <v>16.484000000000002</v>
      </c>
      <c r="P585" s="13">
        <v>15.724</v>
      </c>
      <c r="Q585" s="13">
        <v>15.25</v>
      </c>
      <c r="R585" s="95"/>
      <c r="S585" s="13"/>
      <c r="T585" s="13"/>
    </row>
    <row r="586" spans="1:20">
      <c r="A586" s="10">
        <v>43152</v>
      </c>
      <c r="B586" s="13">
        <v>90.653499999999994</v>
      </c>
      <c r="C586" s="95">
        <f t="shared" si="59"/>
        <v>0.25599999909950899</v>
      </c>
      <c r="D586" s="13">
        <v>89.125</v>
      </c>
      <c r="E586" s="95">
        <f t="shared" si="60"/>
        <v>0.25449809657383288</v>
      </c>
      <c r="F586" s="13">
        <v>87.2059</v>
      </c>
      <c r="G586" s="95">
        <f t="shared" si="61"/>
        <v>0.25499839214679598</v>
      </c>
      <c r="H586" s="13">
        <v>85.815200000000004</v>
      </c>
      <c r="I586" s="95">
        <f t="shared" si="62"/>
        <v>0.25349821476847922</v>
      </c>
      <c r="J586" s="13" t="s">
        <v>110</v>
      </c>
      <c r="K586" s="95" t="str">
        <f t="shared" si="63"/>
        <v>-</v>
      </c>
      <c r="L586" s="95" t="s">
        <v>110</v>
      </c>
      <c r="M586" s="95" t="str">
        <f t="shared" si="64"/>
        <v>-</v>
      </c>
      <c r="N586" s="13">
        <v>23.949000000000002</v>
      </c>
      <c r="O586" s="13">
        <v>16.484000000000002</v>
      </c>
      <c r="P586" s="13">
        <v>15.724</v>
      </c>
      <c r="Q586" s="13">
        <v>15.28</v>
      </c>
      <c r="R586" s="95"/>
      <c r="S586" s="13"/>
      <c r="T586" s="13"/>
    </row>
    <row r="587" spans="1:20">
      <c r="A587" s="10">
        <v>43153</v>
      </c>
      <c r="B587" s="13">
        <v>90.612499999999997</v>
      </c>
      <c r="C587" s="95">
        <f t="shared" si="59"/>
        <v>0.25900124155055881</v>
      </c>
      <c r="D587" s="13">
        <v>89.168999999999997</v>
      </c>
      <c r="E587" s="95">
        <f t="shared" si="60"/>
        <v>0.25479932655323345</v>
      </c>
      <c r="F587" s="13" t="s">
        <v>110</v>
      </c>
      <c r="G587" s="95" t="str">
        <f t="shared" si="61"/>
        <v>-</v>
      </c>
      <c r="H587" s="13" t="s">
        <v>110</v>
      </c>
      <c r="I587" s="95" t="str">
        <f t="shared" si="62"/>
        <v>-</v>
      </c>
      <c r="J587" s="13" t="s">
        <v>110</v>
      </c>
      <c r="K587" s="95" t="str">
        <f t="shared" si="63"/>
        <v>-</v>
      </c>
      <c r="L587" s="95" t="s">
        <v>110</v>
      </c>
      <c r="M587" s="95" t="str">
        <f t="shared" si="64"/>
        <v>-</v>
      </c>
      <c r="N587" s="13">
        <v>23.956</v>
      </c>
      <c r="O587" s="13">
        <v>16.484000000000002</v>
      </c>
      <c r="P587" s="13">
        <v>15.724</v>
      </c>
      <c r="Q587" s="13">
        <v>15.28</v>
      </c>
      <c r="R587" s="95"/>
      <c r="S587" s="13"/>
      <c r="T587" s="13"/>
    </row>
    <row r="588" spans="1:20">
      <c r="A588" s="10">
        <v>43154</v>
      </c>
      <c r="B588" s="13">
        <v>90.670900000000003</v>
      </c>
      <c r="C588" s="95">
        <f t="shared" si="59"/>
        <v>0.25899816315625152</v>
      </c>
      <c r="D588" s="13">
        <v>89.235900000000001</v>
      </c>
      <c r="E588" s="95">
        <f t="shared" si="60"/>
        <v>0.25449829489099773</v>
      </c>
      <c r="F588" s="13">
        <v>87.334000000000003</v>
      </c>
      <c r="G588" s="95">
        <f t="shared" si="61"/>
        <v>0.2544987545602998</v>
      </c>
      <c r="H588" s="13">
        <v>85.989199999999997</v>
      </c>
      <c r="I588" s="95">
        <f t="shared" si="62"/>
        <v>0.25199962044898516</v>
      </c>
      <c r="J588" s="13">
        <v>84.344399999999993</v>
      </c>
      <c r="K588" s="95">
        <f t="shared" si="63"/>
        <v>0.24999828938918531</v>
      </c>
      <c r="L588" s="95" t="s">
        <v>110</v>
      </c>
      <c r="M588" s="95" t="str">
        <f t="shared" si="64"/>
        <v>-</v>
      </c>
      <c r="N588" s="13">
        <v>23.789000000000001</v>
      </c>
      <c r="O588" s="13">
        <v>17.04</v>
      </c>
      <c r="P588" s="13">
        <v>15.724</v>
      </c>
      <c r="Q588" s="13">
        <v>15.349</v>
      </c>
      <c r="R588" s="95"/>
      <c r="S588" s="13"/>
      <c r="T588" s="13"/>
    </row>
    <row r="589" spans="1:20">
      <c r="A589" s="10">
        <v>43157</v>
      </c>
      <c r="B589" s="13">
        <v>90.846199999999996</v>
      </c>
      <c r="C589" s="95">
        <f t="shared" si="59"/>
        <v>0.25899964778732537</v>
      </c>
      <c r="D589" s="13" t="s">
        <v>110</v>
      </c>
      <c r="E589" s="95" t="str">
        <f t="shared" si="60"/>
        <v>-</v>
      </c>
      <c r="F589" s="13">
        <v>87.450900000000004</v>
      </c>
      <c r="G589" s="95">
        <f t="shared" si="61"/>
        <v>0.25549787952090963</v>
      </c>
      <c r="H589" s="13">
        <v>86.119</v>
      </c>
      <c r="I589" s="95">
        <f t="shared" si="62"/>
        <v>0.25249845171321217</v>
      </c>
      <c r="J589" s="13" t="s">
        <v>110</v>
      </c>
      <c r="K589" s="95" t="str">
        <f t="shared" si="63"/>
        <v>-</v>
      </c>
      <c r="L589" s="95" t="s">
        <v>110</v>
      </c>
      <c r="M589" s="95" t="str">
        <f t="shared" si="64"/>
        <v>-</v>
      </c>
      <c r="N589" s="13">
        <v>22.713000000000001</v>
      </c>
      <c r="O589" s="13">
        <v>17.04</v>
      </c>
      <c r="P589" s="13">
        <v>15.724</v>
      </c>
      <c r="Q589" s="13">
        <v>15.358000000000001</v>
      </c>
      <c r="R589" s="95"/>
      <c r="S589" s="13"/>
      <c r="T589" s="13"/>
    </row>
    <row r="590" spans="1:20">
      <c r="A590" s="10">
        <v>43158</v>
      </c>
      <c r="B590" s="13">
        <v>90.872900000000001</v>
      </c>
      <c r="C590" s="95">
        <f t="shared" si="59"/>
        <v>0.2599992965000783</v>
      </c>
      <c r="D590" s="13" t="s">
        <v>110</v>
      </c>
      <c r="E590" s="95" t="str">
        <f t="shared" si="60"/>
        <v>-</v>
      </c>
      <c r="F590" s="13">
        <v>87.568700000000007</v>
      </c>
      <c r="G590" s="95">
        <f t="shared" si="61"/>
        <v>0.25399802624435786</v>
      </c>
      <c r="H590" s="13">
        <v>86.19</v>
      </c>
      <c r="I590" s="95">
        <f t="shared" si="62"/>
        <v>0.25208190805397851</v>
      </c>
      <c r="J590" s="13" t="s">
        <v>110</v>
      </c>
      <c r="K590" s="95" t="str">
        <f t="shared" si="63"/>
        <v>-</v>
      </c>
      <c r="L590" s="95" t="s">
        <v>110</v>
      </c>
      <c r="M590" s="95" t="str">
        <f t="shared" si="64"/>
        <v>-</v>
      </c>
      <c r="N590" s="13">
        <v>23.213000000000001</v>
      </c>
      <c r="O590" s="13">
        <v>17.04</v>
      </c>
      <c r="P590" s="13">
        <v>15.724</v>
      </c>
      <c r="Q590" s="13">
        <v>15.385999999999999</v>
      </c>
      <c r="R590" s="95"/>
      <c r="S590" s="13"/>
      <c r="T590" s="13"/>
    </row>
    <row r="591" spans="1:20">
      <c r="A591" s="10">
        <v>43159</v>
      </c>
      <c r="B591" s="13">
        <v>90.9953</v>
      </c>
      <c r="C591" s="95">
        <f t="shared" si="59"/>
        <v>0.25799727332855937</v>
      </c>
      <c r="D591" s="13">
        <v>89.385400000000004</v>
      </c>
      <c r="E591" s="95">
        <f t="shared" si="60"/>
        <v>0.25800054754867285</v>
      </c>
      <c r="F591" s="13" t="s">
        <v>110</v>
      </c>
      <c r="G591" s="95" t="str">
        <f t="shared" si="61"/>
        <v>-</v>
      </c>
      <c r="H591" s="13" t="s">
        <v>110</v>
      </c>
      <c r="I591" s="95" t="str">
        <f t="shared" si="62"/>
        <v>-</v>
      </c>
      <c r="J591" s="13">
        <v>84.5886</v>
      </c>
      <c r="K591" s="95">
        <f t="shared" si="63"/>
        <v>0.2500008488674747</v>
      </c>
      <c r="L591" s="95" t="s">
        <v>110</v>
      </c>
      <c r="M591" s="95" t="str">
        <f t="shared" si="64"/>
        <v>-</v>
      </c>
      <c r="N591" s="13">
        <v>22.835000000000001</v>
      </c>
      <c r="O591" s="13">
        <v>18.111999999999998</v>
      </c>
      <c r="P591" s="13">
        <v>15.724</v>
      </c>
      <c r="Q591" s="13">
        <v>15.385999999999999</v>
      </c>
      <c r="R591" s="95"/>
      <c r="S591" s="13"/>
      <c r="T591" s="13"/>
    </row>
    <row r="592" spans="1:20">
      <c r="A592" s="10">
        <v>43160</v>
      </c>
      <c r="B592" s="13">
        <v>91.053799999999995</v>
      </c>
      <c r="C592" s="95">
        <f t="shared" si="59"/>
        <v>0.25799933823612964</v>
      </c>
      <c r="D592" s="13" t="s">
        <v>110</v>
      </c>
      <c r="E592" s="95" t="str">
        <f t="shared" si="60"/>
        <v>-</v>
      </c>
      <c r="F592" s="13">
        <v>87.654200000000003</v>
      </c>
      <c r="G592" s="95">
        <f t="shared" si="61"/>
        <v>0.25450012606920208</v>
      </c>
      <c r="H592" s="13">
        <v>86.32</v>
      </c>
      <c r="I592" s="95">
        <f t="shared" si="62"/>
        <v>0.25150098722649805</v>
      </c>
      <c r="J592" s="13" t="s">
        <v>110</v>
      </c>
      <c r="K592" s="95" t="str">
        <f t="shared" si="63"/>
        <v>-</v>
      </c>
      <c r="L592" s="95" t="s">
        <v>110</v>
      </c>
      <c r="M592" s="95" t="str">
        <f t="shared" si="64"/>
        <v>-</v>
      </c>
      <c r="N592" s="13">
        <v>23.14</v>
      </c>
      <c r="O592" s="13">
        <v>18.056000000000001</v>
      </c>
      <c r="P592" s="13">
        <v>16.257999999999999</v>
      </c>
      <c r="Q592" s="13">
        <v>15.385999999999999</v>
      </c>
      <c r="R592" s="95"/>
      <c r="S592" s="13"/>
      <c r="T592" s="13"/>
    </row>
    <row r="593" spans="1:20">
      <c r="A593" s="10">
        <v>43161</v>
      </c>
      <c r="B593" s="13">
        <v>91.081000000000003</v>
      </c>
      <c r="C593" s="95">
        <f t="shared" si="59"/>
        <v>0.25900142395946679</v>
      </c>
      <c r="D593" s="13">
        <v>89.790899999999993</v>
      </c>
      <c r="E593" s="95">
        <f t="shared" si="60"/>
        <v>0.24999994297326414</v>
      </c>
      <c r="F593" s="13" t="s">
        <v>110</v>
      </c>
      <c r="G593" s="95" t="str">
        <f t="shared" si="61"/>
        <v>-</v>
      </c>
      <c r="H593" s="13" t="s">
        <v>110</v>
      </c>
      <c r="I593" s="95" t="str">
        <f t="shared" si="62"/>
        <v>-</v>
      </c>
      <c r="J593" s="13" t="s">
        <v>110</v>
      </c>
      <c r="K593" s="95" t="str">
        <f t="shared" si="63"/>
        <v>-</v>
      </c>
      <c r="L593" s="95" t="s">
        <v>110</v>
      </c>
      <c r="M593" s="95" t="str">
        <f t="shared" si="64"/>
        <v>-</v>
      </c>
      <c r="N593" s="13">
        <v>23.173999999999999</v>
      </c>
      <c r="O593" s="13">
        <v>18.271999999999998</v>
      </c>
      <c r="P593" s="13">
        <v>16.257999999999999</v>
      </c>
      <c r="Q593" s="13">
        <v>15.701000000000001</v>
      </c>
      <c r="R593" s="95"/>
      <c r="S593" s="13"/>
      <c r="T593" s="13"/>
    </row>
    <row r="594" spans="1:20">
      <c r="A594" s="10">
        <v>43164</v>
      </c>
      <c r="B594" s="13" t="s">
        <v>110</v>
      </c>
      <c r="C594" s="95" t="str">
        <f t="shared" si="59"/>
        <v>-</v>
      </c>
      <c r="D594" s="13" t="s">
        <v>110</v>
      </c>
      <c r="E594" s="95" t="str">
        <f t="shared" si="60"/>
        <v>-</v>
      </c>
      <c r="F594" s="13">
        <v>87.89</v>
      </c>
      <c r="G594" s="95">
        <f t="shared" si="61"/>
        <v>0.25399920240061336</v>
      </c>
      <c r="H594" s="13">
        <v>86.456400000000002</v>
      </c>
      <c r="I594" s="95">
        <f t="shared" si="62"/>
        <v>0.2530005097868554</v>
      </c>
      <c r="J594" s="13">
        <v>84.808700000000002</v>
      </c>
      <c r="K594" s="95">
        <f t="shared" si="63"/>
        <v>0.25049951613662569</v>
      </c>
      <c r="L594" s="95" t="s">
        <v>110</v>
      </c>
      <c r="M594" s="95" t="str">
        <f t="shared" si="64"/>
        <v>-</v>
      </c>
      <c r="N594" s="13">
        <v>22.786999999999999</v>
      </c>
      <c r="O594" s="13">
        <v>18.312000000000001</v>
      </c>
      <c r="P594" s="13">
        <v>16.466000000000001</v>
      </c>
      <c r="Q594" s="13">
        <v>15.635</v>
      </c>
      <c r="R594" s="95"/>
      <c r="S594" s="13"/>
      <c r="T594" s="13"/>
    </row>
    <row r="595" spans="1:20">
      <c r="A595" s="10">
        <v>43165</v>
      </c>
      <c r="B595" s="13" t="s">
        <v>110</v>
      </c>
      <c r="C595" s="95" t="str">
        <f t="shared" si="59"/>
        <v>-</v>
      </c>
      <c r="D595" s="13">
        <v>89.7256</v>
      </c>
      <c r="E595" s="95">
        <f t="shared" si="60"/>
        <v>0.25799895582878374</v>
      </c>
      <c r="F595" s="13">
        <v>87.964699999999993</v>
      </c>
      <c r="G595" s="95">
        <f t="shared" si="61"/>
        <v>0.25349834753452882</v>
      </c>
      <c r="H595" s="13">
        <v>86.508200000000002</v>
      </c>
      <c r="I595" s="95">
        <f t="shared" si="62"/>
        <v>0.25300142388557134</v>
      </c>
      <c r="J595" s="13" t="s">
        <v>110</v>
      </c>
      <c r="K595" s="95" t="str">
        <f t="shared" si="63"/>
        <v>-</v>
      </c>
      <c r="L595" s="95" t="s">
        <v>110</v>
      </c>
      <c r="M595" s="95" t="str">
        <f t="shared" si="64"/>
        <v>-</v>
      </c>
      <c r="N595" s="13">
        <v>22.925999999999998</v>
      </c>
      <c r="O595" s="13">
        <v>18.215</v>
      </c>
      <c r="P595" s="13">
        <v>16.466000000000001</v>
      </c>
      <c r="Q595" s="13">
        <v>15.635</v>
      </c>
      <c r="R595" s="95"/>
      <c r="S595" s="13"/>
      <c r="T595" s="13"/>
    </row>
    <row r="596" spans="1:20">
      <c r="A596" s="10">
        <v>43166</v>
      </c>
      <c r="B596" s="13">
        <v>91.361099999999993</v>
      </c>
      <c r="C596" s="95">
        <f t="shared" si="59"/>
        <v>0.25950059049744661</v>
      </c>
      <c r="D596" s="13">
        <v>89.764799999999994</v>
      </c>
      <c r="E596" s="95">
        <f t="shared" si="60"/>
        <v>0.25849803981873204</v>
      </c>
      <c r="F596" s="13">
        <v>87.956100000000006</v>
      </c>
      <c r="G596" s="95">
        <f t="shared" si="61"/>
        <v>0.25499870192664992</v>
      </c>
      <c r="H596" s="13">
        <v>86.744500000000002</v>
      </c>
      <c r="I596" s="95">
        <f t="shared" si="62"/>
        <v>0.24899980793347942</v>
      </c>
      <c r="J596" s="13" t="s">
        <v>110</v>
      </c>
      <c r="K596" s="95" t="str">
        <f t="shared" si="63"/>
        <v>-</v>
      </c>
      <c r="L596" s="95" t="s">
        <v>110</v>
      </c>
      <c r="M596" s="95" t="str">
        <f t="shared" si="64"/>
        <v>-</v>
      </c>
      <c r="N596" s="13">
        <v>23.279</v>
      </c>
      <c r="O596" s="13">
        <v>18.137</v>
      </c>
      <c r="P596" s="13">
        <v>16.466000000000001</v>
      </c>
      <c r="Q596" s="13">
        <v>15.635</v>
      </c>
      <c r="R596" s="95"/>
      <c r="S596" s="13"/>
      <c r="T596" s="13"/>
    </row>
    <row r="597" spans="1:20">
      <c r="A597" s="10">
        <v>43167</v>
      </c>
      <c r="B597" s="13" t="s">
        <v>110</v>
      </c>
      <c r="C597" s="95" t="str">
        <f t="shared" si="59"/>
        <v>-</v>
      </c>
      <c r="D597" s="13">
        <v>89.928100000000001</v>
      </c>
      <c r="E597" s="95">
        <f t="shared" si="60"/>
        <v>0.25549880265456493</v>
      </c>
      <c r="F597" s="13">
        <v>87.989400000000003</v>
      </c>
      <c r="G597" s="95">
        <f t="shared" si="61"/>
        <v>0.2555009977017626</v>
      </c>
      <c r="H597" s="13">
        <v>86.680999999999997</v>
      </c>
      <c r="I597" s="95">
        <f t="shared" si="62"/>
        <v>0.25149867849554869</v>
      </c>
      <c r="J597" s="13">
        <v>85.008099999999999</v>
      </c>
      <c r="K597" s="95">
        <f t="shared" si="63"/>
        <v>0.24949941158821995</v>
      </c>
      <c r="L597" s="95" t="s">
        <v>110</v>
      </c>
      <c r="M597" s="95" t="str">
        <f t="shared" si="64"/>
        <v>-</v>
      </c>
      <c r="N597" s="13">
        <v>23.715</v>
      </c>
      <c r="O597" s="13">
        <v>18.238</v>
      </c>
      <c r="P597" s="13">
        <v>16.446999999999999</v>
      </c>
      <c r="Q597" s="13">
        <v>15.635</v>
      </c>
      <c r="R597" s="95"/>
      <c r="S597" s="13"/>
      <c r="T597" s="13"/>
    </row>
    <row r="598" spans="1:20">
      <c r="A598" s="10">
        <v>43168</v>
      </c>
      <c r="B598" s="13" t="s">
        <v>110</v>
      </c>
      <c r="C598" s="95" t="str">
        <f t="shared" si="59"/>
        <v>-</v>
      </c>
      <c r="D598" s="13">
        <v>90.002300000000005</v>
      </c>
      <c r="E598" s="95">
        <f t="shared" si="60"/>
        <v>0.25500120517535052</v>
      </c>
      <c r="F598" s="13">
        <v>87.940799999999996</v>
      </c>
      <c r="G598" s="95">
        <f t="shared" si="61"/>
        <v>0.25799971152102152</v>
      </c>
      <c r="H598" s="13" t="s">
        <v>110</v>
      </c>
      <c r="I598" s="95" t="str">
        <f t="shared" si="62"/>
        <v>-</v>
      </c>
      <c r="J598" s="13" t="s">
        <v>110</v>
      </c>
      <c r="K598" s="95" t="str">
        <f t="shared" si="63"/>
        <v>-</v>
      </c>
      <c r="L598" s="95" t="s">
        <v>110</v>
      </c>
      <c r="M598" s="95" t="str">
        <f t="shared" si="64"/>
        <v>-</v>
      </c>
      <c r="N598" s="13">
        <v>23.097999999999999</v>
      </c>
      <c r="O598" s="13">
        <v>18.131</v>
      </c>
      <c r="P598" s="13">
        <v>16.402999999999999</v>
      </c>
      <c r="Q598" s="13">
        <v>15.635</v>
      </c>
      <c r="R598" s="95"/>
      <c r="S598" s="13"/>
      <c r="T598" s="13"/>
    </row>
    <row r="599" spans="1:20">
      <c r="A599" s="10">
        <v>43171</v>
      </c>
      <c r="B599" s="13" t="s">
        <v>110</v>
      </c>
      <c r="C599" s="95" t="str">
        <f t="shared" si="59"/>
        <v>-</v>
      </c>
      <c r="D599" s="13" t="s">
        <v>110</v>
      </c>
      <c r="E599" s="95" t="str">
        <f t="shared" si="60"/>
        <v>-</v>
      </c>
      <c r="F599" s="13" t="s">
        <v>110</v>
      </c>
      <c r="G599" s="95" t="str">
        <f t="shared" si="61"/>
        <v>-</v>
      </c>
      <c r="H599" s="13" t="s">
        <v>110</v>
      </c>
      <c r="I599" s="95" t="str">
        <f t="shared" si="62"/>
        <v>-</v>
      </c>
      <c r="J599" s="13">
        <v>85.155699999999996</v>
      </c>
      <c r="K599" s="95">
        <f t="shared" si="63"/>
        <v>0.25049851019076769</v>
      </c>
      <c r="L599" s="95" t="s">
        <v>110</v>
      </c>
      <c r="M599" s="95" t="str">
        <f t="shared" si="64"/>
        <v>-</v>
      </c>
      <c r="N599" s="13">
        <v>23.792999999999999</v>
      </c>
      <c r="O599" s="13">
        <v>18.437999999999999</v>
      </c>
      <c r="P599" s="13">
        <v>16.402999999999999</v>
      </c>
      <c r="Q599" s="13">
        <v>15.635</v>
      </c>
      <c r="R599" s="95"/>
      <c r="S599" s="13"/>
      <c r="T599" s="13"/>
    </row>
    <row r="600" spans="1:20">
      <c r="A600" s="10">
        <v>43172</v>
      </c>
      <c r="B600" s="13">
        <v>91.703900000000004</v>
      </c>
      <c r="C600" s="95">
        <f t="shared" si="59"/>
        <v>0.26000117821863705</v>
      </c>
      <c r="D600" s="13" t="s">
        <v>110</v>
      </c>
      <c r="E600" s="95" t="str">
        <f t="shared" si="60"/>
        <v>-</v>
      </c>
      <c r="F600" s="13" t="s">
        <v>110</v>
      </c>
      <c r="G600" s="95" t="str">
        <f t="shared" si="61"/>
        <v>-</v>
      </c>
      <c r="H600" s="13" t="s">
        <v>110</v>
      </c>
      <c r="I600" s="95" t="str">
        <f t="shared" si="62"/>
        <v>-</v>
      </c>
      <c r="J600" s="13" t="s">
        <v>110</v>
      </c>
      <c r="K600" s="95" t="str">
        <f t="shared" si="63"/>
        <v>-</v>
      </c>
      <c r="L600" s="95" t="s">
        <v>110</v>
      </c>
      <c r="M600" s="95" t="str">
        <f t="shared" si="64"/>
        <v>-</v>
      </c>
      <c r="N600" s="13">
        <v>23.722999999999999</v>
      </c>
      <c r="O600" s="13">
        <v>18.459</v>
      </c>
      <c r="P600" s="13">
        <v>16.402999999999999</v>
      </c>
      <c r="Q600" s="13">
        <v>15.635</v>
      </c>
      <c r="R600" s="95"/>
      <c r="S600" s="13"/>
      <c r="T600" s="13"/>
    </row>
    <row r="601" spans="1:20">
      <c r="A601" s="10">
        <v>43173</v>
      </c>
      <c r="B601" s="13">
        <v>91.807599999999994</v>
      </c>
      <c r="C601" s="95">
        <f t="shared" si="59"/>
        <v>0.25849659920259788</v>
      </c>
      <c r="D601" s="13">
        <v>90.131699999999995</v>
      </c>
      <c r="E601" s="95">
        <f t="shared" si="60"/>
        <v>0.25949973868686177</v>
      </c>
      <c r="F601" s="13" t="s">
        <v>110</v>
      </c>
      <c r="G601" s="95" t="str">
        <f t="shared" si="61"/>
        <v>-</v>
      </c>
      <c r="H601" s="13">
        <v>86.925299999999993</v>
      </c>
      <c r="I601" s="95">
        <f t="shared" si="62"/>
        <v>0.2529989187548668</v>
      </c>
      <c r="J601" s="13" t="s">
        <v>110</v>
      </c>
      <c r="K601" s="95" t="str">
        <f t="shared" si="63"/>
        <v>-</v>
      </c>
      <c r="L601" s="95" t="s">
        <v>110</v>
      </c>
      <c r="M601" s="95" t="str">
        <f t="shared" si="64"/>
        <v>-</v>
      </c>
      <c r="N601" s="13">
        <v>23.873999999999999</v>
      </c>
      <c r="O601" s="13">
        <v>18.72</v>
      </c>
      <c r="P601" s="13">
        <v>16.943999999999999</v>
      </c>
      <c r="Q601" s="13">
        <v>15.635</v>
      </c>
      <c r="R601" s="95"/>
      <c r="S601" s="13"/>
      <c r="T601" s="13"/>
    </row>
    <row r="602" spans="1:20">
      <c r="A602" s="10">
        <v>43174</v>
      </c>
      <c r="B602" s="13">
        <v>91.8095</v>
      </c>
      <c r="C602" s="95">
        <f t="shared" si="59"/>
        <v>0.26049875012934387</v>
      </c>
      <c r="D602" s="13" t="s">
        <v>110</v>
      </c>
      <c r="E602" s="95" t="str">
        <f t="shared" si="60"/>
        <v>-</v>
      </c>
      <c r="F602" s="13">
        <v>88.189899999999994</v>
      </c>
      <c r="G602" s="95">
        <f t="shared" si="61"/>
        <v>0.25999784000932397</v>
      </c>
      <c r="H602" s="13" t="s">
        <v>110</v>
      </c>
      <c r="I602" s="95" t="str">
        <f t="shared" si="62"/>
        <v>-</v>
      </c>
      <c r="J602" s="13" t="s">
        <v>110</v>
      </c>
      <c r="K602" s="95" t="str">
        <f t="shared" si="63"/>
        <v>-</v>
      </c>
      <c r="L602" s="95" t="s">
        <v>110</v>
      </c>
      <c r="M602" s="95" t="str">
        <f t="shared" si="64"/>
        <v>-</v>
      </c>
      <c r="N602" s="13">
        <v>22.873999999999999</v>
      </c>
      <c r="O602" s="13">
        <v>18.946000000000002</v>
      </c>
      <c r="P602" s="13">
        <v>17.058</v>
      </c>
      <c r="Q602" s="13">
        <v>15.635</v>
      </c>
      <c r="R602" s="95"/>
      <c r="S602" s="13"/>
      <c r="T602" s="13"/>
    </row>
    <row r="603" spans="1:20">
      <c r="A603" s="10">
        <v>43175</v>
      </c>
      <c r="B603" s="13">
        <v>91.912700000000001</v>
      </c>
      <c r="C603" s="95">
        <f t="shared" si="59"/>
        <v>0.2589996689354977</v>
      </c>
      <c r="D603" s="13">
        <v>90.315299999999993</v>
      </c>
      <c r="E603" s="95">
        <f t="shared" si="60"/>
        <v>0.25749815398183695</v>
      </c>
      <c r="F603" s="13">
        <v>88.345200000000006</v>
      </c>
      <c r="G603" s="95">
        <f t="shared" si="61"/>
        <v>0.2574975640645043</v>
      </c>
      <c r="H603" s="13" t="s">
        <v>110</v>
      </c>
      <c r="I603" s="95" t="str">
        <f t="shared" si="62"/>
        <v>-</v>
      </c>
      <c r="J603" s="13" t="s">
        <v>110</v>
      </c>
      <c r="K603" s="95" t="str">
        <f t="shared" si="63"/>
        <v>-</v>
      </c>
      <c r="L603" s="95" t="s">
        <v>110</v>
      </c>
      <c r="M603" s="95" t="str">
        <f t="shared" si="64"/>
        <v>-</v>
      </c>
      <c r="N603" s="13">
        <v>22.873999999999999</v>
      </c>
      <c r="O603" s="13">
        <v>18.826000000000001</v>
      </c>
      <c r="P603" s="13">
        <v>17.058</v>
      </c>
      <c r="Q603" s="13">
        <v>15.635</v>
      </c>
      <c r="R603" s="95"/>
      <c r="S603" s="13"/>
      <c r="T603" s="13"/>
    </row>
    <row r="604" spans="1:20">
      <c r="A604" s="10">
        <v>43178</v>
      </c>
      <c r="B604" s="13">
        <v>92.114000000000004</v>
      </c>
      <c r="C604" s="95">
        <f t="shared" si="59"/>
        <v>0.25824898611978636</v>
      </c>
      <c r="D604" s="13">
        <v>90.519400000000005</v>
      </c>
      <c r="E604" s="95">
        <f t="shared" si="60"/>
        <v>0.25656697448949078</v>
      </c>
      <c r="F604" s="13">
        <v>88.550200000000004</v>
      </c>
      <c r="G604" s="95">
        <f t="shared" si="61"/>
        <v>0.25649765306301803</v>
      </c>
      <c r="H604" s="13" t="s">
        <v>110</v>
      </c>
      <c r="I604" s="95" t="str">
        <f t="shared" si="62"/>
        <v>-</v>
      </c>
      <c r="J604" s="13">
        <v>85.530199999999994</v>
      </c>
      <c r="K604" s="95">
        <f t="shared" si="63"/>
        <v>0.24999939174360072</v>
      </c>
      <c r="L604" s="95" t="s">
        <v>110</v>
      </c>
      <c r="M604" s="95" t="str">
        <f t="shared" si="64"/>
        <v>-</v>
      </c>
      <c r="N604" s="13">
        <v>24.041</v>
      </c>
      <c r="O604" s="13">
        <v>18.747</v>
      </c>
      <c r="P604" s="13">
        <v>17.439</v>
      </c>
      <c r="Q604" s="13">
        <v>16.463000000000001</v>
      </c>
      <c r="R604" s="95"/>
      <c r="S604" s="13"/>
      <c r="T604" s="13"/>
    </row>
    <row r="605" spans="1:20">
      <c r="A605" s="10">
        <v>43179</v>
      </c>
      <c r="B605" s="13">
        <v>92.209000000000003</v>
      </c>
      <c r="C605" s="95">
        <f t="shared" si="59"/>
        <v>0.25699904564630355</v>
      </c>
      <c r="D605" s="13">
        <v>90.512799999999999</v>
      </c>
      <c r="E605" s="95">
        <f t="shared" si="60"/>
        <v>0.25849920106864988</v>
      </c>
      <c r="F605" s="13">
        <v>88.507000000000005</v>
      </c>
      <c r="G605" s="95">
        <f t="shared" si="61"/>
        <v>0.25899868622042838</v>
      </c>
      <c r="H605" s="13" t="s">
        <v>110</v>
      </c>
      <c r="I605" s="95" t="str">
        <f t="shared" si="62"/>
        <v>-</v>
      </c>
      <c r="J605" s="13" t="s">
        <v>110</v>
      </c>
      <c r="K605" s="95" t="str">
        <f t="shared" si="63"/>
        <v>-</v>
      </c>
      <c r="L605" s="95" t="s">
        <v>110</v>
      </c>
      <c r="M605" s="95" t="str">
        <f t="shared" si="64"/>
        <v>-</v>
      </c>
      <c r="N605" s="13">
        <v>23.832000000000001</v>
      </c>
      <c r="O605" s="13">
        <v>18.606999999999999</v>
      </c>
      <c r="P605" s="13">
        <v>17.32</v>
      </c>
      <c r="Q605" s="13">
        <v>16.302</v>
      </c>
      <c r="R605" s="95"/>
      <c r="S605" s="13"/>
      <c r="T605" s="13"/>
    </row>
    <row r="606" spans="1:20">
      <c r="A606" s="10">
        <v>43180</v>
      </c>
      <c r="B606" s="13">
        <v>92.268900000000002</v>
      </c>
      <c r="C606" s="95">
        <f t="shared" ref="C606:C669" si="65">IFERROR((1/(B606/100)-1)*(365/(B$26-$A606)),"-")</f>
        <v>0.25699924693072179</v>
      </c>
      <c r="D606" s="13">
        <v>90.653499999999994</v>
      </c>
      <c r="E606" s="95">
        <f t="shared" ref="E606:E669" si="66">IFERROR((1/(D606/100)-1)*(365/(D$26-$A606)),"-")</f>
        <v>0.25599999909950899</v>
      </c>
      <c r="F606" s="13">
        <v>88.680099999999996</v>
      </c>
      <c r="G606" s="95">
        <f t="shared" ref="G606:G669" si="67">IFERROR((1/(F606/100)-1)*(365/(F$26-$A606)),"-")</f>
        <v>0.25599877822360673</v>
      </c>
      <c r="H606" s="13">
        <v>87.359200000000001</v>
      </c>
      <c r="I606" s="95">
        <f t="shared" ref="I606:I669" si="68">IFERROR((1/(H606/100)-1)*(365/(H$26-$A606)),"-")</f>
        <v>0.2515008640843126</v>
      </c>
      <c r="J606" s="13">
        <v>85.728999999999999</v>
      </c>
      <c r="K606" s="95">
        <f t="shared" ref="K606:K669" si="69">IFERROR((1/(J606/100)-1)*(365/(J$26-$A606)),"-")</f>
        <v>0.24800099792392777</v>
      </c>
      <c r="L606" s="95" t="s">
        <v>110</v>
      </c>
      <c r="M606" s="95" t="str">
        <f t="shared" ref="M606:M669" si="70">IFERROR((1/(L606/100)-1)*(365/(L$26-$A606)),"-")</f>
        <v>-</v>
      </c>
      <c r="N606" s="13">
        <v>23.736000000000001</v>
      </c>
      <c r="O606" s="13">
        <v>18.408000000000001</v>
      </c>
      <c r="P606" s="13">
        <v>16.981000000000002</v>
      </c>
      <c r="Q606" s="13">
        <v>16.099</v>
      </c>
      <c r="R606" s="95"/>
      <c r="S606" s="13"/>
      <c r="T606" s="13"/>
    </row>
    <row r="607" spans="1:20">
      <c r="A607" s="10">
        <v>43181</v>
      </c>
      <c r="B607" s="13">
        <v>92.315100000000001</v>
      </c>
      <c r="C607" s="95">
        <f t="shared" si="65"/>
        <v>0.25749946631754567</v>
      </c>
      <c r="D607" s="13">
        <v>90.645399999999995</v>
      </c>
      <c r="E607" s="95">
        <f t="shared" si="66"/>
        <v>0.25799985437760797</v>
      </c>
      <c r="F607" s="13">
        <v>88.696200000000005</v>
      </c>
      <c r="G607" s="95">
        <f t="shared" si="67"/>
        <v>0.25700036530431936</v>
      </c>
      <c r="H607" s="13">
        <v>87.411900000000003</v>
      </c>
      <c r="I607" s="95">
        <f t="shared" si="68"/>
        <v>0.25149896515628301</v>
      </c>
      <c r="J607" s="13">
        <v>85.705299999999994</v>
      </c>
      <c r="K607" s="95">
        <f t="shared" si="69"/>
        <v>0.24949991615377867</v>
      </c>
      <c r="L607" s="95" t="s">
        <v>110</v>
      </c>
      <c r="M607" s="95" t="str">
        <f t="shared" si="70"/>
        <v>-</v>
      </c>
      <c r="N607" s="13">
        <v>23.914000000000001</v>
      </c>
      <c r="O607" s="13">
        <v>18.093</v>
      </c>
      <c r="P607" s="13">
        <v>16.818000000000001</v>
      </c>
      <c r="Q607" s="13">
        <v>16.006</v>
      </c>
      <c r="R607" s="95"/>
      <c r="S607" s="13"/>
      <c r="T607" s="13"/>
    </row>
    <row r="608" spans="1:20">
      <c r="A608" s="10">
        <v>43182</v>
      </c>
      <c r="B608" s="13">
        <v>92.361599999999996</v>
      </c>
      <c r="C608" s="95">
        <f t="shared" si="65"/>
        <v>0.25799895823801838</v>
      </c>
      <c r="D608" s="13">
        <v>90.719899999999996</v>
      </c>
      <c r="E608" s="95">
        <f t="shared" si="66"/>
        <v>0.25749864940479383</v>
      </c>
      <c r="F608" s="13">
        <v>88.712800000000001</v>
      </c>
      <c r="G608" s="95">
        <f t="shared" si="67"/>
        <v>0.25800034869075611</v>
      </c>
      <c r="H608" s="13" t="s">
        <v>110</v>
      </c>
      <c r="I608" s="95" t="str">
        <f t="shared" si="68"/>
        <v>-</v>
      </c>
      <c r="J608" s="13" t="s">
        <v>110</v>
      </c>
      <c r="K608" s="95" t="str">
        <f t="shared" si="69"/>
        <v>-</v>
      </c>
      <c r="L608" s="95" t="s">
        <v>110</v>
      </c>
      <c r="M608" s="95" t="str">
        <f t="shared" si="70"/>
        <v>-</v>
      </c>
      <c r="N608" s="13">
        <v>23.934999999999999</v>
      </c>
      <c r="O608" s="13">
        <v>18.074999999999999</v>
      </c>
      <c r="P608" s="13">
        <v>16.701999999999998</v>
      </c>
      <c r="Q608" s="13">
        <v>15.827999999999999</v>
      </c>
      <c r="R608" s="95"/>
      <c r="S608" s="13"/>
      <c r="T608" s="13"/>
    </row>
    <row r="609" spans="1:20">
      <c r="A609" s="10">
        <v>43185</v>
      </c>
      <c r="B609" s="13">
        <v>92.556200000000004</v>
      </c>
      <c r="C609" s="95">
        <f t="shared" si="65"/>
        <v>0.25749997621170256</v>
      </c>
      <c r="D609" s="13">
        <v>90.830100000000002</v>
      </c>
      <c r="E609" s="95">
        <f t="shared" si="66"/>
        <v>0.25950117423226238</v>
      </c>
      <c r="F609" s="13" t="s">
        <v>110</v>
      </c>
      <c r="G609" s="95" t="str">
        <f t="shared" si="67"/>
        <v>-</v>
      </c>
      <c r="H609" s="13">
        <v>87.364999999999995</v>
      </c>
      <c r="I609" s="95">
        <f t="shared" si="68"/>
        <v>0.25749972431333085</v>
      </c>
      <c r="J609" s="13" t="s">
        <v>110</v>
      </c>
      <c r="K609" s="95" t="str">
        <f t="shared" si="69"/>
        <v>-</v>
      </c>
      <c r="L609" s="95" t="s">
        <v>110</v>
      </c>
      <c r="M609" s="95" t="str">
        <f t="shared" si="70"/>
        <v>-</v>
      </c>
      <c r="N609" s="13">
        <v>23.838999999999999</v>
      </c>
      <c r="O609" s="13">
        <v>18.076000000000001</v>
      </c>
      <c r="P609" s="13">
        <v>16.701999999999998</v>
      </c>
      <c r="Q609" s="13">
        <v>15.827999999999999</v>
      </c>
      <c r="R609" s="95"/>
      <c r="S609" s="13"/>
      <c r="T609" s="13"/>
    </row>
    <row r="610" spans="1:20">
      <c r="A610" s="10">
        <v>43186</v>
      </c>
      <c r="B610" s="13">
        <v>92.616699999999994</v>
      </c>
      <c r="C610" s="95">
        <f t="shared" si="65"/>
        <v>0.25749905135229983</v>
      </c>
      <c r="D610" s="13">
        <v>90.87</v>
      </c>
      <c r="E610" s="95">
        <f t="shared" si="66"/>
        <v>0.2600902075835872</v>
      </c>
      <c r="F610" s="13">
        <v>88.86</v>
      </c>
      <c r="G610" s="95">
        <f t="shared" si="67"/>
        <v>0.25999145745094449</v>
      </c>
      <c r="H610" s="13" t="s">
        <v>110</v>
      </c>
      <c r="I610" s="95" t="str">
        <f t="shared" si="68"/>
        <v>-</v>
      </c>
      <c r="J610" s="13" t="s">
        <v>110</v>
      </c>
      <c r="K610" s="95" t="str">
        <f t="shared" si="69"/>
        <v>-</v>
      </c>
      <c r="L610" s="95" t="s">
        <v>110</v>
      </c>
      <c r="M610" s="95" t="str">
        <f t="shared" si="70"/>
        <v>-</v>
      </c>
      <c r="N610" s="13">
        <v>23.951000000000001</v>
      </c>
      <c r="O610" s="13">
        <v>18.001000000000001</v>
      </c>
      <c r="P610" s="13">
        <v>16.701999999999998</v>
      </c>
      <c r="Q610" s="13">
        <v>15.827999999999999</v>
      </c>
      <c r="R610" s="95"/>
      <c r="S610" s="13"/>
      <c r="T610" s="13"/>
    </row>
    <row r="611" spans="1:20">
      <c r="A611" s="10">
        <v>43187</v>
      </c>
      <c r="B611" s="13">
        <v>92.611400000000003</v>
      </c>
      <c r="C611" s="95">
        <f t="shared" si="65"/>
        <v>0.25999952104014384</v>
      </c>
      <c r="D611" s="13">
        <v>90.915899999999993</v>
      </c>
      <c r="E611" s="95">
        <f t="shared" si="66"/>
        <v>0.26049949930178806</v>
      </c>
      <c r="F611" s="13">
        <v>88.915999999999997</v>
      </c>
      <c r="G611" s="95">
        <f t="shared" si="67"/>
        <v>0.25999884320996391</v>
      </c>
      <c r="H611" s="13" t="s">
        <v>110</v>
      </c>
      <c r="I611" s="95" t="str">
        <f t="shared" si="68"/>
        <v>-</v>
      </c>
      <c r="J611" s="13" t="s">
        <v>110</v>
      </c>
      <c r="K611" s="95" t="str">
        <f t="shared" si="69"/>
        <v>-</v>
      </c>
      <c r="L611" s="95" t="s">
        <v>110</v>
      </c>
      <c r="M611" s="95" t="str">
        <f t="shared" si="70"/>
        <v>-</v>
      </c>
      <c r="N611" s="13">
        <v>24.34</v>
      </c>
      <c r="O611" s="13">
        <v>18.02</v>
      </c>
      <c r="P611" s="13">
        <v>16.701999999999998</v>
      </c>
      <c r="Q611" s="13">
        <v>15.808999999999999</v>
      </c>
      <c r="R611" s="95"/>
      <c r="S611" s="13"/>
      <c r="T611" s="13"/>
    </row>
    <row r="612" spans="1:20">
      <c r="A612" s="10">
        <v>43188</v>
      </c>
      <c r="B612" s="13" t="s">
        <v>110</v>
      </c>
      <c r="C612" s="95" t="str">
        <f t="shared" si="65"/>
        <v>-</v>
      </c>
      <c r="D612" s="13" t="s">
        <v>110</v>
      </c>
      <c r="E612" s="95" t="str">
        <f t="shared" si="66"/>
        <v>-</v>
      </c>
      <c r="F612" s="13" t="s">
        <v>110</v>
      </c>
      <c r="G612" s="95" t="str">
        <f t="shared" si="67"/>
        <v>-</v>
      </c>
      <c r="H612" s="13" t="s">
        <v>110</v>
      </c>
      <c r="I612" s="95" t="str">
        <f t="shared" si="68"/>
        <v>-</v>
      </c>
      <c r="J612" s="13" t="s">
        <v>110</v>
      </c>
      <c r="K612" s="95" t="str">
        <f t="shared" si="69"/>
        <v>-</v>
      </c>
      <c r="L612" s="95" t="s">
        <v>110</v>
      </c>
      <c r="M612" s="95" t="str">
        <f t="shared" si="70"/>
        <v>-</v>
      </c>
      <c r="N612" s="13">
        <v>24.34</v>
      </c>
      <c r="O612" s="13">
        <v>18.02</v>
      </c>
      <c r="P612" s="13">
        <v>16.701999999999998</v>
      </c>
      <c r="Q612" s="13">
        <v>15.808999999999999</v>
      </c>
      <c r="R612" s="95"/>
      <c r="S612" s="13"/>
      <c r="T612" s="13"/>
    </row>
    <row r="613" spans="1:20">
      <c r="A613" s="10">
        <v>43189</v>
      </c>
      <c r="B613" s="13" t="s">
        <v>110</v>
      </c>
      <c r="C613" s="95" t="str">
        <f t="shared" si="65"/>
        <v>-</v>
      </c>
      <c r="D613" s="13" t="s">
        <v>110</v>
      </c>
      <c r="E613" s="95" t="str">
        <f t="shared" si="66"/>
        <v>-</v>
      </c>
      <c r="F613" s="13" t="s">
        <v>110</v>
      </c>
      <c r="G613" s="95" t="str">
        <f t="shared" si="67"/>
        <v>-</v>
      </c>
      <c r="H613" s="13" t="s">
        <v>110</v>
      </c>
      <c r="I613" s="95" t="str">
        <f t="shared" si="68"/>
        <v>-</v>
      </c>
      <c r="J613" s="13" t="s">
        <v>110</v>
      </c>
      <c r="K613" s="95" t="str">
        <f t="shared" si="69"/>
        <v>-</v>
      </c>
      <c r="L613" s="95" t="s">
        <v>110</v>
      </c>
      <c r="M613" s="95" t="str">
        <f t="shared" si="70"/>
        <v>-</v>
      </c>
      <c r="N613" s="13">
        <v>24.34</v>
      </c>
      <c r="O613" s="13">
        <v>18.02</v>
      </c>
      <c r="P613" s="13">
        <v>16.701999999999998</v>
      </c>
      <c r="Q613" s="13">
        <v>15.808999999999999</v>
      </c>
      <c r="R613" s="95"/>
      <c r="S613" s="13"/>
      <c r="T613" s="13"/>
    </row>
    <row r="614" spans="1:20">
      <c r="A614" s="10">
        <v>43192</v>
      </c>
      <c r="B614" s="13" t="s">
        <v>110</v>
      </c>
      <c r="C614" s="95" t="str">
        <f t="shared" si="65"/>
        <v>-</v>
      </c>
      <c r="D614" s="13" t="s">
        <v>110</v>
      </c>
      <c r="E614" s="95" t="str">
        <f t="shared" si="66"/>
        <v>-</v>
      </c>
      <c r="F614" s="13" t="s">
        <v>110</v>
      </c>
      <c r="G614" s="95" t="str">
        <f t="shared" si="67"/>
        <v>-</v>
      </c>
      <c r="H614" s="13" t="s">
        <v>110</v>
      </c>
      <c r="I614" s="95" t="str">
        <f t="shared" si="68"/>
        <v>-</v>
      </c>
      <c r="J614" s="13" t="s">
        <v>110</v>
      </c>
      <c r="K614" s="95" t="str">
        <f t="shared" si="69"/>
        <v>-</v>
      </c>
      <c r="L614" s="95" t="s">
        <v>110</v>
      </c>
      <c r="M614" s="95" t="str">
        <f t="shared" si="70"/>
        <v>-</v>
      </c>
      <c r="N614" s="13">
        <v>24.34</v>
      </c>
      <c r="O614" s="13">
        <v>18.02</v>
      </c>
      <c r="P614" s="13">
        <v>16.701999999999998</v>
      </c>
      <c r="Q614" s="13">
        <v>15.808999999999999</v>
      </c>
      <c r="R614" s="95"/>
      <c r="S614" s="13"/>
      <c r="T614" s="13"/>
    </row>
    <row r="615" spans="1:20">
      <c r="A615" s="10">
        <v>43193</v>
      </c>
      <c r="B615" s="13">
        <v>93.042199999999994</v>
      </c>
      <c r="C615" s="95">
        <f t="shared" si="65"/>
        <v>0.25750102925501461</v>
      </c>
      <c r="D615" s="13">
        <v>91.256</v>
      </c>
      <c r="E615" s="95">
        <f t="shared" si="66"/>
        <v>0.26099776387633133</v>
      </c>
      <c r="F615" s="13">
        <v>89.255200000000002</v>
      </c>
      <c r="G615" s="95">
        <f t="shared" si="67"/>
        <v>0.2599985754563432</v>
      </c>
      <c r="H615" s="13" t="s">
        <v>110</v>
      </c>
      <c r="I615" s="95" t="str">
        <f t="shared" si="68"/>
        <v>-</v>
      </c>
      <c r="J615" s="13" t="s">
        <v>110</v>
      </c>
      <c r="K615" s="95" t="str">
        <f t="shared" si="69"/>
        <v>-</v>
      </c>
      <c r="L615" s="95" t="s">
        <v>110</v>
      </c>
      <c r="M615" s="95" t="str">
        <f t="shared" si="70"/>
        <v>-</v>
      </c>
      <c r="N615" s="13">
        <v>24.34</v>
      </c>
      <c r="O615" s="13">
        <v>18.02</v>
      </c>
      <c r="P615" s="13">
        <v>16.853999999999999</v>
      </c>
      <c r="Q615" s="13">
        <v>15.808999999999999</v>
      </c>
      <c r="R615" s="95"/>
      <c r="S615" s="13"/>
      <c r="T615" s="13"/>
    </row>
    <row r="616" spans="1:20">
      <c r="A616" s="10">
        <v>43194</v>
      </c>
      <c r="B616" s="13">
        <v>93.103300000000004</v>
      </c>
      <c r="C616" s="95">
        <f t="shared" si="65"/>
        <v>0.25750153707916762</v>
      </c>
      <c r="D616" s="13">
        <v>91.376300000000001</v>
      </c>
      <c r="E616" s="95">
        <f t="shared" si="66"/>
        <v>0.25900091284919541</v>
      </c>
      <c r="F616" s="13">
        <v>89.201999999999998</v>
      </c>
      <c r="G616" s="95">
        <f t="shared" si="67"/>
        <v>0.2629979201832971</v>
      </c>
      <c r="H616" s="13" t="s">
        <v>110</v>
      </c>
      <c r="I616" s="95" t="str">
        <f t="shared" si="68"/>
        <v>-</v>
      </c>
      <c r="J616" s="13" t="s">
        <v>110</v>
      </c>
      <c r="K616" s="95" t="str">
        <f t="shared" si="69"/>
        <v>-</v>
      </c>
      <c r="L616" s="95" t="s">
        <v>110</v>
      </c>
      <c r="M616" s="95" t="str">
        <f t="shared" si="70"/>
        <v>-</v>
      </c>
      <c r="N616" s="13">
        <v>23.167000000000002</v>
      </c>
      <c r="O616" s="13">
        <v>18.138000000000002</v>
      </c>
      <c r="P616" s="13">
        <v>16.853999999999999</v>
      </c>
      <c r="Q616" s="13">
        <v>15.939</v>
      </c>
      <c r="R616" s="95"/>
      <c r="S616" s="13"/>
      <c r="T616" s="13"/>
    </row>
    <row r="617" spans="1:20">
      <c r="A617" s="10">
        <v>43195</v>
      </c>
      <c r="B617" s="13">
        <v>93.139899999999997</v>
      </c>
      <c r="C617" s="95">
        <f t="shared" si="65"/>
        <v>0.25849622449669774</v>
      </c>
      <c r="D617" s="13">
        <v>91.435599999999994</v>
      </c>
      <c r="E617" s="95">
        <f t="shared" si="66"/>
        <v>0.25900047286137651</v>
      </c>
      <c r="F617" s="13">
        <v>89.277600000000007</v>
      </c>
      <c r="G617" s="95">
        <f t="shared" si="67"/>
        <v>0.26249793485423567</v>
      </c>
      <c r="H617" s="13" t="s">
        <v>110</v>
      </c>
      <c r="I617" s="95" t="str">
        <f t="shared" si="68"/>
        <v>-</v>
      </c>
      <c r="J617" s="13" t="s">
        <v>110</v>
      </c>
      <c r="K617" s="95" t="str">
        <f t="shared" si="69"/>
        <v>-</v>
      </c>
      <c r="L617" s="95" t="s">
        <v>110</v>
      </c>
      <c r="M617" s="95" t="str">
        <f t="shared" si="70"/>
        <v>-</v>
      </c>
      <c r="N617" s="13">
        <v>23.106000000000002</v>
      </c>
      <c r="O617" s="13">
        <v>18.256</v>
      </c>
      <c r="P617" s="13">
        <v>16.853999999999999</v>
      </c>
      <c r="Q617" s="13">
        <v>15.968999999999999</v>
      </c>
      <c r="R617" s="95"/>
      <c r="S617" s="13"/>
      <c r="T617" s="13"/>
    </row>
    <row r="618" spans="1:20">
      <c r="A618" s="10">
        <v>43196</v>
      </c>
      <c r="B618" s="13">
        <v>93.196399999999997</v>
      </c>
      <c r="C618" s="95">
        <f t="shared" si="65"/>
        <v>0.25869931306567817</v>
      </c>
      <c r="D618" s="13">
        <v>91.419899999999998</v>
      </c>
      <c r="E618" s="95">
        <f t="shared" si="66"/>
        <v>0.26150089308983265</v>
      </c>
      <c r="F618" s="13">
        <v>89.353099999999998</v>
      </c>
      <c r="G618" s="95">
        <f t="shared" si="67"/>
        <v>0.26199821169761967</v>
      </c>
      <c r="H618" s="13" t="s">
        <v>110</v>
      </c>
      <c r="I618" s="95" t="str">
        <f t="shared" si="68"/>
        <v>-</v>
      </c>
      <c r="J618" s="13" t="s">
        <v>110</v>
      </c>
      <c r="K618" s="95" t="str">
        <f t="shared" si="69"/>
        <v>-</v>
      </c>
      <c r="L618" s="95" t="s">
        <v>110</v>
      </c>
      <c r="M618" s="95" t="str">
        <f t="shared" si="70"/>
        <v>-</v>
      </c>
      <c r="N618" s="13">
        <v>22.878</v>
      </c>
      <c r="O618" s="13">
        <v>18.155999999999999</v>
      </c>
      <c r="P618" s="13">
        <v>17.024999999999999</v>
      </c>
      <c r="Q618" s="13">
        <v>16.033999999999999</v>
      </c>
      <c r="R618" s="95"/>
      <c r="S618" s="13"/>
      <c r="T618" s="13"/>
    </row>
    <row r="619" spans="1:20">
      <c r="A619" s="10">
        <v>43199</v>
      </c>
      <c r="B619" s="13">
        <v>93.386200000000002</v>
      </c>
      <c r="C619" s="95">
        <f t="shared" si="65"/>
        <v>0.25850039941661634</v>
      </c>
      <c r="D619" s="13">
        <v>91.644000000000005</v>
      </c>
      <c r="E619" s="95">
        <f t="shared" si="66"/>
        <v>0.26000235967439217</v>
      </c>
      <c r="F619" s="13">
        <v>89.561099999999996</v>
      </c>
      <c r="G619" s="95">
        <f t="shared" si="67"/>
        <v>0.26100004265518639</v>
      </c>
      <c r="H619" s="13" t="s">
        <v>110</v>
      </c>
      <c r="I619" s="95" t="str">
        <f t="shared" si="68"/>
        <v>-</v>
      </c>
      <c r="J619" s="13" t="s">
        <v>110</v>
      </c>
      <c r="K619" s="95" t="str">
        <f t="shared" si="69"/>
        <v>-</v>
      </c>
      <c r="L619" s="95" t="s">
        <v>110</v>
      </c>
      <c r="M619" s="95" t="str">
        <f t="shared" si="70"/>
        <v>-</v>
      </c>
      <c r="N619" s="13">
        <v>22.878</v>
      </c>
      <c r="O619" s="13">
        <v>18.617999999999999</v>
      </c>
      <c r="P619" s="13">
        <v>17.024999999999999</v>
      </c>
      <c r="Q619" s="13">
        <v>16.044</v>
      </c>
      <c r="R619" s="95"/>
      <c r="S619" s="13"/>
      <c r="T619" s="13"/>
    </row>
    <row r="620" spans="1:20">
      <c r="A620" s="10">
        <v>43200</v>
      </c>
      <c r="B620" s="13">
        <v>93.459900000000005</v>
      </c>
      <c r="C620" s="95">
        <f t="shared" si="65"/>
        <v>0.25799824201598626</v>
      </c>
      <c r="D620" s="13">
        <v>91.733199999999997</v>
      </c>
      <c r="E620" s="95">
        <f t="shared" si="66"/>
        <v>0.25900015900270323</v>
      </c>
      <c r="F620" s="13">
        <v>89.689800000000005</v>
      </c>
      <c r="G620" s="95">
        <f t="shared" si="67"/>
        <v>0.25900126441287902</v>
      </c>
      <c r="H620" s="13" t="s">
        <v>110</v>
      </c>
      <c r="I620" s="95" t="str">
        <f t="shared" si="68"/>
        <v>-</v>
      </c>
      <c r="J620" s="13" t="s">
        <v>110</v>
      </c>
      <c r="K620" s="95" t="str">
        <f t="shared" si="69"/>
        <v>-</v>
      </c>
      <c r="L620" s="95" t="s">
        <v>110</v>
      </c>
      <c r="M620" s="95" t="str">
        <f t="shared" si="70"/>
        <v>-</v>
      </c>
      <c r="N620" s="13">
        <v>22.878</v>
      </c>
      <c r="O620" s="13">
        <v>18.638000000000002</v>
      </c>
      <c r="P620" s="13">
        <v>17.024999999999999</v>
      </c>
      <c r="Q620" s="13">
        <v>16.044</v>
      </c>
      <c r="R620" s="95"/>
      <c r="S620" s="13"/>
      <c r="T620" s="13"/>
    </row>
    <row r="621" spans="1:20">
      <c r="A621" s="10">
        <v>43201</v>
      </c>
      <c r="B621" s="13">
        <v>93.521699999999996</v>
      </c>
      <c r="C621" s="95">
        <f t="shared" si="65"/>
        <v>0.25799747272449025</v>
      </c>
      <c r="D621" s="13">
        <v>91.807500000000005</v>
      </c>
      <c r="E621" s="95">
        <f t="shared" si="66"/>
        <v>0.258500036091736</v>
      </c>
      <c r="F621" s="13" t="s">
        <v>110</v>
      </c>
      <c r="G621" s="95" t="str">
        <f t="shared" si="67"/>
        <v>-</v>
      </c>
      <c r="H621" s="13" t="s">
        <v>110</v>
      </c>
      <c r="I621" s="95" t="str">
        <f t="shared" si="68"/>
        <v>-</v>
      </c>
      <c r="J621" s="13" t="s">
        <v>110</v>
      </c>
      <c r="K621" s="95" t="str">
        <f t="shared" si="69"/>
        <v>-</v>
      </c>
      <c r="L621" s="95" t="s">
        <v>110</v>
      </c>
      <c r="M621" s="95" t="str">
        <f t="shared" si="70"/>
        <v>-</v>
      </c>
      <c r="N621" s="13">
        <v>22.878</v>
      </c>
      <c r="O621" s="13">
        <v>18.638000000000002</v>
      </c>
      <c r="P621" s="13">
        <v>17.2</v>
      </c>
      <c r="Q621" s="13">
        <v>16.120999999999999</v>
      </c>
      <c r="R621" s="95"/>
      <c r="S621" s="13"/>
      <c r="T621" s="13"/>
    </row>
    <row r="622" spans="1:20">
      <c r="A622" s="10">
        <v>43202</v>
      </c>
      <c r="B622" s="13">
        <v>93.560299999999998</v>
      </c>
      <c r="C622" s="95">
        <f t="shared" si="65"/>
        <v>0.25899725444170524</v>
      </c>
      <c r="D622" s="13">
        <v>91.881699999999995</v>
      </c>
      <c r="E622" s="95">
        <f t="shared" si="66"/>
        <v>0.25799953636034162</v>
      </c>
      <c r="F622" s="13">
        <v>89.839500000000001</v>
      </c>
      <c r="G622" s="95">
        <f t="shared" si="67"/>
        <v>0.25800055237395536</v>
      </c>
      <c r="H622" s="13">
        <v>88.491299999999995</v>
      </c>
      <c r="I622" s="95">
        <f t="shared" si="68"/>
        <v>0.25249960862843335</v>
      </c>
      <c r="J622" s="13" t="s">
        <v>110</v>
      </c>
      <c r="K622" s="95" t="str">
        <f t="shared" si="69"/>
        <v>-</v>
      </c>
      <c r="L622" s="95" t="s">
        <v>110</v>
      </c>
      <c r="M622" s="95" t="str">
        <f t="shared" si="70"/>
        <v>-</v>
      </c>
      <c r="N622" s="13">
        <v>22.876000000000001</v>
      </c>
      <c r="O622" s="13">
        <v>18.861999999999998</v>
      </c>
      <c r="P622" s="13">
        <v>17.436</v>
      </c>
      <c r="Q622" s="13">
        <v>16.309999999999999</v>
      </c>
      <c r="R622" s="95"/>
      <c r="S622" s="13"/>
      <c r="T622" s="13"/>
    </row>
    <row r="623" spans="1:20">
      <c r="A623" s="10">
        <v>43203</v>
      </c>
      <c r="B623" s="13">
        <v>93.656999999999996</v>
      </c>
      <c r="C623" s="95">
        <f t="shared" si="65"/>
        <v>0.25749932822248572</v>
      </c>
      <c r="D623" s="13" t="s">
        <v>110</v>
      </c>
      <c r="E623" s="95" t="str">
        <f t="shared" si="66"/>
        <v>-</v>
      </c>
      <c r="F623" s="13">
        <v>89.843800000000002</v>
      </c>
      <c r="G623" s="95">
        <f t="shared" si="67"/>
        <v>0.25950090234174522</v>
      </c>
      <c r="H623" s="13">
        <v>88.4452</v>
      </c>
      <c r="I623" s="95">
        <f t="shared" si="68"/>
        <v>0.25499955487709952</v>
      </c>
      <c r="J623" s="13" t="s">
        <v>110</v>
      </c>
      <c r="K623" s="95" t="str">
        <f t="shared" si="69"/>
        <v>-</v>
      </c>
      <c r="L623" s="95" t="s">
        <v>110</v>
      </c>
      <c r="M623" s="95" t="str">
        <f t="shared" si="70"/>
        <v>-</v>
      </c>
      <c r="N623" s="13">
        <v>22.512</v>
      </c>
      <c r="O623" s="13">
        <v>18.832999999999998</v>
      </c>
      <c r="P623" s="13">
        <v>17.436</v>
      </c>
      <c r="Q623" s="13">
        <v>16.309999999999999</v>
      </c>
      <c r="R623" s="95"/>
      <c r="S623" s="13"/>
      <c r="T623" s="13"/>
    </row>
    <row r="624" spans="1:20">
      <c r="A624" s="10">
        <v>43206</v>
      </c>
      <c r="B624" s="13">
        <v>93.854200000000006</v>
      </c>
      <c r="C624" s="95">
        <f t="shared" si="65"/>
        <v>0.2570008897121891</v>
      </c>
      <c r="D624" s="13">
        <v>92.106899999999996</v>
      </c>
      <c r="E624" s="95">
        <f t="shared" si="66"/>
        <v>0.25850142022812583</v>
      </c>
      <c r="F624" s="13">
        <v>90.137699999999995</v>
      </c>
      <c r="G624" s="95">
        <f t="shared" si="67"/>
        <v>0.25600002224516721</v>
      </c>
      <c r="H624" s="13" t="s">
        <v>110</v>
      </c>
      <c r="I624" s="95" t="str">
        <f t="shared" si="68"/>
        <v>-</v>
      </c>
      <c r="J624" s="13" t="s">
        <v>110</v>
      </c>
      <c r="K624" s="95" t="str">
        <f t="shared" si="69"/>
        <v>-</v>
      </c>
      <c r="L624" s="95" t="s">
        <v>110</v>
      </c>
      <c r="M624" s="95" t="str">
        <f t="shared" si="70"/>
        <v>-</v>
      </c>
      <c r="N624" s="13">
        <v>22.92</v>
      </c>
      <c r="O624" s="13">
        <v>18.844999999999999</v>
      </c>
      <c r="P624" s="13">
        <v>17.436</v>
      </c>
      <c r="Q624" s="13">
        <v>16.454999999999998</v>
      </c>
      <c r="R624" s="95"/>
      <c r="S624" s="13"/>
      <c r="T624" s="13"/>
    </row>
    <row r="625" spans="1:20">
      <c r="A625" s="10">
        <v>43207</v>
      </c>
      <c r="B625" s="13">
        <v>93.905199999999994</v>
      </c>
      <c r="C625" s="95">
        <f t="shared" si="65"/>
        <v>0.25749858923402685</v>
      </c>
      <c r="D625" s="13">
        <v>92.209000000000003</v>
      </c>
      <c r="E625" s="95">
        <f t="shared" si="66"/>
        <v>0.25699904564630355</v>
      </c>
      <c r="F625" s="13" t="s">
        <v>110</v>
      </c>
      <c r="G625" s="95" t="str">
        <f t="shared" si="67"/>
        <v>-</v>
      </c>
      <c r="H625" s="13" t="s">
        <v>110</v>
      </c>
      <c r="I625" s="95" t="str">
        <f t="shared" si="68"/>
        <v>-</v>
      </c>
      <c r="J625" s="13" t="s">
        <v>110</v>
      </c>
      <c r="K625" s="95" t="str">
        <f t="shared" si="69"/>
        <v>-</v>
      </c>
      <c r="L625" s="95" t="s">
        <v>110</v>
      </c>
      <c r="M625" s="95" t="str">
        <f t="shared" si="70"/>
        <v>-</v>
      </c>
      <c r="N625" s="13">
        <v>22.552</v>
      </c>
      <c r="O625" s="13">
        <v>18.882000000000001</v>
      </c>
      <c r="P625" s="13">
        <v>17.356999999999999</v>
      </c>
      <c r="Q625" s="13">
        <v>16.442</v>
      </c>
      <c r="R625" s="95"/>
      <c r="S625" s="13"/>
      <c r="T625" s="13"/>
    </row>
    <row r="626" spans="1:20">
      <c r="A626" s="10">
        <v>43208</v>
      </c>
      <c r="B626" s="13">
        <v>93.989400000000003</v>
      </c>
      <c r="C626" s="95">
        <f t="shared" si="65"/>
        <v>0.25650180285702978</v>
      </c>
      <c r="D626" s="13">
        <v>92.268900000000002</v>
      </c>
      <c r="E626" s="95">
        <f t="shared" si="66"/>
        <v>0.25699924693072179</v>
      </c>
      <c r="F626" s="13">
        <v>90.251900000000006</v>
      </c>
      <c r="G626" s="95">
        <f t="shared" si="67"/>
        <v>0.25599752456195368</v>
      </c>
      <c r="H626" s="13" t="s">
        <v>110</v>
      </c>
      <c r="I626" s="95" t="str">
        <f t="shared" si="68"/>
        <v>-</v>
      </c>
      <c r="J626" s="13" t="s">
        <v>110</v>
      </c>
      <c r="K626" s="95" t="str">
        <f t="shared" si="69"/>
        <v>-</v>
      </c>
      <c r="L626" s="95" t="s">
        <v>110</v>
      </c>
      <c r="M626" s="95" t="str">
        <f t="shared" si="70"/>
        <v>-</v>
      </c>
      <c r="N626" s="13">
        <v>22.442</v>
      </c>
      <c r="O626" s="13">
        <v>18.861000000000001</v>
      </c>
      <c r="P626" s="13">
        <v>17.414999999999999</v>
      </c>
      <c r="Q626" s="13">
        <v>16.417000000000002</v>
      </c>
      <c r="R626" s="95"/>
      <c r="S626" s="13"/>
      <c r="T626" s="13"/>
    </row>
    <row r="627" spans="1:20">
      <c r="A627" s="10">
        <v>43209</v>
      </c>
      <c r="B627" s="13">
        <v>94.046099999999996</v>
      </c>
      <c r="C627" s="95">
        <f t="shared" si="65"/>
        <v>0.25675038329311084</v>
      </c>
      <c r="D627" s="13">
        <v>92.301400000000001</v>
      </c>
      <c r="E627" s="95">
        <f t="shared" si="66"/>
        <v>0.25799680288375831</v>
      </c>
      <c r="F627" s="13">
        <v>90.377399999999994</v>
      </c>
      <c r="G627" s="95">
        <f t="shared" si="67"/>
        <v>0.25400017943637987</v>
      </c>
      <c r="H627" s="13" t="s">
        <v>110</v>
      </c>
      <c r="I627" s="95" t="str">
        <f t="shared" si="68"/>
        <v>-</v>
      </c>
      <c r="J627" s="13" t="s">
        <v>110</v>
      </c>
      <c r="K627" s="95" t="str">
        <f t="shared" si="69"/>
        <v>-</v>
      </c>
      <c r="L627" s="95" t="s">
        <v>110</v>
      </c>
      <c r="M627" s="95" t="str">
        <f t="shared" si="70"/>
        <v>-</v>
      </c>
      <c r="N627" s="13">
        <v>22.106999999999999</v>
      </c>
      <c r="O627" s="13">
        <v>18.861000000000001</v>
      </c>
      <c r="P627" s="13">
        <v>17.53</v>
      </c>
      <c r="Q627" s="13">
        <v>16.446000000000002</v>
      </c>
      <c r="R627" s="95"/>
      <c r="S627" s="13"/>
      <c r="T627" s="13"/>
    </row>
    <row r="628" spans="1:20">
      <c r="A628" s="10">
        <v>43210</v>
      </c>
      <c r="B628" s="13">
        <v>94.102999999999994</v>
      </c>
      <c r="C628" s="95">
        <f t="shared" si="65"/>
        <v>0.25699845746359523</v>
      </c>
      <c r="D628" s="13">
        <v>92.402600000000007</v>
      </c>
      <c r="E628" s="95">
        <f t="shared" si="66"/>
        <v>0.25650025646778968</v>
      </c>
      <c r="F628" s="13">
        <v>90.366200000000006</v>
      </c>
      <c r="G628" s="95">
        <f t="shared" si="67"/>
        <v>0.25600054060734589</v>
      </c>
      <c r="H628" s="13" t="s">
        <v>110</v>
      </c>
      <c r="I628" s="95" t="str">
        <f t="shared" si="68"/>
        <v>-</v>
      </c>
      <c r="J628" s="13" t="s">
        <v>110</v>
      </c>
      <c r="K628" s="95" t="str">
        <f t="shared" si="69"/>
        <v>-</v>
      </c>
      <c r="L628" s="95" t="s">
        <v>110</v>
      </c>
      <c r="M628" s="95" t="str">
        <f t="shared" si="70"/>
        <v>-</v>
      </c>
      <c r="N628" s="13">
        <v>21.992999999999999</v>
      </c>
      <c r="O628" s="13">
        <v>18.757999999999999</v>
      </c>
      <c r="P628" s="13">
        <v>17.468</v>
      </c>
      <c r="Q628" s="13">
        <v>16.456</v>
      </c>
      <c r="R628" s="95"/>
      <c r="S628" s="13"/>
      <c r="T628" s="13"/>
    </row>
    <row r="629" spans="1:20">
      <c r="A629" s="10">
        <v>43213</v>
      </c>
      <c r="B629" s="13">
        <v>94.300899999999999</v>
      </c>
      <c r="C629" s="95">
        <f t="shared" si="65"/>
        <v>0.25649851377531285</v>
      </c>
      <c r="D629" s="13">
        <v>92.561599999999999</v>
      </c>
      <c r="E629" s="95">
        <f t="shared" si="66"/>
        <v>0.257298164947034</v>
      </c>
      <c r="F629" s="13">
        <v>90.463200000000001</v>
      </c>
      <c r="G629" s="95">
        <f t="shared" si="67"/>
        <v>0.25824821288152144</v>
      </c>
      <c r="H629" s="13" t="s">
        <v>110</v>
      </c>
      <c r="I629" s="95" t="str">
        <f t="shared" si="68"/>
        <v>-</v>
      </c>
      <c r="J629" s="13" t="s">
        <v>110</v>
      </c>
      <c r="K629" s="95" t="str">
        <f t="shared" si="69"/>
        <v>-</v>
      </c>
      <c r="L629" s="95" t="s">
        <v>110</v>
      </c>
      <c r="M629" s="95" t="str">
        <f t="shared" si="70"/>
        <v>-</v>
      </c>
      <c r="N629" s="13">
        <v>21.992999999999999</v>
      </c>
      <c r="O629" s="13">
        <v>18.757999999999999</v>
      </c>
      <c r="P629" s="13">
        <v>17.527000000000001</v>
      </c>
      <c r="Q629" s="13">
        <v>16.456</v>
      </c>
      <c r="R629" s="95"/>
      <c r="S629" s="13"/>
      <c r="T629" s="13"/>
    </row>
    <row r="630" spans="1:20">
      <c r="A630" s="10">
        <v>43214</v>
      </c>
      <c r="B630" s="13">
        <v>94.352999999999994</v>
      </c>
      <c r="C630" s="95">
        <f t="shared" si="65"/>
        <v>0.25700171009868461</v>
      </c>
      <c r="D630" s="13">
        <v>92.616699999999994</v>
      </c>
      <c r="E630" s="95">
        <f t="shared" si="66"/>
        <v>0.25749905135229983</v>
      </c>
      <c r="F630" s="13">
        <v>90.579300000000003</v>
      </c>
      <c r="G630" s="95">
        <f t="shared" si="67"/>
        <v>0.25649881494014715</v>
      </c>
      <c r="H630" s="13">
        <v>88.954999999999998</v>
      </c>
      <c r="I630" s="95">
        <f t="shared" si="68"/>
        <v>0.25749900358199507</v>
      </c>
      <c r="J630" s="13" t="s">
        <v>110</v>
      </c>
      <c r="K630" s="95" t="str">
        <f t="shared" si="69"/>
        <v>-</v>
      </c>
      <c r="L630" s="95" t="s">
        <v>110</v>
      </c>
      <c r="M630" s="95" t="str">
        <f t="shared" si="70"/>
        <v>-</v>
      </c>
      <c r="N630" s="13">
        <v>22.030999999999999</v>
      </c>
      <c r="O630" s="13">
        <v>18.757999999999999</v>
      </c>
      <c r="P630" s="13">
        <v>17.527000000000001</v>
      </c>
      <c r="Q630" s="13">
        <v>16.486999999999998</v>
      </c>
      <c r="R630" s="95"/>
      <c r="S630" s="13"/>
      <c r="T630" s="13"/>
    </row>
    <row r="631" spans="1:20">
      <c r="A631" s="10">
        <v>43215</v>
      </c>
      <c r="B631" s="13">
        <v>94.436300000000003</v>
      </c>
      <c r="C631" s="95">
        <f t="shared" si="65"/>
        <v>0.25599902993315193</v>
      </c>
      <c r="D631" s="13">
        <v>92.637699999999995</v>
      </c>
      <c r="E631" s="95">
        <f t="shared" si="66"/>
        <v>0.25900049139204184</v>
      </c>
      <c r="F631" s="13">
        <v>90.587299999999999</v>
      </c>
      <c r="G631" s="95">
        <f t="shared" si="67"/>
        <v>0.25800161907935426</v>
      </c>
      <c r="H631" s="13">
        <v>89.144000000000005</v>
      </c>
      <c r="I631" s="95">
        <f t="shared" si="68"/>
        <v>0.25399930770118334</v>
      </c>
      <c r="J631" s="13" t="s">
        <v>110</v>
      </c>
      <c r="K631" s="95" t="str">
        <f t="shared" si="69"/>
        <v>-</v>
      </c>
      <c r="L631" s="95">
        <v>85.504099999999994</v>
      </c>
      <c r="M631" s="95">
        <f t="shared" si="70"/>
        <v>0.26000048117993363</v>
      </c>
      <c r="N631" s="13">
        <v>22.186</v>
      </c>
      <c r="O631" s="13">
        <v>18.757999999999999</v>
      </c>
      <c r="P631" s="13">
        <v>17.527000000000001</v>
      </c>
      <c r="Q631" s="13">
        <v>16.52</v>
      </c>
      <c r="R631" s="95"/>
      <c r="S631" s="13"/>
      <c r="T631" s="13"/>
    </row>
    <row r="632" spans="1:20">
      <c r="A632" s="10">
        <v>43216</v>
      </c>
      <c r="B632" s="13">
        <v>94.165000000000006</v>
      </c>
      <c r="C632" s="95">
        <f t="shared" si="65"/>
        <v>0.2724997584987634</v>
      </c>
      <c r="D632" s="13">
        <v>92.477099999999993</v>
      </c>
      <c r="E632" s="95">
        <f t="shared" si="66"/>
        <v>0.26749826674889221</v>
      </c>
      <c r="F632" s="13">
        <v>90.317899999999995</v>
      </c>
      <c r="G632" s="95">
        <f t="shared" si="67"/>
        <v>0.2680005846017236</v>
      </c>
      <c r="H632" s="13" t="s">
        <v>110</v>
      </c>
      <c r="I632" s="95" t="str">
        <f t="shared" si="68"/>
        <v>-</v>
      </c>
      <c r="J632" s="13" t="s">
        <v>110</v>
      </c>
      <c r="K632" s="95" t="str">
        <f t="shared" si="69"/>
        <v>-</v>
      </c>
      <c r="L632" s="95" t="s">
        <v>110</v>
      </c>
      <c r="M632" s="95" t="str">
        <f t="shared" si="70"/>
        <v>-</v>
      </c>
      <c r="N632" s="13">
        <v>23.559000000000001</v>
      </c>
      <c r="O632" s="13">
        <v>18.757999999999999</v>
      </c>
      <c r="P632" s="13">
        <v>17.527000000000001</v>
      </c>
      <c r="Q632" s="13">
        <v>16.52</v>
      </c>
      <c r="R632" s="95"/>
      <c r="S632" s="13"/>
      <c r="T632" s="13"/>
    </row>
    <row r="633" spans="1:20">
      <c r="A633" s="10">
        <v>43217</v>
      </c>
      <c r="B633" s="13">
        <v>93.843800000000002</v>
      </c>
      <c r="C633" s="95">
        <f t="shared" si="65"/>
        <v>0.29200221603319193</v>
      </c>
      <c r="D633" s="13">
        <v>92.154300000000006</v>
      </c>
      <c r="E633" s="95">
        <f t="shared" si="66"/>
        <v>0.28249858217043677</v>
      </c>
      <c r="F633" s="13">
        <v>90.151300000000006</v>
      </c>
      <c r="G633" s="95">
        <f t="shared" si="67"/>
        <v>0.27499941955816254</v>
      </c>
      <c r="H633" s="13" t="s">
        <v>110</v>
      </c>
      <c r="I633" s="95" t="str">
        <f t="shared" si="68"/>
        <v>-</v>
      </c>
      <c r="J633" s="13" t="s">
        <v>110</v>
      </c>
      <c r="K633" s="95" t="str">
        <f t="shared" si="69"/>
        <v>-</v>
      </c>
      <c r="L633" s="95" t="s">
        <v>110</v>
      </c>
      <c r="M633" s="95" t="str">
        <f t="shared" si="70"/>
        <v>-</v>
      </c>
      <c r="N633" s="13">
        <v>23.559000000000001</v>
      </c>
      <c r="O633" s="13">
        <v>19.850000000000001</v>
      </c>
      <c r="P633" s="13">
        <v>17.527000000000001</v>
      </c>
      <c r="Q633" s="13">
        <v>17.015000000000001</v>
      </c>
      <c r="R633" s="95"/>
      <c r="S633" s="13"/>
      <c r="T633" s="13"/>
    </row>
    <row r="634" spans="1:20">
      <c r="A634" s="10">
        <v>43220</v>
      </c>
      <c r="B634" s="13" t="s">
        <v>110</v>
      </c>
      <c r="C634" s="95" t="str">
        <f t="shared" si="65"/>
        <v>-</v>
      </c>
      <c r="D634" s="13" t="s">
        <v>110</v>
      </c>
      <c r="E634" s="95" t="str">
        <f t="shared" si="66"/>
        <v>-</v>
      </c>
      <c r="F634" s="13" t="s">
        <v>110</v>
      </c>
      <c r="G634" s="95" t="str">
        <f t="shared" si="67"/>
        <v>-</v>
      </c>
      <c r="H634" s="13" t="s">
        <v>110</v>
      </c>
      <c r="I634" s="95" t="str">
        <f t="shared" si="68"/>
        <v>-</v>
      </c>
      <c r="J634" s="13" t="s">
        <v>110</v>
      </c>
      <c r="K634" s="95" t="str">
        <f t="shared" si="69"/>
        <v>-</v>
      </c>
      <c r="L634" s="95" t="s">
        <v>110</v>
      </c>
      <c r="M634" s="95" t="str">
        <f t="shared" si="70"/>
        <v>-</v>
      </c>
      <c r="N634" s="13">
        <v>23.559000000000001</v>
      </c>
      <c r="O634" s="13">
        <v>19.850000000000001</v>
      </c>
      <c r="P634" s="13">
        <v>17.527000000000001</v>
      </c>
      <c r="Q634" s="13">
        <v>17.015000000000001</v>
      </c>
      <c r="R634" s="95"/>
      <c r="S634" s="13"/>
      <c r="T634" s="13"/>
    </row>
    <row r="635" spans="1:20">
      <c r="A635" s="10">
        <v>43221</v>
      </c>
      <c r="B635" s="13" t="s">
        <v>110</v>
      </c>
      <c r="C635" s="95" t="str">
        <f t="shared" si="65"/>
        <v>-</v>
      </c>
      <c r="D635" s="13" t="s">
        <v>110</v>
      </c>
      <c r="E635" s="95" t="str">
        <f t="shared" si="66"/>
        <v>-</v>
      </c>
      <c r="F635" s="13" t="s">
        <v>110</v>
      </c>
      <c r="G635" s="95" t="str">
        <f t="shared" si="67"/>
        <v>-</v>
      </c>
      <c r="H635" s="13" t="s">
        <v>110</v>
      </c>
      <c r="I635" s="95" t="str">
        <f t="shared" si="68"/>
        <v>-</v>
      </c>
      <c r="J635" s="13" t="s">
        <v>110</v>
      </c>
      <c r="K635" s="95" t="str">
        <f t="shared" si="69"/>
        <v>-</v>
      </c>
      <c r="L635" s="95" t="s">
        <v>110</v>
      </c>
      <c r="M635" s="95" t="str">
        <f t="shared" si="70"/>
        <v>-</v>
      </c>
      <c r="N635" s="13">
        <v>23.559000000000001</v>
      </c>
      <c r="O635" s="13">
        <v>19.850000000000001</v>
      </c>
      <c r="P635" s="13">
        <v>17.527000000000001</v>
      </c>
      <c r="Q635" s="13">
        <v>17.015000000000001</v>
      </c>
      <c r="R635" s="95"/>
      <c r="S635" s="13"/>
      <c r="T635" s="13"/>
    </row>
    <row r="636" spans="1:20">
      <c r="A636" s="10">
        <v>43222</v>
      </c>
      <c r="B636" s="13">
        <v>93.676199999999994</v>
      </c>
      <c r="C636" s="95">
        <f t="shared" si="65"/>
        <v>0.32000075307767134</v>
      </c>
      <c r="D636" s="13">
        <v>92.055499999999995</v>
      </c>
      <c r="E636" s="95">
        <f t="shared" si="66"/>
        <v>0.29999940512077222</v>
      </c>
      <c r="F636" s="13" t="s">
        <v>110</v>
      </c>
      <c r="G636" s="95" t="str">
        <f t="shared" si="67"/>
        <v>-</v>
      </c>
      <c r="H636" s="13" t="s">
        <v>110</v>
      </c>
      <c r="I636" s="95" t="str">
        <f t="shared" si="68"/>
        <v>-</v>
      </c>
      <c r="J636" s="13" t="s">
        <v>110</v>
      </c>
      <c r="K636" s="95" t="str">
        <f t="shared" si="69"/>
        <v>-</v>
      </c>
      <c r="L636" s="95" t="s">
        <v>110</v>
      </c>
      <c r="M636" s="95" t="str">
        <f t="shared" si="70"/>
        <v>-</v>
      </c>
      <c r="N636" s="13">
        <v>23.559000000000001</v>
      </c>
      <c r="O636" s="13">
        <v>20.850999999999999</v>
      </c>
      <c r="P636" s="13">
        <v>17.527000000000001</v>
      </c>
      <c r="Q636" s="13">
        <v>17.388000000000002</v>
      </c>
      <c r="R636" s="95"/>
      <c r="S636" s="13"/>
      <c r="T636" s="13"/>
    </row>
    <row r="637" spans="1:20">
      <c r="A637" s="10">
        <v>43223</v>
      </c>
      <c r="B637" s="13">
        <v>92.846999999999994</v>
      </c>
      <c r="C637" s="95">
        <f t="shared" si="65"/>
        <v>0.36999820871121963</v>
      </c>
      <c r="D637" s="13">
        <v>91.167900000000003</v>
      </c>
      <c r="E637" s="95">
        <f t="shared" si="66"/>
        <v>0.34000206255119964</v>
      </c>
      <c r="F637" s="13" t="s">
        <v>110</v>
      </c>
      <c r="G637" s="95" t="str">
        <f t="shared" si="67"/>
        <v>-</v>
      </c>
      <c r="H637" s="13" t="s">
        <v>110</v>
      </c>
      <c r="I637" s="95" t="str">
        <f t="shared" si="68"/>
        <v>-</v>
      </c>
      <c r="J637" s="13" t="s">
        <v>110</v>
      </c>
      <c r="K637" s="95" t="str">
        <f t="shared" si="69"/>
        <v>-</v>
      </c>
      <c r="L637" s="95" t="s">
        <v>110</v>
      </c>
      <c r="M637" s="95" t="str">
        <f t="shared" si="70"/>
        <v>-</v>
      </c>
      <c r="N637" s="13">
        <v>32.726999999999997</v>
      </c>
      <c r="O637" s="13">
        <v>20.850999999999999</v>
      </c>
      <c r="P637" s="13">
        <v>19.725000000000001</v>
      </c>
      <c r="Q637" s="13">
        <v>18.434999999999999</v>
      </c>
      <c r="R637" s="95"/>
      <c r="S637" s="13"/>
      <c r="T637" s="13"/>
    </row>
    <row r="638" spans="1:20">
      <c r="A638" s="10">
        <v>43224</v>
      </c>
      <c r="B638" s="13">
        <v>93.577699999999993</v>
      </c>
      <c r="C638" s="95">
        <f t="shared" si="65"/>
        <v>0.33400258109927183</v>
      </c>
      <c r="D638" s="13">
        <v>92.194999999999993</v>
      </c>
      <c r="E638" s="95">
        <f t="shared" si="66"/>
        <v>0.29999994734672281</v>
      </c>
      <c r="F638" s="13" t="s">
        <v>110</v>
      </c>
      <c r="G638" s="95" t="str">
        <f t="shared" si="67"/>
        <v>-</v>
      </c>
      <c r="H638" s="13" t="s">
        <v>110</v>
      </c>
      <c r="I638" s="95" t="str">
        <f t="shared" si="68"/>
        <v>-</v>
      </c>
      <c r="J638" s="13" t="s">
        <v>110</v>
      </c>
      <c r="K638" s="95" t="str">
        <f t="shared" si="69"/>
        <v>-</v>
      </c>
      <c r="L638" s="95" t="s">
        <v>110</v>
      </c>
      <c r="M638" s="95" t="str">
        <f t="shared" si="70"/>
        <v>-</v>
      </c>
      <c r="N638" s="13">
        <v>32.200000000000003</v>
      </c>
      <c r="O638" s="13">
        <v>20.850999999999999</v>
      </c>
      <c r="P638" s="13">
        <v>19.725000000000001</v>
      </c>
      <c r="Q638" s="13">
        <v>18.434999999999999</v>
      </c>
      <c r="R638" s="95"/>
      <c r="S638" s="13"/>
      <c r="T638" s="13"/>
    </row>
    <row r="639" spans="1:20">
      <c r="A639" s="10">
        <v>43227</v>
      </c>
      <c r="B639" s="13">
        <v>93.714699999999993</v>
      </c>
      <c r="C639" s="95">
        <f t="shared" si="65"/>
        <v>0.33999979903544114</v>
      </c>
      <c r="D639" s="13">
        <v>91.650999999999996</v>
      </c>
      <c r="E639" s="95">
        <f t="shared" si="66"/>
        <v>0.33249882707226347</v>
      </c>
      <c r="F639" s="13" t="s">
        <v>110</v>
      </c>
      <c r="G639" s="95" t="str">
        <f t="shared" si="67"/>
        <v>-</v>
      </c>
      <c r="H639" s="13" t="s">
        <v>110</v>
      </c>
      <c r="I639" s="95" t="str">
        <f t="shared" si="68"/>
        <v>-</v>
      </c>
      <c r="J639" s="13" t="s">
        <v>110</v>
      </c>
      <c r="K639" s="95" t="str">
        <f t="shared" si="69"/>
        <v>-</v>
      </c>
      <c r="L639" s="95" t="s">
        <v>110</v>
      </c>
      <c r="M639" s="95" t="str">
        <f t="shared" si="70"/>
        <v>-</v>
      </c>
      <c r="N639" s="13">
        <v>31.824000000000002</v>
      </c>
      <c r="O639" s="13">
        <v>20.850999999999999</v>
      </c>
      <c r="P639" s="13">
        <v>20.702999999999999</v>
      </c>
      <c r="Q639" s="13">
        <v>18.856999999999999</v>
      </c>
      <c r="R639" s="95"/>
      <c r="S639" s="13"/>
      <c r="T639" s="13"/>
    </row>
    <row r="640" spans="1:20">
      <c r="A640" s="10">
        <v>43228</v>
      </c>
      <c r="B640" s="13">
        <v>92.780900000000003</v>
      </c>
      <c r="C640" s="95">
        <f t="shared" si="65"/>
        <v>0.39999908006806745</v>
      </c>
      <c r="D640" s="13">
        <v>90.212599999999995</v>
      </c>
      <c r="E640" s="95">
        <f t="shared" si="66"/>
        <v>0.39999798903765743</v>
      </c>
      <c r="F640" s="13">
        <v>87.195499999999996</v>
      </c>
      <c r="G640" s="95">
        <f t="shared" si="67"/>
        <v>0.39999689323964699</v>
      </c>
      <c r="H640" s="13" t="s">
        <v>110</v>
      </c>
      <c r="I640" s="95" t="str">
        <f t="shared" si="68"/>
        <v>-</v>
      </c>
      <c r="J640" s="13" t="s">
        <v>110</v>
      </c>
      <c r="K640" s="95" t="str">
        <f t="shared" si="69"/>
        <v>-</v>
      </c>
      <c r="L640" s="95" t="s">
        <v>110</v>
      </c>
      <c r="M640" s="95" t="str">
        <f t="shared" si="70"/>
        <v>-</v>
      </c>
      <c r="N640" s="13">
        <v>31.824000000000002</v>
      </c>
      <c r="O640" s="13">
        <v>20.850999999999999</v>
      </c>
      <c r="P640" s="13">
        <v>20.702999999999999</v>
      </c>
      <c r="Q640" s="13">
        <v>18.600999999999999</v>
      </c>
      <c r="R640" s="95"/>
      <c r="S640" s="13"/>
      <c r="T640" s="13"/>
    </row>
    <row r="641" spans="1:20">
      <c r="A641" s="10">
        <v>43229</v>
      </c>
      <c r="B641" s="13">
        <v>92.545599999999993</v>
      </c>
      <c r="C641" s="95">
        <f t="shared" si="65"/>
        <v>0.42000237103191745</v>
      </c>
      <c r="D641" s="13">
        <v>90.482500000000002</v>
      </c>
      <c r="E641" s="95">
        <f t="shared" si="66"/>
        <v>0.39176450288899012</v>
      </c>
      <c r="F641" s="13">
        <v>87.278899999999993</v>
      </c>
      <c r="G641" s="95">
        <f t="shared" si="67"/>
        <v>0.39999690043852781</v>
      </c>
      <c r="H641" s="13">
        <v>85.002399999999994</v>
      </c>
      <c r="I641" s="95">
        <f t="shared" si="68"/>
        <v>0.39999776696111428</v>
      </c>
      <c r="J641" s="13" t="s">
        <v>110</v>
      </c>
      <c r="K641" s="95" t="str">
        <f t="shared" si="69"/>
        <v>-</v>
      </c>
      <c r="L641" s="95" t="s">
        <v>110</v>
      </c>
      <c r="M641" s="95" t="str">
        <f t="shared" si="70"/>
        <v>-</v>
      </c>
      <c r="N641" s="13">
        <v>35.75</v>
      </c>
      <c r="O641" s="13">
        <v>20.850999999999999</v>
      </c>
      <c r="P641" s="13">
        <v>20.702999999999999</v>
      </c>
      <c r="Q641" s="13">
        <v>18.600999999999999</v>
      </c>
      <c r="R641" s="95"/>
      <c r="S641" s="13"/>
      <c r="T641" s="13"/>
    </row>
    <row r="642" spans="1:20">
      <c r="A642" s="10">
        <v>43230</v>
      </c>
      <c r="B642" s="13">
        <v>92.482399999999998</v>
      </c>
      <c r="C642" s="95">
        <f t="shared" si="65"/>
        <v>0.42999548554918221</v>
      </c>
      <c r="D642" s="13">
        <v>89.851699999999994</v>
      </c>
      <c r="E642" s="95">
        <f t="shared" si="66"/>
        <v>0.42499921606219726</v>
      </c>
      <c r="F642" s="13">
        <v>87.348600000000005</v>
      </c>
      <c r="G642" s="95">
        <f t="shared" si="67"/>
        <v>0.40049912510089275</v>
      </c>
      <c r="H642" s="13">
        <v>85.161000000000001</v>
      </c>
      <c r="I642" s="95">
        <f t="shared" si="68"/>
        <v>0.39749966240415235</v>
      </c>
      <c r="J642" s="13">
        <v>82.757099999999994</v>
      </c>
      <c r="K642" s="95">
        <f t="shared" si="69"/>
        <v>0.3899988254164512</v>
      </c>
      <c r="L642" s="95" t="s">
        <v>110</v>
      </c>
      <c r="M642" s="95" t="str">
        <f t="shared" si="70"/>
        <v>-</v>
      </c>
      <c r="N642" s="13">
        <v>35.75</v>
      </c>
      <c r="O642" s="13">
        <v>21.879000000000001</v>
      </c>
      <c r="P642" s="13">
        <v>18.600999999999999</v>
      </c>
      <c r="Q642" s="13">
        <v>17.37</v>
      </c>
      <c r="R642" s="95"/>
      <c r="S642" s="13"/>
      <c r="T642" s="13"/>
    </row>
    <row r="643" spans="1:20">
      <c r="A643" s="10">
        <v>43231</v>
      </c>
      <c r="B643" s="13">
        <v>92.623099999999994</v>
      </c>
      <c r="C643" s="95">
        <f t="shared" si="65"/>
        <v>0.42750237886915171</v>
      </c>
      <c r="D643" s="13">
        <v>90.480999999999995</v>
      </c>
      <c r="E643" s="95">
        <f t="shared" si="66"/>
        <v>0.39999592455874766</v>
      </c>
      <c r="F643" s="13">
        <v>87.446100000000001</v>
      </c>
      <c r="G643" s="95">
        <f t="shared" si="67"/>
        <v>0.39999981318917716</v>
      </c>
      <c r="H643" s="13" t="s">
        <v>110</v>
      </c>
      <c r="I643" s="95" t="str">
        <f t="shared" si="68"/>
        <v>-</v>
      </c>
      <c r="J643" s="13">
        <v>81.750600000000006</v>
      </c>
      <c r="K643" s="95">
        <f t="shared" si="69"/>
        <v>0.41999950263614161</v>
      </c>
      <c r="L643" s="95" t="s">
        <v>110</v>
      </c>
      <c r="M643" s="95" t="str">
        <f t="shared" si="70"/>
        <v>-</v>
      </c>
      <c r="N643" s="13">
        <v>35.75</v>
      </c>
      <c r="O643" s="13">
        <v>21.789000000000001</v>
      </c>
      <c r="P643" s="13">
        <v>18.600999999999999</v>
      </c>
      <c r="Q643" s="13">
        <v>17.37</v>
      </c>
      <c r="R643" s="95"/>
      <c r="S643" s="13"/>
      <c r="T643" s="13"/>
    </row>
    <row r="644" spans="1:20">
      <c r="A644" s="10">
        <v>43234</v>
      </c>
      <c r="B644" s="13">
        <v>93.079599999999999</v>
      </c>
      <c r="C644" s="95">
        <f t="shared" si="65"/>
        <v>0.41749972810699404</v>
      </c>
      <c r="D644" s="13">
        <v>90.855999999999995</v>
      </c>
      <c r="E644" s="95">
        <f t="shared" si="66"/>
        <v>0.39499583886021755</v>
      </c>
      <c r="F644" s="13">
        <v>88.036699999999996</v>
      </c>
      <c r="G644" s="95">
        <f t="shared" si="67"/>
        <v>0.38749859611105342</v>
      </c>
      <c r="H644" s="13" t="s">
        <v>110</v>
      </c>
      <c r="I644" s="95" t="str">
        <f t="shared" si="68"/>
        <v>-</v>
      </c>
      <c r="J644" s="13" t="s">
        <v>110</v>
      </c>
      <c r="K644" s="95" t="str">
        <f t="shared" si="69"/>
        <v>-</v>
      </c>
      <c r="L644" s="95" t="s">
        <v>110</v>
      </c>
      <c r="M644" s="95" t="str">
        <f t="shared" si="70"/>
        <v>-</v>
      </c>
      <c r="N644" s="13">
        <v>35.75</v>
      </c>
      <c r="O644" s="13">
        <v>21.404</v>
      </c>
      <c r="P644" s="13">
        <v>18.600999999999999</v>
      </c>
      <c r="Q644" s="13">
        <v>17.37</v>
      </c>
      <c r="R644" s="95"/>
      <c r="S644" s="13"/>
      <c r="T644" s="13"/>
    </row>
    <row r="645" spans="1:20">
      <c r="A645" s="10">
        <v>43235</v>
      </c>
      <c r="B645" s="13">
        <v>93.637799999999999</v>
      </c>
      <c r="C645" s="95">
        <f t="shared" si="65"/>
        <v>0.38749759044958376</v>
      </c>
      <c r="D645" s="13">
        <v>91.238100000000003</v>
      </c>
      <c r="E645" s="95">
        <f t="shared" si="66"/>
        <v>0.38100186073104542</v>
      </c>
      <c r="F645" s="13">
        <v>88.322100000000006</v>
      </c>
      <c r="G645" s="95">
        <f t="shared" si="67"/>
        <v>0.38000079825929156</v>
      </c>
      <c r="H645" s="13">
        <v>85.713499999999996</v>
      </c>
      <c r="I645" s="95">
        <f t="shared" si="68"/>
        <v>0.39249830220217863</v>
      </c>
      <c r="J645" s="13" t="s">
        <v>110</v>
      </c>
      <c r="K645" s="95" t="str">
        <f t="shared" si="69"/>
        <v>-</v>
      </c>
      <c r="L645" s="95" t="s">
        <v>110</v>
      </c>
      <c r="M645" s="95" t="str">
        <f t="shared" si="70"/>
        <v>-</v>
      </c>
      <c r="N645" s="13">
        <v>32.097000000000001</v>
      </c>
      <c r="O645" s="13">
        <v>21.404</v>
      </c>
      <c r="P645" s="13">
        <v>18.600999999999999</v>
      </c>
      <c r="Q645" s="13">
        <v>17.37</v>
      </c>
      <c r="R645" s="95"/>
      <c r="S645" s="13"/>
      <c r="T645" s="13"/>
    </row>
    <row r="646" spans="1:20">
      <c r="A646" s="10">
        <v>43236</v>
      </c>
      <c r="B646" s="13">
        <v>93.511600000000001</v>
      </c>
      <c r="C646" s="95">
        <f t="shared" si="65"/>
        <v>0.4019985093777011</v>
      </c>
      <c r="D646" s="13">
        <v>91.252399999999994</v>
      </c>
      <c r="E646" s="95">
        <f t="shared" si="66"/>
        <v>0.38449977723903689</v>
      </c>
      <c r="F646" s="13">
        <v>88.403499999999994</v>
      </c>
      <c r="G646" s="95">
        <f t="shared" si="67"/>
        <v>0.37999667110788343</v>
      </c>
      <c r="H646" s="13">
        <v>86.182500000000005</v>
      </c>
      <c r="I646" s="95">
        <f t="shared" si="68"/>
        <v>0.37999906570962183</v>
      </c>
      <c r="J646" s="13" t="s">
        <v>110</v>
      </c>
      <c r="K646" s="95" t="str">
        <f t="shared" si="69"/>
        <v>-</v>
      </c>
      <c r="L646" s="95" t="s">
        <v>110</v>
      </c>
      <c r="M646" s="95" t="str">
        <f t="shared" si="70"/>
        <v>-</v>
      </c>
      <c r="N646" s="13">
        <v>32.097000000000001</v>
      </c>
      <c r="O646" s="13">
        <v>21.404</v>
      </c>
      <c r="P646" s="13">
        <v>18.600999999999999</v>
      </c>
      <c r="Q646" s="13">
        <v>17.635999999999999</v>
      </c>
      <c r="R646" s="95"/>
      <c r="S646" s="13"/>
      <c r="T646" s="13"/>
    </row>
    <row r="647" spans="1:20">
      <c r="A647" s="10">
        <v>43237</v>
      </c>
      <c r="B647" s="13">
        <v>93.637799999999999</v>
      </c>
      <c r="C647" s="95">
        <f t="shared" si="65"/>
        <v>0.39999751272215095</v>
      </c>
      <c r="D647" s="13">
        <v>91.334000000000003</v>
      </c>
      <c r="E647" s="95">
        <f t="shared" si="66"/>
        <v>0.3848013274842273</v>
      </c>
      <c r="F647" s="13">
        <v>88.484800000000007</v>
      </c>
      <c r="G647" s="95">
        <f t="shared" si="67"/>
        <v>0.38000180822016844</v>
      </c>
      <c r="H647" s="13">
        <v>86.259900000000002</v>
      </c>
      <c r="I647" s="95">
        <f t="shared" si="68"/>
        <v>0.37999893269804974</v>
      </c>
      <c r="J647" s="13" t="s">
        <v>110</v>
      </c>
      <c r="K647" s="95" t="str">
        <f t="shared" si="69"/>
        <v>-</v>
      </c>
      <c r="L647" s="95" t="s">
        <v>110</v>
      </c>
      <c r="M647" s="95" t="str">
        <f t="shared" si="70"/>
        <v>-</v>
      </c>
      <c r="N647" s="13">
        <v>31.664999999999999</v>
      </c>
      <c r="O647" s="13">
        <v>21.667000000000002</v>
      </c>
      <c r="P647" s="13">
        <v>19.376999999999999</v>
      </c>
      <c r="Q647" s="13">
        <v>17.635999999999999</v>
      </c>
      <c r="R647" s="95"/>
      <c r="S647" s="13"/>
      <c r="T647" s="13"/>
    </row>
    <row r="648" spans="1:20">
      <c r="A648" s="10">
        <v>43238</v>
      </c>
      <c r="B648" s="13">
        <v>93.733900000000006</v>
      </c>
      <c r="C648" s="95">
        <f t="shared" si="65"/>
        <v>0.40000338243880112</v>
      </c>
      <c r="D648" s="13">
        <v>91.42</v>
      </c>
      <c r="E648" s="95">
        <f t="shared" si="66"/>
        <v>0.38490090187528075</v>
      </c>
      <c r="F648" s="13">
        <v>88.526499999999999</v>
      </c>
      <c r="G648" s="95">
        <f t="shared" si="67"/>
        <v>0.38149935239001709</v>
      </c>
      <c r="H648" s="13">
        <v>86.337500000000006</v>
      </c>
      <c r="I648" s="95">
        <f t="shared" si="68"/>
        <v>0.37999683768564302</v>
      </c>
      <c r="J648" s="13">
        <v>83.884</v>
      </c>
      <c r="K648" s="95">
        <f t="shared" si="69"/>
        <v>0.37499837437847067</v>
      </c>
      <c r="L648" s="95" t="s">
        <v>110</v>
      </c>
      <c r="M648" s="95" t="str">
        <f t="shared" si="70"/>
        <v>-</v>
      </c>
      <c r="N648" s="13">
        <v>31.664999999999999</v>
      </c>
      <c r="O648" s="13">
        <v>21.847999999999999</v>
      </c>
      <c r="P648" s="13">
        <v>19.489000000000001</v>
      </c>
      <c r="Q648" s="13">
        <v>17.635999999999999</v>
      </c>
      <c r="R648" s="95"/>
      <c r="S648" s="13"/>
      <c r="T648" s="13"/>
    </row>
    <row r="649" spans="1:20">
      <c r="A649" s="10">
        <v>43241</v>
      </c>
      <c r="B649" s="13">
        <v>94.051900000000003</v>
      </c>
      <c r="C649" s="95">
        <f t="shared" si="65"/>
        <v>0.39799311465998743</v>
      </c>
      <c r="D649" s="13">
        <v>91.732799999999997</v>
      </c>
      <c r="E649" s="95">
        <f t="shared" si="66"/>
        <v>0.38249715351238561</v>
      </c>
      <c r="F649" s="13">
        <v>88.799099999999996</v>
      </c>
      <c r="G649" s="95">
        <f t="shared" si="67"/>
        <v>0.38049753705809164</v>
      </c>
      <c r="H649" s="13">
        <v>86.570899999999995</v>
      </c>
      <c r="I649" s="95">
        <f t="shared" si="68"/>
        <v>0.37999822793345156</v>
      </c>
      <c r="J649" s="13" t="s">
        <v>110</v>
      </c>
      <c r="K649" s="95" t="str">
        <f t="shared" si="69"/>
        <v>-</v>
      </c>
      <c r="L649" s="95" t="s">
        <v>110</v>
      </c>
      <c r="M649" s="95" t="str">
        <f t="shared" si="70"/>
        <v>-</v>
      </c>
      <c r="N649" s="13">
        <v>32.040999999999997</v>
      </c>
      <c r="O649" s="13">
        <v>21.919</v>
      </c>
      <c r="P649" s="13">
        <v>19.222000000000001</v>
      </c>
      <c r="Q649" s="13">
        <v>17.968</v>
      </c>
      <c r="R649" s="95"/>
      <c r="S649" s="13"/>
      <c r="T649" s="13"/>
    </row>
    <row r="650" spans="1:20">
      <c r="A650" s="10">
        <v>43242</v>
      </c>
      <c r="B650" s="13">
        <v>94.119299999999996</v>
      </c>
      <c r="C650" s="95">
        <f t="shared" si="65"/>
        <v>0.40009980986989613</v>
      </c>
      <c r="D650" s="13">
        <v>91.772000000000006</v>
      </c>
      <c r="E650" s="95">
        <f t="shared" si="66"/>
        <v>0.384997602754652</v>
      </c>
      <c r="F650" s="13">
        <v>88.881399999999999</v>
      </c>
      <c r="G650" s="95">
        <f t="shared" si="67"/>
        <v>0.38049665059281212</v>
      </c>
      <c r="H650" s="13">
        <v>86.679400000000001</v>
      </c>
      <c r="I650" s="95">
        <f t="shared" si="68"/>
        <v>0.37899985151869658</v>
      </c>
      <c r="J650" s="13" t="s">
        <v>110</v>
      </c>
      <c r="K650" s="95" t="str">
        <f t="shared" si="69"/>
        <v>-</v>
      </c>
      <c r="L650" s="95" t="s">
        <v>110</v>
      </c>
      <c r="M650" s="95" t="str">
        <f t="shared" si="70"/>
        <v>-</v>
      </c>
      <c r="N650" s="13">
        <v>31.46</v>
      </c>
      <c r="O650" s="13">
        <v>21.713999999999999</v>
      </c>
      <c r="P650" s="13">
        <v>19.32</v>
      </c>
      <c r="Q650" s="13">
        <v>17.968</v>
      </c>
      <c r="R650" s="95"/>
      <c r="S650" s="13"/>
      <c r="T650" s="13"/>
    </row>
    <row r="651" spans="1:20">
      <c r="A651" s="10">
        <v>43243</v>
      </c>
      <c r="B651" s="13">
        <v>94.224699999999999</v>
      </c>
      <c r="C651" s="95">
        <f t="shared" si="65"/>
        <v>0.39949801227430698</v>
      </c>
      <c r="D651" s="13">
        <v>91.899799999999999</v>
      </c>
      <c r="E651" s="95">
        <f t="shared" si="66"/>
        <v>0.38299645504176988</v>
      </c>
      <c r="F651" s="13">
        <v>89.002499999999998</v>
      </c>
      <c r="G651" s="95">
        <f t="shared" si="67"/>
        <v>0.37899865431973767</v>
      </c>
      <c r="H651" s="13">
        <v>86.727199999999996</v>
      </c>
      <c r="I651" s="95">
        <f t="shared" si="68"/>
        <v>0.37999926330889916</v>
      </c>
      <c r="J651" s="13" t="s">
        <v>110</v>
      </c>
      <c r="K651" s="95" t="str">
        <f t="shared" si="69"/>
        <v>-</v>
      </c>
      <c r="L651" s="95" t="s">
        <v>110</v>
      </c>
      <c r="M651" s="95" t="str">
        <f t="shared" si="70"/>
        <v>-</v>
      </c>
      <c r="N651" s="13">
        <v>32.594000000000001</v>
      </c>
      <c r="O651" s="13">
        <v>21.713999999999999</v>
      </c>
      <c r="P651" s="13">
        <v>19.216999999999999</v>
      </c>
      <c r="Q651" s="13">
        <v>17.968</v>
      </c>
      <c r="R651" s="95"/>
      <c r="S651" s="13"/>
      <c r="T651" s="13"/>
    </row>
    <row r="652" spans="1:20">
      <c r="A652" s="10">
        <v>43244</v>
      </c>
      <c r="B652" s="13">
        <v>94.32</v>
      </c>
      <c r="C652" s="95">
        <f t="shared" si="65"/>
        <v>0.3996453080422549</v>
      </c>
      <c r="D652" s="13">
        <v>91.95</v>
      </c>
      <c r="E652" s="95">
        <f t="shared" si="66"/>
        <v>0.38499839488459575</v>
      </c>
      <c r="F652" s="13">
        <v>89.046300000000002</v>
      </c>
      <c r="G652" s="95">
        <f t="shared" si="67"/>
        <v>0.38050101606825487</v>
      </c>
      <c r="H652" s="13">
        <v>86.805599999999998</v>
      </c>
      <c r="I652" s="95">
        <f t="shared" si="68"/>
        <v>0.37999852544075507</v>
      </c>
      <c r="J652" s="13" t="s">
        <v>110</v>
      </c>
      <c r="K652" s="95" t="str">
        <f t="shared" si="69"/>
        <v>-</v>
      </c>
      <c r="L652" s="95" t="s">
        <v>110</v>
      </c>
      <c r="M652" s="95" t="str">
        <f t="shared" si="70"/>
        <v>-</v>
      </c>
      <c r="N652" s="13">
        <v>31.64</v>
      </c>
      <c r="O652" s="13">
        <v>21.713999999999999</v>
      </c>
      <c r="P652" s="13">
        <v>19.216999999999999</v>
      </c>
      <c r="Q652" s="13">
        <v>17.968</v>
      </c>
      <c r="R652" s="95"/>
      <c r="S652" s="13"/>
      <c r="T652" s="13"/>
    </row>
    <row r="653" spans="1:20">
      <c r="A653" s="10">
        <v>43245</v>
      </c>
      <c r="B653" s="13" t="s">
        <v>110</v>
      </c>
      <c r="C653" s="95" t="str">
        <f t="shared" si="65"/>
        <v>-</v>
      </c>
      <c r="D653" s="13" t="s">
        <v>110</v>
      </c>
      <c r="E653" s="95" t="str">
        <f t="shared" si="66"/>
        <v>-</v>
      </c>
      <c r="F653" s="13" t="s">
        <v>110</v>
      </c>
      <c r="G653" s="95" t="str">
        <f t="shared" si="67"/>
        <v>-</v>
      </c>
      <c r="H653" s="13" t="s">
        <v>110</v>
      </c>
      <c r="I653" s="95" t="str">
        <f t="shared" si="68"/>
        <v>-</v>
      </c>
      <c r="J653" s="13" t="s">
        <v>110</v>
      </c>
      <c r="K653" s="95" t="str">
        <f t="shared" si="69"/>
        <v>-</v>
      </c>
      <c r="L653" s="95" t="s">
        <v>110</v>
      </c>
      <c r="M653" s="95" t="str">
        <f t="shared" si="70"/>
        <v>-</v>
      </c>
      <c r="N653" s="13">
        <v>31.64</v>
      </c>
      <c r="O653" s="13">
        <v>21.713999999999999</v>
      </c>
      <c r="P653" s="13">
        <v>19.216999999999999</v>
      </c>
      <c r="Q653" s="13">
        <v>17.968</v>
      </c>
      <c r="R653" s="95"/>
      <c r="S653" s="13"/>
      <c r="T653" s="13"/>
    </row>
    <row r="654" spans="1:20">
      <c r="A654" s="10">
        <v>43248</v>
      </c>
      <c r="B654" s="13">
        <v>94.706800000000001</v>
      </c>
      <c r="C654" s="95">
        <f t="shared" si="65"/>
        <v>0.39999985093312129</v>
      </c>
      <c r="D654" s="13">
        <v>92.309899999999999</v>
      </c>
      <c r="E654" s="95">
        <f t="shared" si="66"/>
        <v>0.38490139043330684</v>
      </c>
      <c r="F654" s="13">
        <v>89.266099999999994</v>
      </c>
      <c r="G654" s="95">
        <f t="shared" si="67"/>
        <v>0.3849984641819103</v>
      </c>
      <c r="H654" s="13">
        <v>87.120400000000004</v>
      </c>
      <c r="I654" s="95">
        <f t="shared" si="68"/>
        <v>0.38000300830238393</v>
      </c>
      <c r="J654" s="13">
        <v>84.44</v>
      </c>
      <c r="K654" s="95">
        <f t="shared" si="69"/>
        <v>0.37999769836235803</v>
      </c>
      <c r="L654" s="95" t="s">
        <v>110</v>
      </c>
      <c r="M654" s="95" t="str">
        <f t="shared" si="70"/>
        <v>-</v>
      </c>
      <c r="N654" s="13">
        <v>31.64</v>
      </c>
      <c r="O654" s="13">
        <v>21.713999999999999</v>
      </c>
      <c r="P654" s="13">
        <v>19.216999999999999</v>
      </c>
      <c r="Q654" s="13">
        <v>17.968</v>
      </c>
      <c r="R654" s="95"/>
      <c r="S654" s="13"/>
      <c r="T654" s="13"/>
    </row>
    <row r="655" spans="1:20">
      <c r="A655" s="10">
        <v>43249</v>
      </c>
      <c r="B655" s="13">
        <v>94.799000000000007</v>
      </c>
      <c r="C655" s="95">
        <f t="shared" si="65"/>
        <v>0.40050316986466078</v>
      </c>
      <c r="D655" s="13">
        <v>92.397999999999996</v>
      </c>
      <c r="E655" s="95">
        <f t="shared" si="66"/>
        <v>0.38500250588174612</v>
      </c>
      <c r="F655" s="13">
        <v>89.3626</v>
      </c>
      <c r="G655" s="95">
        <f t="shared" si="67"/>
        <v>0.38449802672294481</v>
      </c>
      <c r="H655" s="13">
        <v>87.3</v>
      </c>
      <c r="I655" s="95">
        <f t="shared" si="68"/>
        <v>0.37658518356039722</v>
      </c>
      <c r="J655" s="13">
        <v>84.514200000000002</v>
      </c>
      <c r="K655" s="95">
        <f t="shared" si="69"/>
        <v>0.38000049104174177</v>
      </c>
      <c r="L655" s="95" t="s">
        <v>110</v>
      </c>
      <c r="M655" s="95" t="str">
        <f t="shared" si="70"/>
        <v>-</v>
      </c>
      <c r="N655" s="13">
        <v>31.391999999999999</v>
      </c>
      <c r="O655" s="13">
        <v>21.713999999999999</v>
      </c>
      <c r="P655" s="13">
        <v>19.297000000000001</v>
      </c>
      <c r="Q655" s="13">
        <v>18.045999999999999</v>
      </c>
      <c r="R655" s="95"/>
      <c r="S655" s="13"/>
      <c r="T655" s="13"/>
    </row>
    <row r="656" spans="1:20">
      <c r="A656" s="10">
        <v>43250</v>
      </c>
      <c r="B656" s="13">
        <v>94.8827</v>
      </c>
      <c r="C656" s="95">
        <f t="shared" si="65"/>
        <v>0.40174513652442612</v>
      </c>
      <c r="D656" s="13">
        <v>92.479200000000006</v>
      </c>
      <c r="E656" s="95">
        <f t="shared" si="66"/>
        <v>0.38549798716409089</v>
      </c>
      <c r="F656" s="13">
        <v>89.532799999999995</v>
      </c>
      <c r="G656" s="95">
        <f t="shared" si="67"/>
        <v>0.38099844015664863</v>
      </c>
      <c r="H656" s="13">
        <v>87.220500000000001</v>
      </c>
      <c r="I656" s="95">
        <f t="shared" si="68"/>
        <v>0.3819971468044453</v>
      </c>
      <c r="J656" s="13">
        <v>84.5886</v>
      </c>
      <c r="K656" s="95">
        <f t="shared" si="69"/>
        <v>0.38000129027856161</v>
      </c>
      <c r="L656" s="95" t="s">
        <v>110</v>
      </c>
      <c r="M656" s="95" t="str">
        <f t="shared" si="70"/>
        <v>-</v>
      </c>
      <c r="N656" s="13">
        <v>31.683</v>
      </c>
      <c r="O656" s="13">
        <v>22.074999999999999</v>
      </c>
      <c r="P656" s="13">
        <v>19.263000000000002</v>
      </c>
      <c r="Q656" s="13">
        <v>18.056999999999999</v>
      </c>
      <c r="R656" s="95"/>
      <c r="S656" s="13"/>
      <c r="T656" s="13"/>
    </row>
    <row r="657" spans="1:20">
      <c r="A657" s="10">
        <v>43251</v>
      </c>
      <c r="B657" s="13">
        <v>94.9315</v>
      </c>
      <c r="C657" s="95">
        <f t="shared" si="65"/>
        <v>0.40599504642821399</v>
      </c>
      <c r="D657" s="13">
        <v>92.525000000000006</v>
      </c>
      <c r="E657" s="95">
        <f t="shared" si="66"/>
        <v>0.38799968714003269</v>
      </c>
      <c r="F657" s="13">
        <v>89.543300000000002</v>
      </c>
      <c r="G657" s="95">
        <f t="shared" si="67"/>
        <v>0.3840001892284976</v>
      </c>
      <c r="H657" s="13">
        <v>87.140799999999999</v>
      </c>
      <c r="I657" s="95">
        <f t="shared" si="68"/>
        <v>0.38749889866488474</v>
      </c>
      <c r="J657" s="13">
        <v>84.663300000000007</v>
      </c>
      <c r="K657" s="95">
        <f t="shared" si="69"/>
        <v>0.37999715600963824</v>
      </c>
      <c r="L657" s="95" t="s">
        <v>110</v>
      </c>
      <c r="M657" s="95" t="str">
        <f t="shared" si="70"/>
        <v>-</v>
      </c>
      <c r="N657" s="13">
        <v>31.683</v>
      </c>
      <c r="O657" s="13">
        <v>22.105</v>
      </c>
      <c r="P657" s="13">
        <v>19.263000000000002</v>
      </c>
      <c r="Q657" s="13">
        <v>17.899000000000001</v>
      </c>
      <c r="R657" s="95"/>
      <c r="S657" s="13"/>
      <c r="T657" s="13"/>
    </row>
    <row r="658" spans="1:20">
      <c r="A658" s="10">
        <v>43252</v>
      </c>
      <c r="B658" s="13">
        <v>95.057400000000001</v>
      </c>
      <c r="C658" s="95">
        <f t="shared" si="65"/>
        <v>0.40379835001373593</v>
      </c>
      <c r="D658" s="13">
        <v>92.651300000000006</v>
      </c>
      <c r="E658" s="95">
        <f t="shared" si="66"/>
        <v>0.38600293070181746</v>
      </c>
      <c r="F658" s="13">
        <v>89.627700000000004</v>
      </c>
      <c r="G658" s="95">
        <f t="shared" si="67"/>
        <v>0.38400156729144325</v>
      </c>
      <c r="H658" s="13">
        <v>87.149699999999996</v>
      </c>
      <c r="I658" s="95">
        <f t="shared" si="68"/>
        <v>0.389996894066653</v>
      </c>
      <c r="J658" s="13">
        <v>84.737899999999996</v>
      </c>
      <c r="K658" s="95">
        <f t="shared" si="69"/>
        <v>0.37999979221887248</v>
      </c>
      <c r="L658" s="95" t="s">
        <v>110</v>
      </c>
      <c r="M658" s="95" t="str">
        <f t="shared" si="70"/>
        <v>-</v>
      </c>
      <c r="N658" s="13">
        <v>39.78</v>
      </c>
      <c r="O658" s="13">
        <v>22.06</v>
      </c>
      <c r="P658" s="13">
        <v>19.263000000000002</v>
      </c>
      <c r="Q658" s="13">
        <v>17.899000000000001</v>
      </c>
      <c r="R658" s="95"/>
      <c r="S658" s="13"/>
      <c r="T658" s="13"/>
    </row>
    <row r="659" spans="1:20">
      <c r="A659" s="10">
        <v>43255</v>
      </c>
      <c r="B659" s="13">
        <v>95.367000000000004</v>
      </c>
      <c r="C659" s="95">
        <f t="shared" si="65"/>
        <v>0.40299936989829716</v>
      </c>
      <c r="D659" s="13">
        <v>92.933099999999996</v>
      </c>
      <c r="E659" s="95">
        <f t="shared" si="66"/>
        <v>0.3854951243899587</v>
      </c>
      <c r="F659" s="13">
        <v>89.929400000000001</v>
      </c>
      <c r="G659" s="95">
        <f t="shared" si="67"/>
        <v>0.38199944966174798</v>
      </c>
      <c r="H659" s="13">
        <v>87.506900000000002</v>
      </c>
      <c r="I659" s="95">
        <f t="shared" si="68"/>
        <v>0.38599974105745655</v>
      </c>
      <c r="J659" s="13">
        <v>84.962800000000001</v>
      </c>
      <c r="K659" s="95">
        <f t="shared" si="69"/>
        <v>0.37999869285353643</v>
      </c>
      <c r="L659" s="95" t="s">
        <v>110</v>
      </c>
      <c r="M659" s="95" t="str">
        <f t="shared" si="70"/>
        <v>-</v>
      </c>
      <c r="N659" s="13">
        <v>39.78</v>
      </c>
      <c r="O659" s="13">
        <v>22.06</v>
      </c>
      <c r="P659" s="13">
        <v>19.263000000000002</v>
      </c>
      <c r="Q659" s="13">
        <v>17.899000000000001</v>
      </c>
      <c r="R659" s="95"/>
      <c r="S659" s="13"/>
      <c r="T659" s="13"/>
    </row>
    <row r="660" spans="1:20">
      <c r="A660" s="10">
        <v>43256</v>
      </c>
      <c r="B660" s="13">
        <v>95.467500000000001</v>
      </c>
      <c r="C660" s="95">
        <f t="shared" si="65"/>
        <v>0.40300150848852018</v>
      </c>
      <c r="D660" s="13">
        <v>93.015900000000002</v>
      </c>
      <c r="E660" s="95">
        <f t="shared" si="66"/>
        <v>0.38600041558849563</v>
      </c>
      <c r="F660" s="13">
        <v>89.884900000000002</v>
      </c>
      <c r="G660" s="95">
        <f t="shared" si="67"/>
        <v>0.38749886988594623</v>
      </c>
      <c r="H660" s="13" t="s">
        <v>110</v>
      </c>
      <c r="I660" s="95" t="str">
        <f t="shared" si="68"/>
        <v>-</v>
      </c>
      <c r="J660" s="13">
        <v>85.037999999999997</v>
      </c>
      <c r="K660" s="95">
        <f t="shared" si="69"/>
        <v>0.37999927912491899</v>
      </c>
      <c r="L660" s="95" t="s">
        <v>110</v>
      </c>
      <c r="M660" s="95" t="str">
        <f t="shared" si="70"/>
        <v>-</v>
      </c>
      <c r="N660" s="13">
        <v>39.78</v>
      </c>
      <c r="O660" s="13">
        <v>22.06</v>
      </c>
      <c r="P660" s="13">
        <v>19.263000000000002</v>
      </c>
      <c r="Q660" s="13">
        <v>16.885999999999999</v>
      </c>
      <c r="R660" s="95"/>
      <c r="S660" s="13"/>
      <c r="T660" s="13"/>
    </row>
    <row r="661" spans="1:20">
      <c r="A661" s="10">
        <v>43257</v>
      </c>
      <c r="B661" s="13">
        <v>95.599800000000002</v>
      </c>
      <c r="C661" s="95">
        <f t="shared" si="65"/>
        <v>0.39999909344301227</v>
      </c>
      <c r="D661" s="13">
        <v>93.107500000000002</v>
      </c>
      <c r="E661" s="95">
        <f t="shared" si="66"/>
        <v>0.38599967012017666</v>
      </c>
      <c r="F661" s="13">
        <v>90.150400000000005</v>
      </c>
      <c r="G661" s="95">
        <f t="shared" si="67"/>
        <v>0.37979959838542759</v>
      </c>
      <c r="H661" s="13">
        <v>87.843100000000007</v>
      </c>
      <c r="I661" s="95">
        <f t="shared" si="68"/>
        <v>0.3798012712738002</v>
      </c>
      <c r="J661" s="13">
        <v>85.113399999999999</v>
      </c>
      <c r="K661" s="95">
        <f t="shared" si="69"/>
        <v>0.37999787006847008</v>
      </c>
      <c r="L661" s="95" t="s">
        <v>110</v>
      </c>
      <c r="M661" s="95" t="str">
        <f t="shared" si="70"/>
        <v>-</v>
      </c>
      <c r="N661" s="13">
        <v>37.387999999999998</v>
      </c>
      <c r="O661" s="13">
        <v>21.788</v>
      </c>
      <c r="P661" s="13">
        <v>19.263000000000002</v>
      </c>
      <c r="Q661" s="13">
        <v>17.38</v>
      </c>
      <c r="R661" s="95"/>
      <c r="S661" s="13"/>
      <c r="T661" s="13"/>
    </row>
    <row r="662" spans="1:20">
      <c r="A662" s="10">
        <v>43258</v>
      </c>
      <c r="B662" s="13">
        <v>95.700100000000006</v>
      </c>
      <c r="C662" s="95">
        <f t="shared" si="65"/>
        <v>0.39999537681753183</v>
      </c>
      <c r="D662" s="13">
        <v>93.199299999999994</v>
      </c>
      <c r="E662" s="95">
        <f t="shared" si="66"/>
        <v>0.38599772091962425</v>
      </c>
      <c r="F662" s="13">
        <v>90.230400000000003</v>
      </c>
      <c r="G662" s="95">
        <f t="shared" si="67"/>
        <v>0.37999984995676045</v>
      </c>
      <c r="H662" s="13">
        <v>87.917900000000003</v>
      </c>
      <c r="I662" s="95">
        <f t="shared" si="68"/>
        <v>0.38000039947737724</v>
      </c>
      <c r="J662" s="13">
        <v>85.195499999999996</v>
      </c>
      <c r="K662" s="95">
        <f t="shared" si="69"/>
        <v>0.37979870672233723</v>
      </c>
      <c r="L662" s="95" t="s">
        <v>110</v>
      </c>
      <c r="M662" s="95" t="str">
        <f t="shared" si="70"/>
        <v>-</v>
      </c>
      <c r="N662" s="13">
        <v>36.917000000000002</v>
      </c>
      <c r="O662" s="13">
        <v>21.864000000000001</v>
      </c>
      <c r="P662" s="13">
        <v>19.263000000000002</v>
      </c>
      <c r="Q662" s="13">
        <v>17.289000000000001</v>
      </c>
      <c r="R662" s="95"/>
      <c r="S662" s="13"/>
      <c r="T662" s="13"/>
    </row>
    <row r="663" spans="1:20">
      <c r="A663" s="10">
        <v>43259</v>
      </c>
      <c r="B663" s="13">
        <v>95.802499999999995</v>
      </c>
      <c r="C663" s="95">
        <f t="shared" si="65"/>
        <v>0.39980363247305672</v>
      </c>
      <c r="D663" s="13">
        <v>93.307400000000001</v>
      </c>
      <c r="E663" s="95">
        <f t="shared" si="66"/>
        <v>0.38500177591361839</v>
      </c>
      <c r="F663" s="13">
        <v>90.338300000000004</v>
      </c>
      <c r="G663" s="95">
        <f t="shared" si="67"/>
        <v>0.37899831086921171</v>
      </c>
      <c r="H663" s="13">
        <v>87.998500000000007</v>
      </c>
      <c r="I663" s="95">
        <f t="shared" si="68"/>
        <v>0.37999845330465587</v>
      </c>
      <c r="J663" s="13">
        <v>85.297499999999999</v>
      </c>
      <c r="K663" s="95">
        <f t="shared" si="69"/>
        <v>0.37900039443803502</v>
      </c>
      <c r="L663" s="95" t="s">
        <v>110</v>
      </c>
      <c r="M663" s="95" t="str">
        <f t="shared" si="70"/>
        <v>-</v>
      </c>
      <c r="N663" s="13">
        <v>36.917000000000002</v>
      </c>
      <c r="O663" s="13">
        <v>21.864000000000001</v>
      </c>
      <c r="P663" s="13">
        <v>19.263000000000002</v>
      </c>
      <c r="Q663" s="13">
        <v>17.289000000000001</v>
      </c>
      <c r="R663" s="95"/>
      <c r="S663" s="13"/>
      <c r="T663" s="13"/>
    </row>
    <row r="664" spans="1:20">
      <c r="A664" s="10">
        <v>43262</v>
      </c>
      <c r="B664" s="13">
        <v>96.103300000000004</v>
      </c>
      <c r="C664" s="95">
        <f t="shared" si="65"/>
        <v>0.39999062382789136</v>
      </c>
      <c r="D664" s="13">
        <v>93.560400000000001</v>
      </c>
      <c r="E664" s="95">
        <f t="shared" si="66"/>
        <v>0.38649718010216688</v>
      </c>
      <c r="F664" s="13">
        <v>90.683300000000003</v>
      </c>
      <c r="G664" s="95">
        <f t="shared" si="67"/>
        <v>0.37499688476268472</v>
      </c>
      <c r="H664" s="13">
        <v>88.227400000000003</v>
      </c>
      <c r="I664" s="95">
        <f t="shared" si="68"/>
        <v>0.38049749496754953</v>
      </c>
      <c r="J664" s="13">
        <v>85.492199999999997</v>
      </c>
      <c r="K664" s="95">
        <f t="shared" si="69"/>
        <v>0.37999713904944504</v>
      </c>
      <c r="L664" s="95" t="s">
        <v>110</v>
      </c>
      <c r="M664" s="95" t="str">
        <f t="shared" si="70"/>
        <v>-</v>
      </c>
      <c r="N664" s="13">
        <v>37.218000000000004</v>
      </c>
      <c r="O664" s="13">
        <v>21.914999999999999</v>
      </c>
      <c r="P664" s="13">
        <v>19.263000000000002</v>
      </c>
      <c r="Q664" s="13">
        <v>17.289000000000001</v>
      </c>
      <c r="R664" s="95"/>
      <c r="S664" s="13"/>
      <c r="T664" s="13"/>
    </row>
    <row r="665" spans="1:20">
      <c r="A665" s="10">
        <v>43263</v>
      </c>
      <c r="B665" s="13">
        <v>96.195499999999996</v>
      </c>
      <c r="C665" s="95">
        <f t="shared" si="65"/>
        <v>0.40098968015944297</v>
      </c>
      <c r="D665" s="13">
        <v>93.653099999999995</v>
      </c>
      <c r="E665" s="95">
        <f t="shared" si="66"/>
        <v>0.3865025723921573</v>
      </c>
      <c r="F665" s="13">
        <v>90.544899999999998</v>
      </c>
      <c r="G665" s="95">
        <f t="shared" si="67"/>
        <v>0.38499917854249244</v>
      </c>
      <c r="H665" s="13">
        <v>88.322199999999995</v>
      </c>
      <c r="I665" s="95">
        <f t="shared" si="68"/>
        <v>0.3799971140026201</v>
      </c>
      <c r="J665" s="13">
        <v>85.574799999999996</v>
      </c>
      <c r="K665" s="95">
        <f t="shared" si="69"/>
        <v>0.37979898547495583</v>
      </c>
      <c r="L665" s="95" t="s">
        <v>110</v>
      </c>
      <c r="M665" s="95" t="str">
        <f t="shared" si="70"/>
        <v>-</v>
      </c>
      <c r="N665" s="13">
        <v>37.048000000000002</v>
      </c>
      <c r="O665" s="13">
        <v>21.914999999999999</v>
      </c>
      <c r="P665" s="13">
        <v>18.085999999999999</v>
      </c>
      <c r="Q665" s="13">
        <v>17.289000000000001</v>
      </c>
      <c r="R665" s="95"/>
      <c r="S665" s="13"/>
      <c r="T665" s="13"/>
    </row>
    <row r="666" spans="1:20">
      <c r="A666" s="10">
        <v>43264</v>
      </c>
      <c r="B666" s="13">
        <v>96.217200000000005</v>
      </c>
      <c r="C666" s="95">
        <f t="shared" si="65"/>
        <v>0.4100015381865193</v>
      </c>
      <c r="D666" s="13">
        <v>93.723399999999998</v>
      </c>
      <c r="E666" s="95">
        <f t="shared" si="66"/>
        <v>0.38799732586983177</v>
      </c>
      <c r="F666" s="13">
        <v>90.466300000000004</v>
      </c>
      <c r="G666" s="95">
        <f t="shared" si="67"/>
        <v>0.39250160963084518</v>
      </c>
      <c r="H666" s="13">
        <v>88.134500000000003</v>
      </c>
      <c r="I666" s="95">
        <f t="shared" si="68"/>
        <v>0.38999803420943802</v>
      </c>
      <c r="J666" s="13">
        <v>85.644599999999997</v>
      </c>
      <c r="K666" s="95">
        <f t="shared" si="69"/>
        <v>0.37999886661478971</v>
      </c>
      <c r="L666" s="95" t="s">
        <v>110</v>
      </c>
      <c r="M666" s="95" t="str">
        <f t="shared" si="70"/>
        <v>-</v>
      </c>
      <c r="N666" s="13">
        <v>38.488</v>
      </c>
      <c r="O666" s="13">
        <v>21.914999999999999</v>
      </c>
      <c r="P666" s="13">
        <v>18.085999999999999</v>
      </c>
      <c r="Q666" s="13">
        <v>17.065000000000001</v>
      </c>
      <c r="R666" s="95"/>
      <c r="S666" s="13"/>
      <c r="T666" s="13"/>
    </row>
    <row r="667" spans="1:20">
      <c r="A667" s="10">
        <v>43265</v>
      </c>
      <c r="B667" s="13">
        <v>96.213399999999993</v>
      </c>
      <c r="C667" s="95">
        <f t="shared" si="65"/>
        <v>0.42250107267680498</v>
      </c>
      <c r="D667" s="13">
        <v>93.489099999999993</v>
      </c>
      <c r="E667" s="95">
        <f t="shared" si="66"/>
        <v>0.40999751187140315</v>
      </c>
      <c r="F667" s="13">
        <v>90.391300000000001</v>
      </c>
      <c r="G667" s="95">
        <f t="shared" si="67"/>
        <v>0.39999920848143866</v>
      </c>
      <c r="H667" s="13">
        <v>87.687700000000007</v>
      </c>
      <c r="I667" s="95">
        <f t="shared" si="68"/>
        <v>0.40999953243157228</v>
      </c>
      <c r="J667" s="13">
        <v>85.512200000000007</v>
      </c>
      <c r="K667" s="95">
        <f t="shared" si="69"/>
        <v>0.38649799385350853</v>
      </c>
      <c r="L667" s="95" t="s">
        <v>110</v>
      </c>
      <c r="M667" s="95" t="str">
        <f t="shared" si="70"/>
        <v>-</v>
      </c>
      <c r="N667" s="13">
        <v>39.323999999999998</v>
      </c>
      <c r="O667" s="13">
        <v>21.914999999999999</v>
      </c>
      <c r="P667" s="13">
        <v>18.350000000000001</v>
      </c>
      <c r="Q667" s="13">
        <v>17.242000000000001</v>
      </c>
      <c r="R667" s="95"/>
      <c r="S667" s="13"/>
      <c r="T667" s="13"/>
    </row>
    <row r="668" spans="1:20">
      <c r="A668" s="10">
        <v>43266</v>
      </c>
      <c r="B668" s="13">
        <v>96.090599999999995</v>
      </c>
      <c r="C668" s="95">
        <f t="shared" si="65"/>
        <v>0.44999545567759419</v>
      </c>
      <c r="D668" s="13">
        <v>93.222899999999996</v>
      </c>
      <c r="E668" s="95">
        <f t="shared" si="66"/>
        <v>0.43499504949963963</v>
      </c>
      <c r="F668" s="13">
        <v>89.417000000000002</v>
      </c>
      <c r="G668" s="95">
        <f t="shared" si="67"/>
        <v>0.44999773998978537</v>
      </c>
      <c r="H668" s="13">
        <v>88.301000000000002</v>
      </c>
      <c r="I668" s="95">
        <f t="shared" si="68"/>
        <v>0.38999074280750112</v>
      </c>
      <c r="J668" s="13">
        <v>85.749499999999998</v>
      </c>
      <c r="K668" s="95">
        <f t="shared" si="69"/>
        <v>0.38149973993650743</v>
      </c>
      <c r="L668" s="95" t="s">
        <v>110</v>
      </c>
      <c r="M668" s="95" t="str">
        <f t="shared" si="70"/>
        <v>-</v>
      </c>
      <c r="N668" s="13">
        <v>42.843000000000004</v>
      </c>
      <c r="O668" s="13">
        <v>21.914999999999999</v>
      </c>
      <c r="P668" s="13">
        <v>18.350000000000001</v>
      </c>
      <c r="Q668" s="13">
        <v>17.277000000000001</v>
      </c>
      <c r="R668" s="95"/>
      <c r="S668" s="13"/>
      <c r="T668" s="13"/>
    </row>
    <row r="669" spans="1:20">
      <c r="A669" s="10">
        <v>43269</v>
      </c>
      <c r="B669" s="13">
        <v>95.825699999999998</v>
      </c>
      <c r="C669" s="95">
        <f t="shared" si="65"/>
        <v>0.52999682409485849</v>
      </c>
      <c r="D669" s="13">
        <v>93.743600000000001</v>
      </c>
      <c r="E669" s="95">
        <f t="shared" si="66"/>
        <v>0.41999851097880841</v>
      </c>
      <c r="F669" s="13">
        <v>90.333100000000002</v>
      </c>
      <c r="G669" s="95">
        <f t="shared" si="67"/>
        <v>0.4200009063230169</v>
      </c>
      <c r="H669" s="13">
        <v>88.486500000000007</v>
      </c>
      <c r="I669" s="95">
        <f t="shared" si="68"/>
        <v>0.39249835607831635</v>
      </c>
      <c r="J669" s="13">
        <v>86.028099999999995</v>
      </c>
      <c r="K669" s="95">
        <f t="shared" si="69"/>
        <v>0.37999983100334067</v>
      </c>
      <c r="L669" s="95" t="s">
        <v>110</v>
      </c>
      <c r="M669" s="95" t="str">
        <f t="shared" si="70"/>
        <v>-</v>
      </c>
      <c r="N669" s="13">
        <v>42.843000000000004</v>
      </c>
      <c r="O669" s="13">
        <v>21.914999999999999</v>
      </c>
      <c r="P669" s="13">
        <v>18.350000000000001</v>
      </c>
      <c r="Q669" s="13">
        <v>17.277000000000001</v>
      </c>
      <c r="R669" s="95"/>
      <c r="S669" s="13"/>
      <c r="T669" s="13"/>
    </row>
    <row r="670" spans="1:20">
      <c r="A670" s="10">
        <v>43270</v>
      </c>
      <c r="B670" s="13">
        <v>96.611099999999993</v>
      </c>
      <c r="C670" s="95">
        <f t="shared" ref="C670:C700" si="71">IFERROR((1/(B670/100)-1)*(365/(B$26-$A670)),"-")</f>
        <v>0.4414958172686585</v>
      </c>
      <c r="D670" s="13">
        <v>94.120699999999999</v>
      </c>
      <c r="E670" s="95">
        <f t="shared" ref="E670:E699" si="72">IFERROR((1/(D670/100)-1)*(365/(D$26-$A670)),"-")</f>
        <v>0.39999860947492943</v>
      </c>
      <c r="F670" s="13">
        <v>91.049700000000001</v>
      </c>
      <c r="G670" s="95">
        <f t="shared" ref="G670:G700" si="73">IFERROR((1/(F670/100)-1)*(365/(F$26-$A670)),"-")</f>
        <v>0.38999955399418501</v>
      </c>
      <c r="H670" s="13">
        <v>88.0197</v>
      </c>
      <c r="I670" s="95">
        <f t="shared" ref="I670:I700" si="74">IFERROR((1/(H670/100)-1)*(365/(H$26-$A670)),"-")</f>
        <v>0.41399912936157068</v>
      </c>
      <c r="J670" s="13" t="s">
        <v>110</v>
      </c>
      <c r="K670" s="95" t="str">
        <f t="shared" ref="K670:K700" si="75">IFERROR((1/(J670/100)-1)*(365/(J$26-$A670)),"-")</f>
        <v>-</v>
      </c>
      <c r="L670" s="95" t="s">
        <v>110</v>
      </c>
      <c r="M670" s="95" t="str">
        <f t="shared" ref="M670:M700" si="76">IFERROR((1/(L670/100)-1)*(365/(L$26-$A670)),"-")</f>
        <v>-</v>
      </c>
      <c r="N670" s="13">
        <v>42.843000000000004</v>
      </c>
      <c r="O670" s="13">
        <v>21.914999999999999</v>
      </c>
      <c r="P670" s="13">
        <v>18.350000000000001</v>
      </c>
      <c r="Q670" s="13">
        <v>17.277000000000001</v>
      </c>
      <c r="R670" s="95"/>
      <c r="S670" s="13"/>
      <c r="T670" s="13"/>
    </row>
    <row r="671" spans="1:20">
      <c r="A671" s="10">
        <v>43271</v>
      </c>
      <c r="B671" s="13" t="s">
        <v>110</v>
      </c>
      <c r="C671" s="95" t="str">
        <f t="shared" si="71"/>
        <v>-</v>
      </c>
      <c r="D671" s="13" t="s">
        <v>110</v>
      </c>
      <c r="E671" s="95" t="str">
        <f t="shared" si="72"/>
        <v>-</v>
      </c>
      <c r="F671" s="13" t="s">
        <v>110</v>
      </c>
      <c r="G671" s="95" t="str">
        <f t="shared" si="73"/>
        <v>-</v>
      </c>
      <c r="H671" s="13" t="s">
        <v>110</v>
      </c>
      <c r="I671" s="95" t="str">
        <f t="shared" si="74"/>
        <v>-</v>
      </c>
      <c r="J671" s="13" t="s">
        <v>110</v>
      </c>
      <c r="K671" s="95" t="str">
        <f t="shared" si="75"/>
        <v>-</v>
      </c>
      <c r="L671" s="95" t="s">
        <v>110</v>
      </c>
      <c r="M671" s="95" t="str">
        <f t="shared" si="76"/>
        <v>-</v>
      </c>
      <c r="N671" s="13">
        <v>42.843000000000004</v>
      </c>
      <c r="O671" s="13">
        <v>21.914999999999999</v>
      </c>
      <c r="P671" s="13">
        <v>18.350000000000001</v>
      </c>
      <c r="Q671" s="13">
        <v>17.277000000000001</v>
      </c>
      <c r="R671" s="95"/>
      <c r="S671" s="13"/>
      <c r="T671" s="13"/>
    </row>
    <row r="672" spans="1:20">
      <c r="A672" s="10">
        <v>43272</v>
      </c>
      <c r="B672" s="13">
        <v>96.778499999999994</v>
      </c>
      <c r="C672" s="95">
        <f t="shared" si="71"/>
        <v>0.44999568506855925</v>
      </c>
      <c r="D672" s="13">
        <v>93.928100000000001</v>
      </c>
      <c r="E672" s="95">
        <f t="shared" si="72"/>
        <v>0.42900193194194691</v>
      </c>
      <c r="F672" s="13">
        <v>90.514600000000002</v>
      </c>
      <c r="G672" s="95">
        <f t="shared" si="73"/>
        <v>0.42499847170143468</v>
      </c>
      <c r="H672" s="13">
        <v>88.327100000000002</v>
      </c>
      <c r="I672" s="95">
        <f t="shared" si="74"/>
        <v>0.40878565802472028</v>
      </c>
      <c r="J672" s="13">
        <v>85.640600000000006</v>
      </c>
      <c r="K672" s="95">
        <f t="shared" si="75"/>
        <v>0.39999818972917339</v>
      </c>
      <c r="L672" s="95" t="s">
        <v>110</v>
      </c>
      <c r="M672" s="95" t="str">
        <f t="shared" si="76"/>
        <v>-</v>
      </c>
      <c r="N672" s="13">
        <v>42.134</v>
      </c>
      <c r="O672" s="13">
        <v>21.914999999999999</v>
      </c>
      <c r="P672" s="13">
        <v>18.350000000000001</v>
      </c>
      <c r="Q672" s="13">
        <v>17.277000000000001</v>
      </c>
      <c r="R672" s="95"/>
      <c r="S672" s="13"/>
      <c r="T672" s="13"/>
    </row>
    <row r="673" spans="1:20">
      <c r="A673" s="10">
        <v>43273</v>
      </c>
      <c r="B673" s="13">
        <v>97.162400000000005</v>
      </c>
      <c r="C673" s="95">
        <f t="shared" si="71"/>
        <v>0.40998923926887798</v>
      </c>
      <c r="D673" s="13">
        <v>94.042500000000004</v>
      </c>
      <c r="E673" s="95">
        <f t="shared" si="72"/>
        <v>0.42819243466557078</v>
      </c>
      <c r="F673" s="13">
        <v>90.766499999999994</v>
      </c>
      <c r="G673" s="95">
        <f t="shared" si="73"/>
        <v>0.41719934908915929</v>
      </c>
      <c r="H673" s="13">
        <v>88.409199999999998</v>
      </c>
      <c r="I673" s="95">
        <f t="shared" si="74"/>
        <v>0.40899966670135407</v>
      </c>
      <c r="J673" s="13">
        <v>85.721000000000004</v>
      </c>
      <c r="K673" s="95">
        <f t="shared" si="75"/>
        <v>0.3999998618529268</v>
      </c>
      <c r="L673" s="95" t="s">
        <v>110</v>
      </c>
      <c r="M673" s="95" t="str">
        <f t="shared" si="76"/>
        <v>-</v>
      </c>
      <c r="N673" s="13">
        <v>39.82</v>
      </c>
      <c r="O673" s="13">
        <v>21.914999999999999</v>
      </c>
      <c r="P673" s="13">
        <v>18.581</v>
      </c>
      <c r="Q673" s="13">
        <v>17.574999999999999</v>
      </c>
      <c r="R673" s="95"/>
      <c r="S673" s="13"/>
      <c r="T673" s="13"/>
    </row>
    <row r="674" spans="1:20">
      <c r="A674" s="10">
        <v>43276</v>
      </c>
      <c r="B674" s="13">
        <v>97.493499999999997</v>
      </c>
      <c r="C674" s="95">
        <f t="shared" si="71"/>
        <v>0.40799709947218438</v>
      </c>
      <c r="D674" s="13">
        <v>94.338499999999996</v>
      </c>
      <c r="E674" s="95">
        <f t="shared" si="72"/>
        <v>0.42950204244685497</v>
      </c>
      <c r="F674" s="13">
        <v>90.995199999999997</v>
      </c>
      <c r="G674" s="95">
        <f t="shared" si="73"/>
        <v>0.42000068697720222</v>
      </c>
      <c r="H674" s="13">
        <v>88.697299999999998</v>
      </c>
      <c r="I674" s="95">
        <f t="shared" si="74"/>
        <v>0.40799967189808062</v>
      </c>
      <c r="J674" s="13">
        <v>85.963300000000004</v>
      </c>
      <c r="K674" s="95">
        <f t="shared" si="75"/>
        <v>0.39999865870652407</v>
      </c>
      <c r="L674" s="95" t="s">
        <v>110</v>
      </c>
      <c r="M674" s="95" t="str">
        <f t="shared" si="76"/>
        <v>-</v>
      </c>
      <c r="N674" s="13">
        <v>38.42</v>
      </c>
      <c r="O674" s="13">
        <v>21.914999999999999</v>
      </c>
      <c r="P674" s="13">
        <v>18.581</v>
      </c>
      <c r="Q674" s="13">
        <v>17.574999999999999</v>
      </c>
      <c r="R674" s="95"/>
      <c r="S674" s="13"/>
      <c r="T674" s="13"/>
    </row>
    <row r="675" spans="1:20">
      <c r="A675" s="10">
        <v>43277</v>
      </c>
      <c r="B675" s="13">
        <v>97.596999999999994</v>
      </c>
      <c r="C675" s="95">
        <f t="shared" si="71"/>
        <v>0.40849569705477262</v>
      </c>
      <c r="D675" s="13">
        <v>94.437299999999993</v>
      </c>
      <c r="E675" s="95">
        <f t="shared" si="72"/>
        <v>0.42999651620705004</v>
      </c>
      <c r="F675" s="13">
        <v>91.090599999999995</v>
      </c>
      <c r="G675" s="95">
        <f t="shared" si="73"/>
        <v>0.41999955829367558</v>
      </c>
      <c r="H675" s="13">
        <v>88.741399999999999</v>
      </c>
      <c r="I675" s="95">
        <f t="shared" si="74"/>
        <v>0.409800547842193</v>
      </c>
      <c r="J675" s="13">
        <v>86.044399999999996</v>
      </c>
      <c r="K675" s="95">
        <f t="shared" si="75"/>
        <v>0.39999729240981463</v>
      </c>
      <c r="L675" s="95" t="s">
        <v>110</v>
      </c>
      <c r="M675" s="95" t="str">
        <f t="shared" si="76"/>
        <v>-</v>
      </c>
      <c r="N675" s="13">
        <v>38.42</v>
      </c>
      <c r="O675" s="13">
        <v>21.914999999999999</v>
      </c>
      <c r="P675" s="13">
        <v>18.581</v>
      </c>
      <c r="Q675" s="13">
        <v>17.574999999999999</v>
      </c>
      <c r="R675" s="95"/>
      <c r="S675" s="13"/>
      <c r="T675" s="13"/>
    </row>
    <row r="676" spans="1:20">
      <c r="A676" s="10">
        <v>43278</v>
      </c>
      <c r="B676" s="13">
        <v>97.651600000000002</v>
      </c>
      <c r="C676" s="95">
        <f t="shared" si="71"/>
        <v>0.4179903716009602</v>
      </c>
      <c r="D676" s="13">
        <v>94.542400000000001</v>
      </c>
      <c r="E676" s="95">
        <f t="shared" si="72"/>
        <v>0.43000337436333436</v>
      </c>
      <c r="F676" s="13">
        <v>91.205299999999994</v>
      </c>
      <c r="G676" s="95">
        <f t="shared" si="73"/>
        <v>0.41900049093847047</v>
      </c>
      <c r="H676" s="13">
        <v>88.861400000000003</v>
      </c>
      <c r="I676" s="95">
        <f t="shared" si="74"/>
        <v>0.40850022378349077</v>
      </c>
      <c r="J676" s="13">
        <v>86.125600000000006</v>
      </c>
      <c r="K676" s="95">
        <f t="shared" si="75"/>
        <v>0.39999768728840818</v>
      </c>
      <c r="L676" s="95" t="s">
        <v>110</v>
      </c>
      <c r="M676" s="95" t="str">
        <f t="shared" si="76"/>
        <v>-</v>
      </c>
      <c r="N676" s="13">
        <v>39.14</v>
      </c>
      <c r="O676" s="13">
        <v>21.914999999999999</v>
      </c>
      <c r="P676" s="13">
        <v>18.581</v>
      </c>
      <c r="Q676" s="13">
        <v>17.574999999999999</v>
      </c>
      <c r="R676" s="95"/>
      <c r="S676" s="13"/>
      <c r="T676" s="13"/>
    </row>
    <row r="677" spans="1:20">
      <c r="A677" s="10">
        <v>43279</v>
      </c>
      <c r="B677" s="13">
        <v>97.718999999999994</v>
      </c>
      <c r="C677" s="95">
        <f t="shared" si="71"/>
        <v>0.42599954972932647</v>
      </c>
      <c r="D677" s="13">
        <v>94.647900000000007</v>
      </c>
      <c r="E677" s="95">
        <f t="shared" si="72"/>
        <v>0.42999644383728119</v>
      </c>
      <c r="F677" s="13">
        <v>91.263000000000005</v>
      </c>
      <c r="G677" s="95">
        <f t="shared" si="73"/>
        <v>0.42100026284421682</v>
      </c>
      <c r="H677" s="13">
        <v>88.937799999999996</v>
      </c>
      <c r="I677" s="95">
        <f t="shared" si="74"/>
        <v>0.40900160227375404</v>
      </c>
      <c r="J677" s="13">
        <v>86.206900000000005</v>
      </c>
      <c r="K677" s="95">
        <f t="shared" si="75"/>
        <v>0.39999988400000408</v>
      </c>
      <c r="L677" s="95" t="s">
        <v>110</v>
      </c>
      <c r="M677" s="95" t="str">
        <f t="shared" si="76"/>
        <v>-</v>
      </c>
      <c r="N677" s="13">
        <v>37.933</v>
      </c>
      <c r="O677" s="13">
        <v>24.26</v>
      </c>
      <c r="P677" s="13">
        <v>18.581</v>
      </c>
      <c r="Q677" s="13">
        <v>17.574999999999999</v>
      </c>
      <c r="R677" s="95"/>
      <c r="S677" s="13"/>
      <c r="T677" s="13"/>
    </row>
    <row r="678" spans="1:20">
      <c r="A678" s="10">
        <v>43280</v>
      </c>
      <c r="B678" s="13">
        <v>97.840500000000006</v>
      </c>
      <c r="C678" s="95">
        <f t="shared" si="71"/>
        <v>0.42400776344098207</v>
      </c>
      <c r="D678" s="13">
        <v>94.753500000000003</v>
      </c>
      <c r="E678" s="95">
        <f t="shared" si="72"/>
        <v>0.4300009576921256</v>
      </c>
      <c r="F678" s="13">
        <v>91.359200000000001</v>
      </c>
      <c r="G678" s="95">
        <f t="shared" si="73"/>
        <v>0.42099862477972261</v>
      </c>
      <c r="H678" s="13">
        <v>89.002700000000004</v>
      </c>
      <c r="I678" s="95">
        <f t="shared" si="74"/>
        <v>0.40999925742804338</v>
      </c>
      <c r="J678" s="13">
        <v>86.282499999999999</v>
      </c>
      <c r="K678" s="95">
        <f t="shared" si="75"/>
        <v>0.40020002457844478</v>
      </c>
      <c r="L678" s="95" t="s">
        <v>110</v>
      </c>
      <c r="M678" s="95" t="str">
        <f t="shared" si="76"/>
        <v>-</v>
      </c>
      <c r="N678" s="13">
        <v>37.933</v>
      </c>
      <c r="O678" s="13">
        <v>24.26</v>
      </c>
      <c r="P678" s="13">
        <v>18.581</v>
      </c>
      <c r="Q678" s="13">
        <v>17.574999999999999</v>
      </c>
      <c r="R678" s="95"/>
      <c r="S678" s="13"/>
      <c r="T678" s="13"/>
    </row>
    <row r="679" spans="1:20">
      <c r="A679" s="10">
        <v>43283</v>
      </c>
      <c r="B679" s="13">
        <v>97.771299999999997</v>
      </c>
      <c r="C679" s="95">
        <f t="shared" si="71"/>
        <v>0.52001168799023956</v>
      </c>
      <c r="D679" s="13">
        <v>94.101299999999995</v>
      </c>
      <c r="E679" s="95">
        <f t="shared" si="72"/>
        <v>0.51999704283865045</v>
      </c>
      <c r="F679" s="13">
        <v>90.234899999999996</v>
      </c>
      <c r="G679" s="95">
        <f t="shared" si="73"/>
        <v>0.4999976082116257</v>
      </c>
      <c r="H679" s="13">
        <v>87.552000000000007</v>
      </c>
      <c r="I679" s="95">
        <f t="shared" si="74"/>
        <v>0.48500095644094599</v>
      </c>
      <c r="J679" s="13">
        <v>86.534000000000006</v>
      </c>
      <c r="K679" s="95">
        <f t="shared" si="75"/>
        <v>0.39999664708848415</v>
      </c>
      <c r="L679" s="95" t="s">
        <v>110</v>
      </c>
      <c r="M679" s="95" t="str">
        <f t="shared" si="76"/>
        <v>-</v>
      </c>
      <c r="N679" s="13">
        <v>43.033999999999999</v>
      </c>
      <c r="O679" s="13">
        <v>24.26</v>
      </c>
      <c r="P679" s="13">
        <v>18.622</v>
      </c>
      <c r="Q679" s="13">
        <v>17.574999999999999</v>
      </c>
      <c r="R679" s="95"/>
      <c r="S679" s="13"/>
      <c r="T679" s="13"/>
    </row>
    <row r="680" spans="1:20">
      <c r="A680" s="10">
        <v>43284</v>
      </c>
      <c r="B680" s="13">
        <v>97.585800000000006</v>
      </c>
      <c r="C680" s="95">
        <f t="shared" si="71"/>
        <v>0.60198854068248853</v>
      </c>
      <c r="D680" s="13">
        <v>94.224500000000006</v>
      </c>
      <c r="E680" s="95">
        <f t="shared" si="72"/>
        <v>0.52029560277057108</v>
      </c>
      <c r="F680" s="13">
        <v>90.302899999999994</v>
      </c>
      <c r="G680" s="95">
        <f t="shared" si="73"/>
        <v>0.5025027449639502</v>
      </c>
      <c r="H680" s="13">
        <v>87.431399999999996</v>
      </c>
      <c r="I680" s="95">
        <f t="shared" si="74"/>
        <v>0.49500145040935856</v>
      </c>
      <c r="J680" s="13">
        <v>84.5</v>
      </c>
      <c r="K680" s="95">
        <f t="shared" si="75"/>
        <v>0.47484157958789724</v>
      </c>
      <c r="L680" s="95" t="s">
        <v>110</v>
      </c>
      <c r="M680" s="95" t="str">
        <f t="shared" si="76"/>
        <v>-</v>
      </c>
      <c r="N680" s="13">
        <v>43.033999999999999</v>
      </c>
      <c r="O680" s="13">
        <v>24.26</v>
      </c>
      <c r="P680" s="13">
        <v>19.045999999999999</v>
      </c>
      <c r="Q680" s="13">
        <v>17.297999999999998</v>
      </c>
      <c r="R680" s="95"/>
      <c r="S680" s="13"/>
      <c r="T680" s="13"/>
    </row>
    <row r="681" spans="1:20">
      <c r="A681" s="10">
        <v>43285</v>
      </c>
      <c r="B681" s="13">
        <v>97.814599999999999</v>
      </c>
      <c r="C681" s="95">
        <f t="shared" si="71"/>
        <v>0.58249484228325898</v>
      </c>
      <c r="D681" s="13">
        <v>94.241699999999994</v>
      </c>
      <c r="E681" s="95">
        <f t="shared" si="72"/>
        <v>0.5310002795749551</v>
      </c>
      <c r="F681" s="13">
        <v>90.157499999999999</v>
      </c>
      <c r="G681" s="95">
        <f t="shared" si="73"/>
        <v>0.51749445685058371</v>
      </c>
      <c r="H681" s="13">
        <v>87.590400000000002</v>
      </c>
      <c r="I681" s="95">
        <f t="shared" si="74"/>
        <v>0.4924984168736905</v>
      </c>
      <c r="J681" s="13" t="s">
        <v>110</v>
      </c>
      <c r="K681" s="95" t="str">
        <f t="shared" si="75"/>
        <v>-</v>
      </c>
      <c r="L681" s="95" t="s">
        <v>110</v>
      </c>
      <c r="M681" s="95" t="str">
        <f t="shared" si="76"/>
        <v>-</v>
      </c>
      <c r="N681" s="13">
        <v>49.021000000000001</v>
      </c>
      <c r="O681" s="13">
        <v>24.26</v>
      </c>
      <c r="P681" s="13">
        <v>19.045999999999999</v>
      </c>
      <c r="Q681" s="13">
        <v>17.297999999999998</v>
      </c>
      <c r="R681" s="95"/>
      <c r="S681" s="13"/>
      <c r="T681" s="13"/>
    </row>
    <row r="682" spans="1:20">
      <c r="A682" s="10">
        <v>43286</v>
      </c>
      <c r="B682" s="13">
        <v>97.813999999999993</v>
      </c>
      <c r="C682" s="95">
        <f t="shared" si="71"/>
        <v>0.6274782121797905</v>
      </c>
      <c r="D682" s="13">
        <v>94.281199999999998</v>
      </c>
      <c r="E682" s="95">
        <f t="shared" si="72"/>
        <v>0.53999385129466848</v>
      </c>
      <c r="F682" s="13">
        <v>90.400300000000001</v>
      </c>
      <c r="G682" s="95">
        <f t="shared" si="73"/>
        <v>0.50999634258316617</v>
      </c>
      <c r="H682" s="13">
        <v>87.53</v>
      </c>
      <c r="I682" s="95">
        <f t="shared" si="74"/>
        <v>0.4999989014755381</v>
      </c>
      <c r="J682" s="13">
        <v>84.545599999999993</v>
      </c>
      <c r="K682" s="95">
        <f t="shared" si="75"/>
        <v>0.47999775081999102</v>
      </c>
      <c r="L682" s="95" t="s">
        <v>110</v>
      </c>
      <c r="M682" s="95" t="str">
        <f t="shared" si="76"/>
        <v>-</v>
      </c>
      <c r="N682" s="13">
        <v>49.591000000000001</v>
      </c>
      <c r="O682" s="13">
        <v>24.26</v>
      </c>
      <c r="P682" s="13">
        <v>19.045999999999999</v>
      </c>
      <c r="Q682" s="13">
        <v>17.297999999999998</v>
      </c>
      <c r="R682" s="95"/>
      <c r="S682" s="13"/>
      <c r="T682" s="13"/>
    </row>
    <row r="683" spans="1:20">
      <c r="A683" s="10">
        <v>43287</v>
      </c>
      <c r="B683" s="13">
        <v>98.287400000000005</v>
      </c>
      <c r="C683" s="95">
        <f t="shared" si="71"/>
        <v>0.52999248462502124</v>
      </c>
      <c r="D683" s="13">
        <v>94.500799999999998</v>
      </c>
      <c r="E683" s="95">
        <f t="shared" si="72"/>
        <v>0.53100291214465933</v>
      </c>
      <c r="F683" s="13">
        <v>90.514600000000002</v>
      </c>
      <c r="G683" s="95">
        <f t="shared" si="73"/>
        <v>0.50999816604172166</v>
      </c>
      <c r="H683" s="13">
        <v>87.635099999999994</v>
      </c>
      <c r="I683" s="95">
        <f t="shared" si="74"/>
        <v>0.49999787844904486</v>
      </c>
      <c r="J683" s="13">
        <v>84.639700000000005</v>
      </c>
      <c r="K683" s="95">
        <f t="shared" si="75"/>
        <v>0.47999792573440797</v>
      </c>
      <c r="L683" s="95" t="s">
        <v>110</v>
      </c>
      <c r="M683" s="95" t="str">
        <f t="shared" si="76"/>
        <v>-</v>
      </c>
      <c r="N683" s="13">
        <v>48.889000000000003</v>
      </c>
      <c r="O683" s="13">
        <v>24.26</v>
      </c>
      <c r="P683" s="13">
        <v>19.045999999999999</v>
      </c>
      <c r="Q683" s="13">
        <v>17.742000000000001</v>
      </c>
      <c r="R683" s="95"/>
      <c r="S683" s="13"/>
      <c r="T683" s="13"/>
    </row>
    <row r="684" spans="1:20">
      <c r="A684" s="10">
        <v>43290</v>
      </c>
      <c r="B684" s="13" t="s">
        <v>110</v>
      </c>
      <c r="C684" s="95" t="str">
        <f t="shared" si="71"/>
        <v>-</v>
      </c>
      <c r="D684" s="13" t="s">
        <v>110</v>
      </c>
      <c r="E684" s="95" t="str">
        <f t="shared" si="72"/>
        <v>-</v>
      </c>
      <c r="F684" s="13" t="s">
        <v>110</v>
      </c>
      <c r="G684" s="95" t="str">
        <f t="shared" si="73"/>
        <v>-</v>
      </c>
      <c r="H684" s="13" t="s">
        <v>110</v>
      </c>
      <c r="I684" s="95" t="str">
        <f t="shared" si="74"/>
        <v>-</v>
      </c>
      <c r="J684" s="13" t="s">
        <v>110</v>
      </c>
      <c r="K684" s="95" t="str">
        <f t="shared" si="75"/>
        <v>-</v>
      </c>
      <c r="L684" s="95" t="s">
        <v>110</v>
      </c>
      <c r="M684" s="95" t="str">
        <f t="shared" si="76"/>
        <v>-</v>
      </c>
      <c r="N684" s="13">
        <v>48.889000000000003</v>
      </c>
      <c r="O684" s="13">
        <v>24.26</v>
      </c>
      <c r="P684" s="13">
        <v>19.045999999999999</v>
      </c>
      <c r="Q684" s="13">
        <v>17.742000000000001</v>
      </c>
      <c r="R684" s="95"/>
      <c r="S684" s="13"/>
      <c r="T684" s="13"/>
    </row>
    <row r="685" spans="1:20">
      <c r="A685" s="10">
        <v>43291</v>
      </c>
      <c r="B685" s="13">
        <v>98.766099999999994</v>
      </c>
      <c r="C685" s="95">
        <f t="shared" si="71"/>
        <v>0.57000010631179032</v>
      </c>
      <c r="D685" s="13">
        <v>95.036699999999996</v>
      </c>
      <c r="E685" s="95">
        <f t="shared" si="72"/>
        <v>0.52950436223292929</v>
      </c>
      <c r="F685" s="13">
        <v>91.176500000000004</v>
      </c>
      <c r="G685" s="95">
        <f t="shared" si="73"/>
        <v>0.49749931702657119</v>
      </c>
      <c r="H685" s="13">
        <v>88.374600000000001</v>
      </c>
      <c r="I685" s="95">
        <f t="shared" si="74"/>
        <v>0.4849959516911333</v>
      </c>
      <c r="J685" s="13">
        <v>85.418099999999995</v>
      </c>
      <c r="K685" s="95">
        <f t="shared" si="75"/>
        <v>0.46499927389642159</v>
      </c>
      <c r="L685" s="95" t="s">
        <v>110</v>
      </c>
      <c r="M685" s="95" t="str">
        <f t="shared" si="76"/>
        <v>-</v>
      </c>
      <c r="N685" s="13">
        <v>48.460999999999999</v>
      </c>
      <c r="O685" s="13">
        <v>24.26</v>
      </c>
      <c r="P685" s="13">
        <v>19.045999999999999</v>
      </c>
      <c r="Q685" s="13">
        <v>17.817</v>
      </c>
      <c r="R685" s="95"/>
      <c r="S685" s="13"/>
      <c r="T685" s="13"/>
    </row>
    <row r="686" spans="1:20">
      <c r="A686" s="10">
        <v>43292</v>
      </c>
      <c r="B686" s="13">
        <v>98.881200000000007</v>
      </c>
      <c r="C686" s="95">
        <f t="shared" si="71"/>
        <v>0.58997492517716188</v>
      </c>
      <c r="D686" s="13">
        <v>95.081199999999995</v>
      </c>
      <c r="E686" s="95">
        <f t="shared" si="72"/>
        <v>0.53949736796398429</v>
      </c>
      <c r="F686" s="13">
        <v>91.170299999999997</v>
      </c>
      <c r="G686" s="95">
        <f t="shared" si="73"/>
        <v>0.50499536111462417</v>
      </c>
      <c r="H686" s="13">
        <v>88.478499999999997</v>
      </c>
      <c r="I686" s="95">
        <f t="shared" si="74"/>
        <v>0.48499589373320606</v>
      </c>
      <c r="J686" s="13">
        <v>85.272099999999995</v>
      </c>
      <c r="K686" s="95">
        <f t="shared" si="75"/>
        <v>0.47399645291168935</v>
      </c>
      <c r="L686" s="95" t="s">
        <v>110</v>
      </c>
      <c r="M686" s="95" t="str">
        <f t="shared" si="76"/>
        <v>-</v>
      </c>
      <c r="N686" s="13">
        <v>48.902999999999999</v>
      </c>
      <c r="O686" s="13">
        <v>24.26</v>
      </c>
      <c r="P686" s="13">
        <v>19.045999999999999</v>
      </c>
      <c r="Q686" s="13">
        <v>17.817</v>
      </c>
      <c r="R686" s="95"/>
      <c r="S686" s="13"/>
      <c r="T686" s="13"/>
    </row>
    <row r="687" spans="1:20">
      <c r="A687" s="10">
        <v>43293</v>
      </c>
      <c r="B687" s="13">
        <v>99.010499999999993</v>
      </c>
      <c r="C687" s="95">
        <f t="shared" si="71"/>
        <v>0.60796161349891398</v>
      </c>
      <c r="D687" s="13">
        <v>95.4054</v>
      </c>
      <c r="E687" s="95">
        <f t="shared" si="72"/>
        <v>0.51699780466243328</v>
      </c>
      <c r="F687" s="13">
        <v>91.324799999999996</v>
      </c>
      <c r="G687" s="95">
        <f t="shared" si="73"/>
        <v>0.50249823404636718</v>
      </c>
      <c r="H687" s="13">
        <v>88.634799999999998</v>
      </c>
      <c r="I687" s="95">
        <f t="shared" si="74"/>
        <v>0.48249625161772353</v>
      </c>
      <c r="J687" s="13">
        <v>85.604399999999998</v>
      </c>
      <c r="K687" s="95">
        <f t="shared" si="75"/>
        <v>0.46499963963902741</v>
      </c>
      <c r="L687" s="95" t="s">
        <v>110</v>
      </c>
      <c r="M687" s="95" t="str">
        <f t="shared" si="76"/>
        <v>-</v>
      </c>
      <c r="N687" s="13">
        <v>50.006999999999998</v>
      </c>
      <c r="O687" s="13">
        <v>25.864000000000001</v>
      </c>
      <c r="P687" s="13">
        <v>19.727</v>
      </c>
      <c r="Q687" s="13">
        <v>17.817</v>
      </c>
      <c r="R687" s="95"/>
      <c r="S687" s="13"/>
      <c r="T687" s="13"/>
    </row>
    <row r="688" spans="1:20">
      <c r="A688" s="10">
        <v>43294</v>
      </c>
      <c r="B688" s="13">
        <v>99.225300000000004</v>
      </c>
      <c r="C688" s="95">
        <f t="shared" si="71"/>
        <v>0.56994637456373809</v>
      </c>
      <c r="D688" s="13">
        <v>95.778499999999994</v>
      </c>
      <c r="E688" s="95">
        <f t="shared" si="72"/>
        <v>0.48750344268127527</v>
      </c>
      <c r="F688" s="13">
        <v>91.870199999999997</v>
      </c>
      <c r="G688" s="95">
        <f t="shared" si="73"/>
        <v>0.47499512419504386</v>
      </c>
      <c r="H688" s="13">
        <v>89.102699999999999</v>
      </c>
      <c r="I688" s="95">
        <f t="shared" si="74"/>
        <v>0.46499648953772826</v>
      </c>
      <c r="J688" s="13">
        <v>85.962299999999999</v>
      </c>
      <c r="K688" s="95">
        <f t="shared" si="75"/>
        <v>0.45499801159949305</v>
      </c>
      <c r="L688" s="95" t="s">
        <v>110</v>
      </c>
      <c r="M688" s="95" t="str">
        <f t="shared" si="76"/>
        <v>-</v>
      </c>
      <c r="N688" s="13">
        <v>44.97</v>
      </c>
      <c r="O688" s="13">
        <v>24.84</v>
      </c>
      <c r="P688" s="13">
        <v>19.727</v>
      </c>
      <c r="Q688" s="13">
        <v>17.817</v>
      </c>
      <c r="R688" s="95"/>
      <c r="S688" s="13"/>
      <c r="T688" s="13"/>
    </row>
    <row r="689" spans="1:20">
      <c r="A689" s="10">
        <v>43297</v>
      </c>
      <c r="B689" s="13">
        <v>99.713200000000001</v>
      </c>
      <c r="C689" s="95">
        <f t="shared" si="71"/>
        <v>0.52491545753219016</v>
      </c>
      <c r="D689" s="13">
        <v>96.318799999999996</v>
      </c>
      <c r="E689" s="95">
        <f t="shared" si="72"/>
        <v>0.46499679536428407</v>
      </c>
      <c r="F689" s="13">
        <v>92.542699999999996</v>
      </c>
      <c r="G689" s="95">
        <f t="shared" si="73"/>
        <v>0.45250038838620077</v>
      </c>
      <c r="H689" s="13">
        <v>89.970699999999994</v>
      </c>
      <c r="I689" s="95">
        <f t="shared" si="74"/>
        <v>0.43750139158207019</v>
      </c>
      <c r="J689" s="13">
        <v>86.764300000000006</v>
      </c>
      <c r="K689" s="95">
        <f t="shared" si="75"/>
        <v>0.43499948459504606</v>
      </c>
      <c r="L689" s="95" t="s">
        <v>110</v>
      </c>
      <c r="M689" s="95" t="str">
        <f t="shared" si="76"/>
        <v>-</v>
      </c>
      <c r="N689" s="13">
        <v>43.545999999999999</v>
      </c>
      <c r="O689" s="13">
        <v>24.84</v>
      </c>
      <c r="P689" s="13">
        <v>19.727</v>
      </c>
      <c r="Q689" s="13">
        <v>17.817</v>
      </c>
      <c r="R689" s="95"/>
      <c r="S689" s="13"/>
      <c r="T689" s="13"/>
    </row>
    <row r="690" spans="1:20">
      <c r="A690" s="10">
        <v>43298</v>
      </c>
      <c r="B690" s="13">
        <v>99.8523</v>
      </c>
      <c r="C690" s="95">
        <f t="shared" si="71"/>
        <v>0.53990243589779774</v>
      </c>
      <c r="D690" s="13">
        <v>96.437100000000001</v>
      </c>
      <c r="E690" s="95">
        <f t="shared" si="72"/>
        <v>0.46500150410707275</v>
      </c>
      <c r="F690" s="13">
        <v>92.724299999999999</v>
      </c>
      <c r="G690" s="95">
        <f t="shared" si="73"/>
        <v>0.44750110340547145</v>
      </c>
      <c r="H690" s="13">
        <v>90.324200000000005</v>
      </c>
      <c r="I690" s="95">
        <f t="shared" si="74"/>
        <v>0.42499889047020278</v>
      </c>
      <c r="J690" s="13">
        <v>87.249600000000001</v>
      </c>
      <c r="K690" s="95">
        <f t="shared" si="75"/>
        <v>0.42000021081702105</v>
      </c>
      <c r="L690" s="95" t="s">
        <v>110</v>
      </c>
      <c r="M690" s="95" t="str">
        <f t="shared" si="76"/>
        <v>-</v>
      </c>
      <c r="N690" s="13">
        <v>39.613999999999997</v>
      </c>
      <c r="O690" s="13">
        <v>24.84</v>
      </c>
      <c r="P690" s="13">
        <v>19.436</v>
      </c>
      <c r="Q690" s="13">
        <v>17.957000000000001</v>
      </c>
      <c r="R690" s="95"/>
      <c r="S690" s="13"/>
      <c r="T690" s="13"/>
    </row>
    <row r="691" spans="1:20">
      <c r="A691" s="10">
        <v>43299</v>
      </c>
      <c r="B691" s="13" t="s">
        <v>110</v>
      </c>
      <c r="C691" s="95" t="str">
        <f t="shared" si="71"/>
        <v>-</v>
      </c>
      <c r="D691" s="13">
        <v>96.484300000000005</v>
      </c>
      <c r="E691" s="95">
        <f t="shared" si="72"/>
        <v>0.47499604302757698</v>
      </c>
      <c r="F691" s="13">
        <v>92.792699999999996</v>
      </c>
      <c r="G691" s="95">
        <f t="shared" si="73"/>
        <v>0.44999853830182113</v>
      </c>
      <c r="H691" s="13">
        <v>90.165199999999999</v>
      </c>
      <c r="I691" s="95">
        <f t="shared" si="74"/>
        <v>0.43749999695308966</v>
      </c>
      <c r="J691" s="13">
        <v>87.232100000000003</v>
      </c>
      <c r="K691" s="95">
        <f t="shared" si="75"/>
        <v>0.42399961693146204</v>
      </c>
      <c r="L691" s="95" t="s">
        <v>110</v>
      </c>
      <c r="M691" s="95" t="str">
        <f t="shared" si="76"/>
        <v>-</v>
      </c>
      <c r="N691" s="13">
        <v>39.972999999999999</v>
      </c>
      <c r="O691" s="13">
        <v>24.84</v>
      </c>
      <c r="P691" s="13">
        <v>19.436</v>
      </c>
      <c r="Q691" s="13">
        <v>17.971</v>
      </c>
      <c r="R691" s="95"/>
      <c r="S691" s="13"/>
      <c r="T691" s="13"/>
    </row>
    <row r="692" spans="1:20">
      <c r="A692" s="10">
        <v>43300</v>
      </c>
      <c r="B692" s="13" t="s">
        <v>110</v>
      </c>
      <c r="C692" s="95" t="str">
        <f t="shared" si="71"/>
        <v>-</v>
      </c>
      <c r="D692" s="13">
        <v>96.602099999999993</v>
      </c>
      <c r="E692" s="95">
        <f t="shared" si="72"/>
        <v>0.47550285215408666</v>
      </c>
      <c r="F692" s="13">
        <v>92.903400000000005</v>
      </c>
      <c r="G692" s="95">
        <f t="shared" si="73"/>
        <v>0.44969689987386868</v>
      </c>
      <c r="H692" s="13">
        <v>90.262799999999999</v>
      </c>
      <c r="I692" s="95">
        <f t="shared" si="74"/>
        <v>0.43749756882741869</v>
      </c>
      <c r="J692" s="13">
        <v>87.333699999999993</v>
      </c>
      <c r="K692" s="95">
        <f t="shared" si="75"/>
        <v>0.423497412797122</v>
      </c>
      <c r="L692" s="95" t="s">
        <v>110</v>
      </c>
      <c r="M692" s="95" t="str">
        <f t="shared" si="76"/>
        <v>-</v>
      </c>
      <c r="N692" s="13">
        <v>39.484999999999999</v>
      </c>
      <c r="O692" s="13">
        <v>24.84</v>
      </c>
      <c r="P692" s="13">
        <v>19.436</v>
      </c>
      <c r="Q692" s="13">
        <v>17.916</v>
      </c>
      <c r="R692" s="95"/>
      <c r="S692" s="13"/>
      <c r="T692" s="13"/>
    </row>
    <row r="693" spans="1:20">
      <c r="A693" s="10">
        <v>43301</v>
      </c>
      <c r="B693" s="13" t="s">
        <v>110</v>
      </c>
      <c r="C693" s="95" t="str">
        <f t="shared" si="71"/>
        <v>-</v>
      </c>
      <c r="D693" s="13">
        <v>96.729200000000006</v>
      </c>
      <c r="E693" s="95">
        <f t="shared" si="72"/>
        <v>0.47469636883174771</v>
      </c>
      <c r="F693" s="13">
        <v>92.995400000000004</v>
      </c>
      <c r="G693" s="95">
        <f t="shared" si="73"/>
        <v>0.45069724407662365</v>
      </c>
      <c r="H693" s="13">
        <v>90.370500000000007</v>
      </c>
      <c r="I693" s="95">
        <f t="shared" si="74"/>
        <v>0.43699846369026762</v>
      </c>
      <c r="J693" s="13">
        <v>87.422200000000004</v>
      </c>
      <c r="K693" s="95">
        <f t="shared" si="75"/>
        <v>0.42350070008791568</v>
      </c>
      <c r="L693" s="95" t="s">
        <v>110</v>
      </c>
      <c r="M693" s="95" t="str">
        <f t="shared" si="76"/>
        <v>-</v>
      </c>
      <c r="N693" s="13">
        <v>34.908999999999999</v>
      </c>
      <c r="O693" s="13">
        <v>25.853999999999999</v>
      </c>
      <c r="P693" s="13">
        <v>19.603000000000002</v>
      </c>
      <c r="Q693" s="13">
        <v>17.916</v>
      </c>
      <c r="R693" s="95"/>
      <c r="S693" s="13"/>
      <c r="T693" s="13"/>
    </row>
    <row r="694" spans="1:20">
      <c r="A694" s="10">
        <v>43304</v>
      </c>
      <c r="B694" s="13" t="s">
        <v>110</v>
      </c>
      <c r="C694" s="95" t="str">
        <f t="shared" si="71"/>
        <v>-</v>
      </c>
      <c r="D694" s="13">
        <v>97.105800000000002</v>
      </c>
      <c r="E694" s="95">
        <f t="shared" si="72"/>
        <v>0.47298612083082681</v>
      </c>
      <c r="F694" s="13">
        <v>93.326599999999999</v>
      </c>
      <c r="G694" s="95">
        <f t="shared" si="73"/>
        <v>0.44999385546804588</v>
      </c>
      <c r="H694" s="13">
        <v>90.6648</v>
      </c>
      <c r="I694" s="95">
        <f t="shared" si="74"/>
        <v>0.43699788210413909</v>
      </c>
      <c r="J694" s="13">
        <v>87.689099999999996</v>
      </c>
      <c r="K694" s="95">
        <f t="shared" si="75"/>
        <v>0.42349831336406935</v>
      </c>
      <c r="L694" s="95" t="s">
        <v>110</v>
      </c>
      <c r="M694" s="95" t="str">
        <f t="shared" si="76"/>
        <v>-</v>
      </c>
      <c r="N694" s="13">
        <v>34.908999999999999</v>
      </c>
      <c r="O694" s="13">
        <v>25.619</v>
      </c>
      <c r="P694" s="13">
        <v>19.449000000000002</v>
      </c>
      <c r="Q694" s="13">
        <v>17.916</v>
      </c>
      <c r="R694" s="95"/>
      <c r="S694" s="13"/>
      <c r="T694" s="13"/>
    </row>
    <row r="695" spans="1:20">
      <c r="A695" s="10">
        <v>43305</v>
      </c>
      <c r="B695" s="13" t="s">
        <v>110</v>
      </c>
      <c r="C695" s="95" t="str">
        <f t="shared" si="71"/>
        <v>-</v>
      </c>
      <c r="D695" s="13">
        <v>97.3536</v>
      </c>
      <c r="E695" s="95">
        <f t="shared" si="72"/>
        <v>0.45099700286565525</v>
      </c>
      <c r="F695" s="13">
        <v>93.434100000000001</v>
      </c>
      <c r="G695" s="95">
        <f t="shared" si="73"/>
        <v>0.44999414823511014</v>
      </c>
      <c r="H695" s="13">
        <v>90.772900000000007</v>
      </c>
      <c r="I695" s="95">
        <f t="shared" si="74"/>
        <v>0.43649870105699357</v>
      </c>
      <c r="J695" s="13">
        <v>87.778400000000005</v>
      </c>
      <c r="K695" s="95">
        <f t="shared" si="75"/>
        <v>0.42349864355391903</v>
      </c>
      <c r="L695" s="95" t="s">
        <v>110</v>
      </c>
      <c r="M695" s="95" t="str">
        <f t="shared" si="76"/>
        <v>-</v>
      </c>
      <c r="N695" s="13">
        <v>39.65</v>
      </c>
      <c r="O695" s="13">
        <v>25.619</v>
      </c>
      <c r="P695" s="13">
        <v>19.449000000000002</v>
      </c>
      <c r="Q695" s="13">
        <v>17.809999999999999</v>
      </c>
      <c r="R695" s="95"/>
      <c r="S695" s="13"/>
      <c r="T695" s="13"/>
    </row>
    <row r="696" spans="1:20">
      <c r="A696" s="10">
        <v>43306</v>
      </c>
      <c r="B696" s="13" t="s">
        <v>110</v>
      </c>
      <c r="C696" s="95" t="str">
        <f t="shared" si="71"/>
        <v>-</v>
      </c>
      <c r="D696" s="13">
        <v>97.476299999999995</v>
      </c>
      <c r="E696" s="95">
        <f t="shared" si="72"/>
        <v>0.4499997386422101</v>
      </c>
      <c r="F696" s="13">
        <v>93.555199999999999</v>
      </c>
      <c r="G696" s="95">
        <f t="shared" si="73"/>
        <v>0.44900000977268822</v>
      </c>
      <c r="H696" s="13">
        <v>90.881</v>
      </c>
      <c r="I696" s="95">
        <f t="shared" si="74"/>
        <v>0.43600121246989088</v>
      </c>
      <c r="J696" s="13">
        <v>87.867900000000006</v>
      </c>
      <c r="K696" s="95">
        <f t="shared" si="75"/>
        <v>0.4234982668453951</v>
      </c>
      <c r="L696" s="95" t="s">
        <v>110</v>
      </c>
      <c r="M696" s="95" t="str">
        <f t="shared" si="76"/>
        <v>-</v>
      </c>
      <c r="N696" s="13">
        <v>40.411999999999999</v>
      </c>
      <c r="O696" s="13">
        <v>25.619</v>
      </c>
      <c r="P696" s="13">
        <v>19.449000000000002</v>
      </c>
      <c r="Q696" s="13">
        <v>17.809999999999999</v>
      </c>
      <c r="R696" s="95"/>
      <c r="S696" s="13"/>
      <c r="T696" s="13"/>
    </row>
    <row r="697" spans="1:20">
      <c r="A697" s="10">
        <v>43307</v>
      </c>
      <c r="B697" s="13" t="s">
        <v>110</v>
      </c>
      <c r="C697" s="95" t="str">
        <f t="shared" si="71"/>
        <v>-</v>
      </c>
      <c r="D697" s="13">
        <v>97.604100000000003</v>
      </c>
      <c r="E697" s="95">
        <f t="shared" si="72"/>
        <v>0.44798502317013161</v>
      </c>
      <c r="F697" s="13">
        <v>93.649799999999999</v>
      </c>
      <c r="G697" s="95">
        <f t="shared" si="73"/>
        <v>0.44999814589712295</v>
      </c>
      <c r="H697" s="13">
        <v>90.979799999999997</v>
      </c>
      <c r="I697" s="95">
        <f t="shared" si="74"/>
        <v>0.43599946997370026</v>
      </c>
      <c r="J697" s="13">
        <v>87.957499999999996</v>
      </c>
      <c r="K697" s="95">
        <f t="shared" si="75"/>
        <v>0.42350119014527909</v>
      </c>
      <c r="L697" s="95" t="s">
        <v>110</v>
      </c>
      <c r="M697" s="95" t="str">
        <f t="shared" si="76"/>
        <v>-</v>
      </c>
      <c r="N697" s="13">
        <v>41.030999999999999</v>
      </c>
      <c r="O697" s="13">
        <v>27.434999999999999</v>
      </c>
      <c r="P697" s="13">
        <v>19.616</v>
      </c>
      <c r="Q697" s="13">
        <v>17.809999999999999</v>
      </c>
      <c r="R697" s="95"/>
      <c r="S697" s="13"/>
      <c r="T697" s="13"/>
    </row>
    <row r="698" spans="1:20">
      <c r="A698" s="10">
        <v>43308</v>
      </c>
      <c r="B698" s="13" t="s">
        <v>110</v>
      </c>
      <c r="C698" s="95" t="str">
        <f t="shared" si="71"/>
        <v>-</v>
      </c>
      <c r="D698" s="13">
        <v>97.790800000000004</v>
      </c>
      <c r="E698" s="95">
        <f t="shared" si="72"/>
        <v>0.43398657886879038</v>
      </c>
      <c r="F698" s="13">
        <v>93.757999999999996</v>
      </c>
      <c r="G698" s="95">
        <f t="shared" si="73"/>
        <v>0.45000209364850347</v>
      </c>
      <c r="H698" s="13">
        <v>91.069500000000005</v>
      </c>
      <c r="I698" s="95">
        <f t="shared" si="74"/>
        <v>0.43649757442017928</v>
      </c>
      <c r="J698" s="13">
        <v>88.047399999999996</v>
      </c>
      <c r="K698" s="95">
        <f t="shared" si="75"/>
        <v>0.42349945189779198</v>
      </c>
      <c r="L698" s="95" t="s">
        <v>110</v>
      </c>
      <c r="M698" s="95" t="str">
        <f t="shared" si="76"/>
        <v>-</v>
      </c>
      <c r="N698" s="13">
        <v>40.290999999999997</v>
      </c>
      <c r="O698" s="13">
        <v>27.154</v>
      </c>
      <c r="P698" s="13">
        <v>19.701999999999998</v>
      </c>
      <c r="Q698" s="13">
        <v>17.809999999999999</v>
      </c>
      <c r="R698" s="95"/>
      <c r="S698" s="13"/>
      <c r="T698" s="13"/>
    </row>
    <row r="699" spans="1:20">
      <c r="A699" s="10">
        <v>43311</v>
      </c>
      <c r="B699" s="13" t="s">
        <v>110</v>
      </c>
      <c r="C699" s="95" t="str">
        <f t="shared" si="71"/>
        <v>-</v>
      </c>
      <c r="D699" s="13">
        <v>97.985500000000002</v>
      </c>
      <c r="E699" s="95">
        <f t="shared" si="72"/>
        <v>0.46900593710293914</v>
      </c>
      <c r="F699" s="13">
        <v>94.078100000000006</v>
      </c>
      <c r="G699" s="95">
        <f t="shared" si="73"/>
        <v>0.45050044048716925</v>
      </c>
      <c r="H699" s="13">
        <v>91.35</v>
      </c>
      <c r="I699" s="95">
        <f t="shared" si="74"/>
        <v>0.43749523670955393</v>
      </c>
      <c r="J699" s="13">
        <v>88.305899999999994</v>
      </c>
      <c r="K699" s="95">
        <f t="shared" si="75"/>
        <v>0.42399925673043715</v>
      </c>
      <c r="L699" s="95" t="s">
        <v>110</v>
      </c>
      <c r="M699" s="95" t="str">
        <f t="shared" si="76"/>
        <v>-</v>
      </c>
      <c r="N699" s="13">
        <v>39.247999999999998</v>
      </c>
      <c r="O699" s="13">
        <v>27.154</v>
      </c>
      <c r="P699" s="13">
        <v>19.701999999999998</v>
      </c>
      <c r="Q699" s="13">
        <v>18.294</v>
      </c>
      <c r="R699" s="95"/>
      <c r="S699" s="13"/>
      <c r="T699" s="13"/>
    </row>
    <row r="700" spans="1:20">
      <c r="A700" s="10">
        <v>43312</v>
      </c>
      <c r="B700" s="13" t="s">
        <v>110</v>
      </c>
      <c r="C700" s="95" t="str">
        <f t="shared" si="71"/>
        <v>-</v>
      </c>
      <c r="D700" s="13">
        <v>98.1922</v>
      </c>
      <c r="E700" s="95">
        <f>IFERROR((1/(D700/100)-1)*(365/(D$26-$A700)),E699)</f>
        <v>0.44799688773650059</v>
      </c>
      <c r="F700" s="13">
        <v>94.224000000000004</v>
      </c>
      <c r="G700" s="95">
        <f t="shared" si="73"/>
        <v>0.44749533027678629</v>
      </c>
      <c r="H700" s="13">
        <v>91.459000000000003</v>
      </c>
      <c r="I700" s="95">
        <f t="shared" si="74"/>
        <v>0.43699909248953056</v>
      </c>
      <c r="J700" s="13">
        <v>88.4208</v>
      </c>
      <c r="K700" s="95">
        <f t="shared" si="75"/>
        <v>0.42299821657307546</v>
      </c>
      <c r="L700" s="95" t="s">
        <v>110</v>
      </c>
      <c r="M700" s="95" t="str">
        <f t="shared" si="76"/>
        <v>-</v>
      </c>
      <c r="N700" s="13">
        <v>40.082999999999998</v>
      </c>
      <c r="O700" s="13">
        <v>26.803999999999998</v>
      </c>
      <c r="P700" s="13">
        <v>19.734999999999999</v>
      </c>
      <c r="Q700" s="13">
        <v>18.437999999999999</v>
      </c>
      <c r="R700" s="95"/>
      <c r="S700" s="13"/>
      <c r="T700" s="13"/>
    </row>
    <row r="701" spans="1:20">
      <c r="A701" s="10">
        <v>43313</v>
      </c>
      <c r="B701" s="4" t="s">
        <v>110</v>
      </c>
      <c r="D701" s="4">
        <v>98.262600000000006</v>
      </c>
      <c r="E701" s="95">
        <f>IFERROR((1/(D701/100)-1)*(365/(D$26-$A701)),E700)</f>
        <v>0.46097396160899057</v>
      </c>
      <c r="F701" s="4">
        <v>94.314999999999998</v>
      </c>
      <c r="G701" s="95">
        <f>IFERROR((1/(F701/100)-1)*(365/(F$26-$A701)),G700)</f>
        <v>0.44900014822236034</v>
      </c>
      <c r="H701" s="4">
        <v>91.541600000000003</v>
      </c>
      <c r="I701" s="95">
        <f>IFERROR((1/(H701/100)-1)*(365/(H$26-$A701)),I700)</f>
        <v>0.43799772985192464</v>
      </c>
      <c r="J701" s="4">
        <v>88.499499999999998</v>
      </c>
      <c r="K701" s="95">
        <f>IFERROR((1/(J701/100)-1)*(365/(J$26-$A701)),K700)</f>
        <v>0.42349739869393965</v>
      </c>
      <c r="L701" s="4" t="s">
        <v>110</v>
      </c>
      <c r="M701" s="95" t="str">
        <f>IFERROR((1/(L701/100)-1)*(365/(L$26-$A701)),M700)</f>
        <v>-</v>
      </c>
      <c r="N701" s="4">
        <v>39</v>
      </c>
      <c r="O701" s="4">
        <v>26.562000000000001</v>
      </c>
      <c r="P701" s="4">
        <v>19.751999999999999</v>
      </c>
      <c r="Q701" s="4">
        <v>18.318000000000001</v>
      </c>
      <c r="R701" s="95"/>
    </row>
    <row r="702" spans="1:20">
      <c r="A702" s="10">
        <v>43314</v>
      </c>
      <c r="B702" s="4" t="s">
        <v>110</v>
      </c>
      <c r="D702" s="4">
        <v>98.360500000000002</v>
      </c>
      <c r="E702" s="95">
        <f t="shared" ref="E702:K717" si="77">IFERROR((1/(D702/100)-1)*(365/(D$26-$A702)),E701)</f>
        <v>0.46799391406728763</v>
      </c>
      <c r="F702" s="4">
        <v>94.406999999999996</v>
      </c>
      <c r="G702" s="95">
        <f t="shared" si="77"/>
        <v>0.45049735895290216</v>
      </c>
      <c r="H702" s="4">
        <v>91.677199999999999</v>
      </c>
      <c r="I702" s="95">
        <f t="shared" si="77"/>
        <v>0.436000904317138</v>
      </c>
      <c r="J702" s="4">
        <v>88.590500000000006</v>
      </c>
      <c r="K702" s="95">
        <f t="shared" si="77"/>
        <v>0.4234960320262921</v>
      </c>
      <c r="L702" s="4" t="s">
        <v>110</v>
      </c>
      <c r="M702" s="95" t="str">
        <f t="shared" ref="M702:M765" si="78">IFERROR((1/(L702/100)-1)*(365/(L$26-$A702)),M701)</f>
        <v>-</v>
      </c>
      <c r="N702" s="4">
        <v>40.055999999999997</v>
      </c>
      <c r="O702" s="4">
        <v>26.581</v>
      </c>
      <c r="P702" s="4">
        <v>19.751999999999999</v>
      </c>
      <c r="Q702" s="4">
        <v>18.486000000000001</v>
      </c>
      <c r="R702" s="95"/>
    </row>
    <row r="703" spans="1:20">
      <c r="A703" s="10">
        <v>43315</v>
      </c>
      <c r="B703" s="4" t="s">
        <v>110</v>
      </c>
      <c r="D703" s="4">
        <v>98.438500000000005</v>
      </c>
      <c r="E703" s="95">
        <f t="shared" si="77"/>
        <v>0.48249033660610174</v>
      </c>
      <c r="F703" s="4">
        <v>94.517099999999999</v>
      </c>
      <c r="G703" s="95">
        <f t="shared" si="77"/>
        <v>0.45050015378282249</v>
      </c>
      <c r="H703" s="4">
        <v>91.760400000000004</v>
      </c>
      <c r="I703" s="95">
        <f t="shared" si="77"/>
        <v>0.43700100115808749</v>
      </c>
      <c r="J703" s="4">
        <v>88.681600000000003</v>
      </c>
      <c r="K703" s="95">
        <f t="shared" si="77"/>
        <v>0.42349832536748405</v>
      </c>
      <c r="L703" s="4" t="s">
        <v>110</v>
      </c>
      <c r="M703" s="95" t="str">
        <f t="shared" si="78"/>
        <v>-</v>
      </c>
      <c r="N703" s="4">
        <v>40.055999999999997</v>
      </c>
      <c r="O703" s="4">
        <v>26.581</v>
      </c>
      <c r="P703" s="4">
        <v>19.751999999999999</v>
      </c>
      <c r="Q703" s="4">
        <v>18.498000000000001</v>
      </c>
      <c r="R703" s="95"/>
    </row>
    <row r="704" spans="1:20">
      <c r="A704" s="10">
        <v>43318</v>
      </c>
      <c r="B704" s="4" t="s">
        <v>110</v>
      </c>
      <c r="D704" s="4">
        <v>98.838700000000003</v>
      </c>
      <c r="E704" s="95">
        <f t="shared" si="77"/>
        <v>0.47650532298246367</v>
      </c>
      <c r="F704" s="4">
        <v>94.854500000000002</v>
      </c>
      <c r="G704" s="95">
        <f t="shared" si="77"/>
        <v>0.4499972206235483</v>
      </c>
      <c r="H704" s="4">
        <v>92.055499999999995</v>
      </c>
      <c r="I704" s="95">
        <f t="shared" si="77"/>
        <v>0.43749913246779282</v>
      </c>
      <c r="J704" s="4">
        <v>88.956199999999995</v>
      </c>
      <c r="K704" s="95">
        <f t="shared" si="77"/>
        <v>0.42349803275021414</v>
      </c>
      <c r="L704" s="4" t="s">
        <v>110</v>
      </c>
      <c r="M704" s="95" t="str">
        <f t="shared" si="78"/>
        <v>-</v>
      </c>
      <c r="N704" s="4">
        <v>40.704000000000001</v>
      </c>
      <c r="O704" s="4">
        <v>26.594000000000001</v>
      </c>
      <c r="P704" s="4">
        <v>19.751999999999999</v>
      </c>
      <c r="Q704" s="4">
        <v>18.498000000000001</v>
      </c>
      <c r="R704" s="95"/>
    </row>
    <row r="705" spans="1:18">
      <c r="A705" s="10">
        <v>43319</v>
      </c>
      <c r="B705" s="4" t="s">
        <v>110</v>
      </c>
      <c r="D705" s="4">
        <v>98.941699999999997</v>
      </c>
      <c r="E705" s="95">
        <f t="shared" si="77"/>
        <v>0.48801402745253131</v>
      </c>
      <c r="F705" s="4">
        <v>94.949600000000004</v>
      </c>
      <c r="G705" s="95">
        <f t="shared" si="77"/>
        <v>0.45149926296271542</v>
      </c>
      <c r="H705" s="4">
        <v>92.157200000000003</v>
      </c>
      <c r="I705" s="95">
        <f t="shared" si="77"/>
        <v>0.43749831503463416</v>
      </c>
      <c r="J705" s="4">
        <v>89.048100000000005</v>
      </c>
      <c r="K705" s="95">
        <f t="shared" si="77"/>
        <v>0.4234984365985961</v>
      </c>
      <c r="L705" s="4" t="s">
        <v>110</v>
      </c>
      <c r="M705" s="95" t="str">
        <f t="shared" si="78"/>
        <v>-</v>
      </c>
      <c r="N705" s="4">
        <v>40.832000000000001</v>
      </c>
      <c r="O705" s="4">
        <v>26.594000000000001</v>
      </c>
      <c r="P705" s="4">
        <v>19.751999999999999</v>
      </c>
      <c r="Q705" s="4">
        <v>18.588999999999999</v>
      </c>
      <c r="R705" s="95"/>
    </row>
    <row r="706" spans="1:18">
      <c r="A706" s="10">
        <v>43320</v>
      </c>
      <c r="B706" s="4" t="s">
        <v>110</v>
      </c>
      <c r="D706" s="4">
        <v>99.078400000000002</v>
      </c>
      <c r="E706" s="95">
        <f t="shared" si="77"/>
        <v>0.48501850194246882</v>
      </c>
      <c r="F706" s="4">
        <v>95.066400000000002</v>
      </c>
      <c r="G706" s="95">
        <f t="shared" si="77"/>
        <v>0.4510040701376441</v>
      </c>
      <c r="H706" s="4">
        <v>92.267200000000003</v>
      </c>
      <c r="I706" s="95">
        <f t="shared" si="77"/>
        <v>0.4370028414369192</v>
      </c>
      <c r="J706" s="4">
        <v>89.135599999999997</v>
      </c>
      <c r="K706" s="95">
        <f t="shared" si="77"/>
        <v>0.42369966443849449</v>
      </c>
      <c r="L706" s="4" t="s">
        <v>110</v>
      </c>
      <c r="M706" s="95" t="str">
        <f t="shared" si="78"/>
        <v>-</v>
      </c>
      <c r="N706" s="4">
        <v>41.878999999999998</v>
      </c>
      <c r="O706" s="4">
        <v>26.594000000000001</v>
      </c>
      <c r="P706" s="4">
        <v>19.524999999999999</v>
      </c>
      <c r="Q706" s="4">
        <v>18.736000000000001</v>
      </c>
      <c r="R706" s="95"/>
    </row>
    <row r="707" spans="1:18">
      <c r="A707" s="10">
        <v>43321</v>
      </c>
      <c r="B707" s="4" t="s">
        <v>110</v>
      </c>
      <c r="D707" s="4">
        <v>99.180700000000002</v>
      </c>
      <c r="E707" s="95">
        <f t="shared" si="77"/>
        <v>0.50252468474209333</v>
      </c>
      <c r="F707" s="4">
        <v>95.162999999999997</v>
      </c>
      <c r="G707" s="95">
        <f t="shared" si="77"/>
        <v>0.45249831931502338</v>
      </c>
      <c r="H707" s="4">
        <v>92.353200000000001</v>
      </c>
      <c r="I707" s="95">
        <f t="shared" si="77"/>
        <v>0.43799742475751674</v>
      </c>
      <c r="J707" s="4">
        <v>89.232500000000002</v>
      </c>
      <c r="K707" s="95">
        <f t="shared" si="77"/>
        <v>0.42349798172018221</v>
      </c>
      <c r="L707" s="4" t="s">
        <v>110</v>
      </c>
      <c r="M707" s="95" t="str">
        <f t="shared" si="78"/>
        <v>-</v>
      </c>
      <c r="N707" s="4">
        <v>45.369</v>
      </c>
      <c r="O707" s="4">
        <v>26.594000000000001</v>
      </c>
      <c r="P707" s="4">
        <v>19.524999999999999</v>
      </c>
      <c r="Q707" s="4">
        <v>18.736000000000001</v>
      </c>
      <c r="R707" s="95"/>
    </row>
    <row r="708" spans="1:18">
      <c r="A708" s="10">
        <v>43322</v>
      </c>
      <c r="B708" s="4" t="s">
        <v>110</v>
      </c>
      <c r="D708" s="4">
        <v>99.319699999999997</v>
      </c>
      <c r="E708" s="95">
        <f t="shared" si="77"/>
        <v>0.50002064041676175</v>
      </c>
      <c r="F708" s="4">
        <v>95.076800000000006</v>
      </c>
      <c r="G708" s="95">
        <f t="shared" si="77"/>
        <v>0.47250433333894259</v>
      </c>
      <c r="H708" s="4">
        <v>92.344300000000004</v>
      </c>
      <c r="I708" s="95">
        <f t="shared" si="77"/>
        <v>0.44499872312893468</v>
      </c>
      <c r="J708" s="4">
        <v>88.954999999999998</v>
      </c>
      <c r="K708" s="95">
        <f t="shared" si="77"/>
        <v>0.43999829738282653</v>
      </c>
      <c r="L708" s="4" t="s">
        <v>110</v>
      </c>
      <c r="M708" s="95" t="str">
        <f t="shared" si="78"/>
        <v>-</v>
      </c>
      <c r="N708" s="4">
        <v>45.369</v>
      </c>
      <c r="O708" s="4">
        <v>27.506</v>
      </c>
      <c r="P708" s="4">
        <v>19.524999999999999</v>
      </c>
      <c r="Q708" s="4">
        <v>18.785</v>
      </c>
      <c r="R708" s="95"/>
    </row>
    <row r="709" spans="1:18">
      <c r="A709" s="10">
        <v>43325</v>
      </c>
      <c r="B709" s="4" t="s">
        <v>110</v>
      </c>
      <c r="D709" s="4">
        <v>99.666899999999998</v>
      </c>
      <c r="E709" s="95">
        <f t="shared" si="77"/>
        <v>0.60993920750016806</v>
      </c>
      <c r="F709" s="4">
        <v>95.212800000000001</v>
      </c>
      <c r="G709" s="95">
        <f t="shared" si="77"/>
        <v>0.49599508764663108</v>
      </c>
      <c r="H709" s="4">
        <v>92.695499999999996</v>
      </c>
      <c r="I709" s="95">
        <f t="shared" si="77"/>
        <v>0.44249803844929814</v>
      </c>
      <c r="J709" s="4">
        <v>89.515600000000006</v>
      </c>
      <c r="K709" s="95">
        <f t="shared" si="77"/>
        <v>0.42750157514444342</v>
      </c>
      <c r="L709" s="4" t="s">
        <v>110</v>
      </c>
      <c r="M709" s="95" t="str">
        <f t="shared" si="78"/>
        <v>-</v>
      </c>
      <c r="N709" s="4">
        <v>51.185000000000002</v>
      </c>
      <c r="O709" s="4">
        <v>27.506</v>
      </c>
      <c r="P709" s="4">
        <v>19.524999999999999</v>
      </c>
      <c r="Q709" s="4">
        <v>18.785</v>
      </c>
      <c r="R709" s="95"/>
    </row>
    <row r="710" spans="1:18">
      <c r="A710" s="10">
        <v>43326</v>
      </c>
      <c r="B710" s="4" t="s">
        <v>110</v>
      </c>
      <c r="D710" s="4">
        <v>99.876900000000006</v>
      </c>
      <c r="E710" s="95">
        <f t="shared" si="77"/>
        <v>0.44986878847857681</v>
      </c>
      <c r="F710" s="4">
        <v>95.6374</v>
      </c>
      <c r="G710" s="95">
        <f t="shared" si="77"/>
        <v>0.46249601794555928</v>
      </c>
      <c r="H710" s="4">
        <v>92.671599999999998</v>
      </c>
      <c r="I710" s="95">
        <f t="shared" si="77"/>
        <v>0.45099880923605506</v>
      </c>
      <c r="J710" s="4" t="s">
        <v>110</v>
      </c>
      <c r="K710" s="95">
        <f t="shared" si="77"/>
        <v>0.42750157514444342</v>
      </c>
      <c r="L710" s="4" t="s">
        <v>110</v>
      </c>
      <c r="M710" s="95" t="str">
        <f t="shared" si="78"/>
        <v>-</v>
      </c>
      <c r="N710" s="4">
        <v>41.466000000000001</v>
      </c>
      <c r="O710" s="4">
        <v>28.594000000000001</v>
      </c>
      <c r="P710" s="4">
        <v>21.506</v>
      </c>
      <c r="Q710" s="4">
        <v>20.681999999999999</v>
      </c>
      <c r="R710" s="95"/>
    </row>
    <row r="711" spans="1:18">
      <c r="A711" s="10">
        <v>43327</v>
      </c>
      <c r="B711" s="4" t="s">
        <v>110</v>
      </c>
      <c r="D711" s="4" t="s">
        <v>110</v>
      </c>
      <c r="E711" s="95">
        <f t="shared" si="77"/>
        <v>0.44986878847857681</v>
      </c>
      <c r="F711" s="4">
        <v>96.217200000000005</v>
      </c>
      <c r="G711" s="95">
        <f t="shared" si="77"/>
        <v>0.4100015381865193</v>
      </c>
      <c r="H711" s="4">
        <v>93.240700000000004</v>
      </c>
      <c r="I711" s="95">
        <f t="shared" si="77"/>
        <v>0.41999924721204135</v>
      </c>
      <c r="J711" s="4">
        <v>90.203400000000002</v>
      </c>
      <c r="K711" s="95">
        <f t="shared" si="77"/>
        <v>0.40450068106849485</v>
      </c>
      <c r="L711" s="4" t="s">
        <v>110</v>
      </c>
      <c r="M711" s="95" t="str">
        <f t="shared" si="78"/>
        <v>-</v>
      </c>
      <c r="N711" s="4">
        <v>38.938000000000002</v>
      </c>
      <c r="O711" s="4">
        <v>28.047000000000001</v>
      </c>
      <c r="P711" s="4">
        <v>21.506</v>
      </c>
      <c r="Q711" s="4">
        <v>20.681999999999999</v>
      </c>
      <c r="R711" s="95"/>
    </row>
    <row r="712" spans="1:18">
      <c r="A712" s="10">
        <v>43328</v>
      </c>
      <c r="B712" s="4" t="s">
        <v>110</v>
      </c>
      <c r="D712" s="4" t="s">
        <v>110</v>
      </c>
      <c r="E712" s="95">
        <f t="shared" si="77"/>
        <v>0.44986878847857681</v>
      </c>
      <c r="F712" s="4">
        <v>95.976900000000001</v>
      </c>
      <c r="G712" s="95">
        <f t="shared" si="77"/>
        <v>0.44999538185444432</v>
      </c>
      <c r="H712" s="4">
        <v>93.489099999999993</v>
      </c>
      <c r="I712" s="95">
        <f t="shared" si="77"/>
        <v>0.40999751187140315</v>
      </c>
      <c r="J712" s="4">
        <v>90.002099999999999</v>
      </c>
      <c r="K712" s="95">
        <f t="shared" si="77"/>
        <v>0.41800095683907146</v>
      </c>
      <c r="L712" s="4">
        <v>86.518500000000003</v>
      </c>
      <c r="M712" s="95">
        <f t="shared" si="78"/>
        <v>0.45500072238885314</v>
      </c>
      <c r="N712" s="4">
        <v>37.076000000000001</v>
      </c>
      <c r="O712" s="4">
        <v>27.616</v>
      </c>
      <c r="P712" s="4">
        <v>21.506</v>
      </c>
      <c r="Q712" s="4">
        <v>20.908000000000001</v>
      </c>
      <c r="R712" s="95"/>
    </row>
    <row r="713" spans="1:18">
      <c r="A713" s="10">
        <v>43329</v>
      </c>
      <c r="B713" s="4" t="s">
        <v>110</v>
      </c>
      <c r="D713" s="4" t="s">
        <v>110</v>
      </c>
      <c r="E713" s="95">
        <f t="shared" si="77"/>
        <v>0.44986878847857681</v>
      </c>
      <c r="F713" s="4">
        <v>96.090599999999995</v>
      </c>
      <c r="G713" s="95">
        <f t="shared" si="77"/>
        <v>0.44999545567759419</v>
      </c>
      <c r="H713" s="4">
        <v>94.028499999999994</v>
      </c>
      <c r="I713" s="95">
        <f t="shared" si="77"/>
        <v>0.38000294120800759</v>
      </c>
      <c r="J713" s="4" t="s">
        <v>110</v>
      </c>
      <c r="K713" s="95">
        <f t="shared" si="77"/>
        <v>0.41800095683907146</v>
      </c>
      <c r="L713" s="4" t="s">
        <v>110</v>
      </c>
      <c r="M713" s="95">
        <f t="shared" si="78"/>
        <v>0.45500072238885314</v>
      </c>
      <c r="N713" s="4">
        <v>37.076000000000001</v>
      </c>
      <c r="O713" s="4">
        <v>27.366</v>
      </c>
      <c r="P713" s="4">
        <v>21.506</v>
      </c>
      <c r="Q713" s="4">
        <v>20.908000000000001</v>
      </c>
      <c r="R713" s="95"/>
    </row>
    <row r="714" spans="1:18">
      <c r="A714" s="10">
        <v>43332</v>
      </c>
      <c r="B714" s="4" t="s">
        <v>110</v>
      </c>
      <c r="D714" s="4" t="s">
        <v>110</v>
      </c>
      <c r="E714" s="95">
        <f t="shared" si="77"/>
        <v>0.44986878847857681</v>
      </c>
      <c r="F714" s="4" t="s">
        <v>110</v>
      </c>
      <c r="G714" s="95">
        <f t="shared" si="77"/>
        <v>0.44999545567759419</v>
      </c>
      <c r="H714" s="4" t="s">
        <v>110</v>
      </c>
      <c r="I714" s="95">
        <f t="shared" si="77"/>
        <v>0.38000294120800759</v>
      </c>
      <c r="J714" s="4" t="s">
        <v>110</v>
      </c>
      <c r="K714" s="95">
        <f t="shared" si="77"/>
        <v>0.41800095683907146</v>
      </c>
      <c r="L714" s="4" t="s">
        <v>110</v>
      </c>
      <c r="M714" s="95">
        <f t="shared" si="78"/>
        <v>0.45500072238885314</v>
      </c>
      <c r="N714" s="4">
        <v>37.076000000000001</v>
      </c>
      <c r="O714" s="4">
        <v>27.366</v>
      </c>
      <c r="P714" s="4">
        <v>21.506</v>
      </c>
      <c r="Q714" s="4">
        <v>20.908000000000001</v>
      </c>
      <c r="R714" s="95"/>
    </row>
    <row r="715" spans="1:18">
      <c r="A715" s="10">
        <v>43333</v>
      </c>
      <c r="B715" s="4" t="s">
        <v>110</v>
      </c>
      <c r="D715" s="4" t="s">
        <v>110</v>
      </c>
      <c r="E715" s="95">
        <f t="shared" si="77"/>
        <v>0.44986878847857681</v>
      </c>
      <c r="F715" s="4">
        <v>96.622200000000007</v>
      </c>
      <c r="G715" s="95">
        <f t="shared" si="77"/>
        <v>0.43999918916328051</v>
      </c>
      <c r="H715" s="4">
        <v>94.398200000000003</v>
      </c>
      <c r="I715" s="95">
        <f t="shared" si="77"/>
        <v>0.37999851097368875</v>
      </c>
      <c r="J715" s="4">
        <v>90.221500000000006</v>
      </c>
      <c r="K715" s="95">
        <f t="shared" si="77"/>
        <v>0.42999879041653205</v>
      </c>
      <c r="L715" s="4" t="s">
        <v>110</v>
      </c>
      <c r="M715" s="95">
        <f t="shared" si="78"/>
        <v>0.45500072238885314</v>
      </c>
      <c r="N715" s="4">
        <v>37.076000000000001</v>
      </c>
      <c r="O715" s="4">
        <v>27.366</v>
      </c>
      <c r="P715" s="4">
        <v>21.506</v>
      </c>
      <c r="Q715" s="4">
        <v>21.015000000000001</v>
      </c>
      <c r="R715" s="95"/>
    </row>
    <row r="716" spans="1:18">
      <c r="A716" s="10">
        <v>43334</v>
      </c>
      <c r="B716" s="4" t="s">
        <v>110</v>
      </c>
      <c r="D716" s="4" t="s">
        <v>110</v>
      </c>
      <c r="E716" s="95">
        <f t="shared" si="77"/>
        <v>0.44986878847857681</v>
      </c>
      <c r="F716" s="4">
        <v>96.734899999999996</v>
      </c>
      <c r="G716" s="95">
        <f t="shared" si="77"/>
        <v>0.43999539684524985</v>
      </c>
      <c r="H716" s="4">
        <v>93.541799999999995</v>
      </c>
      <c r="I716" s="95">
        <f t="shared" si="77"/>
        <v>0.44999802227453484</v>
      </c>
      <c r="J716" s="4">
        <v>90.521299999999997</v>
      </c>
      <c r="K716" s="95">
        <f t="shared" si="77"/>
        <v>0.42000017165530729</v>
      </c>
      <c r="L716" s="4">
        <v>87.267899999999997</v>
      </c>
      <c r="M716" s="95">
        <f t="shared" si="78"/>
        <v>0.44749832980738979</v>
      </c>
      <c r="N716" s="4">
        <v>38.088000000000001</v>
      </c>
      <c r="O716" s="4">
        <v>27.366</v>
      </c>
      <c r="P716" s="4">
        <v>21.506</v>
      </c>
      <c r="Q716" s="4">
        <v>21.015000000000001</v>
      </c>
      <c r="R716" s="95"/>
    </row>
    <row r="717" spans="1:18">
      <c r="A717" s="10">
        <v>43335</v>
      </c>
      <c r="B717" s="4" t="s">
        <v>110</v>
      </c>
      <c r="D717" s="4" t="s">
        <v>110</v>
      </c>
      <c r="E717" s="95">
        <f t="shared" si="77"/>
        <v>0.44986878847857681</v>
      </c>
      <c r="F717" s="4">
        <v>97.248400000000004</v>
      </c>
      <c r="G717" s="95">
        <f t="shared" si="77"/>
        <v>0.38250043759645919</v>
      </c>
      <c r="H717" s="4">
        <v>93.782200000000003</v>
      </c>
      <c r="I717" s="95">
        <f t="shared" si="77"/>
        <v>0.43999374954076337</v>
      </c>
      <c r="J717" s="4" t="s">
        <v>110</v>
      </c>
      <c r="K717" s="95">
        <f t="shared" si="77"/>
        <v>0.42000017165530729</v>
      </c>
      <c r="L717" s="4">
        <v>88.045199999999994</v>
      </c>
      <c r="M717" s="95">
        <f t="shared" si="78"/>
        <v>0.41999825667355661</v>
      </c>
      <c r="N717" s="4">
        <v>39.393999999999998</v>
      </c>
      <c r="O717" s="4">
        <v>27.366</v>
      </c>
      <c r="P717" s="4">
        <v>21.34</v>
      </c>
      <c r="Q717" s="4">
        <v>21.015000000000001</v>
      </c>
      <c r="R717" s="95"/>
    </row>
    <row r="718" spans="1:18">
      <c r="A718" s="10">
        <v>43336</v>
      </c>
      <c r="B718" s="4" t="s">
        <v>110</v>
      </c>
      <c r="D718" s="4" t="s">
        <v>110</v>
      </c>
      <c r="E718" s="95">
        <f t="shared" ref="E718:K733" si="79">IFERROR((1/(D718/100)-1)*(365/(D$26-$A718)),E717)</f>
        <v>0.44986878847857681</v>
      </c>
      <c r="F718" s="4">
        <v>97.313900000000004</v>
      </c>
      <c r="G718" s="95">
        <f t="shared" si="79"/>
        <v>0.38749563565391448</v>
      </c>
      <c r="H718" s="4">
        <v>94.412800000000004</v>
      </c>
      <c r="I718" s="95">
        <f t="shared" si="79"/>
        <v>0.40000225958062152</v>
      </c>
      <c r="J718" s="4">
        <v>90.810699999999997</v>
      </c>
      <c r="K718" s="95">
        <f t="shared" si="79"/>
        <v>0.41500016029146097</v>
      </c>
      <c r="L718" s="4" t="s">
        <v>110</v>
      </c>
      <c r="M718" s="95">
        <f t="shared" si="78"/>
        <v>0.41999825667355661</v>
      </c>
      <c r="N718" s="4">
        <v>36.406999999999996</v>
      </c>
      <c r="O718" s="4">
        <v>27.727</v>
      </c>
      <c r="P718" s="4">
        <v>21.34</v>
      </c>
      <c r="Q718" s="4">
        <v>21.015000000000001</v>
      </c>
      <c r="R718" s="95"/>
    </row>
    <row r="719" spans="1:18">
      <c r="A719" s="10">
        <v>43339</v>
      </c>
      <c r="B719" s="4" t="s">
        <v>110</v>
      </c>
      <c r="D719" s="4" t="s">
        <v>110</v>
      </c>
      <c r="E719" s="95">
        <f t="shared" si="79"/>
        <v>0.44986878847857681</v>
      </c>
      <c r="F719" s="4">
        <v>97.601399999999998</v>
      </c>
      <c r="G719" s="95">
        <f t="shared" si="79"/>
        <v>0.39000197876705561</v>
      </c>
      <c r="H719" s="4">
        <v>92.792699999999996</v>
      </c>
      <c r="I719" s="95">
        <f t="shared" si="79"/>
        <v>0.55588054731401437</v>
      </c>
      <c r="J719" s="4" t="s">
        <v>110</v>
      </c>
      <c r="K719" s="95">
        <f t="shared" si="79"/>
        <v>0.41500016029146097</v>
      </c>
      <c r="L719" s="4" t="s">
        <v>110</v>
      </c>
      <c r="M719" s="95">
        <f t="shared" si="78"/>
        <v>0.41999825667355661</v>
      </c>
      <c r="N719" s="4">
        <v>36.530999999999999</v>
      </c>
      <c r="O719" s="4">
        <v>27.727</v>
      </c>
      <c r="P719" s="4">
        <v>21.34</v>
      </c>
      <c r="Q719" s="4">
        <v>21.015000000000001</v>
      </c>
      <c r="R719" s="95"/>
    </row>
    <row r="720" spans="1:18">
      <c r="A720" s="10">
        <v>43340</v>
      </c>
      <c r="B720" s="4" t="s">
        <v>110</v>
      </c>
      <c r="D720" s="4" t="s">
        <v>110</v>
      </c>
      <c r="E720" s="95">
        <f t="shared" si="79"/>
        <v>0.44986878847857681</v>
      </c>
      <c r="F720" s="4">
        <v>97.245199999999997</v>
      </c>
      <c r="G720" s="95">
        <f t="shared" si="79"/>
        <v>0.46999375150276212</v>
      </c>
      <c r="H720" s="4">
        <v>94.498400000000004</v>
      </c>
      <c r="I720" s="95">
        <f t="shared" si="79"/>
        <v>0.42499851849343412</v>
      </c>
      <c r="J720" s="4" t="s">
        <v>110</v>
      </c>
      <c r="K720" s="95">
        <f t="shared" si="79"/>
        <v>0.41500016029146097</v>
      </c>
      <c r="L720" s="4" t="s">
        <v>110</v>
      </c>
      <c r="M720" s="95">
        <f t="shared" si="78"/>
        <v>0.41999825667355661</v>
      </c>
      <c r="N720" s="4">
        <v>36.671999999999997</v>
      </c>
      <c r="O720" s="4">
        <v>27.727</v>
      </c>
      <c r="P720" s="4">
        <v>21.34</v>
      </c>
      <c r="Q720" s="4">
        <v>21.015000000000001</v>
      </c>
      <c r="R720" s="95"/>
    </row>
    <row r="721" spans="1:18">
      <c r="A721" s="10">
        <v>43341</v>
      </c>
      <c r="B721" s="4" t="s">
        <v>110</v>
      </c>
      <c r="D721" s="4" t="s">
        <v>110</v>
      </c>
      <c r="E721" s="95">
        <f t="shared" si="79"/>
        <v>0.44986878847857681</v>
      </c>
      <c r="F721" s="4">
        <v>97.394400000000005</v>
      </c>
      <c r="G721" s="95">
        <f t="shared" si="79"/>
        <v>0.46499397833765965</v>
      </c>
      <c r="H721" s="4">
        <v>94.183800000000005</v>
      </c>
      <c r="I721" s="95">
        <f t="shared" si="79"/>
        <v>0.46000219891362099</v>
      </c>
      <c r="J721" s="4">
        <v>90.145799999999994</v>
      </c>
      <c r="K721" s="95">
        <f t="shared" si="79"/>
        <v>0.47499545445373187</v>
      </c>
      <c r="L721" s="4" t="s">
        <v>110</v>
      </c>
      <c r="M721" s="95">
        <f t="shared" si="78"/>
        <v>0.41999825667355661</v>
      </c>
      <c r="N721" s="4">
        <v>36.671999999999997</v>
      </c>
      <c r="O721" s="4">
        <v>27.727</v>
      </c>
      <c r="P721" s="4">
        <v>21.34</v>
      </c>
      <c r="Q721" s="4">
        <v>22.088000000000001</v>
      </c>
      <c r="R721" s="95"/>
    </row>
    <row r="722" spans="1:18">
      <c r="A722" s="10">
        <v>43342</v>
      </c>
      <c r="B722" s="4" t="s">
        <v>110</v>
      </c>
      <c r="D722" s="4" t="s">
        <v>110</v>
      </c>
      <c r="E722" s="95">
        <f t="shared" si="79"/>
        <v>0.44986878847857681</v>
      </c>
      <c r="F722" s="4">
        <v>96.306100000000001</v>
      </c>
      <c r="G722" s="95">
        <f t="shared" si="79"/>
        <v>0.69999382178283598</v>
      </c>
      <c r="H722" s="4">
        <v>91.350499999999997</v>
      </c>
      <c r="I722" s="95">
        <f t="shared" si="79"/>
        <v>0.71999868181710369</v>
      </c>
      <c r="J722" s="4" t="s">
        <v>110</v>
      </c>
      <c r="K722" s="95">
        <f t="shared" si="79"/>
        <v>0.47499545445373187</v>
      </c>
      <c r="L722" s="4" t="s">
        <v>110</v>
      </c>
      <c r="M722" s="95">
        <f t="shared" si="78"/>
        <v>0.41999825667355661</v>
      </c>
      <c r="N722" s="4">
        <v>88.816000000000003</v>
      </c>
      <c r="O722" s="4">
        <v>27.727</v>
      </c>
      <c r="P722" s="4">
        <v>21.34</v>
      </c>
      <c r="Q722" s="4">
        <v>22.088000000000001</v>
      </c>
      <c r="R722" s="95"/>
    </row>
    <row r="723" spans="1:18">
      <c r="A723" s="10">
        <v>43343</v>
      </c>
      <c r="B723" s="4" t="s">
        <v>110</v>
      </c>
      <c r="D723" s="4" t="s">
        <v>110</v>
      </c>
      <c r="E723" s="95">
        <f t="shared" si="79"/>
        <v>0.44986878847857681</v>
      </c>
      <c r="F723" s="4">
        <v>96.922399999999996</v>
      </c>
      <c r="G723" s="95">
        <f t="shared" si="79"/>
        <v>0.60999640732662297</v>
      </c>
      <c r="H723" s="4">
        <v>92.883600000000001</v>
      </c>
      <c r="I723" s="95">
        <f t="shared" si="79"/>
        <v>0.59499911259326788</v>
      </c>
      <c r="J723" s="4">
        <v>88.121700000000004</v>
      </c>
      <c r="K723" s="95">
        <f t="shared" si="79"/>
        <v>0.59999887350910552</v>
      </c>
      <c r="L723" s="4" t="s">
        <v>110</v>
      </c>
      <c r="M723" s="95">
        <f t="shared" si="78"/>
        <v>0.41999825667355661</v>
      </c>
      <c r="N723" s="4">
        <v>57.777999999999999</v>
      </c>
      <c r="O723" s="4">
        <v>26.943000000000001</v>
      </c>
      <c r="P723" s="4">
        <v>21.34</v>
      </c>
      <c r="Q723" s="4">
        <v>22.088000000000001</v>
      </c>
      <c r="R723" s="95"/>
    </row>
    <row r="724" spans="1:18">
      <c r="A724" s="10">
        <v>43346</v>
      </c>
      <c r="B724" s="4" t="s">
        <v>110</v>
      </c>
      <c r="D724" s="4" t="s">
        <v>110</v>
      </c>
      <c r="E724" s="95">
        <f t="shared" si="79"/>
        <v>0.44986878847857681</v>
      </c>
      <c r="F724" s="4">
        <v>97.312600000000003</v>
      </c>
      <c r="G724" s="95">
        <f t="shared" si="79"/>
        <v>0.62999357226093933</v>
      </c>
      <c r="H724" s="4">
        <v>92.873900000000006</v>
      </c>
      <c r="I724" s="95">
        <f t="shared" si="79"/>
        <v>0.63650001385064559</v>
      </c>
      <c r="J724" s="4">
        <v>88.506399999999999</v>
      </c>
      <c r="K724" s="95">
        <f t="shared" si="79"/>
        <v>0.59999437071389117</v>
      </c>
      <c r="L724" s="4" t="s">
        <v>110</v>
      </c>
      <c r="M724" s="95">
        <f t="shared" si="78"/>
        <v>0.41999825667355661</v>
      </c>
      <c r="N724" s="4">
        <v>57.036999999999999</v>
      </c>
      <c r="O724" s="4">
        <v>26.943000000000001</v>
      </c>
      <c r="P724" s="4">
        <v>21.34</v>
      </c>
      <c r="Q724" s="4">
        <v>22.088000000000001</v>
      </c>
      <c r="R724" s="95"/>
    </row>
    <row r="725" spans="1:18">
      <c r="A725" s="10">
        <v>43347</v>
      </c>
      <c r="B725" s="4" t="s">
        <v>110</v>
      </c>
      <c r="D725" s="4" t="s">
        <v>110</v>
      </c>
      <c r="E725" s="95">
        <f t="shared" si="79"/>
        <v>0.44986878847857681</v>
      </c>
      <c r="F725" s="4">
        <v>97.359300000000005</v>
      </c>
      <c r="G725" s="95">
        <f t="shared" si="79"/>
        <v>0.6599989249443392</v>
      </c>
      <c r="H725" s="4">
        <v>92.938000000000002</v>
      </c>
      <c r="I725" s="95">
        <f t="shared" si="79"/>
        <v>0.6449986412547104</v>
      </c>
      <c r="J725" s="4">
        <v>87.803799999999995</v>
      </c>
      <c r="K725" s="95">
        <f t="shared" si="79"/>
        <v>0.64999420911693473</v>
      </c>
      <c r="L725" s="4" t="s">
        <v>110</v>
      </c>
      <c r="M725" s="95">
        <f t="shared" si="78"/>
        <v>0.41999825667355661</v>
      </c>
      <c r="N725" s="4">
        <v>60.116999999999997</v>
      </c>
      <c r="O725" s="4">
        <v>30.606999999999999</v>
      </c>
      <c r="P725" s="4">
        <v>21.34</v>
      </c>
      <c r="Q725" s="4">
        <v>22.088000000000001</v>
      </c>
      <c r="R725" s="95"/>
    </row>
    <row r="726" spans="1:18">
      <c r="A726" s="10">
        <v>43348</v>
      </c>
      <c r="B726" s="4" t="s">
        <v>110</v>
      </c>
      <c r="D726" s="4" t="s">
        <v>110</v>
      </c>
      <c r="E726" s="95">
        <f t="shared" si="79"/>
        <v>0.44986878847857681</v>
      </c>
      <c r="F726" s="4">
        <v>97.640600000000006</v>
      </c>
      <c r="G726" s="95">
        <f t="shared" si="79"/>
        <v>0.62999334878552604</v>
      </c>
      <c r="H726" s="4">
        <v>93.040999999999997</v>
      </c>
      <c r="I726" s="95">
        <f t="shared" si="79"/>
        <v>0.65000401768600724</v>
      </c>
      <c r="J726" s="4">
        <v>89.688299999999998</v>
      </c>
      <c r="K726" s="95">
        <f t="shared" si="79"/>
        <v>0.54500014342602521</v>
      </c>
      <c r="L726" s="4" t="s">
        <v>110</v>
      </c>
      <c r="M726" s="95">
        <f t="shared" si="78"/>
        <v>0.41999825667355661</v>
      </c>
      <c r="N726" s="4">
        <v>60.886000000000003</v>
      </c>
      <c r="O726" s="4">
        <v>30.335000000000001</v>
      </c>
      <c r="P726" s="4">
        <v>23.492000000000001</v>
      </c>
      <c r="Q726" s="4">
        <v>22.088000000000001</v>
      </c>
      <c r="R726" s="95"/>
    </row>
    <row r="727" spans="1:18">
      <c r="A727" s="10">
        <v>43349</v>
      </c>
      <c r="B727" s="4" t="s">
        <v>110</v>
      </c>
      <c r="D727" s="4" t="s">
        <v>110</v>
      </c>
      <c r="E727" s="95">
        <f t="shared" si="79"/>
        <v>0.44986878847857681</v>
      </c>
      <c r="F727" s="4">
        <v>97.831000000000003</v>
      </c>
      <c r="G727" s="95">
        <f t="shared" si="79"/>
        <v>0.62249027561658676</v>
      </c>
      <c r="H727" s="4">
        <v>93.587400000000002</v>
      </c>
      <c r="I727" s="95">
        <f t="shared" si="79"/>
        <v>0.60999429931598481</v>
      </c>
      <c r="J727" s="4">
        <v>88.976699999999994</v>
      </c>
      <c r="K727" s="95">
        <f t="shared" si="79"/>
        <v>0.59499676526787959</v>
      </c>
      <c r="L727" s="4" t="s">
        <v>110</v>
      </c>
      <c r="M727" s="95">
        <f t="shared" si="78"/>
        <v>0.41999825667355661</v>
      </c>
      <c r="N727" s="4">
        <v>58.716000000000001</v>
      </c>
      <c r="O727" s="4">
        <v>30.146999999999998</v>
      </c>
      <c r="P727" s="4">
        <v>23.492000000000001</v>
      </c>
      <c r="Q727" s="4">
        <v>22.673999999999999</v>
      </c>
      <c r="R727" s="95"/>
    </row>
    <row r="728" spans="1:18">
      <c r="A728" s="10">
        <v>43350</v>
      </c>
      <c r="B728" s="4" t="s">
        <v>110</v>
      </c>
      <c r="D728" s="4" t="s">
        <v>110</v>
      </c>
      <c r="E728" s="95">
        <f t="shared" si="79"/>
        <v>0.44986878847857681</v>
      </c>
      <c r="F728" s="4">
        <v>98.002399999999994</v>
      </c>
      <c r="G728" s="95">
        <f t="shared" si="79"/>
        <v>0.61998821797562087</v>
      </c>
      <c r="H728" s="4">
        <v>95.200800000000001</v>
      </c>
      <c r="I728" s="95">
        <f t="shared" si="79"/>
        <v>0.46000348736565355</v>
      </c>
      <c r="J728" s="4">
        <v>91.364199999999997</v>
      </c>
      <c r="K728" s="95">
        <f t="shared" si="79"/>
        <v>0.46000030646577106</v>
      </c>
      <c r="L728" s="4" t="s">
        <v>110</v>
      </c>
      <c r="M728" s="95">
        <f t="shared" si="78"/>
        <v>0.41999825667355661</v>
      </c>
      <c r="N728" s="4">
        <v>57.692</v>
      </c>
      <c r="O728" s="4">
        <v>30.146999999999998</v>
      </c>
      <c r="P728" s="4">
        <v>23.492000000000001</v>
      </c>
      <c r="Q728" s="4">
        <v>22.673999999999999</v>
      </c>
      <c r="R728" s="95"/>
    </row>
    <row r="729" spans="1:18">
      <c r="A729" s="10">
        <v>43353</v>
      </c>
      <c r="B729" s="4" t="s">
        <v>110</v>
      </c>
      <c r="D729" s="4" t="s">
        <v>110</v>
      </c>
      <c r="E729" s="95">
        <f t="shared" si="79"/>
        <v>0.44986878847857681</v>
      </c>
      <c r="F729" s="4">
        <v>98.494299999999996</v>
      </c>
      <c r="G729" s="95">
        <f t="shared" si="79"/>
        <v>0.6199800394540651</v>
      </c>
      <c r="H729" s="4">
        <v>95.038499999999999</v>
      </c>
      <c r="I729" s="95">
        <f t="shared" si="79"/>
        <v>0.51499683840787691</v>
      </c>
      <c r="J729" s="4">
        <v>89.417000000000002</v>
      </c>
      <c r="K729" s="95">
        <f t="shared" si="79"/>
        <v>0.59999698665304713</v>
      </c>
      <c r="L729" s="4" t="s">
        <v>110</v>
      </c>
      <c r="M729" s="95">
        <f t="shared" si="78"/>
        <v>0.41999825667355661</v>
      </c>
      <c r="N729" s="4">
        <v>58.313000000000002</v>
      </c>
      <c r="O729" s="4">
        <v>30.544</v>
      </c>
      <c r="P729" s="4">
        <v>23.492000000000001</v>
      </c>
      <c r="Q729" s="4">
        <v>22.673999999999999</v>
      </c>
      <c r="R729" s="95"/>
    </row>
    <row r="730" spans="1:18">
      <c r="A730" s="10">
        <v>43354</v>
      </c>
      <c r="B730" s="4" t="s">
        <v>110</v>
      </c>
      <c r="D730" s="4" t="s">
        <v>110</v>
      </c>
      <c r="E730" s="95">
        <f t="shared" si="79"/>
        <v>0.44986878847857681</v>
      </c>
      <c r="F730" s="4">
        <v>98.667900000000003</v>
      </c>
      <c r="G730" s="95">
        <f t="shared" si="79"/>
        <v>0.61597604185353083</v>
      </c>
      <c r="H730" s="4">
        <v>94.325000000000003</v>
      </c>
      <c r="I730" s="95">
        <f t="shared" si="79"/>
        <v>0.60999941101981814</v>
      </c>
      <c r="J730" s="4">
        <v>89.548599999999993</v>
      </c>
      <c r="K730" s="95">
        <f t="shared" si="79"/>
        <v>0.59999852782750485</v>
      </c>
      <c r="L730" s="4" t="s">
        <v>110</v>
      </c>
      <c r="M730" s="95">
        <f t="shared" si="78"/>
        <v>0.41999825667355661</v>
      </c>
      <c r="N730" s="4">
        <v>60.274000000000001</v>
      </c>
      <c r="O730" s="4">
        <v>30.544</v>
      </c>
      <c r="P730" s="4">
        <v>23.492000000000001</v>
      </c>
      <c r="Q730" s="4">
        <v>22.673999999999999</v>
      </c>
      <c r="R730" s="95"/>
    </row>
    <row r="731" spans="1:18">
      <c r="A731" s="10">
        <v>43355</v>
      </c>
      <c r="B731" s="4" t="s">
        <v>110</v>
      </c>
      <c r="D731" s="4" t="s">
        <v>110</v>
      </c>
      <c r="E731" s="95">
        <f t="shared" si="79"/>
        <v>0.44986878847857681</v>
      </c>
      <c r="F731" s="4">
        <v>98.848399999999998</v>
      </c>
      <c r="G731" s="95">
        <f t="shared" si="79"/>
        <v>0.60747279961753575</v>
      </c>
      <c r="H731" s="4">
        <v>95.863399999999999</v>
      </c>
      <c r="I731" s="95">
        <f t="shared" si="79"/>
        <v>0.4500031145507945</v>
      </c>
      <c r="J731" s="4">
        <v>91.893299999999996</v>
      </c>
      <c r="K731" s="95">
        <f t="shared" si="79"/>
        <v>0.45999708357410163</v>
      </c>
      <c r="L731" s="4" t="s">
        <v>110</v>
      </c>
      <c r="M731" s="95">
        <f t="shared" si="78"/>
        <v>0.41999825667355661</v>
      </c>
      <c r="N731" s="4">
        <v>55.762999999999998</v>
      </c>
      <c r="O731" s="4">
        <v>30.544</v>
      </c>
      <c r="P731" s="4">
        <v>23.492000000000001</v>
      </c>
      <c r="Q731" s="4">
        <v>22.673999999999999</v>
      </c>
      <c r="R731" s="95"/>
    </row>
    <row r="732" spans="1:18">
      <c r="A732" s="10">
        <v>43356</v>
      </c>
      <c r="B732" s="4" t="s">
        <v>110</v>
      </c>
      <c r="D732" s="4" t="s">
        <v>110</v>
      </c>
      <c r="E732" s="95">
        <f t="shared" si="79"/>
        <v>0.44986878847857681</v>
      </c>
      <c r="F732" s="4">
        <v>99.023399999999995</v>
      </c>
      <c r="G732" s="95">
        <f t="shared" si="79"/>
        <v>0.59995751845859868</v>
      </c>
      <c r="H732" s="4">
        <v>94.640100000000004</v>
      </c>
      <c r="I732" s="95">
        <f t="shared" si="79"/>
        <v>0.60798861097120938</v>
      </c>
      <c r="J732" s="4">
        <v>89.805400000000006</v>
      </c>
      <c r="K732" s="95">
        <f t="shared" si="79"/>
        <v>0.60049792687008985</v>
      </c>
      <c r="L732" s="4" t="s">
        <v>110</v>
      </c>
      <c r="M732" s="95">
        <f t="shared" si="78"/>
        <v>0.41999825667355661</v>
      </c>
      <c r="N732" s="4">
        <v>65.335999999999999</v>
      </c>
      <c r="O732" s="4">
        <v>30.544</v>
      </c>
      <c r="P732" s="4">
        <v>23.492000000000001</v>
      </c>
      <c r="Q732" s="4">
        <v>22.673999999999999</v>
      </c>
      <c r="R732" s="95"/>
    </row>
    <row r="733" spans="1:18">
      <c r="A733" s="10">
        <v>43357</v>
      </c>
      <c r="B733" s="4" t="s">
        <v>110</v>
      </c>
      <c r="D733" s="4" t="s">
        <v>110</v>
      </c>
      <c r="E733" s="95">
        <f t="shared" si="79"/>
        <v>0.44986878847857681</v>
      </c>
      <c r="F733" s="4">
        <v>99.326499999999996</v>
      </c>
      <c r="G733" s="95">
        <f t="shared" si="79"/>
        <v>0.4949887492260403</v>
      </c>
      <c r="H733" s="4">
        <v>94.692099999999996</v>
      </c>
      <c r="I733" s="95">
        <f t="shared" si="79"/>
        <v>0.61999460260244532</v>
      </c>
      <c r="J733" s="4">
        <v>89.645399999999995</v>
      </c>
      <c r="K733" s="95">
        <f t="shared" si="79"/>
        <v>0.61999654455548381</v>
      </c>
      <c r="L733" s="4" t="s">
        <v>110</v>
      </c>
      <c r="M733" s="95">
        <f t="shared" si="78"/>
        <v>0.41999825667355661</v>
      </c>
      <c r="N733" s="4">
        <v>97.915000000000006</v>
      </c>
      <c r="O733" s="4">
        <v>31.119</v>
      </c>
      <c r="P733" s="4">
        <v>23.626999999999999</v>
      </c>
      <c r="Q733" s="4">
        <v>22.673999999999999</v>
      </c>
      <c r="R733" s="95"/>
    </row>
    <row r="734" spans="1:18">
      <c r="A734" s="10">
        <v>43360</v>
      </c>
      <c r="B734" s="4" t="s">
        <v>110</v>
      </c>
      <c r="D734" s="4" t="s">
        <v>110</v>
      </c>
      <c r="E734" s="95">
        <f t="shared" ref="E734:K749" si="80">IFERROR((1/(D734/100)-1)*(365/(D$26-$A734)),E733)</f>
        <v>0.44986878847857681</v>
      </c>
      <c r="F734" s="4">
        <v>99.694100000000006</v>
      </c>
      <c r="G734" s="95">
        <f t="shared" si="80"/>
        <v>0.5599804802891778</v>
      </c>
      <c r="H734" s="4">
        <v>95.281700000000001</v>
      </c>
      <c r="I734" s="95">
        <f t="shared" si="80"/>
        <v>0.60248697633788206</v>
      </c>
      <c r="J734" s="4">
        <v>92.657200000000003</v>
      </c>
      <c r="K734" s="95">
        <f t="shared" si="80"/>
        <v>0.44500207381451268</v>
      </c>
      <c r="L734" s="4" t="s">
        <v>110</v>
      </c>
      <c r="M734" s="95">
        <f t="shared" si="78"/>
        <v>0.41999825667355661</v>
      </c>
      <c r="N734" s="4">
        <v>97.915000000000006</v>
      </c>
      <c r="O734" s="4">
        <v>31.161999999999999</v>
      </c>
      <c r="P734" s="4">
        <v>23.626999999999999</v>
      </c>
      <c r="Q734" s="4">
        <v>22.673999999999999</v>
      </c>
      <c r="R734" s="95"/>
    </row>
    <row r="735" spans="1:18">
      <c r="A735" s="10">
        <v>43361</v>
      </c>
      <c r="B735" s="4" t="s">
        <v>110</v>
      </c>
      <c r="D735" s="4" t="s">
        <v>110</v>
      </c>
      <c r="E735" s="95">
        <f t="shared" si="80"/>
        <v>0.44986878847857681</v>
      </c>
      <c r="F735" s="4">
        <v>99.835899999999995</v>
      </c>
      <c r="G735" s="95">
        <f t="shared" si="80"/>
        <v>0.59994951715767852</v>
      </c>
      <c r="H735" s="4">
        <v>95.449799999999996</v>
      </c>
      <c r="I735" s="95">
        <f t="shared" si="80"/>
        <v>0.59999872834400525</v>
      </c>
      <c r="J735" s="4" t="s">
        <v>110</v>
      </c>
      <c r="K735" s="95">
        <f t="shared" si="80"/>
        <v>0.44500207381451268</v>
      </c>
      <c r="L735" s="4" t="s">
        <v>110</v>
      </c>
      <c r="M735" s="95">
        <f t="shared" si="78"/>
        <v>0.41999825667355661</v>
      </c>
      <c r="N735" s="4">
        <v>97.915000000000006</v>
      </c>
      <c r="O735" s="4">
        <v>31.161999999999999</v>
      </c>
      <c r="P735" s="4">
        <v>23.626999999999999</v>
      </c>
      <c r="Q735" s="4">
        <v>22.673999999999999</v>
      </c>
      <c r="R735" s="95"/>
    </row>
    <row r="736" spans="1:18">
      <c r="A736" s="10">
        <v>43362</v>
      </c>
      <c r="B736" s="4" t="s">
        <v>110</v>
      </c>
      <c r="D736" s="4" t="s">
        <v>110</v>
      </c>
      <c r="E736" s="95">
        <f t="shared" si="80"/>
        <v>0.44986878847857681</v>
      </c>
      <c r="F736" s="4" t="s">
        <v>110</v>
      </c>
      <c r="G736" s="95">
        <f t="shared" si="80"/>
        <v>0.59994951715767852</v>
      </c>
      <c r="H736" s="4">
        <v>95.775400000000005</v>
      </c>
      <c r="I736" s="95">
        <f t="shared" si="80"/>
        <v>0.57499815789261699</v>
      </c>
      <c r="J736" s="4">
        <v>93.541799999999995</v>
      </c>
      <c r="K736" s="95">
        <f t="shared" si="80"/>
        <v>0.39999824202180873</v>
      </c>
      <c r="L736" s="4" t="s">
        <v>110</v>
      </c>
      <c r="M736" s="95">
        <f t="shared" si="78"/>
        <v>0.41999825667355661</v>
      </c>
      <c r="N736" s="4">
        <v>97.915000000000006</v>
      </c>
      <c r="O736" s="4">
        <v>31.161999999999999</v>
      </c>
      <c r="P736" s="4">
        <v>23.626999999999999</v>
      </c>
      <c r="Q736" s="4">
        <v>22.673999999999999</v>
      </c>
      <c r="R736" s="95"/>
    </row>
    <row r="737" spans="1:18">
      <c r="A737" s="10">
        <v>43363</v>
      </c>
      <c r="B737" s="4" t="s">
        <v>110</v>
      </c>
      <c r="D737" s="4" t="s">
        <v>110</v>
      </c>
      <c r="E737" s="95">
        <f t="shared" si="80"/>
        <v>0.44986878847857681</v>
      </c>
      <c r="F737" s="4" t="s">
        <v>110</v>
      </c>
      <c r="G737" s="95">
        <f t="shared" si="80"/>
        <v>0.59994951715767852</v>
      </c>
      <c r="H737" s="4">
        <v>97.056399999999996</v>
      </c>
      <c r="I737" s="95">
        <f t="shared" si="80"/>
        <v>0.40999986720207016</v>
      </c>
      <c r="J737" s="4">
        <v>91.031499999999994</v>
      </c>
      <c r="K737" s="95">
        <f t="shared" si="80"/>
        <v>0.58000172928442217</v>
      </c>
      <c r="L737" s="4" t="s">
        <v>110</v>
      </c>
      <c r="M737" s="95">
        <f t="shared" si="78"/>
        <v>0.41999825667355661</v>
      </c>
      <c r="N737" s="4">
        <v>97.915000000000006</v>
      </c>
      <c r="O737" s="4">
        <v>29.483000000000001</v>
      </c>
      <c r="P737" s="4">
        <v>23.626999999999999</v>
      </c>
      <c r="Q737" s="4">
        <v>22.673999999999999</v>
      </c>
      <c r="R737" s="95"/>
    </row>
    <row r="738" spans="1:18">
      <c r="A738" s="10">
        <v>43364</v>
      </c>
      <c r="B738" s="4" t="s">
        <v>110</v>
      </c>
      <c r="D738" s="4" t="s">
        <v>110</v>
      </c>
      <c r="E738" s="95">
        <f t="shared" si="80"/>
        <v>0.44986878847857681</v>
      </c>
      <c r="F738" s="4" t="s">
        <v>110</v>
      </c>
      <c r="G738" s="95">
        <f t="shared" si="80"/>
        <v>0.59994951715767852</v>
      </c>
      <c r="H738" s="4">
        <v>96.098200000000006</v>
      </c>
      <c r="I738" s="95">
        <f t="shared" si="80"/>
        <v>0.56999266615575894</v>
      </c>
      <c r="J738" s="4">
        <v>91.302499999999995</v>
      </c>
      <c r="K738" s="95">
        <f t="shared" si="80"/>
        <v>0.56999992369088359</v>
      </c>
      <c r="L738" s="4" t="s">
        <v>110</v>
      </c>
      <c r="M738" s="95">
        <f t="shared" si="78"/>
        <v>0.41999825667355661</v>
      </c>
      <c r="N738" s="4">
        <v>97.915000000000006</v>
      </c>
      <c r="O738" s="4">
        <v>27.719000000000001</v>
      </c>
      <c r="P738" s="4">
        <v>23.626999999999999</v>
      </c>
      <c r="Q738" s="4">
        <v>22.673999999999999</v>
      </c>
      <c r="R738" s="95"/>
    </row>
    <row r="739" spans="1:18">
      <c r="A739" s="10">
        <v>43367</v>
      </c>
      <c r="B739" s="4" t="s">
        <v>110</v>
      </c>
      <c r="D739" s="4" t="s">
        <v>110</v>
      </c>
      <c r="E739" s="95">
        <f t="shared" si="80"/>
        <v>0.44986878847857681</v>
      </c>
      <c r="F739" s="4" t="s">
        <v>110</v>
      </c>
      <c r="G739" s="95">
        <f t="shared" si="80"/>
        <v>0.59994951715767852</v>
      </c>
      <c r="H739" s="4">
        <v>96.532799999999995</v>
      </c>
      <c r="I739" s="95">
        <f t="shared" si="80"/>
        <v>0.56999233961657825</v>
      </c>
      <c r="J739" s="4">
        <v>91.828699999999998</v>
      </c>
      <c r="K739" s="95">
        <f t="shared" si="80"/>
        <v>0.55998654240881796</v>
      </c>
      <c r="L739" s="4" t="s">
        <v>110</v>
      </c>
      <c r="M739" s="95">
        <f t="shared" si="78"/>
        <v>0.41999825667355661</v>
      </c>
      <c r="N739" s="4">
        <v>97.915000000000006</v>
      </c>
      <c r="O739" s="4">
        <v>28.35</v>
      </c>
      <c r="P739" s="4">
        <v>23.626999999999999</v>
      </c>
      <c r="Q739" s="4">
        <v>22.673999999999999</v>
      </c>
      <c r="R739" s="95"/>
    </row>
    <row r="740" spans="1:18">
      <c r="A740" s="10">
        <v>43368</v>
      </c>
      <c r="B740" s="4" t="s">
        <v>110</v>
      </c>
      <c r="D740" s="4" t="s">
        <v>110</v>
      </c>
      <c r="E740" s="95">
        <f t="shared" si="80"/>
        <v>0.44986878847857681</v>
      </c>
      <c r="F740" s="4" t="s">
        <v>110</v>
      </c>
      <c r="G740" s="95">
        <f t="shared" si="80"/>
        <v>0.59994951715767852</v>
      </c>
      <c r="H740" s="4">
        <v>96.566000000000003</v>
      </c>
      <c r="I740" s="95">
        <f t="shared" si="80"/>
        <v>0.58999214856348725</v>
      </c>
      <c r="J740" s="4" t="s">
        <v>110</v>
      </c>
      <c r="K740" s="95">
        <f t="shared" si="80"/>
        <v>0.55998654240881796</v>
      </c>
      <c r="L740" s="4" t="s">
        <v>110</v>
      </c>
      <c r="M740" s="95">
        <f t="shared" si="78"/>
        <v>0.41999825667355661</v>
      </c>
      <c r="N740" s="4">
        <v>97.915000000000006</v>
      </c>
      <c r="O740" s="4">
        <v>28.35</v>
      </c>
      <c r="P740" s="4">
        <v>23.626999999999999</v>
      </c>
      <c r="Q740" s="4">
        <v>22.673999999999999</v>
      </c>
      <c r="R740" s="95"/>
    </row>
    <row r="741" spans="1:18">
      <c r="A741" s="10">
        <v>43369</v>
      </c>
      <c r="B741" s="4" t="s">
        <v>110</v>
      </c>
      <c r="D741" s="4" t="s">
        <v>110</v>
      </c>
      <c r="E741" s="95">
        <f t="shared" si="80"/>
        <v>0.44986878847857681</v>
      </c>
      <c r="F741" s="4" t="s">
        <v>110</v>
      </c>
      <c r="G741" s="95">
        <f t="shared" si="80"/>
        <v>0.59994951715767852</v>
      </c>
      <c r="H741" s="4">
        <v>96.932699999999997</v>
      </c>
      <c r="I741" s="95">
        <f t="shared" si="80"/>
        <v>0.54999597904623954</v>
      </c>
      <c r="J741" s="4" t="s">
        <v>110</v>
      </c>
      <c r="K741" s="95">
        <f t="shared" si="80"/>
        <v>0.55998654240881796</v>
      </c>
      <c r="L741" s="4" t="s">
        <v>110</v>
      </c>
      <c r="M741" s="95">
        <f t="shared" si="78"/>
        <v>0.41999825667355661</v>
      </c>
      <c r="N741" s="4">
        <v>97.915000000000006</v>
      </c>
      <c r="O741" s="4">
        <v>27.248999999999999</v>
      </c>
      <c r="P741" s="4">
        <v>23.626999999999999</v>
      </c>
      <c r="Q741" s="4">
        <v>22.673999999999999</v>
      </c>
      <c r="R741" s="95"/>
    </row>
    <row r="742" spans="1:18">
      <c r="A742" s="10">
        <v>43370</v>
      </c>
      <c r="B742" s="4" t="s">
        <v>110</v>
      </c>
      <c r="D742" s="4" t="s">
        <v>110</v>
      </c>
      <c r="E742" s="95">
        <f t="shared" si="80"/>
        <v>0.44986878847857681</v>
      </c>
      <c r="F742" s="4" t="s">
        <v>110</v>
      </c>
      <c r="G742" s="95">
        <f t="shared" si="80"/>
        <v>0.59994951715767852</v>
      </c>
      <c r="H742" s="4">
        <v>97.307400000000001</v>
      </c>
      <c r="I742" s="95">
        <f t="shared" si="80"/>
        <v>0.50499705058402755</v>
      </c>
      <c r="J742" s="4">
        <v>93.180700000000002</v>
      </c>
      <c r="K742" s="95">
        <f t="shared" si="80"/>
        <v>0.48567304758876617</v>
      </c>
      <c r="L742" s="4" t="s">
        <v>110</v>
      </c>
      <c r="M742" s="95">
        <f t="shared" si="78"/>
        <v>0.41999825667355661</v>
      </c>
      <c r="N742" s="4">
        <v>97.915000000000006</v>
      </c>
      <c r="O742" s="4">
        <v>28.547000000000001</v>
      </c>
      <c r="P742" s="4">
        <v>23.626999999999999</v>
      </c>
      <c r="Q742" s="4">
        <v>22.939</v>
      </c>
      <c r="R742" s="95"/>
    </row>
    <row r="743" spans="1:18">
      <c r="A743" s="10">
        <v>43371</v>
      </c>
      <c r="B743" s="4" t="s">
        <v>110</v>
      </c>
      <c r="D743" s="4" t="s">
        <v>110</v>
      </c>
      <c r="E743" s="95">
        <f t="shared" si="80"/>
        <v>0.44986878847857681</v>
      </c>
      <c r="F743" s="4" t="s">
        <v>110</v>
      </c>
      <c r="G743" s="95">
        <f t="shared" si="80"/>
        <v>0.59994951715767852</v>
      </c>
      <c r="H743" s="4">
        <v>97.2</v>
      </c>
      <c r="I743" s="95">
        <f t="shared" si="80"/>
        <v>0.55338964695689796</v>
      </c>
      <c r="J743" s="4">
        <v>91.971999999999994</v>
      </c>
      <c r="K743" s="95">
        <f t="shared" si="80"/>
        <v>0.58999840531176229</v>
      </c>
      <c r="L743" s="4" t="s">
        <v>110</v>
      </c>
      <c r="M743" s="95">
        <f t="shared" si="78"/>
        <v>0.41999825667355661</v>
      </c>
      <c r="N743" s="4">
        <v>97.915000000000006</v>
      </c>
      <c r="O743" s="4">
        <v>28.547000000000001</v>
      </c>
      <c r="P743" s="4">
        <v>22.41</v>
      </c>
      <c r="Q743" s="4">
        <v>22.617000000000001</v>
      </c>
      <c r="R743" s="95"/>
    </row>
    <row r="744" spans="1:18">
      <c r="A744" s="10">
        <v>43374</v>
      </c>
      <c r="B744" s="4" t="s">
        <v>110</v>
      </c>
      <c r="D744" s="4" t="s">
        <v>110</v>
      </c>
      <c r="E744" s="95">
        <f t="shared" si="80"/>
        <v>0.44986878847857681</v>
      </c>
      <c r="F744" s="4" t="s">
        <v>110</v>
      </c>
      <c r="G744" s="95">
        <f t="shared" si="80"/>
        <v>0.59994951715767852</v>
      </c>
      <c r="H744" s="4">
        <v>97.395700000000005</v>
      </c>
      <c r="I744" s="95">
        <f t="shared" si="80"/>
        <v>0.6099919580638552</v>
      </c>
      <c r="J744" s="4">
        <v>92.254999999999995</v>
      </c>
      <c r="K744" s="95">
        <f t="shared" si="80"/>
        <v>0.60083358041064805</v>
      </c>
      <c r="L744" s="4" t="s">
        <v>110</v>
      </c>
      <c r="M744" s="95">
        <f t="shared" si="78"/>
        <v>0.41999825667355661</v>
      </c>
      <c r="N744" s="4">
        <v>97.915000000000006</v>
      </c>
      <c r="O744" s="4">
        <v>28.869</v>
      </c>
      <c r="P744" s="4">
        <v>22.41</v>
      </c>
      <c r="Q744" s="4">
        <v>23.061</v>
      </c>
      <c r="R744" s="95"/>
    </row>
    <row r="745" spans="1:18">
      <c r="A745" s="10">
        <v>43375</v>
      </c>
      <c r="B745" s="4" t="s">
        <v>110</v>
      </c>
      <c r="D745" s="4" t="s">
        <v>110</v>
      </c>
      <c r="E745" s="95">
        <f t="shared" si="80"/>
        <v>0.44986878847857681</v>
      </c>
      <c r="F745" s="4" t="s">
        <v>110</v>
      </c>
      <c r="G745" s="95">
        <f t="shared" si="80"/>
        <v>0.59994951715767852</v>
      </c>
      <c r="H745" s="4">
        <v>97.203800000000001</v>
      </c>
      <c r="I745" s="95">
        <f t="shared" si="80"/>
        <v>0.69998155078985325</v>
      </c>
      <c r="J745" s="4">
        <v>93.112200000000001</v>
      </c>
      <c r="K745" s="95">
        <f t="shared" si="80"/>
        <v>0.5400037803853851</v>
      </c>
      <c r="L745" s="4" t="s">
        <v>110</v>
      </c>
      <c r="M745" s="95">
        <f t="shared" si="78"/>
        <v>0.41999825667355661</v>
      </c>
      <c r="N745" s="4">
        <v>97.915000000000006</v>
      </c>
      <c r="O745" s="4">
        <v>28.152000000000001</v>
      </c>
      <c r="P745" s="4">
        <v>22.41</v>
      </c>
      <c r="Q745" s="4">
        <v>23.167999999999999</v>
      </c>
      <c r="R745" s="95"/>
    </row>
    <row r="746" spans="1:18">
      <c r="A746" s="10">
        <v>43376</v>
      </c>
      <c r="B746" s="4" t="s">
        <v>110</v>
      </c>
      <c r="D746" s="4" t="s">
        <v>110</v>
      </c>
      <c r="E746" s="95">
        <f t="shared" si="80"/>
        <v>0.44986878847857681</v>
      </c>
      <c r="F746" s="4" t="s">
        <v>110</v>
      </c>
      <c r="G746" s="95">
        <f t="shared" si="80"/>
        <v>0.59994951715767852</v>
      </c>
      <c r="H746" s="4">
        <v>97.421700000000001</v>
      </c>
      <c r="I746" s="95">
        <f t="shared" si="80"/>
        <v>0.68998964589731471</v>
      </c>
      <c r="J746" s="4">
        <v>93.709900000000005</v>
      </c>
      <c r="K746" s="95">
        <f t="shared" si="80"/>
        <v>0.49999868242962897</v>
      </c>
      <c r="L746" s="4" t="s">
        <v>110</v>
      </c>
      <c r="M746" s="95">
        <f t="shared" si="78"/>
        <v>0.41999825667355661</v>
      </c>
      <c r="N746" s="4">
        <v>97.915000000000006</v>
      </c>
      <c r="O746" s="4">
        <v>27.741</v>
      </c>
      <c r="P746" s="4">
        <v>21.885999999999999</v>
      </c>
      <c r="Q746" s="4">
        <v>21.896000000000001</v>
      </c>
      <c r="R746" s="95"/>
    </row>
    <row r="747" spans="1:18">
      <c r="A747" s="10">
        <v>43377</v>
      </c>
      <c r="B747" s="4" t="s">
        <v>110</v>
      </c>
      <c r="D747" s="4" t="s">
        <v>110</v>
      </c>
      <c r="E747" s="95">
        <f t="shared" si="80"/>
        <v>0.44986878847857681</v>
      </c>
      <c r="F747" s="4" t="s">
        <v>110</v>
      </c>
      <c r="G747" s="95">
        <f t="shared" si="80"/>
        <v>0.59994951715767852</v>
      </c>
      <c r="H747" s="4">
        <v>98.078699999999998</v>
      </c>
      <c r="I747" s="95">
        <f t="shared" si="80"/>
        <v>0.55000925081279073</v>
      </c>
      <c r="J747" s="4">
        <v>93.026799999999994</v>
      </c>
      <c r="K747" s="95">
        <f t="shared" si="80"/>
        <v>0.57000106420945373</v>
      </c>
      <c r="L747" s="4" t="s">
        <v>110</v>
      </c>
      <c r="M747" s="95">
        <f t="shared" si="78"/>
        <v>0.41999825667355661</v>
      </c>
      <c r="N747" s="4">
        <v>97.915000000000006</v>
      </c>
      <c r="O747" s="4">
        <v>26.968</v>
      </c>
      <c r="P747" s="4">
        <v>21.885999999999999</v>
      </c>
      <c r="Q747" s="4">
        <v>21.896000000000001</v>
      </c>
      <c r="R747" s="95"/>
    </row>
    <row r="748" spans="1:18">
      <c r="A748" s="10">
        <v>43378</v>
      </c>
      <c r="B748" s="4" t="s">
        <v>110</v>
      </c>
      <c r="D748" s="4" t="s">
        <v>110</v>
      </c>
      <c r="E748" s="95">
        <f t="shared" si="80"/>
        <v>0.44986878847857681</v>
      </c>
      <c r="F748" s="4" t="s">
        <v>110</v>
      </c>
      <c r="G748" s="95">
        <f t="shared" si="80"/>
        <v>0.59994951715767852</v>
      </c>
      <c r="H748" s="4">
        <v>98.160499999999999</v>
      </c>
      <c r="I748" s="95">
        <f t="shared" si="80"/>
        <v>0.56999972833607837</v>
      </c>
      <c r="J748" s="4">
        <v>93.162199999999999</v>
      </c>
      <c r="K748" s="95">
        <f t="shared" si="80"/>
        <v>0.56999581192573123</v>
      </c>
      <c r="L748" s="4" t="s">
        <v>110</v>
      </c>
      <c r="M748" s="95">
        <f t="shared" si="78"/>
        <v>0.41999825667355661</v>
      </c>
      <c r="N748" s="4">
        <v>97.915000000000006</v>
      </c>
      <c r="O748" s="4">
        <v>27.234000000000002</v>
      </c>
      <c r="P748" s="4">
        <v>21.885999999999999</v>
      </c>
      <c r="Q748" s="4">
        <v>21.896000000000001</v>
      </c>
      <c r="R748" s="95"/>
    </row>
    <row r="749" spans="1:18">
      <c r="A749" s="10">
        <v>43381</v>
      </c>
      <c r="B749" s="4" t="s">
        <v>110</v>
      </c>
      <c r="D749" s="4" t="s">
        <v>110</v>
      </c>
      <c r="E749" s="95">
        <f t="shared" si="80"/>
        <v>0.44986878847857681</v>
      </c>
      <c r="F749" s="4" t="s">
        <v>110</v>
      </c>
      <c r="G749" s="95">
        <f t="shared" si="80"/>
        <v>0.59994951715767852</v>
      </c>
      <c r="H749" s="4">
        <v>98.572100000000006</v>
      </c>
      <c r="I749" s="95">
        <f t="shared" si="80"/>
        <v>0.58748142504600465</v>
      </c>
      <c r="J749" s="4">
        <v>93.7821</v>
      </c>
      <c r="K749" s="95">
        <f t="shared" si="80"/>
        <v>0.55000161883964871</v>
      </c>
      <c r="L749" s="4" t="s">
        <v>110</v>
      </c>
      <c r="M749" s="95">
        <f t="shared" si="78"/>
        <v>0.41999825667355661</v>
      </c>
      <c r="N749" s="4">
        <v>97.915000000000006</v>
      </c>
      <c r="O749" s="4">
        <v>27.234000000000002</v>
      </c>
      <c r="P749" s="4">
        <v>21.885999999999999</v>
      </c>
      <c r="Q749" s="4">
        <v>21.896000000000001</v>
      </c>
      <c r="R749" s="95"/>
    </row>
    <row r="750" spans="1:18">
      <c r="A750" s="10">
        <v>43382</v>
      </c>
      <c r="B750" s="4" t="s">
        <v>110</v>
      </c>
      <c r="D750" s="4" t="s">
        <v>110</v>
      </c>
      <c r="E750" s="95">
        <f t="shared" ref="E750:K765" si="81">IFERROR((1/(D750/100)-1)*(365/(D$26-$A750)),E749)</f>
        <v>0.44986878847857681</v>
      </c>
      <c r="F750" s="4" t="s">
        <v>110</v>
      </c>
      <c r="G750" s="95">
        <f t="shared" si="81"/>
        <v>0.59994951715767852</v>
      </c>
      <c r="H750" s="4">
        <v>98.680700000000002</v>
      </c>
      <c r="I750" s="95">
        <f t="shared" si="81"/>
        <v>0.60997806561972612</v>
      </c>
      <c r="J750" s="4">
        <v>93.9148</v>
      </c>
      <c r="K750" s="95">
        <f t="shared" si="81"/>
        <v>0.55000321419483522</v>
      </c>
      <c r="L750" s="4" t="s">
        <v>110</v>
      </c>
      <c r="M750" s="95">
        <f t="shared" si="78"/>
        <v>0.41999825667355661</v>
      </c>
      <c r="N750" s="4">
        <v>97.915000000000006</v>
      </c>
      <c r="O750" s="4">
        <v>27.361000000000001</v>
      </c>
      <c r="P750" s="4">
        <v>21.885999999999999</v>
      </c>
      <c r="Q750" s="4">
        <v>22.585000000000001</v>
      </c>
      <c r="R750" s="95"/>
    </row>
    <row r="751" spans="1:18">
      <c r="A751" s="10">
        <v>43383</v>
      </c>
      <c r="B751" s="4" t="s">
        <v>110</v>
      </c>
      <c r="D751" s="4" t="s">
        <v>110</v>
      </c>
      <c r="E751" s="95">
        <f t="shared" si="81"/>
        <v>0.44986878847857681</v>
      </c>
      <c r="F751" s="4" t="s">
        <v>110</v>
      </c>
      <c r="G751" s="95">
        <f t="shared" si="81"/>
        <v>0.59994951715767852</v>
      </c>
      <c r="H751" s="4">
        <v>98.881200000000007</v>
      </c>
      <c r="I751" s="95">
        <f t="shared" si="81"/>
        <v>0.58997492517716188</v>
      </c>
      <c r="J751" s="4">
        <v>94.4</v>
      </c>
      <c r="K751" s="95">
        <f t="shared" si="81"/>
        <v>0.51553672316384036</v>
      </c>
      <c r="L751" s="4" t="s">
        <v>110</v>
      </c>
      <c r="M751" s="95">
        <f t="shared" si="78"/>
        <v>0.41999825667355661</v>
      </c>
      <c r="N751" s="4">
        <v>97.915000000000006</v>
      </c>
      <c r="O751" s="4">
        <v>26.67</v>
      </c>
      <c r="P751" s="4">
        <v>21.452000000000002</v>
      </c>
      <c r="Q751" s="4">
        <v>22.012</v>
      </c>
      <c r="R751" s="95"/>
    </row>
    <row r="752" spans="1:18">
      <c r="A752" s="10">
        <v>43384</v>
      </c>
      <c r="B752" s="4" t="s">
        <v>110</v>
      </c>
      <c r="D752" s="4" t="s">
        <v>110</v>
      </c>
      <c r="E752" s="95">
        <f t="shared" si="81"/>
        <v>0.44986878847857681</v>
      </c>
      <c r="F752" s="4" t="s">
        <v>110</v>
      </c>
      <c r="G752" s="95">
        <f t="shared" si="81"/>
        <v>0.59994951715767852</v>
      </c>
      <c r="H752" s="4">
        <v>99.049099999999996</v>
      </c>
      <c r="I752" s="95">
        <f t="shared" si="81"/>
        <v>0.58401758992930508</v>
      </c>
      <c r="J752" s="4">
        <v>94.667100000000005</v>
      </c>
      <c r="K752" s="95">
        <f t="shared" si="81"/>
        <v>0.50150281431638577</v>
      </c>
      <c r="L752" s="4" t="s">
        <v>110</v>
      </c>
      <c r="M752" s="95">
        <f t="shared" si="78"/>
        <v>0.41999825667355661</v>
      </c>
      <c r="N752" s="4">
        <v>97.915000000000006</v>
      </c>
      <c r="O752" s="4">
        <v>26.67</v>
      </c>
      <c r="P752" s="4">
        <v>21.452000000000002</v>
      </c>
      <c r="Q752" s="4">
        <v>22.012</v>
      </c>
      <c r="R752" s="95"/>
    </row>
    <row r="753" spans="1:18">
      <c r="A753" s="10">
        <v>43385</v>
      </c>
      <c r="B753" s="4" t="s">
        <v>110</v>
      </c>
      <c r="D753" s="4" t="s">
        <v>110</v>
      </c>
      <c r="E753" s="95">
        <f t="shared" si="81"/>
        <v>0.44986878847857681</v>
      </c>
      <c r="F753" s="4" t="s">
        <v>110</v>
      </c>
      <c r="G753" s="95">
        <f t="shared" si="81"/>
        <v>0.59994951715767852</v>
      </c>
      <c r="H753" s="4">
        <v>99.280600000000007</v>
      </c>
      <c r="I753" s="95">
        <f t="shared" si="81"/>
        <v>0.5289673914138262</v>
      </c>
      <c r="J753" s="4">
        <v>94.711699999999993</v>
      </c>
      <c r="K753" s="95">
        <f t="shared" si="81"/>
        <v>0.50950133404848719</v>
      </c>
      <c r="L753" s="4" t="s">
        <v>110</v>
      </c>
      <c r="M753" s="95">
        <f t="shared" si="78"/>
        <v>0.41999825667355661</v>
      </c>
      <c r="N753" s="4">
        <v>97.915000000000006</v>
      </c>
      <c r="O753" s="4">
        <v>26.67</v>
      </c>
      <c r="P753" s="4">
        <v>21.452000000000002</v>
      </c>
      <c r="Q753" s="4">
        <v>22.012</v>
      </c>
      <c r="R753" s="95"/>
    </row>
    <row r="754" spans="1:18">
      <c r="A754" s="10">
        <v>43388</v>
      </c>
      <c r="B754" s="4" t="s">
        <v>110</v>
      </c>
      <c r="D754" s="4" t="s">
        <v>110</v>
      </c>
      <c r="E754" s="95">
        <f t="shared" si="81"/>
        <v>0.44986878847857681</v>
      </c>
      <c r="F754" s="4" t="s">
        <v>110</v>
      </c>
      <c r="G754" s="95">
        <f t="shared" si="81"/>
        <v>0.59994951715767852</v>
      </c>
      <c r="H754" s="4" t="s">
        <v>110</v>
      </c>
      <c r="I754" s="95">
        <f t="shared" si="81"/>
        <v>0.5289673914138262</v>
      </c>
      <c r="J754" s="4" t="s">
        <v>110</v>
      </c>
      <c r="K754" s="95">
        <f t="shared" si="81"/>
        <v>0.50950133404848719</v>
      </c>
      <c r="L754" s="4" t="s">
        <v>110</v>
      </c>
      <c r="M754" s="95">
        <f t="shared" si="78"/>
        <v>0.41999825667355661</v>
      </c>
      <c r="N754" s="4">
        <v>97.915000000000006</v>
      </c>
      <c r="O754" s="4">
        <v>26.67</v>
      </c>
      <c r="P754" s="4">
        <v>21.452000000000002</v>
      </c>
      <c r="Q754" s="4">
        <v>22.012</v>
      </c>
      <c r="R754" s="95"/>
    </row>
    <row r="755" spans="1:18">
      <c r="A755" s="10">
        <v>43389</v>
      </c>
      <c r="B755" s="4" t="s">
        <v>110</v>
      </c>
      <c r="D755" s="4" t="s">
        <v>110</v>
      </c>
      <c r="E755" s="95">
        <f t="shared" si="81"/>
        <v>0.44986878847857681</v>
      </c>
      <c r="F755" s="4" t="s">
        <v>110</v>
      </c>
      <c r="G755" s="95">
        <f t="shared" si="81"/>
        <v>0.59994951715767852</v>
      </c>
      <c r="H755" s="4">
        <v>99.835899999999995</v>
      </c>
      <c r="I755" s="95">
        <f t="shared" si="81"/>
        <v>0.59994951715767852</v>
      </c>
      <c r="J755" s="4">
        <v>93.975300000000004</v>
      </c>
      <c r="K755" s="95">
        <f t="shared" si="81"/>
        <v>0.64999807277964405</v>
      </c>
      <c r="L755" s="4" t="s">
        <v>110</v>
      </c>
      <c r="M755" s="95">
        <f t="shared" si="78"/>
        <v>0.41999825667355661</v>
      </c>
      <c r="N755" s="4">
        <v>97.915000000000006</v>
      </c>
      <c r="O755" s="4">
        <v>26.93</v>
      </c>
      <c r="P755" s="4">
        <v>21.452000000000002</v>
      </c>
      <c r="Q755" s="4">
        <v>22.012</v>
      </c>
      <c r="R755" s="95"/>
    </row>
    <row r="756" spans="1:18">
      <c r="A756" s="10">
        <v>43390</v>
      </c>
      <c r="B756" s="4" t="s">
        <v>110</v>
      </c>
      <c r="D756" s="4" t="s">
        <v>110</v>
      </c>
      <c r="E756" s="95">
        <f t="shared" si="81"/>
        <v>0.44986878847857681</v>
      </c>
      <c r="F756" s="4" t="s">
        <v>110</v>
      </c>
      <c r="G756" s="95">
        <f t="shared" si="81"/>
        <v>0.59994951715767852</v>
      </c>
      <c r="H756" s="4" t="s">
        <v>110</v>
      </c>
      <c r="I756" s="95">
        <f t="shared" si="81"/>
        <v>0.59994951715767852</v>
      </c>
      <c r="J756" s="4">
        <v>95.753399999999999</v>
      </c>
      <c r="K756" s="95">
        <f t="shared" si="81"/>
        <v>0.46250024989787653</v>
      </c>
      <c r="L756" s="4">
        <v>92.201999999999998</v>
      </c>
      <c r="M756" s="95">
        <f t="shared" si="78"/>
        <v>0.48999901183151057</v>
      </c>
      <c r="N756" s="4">
        <v>97.915000000000006</v>
      </c>
      <c r="O756" s="4">
        <v>26.617000000000001</v>
      </c>
      <c r="P756" s="4">
        <v>21.021000000000001</v>
      </c>
      <c r="Q756" s="4">
        <v>21.062000000000001</v>
      </c>
      <c r="R756" s="95"/>
    </row>
    <row r="757" spans="1:18">
      <c r="A757" s="10">
        <v>43391</v>
      </c>
      <c r="B757" s="4" t="s">
        <v>110</v>
      </c>
      <c r="D757" s="4" t="s">
        <v>110</v>
      </c>
      <c r="E757" s="95">
        <f t="shared" si="81"/>
        <v>0.44986878847857681</v>
      </c>
      <c r="F757" s="4" t="s">
        <v>110</v>
      </c>
      <c r="G757" s="95">
        <f t="shared" si="81"/>
        <v>0.59994951715767852</v>
      </c>
      <c r="H757" s="4" t="s">
        <v>110</v>
      </c>
      <c r="I757" s="95">
        <f t="shared" si="81"/>
        <v>0.59994951715767852</v>
      </c>
      <c r="J757" s="4">
        <v>95.634900000000002</v>
      </c>
      <c r="K757" s="95">
        <f t="shared" si="81"/>
        <v>0.48999509962305798</v>
      </c>
      <c r="L757" s="4">
        <v>92.352500000000006</v>
      </c>
      <c r="M757" s="95">
        <f t="shared" si="78"/>
        <v>0.48749706375728979</v>
      </c>
      <c r="N757" s="4">
        <v>97.915000000000006</v>
      </c>
      <c r="O757" s="4">
        <v>26.574000000000002</v>
      </c>
      <c r="P757" s="4">
        <v>21.021000000000001</v>
      </c>
      <c r="Q757" s="4">
        <v>19.814</v>
      </c>
      <c r="R757" s="95"/>
    </row>
    <row r="758" spans="1:18">
      <c r="A758" s="10">
        <v>43392</v>
      </c>
      <c r="B758" s="4" t="s">
        <v>110</v>
      </c>
      <c r="D758" s="4" t="s">
        <v>110</v>
      </c>
      <c r="E758" s="95">
        <f t="shared" si="81"/>
        <v>0.44986878847857681</v>
      </c>
      <c r="F758" s="4" t="s">
        <v>110</v>
      </c>
      <c r="G758" s="95">
        <f t="shared" si="81"/>
        <v>0.59994951715767852</v>
      </c>
      <c r="H758" s="4" t="s">
        <v>110</v>
      </c>
      <c r="I758" s="95">
        <f t="shared" si="81"/>
        <v>0.59994951715767852</v>
      </c>
      <c r="J758" s="4">
        <v>95.757800000000003</v>
      </c>
      <c r="K758" s="95">
        <f t="shared" si="81"/>
        <v>0.48999980189919717</v>
      </c>
      <c r="L758" s="4">
        <v>92.717299999999994</v>
      </c>
      <c r="M758" s="95">
        <f t="shared" si="78"/>
        <v>0.46999655377593968</v>
      </c>
      <c r="N758" s="4">
        <v>97.915000000000006</v>
      </c>
      <c r="O758" s="4">
        <v>26.036000000000001</v>
      </c>
      <c r="P758" s="4">
        <v>21.021000000000001</v>
      </c>
      <c r="Q758" s="4">
        <v>19.814</v>
      </c>
      <c r="R758" s="95"/>
    </row>
    <row r="759" spans="1:18">
      <c r="A759" s="10">
        <v>43395</v>
      </c>
      <c r="B759" s="4" t="s">
        <v>110</v>
      </c>
      <c r="D759" s="4" t="s">
        <v>110</v>
      </c>
      <c r="E759" s="95">
        <f t="shared" si="81"/>
        <v>0.44986878847857681</v>
      </c>
      <c r="F759" s="4" t="s">
        <v>110</v>
      </c>
      <c r="G759" s="95">
        <f t="shared" si="81"/>
        <v>0.59994951715767852</v>
      </c>
      <c r="H759" s="4" t="s">
        <v>110</v>
      </c>
      <c r="I759" s="95">
        <f t="shared" si="81"/>
        <v>0.59994951715767852</v>
      </c>
      <c r="J759" s="4">
        <v>96.204499999999996</v>
      </c>
      <c r="K759" s="95">
        <f t="shared" si="81"/>
        <v>0.48000440034856529</v>
      </c>
      <c r="L759" s="4">
        <v>92.9131</v>
      </c>
      <c r="M759" s="95">
        <f t="shared" si="78"/>
        <v>0.48000330230706084</v>
      </c>
      <c r="N759" s="4">
        <v>97.915000000000006</v>
      </c>
      <c r="O759" s="4">
        <v>25.768999999999998</v>
      </c>
      <c r="P759" s="4">
        <v>21.021000000000001</v>
      </c>
      <c r="Q759" s="4">
        <v>19.190999999999999</v>
      </c>
      <c r="R759" s="95"/>
    </row>
    <row r="760" spans="1:18">
      <c r="A760" s="10">
        <v>43396</v>
      </c>
      <c r="B760" s="4" t="s">
        <v>110</v>
      </c>
      <c r="D760" s="4" t="s">
        <v>110</v>
      </c>
      <c r="E760" s="95">
        <f t="shared" si="81"/>
        <v>0.44986878847857681</v>
      </c>
      <c r="F760" s="4" t="s">
        <v>110</v>
      </c>
      <c r="G760" s="95">
        <f t="shared" si="81"/>
        <v>0.59994951715767852</v>
      </c>
      <c r="H760" s="4" t="s">
        <v>110</v>
      </c>
      <c r="I760" s="95">
        <f t="shared" si="81"/>
        <v>0.59994951715767852</v>
      </c>
      <c r="J760" s="4">
        <v>96.215900000000005</v>
      </c>
      <c r="K760" s="95">
        <f t="shared" si="81"/>
        <v>0.49500618418828018</v>
      </c>
      <c r="L760" s="4">
        <v>93.162199999999999</v>
      </c>
      <c r="M760" s="95">
        <f t="shared" si="78"/>
        <v>0.46999654667560292</v>
      </c>
      <c r="N760" s="4">
        <v>97.915000000000006</v>
      </c>
      <c r="O760" s="4">
        <v>26.102</v>
      </c>
      <c r="P760" s="4">
        <v>18.643000000000001</v>
      </c>
      <c r="Q760" s="4">
        <v>19.347999999999999</v>
      </c>
      <c r="R760" s="95"/>
    </row>
    <row r="761" spans="1:18">
      <c r="A761" s="10">
        <v>43397</v>
      </c>
      <c r="B761" s="4" t="s">
        <v>110</v>
      </c>
      <c r="D761" s="4" t="s">
        <v>110</v>
      </c>
      <c r="E761" s="95">
        <f t="shared" si="81"/>
        <v>0.44986878847857681</v>
      </c>
      <c r="F761" s="4" t="s">
        <v>110</v>
      </c>
      <c r="G761" s="95">
        <f t="shared" si="81"/>
        <v>0.59994951715767852</v>
      </c>
      <c r="H761" s="4" t="s">
        <v>110</v>
      </c>
      <c r="I761" s="95">
        <f t="shared" si="81"/>
        <v>0.59994951715767852</v>
      </c>
      <c r="J761" s="4">
        <v>96.5</v>
      </c>
      <c r="K761" s="95">
        <f t="shared" si="81"/>
        <v>0.47279792746114158</v>
      </c>
      <c r="L761" s="4">
        <v>92.809200000000004</v>
      </c>
      <c r="M761" s="95">
        <f t="shared" si="78"/>
        <v>0.50499958132229472</v>
      </c>
      <c r="N761" s="4">
        <v>97.915000000000006</v>
      </c>
      <c r="O761" s="4">
        <v>26.102</v>
      </c>
      <c r="P761" s="4">
        <v>18.643000000000001</v>
      </c>
      <c r="Q761" s="4">
        <v>19.347999999999999</v>
      </c>
      <c r="R761" s="95"/>
    </row>
    <row r="762" spans="1:18">
      <c r="A762" s="10">
        <v>43398</v>
      </c>
      <c r="B762" s="4" t="s">
        <v>110</v>
      </c>
      <c r="D762" s="4" t="s">
        <v>110</v>
      </c>
      <c r="E762" s="95">
        <f t="shared" si="81"/>
        <v>0.44986878847857681</v>
      </c>
      <c r="F762" s="4" t="s">
        <v>110</v>
      </c>
      <c r="G762" s="95">
        <f t="shared" si="81"/>
        <v>0.59994951715767852</v>
      </c>
      <c r="H762" s="4" t="s">
        <v>110</v>
      </c>
      <c r="I762" s="95">
        <f t="shared" si="81"/>
        <v>0.59994951715767852</v>
      </c>
      <c r="J762" s="4">
        <v>96.536599999999993</v>
      </c>
      <c r="K762" s="95">
        <f t="shared" si="81"/>
        <v>0.48499778360784462</v>
      </c>
      <c r="L762" s="4">
        <v>93.3994</v>
      </c>
      <c r="M762" s="95">
        <f t="shared" si="78"/>
        <v>0.46899639417578559</v>
      </c>
      <c r="N762" s="4">
        <v>97.915000000000006</v>
      </c>
      <c r="O762" s="4">
        <v>25.945</v>
      </c>
      <c r="P762" s="4">
        <v>18.643000000000001</v>
      </c>
      <c r="Q762" s="4">
        <v>19.323</v>
      </c>
      <c r="R762" s="95"/>
    </row>
    <row r="763" spans="1:18">
      <c r="A763" s="10">
        <v>43399</v>
      </c>
      <c r="B763" s="4" t="s">
        <v>110</v>
      </c>
      <c r="D763" s="4" t="s">
        <v>110</v>
      </c>
      <c r="E763" s="95">
        <f t="shared" si="81"/>
        <v>0.44986878847857681</v>
      </c>
      <c r="F763" s="4" t="s">
        <v>110</v>
      </c>
      <c r="G763" s="95">
        <f t="shared" si="81"/>
        <v>0.59994951715767852</v>
      </c>
      <c r="H763" s="4" t="s">
        <v>110</v>
      </c>
      <c r="I763" s="95">
        <f t="shared" si="81"/>
        <v>0.59994951715767852</v>
      </c>
      <c r="J763" s="4">
        <v>96.577500000000001</v>
      </c>
      <c r="K763" s="95">
        <f t="shared" si="81"/>
        <v>0.49749304564090568</v>
      </c>
      <c r="L763" s="4">
        <v>93.524500000000003</v>
      </c>
      <c r="M763" s="95">
        <f t="shared" si="78"/>
        <v>0.46800125457322278</v>
      </c>
      <c r="N763" s="4">
        <v>97.915000000000006</v>
      </c>
      <c r="O763" s="4">
        <v>26.097999999999999</v>
      </c>
      <c r="P763" s="4">
        <v>18.643000000000001</v>
      </c>
      <c r="Q763" s="4">
        <v>19.323</v>
      </c>
      <c r="R763" s="95"/>
    </row>
    <row r="764" spans="1:18">
      <c r="A764" s="10">
        <v>43402</v>
      </c>
      <c r="B764" s="4" t="s">
        <v>110</v>
      </c>
      <c r="D764" s="4" t="s">
        <v>110</v>
      </c>
      <c r="E764" s="95">
        <f t="shared" si="81"/>
        <v>0.44986878847857681</v>
      </c>
      <c r="F764" s="4" t="s">
        <v>110</v>
      </c>
      <c r="G764" s="95">
        <f t="shared" si="81"/>
        <v>0.59994951715767852</v>
      </c>
      <c r="H764" s="4" t="s">
        <v>110</v>
      </c>
      <c r="I764" s="95">
        <f t="shared" si="81"/>
        <v>0.59994951715767852</v>
      </c>
      <c r="J764" s="4">
        <v>96.945599999999999</v>
      </c>
      <c r="K764" s="95">
        <f t="shared" si="81"/>
        <v>0.49999174794936679</v>
      </c>
      <c r="L764" s="4">
        <v>93.378399999999999</v>
      </c>
      <c r="M764" s="95">
        <f t="shared" si="78"/>
        <v>0.50750368771515941</v>
      </c>
      <c r="N764" s="4">
        <v>97.915000000000006</v>
      </c>
      <c r="O764" s="4">
        <v>26.097999999999999</v>
      </c>
      <c r="P764" s="4">
        <v>18.643000000000001</v>
      </c>
      <c r="Q764" s="4">
        <v>19.323</v>
      </c>
      <c r="R764" s="95"/>
    </row>
    <row r="765" spans="1:18">
      <c r="A765" s="10">
        <v>43403</v>
      </c>
      <c r="B765" s="4" t="s">
        <v>110</v>
      </c>
      <c r="D765" s="4" t="s">
        <v>110</v>
      </c>
      <c r="E765" s="95">
        <f t="shared" si="81"/>
        <v>0.44986878847857681</v>
      </c>
      <c r="F765" s="4" t="s">
        <v>110</v>
      </c>
      <c r="G765" s="95">
        <f t="shared" si="81"/>
        <v>0.59994951715767852</v>
      </c>
      <c r="H765" s="4" t="s">
        <v>110</v>
      </c>
      <c r="I765" s="95">
        <f t="shared" si="81"/>
        <v>0.59994951715767852</v>
      </c>
      <c r="J765" s="4">
        <v>97.054599999999994</v>
      </c>
      <c r="K765" s="95">
        <f t="shared" si="81"/>
        <v>0.50349868668114606</v>
      </c>
      <c r="L765" s="4">
        <v>93.469899999999996</v>
      </c>
      <c r="M765" s="95">
        <f t="shared" si="78"/>
        <v>0.5100008665891379</v>
      </c>
      <c r="N765" s="4">
        <v>97.915000000000006</v>
      </c>
      <c r="O765" s="4">
        <v>27.173999999999999</v>
      </c>
      <c r="P765" s="4">
        <v>18.643000000000001</v>
      </c>
      <c r="Q765" s="4">
        <v>19.323</v>
      </c>
      <c r="R765" s="95"/>
    </row>
    <row r="766" spans="1:18">
      <c r="A766" s="10">
        <v>43404</v>
      </c>
      <c r="B766" s="4" t="s">
        <v>110</v>
      </c>
      <c r="D766" s="4" t="s">
        <v>110</v>
      </c>
      <c r="E766" s="95">
        <f t="shared" ref="E766:K781" si="82">IFERROR((1/(D766/100)-1)*(365/(D$26-$A766)),E765)</f>
        <v>0.44986878847857681</v>
      </c>
      <c r="F766" s="4" t="s">
        <v>110</v>
      </c>
      <c r="G766" s="95">
        <f t="shared" si="82"/>
        <v>0.59994951715767852</v>
      </c>
      <c r="H766" s="4" t="s">
        <v>110</v>
      </c>
      <c r="I766" s="95">
        <f t="shared" si="82"/>
        <v>0.59994951715767852</v>
      </c>
      <c r="J766" s="4">
        <v>97.1494</v>
      </c>
      <c r="K766" s="95">
        <f t="shared" si="82"/>
        <v>0.50999947356486786</v>
      </c>
      <c r="L766" s="4">
        <v>93.592100000000002</v>
      </c>
      <c r="M766" s="95">
        <f t="shared" ref="M766:M829" si="83">IFERROR((1/(L766/100)-1)*(365/(L$26-$A766)),M765)</f>
        <v>0.51000368969742704</v>
      </c>
      <c r="N766" s="4">
        <v>97.915000000000006</v>
      </c>
      <c r="O766" s="4">
        <v>27.209</v>
      </c>
      <c r="P766" s="4">
        <v>18.643000000000001</v>
      </c>
      <c r="Q766" s="4">
        <v>19.722999999999999</v>
      </c>
      <c r="R766" s="95"/>
    </row>
    <row r="767" spans="1:18">
      <c r="A767" s="10">
        <v>43405</v>
      </c>
      <c r="B767" s="4" t="s">
        <v>110</v>
      </c>
      <c r="D767" s="4" t="s">
        <v>110</v>
      </c>
      <c r="E767" s="95">
        <f t="shared" si="82"/>
        <v>0.44986878847857681</v>
      </c>
      <c r="F767" s="4" t="s">
        <v>110</v>
      </c>
      <c r="G767" s="95">
        <f t="shared" si="82"/>
        <v>0.59994951715767852</v>
      </c>
      <c r="H767" s="4" t="s">
        <v>110</v>
      </c>
      <c r="I767" s="95">
        <f t="shared" si="82"/>
        <v>0.59994951715767852</v>
      </c>
      <c r="J767" s="4">
        <v>97.224999999999994</v>
      </c>
      <c r="K767" s="95">
        <f t="shared" si="82"/>
        <v>0.52089226022113777</v>
      </c>
      <c r="L767" s="4">
        <v>93.911500000000004</v>
      </c>
      <c r="M767" s="95">
        <f t="shared" si="83"/>
        <v>0.49299573268449509</v>
      </c>
      <c r="N767" s="4">
        <v>97.915000000000006</v>
      </c>
      <c r="O767" s="4">
        <v>27.209</v>
      </c>
      <c r="P767" s="4">
        <v>18.643000000000001</v>
      </c>
      <c r="Q767" s="4">
        <v>20.959</v>
      </c>
      <c r="R767" s="95"/>
    </row>
    <row r="768" spans="1:18">
      <c r="A768" s="10">
        <v>43406</v>
      </c>
      <c r="B768" s="4" t="s">
        <v>110</v>
      </c>
      <c r="D768" s="4" t="s">
        <v>110</v>
      </c>
      <c r="E768" s="95">
        <f t="shared" si="82"/>
        <v>0.44986878847857681</v>
      </c>
      <c r="F768" s="4" t="s">
        <v>110</v>
      </c>
      <c r="G768" s="95">
        <f t="shared" si="82"/>
        <v>0.59994951715767852</v>
      </c>
      <c r="H768" s="4" t="s">
        <v>110</v>
      </c>
      <c r="I768" s="95">
        <f t="shared" si="82"/>
        <v>0.59994951715767852</v>
      </c>
      <c r="J768" s="4">
        <v>97.512799999999999</v>
      </c>
      <c r="K768" s="95">
        <f t="shared" si="82"/>
        <v>0.48999127348031762</v>
      </c>
      <c r="L768" s="4" t="s">
        <v>110</v>
      </c>
      <c r="M768" s="95">
        <f t="shared" si="83"/>
        <v>0.49299573268449509</v>
      </c>
      <c r="N768" s="4">
        <v>97.915000000000006</v>
      </c>
      <c r="O768" s="4">
        <v>27.984000000000002</v>
      </c>
      <c r="P768" s="4">
        <v>18.643000000000001</v>
      </c>
      <c r="Q768" s="4">
        <v>20.959</v>
      </c>
      <c r="R768" s="95"/>
    </row>
    <row r="769" spans="1:18">
      <c r="A769" s="10">
        <v>43409</v>
      </c>
      <c r="B769" s="4" t="s">
        <v>110</v>
      </c>
      <c r="D769" s="4" t="s">
        <v>110</v>
      </c>
      <c r="E769" s="95">
        <f t="shared" si="82"/>
        <v>0.44986878847857681</v>
      </c>
      <c r="F769" s="4" t="s">
        <v>110</v>
      </c>
      <c r="G769" s="95">
        <f t="shared" si="82"/>
        <v>0.59994951715767852</v>
      </c>
      <c r="H769" s="4" t="s">
        <v>110</v>
      </c>
      <c r="I769" s="95">
        <f t="shared" si="82"/>
        <v>0.59994951715767852</v>
      </c>
      <c r="J769" s="4">
        <v>97.823800000000006</v>
      </c>
      <c r="K769" s="95">
        <f t="shared" si="82"/>
        <v>0.50748961397941705</v>
      </c>
      <c r="L769" s="4">
        <v>94.584100000000007</v>
      </c>
      <c r="M769" s="95">
        <f t="shared" si="83"/>
        <v>0.47499899319999028</v>
      </c>
      <c r="N769" s="4">
        <v>97.915000000000006</v>
      </c>
      <c r="O769" s="4">
        <v>30.521000000000001</v>
      </c>
      <c r="P769" s="4">
        <v>18.643000000000001</v>
      </c>
      <c r="Q769" s="4">
        <v>20.959</v>
      </c>
      <c r="R769" s="95"/>
    </row>
    <row r="770" spans="1:18">
      <c r="A770" s="10">
        <v>43410</v>
      </c>
      <c r="B770" s="4" t="s">
        <v>110</v>
      </c>
      <c r="D770" s="4" t="s">
        <v>110</v>
      </c>
      <c r="E770" s="95">
        <f t="shared" si="82"/>
        <v>0.44986878847857681</v>
      </c>
      <c r="F770" s="4" t="s">
        <v>110</v>
      </c>
      <c r="G770" s="95">
        <f t="shared" si="82"/>
        <v>0.59994951715767852</v>
      </c>
      <c r="H770" s="4" t="s">
        <v>110</v>
      </c>
      <c r="I770" s="95">
        <f t="shared" si="82"/>
        <v>0.59994951715767852</v>
      </c>
      <c r="J770" s="4" t="s">
        <v>110</v>
      </c>
      <c r="K770" s="95">
        <f t="shared" si="82"/>
        <v>0.50748961397941705</v>
      </c>
      <c r="L770" s="4" t="s">
        <v>110</v>
      </c>
      <c r="M770" s="95">
        <f t="shared" si="83"/>
        <v>0.47499899319999028</v>
      </c>
      <c r="N770" s="4">
        <v>97.915000000000006</v>
      </c>
      <c r="O770" s="4">
        <v>30.521000000000001</v>
      </c>
      <c r="P770" s="4">
        <v>18.643000000000001</v>
      </c>
      <c r="Q770" s="4">
        <v>20.959</v>
      </c>
      <c r="R770" s="95"/>
    </row>
    <row r="771" spans="1:18">
      <c r="A771" s="10">
        <v>43411</v>
      </c>
      <c r="B771" s="4" t="s">
        <v>110</v>
      </c>
      <c r="D771" s="4" t="s">
        <v>110</v>
      </c>
      <c r="E771" s="95">
        <f t="shared" si="82"/>
        <v>0.44986878847857681</v>
      </c>
      <c r="F771" s="4" t="s">
        <v>110</v>
      </c>
      <c r="G771" s="95">
        <f t="shared" si="82"/>
        <v>0.59994951715767852</v>
      </c>
      <c r="H771" s="4" t="s">
        <v>110</v>
      </c>
      <c r="I771" s="95">
        <f t="shared" si="82"/>
        <v>0.59994951715767852</v>
      </c>
      <c r="J771" s="4">
        <v>97.952399999999997</v>
      </c>
      <c r="K771" s="95">
        <f t="shared" si="82"/>
        <v>0.54499794944133151</v>
      </c>
      <c r="L771" s="4" t="s">
        <v>110</v>
      </c>
      <c r="M771" s="95">
        <f t="shared" si="83"/>
        <v>0.47499899319999028</v>
      </c>
      <c r="N771" s="4">
        <v>97.915000000000006</v>
      </c>
      <c r="O771" s="4">
        <v>30.521000000000001</v>
      </c>
      <c r="P771" s="4">
        <v>18.643000000000001</v>
      </c>
      <c r="Q771" s="4">
        <v>20.959</v>
      </c>
      <c r="R771" s="95"/>
    </row>
    <row r="772" spans="1:18">
      <c r="A772" s="10">
        <v>43412</v>
      </c>
      <c r="B772" s="4" t="s">
        <v>110</v>
      </c>
      <c r="D772" s="4" t="s">
        <v>110</v>
      </c>
      <c r="E772" s="95">
        <f t="shared" si="82"/>
        <v>0.44986878847857681</v>
      </c>
      <c r="F772" s="4" t="s">
        <v>110</v>
      </c>
      <c r="G772" s="95">
        <f t="shared" si="82"/>
        <v>0.59994951715767852</v>
      </c>
      <c r="H772" s="4" t="s">
        <v>110</v>
      </c>
      <c r="I772" s="95">
        <f t="shared" si="82"/>
        <v>0.59994951715767852</v>
      </c>
      <c r="J772" s="4">
        <v>98.120400000000004</v>
      </c>
      <c r="K772" s="95">
        <f t="shared" si="82"/>
        <v>0.53784314592464255</v>
      </c>
      <c r="L772" s="4">
        <v>94.49</v>
      </c>
      <c r="M772" s="95">
        <f t="shared" si="83"/>
        <v>0.5191283630478386</v>
      </c>
      <c r="N772" s="4">
        <v>97.915000000000006</v>
      </c>
      <c r="O772" s="4">
        <v>29.91</v>
      </c>
      <c r="P772" s="4">
        <v>22.408000000000001</v>
      </c>
      <c r="Q772" s="4">
        <v>20.959</v>
      </c>
      <c r="R772" s="95"/>
    </row>
    <row r="773" spans="1:18">
      <c r="A773" s="10">
        <v>43413</v>
      </c>
      <c r="B773" s="4" t="s">
        <v>110</v>
      </c>
      <c r="D773" s="4" t="s">
        <v>110</v>
      </c>
      <c r="E773" s="95">
        <f t="shared" si="82"/>
        <v>0.44986878847857681</v>
      </c>
      <c r="F773" s="4" t="s">
        <v>110</v>
      </c>
      <c r="G773" s="95">
        <f t="shared" si="82"/>
        <v>0.59994951715767852</v>
      </c>
      <c r="H773" s="4" t="s">
        <v>110</v>
      </c>
      <c r="I773" s="95">
        <f t="shared" si="82"/>
        <v>0.59994951715767852</v>
      </c>
      <c r="J773" s="4">
        <v>98.284999999999997</v>
      </c>
      <c r="K773" s="95">
        <f t="shared" si="82"/>
        <v>0.53074816435196748</v>
      </c>
      <c r="L773" s="4">
        <v>94.706800000000001</v>
      </c>
      <c r="M773" s="95">
        <f t="shared" si="83"/>
        <v>0.5099998099397296</v>
      </c>
      <c r="N773" s="4">
        <v>97.915000000000006</v>
      </c>
      <c r="O773" s="4">
        <v>29.917999999999999</v>
      </c>
      <c r="P773" s="4">
        <v>22.408000000000001</v>
      </c>
      <c r="Q773" s="4">
        <v>22.654</v>
      </c>
      <c r="R773" s="95"/>
    </row>
    <row r="774" spans="1:18">
      <c r="A774" s="10">
        <v>43416</v>
      </c>
      <c r="B774" s="4" t="s">
        <v>110</v>
      </c>
      <c r="D774" s="4" t="s">
        <v>110</v>
      </c>
      <c r="E774" s="95">
        <f t="shared" si="82"/>
        <v>0.44986878847857681</v>
      </c>
      <c r="F774" s="4" t="s">
        <v>110</v>
      </c>
      <c r="G774" s="95">
        <f t="shared" si="82"/>
        <v>0.59994951715767852</v>
      </c>
      <c r="H774" s="4" t="s">
        <v>110</v>
      </c>
      <c r="I774" s="95">
        <f t="shared" si="82"/>
        <v>0.59994951715767852</v>
      </c>
      <c r="J774" s="4">
        <v>98.65</v>
      </c>
      <c r="K774" s="95">
        <f t="shared" si="82"/>
        <v>0.55499239736442185</v>
      </c>
      <c r="L774" s="4">
        <v>95.061400000000006</v>
      </c>
      <c r="M774" s="95">
        <f t="shared" si="83"/>
        <v>0.51249636152656586</v>
      </c>
      <c r="N774" s="4">
        <v>97.915000000000006</v>
      </c>
      <c r="O774" s="4">
        <v>29.917999999999999</v>
      </c>
      <c r="P774" s="4">
        <v>22.408000000000001</v>
      </c>
      <c r="Q774" s="4">
        <v>22.654</v>
      </c>
      <c r="R774" s="95"/>
    </row>
    <row r="775" spans="1:18">
      <c r="A775" s="10">
        <v>43417</v>
      </c>
      <c r="B775" s="4" t="s">
        <v>110</v>
      </c>
      <c r="D775" s="4" t="s">
        <v>110</v>
      </c>
      <c r="E775" s="95">
        <f t="shared" si="82"/>
        <v>0.44986878847857681</v>
      </c>
      <c r="F775" s="4" t="s">
        <v>110</v>
      </c>
      <c r="G775" s="95">
        <f t="shared" si="82"/>
        <v>0.59994951715767852</v>
      </c>
      <c r="H775" s="4" t="s">
        <v>110</v>
      </c>
      <c r="I775" s="95">
        <f t="shared" si="82"/>
        <v>0.59994951715767852</v>
      </c>
      <c r="J775" s="4">
        <v>98.798199999999994</v>
      </c>
      <c r="K775" s="95">
        <f t="shared" si="82"/>
        <v>0.55499113344170237</v>
      </c>
      <c r="L775" s="4">
        <v>95.121399999999994</v>
      </c>
      <c r="M775" s="95">
        <f t="shared" si="83"/>
        <v>0.52000478686534635</v>
      </c>
      <c r="N775" s="4">
        <v>97.915000000000006</v>
      </c>
      <c r="O775" s="4">
        <v>30.158000000000001</v>
      </c>
      <c r="P775" s="4">
        <v>22.408000000000001</v>
      </c>
      <c r="Q775" s="4">
        <v>22.427</v>
      </c>
      <c r="R775" s="95"/>
    </row>
    <row r="776" spans="1:18">
      <c r="A776" s="10">
        <v>43418</v>
      </c>
      <c r="B776" s="4" t="s">
        <v>110</v>
      </c>
      <c r="D776" s="4" t="s">
        <v>110</v>
      </c>
      <c r="E776" s="95">
        <f t="shared" si="82"/>
        <v>0.44986878847857681</v>
      </c>
      <c r="F776" s="4" t="s">
        <v>110</v>
      </c>
      <c r="G776" s="95">
        <f t="shared" si="82"/>
        <v>0.59994951715767852</v>
      </c>
      <c r="H776" s="4" t="s">
        <v>110</v>
      </c>
      <c r="I776" s="95">
        <f t="shared" si="82"/>
        <v>0.59994951715767852</v>
      </c>
      <c r="J776" s="4">
        <v>98.946799999999996</v>
      </c>
      <c r="K776" s="95">
        <f t="shared" si="82"/>
        <v>0.55501397865172686</v>
      </c>
      <c r="L776" s="4" t="s">
        <v>110</v>
      </c>
      <c r="M776" s="95">
        <f t="shared" si="83"/>
        <v>0.52000478686534635</v>
      </c>
      <c r="N776" s="4">
        <v>97.915000000000006</v>
      </c>
      <c r="O776" s="4">
        <v>30.158000000000001</v>
      </c>
      <c r="P776" s="4">
        <v>22.408000000000001</v>
      </c>
      <c r="Q776" s="4">
        <v>22.427</v>
      </c>
      <c r="R776" s="95"/>
    </row>
    <row r="777" spans="1:18">
      <c r="A777" s="10">
        <v>43419</v>
      </c>
      <c r="B777" s="4" t="s">
        <v>110</v>
      </c>
      <c r="D777" s="4" t="s">
        <v>110</v>
      </c>
      <c r="E777" s="95">
        <f t="shared" si="82"/>
        <v>0.44986878847857681</v>
      </c>
      <c r="F777" s="4" t="s">
        <v>110</v>
      </c>
      <c r="G777" s="95">
        <f t="shared" si="82"/>
        <v>0.59994951715767852</v>
      </c>
      <c r="H777" s="4" t="s">
        <v>110</v>
      </c>
      <c r="I777" s="95">
        <f t="shared" si="82"/>
        <v>0.59994951715767852</v>
      </c>
      <c r="J777" s="4">
        <v>99.067700000000002</v>
      </c>
      <c r="K777" s="95">
        <f t="shared" si="82"/>
        <v>0.57248645791379305</v>
      </c>
      <c r="L777" s="4" t="s">
        <v>110</v>
      </c>
      <c r="M777" s="95">
        <f t="shared" si="83"/>
        <v>0.52000478686534635</v>
      </c>
      <c r="N777" s="4">
        <v>97.915000000000006</v>
      </c>
      <c r="O777" s="4">
        <v>30.158000000000001</v>
      </c>
      <c r="P777" s="4">
        <v>22.408000000000001</v>
      </c>
      <c r="Q777" s="4">
        <v>22.427</v>
      </c>
      <c r="R777" s="95"/>
    </row>
    <row r="778" spans="1:18">
      <c r="A778" s="10">
        <v>43420</v>
      </c>
      <c r="B778" s="4" t="s">
        <v>110</v>
      </c>
      <c r="D778" s="4" t="s">
        <v>110</v>
      </c>
      <c r="E778" s="95">
        <f t="shared" si="82"/>
        <v>0.44986878847857681</v>
      </c>
      <c r="F778" s="4" t="s">
        <v>110</v>
      </c>
      <c r="G778" s="95">
        <f t="shared" si="82"/>
        <v>0.59994951715767852</v>
      </c>
      <c r="H778" s="4" t="s">
        <v>110</v>
      </c>
      <c r="I778" s="95">
        <f t="shared" si="82"/>
        <v>0.59994951715767852</v>
      </c>
      <c r="J778" s="4">
        <v>99.218500000000006</v>
      </c>
      <c r="K778" s="95">
        <f t="shared" si="82"/>
        <v>0.57498853540417572</v>
      </c>
      <c r="L778" s="4" t="s">
        <v>110</v>
      </c>
      <c r="M778" s="95">
        <f t="shared" si="83"/>
        <v>0.52000478686534635</v>
      </c>
      <c r="N778" s="4">
        <v>97.915000000000006</v>
      </c>
      <c r="O778" s="4">
        <v>30.158000000000001</v>
      </c>
      <c r="P778" s="4">
        <v>22.408000000000001</v>
      </c>
      <c r="Q778" s="4">
        <v>22.427</v>
      </c>
      <c r="R778" s="95"/>
    </row>
    <row r="779" spans="1:18">
      <c r="A779" s="10">
        <v>43423</v>
      </c>
      <c r="B779" s="4" t="s">
        <v>110</v>
      </c>
      <c r="D779" s="4" t="s">
        <v>110</v>
      </c>
      <c r="E779" s="95">
        <f t="shared" si="82"/>
        <v>0.44986878847857681</v>
      </c>
      <c r="F779" s="4" t="s">
        <v>110</v>
      </c>
      <c r="G779" s="95">
        <f t="shared" si="82"/>
        <v>0.59994951715767852</v>
      </c>
      <c r="H779" s="4" t="s">
        <v>110</v>
      </c>
      <c r="I779" s="95">
        <f t="shared" si="82"/>
        <v>0.59994951715767852</v>
      </c>
      <c r="J779" s="4" t="s">
        <v>110</v>
      </c>
      <c r="K779" s="95">
        <f t="shared" si="82"/>
        <v>0.57498853540417572</v>
      </c>
      <c r="L779" s="4" t="s">
        <v>110</v>
      </c>
      <c r="M779" s="95">
        <f t="shared" si="83"/>
        <v>0.52000478686534635</v>
      </c>
      <c r="N779" s="4">
        <v>97.915000000000006</v>
      </c>
      <c r="O779" s="4">
        <v>30.158000000000001</v>
      </c>
      <c r="P779" s="4">
        <v>22.408000000000001</v>
      </c>
      <c r="Q779" s="4">
        <v>22.427</v>
      </c>
      <c r="R779" s="95"/>
    </row>
    <row r="780" spans="1:18">
      <c r="A780" s="10">
        <v>43424</v>
      </c>
      <c r="B780" s="4" t="s">
        <v>110</v>
      </c>
      <c r="D780" s="4" t="s">
        <v>110</v>
      </c>
      <c r="E780" s="95">
        <f t="shared" si="82"/>
        <v>0.44986878847857681</v>
      </c>
      <c r="F780" s="4" t="s">
        <v>110</v>
      </c>
      <c r="G780" s="95">
        <f t="shared" si="82"/>
        <v>0.59994951715767852</v>
      </c>
      <c r="H780" s="4" t="s">
        <v>110</v>
      </c>
      <c r="I780" s="95">
        <f t="shared" si="82"/>
        <v>0.59994951715767852</v>
      </c>
      <c r="J780" s="4">
        <v>99.829099999999997</v>
      </c>
      <c r="K780" s="95">
        <f t="shared" si="82"/>
        <v>0.62485287356098151</v>
      </c>
      <c r="L780" s="4">
        <v>96.474100000000007</v>
      </c>
      <c r="M780" s="95">
        <f t="shared" si="83"/>
        <v>0.45999607041217844</v>
      </c>
      <c r="N780" s="4">
        <v>97.915000000000006</v>
      </c>
      <c r="O780" s="4">
        <v>30.158000000000001</v>
      </c>
      <c r="P780" s="4">
        <v>22.408000000000001</v>
      </c>
      <c r="Q780" s="4">
        <v>22.363</v>
      </c>
      <c r="R780" s="95"/>
    </row>
    <row r="781" spans="1:18">
      <c r="A781" s="10">
        <v>43425</v>
      </c>
      <c r="B781" s="4" t="s">
        <v>110</v>
      </c>
      <c r="D781" s="4" t="s">
        <v>110</v>
      </c>
      <c r="E781" s="95">
        <f t="shared" si="82"/>
        <v>0.44986878847857681</v>
      </c>
      <c r="F781" s="4" t="s">
        <v>110</v>
      </c>
      <c r="G781" s="95">
        <f t="shared" si="82"/>
        <v>0.59994951715767852</v>
      </c>
      <c r="H781" s="4" t="s">
        <v>110</v>
      </c>
      <c r="I781" s="95">
        <f t="shared" si="82"/>
        <v>0.59994951715767852</v>
      </c>
      <c r="J781" s="4" t="s">
        <v>110</v>
      </c>
      <c r="K781" s="95">
        <f t="shared" si="82"/>
        <v>0.62485287356098151</v>
      </c>
      <c r="L781" s="4">
        <v>96.35</v>
      </c>
      <c r="M781" s="95">
        <f t="shared" si="83"/>
        <v>0.49382830454444393</v>
      </c>
      <c r="N781" s="4">
        <v>97.915000000000006</v>
      </c>
      <c r="O781" s="4">
        <v>30.158000000000001</v>
      </c>
      <c r="P781" s="4">
        <v>22.408000000000001</v>
      </c>
      <c r="Q781" s="4">
        <v>22.363</v>
      </c>
      <c r="R781" s="95"/>
    </row>
    <row r="782" spans="1:18">
      <c r="A782" s="10">
        <v>43426</v>
      </c>
      <c r="B782" s="4" t="s">
        <v>110</v>
      </c>
      <c r="D782" s="4" t="s">
        <v>110</v>
      </c>
      <c r="E782" s="95">
        <f t="shared" ref="E782:K797" si="84">IFERROR((1/(D782/100)-1)*(365/(D$26-$A782)),E781)</f>
        <v>0.44986878847857681</v>
      </c>
      <c r="F782" s="4" t="s">
        <v>110</v>
      </c>
      <c r="G782" s="95">
        <f t="shared" si="84"/>
        <v>0.59994951715767852</v>
      </c>
      <c r="H782" s="4" t="s">
        <v>110</v>
      </c>
      <c r="I782" s="95">
        <f t="shared" si="84"/>
        <v>0.59994951715767852</v>
      </c>
      <c r="J782" s="4" t="s">
        <v>110</v>
      </c>
      <c r="K782" s="95">
        <f t="shared" si="84"/>
        <v>0.62485287356098151</v>
      </c>
      <c r="L782" s="4">
        <v>96.75</v>
      </c>
      <c r="M782" s="95">
        <f t="shared" si="83"/>
        <v>0.45411044119054339</v>
      </c>
      <c r="N782" s="4">
        <v>97.915000000000006</v>
      </c>
      <c r="O782" s="4">
        <v>30.158000000000001</v>
      </c>
      <c r="P782" s="4">
        <v>22.408000000000001</v>
      </c>
      <c r="Q782" s="4">
        <v>22.363</v>
      </c>
      <c r="R782" s="95"/>
    </row>
    <row r="783" spans="1:18">
      <c r="A783" s="10">
        <v>43427</v>
      </c>
      <c r="B783" s="4" t="s">
        <v>110</v>
      </c>
      <c r="D783" s="4" t="s">
        <v>110</v>
      </c>
      <c r="E783" s="95">
        <f t="shared" si="84"/>
        <v>0.44986878847857681</v>
      </c>
      <c r="F783" s="4" t="s">
        <v>110</v>
      </c>
      <c r="G783" s="95">
        <f t="shared" si="84"/>
        <v>0.59994951715767852</v>
      </c>
      <c r="H783" s="4" t="s">
        <v>110</v>
      </c>
      <c r="I783" s="95">
        <f t="shared" si="84"/>
        <v>0.59994951715767852</v>
      </c>
      <c r="J783" s="4" t="s">
        <v>110</v>
      </c>
      <c r="K783" s="95">
        <f t="shared" si="84"/>
        <v>0.62485287356098151</v>
      </c>
      <c r="L783" s="4">
        <v>96.927499999999995</v>
      </c>
      <c r="M783" s="95">
        <f t="shared" si="83"/>
        <v>0.44500449384254226</v>
      </c>
      <c r="N783" s="4">
        <v>97.915000000000006</v>
      </c>
      <c r="O783" s="4">
        <v>30.158000000000001</v>
      </c>
      <c r="P783" s="4">
        <v>22.408000000000001</v>
      </c>
      <c r="Q783" s="4">
        <v>22.363</v>
      </c>
      <c r="R783" s="95"/>
    </row>
    <row r="784" spans="1:18">
      <c r="A784" s="10">
        <v>43430</v>
      </c>
      <c r="B784" s="4" t="s">
        <v>110</v>
      </c>
      <c r="D784" s="4" t="s">
        <v>110</v>
      </c>
      <c r="E784" s="95">
        <f t="shared" si="84"/>
        <v>0.44986878847857681</v>
      </c>
      <c r="F784" s="4" t="s">
        <v>110</v>
      </c>
      <c r="G784" s="95">
        <f t="shared" si="84"/>
        <v>0.59994951715767852</v>
      </c>
      <c r="H784" s="4" t="s">
        <v>110</v>
      </c>
      <c r="I784" s="95">
        <f t="shared" si="84"/>
        <v>0.59994951715767852</v>
      </c>
      <c r="J784" s="4" t="s">
        <v>110</v>
      </c>
      <c r="K784" s="95">
        <f t="shared" si="84"/>
        <v>0.62485287356098151</v>
      </c>
      <c r="L784" s="4">
        <v>97.153300000000002</v>
      </c>
      <c r="M784" s="95">
        <f t="shared" si="83"/>
        <v>0.46499595283277045</v>
      </c>
      <c r="N784" s="4">
        <v>97.915000000000006</v>
      </c>
      <c r="O784" s="4">
        <v>30.158000000000001</v>
      </c>
      <c r="P784" s="4">
        <v>22.408000000000001</v>
      </c>
      <c r="Q784" s="4">
        <v>22.363</v>
      </c>
      <c r="R784" s="95"/>
    </row>
    <row r="785" spans="1:18">
      <c r="A785" s="10">
        <v>43431</v>
      </c>
      <c r="B785" s="4" t="s">
        <v>110</v>
      </c>
      <c r="D785" s="4" t="s">
        <v>110</v>
      </c>
      <c r="E785" s="95">
        <f t="shared" si="84"/>
        <v>0.44986878847857681</v>
      </c>
      <c r="F785" s="4" t="s">
        <v>110</v>
      </c>
      <c r="G785" s="95">
        <f t="shared" si="84"/>
        <v>0.59994951715767852</v>
      </c>
      <c r="H785" s="4" t="s">
        <v>110</v>
      </c>
      <c r="I785" s="95">
        <f t="shared" si="84"/>
        <v>0.59994951715767852</v>
      </c>
      <c r="J785" s="4" t="s">
        <v>110</v>
      </c>
      <c r="K785" s="95">
        <f t="shared" si="84"/>
        <v>0.62485287356098151</v>
      </c>
      <c r="L785" s="4">
        <v>97.188199999999995</v>
      </c>
      <c r="M785" s="95">
        <f t="shared" si="83"/>
        <v>0.47999981666311831</v>
      </c>
      <c r="N785" s="4">
        <v>97.915000000000006</v>
      </c>
      <c r="O785" s="4">
        <v>30.158000000000001</v>
      </c>
      <c r="P785" s="4">
        <v>22.408000000000001</v>
      </c>
      <c r="Q785" s="4">
        <v>22.363</v>
      </c>
      <c r="R785" s="95"/>
    </row>
    <row r="786" spans="1:18">
      <c r="A786" s="10">
        <v>43432</v>
      </c>
      <c r="B786" s="4" t="s">
        <v>110</v>
      </c>
      <c r="D786" s="4" t="s">
        <v>110</v>
      </c>
      <c r="E786" s="95">
        <f t="shared" si="84"/>
        <v>0.44986878847857681</v>
      </c>
      <c r="F786" s="4" t="s">
        <v>110</v>
      </c>
      <c r="G786" s="95">
        <f t="shared" si="84"/>
        <v>0.59994951715767852</v>
      </c>
      <c r="H786" s="4" t="s">
        <v>110</v>
      </c>
      <c r="I786" s="95">
        <f t="shared" si="84"/>
        <v>0.59994951715767852</v>
      </c>
      <c r="J786" s="4" t="s">
        <v>110</v>
      </c>
      <c r="K786" s="95">
        <f t="shared" si="84"/>
        <v>0.62485287356098151</v>
      </c>
      <c r="L786" s="4">
        <v>97.312600000000003</v>
      </c>
      <c r="M786" s="95">
        <f t="shared" si="83"/>
        <v>0.47999510267500134</v>
      </c>
      <c r="N786" s="4">
        <v>97.915000000000006</v>
      </c>
      <c r="O786" s="4">
        <v>30.158000000000001</v>
      </c>
      <c r="P786" s="4">
        <v>22.408000000000001</v>
      </c>
      <c r="Q786" s="4">
        <v>22.363</v>
      </c>
      <c r="R786" s="95"/>
    </row>
    <row r="787" spans="1:18">
      <c r="A787" s="10">
        <v>43433</v>
      </c>
      <c r="B787" s="4" t="s">
        <v>110</v>
      </c>
      <c r="D787" s="4" t="s">
        <v>110</v>
      </c>
      <c r="E787" s="95">
        <f t="shared" si="84"/>
        <v>0.44986878847857681</v>
      </c>
      <c r="F787" s="4" t="s">
        <v>110</v>
      </c>
      <c r="G787" s="95">
        <f t="shared" si="84"/>
        <v>0.59994951715767852</v>
      </c>
      <c r="H787" s="4" t="s">
        <v>110</v>
      </c>
      <c r="I787" s="95">
        <f t="shared" si="84"/>
        <v>0.59994951715767852</v>
      </c>
      <c r="J787" s="4" t="s">
        <v>110</v>
      </c>
      <c r="K787" s="95">
        <f t="shared" si="84"/>
        <v>0.62485287356098151</v>
      </c>
      <c r="L787" s="4">
        <v>97.359300000000005</v>
      </c>
      <c r="M787" s="95">
        <f t="shared" si="83"/>
        <v>0.49499919370825446</v>
      </c>
      <c r="N787" s="4">
        <v>97.915000000000006</v>
      </c>
      <c r="O787" s="4">
        <v>30.158000000000001</v>
      </c>
      <c r="P787" s="4">
        <v>22.408000000000001</v>
      </c>
      <c r="Q787" s="4">
        <v>22.363</v>
      </c>
      <c r="R787" s="95"/>
    </row>
    <row r="788" spans="1:18">
      <c r="A788" s="10">
        <v>43434</v>
      </c>
      <c r="B788" s="4" t="s">
        <v>110</v>
      </c>
      <c r="D788" s="4" t="s">
        <v>110</v>
      </c>
      <c r="E788" s="95">
        <f t="shared" si="84"/>
        <v>0.44986878847857681</v>
      </c>
      <c r="F788" s="4" t="s">
        <v>110</v>
      </c>
      <c r="G788" s="95">
        <f t="shared" si="84"/>
        <v>0.59994951715767852</v>
      </c>
      <c r="H788" s="4" t="s">
        <v>110</v>
      </c>
      <c r="I788" s="95">
        <f t="shared" si="84"/>
        <v>0.59994951715767852</v>
      </c>
      <c r="J788" s="4" t="s">
        <v>110</v>
      </c>
      <c r="K788" s="95">
        <f t="shared" si="84"/>
        <v>0.62485287356098151</v>
      </c>
      <c r="L788" s="4" t="s">
        <v>110</v>
      </c>
      <c r="M788" s="95">
        <f t="shared" si="83"/>
        <v>0.49499919370825446</v>
      </c>
      <c r="N788" s="4">
        <v>97.915000000000006</v>
      </c>
      <c r="O788" s="4">
        <v>30.158000000000001</v>
      </c>
      <c r="P788" s="4">
        <v>22.408000000000001</v>
      </c>
      <c r="Q788" s="4">
        <v>22.363</v>
      </c>
      <c r="R788" s="95"/>
    </row>
    <row r="789" spans="1:18">
      <c r="A789" s="10">
        <v>43437</v>
      </c>
      <c r="B789" s="4" t="s">
        <v>110</v>
      </c>
      <c r="D789" s="4" t="s">
        <v>110</v>
      </c>
      <c r="E789" s="95">
        <f t="shared" si="84"/>
        <v>0.44986878847857681</v>
      </c>
      <c r="F789" s="4" t="s">
        <v>110</v>
      </c>
      <c r="G789" s="95">
        <f t="shared" si="84"/>
        <v>0.59994951715767852</v>
      </c>
      <c r="H789" s="4" t="s">
        <v>110</v>
      </c>
      <c r="I789" s="95">
        <f t="shared" si="84"/>
        <v>0.59994951715767852</v>
      </c>
      <c r="J789" s="4" t="s">
        <v>110</v>
      </c>
      <c r="K789" s="95">
        <f t="shared" si="84"/>
        <v>0.62485287356098151</v>
      </c>
      <c r="L789" s="4">
        <v>97.970799999999997</v>
      </c>
      <c r="M789" s="95">
        <f t="shared" si="83"/>
        <v>0.4724992038444103</v>
      </c>
      <c r="N789" s="4">
        <v>97.915000000000006</v>
      </c>
      <c r="O789" s="4">
        <v>30.158000000000001</v>
      </c>
      <c r="P789" s="4">
        <v>22.408000000000001</v>
      </c>
      <c r="Q789" s="4">
        <v>22.363</v>
      </c>
      <c r="R789" s="95"/>
    </row>
    <row r="790" spans="1:18">
      <c r="A790" s="10">
        <v>43438</v>
      </c>
      <c r="B790" s="4" t="s">
        <v>110</v>
      </c>
      <c r="D790" s="4" t="s">
        <v>110</v>
      </c>
      <c r="E790" s="95">
        <f t="shared" si="84"/>
        <v>0.44986878847857681</v>
      </c>
      <c r="F790" s="4" t="s">
        <v>110</v>
      </c>
      <c r="G790" s="95">
        <f t="shared" si="84"/>
        <v>0.59994951715767852</v>
      </c>
      <c r="H790" s="4" t="s">
        <v>110</v>
      </c>
      <c r="I790" s="95">
        <f t="shared" si="84"/>
        <v>0.59994951715767852</v>
      </c>
      <c r="J790" s="4" t="s">
        <v>110</v>
      </c>
      <c r="K790" s="95">
        <f t="shared" si="84"/>
        <v>0.62485287356098151</v>
      </c>
      <c r="L790" s="4">
        <v>98.065600000000003</v>
      </c>
      <c r="M790" s="95">
        <f t="shared" si="83"/>
        <v>0.47998890538578071</v>
      </c>
      <c r="N790" s="4">
        <v>97.915000000000006</v>
      </c>
      <c r="O790" s="4">
        <v>30.158000000000001</v>
      </c>
      <c r="P790" s="4">
        <v>22.408000000000001</v>
      </c>
      <c r="Q790" s="4">
        <v>22.363</v>
      </c>
      <c r="R790" s="95"/>
    </row>
    <row r="791" spans="1:18">
      <c r="A791" s="10">
        <v>43439</v>
      </c>
      <c r="B791" s="4" t="s">
        <v>110</v>
      </c>
      <c r="D791" s="4" t="s">
        <v>110</v>
      </c>
      <c r="E791" s="95">
        <f t="shared" si="84"/>
        <v>0.44986878847857681</v>
      </c>
      <c r="F791" s="4" t="s">
        <v>110</v>
      </c>
      <c r="G791" s="95">
        <f t="shared" si="84"/>
        <v>0.59994951715767852</v>
      </c>
      <c r="H791" s="4" t="s">
        <v>110</v>
      </c>
      <c r="I791" s="95">
        <f t="shared" si="84"/>
        <v>0.59994951715767852</v>
      </c>
      <c r="J791" s="4" t="s">
        <v>110</v>
      </c>
      <c r="K791" s="95">
        <f t="shared" si="84"/>
        <v>0.62485287356098151</v>
      </c>
      <c r="L791" s="4">
        <v>98.247699999999995</v>
      </c>
      <c r="M791" s="95">
        <f t="shared" si="83"/>
        <v>0.46499779929417873</v>
      </c>
      <c r="N791" s="4">
        <v>97.915000000000006</v>
      </c>
      <c r="O791" s="4">
        <v>30.158000000000001</v>
      </c>
      <c r="P791" s="4">
        <v>22.408000000000001</v>
      </c>
      <c r="Q791" s="4">
        <v>22.085000000000001</v>
      </c>
      <c r="R791" s="95"/>
    </row>
    <row r="792" spans="1:18">
      <c r="A792" s="10">
        <v>43440</v>
      </c>
      <c r="B792" s="4" t="s">
        <v>110</v>
      </c>
      <c r="D792" s="4" t="s">
        <v>110</v>
      </c>
      <c r="E792" s="95">
        <f t="shared" si="84"/>
        <v>0.44986878847857681</v>
      </c>
      <c r="F792" s="4" t="s">
        <v>110</v>
      </c>
      <c r="G792" s="95">
        <f t="shared" si="84"/>
        <v>0.59994951715767852</v>
      </c>
      <c r="H792" s="4" t="s">
        <v>110</v>
      </c>
      <c r="I792" s="95">
        <f t="shared" si="84"/>
        <v>0.59994951715767852</v>
      </c>
      <c r="J792" s="4" t="s">
        <v>110</v>
      </c>
      <c r="K792" s="95">
        <f t="shared" si="84"/>
        <v>0.62485287356098151</v>
      </c>
      <c r="L792" s="4">
        <v>98.3536</v>
      </c>
      <c r="M792" s="95">
        <f t="shared" si="83"/>
        <v>0.46999648364519897</v>
      </c>
      <c r="N792" s="4">
        <v>97.915000000000006</v>
      </c>
      <c r="O792" s="4">
        <v>30.158000000000001</v>
      </c>
      <c r="P792" s="4">
        <v>22.408000000000001</v>
      </c>
      <c r="Q792" s="4">
        <v>22.085000000000001</v>
      </c>
      <c r="R792" s="95"/>
    </row>
    <row r="793" spans="1:18">
      <c r="A793" s="10">
        <v>43441</v>
      </c>
      <c r="B793" s="4" t="s">
        <v>110</v>
      </c>
      <c r="D793" s="4" t="s">
        <v>110</v>
      </c>
      <c r="E793" s="95">
        <f t="shared" si="84"/>
        <v>0.44986878847857681</v>
      </c>
      <c r="F793" s="4" t="s">
        <v>110</v>
      </c>
      <c r="G793" s="95">
        <f t="shared" si="84"/>
        <v>0.59994951715767852</v>
      </c>
      <c r="H793" s="4" t="s">
        <v>110</v>
      </c>
      <c r="I793" s="95">
        <f t="shared" si="84"/>
        <v>0.59994951715767852</v>
      </c>
      <c r="J793" s="4" t="s">
        <v>110</v>
      </c>
      <c r="K793" s="95">
        <f t="shared" si="84"/>
        <v>0.62485287356098151</v>
      </c>
      <c r="L793" s="4">
        <v>98.487899999999996</v>
      </c>
      <c r="M793" s="95">
        <f t="shared" si="83"/>
        <v>0.46699179966947169</v>
      </c>
      <c r="N793" s="4">
        <v>97.915000000000006</v>
      </c>
      <c r="O793" s="4">
        <v>30.158000000000001</v>
      </c>
      <c r="P793" s="4">
        <v>22.408000000000001</v>
      </c>
      <c r="Q793" s="4">
        <v>22.085000000000001</v>
      </c>
      <c r="R793" s="95"/>
    </row>
    <row r="794" spans="1:18">
      <c r="A794" s="10">
        <v>43444</v>
      </c>
      <c r="B794" s="4" t="s">
        <v>110</v>
      </c>
      <c r="D794" s="4" t="s">
        <v>110</v>
      </c>
      <c r="E794" s="95">
        <f t="shared" si="84"/>
        <v>0.44986878847857681</v>
      </c>
      <c r="F794" s="4" t="s">
        <v>110</v>
      </c>
      <c r="G794" s="95">
        <f t="shared" si="84"/>
        <v>0.59994951715767852</v>
      </c>
      <c r="H794" s="4" t="s">
        <v>110</v>
      </c>
      <c r="I794" s="95">
        <f t="shared" si="84"/>
        <v>0.59994951715767852</v>
      </c>
      <c r="J794" s="4" t="s">
        <v>110</v>
      </c>
      <c r="K794" s="95">
        <f t="shared" si="84"/>
        <v>0.62485287356098151</v>
      </c>
      <c r="L794" s="4">
        <v>98.824299999999994</v>
      </c>
      <c r="M794" s="95">
        <f t="shared" si="83"/>
        <v>0.48248423380349864</v>
      </c>
      <c r="N794" s="4">
        <v>97.915000000000006</v>
      </c>
      <c r="O794" s="4">
        <v>30.158000000000001</v>
      </c>
      <c r="P794" s="4">
        <v>22.408000000000001</v>
      </c>
      <c r="Q794" s="4">
        <v>22.085000000000001</v>
      </c>
      <c r="R794" s="95"/>
    </row>
    <row r="795" spans="1:18">
      <c r="A795" s="10">
        <v>43445</v>
      </c>
      <c r="B795" s="4" t="s">
        <v>110</v>
      </c>
      <c r="D795" s="4" t="s">
        <v>110</v>
      </c>
      <c r="E795" s="95">
        <f t="shared" si="84"/>
        <v>0.44986878847857681</v>
      </c>
      <c r="F795" s="4" t="s">
        <v>110</v>
      </c>
      <c r="G795" s="95">
        <f t="shared" si="84"/>
        <v>0.59994951715767852</v>
      </c>
      <c r="H795" s="4" t="s">
        <v>110</v>
      </c>
      <c r="I795" s="95">
        <f t="shared" si="84"/>
        <v>0.59994951715767852</v>
      </c>
      <c r="J795" s="4" t="s">
        <v>110</v>
      </c>
      <c r="K795" s="95">
        <f t="shared" si="84"/>
        <v>0.62485287356098151</v>
      </c>
      <c r="L795" s="4">
        <v>98.980400000000003</v>
      </c>
      <c r="M795" s="95">
        <f t="shared" si="83"/>
        <v>0.46998446157016593</v>
      </c>
      <c r="N795" s="4">
        <v>97.915000000000006</v>
      </c>
      <c r="O795" s="4">
        <v>30.006</v>
      </c>
      <c r="P795" s="4">
        <v>22.408000000000001</v>
      </c>
      <c r="Q795" s="4">
        <v>22.085000000000001</v>
      </c>
      <c r="R795" s="95"/>
    </row>
    <row r="796" spans="1:18">
      <c r="A796" s="10">
        <v>43446</v>
      </c>
      <c r="B796" s="4" t="s">
        <v>110</v>
      </c>
      <c r="D796" s="4" t="s">
        <v>110</v>
      </c>
      <c r="E796" s="95">
        <f t="shared" si="84"/>
        <v>0.44986878847857681</v>
      </c>
      <c r="F796" s="4" t="s">
        <v>110</v>
      </c>
      <c r="G796" s="95">
        <f t="shared" si="84"/>
        <v>0.59994951715767852</v>
      </c>
      <c r="H796" s="4" t="s">
        <v>110</v>
      </c>
      <c r="I796" s="95">
        <f t="shared" si="84"/>
        <v>0.59994951715767852</v>
      </c>
      <c r="J796" s="4" t="s">
        <v>110</v>
      </c>
      <c r="K796" s="95">
        <f t="shared" si="84"/>
        <v>0.62485287356098151</v>
      </c>
      <c r="L796" s="4">
        <v>99.106700000000004</v>
      </c>
      <c r="M796" s="95">
        <f t="shared" si="83"/>
        <v>0.46999056860650268</v>
      </c>
      <c r="N796" s="4">
        <v>97.915000000000006</v>
      </c>
      <c r="O796" s="4">
        <v>30.006</v>
      </c>
      <c r="P796" s="4">
        <v>22.408000000000001</v>
      </c>
      <c r="Q796" s="4">
        <v>22.085000000000001</v>
      </c>
      <c r="R796" s="95"/>
    </row>
    <row r="797" spans="1:18">
      <c r="A797" s="10">
        <v>43447</v>
      </c>
      <c r="B797" s="4" t="s">
        <v>110</v>
      </c>
      <c r="D797" s="4" t="s">
        <v>110</v>
      </c>
      <c r="E797" s="95">
        <f t="shared" si="84"/>
        <v>0.44986878847857681</v>
      </c>
      <c r="F797" s="4" t="s">
        <v>110</v>
      </c>
      <c r="G797" s="95">
        <f t="shared" si="84"/>
        <v>0.59994951715767852</v>
      </c>
      <c r="H797" s="4" t="s">
        <v>110</v>
      </c>
      <c r="I797" s="95">
        <f t="shared" si="84"/>
        <v>0.59994951715767852</v>
      </c>
      <c r="J797" s="4" t="s">
        <v>110</v>
      </c>
      <c r="K797" s="95">
        <f t="shared" si="84"/>
        <v>0.62485287356098151</v>
      </c>
      <c r="L797" s="4">
        <v>99.237399999999994</v>
      </c>
      <c r="M797" s="95">
        <f t="shared" si="83"/>
        <v>0.4674800024990563</v>
      </c>
      <c r="N797" s="4">
        <v>97.915000000000006</v>
      </c>
      <c r="O797" s="4">
        <v>30.172999999999998</v>
      </c>
      <c r="P797" s="4">
        <v>22.408000000000001</v>
      </c>
      <c r="Q797" s="4">
        <v>22.085000000000001</v>
      </c>
      <c r="R797" s="95"/>
    </row>
    <row r="798" spans="1:18">
      <c r="A798" s="10">
        <v>43448</v>
      </c>
      <c r="B798" s="4" t="s">
        <v>110</v>
      </c>
      <c r="D798" s="4" t="s">
        <v>110</v>
      </c>
      <c r="E798" s="95">
        <f t="shared" ref="E798:K813" si="85">IFERROR((1/(D798/100)-1)*(365/(D$26-$A798)),E797)</f>
        <v>0.44986878847857681</v>
      </c>
      <c r="F798" s="4" t="s">
        <v>110</v>
      </c>
      <c r="G798" s="95">
        <f t="shared" si="85"/>
        <v>0.59994951715767852</v>
      </c>
      <c r="H798" s="4" t="s">
        <v>110</v>
      </c>
      <c r="I798" s="95">
        <f t="shared" si="85"/>
        <v>0.59994951715767852</v>
      </c>
      <c r="J798" s="4" t="s">
        <v>110</v>
      </c>
      <c r="K798" s="95">
        <f t="shared" si="85"/>
        <v>0.62485287356098151</v>
      </c>
      <c r="L798" s="4">
        <v>99.353499999999997</v>
      </c>
      <c r="M798" s="95">
        <f t="shared" si="83"/>
        <v>0.47501597829971698</v>
      </c>
      <c r="N798" s="4">
        <v>97.915000000000006</v>
      </c>
      <c r="O798" s="4">
        <v>30.215</v>
      </c>
      <c r="P798" s="4">
        <v>22.408000000000001</v>
      </c>
      <c r="Q798" s="4">
        <v>22.085000000000001</v>
      </c>
      <c r="R798" s="95"/>
    </row>
    <row r="799" spans="1:18">
      <c r="A799" s="10">
        <v>43451</v>
      </c>
      <c r="B799" s="4" t="s">
        <v>110</v>
      </c>
      <c r="D799" s="4" t="s">
        <v>110</v>
      </c>
      <c r="E799" s="95">
        <f t="shared" si="85"/>
        <v>0.44986878847857681</v>
      </c>
      <c r="F799" s="4" t="s">
        <v>110</v>
      </c>
      <c r="G799" s="95">
        <f t="shared" si="85"/>
        <v>0.59994951715767852</v>
      </c>
      <c r="H799" s="4" t="s">
        <v>110</v>
      </c>
      <c r="I799" s="95">
        <f t="shared" si="85"/>
        <v>0.59994951715767852</v>
      </c>
      <c r="J799" s="4" t="s">
        <v>110</v>
      </c>
      <c r="K799" s="95">
        <f t="shared" si="85"/>
        <v>0.62485287356098151</v>
      </c>
      <c r="L799" s="4">
        <v>99.732200000000006</v>
      </c>
      <c r="M799" s="95">
        <f t="shared" si="83"/>
        <v>0.49004734679469364</v>
      </c>
      <c r="N799" s="4">
        <v>97.915000000000006</v>
      </c>
      <c r="O799" s="4">
        <v>30.215</v>
      </c>
      <c r="P799" s="4">
        <v>22.408000000000001</v>
      </c>
      <c r="Q799" s="4">
        <v>22.085000000000001</v>
      </c>
      <c r="R799" s="95"/>
    </row>
    <row r="800" spans="1:18">
      <c r="A800" s="10">
        <v>43452</v>
      </c>
      <c r="B800" s="4" t="s">
        <v>110</v>
      </c>
      <c r="D800" s="4" t="s">
        <v>110</v>
      </c>
      <c r="E800" s="95">
        <f t="shared" si="85"/>
        <v>0.44986878847857681</v>
      </c>
      <c r="F800" s="4" t="s">
        <v>110</v>
      </c>
      <c r="G800" s="95">
        <f t="shared" si="85"/>
        <v>0.59994951715767852</v>
      </c>
      <c r="H800" s="4" t="s">
        <v>110</v>
      </c>
      <c r="I800" s="95">
        <f t="shared" si="85"/>
        <v>0.59994951715767852</v>
      </c>
      <c r="J800" s="4" t="s">
        <v>110</v>
      </c>
      <c r="K800" s="95">
        <f t="shared" si="85"/>
        <v>0.62485287356098151</v>
      </c>
      <c r="L800" s="4">
        <v>99.864599999999996</v>
      </c>
      <c r="M800" s="95">
        <f t="shared" si="83"/>
        <v>0.49488006761160941</v>
      </c>
      <c r="N800" s="4">
        <v>97.915000000000006</v>
      </c>
      <c r="O800" s="4">
        <v>31.128</v>
      </c>
      <c r="P800" s="4">
        <v>22.408000000000001</v>
      </c>
      <c r="Q800" s="4">
        <v>22.085000000000001</v>
      </c>
      <c r="R800" s="95"/>
    </row>
    <row r="801" spans="1:18">
      <c r="A801" s="10">
        <v>43453</v>
      </c>
      <c r="B801" s="4" t="s">
        <v>110</v>
      </c>
      <c r="D801" s="4" t="s">
        <v>110</v>
      </c>
      <c r="E801" s="95">
        <f t="shared" si="85"/>
        <v>0.44986878847857681</v>
      </c>
      <c r="F801" s="4" t="s">
        <v>110</v>
      </c>
      <c r="G801" s="95">
        <f t="shared" si="85"/>
        <v>0.59994951715767852</v>
      </c>
      <c r="H801" s="4" t="s">
        <v>110</v>
      </c>
      <c r="I801" s="95">
        <f t="shared" si="85"/>
        <v>0.59994951715767852</v>
      </c>
      <c r="J801" s="4" t="s">
        <v>110</v>
      </c>
      <c r="K801" s="95">
        <f t="shared" si="85"/>
        <v>0.62485287356098151</v>
      </c>
      <c r="L801" s="4" t="s">
        <v>110</v>
      </c>
      <c r="M801" s="95">
        <f t="shared" si="83"/>
        <v>0.49488006761160941</v>
      </c>
      <c r="N801" s="4">
        <v>97.915000000000006</v>
      </c>
      <c r="O801" s="4">
        <v>30.984000000000002</v>
      </c>
      <c r="P801" s="4">
        <v>21.013000000000002</v>
      </c>
      <c r="Q801" s="4">
        <v>22.085000000000001</v>
      </c>
      <c r="R801" s="95"/>
    </row>
    <row r="802" spans="1:18">
      <c r="A802" s="10">
        <v>43454</v>
      </c>
      <c r="B802" s="4" t="s">
        <v>110</v>
      </c>
      <c r="D802" s="4" t="s">
        <v>110</v>
      </c>
      <c r="E802" s="95">
        <f t="shared" si="85"/>
        <v>0.44986878847857681</v>
      </c>
      <c r="F802" s="4" t="s">
        <v>110</v>
      </c>
      <c r="G802" s="95">
        <f t="shared" si="85"/>
        <v>0.59994951715767852</v>
      </c>
      <c r="H802" s="4" t="s">
        <v>110</v>
      </c>
      <c r="I802" s="95">
        <f t="shared" si="85"/>
        <v>0.59994951715767852</v>
      </c>
      <c r="J802" s="4" t="s">
        <v>110</v>
      </c>
      <c r="K802" s="95">
        <f t="shared" si="85"/>
        <v>0.62485287356098151</v>
      </c>
      <c r="L802" s="4" t="s">
        <v>110</v>
      </c>
      <c r="M802" s="95">
        <f t="shared" si="83"/>
        <v>0.49488006761160941</v>
      </c>
      <c r="N802" s="4">
        <v>97.915000000000006</v>
      </c>
      <c r="O802" s="4">
        <v>30.984000000000002</v>
      </c>
      <c r="P802" s="4">
        <v>21.013000000000002</v>
      </c>
      <c r="Q802" s="4">
        <v>22.085000000000001</v>
      </c>
      <c r="R802" s="95"/>
    </row>
    <row r="803" spans="1:18">
      <c r="A803" s="10">
        <v>43455</v>
      </c>
      <c r="B803" s="4" t="s">
        <v>110</v>
      </c>
      <c r="D803" s="4" t="s">
        <v>110</v>
      </c>
      <c r="E803" s="95">
        <f t="shared" si="85"/>
        <v>0.44986878847857681</v>
      </c>
      <c r="F803" s="4" t="s">
        <v>110</v>
      </c>
      <c r="G803" s="95">
        <f t="shared" si="85"/>
        <v>0.59994951715767852</v>
      </c>
      <c r="H803" s="4" t="s">
        <v>110</v>
      </c>
      <c r="I803" s="95">
        <f t="shared" si="85"/>
        <v>0.59994951715767852</v>
      </c>
      <c r="J803" s="4" t="s">
        <v>110</v>
      </c>
      <c r="K803" s="95">
        <f t="shared" si="85"/>
        <v>0.62485287356098151</v>
      </c>
      <c r="L803" s="4" t="s">
        <v>110</v>
      </c>
      <c r="M803" s="95">
        <f t="shared" si="83"/>
        <v>0.49488006761160941</v>
      </c>
      <c r="N803" s="4">
        <v>97.915000000000006</v>
      </c>
      <c r="O803" s="4">
        <v>30.984000000000002</v>
      </c>
      <c r="P803" s="4">
        <v>21.013000000000002</v>
      </c>
      <c r="Q803" s="4">
        <v>22.085000000000001</v>
      </c>
      <c r="R803" s="95"/>
    </row>
    <row r="804" spans="1:18">
      <c r="A804" s="10">
        <v>43458</v>
      </c>
      <c r="B804" s="4" t="s">
        <v>110</v>
      </c>
      <c r="D804" s="4" t="s">
        <v>110</v>
      </c>
      <c r="E804" s="95">
        <f t="shared" si="85"/>
        <v>0.44986878847857681</v>
      </c>
      <c r="F804" s="4" t="s">
        <v>110</v>
      </c>
      <c r="G804" s="95">
        <f t="shared" si="85"/>
        <v>0.59994951715767852</v>
      </c>
      <c r="H804" s="4" t="s">
        <v>110</v>
      </c>
      <c r="I804" s="95">
        <f t="shared" si="85"/>
        <v>0.59994951715767852</v>
      </c>
      <c r="J804" s="4" t="s">
        <v>110</v>
      </c>
      <c r="K804" s="95">
        <f t="shared" si="85"/>
        <v>0.62485287356098151</v>
      </c>
      <c r="L804" s="4" t="s">
        <v>110</v>
      </c>
      <c r="M804" s="95">
        <f t="shared" si="83"/>
        <v>0.49488006761160941</v>
      </c>
      <c r="N804" s="4">
        <v>97.915000000000006</v>
      </c>
      <c r="O804" s="4">
        <v>30.984000000000002</v>
      </c>
      <c r="P804" s="4">
        <v>21.013000000000002</v>
      </c>
      <c r="Q804" s="4">
        <v>22.085000000000001</v>
      </c>
      <c r="R804" s="95"/>
    </row>
    <row r="805" spans="1:18">
      <c r="A805" s="10">
        <v>43459</v>
      </c>
      <c r="B805" s="4" t="s">
        <v>110</v>
      </c>
      <c r="D805" s="4" t="s">
        <v>110</v>
      </c>
      <c r="E805" s="95">
        <f t="shared" si="85"/>
        <v>0.44986878847857681</v>
      </c>
      <c r="F805" s="4" t="s">
        <v>110</v>
      </c>
      <c r="G805" s="95">
        <f t="shared" si="85"/>
        <v>0.59994951715767852</v>
      </c>
      <c r="H805" s="4" t="s">
        <v>110</v>
      </c>
      <c r="I805" s="95">
        <f t="shared" si="85"/>
        <v>0.59994951715767852</v>
      </c>
      <c r="J805" s="4" t="s">
        <v>110</v>
      </c>
      <c r="K805" s="95">
        <f t="shared" si="85"/>
        <v>0.62485287356098151</v>
      </c>
      <c r="L805" s="4" t="s">
        <v>110</v>
      </c>
      <c r="M805" s="95">
        <f t="shared" si="83"/>
        <v>0.49488006761160941</v>
      </c>
      <c r="N805" s="4">
        <v>97.915000000000006</v>
      </c>
      <c r="O805" s="4">
        <v>30.984000000000002</v>
      </c>
      <c r="P805" s="4">
        <v>21.013000000000002</v>
      </c>
      <c r="Q805" s="4">
        <v>22.085000000000001</v>
      </c>
      <c r="R805" s="95"/>
    </row>
    <row r="806" spans="1:18">
      <c r="A806" s="10">
        <v>43460</v>
      </c>
      <c r="B806" s="4" t="s">
        <v>110</v>
      </c>
      <c r="D806" s="4" t="s">
        <v>110</v>
      </c>
      <c r="E806" s="95">
        <f t="shared" si="85"/>
        <v>0.44986878847857681</v>
      </c>
      <c r="F806" s="4" t="s">
        <v>110</v>
      </c>
      <c r="G806" s="95">
        <f t="shared" si="85"/>
        <v>0.59994951715767852</v>
      </c>
      <c r="H806" s="4" t="s">
        <v>110</v>
      </c>
      <c r="I806" s="95">
        <f t="shared" si="85"/>
        <v>0.59994951715767852</v>
      </c>
      <c r="J806" s="4" t="s">
        <v>110</v>
      </c>
      <c r="K806" s="95">
        <f t="shared" si="85"/>
        <v>0.62485287356098151</v>
      </c>
      <c r="L806" s="4" t="s">
        <v>110</v>
      </c>
      <c r="M806" s="95">
        <f t="shared" si="83"/>
        <v>0.49488006761160941</v>
      </c>
      <c r="N806" s="4">
        <v>97.915000000000006</v>
      </c>
      <c r="O806" s="4">
        <v>30.984000000000002</v>
      </c>
      <c r="P806" s="4">
        <v>21.013000000000002</v>
      </c>
      <c r="Q806" s="4">
        <v>22.085000000000001</v>
      </c>
      <c r="R806" s="95"/>
    </row>
    <row r="807" spans="1:18">
      <c r="A807" s="10">
        <v>43461</v>
      </c>
      <c r="B807" s="4" t="s">
        <v>110</v>
      </c>
      <c r="D807" s="4" t="s">
        <v>110</v>
      </c>
      <c r="E807" s="95">
        <f t="shared" si="85"/>
        <v>0.44986878847857681</v>
      </c>
      <c r="F807" s="4" t="s">
        <v>110</v>
      </c>
      <c r="G807" s="95">
        <f t="shared" si="85"/>
        <v>0.59994951715767852</v>
      </c>
      <c r="H807" s="4" t="s">
        <v>110</v>
      </c>
      <c r="I807" s="95">
        <f t="shared" si="85"/>
        <v>0.59994951715767852</v>
      </c>
      <c r="J807" s="4" t="s">
        <v>110</v>
      </c>
      <c r="K807" s="95">
        <f t="shared" si="85"/>
        <v>0.62485287356098151</v>
      </c>
      <c r="L807" s="4" t="s">
        <v>110</v>
      </c>
      <c r="M807" s="95">
        <f t="shared" si="83"/>
        <v>0.49488006761160941</v>
      </c>
      <c r="N807" s="4">
        <v>97.915000000000006</v>
      </c>
      <c r="O807" s="4">
        <v>30.984000000000002</v>
      </c>
      <c r="P807" s="4">
        <v>21.013000000000002</v>
      </c>
      <c r="Q807" s="4">
        <v>22.085000000000001</v>
      </c>
      <c r="R807" s="95"/>
    </row>
    <row r="808" spans="1:18">
      <c r="A808" s="10">
        <v>43462</v>
      </c>
      <c r="B808" s="4" t="s">
        <v>110</v>
      </c>
      <c r="D808" s="4" t="s">
        <v>110</v>
      </c>
      <c r="E808" s="95">
        <f t="shared" si="85"/>
        <v>0.44986878847857681</v>
      </c>
      <c r="F808" s="4" t="s">
        <v>110</v>
      </c>
      <c r="G808" s="95">
        <f t="shared" si="85"/>
        <v>0.59994951715767852</v>
      </c>
      <c r="H808" s="4" t="s">
        <v>110</v>
      </c>
      <c r="I808" s="95">
        <f t="shared" si="85"/>
        <v>0.59994951715767852</v>
      </c>
      <c r="J808" s="4" t="s">
        <v>110</v>
      </c>
      <c r="K808" s="95">
        <f t="shared" si="85"/>
        <v>0.62485287356098151</v>
      </c>
      <c r="L808" s="4" t="s">
        <v>110</v>
      </c>
      <c r="M808" s="95">
        <f t="shared" si="83"/>
        <v>0.49488006761160941</v>
      </c>
      <c r="N808" s="4">
        <v>97.915000000000006</v>
      </c>
      <c r="O808" s="4">
        <v>30.984000000000002</v>
      </c>
      <c r="P808" s="4">
        <v>21.013000000000002</v>
      </c>
      <c r="Q808" s="4">
        <v>22.085000000000001</v>
      </c>
      <c r="R808" s="95"/>
    </row>
    <row r="809" spans="1:18">
      <c r="A809" s="10">
        <v>43465</v>
      </c>
      <c r="B809" s="4" t="s">
        <v>110</v>
      </c>
      <c r="D809" s="4" t="s">
        <v>110</v>
      </c>
      <c r="E809" s="95">
        <f t="shared" si="85"/>
        <v>0.44986878847857681</v>
      </c>
      <c r="F809" s="4" t="s">
        <v>110</v>
      </c>
      <c r="G809" s="95">
        <f t="shared" si="85"/>
        <v>0.59994951715767852</v>
      </c>
      <c r="H809" s="4" t="s">
        <v>110</v>
      </c>
      <c r="I809" s="95">
        <f t="shared" si="85"/>
        <v>0.59994951715767852</v>
      </c>
      <c r="J809" s="4" t="s">
        <v>110</v>
      </c>
      <c r="K809" s="95">
        <f t="shared" si="85"/>
        <v>0.62485287356098151</v>
      </c>
      <c r="L809" s="4" t="s">
        <v>110</v>
      </c>
      <c r="M809" s="95">
        <f t="shared" si="83"/>
        <v>0.49488006761160941</v>
      </c>
      <c r="N809" s="4">
        <v>97.915000000000006</v>
      </c>
      <c r="O809" s="4">
        <v>30.984000000000002</v>
      </c>
      <c r="P809" s="4">
        <v>21.013000000000002</v>
      </c>
      <c r="Q809" s="4">
        <v>22.085000000000001</v>
      </c>
      <c r="R809" s="95"/>
    </row>
    <row r="810" spans="1:18">
      <c r="A810" s="10">
        <v>43466</v>
      </c>
      <c r="B810" s="4" t="s">
        <v>110</v>
      </c>
      <c r="D810" s="4" t="s">
        <v>110</v>
      </c>
      <c r="E810" s="95">
        <f t="shared" si="85"/>
        <v>0.44986878847857681</v>
      </c>
      <c r="F810" s="4" t="s">
        <v>110</v>
      </c>
      <c r="G810" s="95">
        <f t="shared" si="85"/>
        <v>0.59994951715767852</v>
      </c>
      <c r="H810" s="4" t="s">
        <v>110</v>
      </c>
      <c r="I810" s="95">
        <f t="shared" si="85"/>
        <v>0.59994951715767852</v>
      </c>
      <c r="J810" s="4" t="s">
        <v>110</v>
      </c>
      <c r="K810" s="95">
        <f t="shared" si="85"/>
        <v>0.62485287356098151</v>
      </c>
      <c r="L810" s="4" t="s">
        <v>110</v>
      </c>
      <c r="M810" s="95">
        <f t="shared" si="83"/>
        <v>0.49488006761160941</v>
      </c>
      <c r="N810" s="4">
        <v>97.915000000000006</v>
      </c>
      <c r="O810" s="4">
        <v>30.984000000000002</v>
      </c>
      <c r="P810" s="4">
        <v>21.013000000000002</v>
      </c>
      <c r="Q810" s="4">
        <v>22.085000000000001</v>
      </c>
      <c r="R810" s="95"/>
    </row>
    <row r="811" spans="1:18">
      <c r="A811" s="10">
        <v>43467</v>
      </c>
      <c r="B811" s="4" t="s">
        <v>110</v>
      </c>
      <c r="D811" s="4" t="s">
        <v>110</v>
      </c>
      <c r="E811" s="95">
        <f t="shared" si="85"/>
        <v>0.44986878847857681</v>
      </c>
      <c r="F811" s="4" t="s">
        <v>110</v>
      </c>
      <c r="G811" s="95">
        <f t="shared" si="85"/>
        <v>0.59994951715767852</v>
      </c>
      <c r="H811" s="4" t="s">
        <v>110</v>
      </c>
      <c r="I811" s="95">
        <f t="shared" si="85"/>
        <v>0.59994951715767852</v>
      </c>
      <c r="J811" s="4" t="s">
        <v>110</v>
      </c>
      <c r="K811" s="95">
        <f t="shared" si="85"/>
        <v>0.62485287356098151</v>
      </c>
      <c r="L811" s="4" t="s">
        <v>110</v>
      </c>
      <c r="M811" s="95">
        <f t="shared" si="83"/>
        <v>0.49488006761160941</v>
      </c>
      <c r="N811" s="4">
        <v>97.915000000000006</v>
      </c>
      <c r="O811" s="4">
        <v>30.984000000000002</v>
      </c>
      <c r="P811" s="4">
        <v>21.013000000000002</v>
      </c>
      <c r="Q811" s="4">
        <v>22.085000000000001</v>
      </c>
      <c r="R811" s="95"/>
    </row>
    <row r="812" spans="1:18">
      <c r="A812" s="10">
        <v>43468</v>
      </c>
      <c r="B812" s="4" t="s">
        <v>110</v>
      </c>
      <c r="D812" s="4" t="s">
        <v>110</v>
      </c>
      <c r="E812" s="95">
        <f t="shared" si="85"/>
        <v>0.44986878847857681</v>
      </c>
      <c r="F812" s="4" t="s">
        <v>110</v>
      </c>
      <c r="G812" s="95">
        <f t="shared" si="85"/>
        <v>0.59994951715767852</v>
      </c>
      <c r="H812" s="4" t="s">
        <v>110</v>
      </c>
      <c r="I812" s="95">
        <f t="shared" si="85"/>
        <v>0.59994951715767852</v>
      </c>
      <c r="J812" s="4" t="s">
        <v>110</v>
      </c>
      <c r="K812" s="95">
        <f t="shared" si="85"/>
        <v>0.62485287356098151</v>
      </c>
      <c r="L812" s="4" t="s">
        <v>110</v>
      </c>
      <c r="M812" s="95">
        <f t="shared" si="83"/>
        <v>0.49488006761160941</v>
      </c>
      <c r="N812" s="4">
        <v>97.915000000000006</v>
      </c>
      <c r="O812" s="4">
        <v>30.984000000000002</v>
      </c>
      <c r="P812" s="4">
        <v>21.013000000000002</v>
      </c>
      <c r="Q812" s="4">
        <v>22.085000000000001</v>
      </c>
      <c r="R812" s="95"/>
    </row>
    <row r="813" spans="1:18">
      <c r="A813" s="10">
        <v>43469</v>
      </c>
      <c r="B813" s="4" t="s">
        <v>110</v>
      </c>
      <c r="D813" s="4" t="s">
        <v>110</v>
      </c>
      <c r="E813" s="95">
        <f t="shared" si="85"/>
        <v>0.44986878847857681</v>
      </c>
      <c r="F813" s="4" t="s">
        <v>110</v>
      </c>
      <c r="G813" s="95">
        <f t="shared" si="85"/>
        <v>0.59994951715767852</v>
      </c>
      <c r="H813" s="4" t="s">
        <v>110</v>
      </c>
      <c r="I813" s="95">
        <f t="shared" si="85"/>
        <v>0.59994951715767852</v>
      </c>
      <c r="J813" s="4" t="s">
        <v>110</v>
      </c>
      <c r="K813" s="95">
        <f t="shared" si="85"/>
        <v>0.62485287356098151</v>
      </c>
      <c r="L813" s="4" t="s">
        <v>110</v>
      </c>
      <c r="M813" s="95">
        <f t="shared" si="83"/>
        <v>0.49488006761160941</v>
      </c>
      <c r="N813" s="4">
        <v>97.915000000000006</v>
      </c>
      <c r="O813" s="4">
        <v>29.748999999999999</v>
      </c>
      <c r="P813" s="4">
        <v>20.02</v>
      </c>
      <c r="Q813" s="4">
        <v>22.085000000000001</v>
      </c>
      <c r="R813" s="95"/>
    </row>
    <row r="814" spans="1:18">
      <c r="A814" s="10">
        <v>43472</v>
      </c>
      <c r="B814" s="4" t="s">
        <v>110</v>
      </c>
      <c r="D814" s="4" t="s">
        <v>110</v>
      </c>
      <c r="E814" s="95">
        <f t="shared" ref="E814:K829" si="86">IFERROR((1/(D814/100)-1)*(365/(D$26-$A814)),E813)</f>
        <v>0.44986878847857681</v>
      </c>
      <c r="F814" s="4" t="s">
        <v>110</v>
      </c>
      <c r="G814" s="95">
        <f t="shared" si="86"/>
        <v>0.59994951715767852</v>
      </c>
      <c r="H814" s="4" t="s">
        <v>110</v>
      </c>
      <c r="I814" s="95">
        <f t="shared" si="86"/>
        <v>0.59994951715767852</v>
      </c>
      <c r="J814" s="4" t="s">
        <v>110</v>
      </c>
      <c r="K814" s="95">
        <f t="shared" si="86"/>
        <v>0.62485287356098151</v>
      </c>
      <c r="L814" s="4" t="s">
        <v>110</v>
      </c>
      <c r="M814" s="95">
        <f t="shared" si="83"/>
        <v>0.49488006761160941</v>
      </c>
      <c r="N814" s="4">
        <v>97.915000000000006</v>
      </c>
      <c r="O814" s="4">
        <v>29.792000000000002</v>
      </c>
      <c r="P814" s="4">
        <v>20.221</v>
      </c>
      <c r="Q814" s="4">
        <v>22.085000000000001</v>
      </c>
      <c r="R814" s="95"/>
    </row>
    <row r="815" spans="1:18">
      <c r="A815" s="10">
        <v>43473</v>
      </c>
      <c r="B815" s="4" t="s">
        <v>110</v>
      </c>
      <c r="D815" s="4" t="s">
        <v>110</v>
      </c>
      <c r="E815" s="95">
        <f t="shared" si="86"/>
        <v>0.44986878847857681</v>
      </c>
      <c r="F815" s="4" t="s">
        <v>110</v>
      </c>
      <c r="G815" s="95">
        <f t="shared" si="86"/>
        <v>0.59994951715767852</v>
      </c>
      <c r="H815" s="4" t="s">
        <v>110</v>
      </c>
      <c r="I815" s="95">
        <f t="shared" si="86"/>
        <v>0.59994951715767852</v>
      </c>
      <c r="J815" s="4" t="s">
        <v>110</v>
      </c>
      <c r="K815" s="95">
        <f t="shared" si="86"/>
        <v>0.62485287356098151</v>
      </c>
      <c r="L815" s="4" t="s">
        <v>110</v>
      </c>
      <c r="M815" s="95">
        <f t="shared" si="83"/>
        <v>0.49488006761160941</v>
      </c>
      <c r="N815" s="4">
        <v>97.915000000000006</v>
      </c>
      <c r="O815" s="4">
        <v>29.792000000000002</v>
      </c>
      <c r="P815" s="4">
        <v>20.221</v>
      </c>
      <c r="Q815" s="4">
        <v>22.085000000000001</v>
      </c>
      <c r="R815" s="95"/>
    </row>
    <row r="816" spans="1:18">
      <c r="A816" s="10">
        <v>43474</v>
      </c>
      <c r="B816" s="4" t="s">
        <v>110</v>
      </c>
      <c r="D816" s="4" t="s">
        <v>110</v>
      </c>
      <c r="E816" s="95">
        <f t="shared" si="86"/>
        <v>0.44986878847857681</v>
      </c>
      <c r="F816" s="4" t="s">
        <v>110</v>
      </c>
      <c r="G816" s="95">
        <f t="shared" si="86"/>
        <v>0.59994951715767852</v>
      </c>
      <c r="H816" s="4" t="s">
        <v>110</v>
      </c>
      <c r="I816" s="95">
        <f t="shared" si="86"/>
        <v>0.59994951715767852</v>
      </c>
      <c r="J816" s="4" t="s">
        <v>110</v>
      </c>
      <c r="K816" s="95">
        <f t="shared" si="86"/>
        <v>0.62485287356098151</v>
      </c>
      <c r="L816" s="4" t="s">
        <v>110</v>
      </c>
      <c r="M816" s="95">
        <f t="shared" si="83"/>
        <v>0.49488006761160941</v>
      </c>
      <c r="N816" s="4">
        <v>97.915000000000006</v>
      </c>
      <c r="O816" s="4">
        <v>29.792000000000002</v>
      </c>
      <c r="P816" s="4">
        <v>20.221</v>
      </c>
      <c r="Q816" s="4">
        <v>22.085000000000001</v>
      </c>
      <c r="R816" s="95"/>
    </row>
    <row r="817" spans="1:18">
      <c r="A817" s="10">
        <v>43475</v>
      </c>
      <c r="B817" s="4" t="s">
        <v>110</v>
      </c>
      <c r="D817" s="4" t="s">
        <v>110</v>
      </c>
      <c r="E817" s="95">
        <f t="shared" si="86"/>
        <v>0.44986878847857681</v>
      </c>
      <c r="F817" s="4" t="s">
        <v>110</v>
      </c>
      <c r="G817" s="95">
        <f t="shared" si="86"/>
        <v>0.59994951715767852</v>
      </c>
      <c r="H817" s="4" t="s">
        <v>110</v>
      </c>
      <c r="I817" s="95">
        <f t="shared" si="86"/>
        <v>0.59994951715767852</v>
      </c>
      <c r="J817" s="4" t="s">
        <v>110</v>
      </c>
      <c r="K817" s="95">
        <f t="shared" si="86"/>
        <v>0.62485287356098151</v>
      </c>
      <c r="L817" s="4" t="s">
        <v>110</v>
      </c>
      <c r="M817" s="95">
        <f t="shared" si="83"/>
        <v>0.49488006761160941</v>
      </c>
      <c r="N817" s="4">
        <v>97.915000000000006</v>
      </c>
      <c r="O817" s="4">
        <v>29.792000000000002</v>
      </c>
      <c r="P817" s="4">
        <v>20.221</v>
      </c>
      <c r="Q817" s="4">
        <v>22.085000000000001</v>
      </c>
      <c r="R817" s="95"/>
    </row>
    <row r="818" spans="1:18">
      <c r="A818" s="10">
        <v>43476</v>
      </c>
      <c r="B818" s="4" t="s">
        <v>110</v>
      </c>
      <c r="D818" s="4" t="s">
        <v>110</v>
      </c>
      <c r="E818" s="95">
        <f t="shared" si="86"/>
        <v>0.44986878847857681</v>
      </c>
      <c r="F818" s="4" t="s">
        <v>110</v>
      </c>
      <c r="G818" s="95">
        <f t="shared" si="86"/>
        <v>0.59994951715767852</v>
      </c>
      <c r="H818" s="4" t="s">
        <v>110</v>
      </c>
      <c r="I818" s="95">
        <f t="shared" si="86"/>
        <v>0.59994951715767852</v>
      </c>
      <c r="J818" s="4" t="s">
        <v>110</v>
      </c>
      <c r="K818" s="95">
        <f t="shared" si="86"/>
        <v>0.62485287356098151</v>
      </c>
      <c r="L818" s="4" t="s">
        <v>110</v>
      </c>
      <c r="M818" s="95">
        <f t="shared" si="83"/>
        <v>0.49488006761160941</v>
      </c>
      <c r="N818" s="4">
        <v>97.915000000000006</v>
      </c>
      <c r="O818" s="4">
        <v>29.792000000000002</v>
      </c>
      <c r="P818" s="4">
        <v>20.221</v>
      </c>
      <c r="Q818" s="4">
        <v>22.085000000000001</v>
      </c>
      <c r="R818" s="95"/>
    </row>
    <row r="819" spans="1:18">
      <c r="A819" s="10">
        <v>43479</v>
      </c>
      <c r="B819" s="4" t="s">
        <v>110</v>
      </c>
      <c r="D819" s="4" t="s">
        <v>110</v>
      </c>
      <c r="E819" s="95">
        <f t="shared" si="86"/>
        <v>0.44986878847857681</v>
      </c>
      <c r="F819" s="4" t="s">
        <v>110</v>
      </c>
      <c r="G819" s="95">
        <f t="shared" si="86"/>
        <v>0.59994951715767852</v>
      </c>
      <c r="H819" s="4" t="s">
        <v>110</v>
      </c>
      <c r="I819" s="95">
        <f t="shared" si="86"/>
        <v>0.59994951715767852</v>
      </c>
      <c r="J819" s="4" t="s">
        <v>110</v>
      </c>
      <c r="K819" s="95">
        <f t="shared" si="86"/>
        <v>0.62485287356098151</v>
      </c>
      <c r="L819" s="4" t="s">
        <v>110</v>
      </c>
      <c r="M819" s="95">
        <f t="shared" si="83"/>
        <v>0.49488006761160941</v>
      </c>
      <c r="N819" s="4">
        <v>97.915000000000006</v>
      </c>
      <c r="O819" s="4">
        <v>29.434999999999999</v>
      </c>
      <c r="P819" s="4">
        <v>20.221</v>
      </c>
      <c r="Q819" s="4">
        <v>22.085000000000001</v>
      </c>
      <c r="R819" s="95"/>
    </row>
    <row r="820" spans="1:18">
      <c r="A820" s="10">
        <v>43480</v>
      </c>
      <c r="B820" s="4" t="s">
        <v>110</v>
      </c>
      <c r="D820" s="4" t="s">
        <v>110</v>
      </c>
      <c r="E820" s="95">
        <f t="shared" si="86"/>
        <v>0.44986878847857681</v>
      </c>
      <c r="F820" s="4" t="s">
        <v>110</v>
      </c>
      <c r="G820" s="95">
        <f t="shared" si="86"/>
        <v>0.59994951715767852</v>
      </c>
      <c r="H820" s="4" t="s">
        <v>110</v>
      </c>
      <c r="I820" s="95">
        <f t="shared" si="86"/>
        <v>0.59994951715767852</v>
      </c>
      <c r="J820" s="4" t="s">
        <v>110</v>
      </c>
      <c r="K820" s="95">
        <f t="shared" si="86"/>
        <v>0.62485287356098151</v>
      </c>
      <c r="L820" s="4" t="s">
        <v>110</v>
      </c>
      <c r="M820" s="95">
        <f t="shared" si="83"/>
        <v>0.49488006761160941</v>
      </c>
      <c r="N820" s="4">
        <v>97.915000000000006</v>
      </c>
      <c r="O820" s="4">
        <v>28.512</v>
      </c>
      <c r="P820" s="4">
        <v>20.221</v>
      </c>
      <c r="Q820" s="4">
        <v>22.085000000000001</v>
      </c>
      <c r="R820" s="95"/>
    </row>
    <row r="821" spans="1:18">
      <c r="A821" s="10">
        <v>43481</v>
      </c>
      <c r="B821" s="4" t="s">
        <v>110</v>
      </c>
      <c r="D821" s="4" t="s">
        <v>110</v>
      </c>
      <c r="E821" s="95">
        <f t="shared" si="86"/>
        <v>0.44986878847857681</v>
      </c>
      <c r="F821" s="4" t="s">
        <v>110</v>
      </c>
      <c r="G821" s="95">
        <f t="shared" si="86"/>
        <v>0.59994951715767852</v>
      </c>
      <c r="H821" s="4" t="s">
        <v>110</v>
      </c>
      <c r="I821" s="95">
        <f t="shared" si="86"/>
        <v>0.59994951715767852</v>
      </c>
      <c r="J821" s="4" t="s">
        <v>110</v>
      </c>
      <c r="K821" s="95">
        <f t="shared" si="86"/>
        <v>0.62485287356098151</v>
      </c>
      <c r="L821" s="4" t="s">
        <v>110</v>
      </c>
      <c r="M821" s="95">
        <f t="shared" si="83"/>
        <v>0.49488006761160941</v>
      </c>
      <c r="N821" s="4">
        <v>97.915000000000006</v>
      </c>
      <c r="O821" s="4">
        <v>28.512</v>
      </c>
      <c r="P821" s="4">
        <v>20.221</v>
      </c>
      <c r="Q821" s="4">
        <v>22.085000000000001</v>
      </c>
      <c r="R821" s="95"/>
    </row>
    <row r="822" spans="1:18">
      <c r="A822" s="10">
        <v>43482</v>
      </c>
      <c r="B822" s="4" t="s">
        <v>110</v>
      </c>
      <c r="D822" s="4" t="s">
        <v>110</v>
      </c>
      <c r="E822" s="95">
        <f t="shared" si="86"/>
        <v>0.44986878847857681</v>
      </c>
      <c r="F822" s="4" t="s">
        <v>110</v>
      </c>
      <c r="G822" s="95">
        <f t="shared" si="86"/>
        <v>0.59994951715767852</v>
      </c>
      <c r="H822" s="4" t="s">
        <v>110</v>
      </c>
      <c r="I822" s="95">
        <f t="shared" si="86"/>
        <v>0.59994951715767852</v>
      </c>
      <c r="J822" s="4" t="s">
        <v>110</v>
      </c>
      <c r="K822" s="95">
        <f t="shared" si="86"/>
        <v>0.62485287356098151</v>
      </c>
      <c r="L822" s="4" t="s">
        <v>110</v>
      </c>
      <c r="M822" s="95">
        <f t="shared" si="83"/>
        <v>0.49488006761160941</v>
      </c>
      <c r="N822" s="4">
        <v>97.915000000000006</v>
      </c>
      <c r="O822" s="4">
        <v>28.512</v>
      </c>
      <c r="P822" s="4">
        <v>20.221</v>
      </c>
      <c r="Q822" s="4">
        <v>22.085000000000001</v>
      </c>
      <c r="R822" s="95"/>
    </row>
    <row r="823" spans="1:18">
      <c r="A823" s="10">
        <v>43483</v>
      </c>
      <c r="B823" s="4" t="s">
        <v>110</v>
      </c>
      <c r="D823" s="4" t="s">
        <v>110</v>
      </c>
      <c r="E823" s="95">
        <f t="shared" si="86"/>
        <v>0.44986878847857681</v>
      </c>
      <c r="F823" s="4" t="s">
        <v>110</v>
      </c>
      <c r="G823" s="95">
        <f t="shared" si="86"/>
        <v>0.59994951715767852</v>
      </c>
      <c r="H823" s="4" t="s">
        <v>110</v>
      </c>
      <c r="I823" s="95">
        <f t="shared" si="86"/>
        <v>0.59994951715767852</v>
      </c>
      <c r="J823" s="4" t="s">
        <v>110</v>
      </c>
      <c r="K823" s="95">
        <f t="shared" si="86"/>
        <v>0.62485287356098151</v>
      </c>
      <c r="L823" s="4" t="s">
        <v>110</v>
      </c>
      <c r="M823" s="95">
        <f t="shared" si="83"/>
        <v>0.49488006761160941</v>
      </c>
      <c r="N823" s="4">
        <v>97.915000000000006</v>
      </c>
      <c r="O823" s="4">
        <v>28.512</v>
      </c>
      <c r="P823" s="4">
        <v>20.221</v>
      </c>
      <c r="Q823" s="4">
        <v>22.085000000000001</v>
      </c>
      <c r="R823" s="95"/>
    </row>
    <row r="824" spans="1:18">
      <c r="A824" s="10">
        <v>43486</v>
      </c>
      <c r="B824" s="4" t="s">
        <v>110</v>
      </c>
      <c r="D824" s="4" t="s">
        <v>110</v>
      </c>
      <c r="E824" s="95">
        <f t="shared" si="86"/>
        <v>0.44986878847857681</v>
      </c>
      <c r="F824" s="4" t="s">
        <v>110</v>
      </c>
      <c r="G824" s="95">
        <f t="shared" si="86"/>
        <v>0.59994951715767852</v>
      </c>
      <c r="H824" s="4" t="s">
        <v>110</v>
      </c>
      <c r="I824" s="95">
        <f t="shared" si="86"/>
        <v>0.59994951715767852</v>
      </c>
      <c r="J824" s="4" t="s">
        <v>110</v>
      </c>
      <c r="K824" s="95">
        <f t="shared" si="86"/>
        <v>0.62485287356098151</v>
      </c>
      <c r="L824" s="4" t="s">
        <v>110</v>
      </c>
      <c r="M824" s="95">
        <f t="shared" si="83"/>
        <v>0.49488006761160941</v>
      </c>
      <c r="N824" s="4">
        <v>97.915000000000006</v>
      </c>
      <c r="O824" s="4">
        <v>28.512</v>
      </c>
      <c r="P824" s="4">
        <v>20.221</v>
      </c>
      <c r="Q824" s="4">
        <v>22.085000000000001</v>
      </c>
      <c r="R824" s="95"/>
    </row>
    <row r="825" spans="1:18">
      <c r="A825" s="10">
        <v>43487</v>
      </c>
      <c r="B825" s="4" t="s">
        <v>110</v>
      </c>
      <c r="D825" s="4" t="s">
        <v>110</v>
      </c>
      <c r="E825" s="95">
        <f t="shared" si="86"/>
        <v>0.44986878847857681</v>
      </c>
      <c r="F825" s="4" t="s">
        <v>110</v>
      </c>
      <c r="G825" s="95">
        <f t="shared" si="86"/>
        <v>0.59994951715767852</v>
      </c>
      <c r="H825" s="4" t="s">
        <v>110</v>
      </c>
      <c r="I825" s="95">
        <f t="shared" si="86"/>
        <v>0.59994951715767852</v>
      </c>
      <c r="J825" s="4" t="s">
        <v>110</v>
      </c>
      <c r="K825" s="95">
        <f t="shared" si="86"/>
        <v>0.62485287356098151</v>
      </c>
      <c r="L825" s="4" t="s">
        <v>110</v>
      </c>
      <c r="M825" s="95">
        <f t="shared" si="83"/>
        <v>0.49488006761160941</v>
      </c>
      <c r="N825" s="4">
        <v>97.915000000000006</v>
      </c>
      <c r="O825" s="4">
        <v>28.48</v>
      </c>
      <c r="P825" s="4">
        <v>20.221</v>
      </c>
      <c r="Q825" s="4">
        <v>22.085000000000001</v>
      </c>
      <c r="R825" s="95"/>
    </row>
    <row r="826" spans="1:18">
      <c r="A826" s="10">
        <v>43488</v>
      </c>
      <c r="B826" s="4" t="s">
        <v>110</v>
      </c>
      <c r="D826" s="4" t="s">
        <v>110</v>
      </c>
      <c r="E826" s="95">
        <f t="shared" si="86"/>
        <v>0.44986878847857681</v>
      </c>
      <c r="F826" s="4" t="s">
        <v>110</v>
      </c>
      <c r="G826" s="95">
        <f t="shared" si="86"/>
        <v>0.59994951715767852</v>
      </c>
      <c r="H826" s="4" t="s">
        <v>110</v>
      </c>
      <c r="I826" s="95">
        <f t="shared" si="86"/>
        <v>0.59994951715767852</v>
      </c>
      <c r="J826" s="4" t="s">
        <v>110</v>
      </c>
      <c r="K826" s="95">
        <f t="shared" si="86"/>
        <v>0.62485287356098151</v>
      </c>
      <c r="L826" s="4" t="s">
        <v>110</v>
      </c>
      <c r="M826" s="95">
        <f t="shared" si="83"/>
        <v>0.49488006761160941</v>
      </c>
      <c r="N826" s="4">
        <v>97.915000000000006</v>
      </c>
      <c r="O826" s="4">
        <v>28.48</v>
      </c>
      <c r="P826" s="4">
        <v>20.221</v>
      </c>
      <c r="Q826" s="4">
        <v>22.085000000000001</v>
      </c>
      <c r="R826" s="95"/>
    </row>
    <row r="827" spans="1:18">
      <c r="A827" s="10">
        <v>43489</v>
      </c>
      <c r="B827" s="4" t="s">
        <v>110</v>
      </c>
      <c r="D827" s="4" t="s">
        <v>110</v>
      </c>
      <c r="E827" s="95">
        <f t="shared" si="86"/>
        <v>0.44986878847857681</v>
      </c>
      <c r="F827" s="4" t="s">
        <v>110</v>
      </c>
      <c r="G827" s="95">
        <f t="shared" si="86"/>
        <v>0.59994951715767852</v>
      </c>
      <c r="H827" s="4" t="s">
        <v>110</v>
      </c>
      <c r="I827" s="95">
        <f t="shared" si="86"/>
        <v>0.59994951715767852</v>
      </c>
      <c r="J827" s="4" t="s">
        <v>110</v>
      </c>
      <c r="K827" s="95">
        <f t="shared" si="86"/>
        <v>0.62485287356098151</v>
      </c>
      <c r="L827" s="4" t="s">
        <v>110</v>
      </c>
      <c r="M827" s="95">
        <f t="shared" si="83"/>
        <v>0.49488006761160941</v>
      </c>
      <c r="N827" s="4">
        <v>97.915000000000006</v>
      </c>
      <c r="O827" s="4">
        <v>28.326000000000001</v>
      </c>
      <c r="P827" s="4">
        <v>20.221</v>
      </c>
      <c r="Q827" s="4">
        <v>19.977</v>
      </c>
      <c r="R827" s="95"/>
    </row>
    <row r="828" spans="1:18">
      <c r="A828" s="10">
        <v>43490</v>
      </c>
      <c r="B828" s="4" t="s">
        <v>110</v>
      </c>
      <c r="D828" s="4" t="s">
        <v>110</v>
      </c>
      <c r="E828" s="95">
        <f t="shared" si="86"/>
        <v>0.44986878847857681</v>
      </c>
      <c r="F828" s="4" t="s">
        <v>110</v>
      </c>
      <c r="G828" s="95">
        <f t="shared" si="86"/>
        <v>0.59994951715767852</v>
      </c>
      <c r="H828" s="4" t="s">
        <v>110</v>
      </c>
      <c r="I828" s="95">
        <f t="shared" si="86"/>
        <v>0.59994951715767852</v>
      </c>
      <c r="J828" s="4" t="s">
        <v>110</v>
      </c>
      <c r="K828" s="95">
        <f t="shared" si="86"/>
        <v>0.62485287356098151</v>
      </c>
      <c r="L828" s="4" t="s">
        <v>110</v>
      </c>
      <c r="M828" s="95">
        <f t="shared" si="83"/>
        <v>0.49488006761160941</v>
      </c>
      <c r="N828" s="4">
        <v>97.915000000000006</v>
      </c>
      <c r="O828" s="4">
        <v>28.048999999999999</v>
      </c>
      <c r="P828" s="4">
        <v>20.221</v>
      </c>
      <c r="Q828" s="4">
        <v>19.977</v>
      </c>
      <c r="R828" s="95"/>
    </row>
    <row r="829" spans="1:18">
      <c r="A829" s="10">
        <v>43493</v>
      </c>
      <c r="B829" s="4" t="s">
        <v>110</v>
      </c>
      <c r="D829" s="4" t="s">
        <v>110</v>
      </c>
      <c r="E829" s="95">
        <f t="shared" si="86"/>
        <v>0.44986878847857681</v>
      </c>
      <c r="F829" s="4" t="s">
        <v>110</v>
      </c>
      <c r="G829" s="95">
        <f t="shared" si="86"/>
        <v>0.59994951715767852</v>
      </c>
      <c r="H829" s="4" t="s">
        <v>110</v>
      </c>
      <c r="I829" s="95">
        <f t="shared" si="86"/>
        <v>0.59994951715767852</v>
      </c>
      <c r="J829" s="4" t="s">
        <v>110</v>
      </c>
      <c r="K829" s="95">
        <f t="shared" si="86"/>
        <v>0.62485287356098151</v>
      </c>
      <c r="L829" s="4" t="s">
        <v>110</v>
      </c>
      <c r="M829" s="95">
        <f t="shared" si="83"/>
        <v>0.49488006761160941</v>
      </c>
      <c r="N829" s="4">
        <v>97.915000000000006</v>
      </c>
      <c r="O829" s="4">
        <v>28.048999999999999</v>
      </c>
      <c r="P829" s="4">
        <v>20.221</v>
      </c>
      <c r="Q829" s="4">
        <v>19.977</v>
      </c>
      <c r="R829" s="95"/>
    </row>
    <row r="830" spans="1:18">
      <c r="A830" s="10">
        <v>43494</v>
      </c>
      <c r="B830" s="4" t="s">
        <v>110</v>
      </c>
      <c r="D830" s="4" t="s">
        <v>110</v>
      </c>
      <c r="E830" s="95">
        <f t="shared" ref="E830:K845" si="87">IFERROR((1/(D830/100)-1)*(365/(D$26-$A830)),E829)</f>
        <v>0.44986878847857681</v>
      </c>
      <c r="F830" s="4" t="s">
        <v>110</v>
      </c>
      <c r="G830" s="95">
        <f t="shared" si="87"/>
        <v>0.59994951715767852</v>
      </c>
      <c r="H830" s="4" t="s">
        <v>110</v>
      </c>
      <c r="I830" s="95">
        <f t="shared" si="87"/>
        <v>0.59994951715767852</v>
      </c>
      <c r="J830" s="4" t="s">
        <v>110</v>
      </c>
      <c r="K830" s="95">
        <f t="shared" si="87"/>
        <v>0.62485287356098151</v>
      </c>
      <c r="L830" s="4" t="s">
        <v>110</v>
      </c>
      <c r="M830" s="95">
        <f t="shared" ref="M830:M893" si="88">IFERROR((1/(L830/100)-1)*(365/(L$26-$A830)),M829)</f>
        <v>0.49488006761160941</v>
      </c>
      <c r="N830" s="4">
        <v>97.915000000000006</v>
      </c>
      <c r="O830" s="4">
        <v>28.048999999999999</v>
      </c>
      <c r="P830" s="4">
        <v>20.221</v>
      </c>
      <c r="Q830" s="4">
        <v>19.977</v>
      </c>
      <c r="R830" s="95"/>
    </row>
    <row r="831" spans="1:18">
      <c r="A831" s="10">
        <v>43495</v>
      </c>
      <c r="B831" s="4" t="s">
        <v>110</v>
      </c>
      <c r="D831" s="4" t="s">
        <v>110</v>
      </c>
      <c r="E831" s="95">
        <f t="shared" si="87"/>
        <v>0.44986878847857681</v>
      </c>
      <c r="F831" s="4" t="s">
        <v>110</v>
      </c>
      <c r="G831" s="95">
        <f t="shared" si="87"/>
        <v>0.59994951715767852</v>
      </c>
      <c r="H831" s="4" t="s">
        <v>110</v>
      </c>
      <c r="I831" s="95">
        <f t="shared" si="87"/>
        <v>0.59994951715767852</v>
      </c>
      <c r="J831" s="4" t="s">
        <v>110</v>
      </c>
      <c r="K831" s="95">
        <f t="shared" si="87"/>
        <v>0.62485287356098151</v>
      </c>
      <c r="L831" s="4" t="s">
        <v>110</v>
      </c>
      <c r="M831" s="95">
        <f t="shared" si="88"/>
        <v>0.49488006761160941</v>
      </c>
      <c r="N831" s="4">
        <v>97.915000000000006</v>
      </c>
      <c r="O831" s="4">
        <v>28.048999999999999</v>
      </c>
      <c r="P831" s="4">
        <v>20.221</v>
      </c>
      <c r="Q831" s="4">
        <v>19.977</v>
      </c>
      <c r="R831" s="95"/>
    </row>
    <row r="832" spans="1:18">
      <c r="A832" s="10">
        <v>43496</v>
      </c>
      <c r="B832" s="4" t="s">
        <v>110</v>
      </c>
      <c r="D832" s="4" t="s">
        <v>110</v>
      </c>
      <c r="E832" s="95">
        <f t="shared" si="87"/>
        <v>0.44986878847857681</v>
      </c>
      <c r="F832" s="4" t="s">
        <v>110</v>
      </c>
      <c r="G832" s="95">
        <f t="shared" si="87"/>
        <v>0.59994951715767852</v>
      </c>
      <c r="H832" s="4" t="s">
        <v>110</v>
      </c>
      <c r="I832" s="95">
        <f t="shared" si="87"/>
        <v>0.59994951715767852</v>
      </c>
      <c r="J832" s="4" t="s">
        <v>110</v>
      </c>
      <c r="K832" s="95">
        <f t="shared" si="87"/>
        <v>0.62485287356098151</v>
      </c>
      <c r="L832" s="4" t="s">
        <v>110</v>
      </c>
      <c r="M832" s="95">
        <f t="shared" si="88"/>
        <v>0.49488006761160941</v>
      </c>
      <c r="N832" s="4">
        <v>97.915000000000006</v>
      </c>
      <c r="O832" s="4">
        <v>28.048999999999999</v>
      </c>
      <c r="P832" s="4">
        <v>19.753</v>
      </c>
      <c r="Q832" s="4">
        <v>19.977</v>
      </c>
      <c r="R832" s="95"/>
    </row>
    <row r="833" spans="1:18">
      <c r="A833" s="10">
        <v>43497</v>
      </c>
      <c r="B833" s="4" t="s">
        <v>110</v>
      </c>
      <c r="D833" s="4" t="s">
        <v>110</v>
      </c>
      <c r="E833" s="95">
        <f t="shared" si="87"/>
        <v>0.44986878847857681</v>
      </c>
      <c r="F833" s="4" t="s">
        <v>110</v>
      </c>
      <c r="G833" s="95">
        <f t="shared" si="87"/>
        <v>0.59994951715767852</v>
      </c>
      <c r="H833" s="4" t="s">
        <v>110</v>
      </c>
      <c r="I833" s="95">
        <f t="shared" si="87"/>
        <v>0.59994951715767852</v>
      </c>
      <c r="J833" s="4" t="s">
        <v>110</v>
      </c>
      <c r="K833" s="95">
        <f t="shared" si="87"/>
        <v>0.62485287356098151</v>
      </c>
      <c r="L833" s="4" t="s">
        <v>110</v>
      </c>
      <c r="M833" s="95">
        <f t="shared" si="88"/>
        <v>0.49488006761160941</v>
      </c>
      <c r="N833" s="4">
        <v>97.915000000000006</v>
      </c>
      <c r="O833" s="4">
        <v>27.661000000000001</v>
      </c>
      <c r="P833" s="4">
        <v>19.753</v>
      </c>
      <c r="Q833" s="4">
        <v>19.977</v>
      </c>
      <c r="R833" s="95"/>
    </row>
    <row r="834" spans="1:18">
      <c r="A834" s="10">
        <v>43500</v>
      </c>
      <c r="B834" s="4" t="s">
        <v>110</v>
      </c>
      <c r="D834" s="4" t="s">
        <v>110</v>
      </c>
      <c r="E834" s="95">
        <f t="shared" si="87"/>
        <v>0.44986878847857681</v>
      </c>
      <c r="F834" s="4" t="s">
        <v>110</v>
      </c>
      <c r="G834" s="95">
        <f t="shared" si="87"/>
        <v>0.59994951715767852</v>
      </c>
      <c r="H834" s="4" t="s">
        <v>110</v>
      </c>
      <c r="I834" s="95">
        <f t="shared" si="87"/>
        <v>0.59994951715767852</v>
      </c>
      <c r="J834" s="4" t="s">
        <v>110</v>
      </c>
      <c r="K834" s="95">
        <f t="shared" si="87"/>
        <v>0.62485287356098151</v>
      </c>
      <c r="L834" s="4" t="s">
        <v>110</v>
      </c>
      <c r="M834" s="95">
        <f t="shared" si="88"/>
        <v>0.49488006761160941</v>
      </c>
      <c r="N834" s="4">
        <v>97.915000000000006</v>
      </c>
      <c r="O834" s="4">
        <v>27.661000000000001</v>
      </c>
      <c r="P834" s="4">
        <v>19.971</v>
      </c>
      <c r="Q834" s="4">
        <v>19.977</v>
      </c>
      <c r="R834" s="95"/>
    </row>
    <row r="835" spans="1:18">
      <c r="A835" s="10">
        <v>43501</v>
      </c>
      <c r="B835" s="4" t="s">
        <v>110</v>
      </c>
      <c r="D835" s="4" t="s">
        <v>110</v>
      </c>
      <c r="E835" s="95">
        <f t="shared" si="87"/>
        <v>0.44986878847857681</v>
      </c>
      <c r="F835" s="4" t="s">
        <v>110</v>
      </c>
      <c r="G835" s="95">
        <f t="shared" si="87"/>
        <v>0.59994951715767852</v>
      </c>
      <c r="H835" s="4" t="s">
        <v>110</v>
      </c>
      <c r="I835" s="95">
        <f t="shared" si="87"/>
        <v>0.59994951715767852</v>
      </c>
      <c r="J835" s="4" t="s">
        <v>110</v>
      </c>
      <c r="K835" s="95">
        <f t="shared" si="87"/>
        <v>0.62485287356098151</v>
      </c>
      <c r="L835" s="4" t="s">
        <v>110</v>
      </c>
      <c r="M835" s="95">
        <f t="shared" si="88"/>
        <v>0.49488006761160941</v>
      </c>
      <c r="N835" s="4">
        <v>97.915000000000006</v>
      </c>
      <c r="O835" s="4">
        <v>27.271000000000001</v>
      </c>
      <c r="P835" s="4">
        <v>20.173999999999999</v>
      </c>
      <c r="Q835" s="4">
        <v>19.977</v>
      </c>
      <c r="R835" s="95"/>
    </row>
    <row r="836" spans="1:18">
      <c r="A836" s="10">
        <v>43502</v>
      </c>
      <c r="B836" s="4" t="s">
        <v>110</v>
      </c>
      <c r="D836" s="4" t="s">
        <v>110</v>
      </c>
      <c r="E836" s="95">
        <f t="shared" si="87"/>
        <v>0.44986878847857681</v>
      </c>
      <c r="F836" s="4" t="s">
        <v>110</v>
      </c>
      <c r="G836" s="95">
        <f t="shared" si="87"/>
        <v>0.59994951715767852</v>
      </c>
      <c r="H836" s="4" t="s">
        <v>110</v>
      </c>
      <c r="I836" s="95">
        <f t="shared" si="87"/>
        <v>0.59994951715767852</v>
      </c>
      <c r="J836" s="4" t="s">
        <v>110</v>
      </c>
      <c r="K836" s="95">
        <f t="shared" si="87"/>
        <v>0.62485287356098151</v>
      </c>
      <c r="L836" s="4" t="s">
        <v>110</v>
      </c>
      <c r="M836" s="95">
        <f t="shared" si="88"/>
        <v>0.49488006761160941</v>
      </c>
      <c r="N836" s="4">
        <v>97.915000000000006</v>
      </c>
      <c r="O836" s="4">
        <v>27.271000000000001</v>
      </c>
      <c r="P836" s="4">
        <v>20.173999999999999</v>
      </c>
      <c r="Q836" s="4">
        <v>19.977</v>
      </c>
      <c r="R836" s="95"/>
    </row>
    <row r="837" spans="1:18">
      <c r="A837" s="10">
        <v>43503</v>
      </c>
      <c r="B837" s="4" t="s">
        <v>110</v>
      </c>
      <c r="D837" s="4" t="s">
        <v>110</v>
      </c>
      <c r="E837" s="95">
        <f t="shared" si="87"/>
        <v>0.44986878847857681</v>
      </c>
      <c r="F837" s="4" t="s">
        <v>110</v>
      </c>
      <c r="G837" s="95">
        <f t="shared" si="87"/>
        <v>0.59994951715767852</v>
      </c>
      <c r="H837" s="4" t="s">
        <v>110</v>
      </c>
      <c r="I837" s="95">
        <f t="shared" si="87"/>
        <v>0.59994951715767852</v>
      </c>
      <c r="J837" s="4" t="s">
        <v>110</v>
      </c>
      <c r="K837" s="95">
        <f t="shared" si="87"/>
        <v>0.62485287356098151</v>
      </c>
      <c r="L837" s="4" t="s">
        <v>110</v>
      </c>
      <c r="M837" s="95">
        <f t="shared" si="88"/>
        <v>0.49488006761160941</v>
      </c>
      <c r="N837" s="4">
        <v>97.915000000000006</v>
      </c>
      <c r="O837" s="4">
        <v>27.271000000000001</v>
      </c>
      <c r="P837" s="4">
        <v>20.173999999999999</v>
      </c>
      <c r="Q837" s="4">
        <v>19.977</v>
      </c>
      <c r="R837" s="95"/>
    </row>
    <row r="838" spans="1:18">
      <c r="A838" s="10">
        <v>43504</v>
      </c>
      <c r="B838" s="4" t="s">
        <v>110</v>
      </c>
      <c r="D838" s="4" t="s">
        <v>110</v>
      </c>
      <c r="E838" s="95">
        <f t="shared" si="87"/>
        <v>0.44986878847857681</v>
      </c>
      <c r="F838" s="4" t="s">
        <v>110</v>
      </c>
      <c r="G838" s="95">
        <f t="shared" si="87"/>
        <v>0.59994951715767852</v>
      </c>
      <c r="H838" s="4" t="s">
        <v>110</v>
      </c>
      <c r="I838" s="95">
        <f t="shared" si="87"/>
        <v>0.59994951715767852</v>
      </c>
      <c r="J838" s="4" t="s">
        <v>110</v>
      </c>
      <c r="K838" s="95">
        <f t="shared" si="87"/>
        <v>0.62485287356098151</v>
      </c>
      <c r="L838" s="4" t="s">
        <v>110</v>
      </c>
      <c r="M838" s="95">
        <f t="shared" si="88"/>
        <v>0.49488006761160941</v>
      </c>
      <c r="N838" s="4">
        <v>97.915000000000006</v>
      </c>
      <c r="O838" s="4">
        <v>26.940999999999999</v>
      </c>
      <c r="P838" s="4">
        <v>20.173999999999999</v>
      </c>
      <c r="Q838" s="4">
        <v>19.977</v>
      </c>
      <c r="R838" s="95"/>
    </row>
    <row r="839" spans="1:18">
      <c r="A839" s="10">
        <v>43507</v>
      </c>
      <c r="B839" s="4" t="s">
        <v>110</v>
      </c>
      <c r="D839" s="4" t="s">
        <v>110</v>
      </c>
      <c r="E839" s="95">
        <f t="shared" si="87"/>
        <v>0.44986878847857681</v>
      </c>
      <c r="F839" s="4" t="s">
        <v>110</v>
      </c>
      <c r="G839" s="95">
        <f t="shared" si="87"/>
        <v>0.59994951715767852</v>
      </c>
      <c r="H839" s="4" t="s">
        <v>110</v>
      </c>
      <c r="I839" s="95">
        <f t="shared" si="87"/>
        <v>0.59994951715767852</v>
      </c>
      <c r="J839" s="4" t="s">
        <v>110</v>
      </c>
      <c r="K839" s="95">
        <f t="shared" si="87"/>
        <v>0.62485287356098151</v>
      </c>
      <c r="L839" s="4" t="s">
        <v>110</v>
      </c>
      <c r="M839" s="95">
        <f t="shared" si="88"/>
        <v>0.49488006761160941</v>
      </c>
      <c r="N839" s="4">
        <v>97.915000000000006</v>
      </c>
      <c r="O839" s="4">
        <v>26.940999999999999</v>
      </c>
      <c r="P839" s="4">
        <v>20.173999999999999</v>
      </c>
      <c r="Q839" s="4">
        <v>19.977</v>
      </c>
      <c r="R839" s="95"/>
    </row>
    <row r="840" spans="1:18">
      <c r="A840" s="10">
        <v>43508</v>
      </c>
      <c r="B840" s="4" t="s">
        <v>110</v>
      </c>
      <c r="D840" s="4" t="s">
        <v>110</v>
      </c>
      <c r="E840" s="95">
        <f t="shared" si="87"/>
        <v>0.44986878847857681</v>
      </c>
      <c r="F840" s="4" t="s">
        <v>110</v>
      </c>
      <c r="G840" s="95">
        <f t="shared" si="87"/>
        <v>0.59994951715767852</v>
      </c>
      <c r="H840" s="4" t="s">
        <v>110</v>
      </c>
      <c r="I840" s="95">
        <f t="shared" si="87"/>
        <v>0.59994951715767852</v>
      </c>
      <c r="J840" s="4" t="s">
        <v>110</v>
      </c>
      <c r="K840" s="95">
        <f t="shared" si="87"/>
        <v>0.62485287356098151</v>
      </c>
      <c r="L840" s="4" t="s">
        <v>110</v>
      </c>
      <c r="M840" s="95">
        <f t="shared" si="88"/>
        <v>0.49488006761160941</v>
      </c>
      <c r="N840" s="4">
        <v>97.915000000000006</v>
      </c>
      <c r="O840" s="4">
        <v>26.940999999999999</v>
      </c>
      <c r="P840" s="4">
        <v>20.173999999999999</v>
      </c>
      <c r="Q840" s="4">
        <v>19.977</v>
      </c>
      <c r="R840" s="95"/>
    </row>
    <row r="841" spans="1:18">
      <c r="A841" s="10">
        <v>43509</v>
      </c>
      <c r="B841" s="4" t="s">
        <v>110</v>
      </c>
      <c r="D841" s="4" t="s">
        <v>110</v>
      </c>
      <c r="E841" s="95">
        <f t="shared" si="87"/>
        <v>0.44986878847857681</v>
      </c>
      <c r="F841" s="4" t="s">
        <v>110</v>
      </c>
      <c r="G841" s="95">
        <f t="shared" si="87"/>
        <v>0.59994951715767852</v>
      </c>
      <c r="H841" s="4" t="s">
        <v>110</v>
      </c>
      <c r="I841" s="95">
        <f t="shared" si="87"/>
        <v>0.59994951715767852</v>
      </c>
      <c r="J841" s="4" t="s">
        <v>110</v>
      </c>
      <c r="K841" s="95">
        <f t="shared" si="87"/>
        <v>0.62485287356098151</v>
      </c>
      <c r="L841" s="4" t="s">
        <v>110</v>
      </c>
      <c r="M841" s="95">
        <f t="shared" si="88"/>
        <v>0.49488006761160941</v>
      </c>
      <c r="N841" s="4">
        <v>97.915000000000006</v>
      </c>
      <c r="O841" s="4">
        <v>26.657</v>
      </c>
      <c r="P841" s="4">
        <v>18.007000000000001</v>
      </c>
      <c r="Q841" s="4">
        <v>18.763999999999999</v>
      </c>
      <c r="R841" s="95"/>
    </row>
    <row r="842" spans="1:18">
      <c r="A842" s="10">
        <v>43510</v>
      </c>
      <c r="B842" s="4" t="s">
        <v>110</v>
      </c>
      <c r="D842" s="4" t="s">
        <v>110</v>
      </c>
      <c r="E842" s="95">
        <f t="shared" si="87"/>
        <v>0.44986878847857681</v>
      </c>
      <c r="F842" s="4" t="s">
        <v>110</v>
      </c>
      <c r="G842" s="95">
        <f t="shared" si="87"/>
        <v>0.59994951715767852</v>
      </c>
      <c r="H842" s="4" t="s">
        <v>110</v>
      </c>
      <c r="I842" s="95">
        <f t="shared" si="87"/>
        <v>0.59994951715767852</v>
      </c>
      <c r="J842" s="4" t="s">
        <v>110</v>
      </c>
      <c r="K842" s="95">
        <f t="shared" si="87"/>
        <v>0.62485287356098151</v>
      </c>
      <c r="L842" s="4" t="s">
        <v>110</v>
      </c>
      <c r="M842" s="95">
        <f t="shared" si="88"/>
        <v>0.49488006761160941</v>
      </c>
      <c r="N842" s="4">
        <v>97.915000000000006</v>
      </c>
      <c r="O842" s="4">
        <v>26.657</v>
      </c>
      <c r="P842" s="4">
        <v>18.007000000000001</v>
      </c>
      <c r="Q842" s="4">
        <v>18.763999999999999</v>
      </c>
      <c r="R842" s="95"/>
    </row>
    <row r="843" spans="1:18">
      <c r="A843" s="10">
        <v>43511</v>
      </c>
      <c r="B843" s="4" t="s">
        <v>110</v>
      </c>
      <c r="D843" s="4" t="s">
        <v>110</v>
      </c>
      <c r="E843" s="95">
        <f t="shared" si="87"/>
        <v>0.44986878847857681</v>
      </c>
      <c r="F843" s="4" t="s">
        <v>110</v>
      </c>
      <c r="G843" s="95">
        <f t="shared" si="87"/>
        <v>0.59994951715767852</v>
      </c>
      <c r="H843" s="4" t="s">
        <v>110</v>
      </c>
      <c r="I843" s="95">
        <f t="shared" si="87"/>
        <v>0.59994951715767852</v>
      </c>
      <c r="J843" s="4" t="s">
        <v>110</v>
      </c>
      <c r="K843" s="95">
        <f t="shared" si="87"/>
        <v>0.62485287356098151</v>
      </c>
      <c r="L843" s="4" t="s">
        <v>110</v>
      </c>
      <c r="M843" s="95">
        <f t="shared" si="88"/>
        <v>0.49488006761160941</v>
      </c>
      <c r="N843" s="4">
        <v>97.915000000000006</v>
      </c>
      <c r="O843" s="4">
        <v>26.876000000000001</v>
      </c>
      <c r="P843" s="4">
        <v>18.007000000000001</v>
      </c>
      <c r="Q843" s="4">
        <v>18.763999999999999</v>
      </c>
      <c r="R843" s="95"/>
    </row>
    <row r="844" spans="1:18">
      <c r="A844" s="10">
        <v>43514</v>
      </c>
      <c r="B844" s="4" t="s">
        <v>110</v>
      </c>
      <c r="D844" s="4" t="s">
        <v>110</v>
      </c>
      <c r="E844" s="95">
        <f t="shared" si="87"/>
        <v>0.44986878847857681</v>
      </c>
      <c r="F844" s="4" t="s">
        <v>110</v>
      </c>
      <c r="G844" s="95">
        <f t="shared" si="87"/>
        <v>0.59994951715767852</v>
      </c>
      <c r="H844" s="4" t="s">
        <v>110</v>
      </c>
      <c r="I844" s="95">
        <f t="shared" si="87"/>
        <v>0.59994951715767852</v>
      </c>
      <c r="J844" s="4" t="s">
        <v>110</v>
      </c>
      <c r="K844" s="95">
        <f t="shared" si="87"/>
        <v>0.62485287356098151</v>
      </c>
      <c r="L844" s="4" t="s">
        <v>110</v>
      </c>
      <c r="M844" s="95">
        <f t="shared" si="88"/>
        <v>0.49488006761160941</v>
      </c>
      <c r="N844" s="4">
        <v>97.915000000000006</v>
      </c>
      <c r="O844" s="4">
        <v>26.876000000000001</v>
      </c>
      <c r="P844" s="4">
        <v>18.007000000000001</v>
      </c>
      <c r="Q844" s="4">
        <v>18.763999999999999</v>
      </c>
      <c r="R844" s="95"/>
    </row>
    <row r="845" spans="1:18">
      <c r="A845" s="10">
        <v>43515</v>
      </c>
      <c r="B845" s="4" t="s">
        <v>110</v>
      </c>
      <c r="D845" s="4" t="s">
        <v>110</v>
      </c>
      <c r="E845" s="95">
        <f t="shared" si="87"/>
        <v>0.44986878847857681</v>
      </c>
      <c r="F845" s="4" t="s">
        <v>110</v>
      </c>
      <c r="G845" s="95">
        <f t="shared" si="87"/>
        <v>0.59994951715767852</v>
      </c>
      <c r="H845" s="4" t="s">
        <v>110</v>
      </c>
      <c r="I845" s="95">
        <f t="shared" si="87"/>
        <v>0.59994951715767852</v>
      </c>
      <c r="J845" s="4" t="s">
        <v>110</v>
      </c>
      <c r="K845" s="95">
        <f t="shared" si="87"/>
        <v>0.62485287356098151</v>
      </c>
      <c r="L845" s="4" t="s">
        <v>110</v>
      </c>
      <c r="M845" s="95">
        <f t="shared" si="88"/>
        <v>0.49488006761160941</v>
      </c>
      <c r="N845" s="4">
        <v>97.915000000000006</v>
      </c>
      <c r="O845" s="4">
        <v>27.68</v>
      </c>
      <c r="P845" s="4">
        <v>18.797000000000001</v>
      </c>
      <c r="Q845" s="4">
        <v>18.359000000000002</v>
      </c>
      <c r="R845" s="95"/>
    </row>
    <row r="846" spans="1:18">
      <c r="A846" s="10">
        <v>43516</v>
      </c>
      <c r="B846" s="4" t="s">
        <v>110</v>
      </c>
      <c r="D846" s="4" t="s">
        <v>110</v>
      </c>
      <c r="E846" s="95">
        <f t="shared" ref="E846:K861" si="89">IFERROR((1/(D846/100)-1)*(365/(D$26-$A846)),E845)</f>
        <v>0.44986878847857681</v>
      </c>
      <c r="F846" s="4" t="s">
        <v>110</v>
      </c>
      <c r="G846" s="95">
        <f t="shared" si="89"/>
        <v>0.59994951715767852</v>
      </c>
      <c r="H846" s="4" t="s">
        <v>110</v>
      </c>
      <c r="I846" s="95">
        <f t="shared" si="89"/>
        <v>0.59994951715767852</v>
      </c>
      <c r="J846" s="4" t="s">
        <v>110</v>
      </c>
      <c r="K846" s="95">
        <f t="shared" si="89"/>
        <v>0.62485287356098151</v>
      </c>
      <c r="L846" s="4" t="s">
        <v>110</v>
      </c>
      <c r="M846" s="95">
        <f t="shared" si="88"/>
        <v>0.49488006761160941</v>
      </c>
      <c r="N846" s="4">
        <v>97.915000000000006</v>
      </c>
      <c r="O846" s="4">
        <v>27.68</v>
      </c>
      <c r="P846" s="4">
        <v>18.465</v>
      </c>
      <c r="Q846" s="4">
        <v>18.896000000000001</v>
      </c>
      <c r="R846" s="95"/>
    </row>
    <row r="847" spans="1:18">
      <c r="A847" s="10">
        <v>43517</v>
      </c>
      <c r="B847" s="4" t="s">
        <v>110</v>
      </c>
      <c r="D847" s="4" t="s">
        <v>110</v>
      </c>
      <c r="E847" s="95">
        <f t="shared" si="89"/>
        <v>0.44986878847857681</v>
      </c>
      <c r="F847" s="4" t="s">
        <v>110</v>
      </c>
      <c r="G847" s="95">
        <f t="shared" si="89"/>
        <v>0.59994951715767852</v>
      </c>
      <c r="H847" s="4" t="s">
        <v>110</v>
      </c>
      <c r="I847" s="95">
        <f t="shared" si="89"/>
        <v>0.59994951715767852</v>
      </c>
      <c r="J847" s="4" t="s">
        <v>110</v>
      </c>
      <c r="K847" s="95">
        <f t="shared" si="89"/>
        <v>0.62485287356098151</v>
      </c>
      <c r="L847" s="4" t="s">
        <v>110</v>
      </c>
      <c r="M847" s="95">
        <f t="shared" si="88"/>
        <v>0.49488006761160941</v>
      </c>
      <c r="N847" s="4">
        <v>97.915000000000006</v>
      </c>
      <c r="O847" s="4">
        <v>27.68</v>
      </c>
      <c r="P847" s="4">
        <v>19.221</v>
      </c>
      <c r="Q847" s="4">
        <v>18.896000000000001</v>
      </c>
      <c r="R847" s="95"/>
    </row>
    <row r="848" spans="1:18">
      <c r="A848" s="10">
        <v>43518</v>
      </c>
      <c r="B848" s="4" t="s">
        <v>110</v>
      </c>
      <c r="D848" s="4" t="s">
        <v>110</v>
      </c>
      <c r="E848" s="95">
        <f t="shared" si="89"/>
        <v>0.44986878847857681</v>
      </c>
      <c r="F848" s="4" t="s">
        <v>110</v>
      </c>
      <c r="G848" s="95">
        <f t="shared" si="89"/>
        <v>0.59994951715767852</v>
      </c>
      <c r="H848" s="4" t="s">
        <v>110</v>
      </c>
      <c r="I848" s="95">
        <f t="shared" si="89"/>
        <v>0.59994951715767852</v>
      </c>
      <c r="J848" s="4" t="s">
        <v>110</v>
      </c>
      <c r="K848" s="95">
        <f t="shared" si="89"/>
        <v>0.62485287356098151</v>
      </c>
      <c r="L848" s="4" t="s">
        <v>110</v>
      </c>
      <c r="M848" s="95">
        <f t="shared" si="88"/>
        <v>0.49488006761160941</v>
      </c>
      <c r="N848" s="4">
        <v>97.915000000000006</v>
      </c>
      <c r="O848" s="4">
        <v>27.68</v>
      </c>
      <c r="P848" s="4">
        <v>19.221</v>
      </c>
      <c r="Q848" s="4">
        <v>19.798000000000002</v>
      </c>
      <c r="R848" s="95"/>
    </row>
    <row r="849" spans="1:18">
      <c r="A849" s="10">
        <v>43521</v>
      </c>
      <c r="B849" s="4" t="s">
        <v>110</v>
      </c>
      <c r="D849" s="4" t="s">
        <v>110</v>
      </c>
      <c r="E849" s="95">
        <f t="shared" si="89"/>
        <v>0.44986878847857681</v>
      </c>
      <c r="F849" s="4" t="s">
        <v>110</v>
      </c>
      <c r="G849" s="95">
        <f t="shared" si="89"/>
        <v>0.59994951715767852</v>
      </c>
      <c r="H849" s="4" t="s">
        <v>110</v>
      </c>
      <c r="I849" s="95">
        <f t="shared" si="89"/>
        <v>0.59994951715767852</v>
      </c>
      <c r="J849" s="4" t="s">
        <v>110</v>
      </c>
      <c r="K849" s="95">
        <f t="shared" si="89"/>
        <v>0.62485287356098151</v>
      </c>
      <c r="L849" s="4" t="s">
        <v>110</v>
      </c>
      <c r="M849" s="95">
        <f t="shared" si="88"/>
        <v>0.49488006761160941</v>
      </c>
      <c r="N849" s="4">
        <v>97.915000000000006</v>
      </c>
      <c r="O849" s="4">
        <v>27.68</v>
      </c>
      <c r="P849" s="4">
        <v>19.221</v>
      </c>
      <c r="Q849" s="4">
        <v>19.798000000000002</v>
      </c>
      <c r="R849" s="95"/>
    </row>
    <row r="850" spans="1:18">
      <c r="A850" s="10">
        <v>43522</v>
      </c>
      <c r="B850" s="4" t="s">
        <v>110</v>
      </c>
      <c r="D850" s="4" t="s">
        <v>110</v>
      </c>
      <c r="E850" s="95">
        <f t="shared" si="89"/>
        <v>0.44986878847857681</v>
      </c>
      <c r="F850" s="4" t="s">
        <v>110</v>
      </c>
      <c r="G850" s="95">
        <f t="shared" si="89"/>
        <v>0.59994951715767852</v>
      </c>
      <c r="H850" s="4" t="s">
        <v>110</v>
      </c>
      <c r="I850" s="95">
        <f t="shared" si="89"/>
        <v>0.59994951715767852</v>
      </c>
      <c r="J850" s="4" t="s">
        <v>110</v>
      </c>
      <c r="K850" s="95">
        <f t="shared" si="89"/>
        <v>0.62485287356098151</v>
      </c>
      <c r="L850" s="4" t="s">
        <v>110</v>
      </c>
      <c r="M850" s="95">
        <f t="shared" si="88"/>
        <v>0.49488006761160941</v>
      </c>
      <c r="N850" s="4">
        <v>97.915000000000006</v>
      </c>
      <c r="O850" s="4">
        <v>29.28</v>
      </c>
      <c r="P850" s="4">
        <v>19.221</v>
      </c>
      <c r="Q850" s="4">
        <v>19.798000000000002</v>
      </c>
      <c r="R850" s="95"/>
    </row>
    <row r="851" spans="1:18">
      <c r="A851" s="10">
        <v>43523</v>
      </c>
      <c r="B851" s="4" t="s">
        <v>110</v>
      </c>
      <c r="D851" s="4" t="s">
        <v>110</v>
      </c>
      <c r="E851" s="95">
        <f t="shared" si="89"/>
        <v>0.44986878847857681</v>
      </c>
      <c r="F851" s="4" t="s">
        <v>110</v>
      </c>
      <c r="G851" s="95">
        <f t="shared" si="89"/>
        <v>0.59994951715767852</v>
      </c>
      <c r="H851" s="4" t="s">
        <v>110</v>
      </c>
      <c r="I851" s="95">
        <f t="shared" si="89"/>
        <v>0.59994951715767852</v>
      </c>
      <c r="J851" s="4" t="s">
        <v>110</v>
      </c>
      <c r="K851" s="95">
        <f t="shared" si="89"/>
        <v>0.62485287356098151</v>
      </c>
      <c r="L851" s="4" t="s">
        <v>110</v>
      </c>
      <c r="M851" s="95">
        <f t="shared" si="88"/>
        <v>0.49488006761160941</v>
      </c>
      <c r="N851" s="4">
        <v>97.915000000000006</v>
      </c>
      <c r="O851" s="4">
        <v>29.28</v>
      </c>
      <c r="P851" s="4">
        <v>19.507999999999999</v>
      </c>
      <c r="Q851" s="4">
        <v>19.617000000000001</v>
      </c>
      <c r="R851" s="95"/>
    </row>
    <row r="852" spans="1:18">
      <c r="A852" s="10">
        <v>43524</v>
      </c>
      <c r="B852" s="4" t="s">
        <v>110</v>
      </c>
      <c r="D852" s="4" t="s">
        <v>110</v>
      </c>
      <c r="E852" s="95">
        <f t="shared" si="89"/>
        <v>0.44986878847857681</v>
      </c>
      <c r="F852" s="4" t="s">
        <v>110</v>
      </c>
      <c r="G852" s="95">
        <f t="shared" si="89"/>
        <v>0.59994951715767852</v>
      </c>
      <c r="H852" s="4" t="s">
        <v>110</v>
      </c>
      <c r="I852" s="95">
        <f t="shared" si="89"/>
        <v>0.59994951715767852</v>
      </c>
      <c r="J852" s="4" t="s">
        <v>110</v>
      </c>
      <c r="K852" s="95">
        <f t="shared" si="89"/>
        <v>0.62485287356098151</v>
      </c>
      <c r="L852" s="4" t="s">
        <v>110</v>
      </c>
      <c r="M852" s="95">
        <f t="shared" si="88"/>
        <v>0.49488006761160941</v>
      </c>
      <c r="N852" s="4">
        <v>97.915000000000006</v>
      </c>
      <c r="O852" s="4">
        <v>29.28</v>
      </c>
      <c r="P852" s="4">
        <v>19.507999999999999</v>
      </c>
      <c r="Q852" s="4">
        <v>19.617000000000001</v>
      </c>
      <c r="R852" s="95"/>
    </row>
    <row r="853" spans="1:18">
      <c r="A853" s="10">
        <v>43525</v>
      </c>
      <c r="B853" s="4" t="s">
        <v>110</v>
      </c>
      <c r="D853" s="4" t="s">
        <v>110</v>
      </c>
      <c r="E853" s="95">
        <f t="shared" si="89"/>
        <v>0.44986878847857681</v>
      </c>
      <c r="F853" s="4" t="s">
        <v>110</v>
      </c>
      <c r="G853" s="95">
        <f t="shared" si="89"/>
        <v>0.59994951715767852</v>
      </c>
      <c r="H853" s="4" t="s">
        <v>110</v>
      </c>
      <c r="I853" s="95">
        <f t="shared" si="89"/>
        <v>0.59994951715767852</v>
      </c>
      <c r="J853" s="4" t="s">
        <v>110</v>
      </c>
      <c r="K853" s="95">
        <f t="shared" si="89"/>
        <v>0.62485287356098151</v>
      </c>
      <c r="L853" s="4" t="s">
        <v>110</v>
      </c>
      <c r="M853" s="95">
        <f t="shared" si="88"/>
        <v>0.49488006761160941</v>
      </c>
      <c r="N853" s="4">
        <v>97.915000000000006</v>
      </c>
      <c r="O853" s="4">
        <v>29.28</v>
      </c>
      <c r="P853" s="4">
        <v>19.507999999999999</v>
      </c>
      <c r="Q853" s="4">
        <v>19.617000000000001</v>
      </c>
      <c r="R853" s="95"/>
    </row>
    <row r="854" spans="1:18">
      <c r="A854" s="10">
        <v>43528</v>
      </c>
      <c r="B854" s="4" t="s">
        <v>110</v>
      </c>
      <c r="D854" s="4" t="s">
        <v>110</v>
      </c>
      <c r="E854" s="95">
        <f t="shared" si="89"/>
        <v>0.44986878847857681</v>
      </c>
      <c r="F854" s="4" t="s">
        <v>110</v>
      </c>
      <c r="G854" s="95">
        <f t="shared" si="89"/>
        <v>0.59994951715767852</v>
      </c>
      <c r="H854" s="4" t="s">
        <v>110</v>
      </c>
      <c r="I854" s="95">
        <f t="shared" si="89"/>
        <v>0.59994951715767852</v>
      </c>
      <c r="J854" s="4" t="s">
        <v>110</v>
      </c>
      <c r="K854" s="95">
        <f t="shared" si="89"/>
        <v>0.62485287356098151</v>
      </c>
      <c r="L854" s="4" t="s">
        <v>110</v>
      </c>
      <c r="M854" s="95">
        <f t="shared" si="88"/>
        <v>0.49488006761160941</v>
      </c>
      <c r="N854" s="4">
        <v>97.915000000000006</v>
      </c>
      <c r="O854" s="4">
        <v>29.28</v>
      </c>
      <c r="P854" s="4">
        <v>19.507999999999999</v>
      </c>
      <c r="Q854" s="4">
        <v>19.617000000000001</v>
      </c>
      <c r="R854" s="95"/>
    </row>
    <row r="855" spans="1:18">
      <c r="A855" s="10">
        <v>43529</v>
      </c>
      <c r="B855" s="4" t="s">
        <v>110</v>
      </c>
      <c r="D855" s="4" t="s">
        <v>110</v>
      </c>
      <c r="E855" s="95">
        <f t="shared" si="89"/>
        <v>0.44986878847857681</v>
      </c>
      <c r="F855" s="4" t="s">
        <v>110</v>
      </c>
      <c r="G855" s="95">
        <f t="shared" si="89"/>
        <v>0.59994951715767852</v>
      </c>
      <c r="H855" s="4" t="s">
        <v>110</v>
      </c>
      <c r="I855" s="95">
        <f t="shared" si="89"/>
        <v>0.59994951715767852</v>
      </c>
      <c r="J855" s="4" t="s">
        <v>110</v>
      </c>
      <c r="K855" s="95">
        <f t="shared" si="89"/>
        <v>0.62485287356098151</v>
      </c>
      <c r="L855" s="4" t="s">
        <v>110</v>
      </c>
      <c r="M855" s="95">
        <f t="shared" si="88"/>
        <v>0.49488006761160941</v>
      </c>
      <c r="N855" s="4">
        <v>97.915000000000006</v>
      </c>
      <c r="O855" s="4">
        <v>29.28</v>
      </c>
      <c r="P855" s="4">
        <v>19.507999999999999</v>
      </c>
      <c r="Q855" s="4">
        <v>19.617000000000001</v>
      </c>
      <c r="R855" s="95"/>
    </row>
    <row r="856" spans="1:18">
      <c r="A856" s="10">
        <v>43530</v>
      </c>
      <c r="B856" s="4" t="s">
        <v>110</v>
      </c>
      <c r="D856" s="4" t="s">
        <v>110</v>
      </c>
      <c r="E856" s="95">
        <f t="shared" si="89"/>
        <v>0.44986878847857681</v>
      </c>
      <c r="F856" s="4" t="s">
        <v>110</v>
      </c>
      <c r="G856" s="95">
        <f t="shared" si="89"/>
        <v>0.59994951715767852</v>
      </c>
      <c r="H856" s="4" t="s">
        <v>110</v>
      </c>
      <c r="I856" s="95">
        <f t="shared" si="89"/>
        <v>0.59994951715767852</v>
      </c>
      <c r="J856" s="4" t="s">
        <v>110</v>
      </c>
      <c r="K856" s="95">
        <f t="shared" si="89"/>
        <v>0.62485287356098151</v>
      </c>
      <c r="L856" s="4" t="s">
        <v>110</v>
      </c>
      <c r="M856" s="95">
        <f t="shared" si="88"/>
        <v>0.49488006761160941</v>
      </c>
      <c r="N856" s="4">
        <v>97.915000000000006</v>
      </c>
      <c r="O856" s="4">
        <v>30.071999999999999</v>
      </c>
      <c r="P856" s="4">
        <v>19.818000000000001</v>
      </c>
      <c r="Q856" s="4">
        <v>19.934999999999999</v>
      </c>
      <c r="R856" s="95"/>
    </row>
    <row r="857" spans="1:18">
      <c r="A857" s="10">
        <v>43531</v>
      </c>
      <c r="B857" s="4" t="s">
        <v>110</v>
      </c>
      <c r="D857" s="4" t="s">
        <v>110</v>
      </c>
      <c r="E857" s="95">
        <f t="shared" si="89"/>
        <v>0.44986878847857681</v>
      </c>
      <c r="F857" s="4" t="s">
        <v>110</v>
      </c>
      <c r="G857" s="95">
        <f t="shared" si="89"/>
        <v>0.59994951715767852</v>
      </c>
      <c r="H857" s="4" t="s">
        <v>110</v>
      </c>
      <c r="I857" s="95">
        <f t="shared" si="89"/>
        <v>0.59994951715767852</v>
      </c>
      <c r="J857" s="4" t="s">
        <v>110</v>
      </c>
      <c r="K857" s="95">
        <f t="shared" si="89"/>
        <v>0.62485287356098151</v>
      </c>
      <c r="L857" s="4" t="s">
        <v>110</v>
      </c>
      <c r="M857" s="95">
        <f t="shared" si="88"/>
        <v>0.49488006761160941</v>
      </c>
      <c r="N857" s="4">
        <v>97.915000000000006</v>
      </c>
      <c r="O857" s="4">
        <v>30.071999999999999</v>
      </c>
      <c r="P857" s="4">
        <v>19.818000000000001</v>
      </c>
      <c r="Q857" s="4">
        <v>19.934999999999999</v>
      </c>
      <c r="R857" s="95"/>
    </row>
    <row r="858" spans="1:18">
      <c r="A858" s="10">
        <v>43532</v>
      </c>
      <c r="B858" s="4" t="s">
        <v>110</v>
      </c>
      <c r="D858" s="4" t="s">
        <v>110</v>
      </c>
      <c r="E858" s="95">
        <f t="shared" si="89"/>
        <v>0.44986878847857681</v>
      </c>
      <c r="F858" s="4" t="s">
        <v>110</v>
      </c>
      <c r="G858" s="95">
        <f t="shared" si="89"/>
        <v>0.59994951715767852</v>
      </c>
      <c r="H858" s="4" t="s">
        <v>110</v>
      </c>
      <c r="I858" s="95">
        <f t="shared" si="89"/>
        <v>0.59994951715767852</v>
      </c>
      <c r="J858" s="4" t="s">
        <v>110</v>
      </c>
      <c r="K858" s="95">
        <f t="shared" si="89"/>
        <v>0.62485287356098151</v>
      </c>
      <c r="L858" s="4" t="s">
        <v>110</v>
      </c>
      <c r="M858" s="95">
        <f t="shared" si="88"/>
        <v>0.49488006761160941</v>
      </c>
      <c r="N858" s="4">
        <v>97.915000000000006</v>
      </c>
      <c r="O858" s="4">
        <v>30.603999999999999</v>
      </c>
      <c r="P858" s="4">
        <v>20.454999999999998</v>
      </c>
      <c r="Q858" s="4">
        <v>19.934999999999999</v>
      </c>
      <c r="R858" s="95"/>
    </row>
    <row r="859" spans="1:18">
      <c r="A859" s="10">
        <v>43535</v>
      </c>
      <c r="B859" s="4" t="s">
        <v>110</v>
      </c>
      <c r="D859" s="4" t="s">
        <v>110</v>
      </c>
      <c r="E859" s="95">
        <f t="shared" si="89"/>
        <v>0.44986878847857681</v>
      </c>
      <c r="F859" s="4" t="s">
        <v>110</v>
      </c>
      <c r="G859" s="95">
        <f t="shared" si="89"/>
        <v>0.59994951715767852</v>
      </c>
      <c r="H859" s="4" t="s">
        <v>110</v>
      </c>
      <c r="I859" s="95">
        <f t="shared" si="89"/>
        <v>0.59994951715767852</v>
      </c>
      <c r="J859" s="4" t="s">
        <v>110</v>
      </c>
      <c r="K859" s="95">
        <f t="shared" si="89"/>
        <v>0.62485287356098151</v>
      </c>
      <c r="L859" s="4" t="s">
        <v>110</v>
      </c>
      <c r="M859" s="95">
        <f t="shared" si="88"/>
        <v>0.49488006761160941</v>
      </c>
      <c r="N859" s="4">
        <v>97.915000000000006</v>
      </c>
      <c r="O859" s="4">
        <v>30.306000000000001</v>
      </c>
      <c r="P859" s="4">
        <v>20.454999999999998</v>
      </c>
      <c r="Q859" s="4">
        <v>20.006</v>
      </c>
      <c r="R859" s="95"/>
    </row>
    <row r="860" spans="1:18">
      <c r="A860" s="10">
        <v>43536</v>
      </c>
      <c r="B860" s="4" t="s">
        <v>110</v>
      </c>
      <c r="D860" s="4" t="s">
        <v>110</v>
      </c>
      <c r="E860" s="95">
        <f t="shared" si="89"/>
        <v>0.44986878847857681</v>
      </c>
      <c r="F860" s="4" t="s">
        <v>110</v>
      </c>
      <c r="G860" s="95">
        <f t="shared" si="89"/>
        <v>0.59994951715767852</v>
      </c>
      <c r="H860" s="4" t="s">
        <v>110</v>
      </c>
      <c r="I860" s="95">
        <f t="shared" si="89"/>
        <v>0.59994951715767852</v>
      </c>
      <c r="J860" s="4" t="s">
        <v>110</v>
      </c>
      <c r="K860" s="95">
        <f t="shared" si="89"/>
        <v>0.62485287356098151</v>
      </c>
      <c r="L860" s="4" t="s">
        <v>110</v>
      </c>
      <c r="M860" s="95">
        <f t="shared" si="88"/>
        <v>0.49488006761160941</v>
      </c>
      <c r="N860" s="4">
        <v>97.915000000000006</v>
      </c>
      <c r="O860" s="4">
        <v>30.306000000000001</v>
      </c>
      <c r="P860" s="4">
        <v>20.454999999999998</v>
      </c>
      <c r="Q860" s="4">
        <v>20.006</v>
      </c>
      <c r="R860" s="95"/>
    </row>
    <row r="861" spans="1:18">
      <c r="A861" s="10">
        <v>43537</v>
      </c>
      <c r="B861" s="4" t="s">
        <v>110</v>
      </c>
      <c r="D861" s="4" t="s">
        <v>110</v>
      </c>
      <c r="E861" s="95">
        <f t="shared" si="89"/>
        <v>0.44986878847857681</v>
      </c>
      <c r="F861" s="4" t="s">
        <v>110</v>
      </c>
      <c r="G861" s="95">
        <f t="shared" si="89"/>
        <v>0.59994951715767852</v>
      </c>
      <c r="H861" s="4" t="s">
        <v>110</v>
      </c>
      <c r="I861" s="95">
        <f t="shared" si="89"/>
        <v>0.59994951715767852</v>
      </c>
      <c r="J861" s="4" t="s">
        <v>110</v>
      </c>
      <c r="K861" s="95">
        <f t="shared" si="89"/>
        <v>0.62485287356098151</v>
      </c>
      <c r="L861" s="4" t="s">
        <v>110</v>
      </c>
      <c r="M861" s="95">
        <f t="shared" si="88"/>
        <v>0.49488006761160941</v>
      </c>
      <c r="N861" s="4">
        <v>97.915000000000006</v>
      </c>
      <c r="O861" s="4">
        <v>30.306000000000001</v>
      </c>
      <c r="P861" s="4">
        <v>20.454999999999998</v>
      </c>
      <c r="Q861" s="4">
        <v>20.414000000000001</v>
      </c>
      <c r="R861" s="95"/>
    </row>
    <row r="862" spans="1:18">
      <c r="E862" s="95">
        <f t="shared" ref="E862:K877" si="90">IFERROR((1/(D862/100)-1)*(365/(D$26-$A862)),E861)</f>
        <v>0.44986878847857681</v>
      </c>
      <c r="G862" s="95">
        <f t="shared" si="90"/>
        <v>0.59994951715767852</v>
      </c>
      <c r="I862" s="95">
        <f t="shared" si="90"/>
        <v>0.59994951715767852</v>
      </c>
      <c r="K862" s="95">
        <f t="shared" si="90"/>
        <v>0.62485287356098151</v>
      </c>
      <c r="M862" s="95">
        <f t="shared" si="88"/>
        <v>0.49488006761160941</v>
      </c>
      <c r="R862" s="95"/>
    </row>
    <row r="863" spans="1:18">
      <c r="E863" s="95">
        <f t="shared" si="90"/>
        <v>0.44986878847857681</v>
      </c>
      <c r="G863" s="95">
        <f t="shared" si="90"/>
        <v>0.59994951715767852</v>
      </c>
      <c r="I863" s="95">
        <f t="shared" si="90"/>
        <v>0.59994951715767852</v>
      </c>
      <c r="K863" s="95">
        <f t="shared" si="90"/>
        <v>0.62485287356098151</v>
      </c>
      <c r="M863" s="95">
        <f t="shared" si="88"/>
        <v>0.49488006761160941</v>
      </c>
      <c r="R863" s="95"/>
    </row>
    <row r="864" spans="1:18">
      <c r="E864" s="95">
        <f t="shared" si="90"/>
        <v>0.44986878847857681</v>
      </c>
      <c r="G864" s="95">
        <f t="shared" si="90"/>
        <v>0.59994951715767852</v>
      </c>
      <c r="I864" s="95">
        <f t="shared" si="90"/>
        <v>0.59994951715767852</v>
      </c>
      <c r="K864" s="95">
        <f t="shared" si="90"/>
        <v>0.62485287356098151</v>
      </c>
      <c r="M864" s="95">
        <f t="shared" si="88"/>
        <v>0.49488006761160941</v>
      </c>
      <c r="R864" s="95"/>
    </row>
    <row r="865" spans="5:18">
      <c r="E865" s="95">
        <f t="shared" si="90"/>
        <v>0.44986878847857681</v>
      </c>
      <c r="G865" s="95">
        <f t="shared" si="90"/>
        <v>0.59994951715767852</v>
      </c>
      <c r="I865" s="95">
        <f t="shared" si="90"/>
        <v>0.59994951715767852</v>
      </c>
      <c r="K865" s="95">
        <f t="shared" si="90"/>
        <v>0.62485287356098151</v>
      </c>
      <c r="M865" s="95">
        <f t="shared" si="88"/>
        <v>0.49488006761160941</v>
      </c>
      <c r="R865" s="95"/>
    </row>
    <row r="866" spans="5:18">
      <c r="E866" s="95">
        <f t="shared" si="90"/>
        <v>0.44986878847857681</v>
      </c>
      <c r="G866" s="95">
        <f t="shared" si="90"/>
        <v>0.59994951715767852</v>
      </c>
      <c r="I866" s="95">
        <f t="shared" si="90"/>
        <v>0.59994951715767852</v>
      </c>
      <c r="K866" s="95">
        <f t="shared" si="90"/>
        <v>0.62485287356098151</v>
      </c>
      <c r="M866" s="95">
        <f t="shared" si="88"/>
        <v>0.49488006761160941</v>
      </c>
      <c r="R866" s="95"/>
    </row>
    <row r="867" spans="5:18">
      <c r="E867" s="95">
        <f t="shared" si="90"/>
        <v>0.44986878847857681</v>
      </c>
      <c r="G867" s="95">
        <f t="shared" si="90"/>
        <v>0.59994951715767852</v>
      </c>
      <c r="I867" s="95">
        <f t="shared" si="90"/>
        <v>0.59994951715767852</v>
      </c>
      <c r="K867" s="95">
        <f t="shared" si="90"/>
        <v>0.62485287356098151</v>
      </c>
      <c r="M867" s="95">
        <f t="shared" si="88"/>
        <v>0.49488006761160941</v>
      </c>
      <c r="R867" s="95"/>
    </row>
    <row r="868" spans="5:18">
      <c r="E868" s="95">
        <f t="shared" si="90"/>
        <v>0.44986878847857681</v>
      </c>
      <c r="G868" s="95">
        <f t="shared" si="90"/>
        <v>0.59994951715767852</v>
      </c>
      <c r="I868" s="95">
        <f t="shared" si="90"/>
        <v>0.59994951715767852</v>
      </c>
      <c r="K868" s="95">
        <f t="shared" si="90"/>
        <v>0.62485287356098151</v>
      </c>
      <c r="M868" s="95">
        <f t="shared" si="88"/>
        <v>0.49488006761160941</v>
      </c>
      <c r="R868" s="95"/>
    </row>
    <row r="869" spans="5:18">
      <c r="E869" s="95">
        <f t="shared" si="90"/>
        <v>0.44986878847857681</v>
      </c>
      <c r="G869" s="95">
        <f t="shared" si="90"/>
        <v>0.59994951715767852</v>
      </c>
      <c r="I869" s="95">
        <f t="shared" si="90"/>
        <v>0.59994951715767852</v>
      </c>
      <c r="K869" s="95">
        <f t="shared" si="90"/>
        <v>0.62485287356098151</v>
      </c>
      <c r="M869" s="95">
        <f t="shared" si="88"/>
        <v>0.49488006761160941</v>
      </c>
      <c r="R869" s="95"/>
    </row>
    <row r="870" spans="5:18">
      <c r="E870" s="95">
        <f t="shared" si="90"/>
        <v>0.44986878847857681</v>
      </c>
      <c r="G870" s="95">
        <f t="shared" si="90"/>
        <v>0.59994951715767852</v>
      </c>
      <c r="I870" s="95">
        <f t="shared" si="90"/>
        <v>0.59994951715767852</v>
      </c>
      <c r="K870" s="95">
        <f t="shared" si="90"/>
        <v>0.62485287356098151</v>
      </c>
      <c r="M870" s="95">
        <f t="shared" si="88"/>
        <v>0.49488006761160941</v>
      </c>
      <c r="R870" s="95"/>
    </row>
    <row r="871" spans="5:18">
      <c r="E871" s="95">
        <f t="shared" si="90"/>
        <v>0.44986878847857681</v>
      </c>
      <c r="G871" s="95">
        <f t="shared" si="90"/>
        <v>0.59994951715767852</v>
      </c>
      <c r="I871" s="95">
        <f t="shared" si="90"/>
        <v>0.59994951715767852</v>
      </c>
      <c r="K871" s="95">
        <f t="shared" si="90"/>
        <v>0.62485287356098151</v>
      </c>
      <c r="M871" s="95">
        <f t="shared" si="88"/>
        <v>0.49488006761160941</v>
      </c>
      <c r="R871" s="95"/>
    </row>
    <row r="872" spans="5:18">
      <c r="E872" s="95">
        <f t="shared" si="90"/>
        <v>0.44986878847857681</v>
      </c>
      <c r="G872" s="95">
        <f t="shared" si="90"/>
        <v>0.59994951715767852</v>
      </c>
      <c r="I872" s="95">
        <f t="shared" si="90"/>
        <v>0.59994951715767852</v>
      </c>
      <c r="K872" s="95">
        <f t="shared" si="90"/>
        <v>0.62485287356098151</v>
      </c>
      <c r="M872" s="95">
        <f t="shared" si="88"/>
        <v>0.49488006761160941</v>
      </c>
      <c r="R872" s="95"/>
    </row>
    <row r="873" spans="5:18">
      <c r="E873" s="95">
        <f t="shared" si="90"/>
        <v>0.44986878847857681</v>
      </c>
      <c r="G873" s="95">
        <f t="shared" si="90"/>
        <v>0.59994951715767852</v>
      </c>
      <c r="I873" s="95">
        <f t="shared" si="90"/>
        <v>0.59994951715767852</v>
      </c>
      <c r="K873" s="95">
        <f t="shared" si="90"/>
        <v>0.62485287356098151</v>
      </c>
      <c r="M873" s="95">
        <f t="shared" si="88"/>
        <v>0.49488006761160941</v>
      </c>
      <c r="R873" s="95"/>
    </row>
    <row r="874" spans="5:18">
      <c r="E874" s="95">
        <f t="shared" si="90"/>
        <v>0.44986878847857681</v>
      </c>
      <c r="G874" s="95">
        <f t="shared" si="90"/>
        <v>0.59994951715767852</v>
      </c>
      <c r="I874" s="95">
        <f t="shared" si="90"/>
        <v>0.59994951715767852</v>
      </c>
      <c r="K874" s="95">
        <f t="shared" si="90"/>
        <v>0.62485287356098151</v>
      </c>
      <c r="M874" s="95">
        <f t="shared" si="88"/>
        <v>0.49488006761160941</v>
      </c>
      <c r="R874" s="95"/>
    </row>
    <row r="875" spans="5:18">
      <c r="E875" s="95">
        <f t="shared" si="90"/>
        <v>0.44986878847857681</v>
      </c>
      <c r="G875" s="95">
        <f t="shared" si="90"/>
        <v>0.59994951715767852</v>
      </c>
      <c r="I875" s="95">
        <f t="shared" si="90"/>
        <v>0.59994951715767852</v>
      </c>
      <c r="K875" s="95">
        <f t="shared" si="90"/>
        <v>0.62485287356098151</v>
      </c>
      <c r="M875" s="95">
        <f t="shared" si="88"/>
        <v>0.49488006761160941</v>
      </c>
      <c r="R875" s="95"/>
    </row>
    <row r="876" spans="5:18">
      <c r="E876" s="95">
        <f t="shared" si="90"/>
        <v>0.44986878847857681</v>
      </c>
      <c r="G876" s="95">
        <f t="shared" si="90"/>
        <v>0.59994951715767852</v>
      </c>
      <c r="I876" s="95">
        <f t="shared" si="90"/>
        <v>0.59994951715767852</v>
      </c>
      <c r="K876" s="95">
        <f t="shared" si="90"/>
        <v>0.62485287356098151</v>
      </c>
      <c r="M876" s="95">
        <f t="shared" si="88"/>
        <v>0.49488006761160941</v>
      </c>
      <c r="R876" s="95"/>
    </row>
    <row r="877" spans="5:18">
      <c r="E877" s="95">
        <f t="shared" si="90"/>
        <v>0.44986878847857681</v>
      </c>
      <c r="G877" s="95">
        <f t="shared" si="90"/>
        <v>0.59994951715767852</v>
      </c>
      <c r="I877" s="95">
        <f t="shared" si="90"/>
        <v>0.59994951715767852</v>
      </c>
      <c r="K877" s="95">
        <f t="shared" si="90"/>
        <v>0.62485287356098151</v>
      </c>
      <c r="M877" s="95">
        <f t="shared" si="88"/>
        <v>0.49488006761160941</v>
      </c>
      <c r="R877" s="95"/>
    </row>
    <row r="878" spans="5:18">
      <c r="E878" s="95">
        <f t="shared" ref="E878:K893" si="91">IFERROR((1/(D878/100)-1)*(365/(D$26-$A878)),E877)</f>
        <v>0.44986878847857681</v>
      </c>
      <c r="G878" s="95">
        <f t="shared" si="91"/>
        <v>0.59994951715767852</v>
      </c>
      <c r="I878" s="95">
        <f t="shared" si="91"/>
        <v>0.59994951715767852</v>
      </c>
      <c r="K878" s="95">
        <f t="shared" si="91"/>
        <v>0.62485287356098151</v>
      </c>
      <c r="M878" s="95">
        <f t="shared" si="88"/>
        <v>0.49488006761160941</v>
      </c>
      <c r="R878" s="95"/>
    </row>
    <row r="879" spans="5:18">
      <c r="E879" s="95">
        <f t="shared" si="91"/>
        <v>0.44986878847857681</v>
      </c>
      <c r="G879" s="95">
        <f t="shared" si="91"/>
        <v>0.59994951715767852</v>
      </c>
      <c r="I879" s="95">
        <f t="shared" si="91"/>
        <v>0.59994951715767852</v>
      </c>
      <c r="K879" s="95">
        <f t="shared" si="91"/>
        <v>0.62485287356098151</v>
      </c>
      <c r="M879" s="95">
        <f t="shared" si="88"/>
        <v>0.49488006761160941</v>
      </c>
      <c r="R879" s="95"/>
    </row>
    <row r="880" spans="5:18">
      <c r="E880" s="95">
        <f t="shared" si="91"/>
        <v>0.44986878847857681</v>
      </c>
      <c r="G880" s="95">
        <f t="shared" si="91"/>
        <v>0.59994951715767852</v>
      </c>
      <c r="I880" s="95">
        <f t="shared" si="91"/>
        <v>0.59994951715767852</v>
      </c>
      <c r="K880" s="95">
        <f t="shared" si="91"/>
        <v>0.62485287356098151</v>
      </c>
      <c r="M880" s="95">
        <f t="shared" si="88"/>
        <v>0.49488006761160941</v>
      </c>
      <c r="R880" s="95"/>
    </row>
    <row r="881" spans="5:18">
      <c r="E881" s="95">
        <f t="shared" si="91"/>
        <v>0.44986878847857681</v>
      </c>
      <c r="G881" s="95">
        <f t="shared" si="91"/>
        <v>0.59994951715767852</v>
      </c>
      <c r="I881" s="95">
        <f t="shared" si="91"/>
        <v>0.59994951715767852</v>
      </c>
      <c r="K881" s="95">
        <f t="shared" si="91"/>
        <v>0.62485287356098151</v>
      </c>
      <c r="M881" s="95">
        <f t="shared" si="88"/>
        <v>0.49488006761160941</v>
      </c>
      <c r="R881" s="95"/>
    </row>
    <row r="882" spans="5:18">
      <c r="E882" s="95">
        <f t="shared" si="91"/>
        <v>0.44986878847857681</v>
      </c>
      <c r="G882" s="95">
        <f t="shared" si="91"/>
        <v>0.59994951715767852</v>
      </c>
      <c r="I882" s="95">
        <f t="shared" si="91"/>
        <v>0.59994951715767852</v>
      </c>
      <c r="K882" s="95">
        <f t="shared" si="91"/>
        <v>0.62485287356098151</v>
      </c>
      <c r="M882" s="95">
        <f t="shared" si="88"/>
        <v>0.49488006761160941</v>
      </c>
      <c r="R882" s="95"/>
    </row>
    <row r="883" spans="5:18">
      <c r="E883" s="95">
        <f t="shared" si="91"/>
        <v>0.44986878847857681</v>
      </c>
      <c r="G883" s="95">
        <f t="shared" si="91"/>
        <v>0.59994951715767852</v>
      </c>
      <c r="I883" s="95">
        <f t="shared" si="91"/>
        <v>0.59994951715767852</v>
      </c>
      <c r="K883" s="95">
        <f t="shared" si="91"/>
        <v>0.62485287356098151</v>
      </c>
      <c r="M883" s="95">
        <f t="shared" si="88"/>
        <v>0.49488006761160941</v>
      </c>
      <c r="R883" s="95"/>
    </row>
    <row r="884" spans="5:18">
      <c r="E884" s="95">
        <f t="shared" si="91"/>
        <v>0.44986878847857681</v>
      </c>
      <c r="G884" s="95">
        <f t="shared" si="91"/>
        <v>0.59994951715767852</v>
      </c>
      <c r="I884" s="95">
        <f t="shared" si="91"/>
        <v>0.59994951715767852</v>
      </c>
      <c r="K884" s="95">
        <f t="shared" si="91"/>
        <v>0.62485287356098151</v>
      </c>
      <c r="M884" s="95">
        <f t="shared" si="88"/>
        <v>0.49488006761160941</v>
      </c>
      <c r="R884" s="95"/>
    </row>
    <row r="885" spans="5:18">
      <c r="E885" s="95">
        <f t="shared" si="91"/>
        <v>0.44986878847857681</v>
      </c>
      <c r="G885" s="95">
        <f t="shared" si="91"/>
        <v>0.59994951715767852</v>
      </c>
      <c r="I885" s="95">
        <f t="shared" si="91"/>
        <v>0.59994951715767852</v>
      </c>
      <c r="K885" s="95">
        <f t="shared" si="91"/>
        <v>0.62485287356098151</v>
      </c>
      <c r="M885" s="95">
        <f t="shared" si="88"/>
        <v>0.49488006761160941</v>
      </c>
      <c r="R885" s="95"/>
    </row>
    <row r="886" spans="5:18">
      <c r="E886" s="95">
        <f t="shared" si="91"/>
        <v>0.44986878847857681</v>
      </c>
      <c r="G886" s="95">
        <f t="shared" si="91"/>
        <v>0.59994951715767852</v>
      </c>
      <c r="I886" s="95">
        <f t="shared" si="91"/>
        <v>0.59994951715767852</v>
      </c>
      <c r="K886" s="95">
        <f t="shared" si="91"/>
        <v>0.62485287356098151</v>
      </c>
      <c r="M886" s="95">
        <f t="shared" si="88"/>
        <v>0.49488006761160941</v>
      </c>
      <c r="R886" s="95"/>
    </row>
    <row r="887" spans="5:18">
      <c r="E887" s="95">
        <f t="shared" si="91"/>
        <v>0.44986878847857681</v>
      </c>
      <c r="G887" s="95">
        <f t="shared" si="91"/>
        <v>0.59994951715767852</v>
      </c>
      <c r="I887" s="95">
        <f t="shared" si="91"/>
        <v>0.59994951715767852</v>
      </c>
      <c r="K887" s="95">
        <f t="shared" si="91"/>
        <v>0.62485287356098151</v>
      </c>
      <c r="M887" s="95">
        <f t="shared" si="88"/>
        <v>0.49488006761160941</v>
      </c>
      <c r="R887" s="95"/>
    </row>
    <row r="888" spans="5:18">
      <c r="E888" s="95">
        <f t="shared" si="91"/>
        <v>0.44986878847857681</v>
      </c>
      <c r="G888" s="95">
        <f t="shared" si="91"/>
        <v>0.59994951715767852</v>
      </c>
      <c r="I888" s="95">
        <f t="shared" si="91"/>
        <v>0.59994951715767852</v>
      </c>
      <c r="K888" s="95">
        <f t="shared" si="91"/>
        <v>0.62485287356098151</v>
      </c>
      <c r="M888" s="95">
        <f t="shared" si="88"/>
        <v>0.49488006761160941</v>
      </c>
      <c r="R888" s="95"/>
    </row>
    <row r="889" spans="5:18">
      <c r="E889" s="95">
        <f t="shared" si="91"/>
        <v>0.44986878847857681</v>
      </c>
      <c r="G889" s="95">
        <f t="shared" si="91"/>
        <v>0.59994951715767852</v>
      </c>
      <c r="I889" s="95">
        <f t="shared" si="91"/>
        <v>0.59994951715767852</v>
      </c>
      <c r="K889" s="95">
        <f t="shared" si="91"/>
        <v>0.62485287356098151</v>
      </c>
      <c r="M889" s="95">
        <f t="shared" si="88"/>
        <v>0.49488006761160941</v>
      </c>
      <c r="R889" s="95"/>
    </row>
    <row r="890" spans="5:18">
      <c r="E890" s="95">
        <f t="shared" si="91"/>
        <v>0.44986878847857681</v>
      </c>
      <c r="G890" s="95">
        <f t="shared" si="91"/>
        <v>0.59994951715767852</v>
      </c>
      <c r="I890" s="95">
        <f t="shared" si="91"/>
        <v>0.59994951715767852</v>
      </c>
      <c r="K890" s="95">
        <f t="shared" si="91"/>
        <v>0.62485287356098151</v>
      </c>
      <c r="M890" s="95">
        <f t="shared" si="88"/>
        <v>0.49488006761160941</v>
      </c>
      <c r="R890" s="95"/>
    </row>
    <row r="891" spans="5:18">
      <c r="E891" s="95">
        <f t="shared" si="91"/>
        <v>0.44986878847857681</v>
      </c>
      <c r="G891" s="95">
        <f t="shared" si="91"/>
        <v>0.59994951715767852</v>
      </c>
      <c r="I891" s="95">
        <f t="shared" si="91"/>
        <v>0.59994951715767852</v>
      </c>
      <c r="K891" s="95">
        <f t="shared" si="91"/>
        <v>0.62485287356098151</v>
      </c>
      <c r="M891" s="95">
        <f t="shared" si="88"/>
        <v>0.49488006761160941</v>
      </c>
      <c r="R891" s="95"/>
    </row>
    <row r="892" spans="5:18">
      <c r="E892" s="95">
        <f t="shared" si="91"/>
        <v>0.44986878847857681</v>
      </c>
      <c r="G892" s="95">
        <f t="shared" si="91"/>
        <v>0.59994951715767852</v>
      </c>
      <c r="I892" s="95">
        <f t="shared" si="91"/>
        <v>0.59994951715767852</v>
      </c>
      <c r="K892" s="95">
        <f t="shared" si="91"/>
        <v>0.62485287356098151</v>
      </c>
      <c r="M892" s="95">
        <f t="shared" si="88"/>
        <v>0.49488006761160941</v>
      </c>
      <c r="R892" s="95"/>
    </row>
    <row r="893" spans="5:18">
      <c r="E893" s="95">
        <f t="shared" si="91"/>
        <v>0.44986878847857681</v>
      </c>
      <c r="G893" s="95">
        <f t="shared" si="91"/>
        <v>0.59994951715767852</v>
      </c>
      <c r="I893" s="95">
        <f t="shared" si="91"/>
        <v>0.59994951715767852</v>
      </c>
      <c r="K893" s="95">
        <f t="shared" si="91"/>
        <v>0.62485287356098151</v>
      </c>
      <c r="M893" s="95">
        <f t="shared" si="88"/>
        <v>0.49488006761160941</v>
      </c>
      <c r="R893" s="95"/>
    </row>
    <row r="894" spans="5:18">
      <c r="E894" s="95">
        <f t="shared" ref="E894:K909" si="92">IFERROR((1/(D894/100)-1)*(365/(D$26-$A894)),E893)</f>
        <v>0.44986878847857681</v>
      </c>
      <c r="G894" s="95">
        <f t="shared" si="92"/>
        <v>0.59994951715767852</v>
      </c>
      <c r="I894" s="95">
        <f t="shared" si="92"/>
        <v>0.59994951715767852</v>
      </c>
      <c r="K894" s="95">
        <f t="shared" si="92"/>
        <v>0.62485287356098151</v>
      </c>
      <c r="M894" s="95">
        <f t="shared" ref="M894:M957" si="93">IFERROR((1/(L894/100)-1)*(365/(L$26-$A894)),M893)</f>
        <v>0.49488006761160941</v>
      </c>
      <c r="R894" s="95"/>
    </row>
    <row r="895" spans="5:18">
      <c r="E895" s="95">
        <f t="shared" si="92"/>
        <v>0.44986878847857681</v>
      </c>
      <c r="G895" s="95">
        <f t="shared" si="92"/>
        <v>0.59994951715767852</v>
      </c>
      <c r="I895" s="95">
        <f t="shared" si="92"/>
        <v>0.59994951715767852</v>
      </c>
      <c r="K895" s="95">
        <f t="shared" si="92"/>
        <v>0.62485287356098151</v>
      </c>
      <c r="M895" s="95">
        <f t="shared" si="93"/>
        <v>0.49488006761160941</v>
      </c>
      <c r="R895" s="95"/>
    </row>
    <row r="896" spans="5:18">
      <c r="E896" s="95">
        <f t="shared" si="92"/>
        <v>0.44986878847857681</v>
      </c>
      <c r="G896" s="95">
        <f t="shared" si="92"/>
        <v>0.59994951715767852</v>
      </c>
      <c r="I896" s="95">
        <f t="shared" si="92"/>
        <v>0.59994951715767852</v>
      </c>
      <c r="K896" s="95">
        <f t="shared" si="92"/>
        <v>0.62485287356098151</v>
      </c>
      <c r="M896" s="95">
        <f t="shared" si="93"/>
        <v>0.49488006761160941</v>
      </c>
      <c r="R896" s="95"/>
    </row>
    <row r="897" spans="5:18">
      <c r="E897" s="95">
        <f t="shared" si="92"/>
        <v>0.44986878847857681</v>
      </c>
      <c r="G897" s="95">
        <f t="shared" si="92"/>
        <v>0.59994951715767852</v>
      </c>
      <c r="I897" s="95">
        <f t="shared" si="92"/>
        <v>0.59994951715767852</v>
      </c>
      <c r="K897" s="95">
        <f t="shared" si="92"/>
        <v>0.62485287356098151</v>
      </c>
      <c r="M897" s="95">
        <f t="shared" si="93"/>
        <v>0.49488006761160941</v>
      </c>
      <c r="R897" s="95"/>
    </row>
    <row r="898" spans="5:18">
      <c r="E898" s="95">
        <f t="shared" si="92"/>
        <v>0.44986878847857681</v>
      </c>
      <c r="G898" s="95">
        <f t="shared" si="92"/>
        <v>0.59994951715767852</v>
      </c>
      <c r="I898" s="95">
        <f t="shared" si="92"/>
        <v>0.59994951715767852</v>
      </c>
      <c r="K898" s="95">
        <f t="shared" si="92"/>
        <v>0.62485287356098151</v>
      </c>
      <c r="M898" s="95">
        <f t="shared" si="93"/>
        <v>0.49488006761160941</v>
      </c>
      <c r="R898" s="95"/>
    </row>
    <row r="899" spans="5:18">
      <c r="E899" s="95">
        <f t="shared" si="92"/>
        <v>0.44986878847857681</v>
      </c>
      <c r="G899" s="95">
        <f t="shared" si="92"/>
        <v>0.59994951715767852</v>
      </c>
      <c r="I899" s="95">
        <f t="shared" si="92"/>
        <v>0.59994951715767852</v>
      </c>
      <c r="K899" s="95">
        <f t="shared" si="92"/>
        <v>0.62485287356098151</v>
      </c>
      <c r="M899" s="95">
        <f t="shared" si="93"/>
        <v>0.49488006761160941</v>
      </c>
      <c r="R899" s="95"/>
    </row>
    <row r="900" spans="5:18">
      <c r="E900" s="95">
        <f t="shared" si="92"/>
        <v>0.44986878847857681</v>
      </c>
      <c r="G900" s="95">
        <f t="shared" si="92"/>
        <v>0.59994951715767852</v>
      </c>
      <c r="I900" s="95">
        <f t="shared" si="92"/>
        <v>0.59994951715767852</v>
      </c>
      <c r="K900" s="95">
        <f t="shared" si="92"/>
        <v>0.62485287356098151</v>
      </c>
      <c r="M900" s="95">
        <f t="shared" si="93"/>
        <v>0.49488006761160941</v>
      </c>
      <c r="R900" s="95"/>
    </row>
    <row r="901" spans="5:18">
      <c r="E901" s="95">
        <f t="shared" si="92"/>
        <v>0.44986878847857681</v>
      </c>
      <c r="G901" s="95">
        <f t="shared" si="92"/>
        <v>0.59994951715767852</v>
      </c>
      <c r="I901" s="95">
        <f t="shared" si="92"/>
        <v>0.59994951715767852</v>
      </c>
      <c r="K901" s="95">
        <f t="shared" si="92"/>
        <v>0.62485287356098151</v>
      </c>
      <c r="M901" s="95">
        <f t="shared" si="93"/>
        <v>0.49488006761160941</v>
      </c>
      <c r="R901" s="95"/>
    </row>
    <row r="902" spans="5:18">
      <c r="E902" s="95">
        <f t="shared" si="92"/>
        <v>0.44986878847857681</v>
      </c>
      <c r="G902" s="95">
        <f t="shared" si="92"/>
        <v>0.59994951715767852</v>
      </c>
      <c r="I902" s="95">
        <f t="shared" si="92"/>
        <v>0.59994951715767852</v>
      </c>
      <c r="K902" s="95">
        <f t="shared" si="92"/>
        <v>0.62485287356098151</v>
      </c>
      <c r="M902" s="95">
        <f t="shared" si="93"/>
        <v>0.49488006761160941</v>
      </c>
      <c r="R902" s="95"/>
    </row>
    <row r="903" spans="5:18">
      <c r="E903" s="95">
        <f t="shared" si="92"/>
        <v>0.44986878847857681</v>
      </c>
      <c r="G903" s="95">
        <f t="shared" si="92"/>
        <v>0.59994951715767852</v>
      </c>
      <c r="I903" s="95">
        <f t="shared" si="92"/>
        <v>0.59994951715767852</v>
      </c>
      <c r="K903" s="95">
        <f t="shared" si="92"/>
        <v>0.62485287356098151</v>
      </c>
      <c r="M903" s="95">
        <f t="shared" si="93"/>
        <v>0.49488006761160941</v>
      </c>
      <c r="R903" s="95"/>
    </row>
    <row r="904" spans="5:18">
      <c r="E904" s="95">
        <f t="shared" si="92"/>
        <v>0.44986878847857681</v>
      </c>
      <c r="G904" s="95">
        <f t="shared" si="92"/>
        <v>0.59994951715767852</v>
      </c>
      <c r="I904" s="95">
        <f t="shared" si="92"/>
        <v>0.59994951715767852</v>
      </c>
      <c r="K904" s="95">
        <f t="shared" si="92"/>
        <v>0.62485287356098151</v>
      </c>
      <c r="M904" s="95">
        <f t="shared" si="93"/>
        <v>0.49488006761160941</v>
      </c>
      <c r="R904" s="95"/>
    </row>
    <row r="905" spans="5:18">
      <c r="E905" s="95">
        <f t="shared" si="92"/>
        <v>0.44986878847857681</v>
      </c>
      <c r="G905" s="95">
        <f t="shared" si="92"/>
        <v>0.59994951715767852</v>
      </c>
      <c r="I905" s="95">
        <f t="shared" si="92"/>
        <v>0.59994951715767852</v>
      </c>
      <c r="K905" s="95">
        <f t="shared" si="92"/>
        <v>0.62485287356098151</v>
      </c>
      <c r="M905" s="95">
        <f t="shared" si="93"/>
        <v>0.49488006761160941</v>
      </c>
      <c r="R905" s="95"/>
    </row>
    <row r="906" spans="5:18">
      <c r="E906" s="95">
        <f t="shared" si="92"/>
        <v>0.44986878847857681</v>
      </c>
      <c r="G906" s="95">
        <f t="shared" si="92"/>
        <v>0.59994951715767852</v>
      </c>
      <c r="I906" s="95">
        <f t="shared" si="92"/>
        <v>0.59994951715767852</v>
      </c>
      <c r="K906" s="95">
        <f t="shared" si="92"/>
        <v>0.62485287356098151</v>
      </c>
      <c r="M906" s="95">
        <f t="shared" si="93"/>
        <v>0.49488006761160941</v>
      </c>
      <c r="R906" s="95"/>
    </row>
    <row r="907" spans="5:18">
      <c r="E907" s="95">
        <f t="shared" si="92"/>
        <v>0.44986878847857681</v>
      </c>
      <c r="G907" s="95">
        <f t="shared" si="92"/>
        <v>0.59994951715767852</v>
      </c>
      <c r="I907" s="95">
        <f t="shared" si="92"/>
        <v>0.59994951715767852</v>
      </c>
      <c r="K907" s="95">
        <f t="shared" si="92"/>
        <v>0.62485287356098151</v>
      </c>
      <c r="M907" s="95">
        <f t="shared" si="93"/>
        <v>0.49488006761160941</v>
      </c>
      <c r="R907" s="95"/>
    </row>
    <row r="908" spans="5:18">
      <c r="E908" s="95">
        <f t="shared" si="92"/>
        <v>0.44986878847857681</v>
      </c>
      <c r="G908" s="95">
        <f t="shared" si="92"/>
        <v>0.59994951715767852</v>
      </c>
      <c r="I908" s="95">
        <f t="shared" si="92"/>
        <v>0.59994951715767852</v>
      </c>
      <c r="K908" s="95">
        <f t="shared" si="92"/>
        <v>0.62485287356098151</v>
      </c>
      <c r="M908" s="95">
        <f t="shared" si="93"/>
        <v>0.49488006761160941</v>
      </c>
      <c r="R908" s="95"/>
    </row>
    <row r="909" spans="5:18">
      <c r="E909" s="95">
        <f t="shared" si="92"/>
        <v>0.44986878847857681</v>
      </c>
      <c r="G909" s="95">
        <f t="shared" si="92"/>
        <v>0.59994951715767852</v>
      </c>
      <c r="I909" s="95">
        <f t="shared" si="92"/>
        <v>0.59994951715767852</v>
      </c>
      <c r="K909" s="95">
        <f t="shared" si="92"/>
        <v>0.62485287356098151</v>
      </c>
      <c r="M909" s="95">
        <f t="shared" si="93"/>
        <v>0.49488006761160941</v>
      </c>
      <c r="R909" s="95"/>
    </row>
    <row r="910" spans="5:18">
      <c r="E910" s="95">
        <f t="shared" ref="E910:K925" si="94">IFERROR((1/(D910/100)-1)*(365/(D$26-$A910)),E909)</f>
        <v>0.44986878847857681</v>
      </c>
      <c r="G910" s="95">
        <f t="shared" si="94"/>
        <v>0.59994951715767852</v>
      </c>
      <c r="I910" s="95">
        <f t="shared" si="94"/>
        <v>0.59994951715767852</v>
      </c>
      <c r="K910" s="95">
        <f t="shared" si="94"/>
        <v>0.62485287356098151</v>
      </c>
      <c r="M910" s="95">
        <f t="shared" si="93"/>
        <v>0.49488006761160941</v>
      </c>
      <c r="R910" s="95"/>
    </row>
    <row r="911" spans="5:18">
      <c r="E911" s="95">
        <f t="shared" si="94"/>
        <v>0.44986878847857681</v>
      </c>
      <c r="G911" s="95">
        <f t="shared" si="94"/>
        <v>0.59994951715767852</v>
      </c>
      <c r="I911" s="95">
        <f t="shared" si="94"/>
        <v>0.59994951715767852</v>
      </c>
      <c r="K911" s="95">
        <f t="shared" si="94"/>
        <v>0.62485287356098151</v>
      </c>
      <c r="M911" s="95">
        <f t="shared" si="93"/>
        <v>0.49488006761160941</v>
      </c>
      <c r="R911" s="95"/>
    </row>
    <row r="912" spans="5:18">
      <c r="E912" s="95">
        <f t="shared" si="94"/>
        <v>0.44986878847857681</v>
      </c>
      <c r="G912" s="95">
        <f t="shared" si="94"/>
        <v>0.59994951715767852</v>
      </c>
      <c r="I912" s="95">
        <f t="shared" si="94"/>
        <v>0.59994951715767852</v>
      </c>
      <c r="K912" s="95">
        <f t="shared" si="94"/>
        <v>0.62485287356098151</v>
      </c>
      <c r="M912" s="95">
        <f t="shared" si="93"/>
        <v>0.49488006761160941</v>
      </c>
      <c r="R912" s="95"/>
    </row>
    <row r="913" spans="5:18">
      <c r="E913" s="95">
        <f t="shared" si="94"/>
        <v>0.44986878847857681</v>
      </c>
      <c r="G913" s="95">
        <f t="shared" si="94"/>
        <v>0.59994951715767852</v>
      </c>
      <c r="I913" s="95">
        <f t="shared" si="94"/>
        <v>0.59994951715767852</v>
      </c>
      <c r="K913" s="95">
        <f t="shared" si="94"/>
        <v>0.62485287356098151</v>
      </c>
      <c r="M913" s="95">
        <f t="shared" si="93"/>
        <v>0.49488006761160941</v>
      </c>
      <c r="R913" s="95"/>
    </row>
    <row r="914" spans="5:18">
      <c r="E914" s="95">
        <f t="shared" si="94"/>
        <v>0.44986878847857681</v>
      </c>
      <c r="G914" s="95">
        <f t="shared" si="94"/>
        <v>0.59994951715767852</v>
      </c>
      <c r="I914" s="95">
        <f t="shared" si="94"/>
        <v>0.59994951715767852</v>
      </c>
      <c r="K914" s="95">
        <f t="shared" si="94"/>
        <v>0.62485287356098151</v>
      </c>
      <c r="M914" s="95">
        <f t="shared" si="93"/>
        <v>0.49488006761160941</v>
      </c>
      <c r="R914" s="95"/>
    </row>
    <row r="915" spans="5:18">
      <c r="E915" s="95">
        <f t="shared" si="94"/>
        <v>0.44986878847857681</v>
      </c>
      <c r="G915" s="95">
        <f t="shared" si="94"/>
        <v>0.59994951715767852</v>
      </c>
      <c r="I915" s="95">
        <f t="shared" si="94"/>
        <v>0.59994951715767852</v>
      </c>
      <c r="K915" s="95">
        <f t="shared" si="94"/>
        <v>0.62485287356098151</v>
      </c>
      <c r="M915" s="95">
        <f t="shared" si="93"/>
        <v>0.49488006761160941</v>
      </c>
      <c r="R915" s="95"/>
    </row>
    <row r="916" spans="5:18">
      <c r="E916" s="95">
        <f t="shared" si="94"/>
        <v>0.44986878847857681</v>
      </c>
      <c r="G916" s="95">
        <f t="shared" si="94"/>
        <v>0.59994951715767852</v>
      </c>
      <c r="I916" s="95">
        <f t="shared" si="94"/>
        <v>0.59994951715767852</v>
      </c>
      <c r="K916" s="95">
        <f t="shared" si="94"/>
        <v>0.62485287356098151</v>
      </c>
      <c r="M916" s="95">
        <f t="shared" si="93"/>
        <v>0.49488006761160941</v>
      </c>
      <c r="R916" s="95"/>
    </row>
    <row r="917" spans="5:18">
      <c r="E917" s="95">
        <f t="shared" si="94"/>
        <v>0.44986878847857681</v>
      </c>
      <c r="G917" s="95">
        <f t="shared" si="94"/>
        <v>0.59994951715767852</v>
      </c>
      <c r="I917" s="95">
        <f t="shared" si="94"/>
        <v>0.59994951715767852</v>
      </c>
      <c r="K917" s="95">
        <f t="shared" si="94"/>
        <v>0.62485287356098151</v>
      </c>
      <c r="M917" s="95">
        <f t="shared" si="93"/>
        <v>0.49488006761160941</v>
      </c>
      <c r="R917" s="95"/>
    </row>
    <row r="918" spans="5:18">
      <c r="E918" s="95">
        <f t="shared" si="94"/>
        <v>0.44986878847857681</v>
      </c>
      <c r="G918" s="95">
        <f t="shared" si="94"/>
        <v>0.59994951715767852</v>
      </c>
      <c r="I918" s="95">
        <f t="shared" si="94"/>
        <v>0.59994951715767852</v>
      </c>
      <c r="K918" s="95">
        <f t="shared" si="94"/>
        <v>0.62485287356098151</v>
      </c>
      <c r="M918" s="95">
        <f t="shared" si="93"/>
        <v>0.49488006761160941</v>
      </c>
      <c r="R918" s="95"/>
    </row>
    <row r="919" spans="5:18">
      <c r="E919" s="95">
        <f t="shared" si="94"/>
        <v>0.44986878847857681</v>
      </c>
      <c r="G919" s="95">
        <f t="shared" si="94"/>
        <v>0.59994951715767852</v>
      </c>
      <c r="I919" s="95">
        <f t="shared" si="94"/>
        <v>0.59994951715767852</v>
      </c>
      <c r="K919" s="95">
        <f t="shared" si="94"/>
        <v>0.62485287356098151</v>
      </c>
      <c r="M919" s="95">
        <f t="shared" si="93"/>
        <v>0.49488006761160941</v>
      </c>
      <c r="R919" s="95"/>
    </row>
    <row r="920" spans="5:18">
      <c r="E920" s="95">
        <f t="shared" si="94"/>
        <v>0.44986878847857681</v>
      </c>
      <c r="G920" s="95">
        <f t="shared" si="94"/>
        <v>0.59994951715767852</v>
      </c>
      <c r="I920" s="95">
        <f t="shared" si="94"/>
        <v>0.59994951715767852</v>
      </c>
      <c r="K920" s="95">
        <f t="shared" si="94"/>
        <v>0.62485287356098151</v>
      </c>
      <c r="M920" s="95">
        <f t="shared" si="93"/>
        <v>0.49488006761160941</v>
      </c>
      <c r="R920" s="95"/>
    </row>
    <row r="921" spans="5:18">
      <c r="E921" s="95">
        <f t="shared" si="94"/>
        <v>0.44986878847857681</v>
      </c>
      <c r="G921" s="95">
        <f t="shared" si="94"/>
        <v>0.59994951715767852</v>
      </c>
      <c r="I921" s="95">
        <f t="shared" si="94"/>
        <v>0.59994951715767852</v>
      </c>
      <c r="K921" s="95">
        <f t="shared" si="94"/>
        <v>0.62485287356098151</v>
      </c>
      <c r="M921" s="95">
        <f t="shared" si="93"/>
        <v>0.49488006761160941</v>
      </c>
      <c r="R921" s="95"/>
    </row>
    <row r="922" spans="5:18">
      <c r="E922" s="95">
        <f t="shared" si="94"/>
        <v>0.44986878847857681</v>
      </c>
      <c r="G922" s="95">
        <f t="shared" si="94"/>
        <v>0.59994951715767852</v>
      </c>
      <c r="I922" s="95">
        <f t="shared" si="94"/>
        <v>0.59994951715767852</v>
      </c>
      <c r="K922" s="95">
        <f t="shared" si="94"/>
        <v>0.62485287356098151</v>
      </c>
      <c r="M922" s="95">
        <f t="shared" si="93"/>
        <v>0.49488006761160941</v>
      </c>
      <c r="R922" s="95"/>
    </row>
    <row r="923" spans="5:18">
      <c r="E923" s="95">
        <f t="shared" si="94"/>
        <v>0.44986878847857681</v>
      </c>
      <c r="G923" s="95">
        <f t="shared" si="94"/>
        <v>0.59994951715767852</v>
      </c>
      <c r="I923" s="95">
        <f t="shared" si="94"/>
        <v>0.59994951715767852</v>
      </c>
      <c r="K923" s="95">
        <f t="shared" si="94"/>
        <v>0.62485287356098151</v>
      </c>
      <c r="M923" s="95">
        <f t="shared" si="93"/>
        <v>0.49488006761160941</v>
      </c>
      <c r="R923" s="95"/>
    </row>
    <row r="924" spans="5:18">
      <c r="E924" s="95">
        <f t="shared" si="94"/>
        <v>0.44986878847857681</v>
      </c>
      <c r="G924" s="95">
        <f t="shared" si="94"/>
        <v>0.59994951715767852</v>
      </c>
      <c r="I924" s="95">
        <f t="shared" si="94"/>
        <v>0.59994951715767852</v>
      </c>
      <c r="K924" s="95">
        <f t="shared" si="94"/>
        <v>0.62485287356098151</v>
      </c>
      <c r="M924" s="95">
        <f t="shared" si="93"/>
        <v>0.49488006761160941</v>
      </c>
      <c r="R924" s="95"/>
    </row>
    <row r="925" spans="5:18">
      <c r="E925" s="95">
        <f t="shared" si="94"/>
        <v>0.44986878847857681</v>
      </c>
      <c r="G925" s="95">
        <f t="shared" si="94"/>
        <v>0.59994951715767852</v>
      </c>
      <c r="I925" s="95">
        <f t="shared" si="94"/>
        <v>0.59994951715767852</v>
      </c>
      <c r="K925" s="95">
        <f t="shared" si="94"/>
        <v>0.62485287356098151</v>
      </c>
      <c r="M925" s="95">
        <f t="shared" si="93"/>
        <v>0.49488006761160941</v>
      </c>
      <c r="R925" s="95"/>
    </row>
    <row r="926" spans="5:18">
      <c r="E926" s="95">
        <f t="shared" ref="E926:K941" si="95">IFERROR((1/(D926/100)-1)*(365/(D$26-$A926)),E925)</f>
        <v>0.44986878847857681</v>
      </c>
      <c r="G926" s="95">
        <f t="shared" si="95"/>
        <v>0.59994951715767852</v>
      </c>
      <c r="I926" s="95">
        <f t="shared" si="95"/>
        <v>0.59994951715767852</v>
      </c>
      <c r="K926" s="95">
        <f t="shared" si="95"/>
        <v>0.62485287356098151</v>
      </c>
      <c r="M926" s="95">
        <f t="shared" si="93"/>
        <v>0.49488006761160941</v>
      </c>
      <c r="R926" s="95"/>
    </row>
    <row r="927" spans="5:18">
      <c r="E927" s="95">
        <f t="shared" si="95"/>
        <v>0.44986878847857681</v>
      </c>
      <c r="G927" s="95">
        <f t="shared" si="95"/>
        <v>0.59994951715767852</v>
      </c>
      <c r="I927" s="95">
        <f t="shared" si="95"/>
        <v>0.59994951715767852</v>
      </c>
      <c r="K927" s="95">
        <f t="shared" si="95"/>
        <v>0.62485287356098151</v>
      </c>
      <c r="M927" s="95">
        <f t="shared" si="93"/>
        <v>0.49488006761160941</v>
      </c>
      <c r="R927" s="95"/>
    </row>
    <row r="928" spans="5:18">
      <c r="E928" s="95">
        <f t="shared" si="95"/>
        <v>0.44986878847857681</v>
      </c>
      <c r="G928" s="95">
        <f t="shared" si="95"/>
        <v>0.59994951715767852</v>
      </c>
      <c r="I928" s="95">
        <f t="shared" si="95"/>
        <v>0.59994951715767852</v>
      </c>
      <c r="K928" s="95">
        <f t="shared" si="95"/>
        <v>0.62485287356098151</v>
      </c>
      <c r="M928" s="95">
        <f t="shared" si="93"/>
        <v>0.49488006761160941</v>
      </c>
      <c r="R928" s="95"/>
    </row>
    <row r="929" spans="5:18">
      <c r="E929" s="95">
        <f t="shared" si="95"/>
        <v>0.44986878847857681</v>
      </c>
      <c r="G929" s="95">
        <f t="shared" si="95"/>
        <v>0.59994951715767852</v>
      </c>
      <c r="I929" s="95">
        <f t="shared" si="95"/>
        <v>0.59994951715767852</v>
      </c>
      <c r="K929" s="95">
        <f t="shared" si="95"/>
        <v>0.62485287356098151</v>
      </c>
      <c r="M929" s="95">
        <f t="shared" si="93"/>
        <v>0.49488006761160941</v>
      </c>
      <c r="R929" s="95"/>
    </row>
    <row r="930" spans="5:18">
      <c r="E930" s="95">
        <f t="shared" si="95"/>
        <v>0.44986878847857681</v>
      </c>
      <c r="G930" s="95">
        <f t="shared" si="95"/>
        <v>0.59994951715767852</v>
      </c>
      <c r="I930" s="95">
        <f t="shared" si="95"/>
        <v>0.59994951715767852</v>
      </c>
      <c r="K930" s="95">
        <f t="shared" si="95"/>
        <v>0.62485287356098151</v>
      </c>
      <c r="M930" s="95">
        <f t="shared" si="93"/>
        <v>0.49488006761160941</v>
      </c>
      <c r="R930" s="95"/>
    </row>
    <row r="931" spans="5:18">
      <c r="E931" s="95">
        <f t="shared" si="95"/>
        <v>0.44986878847857681</v>
      </c>
      <c r="G931" s="95">
        <f t="shared" si="95"/>
        <v>0.59994951715767852</v>
      </c>
      <c r="I931" s="95">
        <f t="shared" si="95"/>
        <v>0.59994951715767852</v>
      </c>
      <c r="K931" s="95">
        <f t="shared" si="95"/>
        <v>0.62485287356098151</v>
      </c>
      <c r="M931" s="95">
        <f t="shared" si="93"/>
        <v>0.49488006761160941</v>
      </c>
      <c r="R931" s="95"/>
    </row>
    <row r="932" spans="5:18">
      <c r="E932" s="95">
        <f t="shared" si="95"/>
        <v>0.44986878847857681</v>
      </c>
      <c r="G932" s="95">
        <f t="shared" si="95"/>
        <v>0.59994951715767852</v>
      </c>
      <c r="I932" s="95">
        <f t="shared" si="95"/>
        <v>0.59994951715767852</v>
      </c>
      <c r="K932" s="95">
        <f t="shared" si="95"/>
        <v>0.62485287356098151</v>
      </c>
      <c r="M932" s="95">
        <f t="shared" si="93"/>
        <v>0.49488006761160941</v>
      </c>
      <c r="R932" s="95"/>
    </row>
    <row r="933" spans="5:18">
      <c r="E933" s="95">
        <f t="shared" si="95"/>
        <v>0.44986878847857681</v>
      </c>
      <c r="G933" s="95">
        <f t="shared" si="95"/>
        <v>0.59994951715767852</v>
      </c>
      <c r="I933" s="95">
        <f t="shared" si="95"/>
        <v>0.59994951715767852</v>
      </c>
      <c r="K933" s="95">
        <f t="shared" si="95"/>
        <v>0.62485287356098151</v>
      </c>
      <c r="M933" s="95">
        <f t="shared" si="93"/>
        <v>0.49488006761160941</v>
      </c>
      <c r="R933" s="95"/>
    </row>
    <row r="934" spans="5:18">
      <c r="E934" s="95">
        <f t="shared" si="95"/>
        <v>0.44986878847857681</v>
      </c>
      <c r="G934" s="95">
        <f t="shared" si="95"/>
        <v>0.59994951715767852</v>
      </c>
      <c r="I934" s="95">
        <f t="shared" si="95"/>
        <v>0.59994951715767852</v>
      </c>
      <c r="K934" s="95">
        <f t="shared" si="95"/>
        <v>0.62485287356098151</v>
      </c>
      <c r="M934" s="95">
        <f t="shared" si="93"/>
        <v>0.49488006761160941</v>
      </c>
      <c r="R934" s="95"/>
    </row>
    <row r="935" spans="5:18">
      <c r="E935" s="95">
        <f t="shared" si="95"/>
        <v>0.44986878847857681</v>
      </c>
      <c r="G935" s="95">
        <f t="shared" si="95"/>
        <v>0.59994951715767852</v>
      </c>
      <c r="I935" s="95">
        <f t="shared" si="95"/>
        <v>0.59994951715767852</v>
      </c>
      <c r="K935" s="95">
        <f t="shared" si="95"/>
        <v>0.62485287356098151</v>
      </c>
      <c r="M935" s="95">
        <f t="shared" si="93"/>
        <v>0.49488006761160941</v>
      </c>
      <c r="R935" s="95"/>
    </row>
    <row r="936" spans="5:18">
      <c r="E936" s="95">
        <f t="shared" si="95"/>
        <v>0.44986878847857681</v>
      </c>
      <c r="G936" s="95">
        <f t="shared" si="95"/>
        <v>0.59994951715767852</v>
      </c>
      <c r="I936" s="95">
        <f t="shared" si="95"/>
        <v>0.59994951715767852</v>
      </c>
      <c r="K936" s="95">
        <f t="shared" si="95"/>
        <v>0.62485287356098151</v>
      </c>
      <c r="M936" s="95">
        <f t="shared" si="93"/>
        <v>0.49488006761160941</v>
      </c>
      <c r="R936" s="95"/>
    </row>
    <row r="937" spans="5:18">
      <c r="E937" s="95">
        <f t="shared" si="95"/>
        <v>0.44986878847857681</v>
      </c>
      <c r="G937" s="95">
        <f t="shared" si="95"/>
        <v>0.59994951715767852</v>
      </c>
      <c r="I937" s="95">
        <f t="shared" si="95"/>
        <v>0.59994951715767852</v>
      </c>
      <c r="K937" s="95">
        <f t="shared" si="95"/>
        <v>0.62485287356098151</v>
      </c>
      <c r="M937" s="95">
        <f t="shared" si="93"/>
        <v>0.49488006761160941</v>
      </c>
      <c r="R937" s="95"/>
    </row>
    <row r="938" spans="5:18">
      <c r="E938" s="95">
        <f t="shared" si="95"/>
        <v>0.44986878847857681</v>
      </c>
      <c r="G938" s="95">
        <f t="shared" si="95"/>
        <v>0.59994951715767852</v>
      </c>
      <c r="I938" s="95">
        <f t="shared" si="95"/>
        <v>0.59994951715767852</v>
      </c>
      <c r="K938" s="95">
        <f t="shared" si="95"/>
        <v>0.62485287356098151</v>
      </c>
      <c r="M938" s="95">
        <f t="shared" si="93"/>
        <v>0.49488006761160941</v>
      </c>
      <c r="R938" s="95"/>
    </row>
    <row r="939" spans="5:18">
      <c r="E939" s="95">
        <f t="shared" si="95"/>
        <v>0.44986878847857681</v>
      </c>
      <c r="G939" s="95">
        <f t="shared" si="95"/>
        <v>0.59994951715767852</v>
      </c>
      <c r="I939" s="95">
        <f t="shared" si="95"/>
        <v>0.59994951715767852</v>
      </c>
      <c r="K939" s="95">
        <f t="shared" si="95"/>
        <v>0.62485287356098151</v>
      </c>
      <c r="M939" s="95">
        <f t="shared" si="93"/>
        <v>0.49488006761160941</v>
      </c>
      <c r="R939" s="95"/>
    </row>
    <row r="940" spans="5:18">
      <c r="E940" s="95">
        <f t="shared" si="95"/>
        <v>0.44986878847857681</v>
      </c>
      <c r="G940" s="95">
        <f t="shared" si="95"/>
        <v>0.59994951715767852</v>
      </c>
      <c r="I940" s="95">
        <f t="shared" si="95"/>
        <v>0.59994951715767852</v>
      </c>
      <c r="K940" s="95">
        <f t="shared" si="95"/>
        <v>0.62485287356098151</v>
      </c>
      <c r="M940" s="95">
        <f t="shared" si="93"/>
        <v>0.49488006761160941</v>
      </c>
      <c r="R940" s="95"/>
    </row>
    <row r="941" spans="5:18">
      <c r="E941" s="95">
        <f t="shared" si="95"/>
        <v>0.44986878847857681</v>
      </c>
      <c r="G941" s="95">
        <f t="shared" si="95"/>
        <v>0.59994951715767852</v>
      </c>
      <c r="I941" s="95">
        <f t="shared" si="95"/>
        <v>0.59994951715767852</v>
      </c>
      <c r="K941" s="95">
        <f t="shared" si="95"/>
        <v>0.62485287356098151</v>
      </c>
      <c r="M941" s="95">
        <f t="shared" si="93"/>
        <v>0.49488006761160941</v>
      </c>
      <c r="R941" s="95"/>
    </row>
    <row r="942" spans="5:18">
      <c r="E942" s="95">
        <f t="shared" ref="E942:K957" si="96">IFERROR((1/(D942/100)-1)*(365/(D$26-$A942)),E941)</f>
        <v>0.44986878847857681</v>
      </c>
      <c r="G942" s="95">
        <f t="shared" si="96"/>
        <v>0.59994951715767852</v>
      </c>
      <c r="I942" s="95">
        <f t="shared" si="96"/>
        <v>0.59994951715767852</v>
      </c>
      <c r="K942" s="95">
        <f t="shared" si="96"/>
        <v>0.62485287356098151</v>
      </c>
      <c r="M942" s="95">
        <f t="shared" si="93"/>
        <v>0.49488006761160941</v>
      </c>
      <c r="R942" s="95"/>
    </row>
    <row r="943" spans="5:18">
      <c r="E943" s="95">
        <f t="shared" si="96"/>
        <v>0.44986878847857681</v>
      </c>
      <c r="G943" s="95">
        <f t="shared" si="96"/>
        <v>0.59994951715767852</v>
      </c>
      <c r="I943" s="95">
        <f t="shared" si="96"/>
        <v>0.59994951715767852</v>
      </c>
      <c r="K943" s="95">
        <f t="shared" si="96"/>
        <v>0.62485287356098151</v>
      </c>
      <c r="M943" s="95">
        <f t="shared" si="93"/>
        <v>0.49488006761160941</v>
      </c>
      <c r="R943" s="95"/>
    </row>
    <row r="944" spans="5:18">
      <c r="E944" s="95">
        <f t="shared" si="96"/>
        <v>0.44986878847857681</v>
      </c>
      <c r="G944" s="95">
        <f t="shared" si="96"/>
        <v>0.59994951715767852</v>
      </c>
      <c r="I944" s="95">
        <f t="shared" si="96"/>
        <v>0.59994951715767852</v>
      </c>
      <c r="K944" s="95">
        <f t="shared" si="96"/>
        <v>0.62485287356098151</v>
      </c>
      <c r="M944" s="95">
        <f t="shared" si="93"/>
        <v>0.49488006761160941</v>
      </c>
      <c r="R944" s="95"/>
    </row>
    <row r="945" spans="5:18">
      <c r="E945" s="95">
        <f t="shared" si="96"/>
        <v>0.44986878847857681</v>
      </c>
      <c r="G945" s="95">
        <f t="shared" si="96"/>
        <v>0.59994951715767852</v>
      </c>
      <c r="I945" s="95">
        <f t="shared" si="96"/>
        <v>0.59994951715767852</v>
      </c>
      <c r="K945" s="95">
        <f t="shared" si="96"/>
        <v>0.62485287356098151</v>
      </c>
      <c r="M945" s="95">
        <f t="shared" si="93"/>
        <v>0.49488006761160941</v>
      </c>
      <c r="R945" s="95"/>
    </row>
    <row r="946" spans="5:18">
      <c r="E946" s="95">
        <f t="shared" si="96"/>
        <v>0.44986878847857681</v>
      </c>
      <c r="G946" s="95">
        <f t="shared" si="96"/>
        <v>0.59994951715767852</v>
      </c>
      <c r="I946" s="95">
        <f t="shared" si="96"/>
        <v>0.59994951715767852</v>
      </c>
      <c r="K946" s="95">
        <f t="shared" si="96"/>
        <v>0.62485287356098151</v>
      </c>
      <c r="M946" s="95">
        <f t="shared" si="93"/>
        <v>0.49488006761160941</v>
      </c>
      <c r="R946" s="95"/>
    </row>
    <row r="947" spans="5:18">
      <c r="E947" s="95">
        <f t="shared" si="96"/>
        <v>0.44986878847857681</v>
      </c>
      <c r="G947" s="95">
        <f t="shared" si="96"/>
        <v>0.59994951715767852</v>
      </c>
      <c r="I947" s="95">
        <f t="shared" si="96"/>
        <v>0.59994951715767852</v>
      </c>
      <c r="K947" s="95">
        <f t="shared" si="96"/>
        <v>0.62485287356098151</v>
      </c>
      <c r="M947" s="95">
        <f t="shared" si="93"/>
        <v>0.49488006761160941</v>
      </c>
      <c r="R947" s="95"/>
    </row>
    <row r="948" spans="5:18">
      <c r="E948" s="95">
        <f t="shared" si="96"/>
        <v>0.44986878847857681</v>
      </c>
      <c r="G948" s="95">
        <f t="shared" si="96"/>
        <v>0.59994951715767852</v>
      </c>
      <c r="I948" s="95">
        <f t="shared" si="96"/>
        <v>0.59994951715767852</v>
      </c>
      <c r="K948" s="95">
        <f t="shared" si="96"/>
        <v>0.62485287356098151</v>
      </c>
      <c r="M948" s="95">
        <f t="shared" si="93"/>
        <v>0.49488006761160941</v>
      </c>
      <c r="R948" s="95"/>
    </row>
    <row r="949" spans="5:18">
      <c r="E949" s="95">
        <f t="shared" si="96"/>
        <v>0.44986878847857681</v>
      </c>
      <c r="G949" s="95">
        <f t="shared" si="96"/>
        <v>0.59994951715767852</v>
      </c>
      <c r="I949" s="95">
        <f t="shared" si="96"/>
        <v>0.59994951715767852</v>
      </c>
      <c r="K949" s="95">
        <f t="shared" si="96"/>
        <v>0.62485287356098151</v>
      </c>
      <c r="M949" s="95">
        <f t="shared" si="93"/>
        <v>0.49488006761160941</v>
      </c>
      <c r="R949" s="95"/>
    </row>
    <row r="950" spans="5:18">
      <c r="E950" s="95">
        <f t="shared" si="96"/>
        <v>0.44986878847857681</v>
      </c>
      <c r="G950" s="95">
        <f t="shared" si="96"/>
        <v>0.59994951715767852</v>
      </c>
      <c r="I950" s="95">
        <f t="shared" si="96"/>
        <v>0.59994951715767852</v>
      </c>
      <c r="K950" s="95">
        <f t="shared" si="96"/>
        <v>0.62485287356098151</v>
      </c>
      <c r="M950" s="95">
        <f t="shared" si="93"/>
        <v>0.49488006761160941</v>
      </c>
      <c r="R950" s="95"/>
    </row>
    <row r="951" spans="5:18">
      <c r="E951" s="95">
        <f t="shared" si="96"/>
        <v>0.44986878847857681</v>
      </c>
      <c r="G951" s="95">
        <f t="shared" si="96"/>
        <v>0.59994951715767852</v>
      </c>
      <c r="I951" s="95">
        <f t="shared" si="96"/>
        <v>0.59994951715767852</v>
      </c>
      <c r="K951" s="95">
        <f t="shared" si="96"/>
        <v>0.62485287356098151</v>
      </c>
      <c r="M951" s="95">
        <f t="shared" si="93"/>
        <v>0.49488006761160941</v>
      </c>
      <c r="R951" s="95"/>
    </row>
    <row r="952" spans="5:18">
      <c r="E952" s="95">
        <f t="shared" si="96"/>
        <v>0.44986878847857681</v>
      </c>
      <c r="G952" s="95">
        <f t="shared" si="96"/>
        <v>0.59994951715767852</v>
      </c>
      <c r="I952" s="95">
        <f t="shared" si="96"/>
        <v>0.59994951715767852</v>
      </c>
      <c r="K952" s="95">
        <f t="shared" si="96"/>
        <v>0.62485287356098151</v>
      </c>
      <c r="M952" s="95">
        <f t="shared" si="93"/>
        <v>0.49488006761160941</v>
      </c>
      <c r="R952" s="95"/>
    </row>
    <row r="953" spans="5:18">
      <c r="E953" s="95">
        <f t="shared" si="96"/>
        <v>0.44986878847857681</v>
      </c>
      <c r="G953" s="95">
        <f t="shared" si="96"/>
        <v>0.59994951715767852</v>
      </c>
      <c r="I953" s="95">
        <f t="shared" si="96"/>
        <v>0.59994951715767852</v>
      </c>
      <c r="K953" s="95">
        <f t="shared" si="96"/>
        <v>0.62485287356098151</v>
      </c>
      <c r="M953" s="95">
        <f t="shared" si="93"/>
        <v>0.49488006761160941</v>
      </c>
      <c r="R953" s="95"/>
    </row>
    <row r="954" spans="5:18">
      <c r="E954" s="95">
        <f t="shared" si="96"/>
        <v>0.44986878847857681</v>
      </c>
      <c r="G954" s="95">
        <f t="shared" si="96"/>
        <v>0.59994951715767852</v>
      </c>
      <c r="I954" s="95">
        <f t="shared" si="96"/>
        <v>0.59994951715767852</v>
      </c>
      <c r="K954" s="95">
        <f t="shared" si="96"/>
        <v>0.62485287356098151</v>
      </c>
      <c r="M954" s="95">
        <f t="shared" si="93"/>
        <v>0.49488006761160941</v>
      </c>
      <c r="R954" s="95"/>
    </row>
    <row r="955" spans="5:18">
      <c r="E955" s="95">
        <f t="shared" si="96"/>
        <v>0.44986878847857681</v>
      </c>
      <c r="G955" s="95">
        <f t="shared" si="96"/>
        <v>0.59994951715767852</v>
      </c>
      <c r="I955" s="95">
        <f t="shared" si="96"/>
        <v>0.59994951715767852</v>
      </c>
      <c r="K955" s="95">
        <f t="shared" si="96"/>
        <v>0.62485287356098151</v>
      </c>
      <c r="M955" s="95">
        <f t="shared" si="93"/>
        <v>0.49488006761160941</v>
      </c>
      <c r="R955" s="95"/>
    </row>
    <row r="956" spans="5:18">
      <c r="E956" s="95">
        <f t="shared" si="96"/>
        <v>0.44986878847857681</v>
      </c>
      <c r="G956" s="95">
        <f t="shared" si="96"/>
        <v>0.59994951715767852</v>
      </c>
      <c r="I956" s="95">
        <f t="shared" si="96"/>
        <v>0.59994951715767852</v>
      </c>
      <c r="K956" s="95">
        <f t="shared" si="96"/>
        <v>0.62485287356098151</v>
      </c>
      <c r="M956" s="95">
        <f t="shared" si="93"/>
        <v>0.49488006761160941</v>
      </c>
      <c r="R956" s="95"/>
    </row>
    <row r="957" spans="5:18">
      <c r="E957" s="95">
        <f t="shared" si="96"/>
        <v>0.44986878847857681</v>
      </c>
      <c r="G957" s="95">
        <f t="shared" si="96"/>
        <v>0.59994951715767852</v>
      </c>
      <c r="I957" s="95">
        <f t="shared" si="96"/>
        <v>0.59994951715767852</v>
      </c>
      <c r="K957" s="95">
        <f t="shared" si="96"/>
        <v>0.62485287356098151</v>
      </c>
      <c r="M957" s="95">
        <f t="shared" si="93"/>
        <v>0.49488006761160941</v>
      </c>
      <c r="R957" s="95"/>
    </row>
    <row r="958" spans="5:18">
      <c r="E958" s="95">
        <f t="shared" ref="E958:K973" si="97">IFERROR((1/(D958/100)-1)*(365/(D$26-$A958)),E957)</f>
        <v>0.44986878847857681</v>
      </c>
      <c r="G958" s="95">
        <f t="shared" si="97"/>
        <v>0.59994951715767852</v>
      </c>
      <c r="I958" s="95">
        <f t="shared" si="97"/>
        <v>0.59994951715767852</v>
      </c>
      <c r="K958" s="95">
        <f t="shared" si="97"/>
        <v>0.62485287356098151</v>
      </c>
      <c r="M958" s="95">
        <f t="shared" ref="M958:M1021" si="98">IFERROR((1/(L958/100)-1)*(365/(L$26-$A958)),M957)</f>
        <v>0.49488006761160941</v>
      </c>
      <c r="R958" s="95"/>
    </row>
    <row r="959" spans="5:18">
      <c r="E959" s="95">
        <f t="shared" si="97"/>
        <v>0.44986878847857681</v>
      </c>
      <c r="G959" s="95">
        <f t="shared" si="97"/>
        <v>0.59994951715767852</v>
      </c>
      <c r="I959" s="95">
        <f t="shared" si="97"/>
        <v>0.59994951715767852</v>
      </c>
      <c r="K959" s="95">
        <f t="shared" si="97"/>
        <v>0.62485287356098151</v>
      </c>
      <c r="M959" s="95">
        <f t="shared" si="98"/>
        <v>0.49488006761160941</v>
      </c>
      <c r="R959" s="95"/>
    </row>
    <row r="960" spans="5:18">
      <c r="E960" s="95">
        <f t="shared" si="97"/>
        <v>0.44986878847857681</v>
      </c>
      <c r="G960" s="95">
        <f t="shared" si="97"/>
        <v>0.59994951715767852</v>
      </c>
      <c r="I960" s="95">
        <f t="shared" si="97"/>
        <v>0.59994951715767852</v>
      </c>
      <c r="K960" s="95">
        <f t="shared" si="97"/>
        <v>0.62485287356098151</v>
      </c>
      <c r="M960" s="95">
        <f t="shared" si="98"/>
        <v>0.49488006761160941</v>
      </c>
      <c r="R960" s="95"/>
    </row>
    <row r="961" spans="5:18">
      <c r="E961" s="95">
        <f t="shared" si="97"/>
        <v>0.44986878847857681</v>
      </c>
      <c r="G961" s="95">
        <f t="shared" si="97"/>
        <v>0.59994951715767852</v>
      </c>
      <c r="I961" s="95">
        <f t="shared" si="97"/>
        <v>0.59994951715767852</v>
      </c>
      <c r="K961" s="95">
        <f t="shared" si="97"/>
        <v>0.62485287356098151</v>
      </c>
      <c r="M961" s="95">
        <f t="shared" si="98"/>
        <v>0.49488006761160941</v>
      </c>
      <c r="R961" s="95"/>
    </row>
    <row r="962" spans="5:18">
      <c r="E962" s="95">
        <f t="shared" si="97"/>
        <v>0.44986878847857681</v>
      </c>
      <c r="G962" s="95">
        <f t="shared" si="97"/>
        <v>0.59994951715767852</v>
      </c>
      <c r="I962" s="95">
        <f t="shared" si="97"/>
        <v>0.59994951715767852</v>
      </c>
      <c r="K962" s="95">
        <f t="shared" si="97"/>
        <v>0.62485287356098151</v>
      </c>
      <c r="M962" s="95">
        <f t="shared" si="98"/>
        <v>0.49488006761160941</v>
      </c>
      <c r="R962" s="95"/>
    </row>
    <row r="963" spans="5:18">
      <c r="E963" s="95">
        <f t="shared" si="97"/>
        <v>0.44986878847857681</v>
      </c>
      <c r="G963" s="95">
        <f t="shared" si="97"/>
        <v>0.59994951715767852</v>
      </c>
      <c r="I963" s="95">
        <f t="shared" si="97"/>
        <v>0.59994951715767852</v>
      </c>
      <c r="K963" s="95">
        <f t="shared" si="97"/>
        <v>0.62485287356098151</v>
      </c>
      <c r="M963" s="95">
        <f t="shared" si="98"/>
        <v>0.49488006761160941</v>
      </c>
      <c r="R963" s="95"/>
    </row>
    <row r="964" spans="5:18">
      <c r="E964" s="95">
        <f t="shared" si="97"/>
        <v>0.44986878847857681</v>
      </c>
      <c r="G964" s="95">
        <f t="shared" si="97"/>
        <v>0.59994951715767852</v>
      </c>
      <c r="I964" s="95">
        <f t="shared" si="97"/>
        <v>0.59994951715767852</v>
      </c>
      <c r="K964" s="95">
        <f t="shared" si="97"/>
        <v>0.62485287356098151</v>
      </c>
      <c r="M964" s="95">
        <f t="shared" si="98"/>
        <v>0.49488006761160941</v>
      </c>
      <c r="R964" s="95"/>
    </row>
    <row r="965" spans="5:18">
      <c r="E965" s="95">
        <f t="shared" si="97"/>
        <v>0.44986878847857681</v>
      </c>
      <c r="G965" s="95">
        <f t="shared" si="97"/>
        <v>0.59994951715767852</v>
      </c>
      <c r="I965" s="95">
        <f t="shared" si="97"/>
        <v>0.59994951715767852</v>
      </c>
      <c r="K965" s="95">
        <f t="shared" si="97"/>
        <v>0.62485287356098151</v>
      </c>
      <c r="M965" s="95">
        <f t="shared" si="98"/>
        <v>0.49488006761160941</v>
      </c>
      <c r="R965" s="95"/>
    </row>
    <row r="966" spans="5:18">
      <c r="E966" s="95">
        <f t="shared" si="97"/>
        <v>0.44986878847857681</v>
      </c>
      <c r="G966" s="95">
        <f t="shared" si="97"/>
        <v>0.59994951715767852</v>
      </c>
      <c r="I966" s="95">
        <f t="shared" si="97"/>
        <v>0.59994951715767852</v>
      </c>
      <c r="K966" s="95">
        <f t="shared" si="97"/>
        <v>0.62485287356098151</v>
      </c>
      <c r="M966" s="95">
        <f t="shared" si="98"/>
        <v>0.49488006761160941</v>
      </c>
      <c r="R966" s="95"/>
    </row>
    <row r="967" spans="5:18">
      <c r="E967" s="95">
        <f t="shared" si="97"/>
        <v>0.44986878847857681</v>
      </c>
      <c r="G967" s="95">
        <f t="shared" si="97"/>
        <v>0.59994951715767852</v>
      </c>
      <c r="I967" s="95">
        <f t="shared" si="97"/>
        <v>0.59994951715767852</v>
      </c>
      <c r="K967" s="95">
        <f t="shared" si="97"/>
        <v>0.62485287356098151</v>
      </c>
      <c r="M967" s="95">
        <f t="shared" si="98"/>
        <v>0.49488006761160941</v>
      </c>
      <c r="R967" s="95"/>
    </row>
    <row r="968" spans="5:18">
      <c r="E968" s="95">
        <f t="shared" si="97"/>
        <v>0.44986878847857681</v>
      </c>
      <c r="G968" s="95">
        <f t="shared" si="97"/>
        <v>0.59994951715767852</v>
      </c>
      <c r="I968" s="95">
        <f t="shared" si="97"/>
        <v>0.59994951715767852</v>
      </c>
      <c r="K968" s="95">
        <f t="shared" si="97"/>
        <v>0.62485287356098151</v>
      </c>
      <c r="M968" s="95">
        <f t="shared" si="98"/>
        <v>0.49488006761160941</v>
      </c>
      <c r="R968" s="95"/>
    </row>
    <row r="969" spans="5:18">
      <c r="E969" s="95">
        <f t="shared" si="97"/>
        <v>0.44986878847857681</v>
      </c>
      <c r="G969" s="95">
        <f t="shared" si="97"/>
        <v>0.59994951715767852</v>
      </c>
      <c r="I969" s="95">
        <f t="shared" si="97"/>
        <v>0.59994951715767852</v>
      </c>
      <c r="K969" s="95">
        <f t="shared" si="97"/>
        <v>0.62485287356098151</v>
      </c>
      <c r="M969" s="95">
        <f t="shared" si="98"/>
        <v>0.49488006761160941</v>
      </c>
      <c r="R969" s="95"/>
    </row>
    <row r="970" spans="5:18">
      <c r="E970" s="95">
        <f t="shared" si="97"/>
        <v>0.44986878847857681</v>
      </c>
      <c r="G970" s="95">
        <f t="shared" si="97"/>
        <v>0.59994951715767852</v>
      </c>
      <c r="I970" s="95">
        <f t="shared" si="97"/>
        <v>0.59994951715767852</v>
      </c>
      <c r="K970" s="95">
        <f t="shared" si="97"/>
        <v>0.62485287356098151</v>
      </c>
      <c r="M970" s="95">
        <f t="shared" si="98"/>
        <v>0.49488006761160941</v>
      </c>
      <c r="R970" s="95"/>
    </row>
    <row r="971" spans="5:18">
      <c r="E971" s="95">
        <f t="shared" si="97"/>
        <v>0.44986878847857681</v>
      </c>
      <c r="G971" s="95">
        <f t="shared" si="97"/>
        <v>0.59994951715767852</v>
      </c>
      <c r="I971" s="95">
        <f t="shared" si="97"/>
        <v>0.59994951715767852</v>
      </c>
      <c r="K971" s="95">
        <f t="shared" si="97"/>
        <v>0.62485287356098151</v>
      </c>
      <c r="M971" s="95">
        <f t="shared" si="98"/>
        <v>0.49488006761160941</v>
      </c>
      <c r="R971" s="95"/>
    </row>
    <row r="972" spans="5:18">
      <c r="E972" s="95">
        <f t="shared" si="97"/>
        <v>0.44986878847857681</v>
      </c>
      <c r="G972" s="95">
        <f t="shared" si="97"/>
        <v>0.59994951715767852</v>
      </c>
      <c r="I972" s="95">
        <f t="shared" si="97"/>
        <v>0.59994951715767852</v>
      </c>
      <c r="K972" s="95">
        <f t="shared" si="97"/>
        <v>0.62485287356098151</v>
      </c>
      <c r="M972" s="95">
        <f t="shared" si="98"/>
        <v>0.49488006761160941</v>
      </c>
      <c r="R972" s="95"/>
    </row>
    <row r="973" spans="5:18">
      <c r="E973" s="95">
        <f t="shared" si="97"/>
        <v>0.44986878847857681</v>
      </c>
      <c r="G973" s="95">
        <f t="shared" si="97"/>
        <v>0.59994951715767852</v>
      </c>
      <c r="I973" s="95">
        <f t="shared" si="97"/>
        <v>0.59994951715767852</v>
      </c>
      <c r="K973" s="95">
        <f t="shared" si="97"/>
        <v>0.62485287356098151</v>
      </c>
      <c r="M973" s="95">
        <f t="shared" si="98"/>
        <v>0.49488006761160941</v>
      </c>
      <c r="R973" s="95"/>
    </row>
    <row r="974" spans="5:18">
      <c r="E974" s="95">
        <f t="shared" ref="E974:K989" si="99">IFERROR((1/(D974/100)-1)*(365/(D$26-$A974)),E973)</f>
        <v>0.44986878847857681</v>
      </c>
      <c r="G974" s="95">
        <f t="shared" si="99"/>
        <v>0.59994951715767852</v>
      </c>
      <c r="I974" s="95">
        <f t="shared" si="99"/>
        <v>0.59994951715767852</v>
      </c>
      <c r="K974" s="95">
        <f t="shared" si="99"/>
        <v>0.62485287356098151</v>
      </c>
      <c r="M974" s="95">
        <f t="shared" si="98"/>
        <v>0.49488006761160941</v>
      </c>
      <c r="R974" s="95"/>
    </row>
    <row r="975" spans="5:18">
      <c r="E975" s="95">
        <f t="shared" si="99"/>
        <v>0.44986878847857681</v>
      </c>
      <c r="G975" s="95">
        <f t="shared" si="99"/>
        <v>0.59994951715767852</v>
      </c>
      <c r="I975" s="95">
        <f t="shared" si="99"/>
        <v>0.59994951715767852</v>
      </c>
      <c r="K975" s="95">
        <f t="shared" si="99"/>
        <v>0.62485287356098151</v>
      </c>
      <c r="M975" s="95">
        <f t="shared" si="98"/>
        <v>0.49488006761160941</v>
      </c>
      <c r="R975" s="95"/>
    </row>
    <row r="976" spans="5:18">
      <c r="E976" s="95">
        <f t="shared" si="99"/>
        <v>0.44986878847857681</v>
      </c>
      <c r="G976" s="95">
        <f t="shared" si="99"/>
        <v>0.59994951715767852</v>
      </c>
      <c r="I976" s="95">
        <f t="shared" si="99"/>
        <v>0.59994951715767852</v>
      </c>
      <c r="K976" s="95">
        <f t="shared" si="99"/>
        <v>0.62485287356098151</v>
      </c>
      <c r="M976" s="95">
        <f t="shared" si="98"/>
        <v>0.49488006761160941</v>
      </c>
      <c r="R976" s="95"/>
    </row>
    <row r="977" spans="5:18">
      <c r="E977" s="95">
        <f t="shared" si="99"/>
        <v>0.44986878847857681</v>
      </c>
      <c r="G977" s="95">
        <f t="shared" si="99"/>
        <v>0.59994951715767852</v>
      </c>
      <c r="I977" s="95">
        <f t="shared" si="99"/>
        <v>0.59994951715767852</v>
      </c>
      <c r="K977" s="95">
        <f t="shared" si="99"/>
        <v>0.62485287356098151</v>
      </c>
      <c r="M977" s="95">
        <f t="shared" si="98"/>
        <v>0.49488006761160941</v>
      </c>
      <c r="R977" s="95"/>
    </row>
    <row r="978" spans="5:18">
      <c r="E978" s="95">
        <f t="shared" si="99"/>
        <v>0.44986878847857681</v>
      </c>
      <c r="G978" s="95">
        <f t="shared" si="99"/>
        <v>0.59994951715767852</v>
      </c>
      <c r="I978" s="95">
        <f t="shared" si="99"/>
        <v>0.59994951715767852</v>
      </c>
      <c r="K978" s="95">
        <f t="shared" si="99"/>
        <v>0.62485287356098151</v>
      </c>
      <c r="M978" s="95">
        <f t="shared" si="98"/>
        <v>0.49488006761160941</v>
      </c>
      <c r="R978" s="95"/>
    </row>
    <row r="979" spans="5:18">
      <c r="E979" s="95">
        <f t="shared" si="99"/>
        <v>0.44986878847857681</v>
      </c>
      <c r="G979" s="95">
        <f t="shared" si="99"/>
        <v>0.59994951715767852</v>
      </c>
      <c r="I979" s="95">
        <f t="shared" si="99"/>
        <v>0.59994951715767852</v>
      </c>
      <c r="K979" s="95">
        <f t="shared" si="99"/>
        <v>0.62485287356098151</v>
      </c>
      <c r="M979" s="95">
        <f t="shared" si="98"/>
        <v>0.49488006761160941</v>
      </c>
      <c r="R979" s="95"/>
    </row>
    <row r="980" spans="5:18">
      <c r="E980" s="95">
        <f t="shared" si="99"/>
        <v>0.44986878847857681</v>
      </c>
      <c r="G980" s="95">
        <f t="shared" si="99"/>
        <v>0.59994951715767852</v>
      </c>
      <c r="I980" s="95">
        <f t="shared" si="99"/>
        <v>0.59994951715767852</v>
      </c>
      <c r="K980" s="95">
        <f t="shared" si="99"/>
        <v>0.62485287356098151</v>
      </c>
      <c r="M980" s="95">
        <f t="shared" si="98"/>
        <v>0.49488006761160941</v>
      </c>
      <c r="R980" s="95"/>
    </row>
    <row r="981" spans="5:18">
      <c r="E981" s="95">
        <f t="shared" si="99"/>
        <v>0.44986878847857681</v>
      </c>
      <c r="G981" s="95">
        <f t="shared" si="99"/>
        <v>0.59994951715767852</v>
      </c>
      <c r="I981" s="95">
        <f t="shared" si="99"/>
        <v>0.59994951715767852</v>
      </c>
      <c r="K981" s="95">
        <f t="shared" si="99"/>
        <v>0.62485287356098151</v>
      </c>
      <c r="M981" s="95">
        <f t="shared" si="98"/>
        <v>0.49488006761160941</v>
      </c>
      <c r="R981" s="95"/>
    </row>
    <row r="982" spans="5:18">
      <c r="E982" s="95">
        <f t="shared" si="99"/>
        <v>0.44986878847857681</v>
      </c>
      <c r="G982" s="95">
        <f t="shared" si="99"/>
        <v>0.59994951715767852</v>
      </c>
      <c r="I982" s="95">
        <f t="shared" si="99"/>
        <v>0.59994951715767852</v>
      </c>
      <c r="K982" s="95">
        <f t="shared" si="99"/>
        <v>0.62485287356098151</v>
      </c>
      <c r="M982" s="95">
        <f t="shared" si="98"/>
        <v>0.49488006761160941</v>
      </c>
      <c r="R982" s="95"/>
    </row>
    <row r="983" spans="5:18">
      <c r="E983" s="95">
        <f t="shared" si="99"/>
        <v>0.44986878847857681</v>
      </c>
      <c r="G983" s="95">
        <f t="shared" si="99"/>
        <v>0.59994951715767852</v>
      </c>
      <c r="I983" s="95">
        <f t="shared" si="99"/>
        <v>0.59994951715767852</v>
      </c>
      <c r="K983" s="95">
        <f t="shared" si="99"/>
        <v>0.62485287356098151</v>
      </c>
      <c r="M983" s="95">
        <f t="shared" si="98"/>
        <v>0.49488006761160941</v>
      </c>
      <c r="R983" s="95"/>
    </row>
    <row r="984" spans="5:18">
      <c r="E984" s="95">
        <f t="shared" si="99"/>
        <v>0.44986878847857681</v>
      </c>
      <c r="G984" s="95">
        <f t="shared" si="99"/>
        <v>0.59994951715767852</v>
      </c>
      <c r="I984" s="95">
        <f t="shared" si="99"/>
        <v>0.59994951715767852</v>
      </c>
      <c r="K984" s="95">
        <f t="shared" si="99"/>
        <v>0.62485287356098151</v>
      </c>
      <c r="M984" s="95">
        <f t="shared" si="98"/>
        <v>0.49488006761160941</v>
      </c>
      <c r="R984" s="95"/>
    </row>
    <row r="985" spans="5:18">
      <c r="E985" s="95">
        <f t="shared" si="99"/>
        <v>0.44986878847857681</v>
      </c>
      <c r="G985" s="95">
        <f t="shared" si="99"/>
        <v>0.59994951715767852</v>
      </c>
      <c r="I985" s="95">
        <f t="shared" si="99"/>
        <v>0.59994951715767852</v>
      </c>
      <c r="K985" s="95">
        <f t="shared" si="99"/>
        <v>0.62485287356098151</v>
      </c>
      <c r="M985" s="95">
        <f t="shared" si="98"/>
        <v>0.49488006761160941</v>
      </c>
      <c r="R985" s="95"/>
    </row>
    <row r="986" spans="5:18">
      <c r="E986" s="95">
        <f t="shared" si="99"/>
        <v>0.44986878847857681</v>
      </c>
      <c r="G986" s="95">
        <f t="shared" si="99"/>
        <v>0.59994951715767852</v>
      </c>
      <c r="I986" s="95">
        <f t="shared" si="99"/>
        <v>0.59994951715767852</v>
      </c>
      <c r="K986" s="95">
        <f t="shared" si="99"/>
        <v>0.62485287356098151</v>
      </c>
      <c r="M986" s="95">
        <f t="shared" si="98"/>
        <v>0.49488006761160941</v>
      </c>
      <c r="R986" s="95"/>
    </row>
    <row r="987" spans="5:18">
      <c r="E987" s="95">
        <f t="shared" si="99"/>
        <v>0.44986878847857681</v>
      </c>
      <c r="G987" s="95">
        <f t="shared" si="99"/>
        <v>0.59994951715767852</v>
      </c>
      <c r="I987" s="95">
        <f t="shared" si="99"/>
        <v>0.59994951715767852</v>
      </c>
      <c r="K987" s="95">
        <f t="shared" si="99"/>
        <v>0.62485287356098151</v>
      </c>
      <c r="M987" s="95">
        <f t="shared" si="98"/>
        <v>0.49488006761160941</v>
      </c>
      <c r="R987" s="95"/>
    </row>
    <row r="988" spans="5:18">
      <c r="E988" s="95">
        <f t="shared" si="99"/>
        <v>0.44986878847857681</v>
      </c>
      <c r="G988" s="95">
        <f t="shared" si="99"/>
        <v>0.59994951715767852</v>
      </c>
      <c r="I988" s="95">
        <f t="shared" si="99"/>
        <v>0.59994951715767852</v>
      </c>
      <c r="K988" s="95">
        <f t="shared" si="99"/>
        <v>0.62485287356098151</v>
      </c>
      <c r="M988" s="95">
        <f t="shared" si="98"/>
        <v>0.49488006761160941</v>
      </c>
      <c r="R988" s="95"/>
    </row>
    <row r="989" spans="5:18">
      <c r="E989" s="95">
        <f t="shared" si="99"/>
        <v>0.44986878847857681</v>
      </c>
      <c r="G989" s="95">
        <f t="shared" si="99"/>
        <v>0.59994951715767852</v>
      </c>
      <c r="I989" s="95">
        <f t="shared" si="99"/>
        <v>0.59994951715767852</v>
      </c>
      <c r="K989" s="95">
        <f t="shared" si="99"/>
        <v>0.62485287356098151</v>
      </c>
      <c r="M989" s="95">
        <f t="shared" si="98"/>
        <v>0.49488006761160941</v>
      </c>
      <c r="R989" s="95"/>
    </row>
    <row r="990" spans="5:18">
      <c r="E990" s="95">
        <f t="shared" ref="E990:K1005" si="100">IFERROR((1/(D990/100)-1)*(365/(D$26-$A990)),E989)</f>
        <v>0.44986878847857681</v>
      </c>
      <c r="G990" s="95">
        <f t="shared" si="100"/>
        <v>0.59994951715767852</v>
      </c>
      <c r="I990" s="95">
        <f t="shared" si="100"/>
        <v>0.59994951715767852</v>
      </c>
      <c r="K990" s="95">
        <f t="shared" si="100"/>
        <v>0.62485287356098151</v>
      </c>
      <c r="M990" s="95">
        <f t="shared" si="98"/>
        <v>0.49488006761160941</v>
      </c>
      <c r="R990" s="95"/>
    </row>
    <row r="991" spans="5:18">
      <c r="E991" s="95">
        <f t="shared" si="100"/>
        <v>0.44986878847857681</v>
      </c>
      <c r="G991" s="95">
        <f t="shared" si="100"/>
        <v>0.59994951715767852</v>
      </c>
      <c r="I991" s="95">
        <f t="shared" si="100"/>
        <v>0.59994951715767852</v>
      </c>
      <c r="K991" s="95">
        <f t="shared" si="100"/>
        <v>0.62485287356098151</v>
      </c>
      <c r="M991" s="95">
        <f t="shared" si="98"/>
        <v>0.49488006761160941</v>
      </c>
      <c r="R991" s="95"/>
    </row>
    <row r="992" spans="5:18">
      <c r="E992" s="95">
        <f t="shared" si="100"/>
        <v>0.44986878847857681</v>
      </c>
      <c r="G992" s="95">
        <f t="shared" si="100"/>
        <v>0.59994951715767852</v>
      </c>
      <c r="I992" s="95">
        <f t="shared" si="100"/>
        <v>0.59994951715767852</v>
      </c>
      <c r="K992" s="95">
        <f t="shared" si="100"/>
        <v>0.62485287356098151</v>
      </c>
      <c r="M992" s="95">
        <f t="shared" si="98"/>
        <v>0.49488006761160941</v>
      </c>
      <c r="R992" s="95"/>
    </row>
    <row r="993" spans="5:18">
      <c r="E993" s="95">
        <f t="shared" si="100"/>
        <v>0.44986878847857681</v>
      </c>
      <c r="G993" s="95">
        <f t="shared" si="100"/>
        <v>0.59994951715767852</v>
      </c>
      <c r="I993" s="95">
        <f t="shared" si="100"/>
        <v>0.59994951715767852</v>
      </c>
      <c r="K993" s="95">
        <f t="shared" si="100"/>
        <v>0.62485287356098151</v>
      </c>
      <c r="M993" s="95">
        <f t="shared" si="98"/>
        <v>0.49488006761160941</v>
      </c>
      <c r="R993" s="95"/>
    </row>
    <row r="994" spans="5:18">
      <c r="E994" s="95">
        <f t="shared" si="100"/>
        <v>0.44986878847857681</v>
      </c>
      <c r="G994" s="95">
        <f t="shared" si="100"/>
        <v>0.59994951715767852</v>
      </c>
      <c r="I994" s="95">
        <f t="shared" si="100"/>
        <v>0.59994951715767852</v>
      </c>
      <c r="K994" s="95">
        <f t="shared" si="100"/>
        <v>0.62485287356098151</v>
      </c>
      <c r="M994" s="95">
        <f t="shared" si="98"/>
        <v>0.49488006761160941</v>
      </c>
      <c r="R994" s="95"/>
    </row>
    <row r="995" spans="5:18">
      <c r="E995" s="95">
        <f t="shared" si="100"/>
        <v>0.44986878847857681</v>
      </c>
      <c r="G995" s="95">
        <f t="shared" si="100"/>
        <v>0.59994951715767852</v>
      </c>
      <c r="I995" s="95">
        <f t="shared" si="100"/>
        <v>0.59994951715767852</v>
      </c>
      <c r="K995" s="95">
        <f t="shared" si="100"/>
        <v>0.62485287356098151</v>
      </c>
      <c r="M995" s="95">
        <f t="shared" si="98"/>
        <v>0.49488006761160941</v>
      </c>
      <c r="R995" s="95"/>
    </row>
    <row r="996" spans="5:18">
      <c r="E996" s="95">
        <f t="shared" si="100"/>
        <v>0.44986878847857681</v>
      </c>
      <c r="G996" s="95">
        <f t="shared" si="100"/>
        <v>0.59994951715767852</v>
      </c>
      <c r="I996" s="95">
        <f t="shared" si="100"/>
        <v>0.59994951715767852</v>
      </c>
      <c r="K996" s="95">
        <f t="shared" si="100"/>
        <v>0.62485287356098151</v>
      </c>
      <c r="M996" s="95">
        <f t="shared" si="98"/>
        <v>0.49488006761160941</v>
      </c>
      <c r="R996" s="95"/>
    </row>
    <row r="997" spans="5:18">
      <c r="E997" s="95">
        <f t="shared" si="100"/>
        <v>0.44986878847857681</v>
      </c>
      <c r="G997" s="95">
        <f t="shared" si="100"/>
        <v>0.59994951715767852</v>
      </c>
      <c r="I997" s="95">
        <f t="shared" si="100"/>
        <v>0.59994951715767852</v>
      </c>
      <c r="K997" s="95">
        <f t="shared" si="100"/>
        <v>0.62485287356098151</v>
      </c>
      <c r="M997" s="95">
        <f t="shared" si="98"/>
        <v>0.49488006761160941</v>
      </c>
      <c r="R997" s="95"/>
    </row>
    <row r="998" spans="5:18">
      <c r="E998" s="95">
        <f t="shared" si="100"/>
        <v>0.44986878847857681</v>
      </c>
      <c r="G998" s="95">
        <f t="shared" si="100"/>
        <v>0.59994951715767852</v>
      </c>
      <c r="I998" s="95">
        <f t="shared" si="100"/>
        <v>0.59994951715767852</v>
      </c>
      <c r="K998" s="95">
        <f t="shared" si="100"/>
        <v>0.62485287356098151</v>
      </c>
      <c r="M998" s="95">
        <f t="shared" si="98"/>
        <v>0.49488006761160941</v>
      </c>
      <c r="R998" s="95"/>
    </row>
    <row r="999" spans="5:18">
      <c r="E999" s="95">
        <f t="shared" si="100"/>
        <v>0.44986878847857681</v>
      </c>
      <c r="G999" s="95">
        <f t="shared" si="100"/>
        <v>0.59994951715767852</v>
      </c>
      <c r="I999" s="95">
        <f t="shared" si="100"/>
        <v>0.59994951715767852</v>
      </c>
      <c r="K999" s="95">
        <f t="shared" si="100"/>
        <v>0.62485287356098151</v>
      </c>
      <c r="M999" s="95">
        <f t="shared" si="98"/>
        <v>0.49488006761160941</v>
      </c>
      <c r="R999" s="95"/>
    </row>
    <row r="1000" spans="5:18">
      <c r="E1000" s="95">
        <f t="shared" si="100"/>
        <v>0.44986878847857681</v>
      </c>
      <c r="G1000" s="95">
        <f t="shared" si="100"/>
        <v>0.59994951715767852</v>
      </c>
      <c r="I1000" s="95">
        <f t="shared" si="100"/>
        <v>0.59994951715767852</v>
      </c>
      <c r="K1000" s="95">
        <f t="shared" si="100"/>
        <v>0.62485287356098151</v>
      </c>
      <c r="M1000" s="95">
        <f t="shared" si="98"/>
        <v>0.49488006761160941</v>
      </c>
      <c r="R1000" s="95"/>
    </row>
    <row r="1001" spans="5:18">
      <c r="E1001" s="95">
        <f t="shared" si="100"/>
        <v>0.44986878847857681</v>
      </c>
      <c r="G1001" s="95">
        <f t="shared" si="100"/>
        <v>0.59994951715767852</v>
      </c>
      <c r="I1001" s="95">
        <f t="shared" si="100"/>
        <v>0.59994951715767852</v>
      </c>
      <c r="K1001" s="95">
        <f t="shared" si="100"/>
        <v>0.62485287356098151</v>
      </c>
      <c r="M1001" s="95">
        <f t="shared" si="98"/>
        <v>0.49488006761160941</v>
      </c>
      <c r="R1001" s="95"/>
    </row>
    <row r="1002" spans="5:18">
      <c r="E1002" s="95">
        <f t="shared" si="100"/>
        <v>0.44986878847857681</v>
      </c>
      <c r="G1002" s="95">
        <f t="shared" si="100"/>
        <v>0.59994951715767852</v>
      </c>
      <c r="I1002" s="95">
        <f t="shared" si="100"/>
        <v>0.59994951715767852</v>
      </c>
      <c r="K1002" s="95">
        <f t="shared" si="100"/>
        <v>0.62485287356098151</v>
      </c>
      <c r="M1002" s="95">
        <f t="shared" si="98"/>
        <v>0.49488006761160941</v>
      </c>
      <c r="R1002" s="95"/>
    </row>
    <row r="1003" spans="5:18">
      <c r="E1003" s="95">
        <f t="shared" si="100"/>
        <v>0.44986878847857681</v>
      </c>
      <c r="G1003" s="95">
        <f t="shared" si="100"/>
        <v>0.59994951715767852</v>
      </c>
      <c r="I1003" s="95">
        <f t="shared" si="100"/>
        <v>0.59994951715767852</v>
      </c>
      <c r="K1003" s="95">
        <f t="shared" si="100"/>
        <v>0.62485287356098151</v>
      </c>
      <c r="M1003" s="95">
        <f t="shared" si="98"/>
        <v>0.49488006761160941</v>
      </c>
      <c r="R1003" s="95"/>
    </row>
    <row r="1004" spans="5:18">
      <c r="E1004" s="95">
        <f t="shared" si="100"/>
        <v>0.44986878847857681</v>
      </c>
      <c r="G1004" s="95">
        <f t="shared" si="100"/>
        <v>0.59994951715767852</v>
      </c>
      <c r="I1004" s="95">
        <f t="shared" si="100"/>
        <v>0.59994951715767852</v>
      </c>
      <c r="K1004" s="95">
        <f t="shared" si="100"/>
        <v>0.62485287356098151</v>
      </c>
      <c r="M1004" s="95">
        <f t="shared" si="98"/>
        <v>0.49488006761160941</v>
      </c>
      <c r="R1004" s="95"/>
    </row>
    <row r="1005" spans="5:18">
      <c r="E1005" s="95">
        <f t="shared" si="100"/>
        <v>0.44986878847857681</v>
      </c>
      <c r="G1005" s="95">
        <f t="shared" si="100"/>
        <v>0.59994951715767852</v>
      </c>
      <c r="I1005" s="95">
        <f t="shared" si="100"/>
        <v>0.59994951715767852</v>
      </c>
      <c r="K1005" s="95">
        <f t="shared" si="100"/>
        <v>0.62485287356098151</v>
      </c>
      <c r="M1005" s="95">
        <f t="shared" si="98"/>
        <v>0.49488006761160941</v>
      </c>
      <c r="R1005" s="95"/>
    </row>
    <row r="1006" spans="5:18">
      <c r="E1006" s="95">
        <f t="shared" ref="E1006:K1021" si="101">IFERROR((1/(D1006/100)-1)*(365/(D$26-$A1006)),E1005)</f>
        <v>0.44986878847857681</v>
      </c>
      <c r="G1006" s="95">
        <f t="shared" si="101"/>
        <v>0.59994951715767852</v>
      </c>
      <c r="I1006" s="95">
        <f t="shared" si="101"/>
        <v>0.59994951715767852</v>
      </c>
      <c r="K1006" s="95">
        <f t="shared" si="101"/>
        <v>0.62485287356098151</v>
      </c>
      <c r="M1006" s="95">
        <f t="shared" si="98"/>
        <v>0.49488006761160941</v>
      </c>
      <c r="R1006" s="95"/>
    </row>
    <row r="1007" spans="5:18">
      <c r="E1007" s="95">
        <f t="shared" si="101"/>
        <v>0.44986878847857681</v>
      </c>
      <c r="G1007" s="95">
        <f t="shared" si="101"/>
        <v>0.59994951715767852</v>
      </c>
      <c r="I1007" s="95">
        <f t="shared" si="101"/>
        <v>0.59994951715767852</v>
      </c>
      <c r="K1007" s="95">
        <f t="shared" si="101"/>
        <v>0.62485287356098151</v>
      </c>
      <c r="M1007" s="95">
        <f t="shared" si="98"/>
        <v>0.49488006761160941</v>
      </c>
      <c r="R1007" s="95"/>
    </row>
    <row r="1008" spans="5:18">
      <c r="E1008" s="95">
        <f t="shared" si="101"/>
        <v>0.44986878847857681</v>
      </c>
      <c r="G1008" s="95">
        <f t="shared" si="101"/>
        <v>0.59994951715767852</v>
      </c>
      <c r="I1008" s="95">
        <f t="shared" si="101"/>
        <v>0.59994951715767852</v>
      </c>
      <c r="K1008" s="95">
        <f t="shared" si="101"/>
        <v>0.62485287356098151</v>
      </c>
      <c r="M1008" s="95">
        <f t="shared" si="98"/>
        <v>0.49488006761160941</v>
      </c>
      <c r="R1008" s="95"/>
    </row>
    <row r="1009" spans="5:18">
      <c r="E1009" s="95">
        <f t="shared" si="101"/>
        <v>0.44986878847857681</v>
      </c>
      <c r="G1009" s="95">
        <f t="shared" si="101"/>
        <v>0.59994951715767852</v>
      </c>
      <c r="I1009" s="95">
        <f t="shared" si="101"/>
        <v>0.59994951715767852</v>
      </c>
      <c r="K1009" s="95">
        <f t="shared" si="101"/>
        <v>0.62485287356098151</v>
      </c>
      <c r="M1009" s="95">
        <f t="shared" si="98"/>
        <v>0.49488006761160941</v>
      </c>
      <c r="R1009" s="95"/>
    </row>
    <row r="1010" spans="5:18">
      <c r="E1010" s="95">
        <f t="shared" si="101"/>
        <v>0.44986878847857681</v>
      </c>
      <c r="G1010" s="95">
        <f t="shared" si="101"/>
        <v>0.59994951715767852</v>
      </c>
      <c r="I1010" s="95">
        <f t="shared" si="101"/>
        <v>0.59994951715767852</v>
      </c>
      <c r="K1010" s="95">
        <f t="shared" si="101"/>
        <v>0.62485287356098151</v>
      </c>
      <c r="M1010" s="95">
        <f t="shared" si="98"/>
        <v>0.49488006761160941</v>
      </c>
      <c r="R1010" s="95"/>
    </row>
    <row r="1011" spans="5:18">
      <c r="E1011" s="95">
        <f t="shared" si="101"/>
        <v>0.44986878847857681</v>
      </c>
      <c r="G1011" s="95">
        <f t="shared" si="101"/>
        <v>0.59994951715767852</v>
      </c>
      <c r="I1011" s="95">
        <f t="shared" si="101"/>
        <v>0.59994951715767852</v>
      </c>
      <c r="K1011" s="95">
        <f t="shared" si="101"/>
        <v>0.62485287356098151</v>
      </c>
      <c r="M1011" s="95">
        <f t="shared" si="98"/>
        <v>0.49488006761160941</v>
      </c>
      <c r="R1011" s="95"/>
    </row>
    <row r="1012" spans="5:18">
      <c r="E1012" s="95">
        <f t="shared" si="101"/>
        <v>0.44986878847857681</v>
      </c>
      <c r="G1012" s="95">
        <f t="shared" si="101"/>
        <v>0.59994951715767852</v>
      </c>
      <c r="I1012" s="95">
        <f t="shared" si="101"/>
        <v>0.59994951715767852</v>
      </c>
      <c r="K1012" s="95">
        <f t="shared" si="101"/>
        <v>0.62485287356098151</v>
      </c>
      <c r="M1012" s="95">
        <f t="shared" si="98"/>
        <v>0.49488006761160941</v>
      </c>
      <c r="R1012" s="95"/>
    </row>
    <row r="1013" spans="5:18">
      <c r="E1013" s="95">
        <f t="shared" si="101"/>
        <v>0.44986878847857681</v>
      </c>
      <c r="G1013" s="95">
        <f t="shared" si="101"/>
        <v>0.59994951715767852</v>
      </c>
      <c r="I1013" s="95">
        <f t="shared" si="101"/>
        <v>0.59994951715767852</v>
      </c>
      <c r="K1013" s="95">
        <f t="shared" si="101"/>
        <v>0.62485287356098151</v>
      </c>
      <c r="M1013" s="95">
        <f t="shared" si="98"/>
        <v>0.49488006761160941</v>
      </c>
      <c r="R1013" s="95"/>
    </row>
    <row r="1014" spans="5:18">
      <c r="E1014" s="95">
        <f t="shared" si="101"/>
        <v>0.44986878847857681</v>
      </c>
      <c r="G1014" s="95">
        <f t="shared" si="101"/>
        <v>0.59994951715767852</v>
      </c>
      <c r="I1014" s="95">
        <f t="shared" si="101"/>
        <v>0.59994951715767852</v>
      </c>
      <c r="K1014" s="95">
        <f t="shared" si="101"/>
        <v>0.62485287356098151</v>
      </c>
      <c r="M1014" s="95">
        <f t="shared" si="98"/>
        <v>0.49488006761160941</v>
      </c>
      <c r="R1014" s="95"/>
    </row>
    <row r="1015" spans="5:18">
      <c r="E1015" s="95">
        <f t="shared" si="101"/>
        <v>0.44986878847857681</v>
      </c>
      <c r="G1015" s="95">
        <f t="shared" si="101"/>
        <v>0.59994951715767852</v>
      </c>
      <c r="I1015" s="95">
        <f t="shared" si="101"/>
        <v>0.59994951715767852</v>
      </c>
      <c r="K1015" s="95">
        <f t="shared" si="101"/>
        <v>0.62485287356098151</v>
      </c>
      <c r="M1015" s="95">
        <f t="shared" si="98"/>
        <v>0.49488006761160941</v>
      </c>
      <c r="R1015" s="95"/>
    </row>
    <row r="1016" spans="5:18">
      <c r="E1016" s="95">
        <f t="shared" si="101"/>
        <v>0.44986878847857681</v>
      </c>
      <c r="G1016" s="95">
        <f t="shared" si="101"/>
        <v>0.59994951715767852</v>
      </c>
      <c r="I1016" s="95">
        <f t="shared" si="101"/>
        <v>0.59994951715767852</v>
      </c>
      <c r="K1016" s="95">
        <f t="shared" si="101"/>
        <v>0.62485287356098151</v>
      </c>
      <c r="M1016" s="95">
        <f t="shared" si="98"/>
        <v>0.49488006761160941</v>
      </c>
      <c r="R1016" s="95"/>
    </row>
    <row r="1017" spans="5:18">
      <c r="E1017" s="95">
        <f t="shared" si="101"/>
        <v>0.44986878847857681</v>
      </c>
      <c r="G1017" s="95">
        <f t="shared" si="101"/>
        <v>0.59994951715767852</v>
      </c>
      <c r="I1017" s="95">
        <f t="shared" si="101"/>
        <v>0.59994951715767852</v>
      </c>
      <c r="K1017" s="95">
        <f t="shared" si="101"/>
        <v>0.62485287356098151</v>
      </c>
      <c r="M1017" s="95">
        <f t="shared" si="98"/>
        <v>0.49488006761160941</v>
      </c>
      <c r="R1017" s="95"/>
    </row>
    <row r="1018" spans="5:18">
      <c r="E1018" s="95">
        <f t="shared" si="101"/>
        <v>0.44986878847857681</v>
      </c>
      <c r="G1018" s="95">
        <f t="shared" si="101"/>
        <v>0.59994951715767852</v>
      </c>
      <c r="I1018" s="95">
        <f t="shared" si="101"/>
        <v>0.59994951715767852</v>
      </c>
      <c r="K1018" s="95">
        <f t="shared" si="101"/>
        <v>0.62485287356098151</v>
      </c>
      <c r="M1018" s="95">
        <f t="shared" si="98"/>
        <v>0.49488006761160941</v>
      </c>
      <c r="R1018" s="95"/>
    </row>
    <row r="1019" spans="5:18">
      <c r="E1019" s="95">
        <f t="shared" si="101"/>
        <v>0.44986878847857681</v>
      </c>
      <c r="G1019" s="95">
        <f t="shared" si="101"/>
        <v>0.59994951715767852</v>
      </c>
      <c r="I1019" s="95">
        <f t="shared" si="101"/>
        <v>0.59994951715767852</v>
      </c>
      <c r="K1019" s="95">
        <f t="shared" si="101"/>
        <v>0.62485287356098151</v>
      </c>
      <c r="M1019" s="95">
        <f t="shared" si="98"/>
        <v>0.49488006761160941</v>
      </c>
      <c r="R1019" s="95"/>
    </row>
    <row r="1020" spans="5:18">
      <c r="E1020" s="95">
        <f t="shared" si="101"/>
        <v>0.44986878847857681</v>
      </c>
      <c r="G1020" s="95">
        <f t="shared" si="101"/>
        <v>0.59994951715767852</v>
      </c>
      <c r="I1020" s="95">
        <f t="shared" si="101"/>
        <v>0.59994951715767852</v>
      </c>
      <c r="K1020" s="95">
        <f t="shared" si="101"/>
        <v>0.62485287356098151</v>
      </c>
      <c r="M1020" s="95">
        <f t="shared" si="98"/>
        <v>0.49488006761160941</v>
      </c>
      <c r="R1020" s="95"/>
    </row>
    <row r="1021" spans="5:18">
      <c r="E1021" s="95">
        <f t="shared" si="101"/>
        <v>0.44986878847857681</v>
      </c>
      <c r="G1021" s="95">
        <f t="shared" si="101"/>
        <v>0.59994951715767852</v>
      </c>
      <c r="I1021" s="95">
        <f t="shared" si="101"/>
        <v>0.59994951715767852</v>
      </c>
      <c r="K1021" s="95">
        <f t="shared" si="101"/>
        <v>0.62485287356098151</v>
      </c>
      <c r="M1021" s="95">
        <f t="shared" si="98"/>
        <v>0.49488006761160941</v>
      </c>
      <c r="R1021" s="9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theme="0" tint="-0.499984740745262"/>
  </sheetPr>
  <dimension ref="A1:Z2656"/>
  <sheetViews>
    <sheetView topLeftCell="A10" workbookViewId="0">
      <selection activeCell="A22" sqref="A22"/>
    </sheetView>
  </sheetViews>
  <sheetFormatPr baseColWidth="10" defaultRowHeight="12.75"/>
  <cols>
    <col min="1" max="25" width="11.42578125" style="109"/>
    <col min="26" max="26" width="15.7109375" style="109" bestFit="1" customWidth="1"/>
    <col min="27" max="16384" width="11.42578125" style="109"/>
  </cols>
  <sheetData>
    <row r="1" spans="1:21" s="4" customFormat="1"/>
    <row r="2" spans="1:21" s="4" customFormat="1">
      <c r="B2" s="61" t="str">
        <f>+B24</f>
        <v>Argentina</v>
      </c>
      <c r="C2" s="4" t="str">
        <f t="shared" ref="C2:U2" si="0">+C24</f>
        <v>Brasil</v>
      </c>
      <c r="D2" s="4" t="str">
        <f t="shared" si="0"/>
        <v>Chile</v>
      </c>
      <c r="E2" s="4" t="str">
        <f t="shared" si="0"/>
        <v>Colombia</v>
      </c>
      <c r="F2" s="4" t="str">
        <f t="shared" si="0"/>
        <v>México</v>
      </c>
      <c r="G2" s="4" t="str">
        <f t="shared" si="0"/>
        <v>Peru</v>
      </c>
      <c r="H2" s="4" t="str">
        <f t="shared" si="0"/>
        <v>Rusia</v>
      </c>
      <c r="I2" s="4" t="str">
        <f t="shared" si="0"/>
        <v>Italia</v>
      </c>
      <c r="J2" s="4" t="str">
        <f t="shared" si="0"/>
        <v>España</v>
      </c>
      <c r="K2" s="4" t="str">
        <f t="shared" si="0"/>
        <v>Sudáfrica</v>
      </c>
      <c r="L2" s="4" t="str">
        <f t="shared" si="0"/>
        <v>Turquía</v>
      </c>
      <c r="M2" s="4" t="str">
        <f t="shared" si="0"/>
        <v>Corea del Sur</v>
      </c>
      <c r="N2" s="4" t="str">
        <f t="shared" si="0"/>
        <v>China</v>
      </c>
      <c r="O2" s="4" t="str">
        <f t="shared" si="0"/>
        <v>Indonesia</v>
      </c>
      <c r="P2" s="4" t="str">
        <f t="shared" si="0"/>
        <v>Filipinas</v>
      </c>
      <c r="Q2" s="4" t="str">
        <f t="shared" si="0"/>
        <v>Malasia</v>
      </c>
      <c r="R2" s="4" t="str">
        <f t="shared" si="0"/>
        <v>Tailandia</v>
      </c>
      <c r="S2" s="4" t="str">
        <f t="shared" si="0"/>
        <v>Ecuador</v>
      </c>
      <c r="T2" s="4" t="str">
        <f t="shared" si="0"/>
        <v>Francia</v>
      </c>
      <c r="U2" s="4" t="str">
        <f t="shared" si="0"/>
        <v>Alemania</v>
      </c>
    </row>
    <row r="3" spans="1:21" s="4" customFormat="1" ht="15">
      <c r="A3" s="5">
        <f ca="1">INDEX(A28:A65548,COUNTA(A28:A65548))</f>
        <v>43537</v>
      </c>
      <c r="B3" s="19">
        <f t="shared" ref="B3:Q11" ca="1" si="1">+INDEX($B$28:$BG$5001,MATCH($A3,$A$28:$A$5001,0),MATCH(B$24,$B$24:$BG$24,0))</f>
        <v>765.35400000000004</v>
      </c>
      <c r="C3" s="19">
        <f t="shared" ca="1" si="1"/>
        <v>156.65700000000001</v>
      </c>
      <c r="D3" s="19">
        <f t="shared" ca="1" si="1"/>
        <v>45.506</v>
      </c>
      <c r="E3" s="19">
        <f t="shared" ca="1" si="1"/>
        <v>109.61</v>
      </c>
      <c r="F3" s="19">
        <f t="shared" ca="1" si="1"/>
        <v>126.22199999999999</v>
      </c>
      <c r="G3" s="19">
        <f t="shared" ca="1" si="1"/>
        <v>65.165999999999997</v>
      </c>
      <c r="H3" s="19">
        <f t="shared" ca="1" si="1"/>
        <v>125.218</v>
      </c>
      <c r="I3" s="19">
        <f t="shared" ca="1" si="1"/>
        <v>143</v>
      </c>
      <c r="J3" s="19">
        <f t="shared" ca="1" si="1"/>
        <v>110.5</v>
      </c>
      <c r="K3" s="19">
        <f t="shared" ca="1" si="1"/>
        <v>176.303</v>
      </c>
      <c r="L3" s="19">
        <f t="shared" ca="1" si="1"/>
        <v>321.22199999999998</v>
      </c>
      <c r="M3" s="19">
        <f t="shared" ca="1" si="1"/>
        <v>29.54</v>
      </c>
      <c r="N3" s="19">
        <f t="shared" ca="1" si="1"/>
        <v>50.576000000000001</v>
      </c>
      <c r="O3" s="19">
        <f t="shared" ca="1" si="1"/>
        <v>85.018000000000001</v>
      </c>
      <c r="P3" s="19">
        <f t="shared" ca="1" si="1"/>
        <v>59.555999999999997</v>
      </c>
      <c r="Q3" s="19">
        <f t="shared" ca="1" si="1"/>
        <v>63.433</v>
      </c>
      <c r="R3" s="19">
        <f t="shared" ref="O3:U11" ca="1" si="2">+INDEX($B$28:$BG$5001,MATCH($A3,$A$28:$A$5001,0),MATCH(R$24,$B$24:$BG$24,0))</f>
        <v>44.863</v>
      </c>
      <c r="S3" s="19">
        <f ca="1">+INDEX($B$28:$BG$5001,MATCH($A3,$A$28:$A$5001,0),MATCH(S$24,$B$24:$BG$24,0))</f>
        <v>0</v>
      </c>
      <c r="T3" s="19">
        <f t="shared" ca="1" si="2"/>
        <v>53</v>
      </c>
      <c r="U3" s="19">
        <f t="shared" ca="1" si="2"/>
        <v>19.5</v>
      </c>
    </row>
    <row r="4" spans="1:21" s="4" customFormat="1" ht="15">
      <c r="A4" s="5">
        <f ca="1">WORKDAY(A3,-1)</f>
        <v>43536</v>
      </c>
      <c r="B4" s="19">
        <f t="shared" ca="1" si="1"/>
        <v>745.95500000000004</v>
      </c>
      <c r="C4" s="19">
        <f t="shared" ca="1" si="1"/>
        <v>156.893</v>
      </c>
      <c r="D4" s="19">
        <f t="shared" ca="1" si="1"/>
        <v>46.058999999999997</v>
      </c>
      <c r="E4" s="19">
        <f t="shared" ca="1" si="1"/>
        <v>109.386</v>
      </c>
      <c r="F4" s="19">
        <f t="shared" ca="1" si="1"/>
        <v>125.114</v>
      </c>
      <c r="G4" s="19">
        <f t="shared" ca="1" si="1"/>
        <v>65.311999999999998</v>
      </c>
      <c r="H4" s="19">
        <f t="shared" ca="1" si="1"/>
        <v>124.717</v>
      </c>
      <c r="I4" s="19">
        <f t="shared" ca="1" si="1"/>
        <v>143</v>
      </c>
      <c r="J4" s="19">
        <f t="shared" ca="1" si="1"/>
        <v>110.5</v>
      </c>
      <c r="K4" s="19">
        <f t="shared" ca="1" si="1"/>
        <v>176.357</v>
      </c>
      <c r="L4" s="19">
        <f t="shared" ca="1" si="1"/>
        <v>324.077</v>
      </c>
      <c r="M4" s="19">
        <f t="shared" ca="1" si="1"/>
        <v>29.155000000000001</v>
      </c>
      <c r="N4" s="19">
        <f t="shared" ca="1" si="1"/>
        <v>51.067</v>
      </c>
      <c r="O4" s="19">
        <f t="shared" ca="1" si="2"/>
        <v>84.682000000000002</v>
      </c>
      <c r="P4" s="19">
        <f t="shared" ca="1" si="2"/>
        <v>59.432000000000002</v>
      </c>
      <c r="Q4" s="19">
        <f t="shared" ca="1" si="2"/>
        <v>64.037000000000006</v>
      </c>
      <c r="R4" s="19">
        <f t="shared" ca="1" si="2"/>
        <v>44.411000000000001</v>
      </c>
      <c r="S4" s="19">
        <f t="shared" ca="1" si="2"/>
        <v>0</v>
      </c>
      <c r="T4" s="19">
        <f t="shared" ca="1" si="2"/>
        <v>53</v>
      </c>
      <c r="U4" s="19">
        <f t="shared" ca="1" si="2"/>
        <v>19.5</v>
      </c>
    </row>
    <row r="5" spans="1:21" s="4" customFormat="1" ht="15">
      <c r="A5" s="5">
        <f ca="1">WORKDAY(A4,-1)</f>
        <v>43535</v>
      </c>
      <c r="B5" s="19">
        <f t="shared" ca="1" si="1"/>
        <v>735.13400000000001</v>
      </c>
      <c r="C5" s="19">
        <f t="shared" ca="1" si="1"/>
        <v>157.1</v>
      </c>
      <c r="D5" s="19">
        <f t="shared" ca="1" si="1"/>
        <v>46.268999999999998</v>
      </c>
      <c r="E5" s="19">
        <f t="shared" ca="1" si="1"/>
        <v>108.38800000000001</v>
      </c>
      <c r="F5" s="19">
        <f t="shared" ca="1" si="1"/>
        <v>124.273</v>
      </c>
      <c r="G5" s="19">
        <f t="shared" ca="1" si="1"/>
        <v>65.721000000000004</v>
      </c>
      <c r="H5" s="19">
        <f t="shared" ca="1" si="1"/>
        <v>125.759</v>
      </c>
      <c r="I5" s="19">
        <f t="shared" ca="1" si="1"/>
        <v>143</v>
      </c>
      <c r="J5" s="19">
        <f t="shared" ca="1" si="1"/>
        <v>110.5</v>
      </c>
      <c r="K5" s="19">
        <f t="shared" ca="1" si="1"/>
        <v>180.27099999999999</v>
      </c>
      <c r="L5" s="19">
        <f t="shared" ca="1" si="1"/>
        <v>329.416</v>
      </c>
      <c r="M5" s="19">
        <f t="shared" ca="1" si="1"/>
        <v>29.446000000000002</v>
      </c>
      <c r="N5" s="19">
        <f t="shared" ca="1" si="1"/>
        <v>53.344999999999999</v>
      </c>
      <c r="O5" s="19">
        <f t="shared" ca="1" si="2"/>
        <v>87.731999999999999</v>
      </c>
      <c r="P5" s="19">
        <f t="shared" ca="1" si="2"/>
        <v>60.704000000000001</v>
      </c>
      <c r="Q5" s="19">
        <f t="shared" ca="1" si="2"/>
        <v>66.004000000000005</v>
      </c>
      <c r="R5" s="19">
        <f t="shared" ca="1" si="2"/>
        <v>45.238</v>
      </c>
      <c r="S5" s="19">
        <f t="shared" ca="1" si="2"/>
        <v>0</v>
      </c>
      <c r="T5" s="19">
        <f t="shared" ca="1" si="2"/>
        <v>53</v>
      </c>
      <c r="U5" s="19">
        <f t="shared" ca="1" si="2"/>
        <v>19.5</v>
      </c>
    </row>
    <row r="6" spans="1:21" s="4" customFormat="1" ht="15">
      <c r="A6" s="5">
        <f ca="1">WORKDAY(A3,-5)</f>
        <v>43530</v>
      </c>
      <c r="B6" s="19">
        <f t="shared" ca="1" si="1"/>
        <v>740.36</v>
      </c>
      <c r="C6" s="19">
        <f t="shared" ca="1" si="1"/>
        <v>163.566</v>
      </c>
      <c r="D6" s="19">
        <f t="shared" ca="1" si="1"/>
        <v>46.923999999999999</v>
      </c>
      <c r="E6" s="19">
        <f t="shared" ca="1" si="1"/>
        <v>111.491</v>
      </c>
      <c r="F6" s="19">
        <f t="shared" ca="1" si="1"/>
        <v>128.01900000000001</v>
      </c>
      <c r="G6" s="19">
        <f t="shared" ca="1" si="1"/>
        <v>67.850999999999999</v>
      </c>
      <c r="H6" s="19">
        <f t="shared" ca="1" si="1"/>
        <v>126.185</v>
      </c>
      <c r="I6" s="19">
        <f t="shared" ca="1" si="1"/>
        <v>143</v>
      </c>
      <c r="J6" s="19">
        <f t="shared" ca="1" si="1"/>
        <v>110.5</v>
      </c>
      <c r="K6" s="19">
        <f t="shared" ca="1" si="1"/>
        <v>180.16200000000001</v>
      </c>
      <c r="L6" s="19">
        <f t="shared" ca="1" si="1"/>
        <v>317.76499999999999</v>
      </c>
      <c r="M6" s="19">
        <f t="shared" ca="1" si="1"/>
        <v>28.454999999999998</v>
      </c>
      <c r="N6" s="19">
        <f t="shared" ca="1" si="1"/>
        <v>46.652000000000001</v>
      </c>
      <c r="O6" s="19">
        <f t="shared" ca="1" si="2"/>
        <v>96.656000000000006</v>
      </c>
      <c r="P6" s="19">
        <f t="shared" ca="1" si="2"/>
        <v>58.838000000000001</v>
      </c>
      <c r="Q6" s="19">
        <f t="shared" ca="1" si="2"/>
        <v>60.292000000000002</v>
      </c>
      <c r="R6" s="19">
        <f t="shared" ca="1" si="2"/>
        <v>44.360999999999997</v>
      </c>
      <c r="S6" s="19">
        <f t="shared" ca="1" si="2"/>
        <v>0</v>
      </c>
      <c r="T6" s="19">
        <f t="shared" ca="1" si="2"/>
        <v>53</v>
      </c>
      <c r="U6" s="19">
        <f t="shared" ca="1" si="2"/>
        <v>19.5</v>
      </c>
    </row>
    <row r="7" spans="1:21" s="4" customFormat="1" ht="15">
      <c r="A7" s="5">
        <f ca="1">WORKDAY(A3,-8)</f>
        <v>43525</v>
      </c>
      <c r="B7" s="19">
        <f t="shared" ca="1" si="1"/>
        <v>708.08699999999999</v>
      </c>
      <c r="C7" s="19">
        <f t="shared" ca="1" si="1"/>
        <v>157.72900000000001</v>
      </c>
      <c r="D7" s="19">
        <f t="shared" ca="1" si="1"/>
        <v>45.786000000000001</v>
      </c>
      <c r="E7" s="19">
        <f t="shared" ca="1" si="1"/>
        <v>108.721</v>
      </c>
      <c r="F7" s="19">
        <f t="shared" ca="1" si="1"/>
        <v>125.613</v>
      </c>
      <c r="G7" s="19">
        <f t="shared" ca="1" si="1"/>
        <v>69.581000000000003</v>
      </c>
      <c r="H7" s="19">
        <f t="shared" ca="1" si="1"/>
        <v>130.03700000000001</v>
      </c>
      <c r="I7" s="19">
        <f t="shared" ca="1" si="1"/>
        <v>143</v>
      </c>
      <c r="J7" s="19">
        <f t="shared" ca="1" si="1"/>
        <v>110.5</v>
      </c>
      <c r="K7" s="19">
        <f t="shared" ca="1" si="1"/>
        <v>180.29900000000001</v>
      </c>
      <c r="L7" s="19">
        <f t="shared" ca="1" si="1"/>
        <v>310.76900000000001</v>
      </c>
      <c r="M7" s="19">
        <f t="shared" ca="1" si="1"/>
        <v>28.931999999999999</v>
      </c>
      <c r="N7" s="19">
        <f t="shared" ca="1" si="1"/>
        <v>48.401000000000003</v>
      </c>
      <c r="O7" s="19">
        <f t="shared" ca="1" si="2"/>
        <v>99.260999999999996</v>
      </c>
      <c r="P7" s="19">
        <f t="shared" ca="1" si="2"/>
        <v>59.619</v>
      </c>
      <c r="Q7" s="19">
        <f t="shared" ca="1" si="2"/>
        <v>62.100999999999999</v>
      </c>
      <c r="R7" s="19">
        <f t="shared" ca="1" si="2"/>
        <v>44.375</v>
      </c>
      <c r="S7" s="19">
        <f t="shared" ca="1" si="2"/>
        <v>0</v>
      </c>
      <c r="T7" s="19">
        <f t="shared" ca="1" si="2"/>
        <v>53</v>
      </c>
      <c r="U7" s="19">
        <f t="shared" ca="1" si="2"/>
        <v>19.5</v>
      </c>
    </row>
    <row r="8" spans="1:21" s="4" customFormat="1" ht="15">
      <c r="A8" s="5">
        <f ca="1">WORKDAY(A3,-22)</f>
        <v>43507</v>
      </c>
      <c r="B8" s="19">
        <f t="shared" ca="1" si="1"/>
        <v>641.38400000000001</v>
      </c>
      <c r="C8" s="19">
        <f t="shared" ca="1" si="1"/>
        <v>174.02199999999999</v>
      </c>
      <c r="D8" s="19">
        <f t="shared" ca="1" si="1"/>
        <v>49.18</v>
      </c>
      <c r="E8" s="19">
        <f t="shared" ca="1" si="1"/>
        <v>123.44799999999999</v>
      </c>
      <c r="F8" s="19">
        <f t="shared" ca="1" si="1"/>
        <v>141.214</v>
      </c>
      <c r="G8" s="19">
        <f t="shared" ca="1" si="1"/>
        <v>76.644999999999996</v>
      </c>
      <c r="H8" s="19">
        <f t="shared" ca="1" si="1"/>
        <v>138.52600000000001</v>
      </c>
      <c r="I8" s="19">
        <f t="shared" ca="1" si="1"/>
        <v>143</v>
      </c>
      <c r="J8" s="19">
        <f t="shared" ca="1" si="1"/>
        <v>110.5</v>
      </c>
      <c r="K8" s="19">
        <f t="shared" ca="1" si="1"/>
        <v>187.536</v>
      </c>
      <c r="L8" s="19">
        <f t="shared" ca="1" si="1"/>
        <v>320.54599999999999</v>
      </c>
      <c r="M8" s="19">
        <f t="shared" ca="1" si="1"/>
        <v>32.619999999999997</v>
      </c>
      <c r="N8" s="19">
        <f t="shared" ca="1" si="1"/>
        <v>56.311999999999998</v>
      </c>
      <c r="O8" s="19">
        <f t="shared" ca="1" si="2"/>
        <v>115.747</v>
      </c>
      <c r="P8" s="19">
        <f t="shared" ca="1" si="2"/>
        <v>71.632000000000005</v>
      </c>
      <c r="Q8" s="19">
        <f t="shared" ca="1" si="2"/>
        <v>80.462999999999994</v>
      </c>
      <c r="R8" s="19">
        <f t="shared" ca="1" si="2"/>
        <v>43.100999999999999</v>
      </c>
      <c r="S8" s="19">
        <f t="shared" ca="1" si="2"/>
        <v>0</v>
      </c>
      <c r="T8" s="19">
        <f t="shared" ca="1" si="2"/>
        <v>53</v>
      </c>
      <c r="U8" s="19">
        <f t="shared" ca="1" si="2"/>
        <v>19.5</v>
      </c>
    </row>
    <row r="9" spans="1:21" s="4" customFormat="1" ht="15">
      <c r="A9" s="5">
        <v>43098</v>
      </c>
      <c r="B9" s="19">
        <f t="shared" ca="1" si="1"/>
        <v>232.249</v>
      </c>
      <c r="C9" s="19">
        <f t="shared" ca="1" si="1"/>
        <v>161.96600000000001</v>
      </c>
      <c r="D9" s="19">
        <f t="shared" ca="1" si="1"/>
        <v>48.902000000000001</v>
      </c>
      <c r="E9" s="19">
        <f t="shared" ca="1" si="1"/>
        <v>104.706</v>
      </c>
      <c r="F9" s="19">
        <f t="shared" ca="1" si="1"/>
        <v>106.107</v>
      </c>
      <c r="G9" s="19">
        <f t="shared" ca="1" si="1"/>
        <v>71.960999999999999</v>
      </c>
      <c r="H9" s="19">
        <f t="shared" ca="1" si="1"/>
        <v>127.56699999999999</v>
      </c>
      <c r="I9" s="19">
        <f t="shared" ca="1" si="1"/>
        <v>143</v>
      </c>
      <c r="J9" s="19">
        <f t="shared" ca="1" si="1"/>
        <v>110.5</v>
      </c>
      <c r="K9" s="19">
        <f t="shared" ca="1" si="1"/>
        <v>156.97300000000001</v>
      </c>
      <c r="L9" s="19">
        <f t="shared" ca="1" si="1"/>
        <v>164.79400000000001</v>
      </c>
      <c r="M9" s="19">
        <f t="shared" ca="1" si="1"/>
        <v>52.226999999999997</v>
      </c>
      <c r="N9" s="19">
        <f t="shared" ca="1" si="1"/>
        <v>50.088000000000001</v>
      </c>
      <c r="O9" s="19">
        <f t="shared" ca="1" si="2"/>
        <v>85.247</v>
      </c>
      <c r="P9" s="19">
        <f t="shared" ca="1" si="2"/>
        <v>67.275999999999996</v>
      </c>
      <c r="Q9" s="19">
        <f t="shared" ca="1" si="2"/>
        <v>58.372999999999998</v>
      </c>
      <c r="R9" s="19">
        <f t="shared" ca="1" si="2"/>
        <v>45</v>
      </c>
      <c r="S9" s="19">
        <f t="shared" ca="1" si="2"/>
        <v>596.94000000000005</v>
      </c>
      <c r="T9" s="19">
        <f t="shared" ca="1" si="2"/>
        <v>53</v>
      </c>
      <c r="U9" s="19">
        <f t="shared" ca="1" si="2"/>
        <v>19.5</v>
      </c>
    </row>
    <row r="10" spans="1:21" s="4" customFormat="1" ht="15">
      <c r="A10" s="5">
        <f ca="1">+A3-365</f>
        <v>43172</v>
      </c>
      <c r="B10" s="19">
        <f t="shared" ca="1" si="1"/>
        <v>248.40199999999999</v>
      </c>
      <c r="C10" s="19">
        <f t="shared" ca="1" si="1"/>
        <v>144.79599999999999</v>
      </c>
      <c r="D10" s="19">
        <f t="shared" ca="1" si="1"/>
        <v>42.674999999999997</v>
      </c>
      <c r="E10" s="19">
        <f t="shared" ca="1" si="1"/>
        <v>95.158000000000001</v>
      </c>
      <c r="F10" s="19">
        <f t="shared" ca="1" si="1"/>
        <v>104.19499999999999</v>
      </c>
      <c r="G10" s="19">
        <f t="shared" ca="1" si="1"/>
        <v>71.117999999999995</v>
      </c>
      <c r="H10" s="19">
        <f t="shared" ca="1" si="1"/>
        <v>105.48</v>
      </c>
      <c r="I10" s="19">
        <f t="shared" ca="1" si="1"/>
        <v>143</v>
      </c>
      <c r="J10" s="19">
        <f t="shared" ca="1" si="1"/>
        <v>110.5</v>
      </c>
      <c r="K10" s="19">
        <f t="shared" ca="1" si="1"/>
        <v>140.88</v>
      </c>
      <c r="L10" s="19">
        <f t="shared" ca="1" si="1"/>
        <v>172.899</v>
      </c>
      <c r="M10" s="19">
        <f t="shared" ca="1" si="1"/>
        <v>42.127000000000002</v>
      </c>
      <c r="N10" s="19">
        <f t="shared" ca="1" si="1"/>
        <v>54.133000000000003</v>
      </c>
      <c r="O10" s="19">
        <f t="shared" ca="1" si="2"/>
        <v>87.075999999999993</v>
      </c>
      <c r="P10" s="19">
        <f t="shared" ca="1" si="2"/>
        <v>63.442999999999998</v>
      </c>
      <c r="Q10" s="19">
        <f t="shared" ca="1" si="2"/>
        <v>61.494</v>
      </c>
      <c r="R10" s="19">
        <f t="shared" ca="1" si="2"/>
        <v>39.116999999999997</v>
      </c>
      <c r="S10" s="19">
        <f t="shared" ca="1" si="2"/>
        <v>596.9</v>
      </c>
      <c r="T10" s="19">
        <f t="shared" ca="1" si="2"/>
        <v>53</v>
      </c>
      <c r="U10" s="19">
        <f t="shared" ca="1" si="2"/>
        <v>19.5</v>
      </c>
    </row>
    <row r="11" spans="1:21" s="4" customFormat="1" ht="15">
      <c r="A11" s="15">
        <v>43244</v>
      </c>
      <c r="B11" s="19">
        <f t="shared" ca="1" si="1"/>
        <v>335.71100000000001</v>
      </c>
      <c r="C11" s="19">
        <f t="shared" ca="1" si="1"/>
        <v>190.541</v>
      </c>
      <c r="D11" s="19">
        <f t="shared" ca="1" si="1"/>
        <v>52.959000000000003</v>
      </c>
      <c r="E11" s="19">
        <f t="shared" ca="1" si="1"/>
        <v>109.88200000000001</v>
      </c>
      <c r="F11" s="19">
        <f t="shared" ca="1" si="1"/>
        <v>120.37</v>
      </c>
      <c r="G11" s="19">
        <f t="shared" ca="1" si="1"/>
        <v>85.778999999999996</v>
      </c>
      <c r="H11" s="19">
        <f t="shared" ca="1" si="1"/>
        <v>127.714</v>
      </c>
      <c r="I11" s="19">
        <f t="shared" ca="1" si="1"/>
        <v>143</v>
      </c>
      <c r="J11" s="19">
        <f t="shared" ca="1" si="1"/>
        <v>110.5</v>
      </c>
      <c r="K11" s="19">
        <f t="shared" ca="1" si="1"/>
        <v>165.72800000000001</v>
      </c>
      <c r="L11" s="19">
        <f t="shared" ca="1" si="1"/>
        <v>272.125</v>
      </c>
      <c r="M11" s="19">
        <f t="shared" ca="1" si="1"/>
        <v>44.015000000000001</v>
      </c>
      <c r="N11" s="19">
        <f t="shared" ca="1" si="1"/>
        <v>55.84</v>
      </c>
      <c r="O11" s="19">
        <f t="shared" ca="1" si="2"/>
        <v>121.43300000000001</v>
      </c>
      <c r="P11" s="19">
        <f t="shared" ca="1" si="2"/>
        <v>84.47</v>
      </c>
      <c r="Q11" s="19">
        <f t="shared" ca="1" si="2"/>
        <v>83.484999999999999</v>
      </c>
      <c r="R11" s="19">
        <f t="shared" ca="1" si="2"/>
        <v>45.317999999999998</v>
      </c>
      <c r="S11" s="19">
        <f t="shared" ca="1" si="2"/>
        <v>601.24</v>
      </c>
      <c r="T11" s="19">
        <f t="shared" ca="1" si="2"/>
        <v>53</v>
      </c>
      <c r="U11" s="19">
        <f t="shared" ca="1" si="2"/>
        <v>19.5</v>
      </c>
    </row>
    <row r="12" spans="1:21" s="4" customFormat="1">
      <c r="A12" s="3"/>
      <c r="B12" s="6"/>
    </row>
    <row r="13" spans="1:21" s="4" customFormat="1">
      <c r="A13" s="7" t="s">
        <v>193</v>
      </c>
      <c r="B13" s="24">
        <f ca="1">+B3-B4</f>
        <v>19.399000000000001</v>
      </c>
      <c r="C13" s="24">
        <f t="shared" ref="C13:U13" ca="1" si="3">+C3-C4</f>
        <v>-0.23599999999999</v>
      </c>
      <c r="D13" s="24">
        <f t="shared" ca="1" si="3"/>
        <v>-0.55299999999999727</v>
      </c>
      <c r="E13" s="24">
        <f t="shared" ca="1" si="3"/>
        <v>0.22400000000000375</v>
      </c>
      <c r="F13" s="24">
        <f t="shared" ca="1" si="3"/>
        <v>1.1079999999999899</v>
      </c>
      <c r="G13" s="24">
        <f t="shared" ca="1" si="3"/>
        <v>-0.1460000000000008</v>
      </c>
      <c r="H13" s="24">
        <f t="shared" ca="1" si="3"/>
        <v>0.50100000000000477</v>
      </c>
      <c r="I13" s="24">
        <f t="shared" ca="1" si="3"/>
        <v>0</v>
      </c>
      <c r="J13" s="24">
        <f t="shared" ca="1" si="3"/>
        <v>0</v>
      </c>
      <c r="K13" s="24">
        <f t="shared" ca="1" si="3"/>
        <v>-5.4000000000002046E-2</v>
      </c>
      <c r="L13" s="24">
        <f t="shared" ca="1" si="3"/>
        <v>-2.8550000000000182</v>
      </c>
      <c r="M13" s="24">
        <f t="shared" ca="1" si="3"/>
        <v>0.38499999999999801</v>
      </c>
      <c r="N13" s="24">
        <f t="shared" ca="1" si="3"/>
        <v>-0.49099999999999966</v>
      </c>
      <c r="O13" s="24">
        <f t="shared" ca="1" si="3"/>
        <v>0.33599999999999852</v>
      </c>
      <c r="P13" s="24">
        <f t="shared" ca="1" si="3"/>
        <v>0.12399999999999523</v>
      </c>
      <c r="Q13" s="24">
        <f t="shared" ca="1" si="3"/>
        <v>-0.60400000000000631</v>
      </c>
      <c r="R13" s="24">
        <f t="shared" ca="1" si="3"/>
        <v>0.45199999999999818</v>
      </c>
      <c r="S13" s="24">
        <f t="shared" ca="1" si="3"/>
        <v>0</v>
      </c>
      <c r="T13" s="24">
        <f t="shared" ca="1" si="3"/>
        <v>0</v>
      </c>
      <c r="U13" s="24">
        <f t="shared" ca="1" si="3"/>
        <v>0</v>
      </c>
    </row>
    <row r="14" spans="1:21" s="4" customFormat="1">
      <c r="A14" s="7" t="s">
        <v>224</v>
      </c>
      <c r="B14" s="24">
        <f ca="1">+B3-B5</f>
        <v>30.220000000000027</v>
      </c>
      <c r="C14" s="24">
        <f t="shared" ref="C14:U14" ca="1" si="4">+C3-C5</f>
        <v>-0.44299999999998363</v>
      </c>
      <c r="D14" s="24">
        <f t="shared" ca="1" si="4"/>
        <v>-0.76299999999999812</v>
      </c>
      <c r="E14" s="24">
        <f t="shared" ca="1" si="4"/>
        <v>1.2219999999999942</v>
      </c>
      <c r="F14" s="24">
        <f t="shared" ca="1" si="4"/>
        <v>1.9489999999999981</v>
      </c>
      <c r="G14" s="24">
        <f t="shared" ca="1" si="4"/>
        <v>-0.55500000000000682</v>
      </c>
      <c r="H14" s="24">
        <f t="shared" ca="1" si="4"/>
        <v>-0.54099999999999682</v>
      </c>
      <c r="I14" s="24">
        <f t="shared" ca="1" si="4"/>
        <v>0</v>
      </c>
      <c r="J14" s="24">
        <f t="shared" ca="1" si="4"/>
        <v>0</v>
      </c>
      <c r="K14" s="24">
        <f t="shared" ca="1" si="4"/>
        <v>-3.9679999999999893</v>
      </c>
      <c r="L14" s="24">
        <f t="shared" ca="1" si="4"/>
        <v>-8.1940000000000168</v>
      </c>
      <c r="M14" s="24">
        <f t="shared" ca="1" si="4"/>
        <v>9.3999999999997641E-2</v>
      </c>
      <c r="N14" s="24">
        <f t="shared" ca="1" si="4"/>
        <v>-2.7689999999999984</v>
      </c>
      <c r="O14" s="24">
        <f t="shared" ca="1" si="4"/>
        <v>-2.7139999999999986</v>
      </c>
      <c r="P14" s="24">
        <f t="shared" ca="1" si="4"/>
        <v>-1.1480000000000032</v>
      </c>
      <c r="Q14" s="24">
        <f t="shared" ca="1" si="4"/>
        <v>-2.5710000000000051</v>
      </c>
      <c r="R14" s="24">
        <f t="shared" ca="1" si="4"/>
        <v>-0.375</v>
      </c>
      <c r="S14" s="24">
        <f t="shared" ca="1" si="4"/>
        <v>0</v>
      </c>
      <c r="T14" s="24">
        <f t="shared" ca="1" si="4"/>
        <v>0</v>
      </c>
      <c r="U14" s="24">
        <f t="shared" ca="1" si="4"/>
        <v>0</v>
      </c>
    </row>
    <row r="15" spans="1:21" s="4" customFormat="1">
      <c r="A15" s="7" t="s">
        <v>194</v>
      </c>
      <c r="B15" s="24">
        <f ca="1">+B3-B6</f>
        <v>24.994000000000028</v>
      </c>
      <c r="C15" s="24">
        <f t="shared" ref="C15:U15" ca="1" si="5">+C3-C6</f>
        <v>-6.9089999999999918</v>
      </c>
      <c r="D15" s="24">
        <f t="shared" ca="1" si="5"/>
        <v>-1.4179999999999993</v>
      </c>
      <c r="E15" s="24">
        <f t="shared" ca="1" si="5"/>
        <v>-1.8810000000000002</v>
      </c>
      <c r="F15" s="24">
        <f t="shared" ca="1" si="5"/>
        <v>-1.7970000000000113</v>
      </c>
      <c r="G15" s="24">
        <f t="shared" ca="1" si="5"/>
        <v>-2.6850000000000023</v>
      </c>
      <c r="H15" s="24">
        <f t="shared" ca="1" si="5"/>
        <v>-0.96699999999999875</v>
      </c>
      <c r="I15" s="24">
        <f t="shared" ca="1" si="5"/>
        <v>0</v>
      </c>
      <c r="J15" s="24">
        <f t="shared" ca="1" si="5"/>
        <v>0</v>
      </c>
      <c r="K15" s="24">
        <f t="shared" ca="1" si="5"/>
        <v>-3.8590000000000089</v>
      </c>
      <c r="L15" s="24">
        <f t="shared" ca="1" si="5"/>
        <v>3.4569999999999936</v>
      </c>
      <c r="M15" s="24">
        <f t="shared" ca="1" si="5"/>
        <v>1.0850000000000009</v>
      </c>
      <c r="N15" s="24">
        <f t="shared" ca="1" si="5"/>
        <v>3.9239999999999995</v>
      </c>
      <c r="O15" s="24">
        <f t="shared" ca="1" si="5"/>
        <v>-11.638000000000005</v>
      </c>
      <c r="P15" s="24">
        <f t="shared" ca="1" si="5"/>
        <v>0.71799999999999642</v>
      </c>
      <c r="Q15" s="24">
        <f t="shared" ca="1" si="5"/>
        <v>3.1409999999999982</v>
      </c>
      <c r="R15" s="24">
        <f t="shared" ca="1" si="5"/>
        <v>0.50200000000000244</v>
      </c>
      <c r="S15" s="24">
        <f t="shared" ca="1" si="5"/>
        <v>0</v>
      </c>
      <c r="T15" s="24">
        <f t="shared" ca="1" si="5"/>
        <v>0</v>
      </c>
      <c r="U15" s="24">
        <f t="shared" ca="1" si="5"/>
        <v>0</v>
      </c>
    </row>
    <row r="16" spans="1:21" s="4" customFormat="1">
      <c r="A16" s="7" t="s">
        <v>225</v>
      </c>
      <c r="B16" s="24">
        <f ca="1">+B3-B7</f>
        <v>57.267000000000053</v>
      </c>
      <c r="C16" s="24">
        <f t="shared" ref="C16:U16" ca="1" si="6">+C3-C7</f>
        <v>-1.0720000000000027</v>
      </c>
      <c r="D16" s="24">
        <f t="shared" ca="1" si="6"/>
        <v>-0.28000000000000114</v>
      </c>
      <c r="E16" s="24">
        <f t="shared" ca="1" si="6"/>
        <v>0.88899999999999579</v>
      </c>
      <c r="F16" s="24">
        <f t="shared" ca="1" si="6"/>
        <v>0.60899999999999466</v>
      </c>
      <c r="G16" s="24">
        <f t="shared" ca="1" si="6"/>
        <v>-4.4150000000000063</v>
      </c>
      <c r="H16" s="24">
        <f t="shared" ca="1" si="6"/>
        <v>-4.8190000000000026</v>
      </c>
      <c r="I16" s="24">
        <f t="shared" ca="1" si="6"/>
        <v>0</v>
      </c>
      <c r="J16" s="24">
        <f t="shared" ca="1" si="6"/>
        <v>0</v>
      </c>
      <c r="K16" s="24">
        <f t="shared" ca="1" si="6"/>
        <v>-3.9960000000000093</v>
      </c>
      <c r="L16" s="24">
        <f t="shared" ca="1" si="6"/>
        <v>10.452999999999975</v>
      </c>
      <c r="M16" s="24">
        <f t="shared" ca="1" si="6"/>
        <v>0.60800000000000054</v>
      </c>
      <c r="N16" s="24">
        <f t="shared" ca="1" si="6"/>
        <v>2.1749999999999972</v>
      </c>
      <c r="O16" s="24">
        <f t="shared" ca="1" si="6"/>
        <v>-14.242999999999995</v>
      </c>
      <c r="P16" s="24">
        <f t="shared" ca="1" si="6"/>
        <v>-6.3000000000002387E-2</v>
      </c>
      <c r="Q16" s="24">
        <f t="shared" ca="1" si="6"/>
        <v>1.3320000000000007</v>
      </c>
      <c r="R16" s="24">
        <f t="shared" ca="1" si="6"/>
        <v>0.48799999999999955</v>
      </c>
      <c r="S16" s="24">
        <f t="shared" ca="1" si="6"/>
        <v>0</v>
      </c>
      <c r="T16" s="24">
        <f t="shared" ca="1" si="6"/>
        <v>0</v>
      </c>
      <c r="U16" s="24">
        <f t="shared" ca="1" si="6"/>
        <v>0</v>
      </c>
    </row>
    <row r="17" spans="1:26" s="4" customFormat="1">
      <c r="A17" s="7" t="s">
        <v>20</v>
      </c>
      <c r="B17" s="24">
        <f ca="1">+B3-B8</f>
        <v>123.97000000000003</v>
      </c>
      <c r="C17" s="24">
        <f t="shared" ref="C17:U17" ca="1" si="7">+C3-C8</f>
        <v>-17.364999999999981</v>
      </c>
      <c r="D17" s="24">
        <f t="shared" ca="1" si="7"/>
        <v>-3.6739999999999995</v>
      </c>
      <c r="E17" s="24">
        <f t="shared" ca="1" si="7"/>
        <v>-13.837999999999994</v>
      </c>
      <c r="F17" s="24">
        <f t="shared" ca="1" si="7"/>
        <v>-14.992000000000004</v>
      </c>
      <c r="G17" s="24">
        <f t="shared" ca="1" si="7"/>
        <v>-11.478999999999999</v>
      </c>
      <c r="H17" s="24">
        <f t="shared" ca="1" si="7"/>
        <v>-13.308000000000007</v>
      </c>
      <c r="I17" s="24">
        <f t="shared" ca="1" si="7"/>
        <v>0</v>
      </c>
      <c r="J17" s="24">
        <f t="shared" ca="1" si="7"/>
        <v>0</v>
      </c>
      <c r="K17" s="24">
        <f t="shared" ca="1" si="7"/>
        <v>-11.233000000000004</v>
      </c>
      <c r="L17" s="24">
        <f t="shared" ca="1" si="7"/>
        <v>0.67599999999998772</v>
      </c>
      <c r="M17" s="24">
        <f t="shared" ca="1" si="7"/>
        <v>-3.0799999999999983</v>
      </c>
      <c r="N17" s="24">
        <f t="shared" ca="1" si="7"/>
        <v>-5.7359999999999971</v>
      </c>
      <c r="O17" s="24">
        <f t="shared" ca="1" si="7"/>
        <v>-30.728999999999999</v>
      </c>
      <c r="P17" s="24">
        <f t="shared" ca="1" si="7"/>
        <v>-12.076000000000008</v>
      </c>
      <c r="Q17" s="24">
        <f t="shared" ca="1" si="7"/>
        <v>-17.029999999999994</v>
      </c>
      <c r="R17" s="24">
        <f t="shared" ca="1" si="7"/>
        <v>1.7620000000000005</v>
      </c>
      <c r="S17" s="24">
        <f t="shared" ca="1" si="7"/>
        <v>0</v>
      </c>
      <c r="T17" s="24">
        <f t="shared" ca="1" si="7"/>
        <v>0</v>
      </c>
      <c r="U17" s="24">
        <f t="shared" ca="1" si="7"/>
        <v>0</v>
      </c>
    </row>
    <row r="18" spans="1:26" s="4" customFormat="1">
      <c r="A18" s="7" t="s">
        <v>226</v>
      </c>
      <c r="B18" s="24">
        <f ca="1">+B3-B9</f>
        <v>533.10500000000002</v>
      </c>
      <c r="C18" s="24">
        <f t="shared" ref="C18:U18" ca="1" si="8">+C3-C9</f>
        <v>-5.3089999999999975</v>
      </c>
      <c r="D18" s="24">
        <f t="shared" ca="1" si="8"/>
        <v>-3.3960000000000008</v>
      </c>
      <c r="E18" s="24">
        <f t="shared" ca="1" si="8"/>
        <v>4.9039999999999964</v>
      </c>
      <c r="F18" s="24">
        <f t="shared" ca="1" si="8"/>
        <v>20.114999999999995</v>
      </c>
      <c r="G18" s="24">
        <f t="shared" ca="1" si="8"/>
        <v>-6.7950000000000017</v>
      </c>
      <c r="H18" s="24">
        <f t="shared" ca="1" si="8"/>
        <v>-2.3489999999999895</v>
      </c>
      <c r="I18" s="24">
        <f t="shared" ca="1" si="8"/>
        <v>0</v>
      </c>
      <c r="J18" s="24">
        <f t="shared" ca="1" si="8"/>
        <v>0</v>
      </c>
      <c r="K18" s="24">
        <f t="shared" ca="1" si="8"/>
        <v>19.329999999999984</v>
      </c>
      <c r="L18" s="24">
        <f t="shared" ca="1" si="8"/>
        <v>156.42799999999997</v>
      </c>
      <c r="M18" s="24">
        <f t="shared" ca="1" si="8"/>
        <v>-22.686999999999998</v>
      </c>
      <c r="N18" s="24">
        <f t="shared" ca="1" si="8"/>
        <v>0.48799999999999955</v>
      </c>
      <c r="O18" s="24">
        <f t="shared" ca="1" si="8"/>
        <v>-0.2289999999999992</v>
      </c>
      <c r="P18" s="24">
        <f t="shared" ca="1" si="8"/>
        <v>-7.7199999999999989</v>
      </c>
      <c r="Q18" s="24">
        <f t="shared" ca="1" si="8"/>
        <v>5.0600000000000023</v>
      </c>
      <c r="R18" s="24">
        <f t="shared" ca="1" si="8"/>
        <v>-0.13700000000000045</v>
      </c>
      <c r="S18" s="24">
        <f t="shared" ca="1" si="8"/>
        <v>-596.94000000000005</v>
      </c>
      <c r="T18" s="24">
        <f t="shared" ca="1" si="8"/>
        <v>0</v>
      </c>
      <c r="U18" s="24">
        <f t="shared" ca="1" si="8"/>
        <v>0</v>
      </c>
    </row>
    <row r="19" spans="1:26" s="4" customFormat="1">
      <c r="A19" s="7" t="s">
        <v>21</v>
      </c>
      <c r="B19" s="24">
        <f ca="1">+B3-B10</f>
        <v>516.952</v>
      </c>
      <c r="C19" s="24">
        <f t="shared" ref="C19:U19" ca="1" si="9">+C3-C10</f>
        <v>11.861000000000018</v>
      </c>
      <c r="D19" s="24">
        <f t="shared" ca="1" si="9"/>
        <v>2.8310000000000031</v>
      </c>
      <c r="E19" s="24">
        <f t="shared" ca="1" si="9"/>
        <v>14.451999999999998</v>
      </c>
      <c r="F19" s="24">
        <f t="shared" ca="1" si="9"/>
        <v>22.027000000000001</v>
      </c>
      <c r="G19" s="24">
        <f t="shared" ca="1" si="9"/>
        <v>-5.9519999999999982</v>
      </c>
      <c r="H19" s="24">
        <f t="shared" ca="1" si="9"/>
        <v>19.738</v>
      </c>
      <c r="I19" s="24">
        <f t="shared" ca="1" si="9"/>
        <v>0</v>
      </c>
      <c r="J19" s="24">
        <f t="shared" ca="1" si="9"/>
        <v>0</v>
      </c>
      <c r="K19" s="24">
        <f t="shared" ca="1" si="9"/>
        <v>35.423000000000002</v>
      </c>
      <c r="L19" s="24">
        <f t="shared" ca="1" si="9"/>
        <v>148.32299999999998</v>
      </c>
      <c r="M19" s="24">
        <f t="shared" ca="1" si="9"/>
        <v>-12.587000000000003</v>
      </c>
      <c r="N19" s="24">
        <f t="shared" ca="1" si="9"/>
        <v>-3.5570000000000022</v>
      </c>
      <c r="O19" s="24">
        <f t="shared" ca="1" si="9"/>
        <v>-2.0579999999999927</v>
      </c>
      <c r="P19" s="24">
        <f t="shared" ca="1" si="9"/>
        <v>-3.8870000000000005</v>
      </c>
      <c r="Q19" s="24">
        <f t="shared" ca="1" si="9"/>
        <v>1.9390000000000001</v>
      </c>
      <c r="R19" s="24">
        <f t="shared" ca="1" si="9"/>
        <v>5.7460000000000022</v>
      </c>
      <c r="S19" s="24">
        <f t="shared" ca="1" si="9"/>
        <v>-596.9</v>
      </c>
      <c r="T19" s="24">
        <f t="shared" ca="1" si="9"/>
        <v>0</v>
      </c>
      <c r="U19" s="24">
        <f t="shared" ca="1" si="9"/>
        <v>0</v>
      </c>
    </row>
    <row r="20" spans="1:26" s="4" customFormat="1">
      <c r="A20" s="16" t="s">
        <v>22</v>
      </c>
      <c r="B20" s="24">
        <f ca="1">+B3-B11</f>
        <v>429.64300000000003</v>
      </c>
      <c r="C20" s="24">
        <f t="shared" ref="C20:U20" ca="1" si="10">+C3-C11</f>
        <v>-33.883999999999986</v>
      </c>
      <c r="D20" s="24">
        <f t="shared" ca="1" si="10"/>
        <v>-7.453000000000003</v>
      </c>
      <c r="E20" s="24">
        <f t="shared" ca="1" si="10"/>
        <v>-0.27200000000000557</v>
      </c>
      <c r="F20" s="24">
        <f t="shared" ca="1" si="10"/>
        <v>5.8519999999999897</v>
      </c>
      <c r="G20" s="24">
        <f t="shared" ca="1" si="10"/>
        <v>-20.613</v>
      </c>
      <c r="H20" s="24">
        <f t="shared" ca="1" si="10"/>
        <v>-2.4959999999999951</v>
      </c>
      <c r="I20" s="24">
        <f t="shared" ca="1" si="10"/>
        <v>0</v>
      </c>
      <c r="J20" s="24">
        <f t="shared" ca="1" si="10"/>
        <v>0</v>
      </c>
      <c r="K20" s="24">
        <f t="shared" ca="1" si="10"/>
        <v>10.574999999999989</v>
      </c>
      <c r="L20" s="24">
        <f t="shared" ca="1" si="10"/>
        <v>49.09699999999998</v>
      </c>
      <c r="M20" s="24">
        <f t="shared" ca="1" si="10"/>
        <v>-14.475000000000001</v>
      </c>
      <c r="N20" s="24">
        <f t="shared" ca="1" si="10"/>
        <v>-5.2640000000000029</v>
      </c>
      <c r="O20" s="24">
        <f t="shared" ca="1" si="10"/>
        <v>-36.415000000000006</v>
      </c>
      <c r="P20" s="24">
        <f t="shared" ca="1" si="10"/>
        <v>-24.914000000000001</v>
      </c>
      <c r="Q20" s="24">
        <f t="shared" ca="1" si="10"/>
        <v>-20.052</v>
      </c>
      <c r="R20" s="24">
        <f t="shared" ca="1" si="10"/>
        <v>-0.45499999999999829</v>
      </c>
      <c r="S20" s="24">
        <f t="shared" ca="1" si="10"/>
        <v>-601.24</v>
      </c>
      <c r="T20" s="24">
        <f t="shared" ca="1" si="10"/>
        <v>0</v>
      </c>
      <c r="U20" s="24">
        <f t="shared" ca="1" si="10"/>
        <v>0</v>
      </c>
    </row>
    <row r="21" spans="1:26" s="4" customFormat="1">
      <c r="A21" s="8"/>
      <c r="B21" s="9"/>
    </row>
    <row r="22" spans="1:26" s="4" customFormat="1">
      <c r="A22" s="4" t="s">
        <v>15</v>
      </c>
      <c r="B22" s="10">
        <v>40909</v>
      </c>
    </row>
    <row r="23" spans="1:26" s="4" customFormat="1">
      <c r="A23" s="4" t="s">
        <v>16</v>
      </c>
    </row>
    <row r="24" spans="1:26" s="4" customFormat="1" ht="42.75" customHeight="1">
      <c r="B24" s="11" t="s">
        <v>5</v>
      </c>
      <c r="C24" s="11" t="s">
        <v>0</v>
      </c>
      <c r="D24" s="11" t="s">
        <v>1</v>
      </c>
      <c r="E24" s="11" t="s">
        <v>6</v>
      </c>
      <c r="F24" s="11" t="s">
        <v>30</v>
      </c>
      <c r="G24" s="11" t="s">
        <v>172</v>
      </c>
      <c r="H24" s="11" t="s">
        <v>12</v>
      </c>
      <c r="I24" s="11" t="s">
        <v>185</v>
      </c>
      <c r="J24" s="11" t="s">
        <v>35</v>
      </c>
      <c r="K24" s="11" t="s">
        <v>201</v>
      </c>
      <c r="L24" s="11" t="s">
        <v>13</v>
      </c>
      <c r="M24" s="11" t="s">
        <v>7</v>
      </c>
      <c r="N24" s="11" t="s">
        <v>2</v>
      </c>
      <c r="O24" s="11" t="s">
        <v>9</v>
      </c>
      <c r="P24" s="11" t="s">
        <v>8</v>
      </c>
      <c r="Q24" s="11" t="s">
        <v>10</v>
      </c>
      <c r="R24" s="11" t="s">
        <v>11</v>
      </c>
      <c r="S24" s="11" t="s">
        <v>331</v>
      </c>
      <c r="T24" s="11" t="s">
        <v>34</v>
      </c>
      <c r="U24" s="11" t="s">
        <v>33</v>
      </c>
    </row>
    <row r="25" spans="1:26" customFormat="1" ht="15">
      <c r="B25" s="2" t="s">
        <v>174</v>
      </c>
      <c r="C25" s="2" t="s">
        <v>332</v>
      </c>
      <c r="D25" s="2" t="s">
        <v>333</v>
      </c>
      <c r="E25" s="2" t="s">
        <v>175</v>
      </c>
      <c r="F25" s="2" t="s">
        <v>176</v>
      </c>
      <c r="G25" s="2" t="s">
        <v>177</v>
      </c>
      <c r="H25" s="2" t="s">
        <v>178</v>
      </c>
      <c r="I25" s="12" t="s">
        <v>186</v>
      </c>
      <c r="J25" s="2" t="s">
        <v>189</v>
      </c>
      <c r="K25" s="2" t="s">
        <v>234</v>
      </c>
      <c r="L25" s="2" t="s">
        <v>179</v>
      </c>
      <c r="M25" s="2" t="s">
        <v>183</v>
      </c>
      <c r="N25" s="2" t="s">
        <v>180</v>
      </c>
      <c r="O25" t="s">
        <v>181</v>
      </c>
      <c r="P25" s="2" t="s">
        <v>235</v>
      </c>
      <c r="Q25" s="2" t="s">
        <v>182</v>
      </c>
      <c r="R25" s="2" t="s">
        <v>184</v>
      </c>
      <c r="S25" s="2"/>
      <c r="T25" s="2" t="s">
        <v>188</v>
      </c>
      <c r="U25" s="2" t="s">
        <v>187</v>
      </c>
      <c r="V25" s="2"/>
      <c r="X25" s="109"/>
      <c r="Y25" s="109"/>
      <c r="Z25" s="109"/>
    </row>
    <row r="26" spans="1:26" s="12" customFormat="1">
      <c r="B26" s="12" t="s">
        <v>5</v>
      </c>
      <c r="C26" s="12" t="s">
        <v>0</v>
      </c>
      <c r="D26" s="12" t="s">
        <v>1</v>
      </c>
      <c r="E26" s="12" t="s">
        <v>6</v>
      </c>
      <c r="F26" s="12" t="s">
        <v>30</v>
      </c>
      <c r="G26" s="12" t="s">
        <v>172</v>
      </c>
      <c r="H26" s="12" t="s">
        <v>12</v>
      </c>
      <c r="I26" s="12" t="s">
        <v>185</v>
      </c>
      <c r="J26" s="12" t="s">
        <v>35</v>
      </c>
      <c r="K26" s="12" t="s">
        <v>201</v>
      </c>
      <c r="L26" s="12" t="s">
        <v>13</v>
      </c>
      <c r="M26" s="12" t="s">
        <v>173</v>
      </c>
      <c r="N26" s="12" t="s">
        <v>2</v>
      </c>
      <c r="O26" s="12" t="s">
        <v>9</v>
      </c>
      <c r="P26" s="12" t="s">
        <v>8</v>
      </c>
      <c r="Q26" s="12" t="s">
        <v>10</v>
      </c>
      <c r="R26" s="12" t="s">
        <v>11</v>
      </c>
      <c r="S26" s="12" t="s">
        <v>331</v>
      </c>
      <c r="T26" s="12" t="s">
        <v>34</v>
      </c>
      <c r="U26" s="12" t="s">
        <v>33</v>
      </c>
      <c r="X26" s="4" t="e">
        <f ca="1">_xll.RHistory("ECGV5YUSAC=R",".Timestamp;.Close","NBROWS:"&amp;$Y$26&amp;" INTERVAL:1D",,"TSREPEAT:NO CH:Fd",Y27)</f>
        <v>#NAME?</v>
      </c>
      <c r="Y26" s="109">
        <v>3000</v>
      </c>
      <c r="Z26" s="4"/>
    </row>
    <row r="27" spans="1:26" s="4" customFormat="1">
      <c r="A27" s="4" t="s">
        <v>17</v>
      </c>
      <c r="B27" s="4" t="s">
        <v>4</v>
      </c>
      <c r="C27" s="4" t="s">
        <v>4</v>
      </c>
      <c r="D27" s="4" t="s">
        <v>4</v>
      </c>
      <c r="E27" s="4" t="s">
        <v>4</v>
      </c>
      <c r="F27" s="4" t="s">
        <v>4</v>
      </c>
      <c r="G27" s="4" t="s">
        <v>4</v>
      </c>
      <c r="H27" s="4" t="s">
        <v>4</v>
      </c>
      <c r="I27" s="4" t="s">
        <v>4</v>
      </c>
      <c r="J27" s="4" t="s">
        <v>4</v>
      </c>
      <c r="K27" s="4" t="s">
        <v>4</v>
      </c>
      <c r="L27" s="4" t="s">
        <v>4</v>
      </c>
      <c r="M27" s="4" t="s">
        <v>4</v>
      </c>
      <c r="N27" s="4" t="s">
        <v>4</v>
      </c>
      <c r="O27" s="4" t="s">
        <v>4</v>
      </c>
      <c r="P27" s="4" t="s">
        <v>4</v>
      </c>
      <c r="Q27" s="4" t="s">
        <v>4</v>
      </c>
      <c r="R27" s="4" t="s">
        <v>4</v>
      </c>
      <c r="S27" s="4" t="s">
        <v>4</v>
      </c>
      <c r="T27" s="4" t="s">
        <v>4</v>
      </c>
      <c r="U27" s="4" t="s">
        <v>4</v>
      </c>
      <c r="Y27" s="4" t="s">
        <v>334</v>
      </c>
      <c r="Z27" s="4" t="s">
        <v>335</v>
      </c>
    </row>
    <row r="28" spans="1:26" s="4" customFormat="1">
      <c r="A28" s="10" t="e">
        <f ca="1">_xll.BDH(B$25,B$27,$B22,$B23,"Dir=V","CDR=7d","Dts=S","cols=2;rows=2629")</f>
        <v>#NAME?</v>
      </c>
      <c r="B28" s="13">
        <v>921.98</v>
      </c>
      <c r="C28" s="13" t="e">
        <f ca="1">_xll.BDH(C$25,C$27,$B$22,"","Dir=V","CDR=7d","Dts=H","cols=1;rows=2629")</f>
        <v>#NAME?</v>
      </c>
      <c r="D28" s="13" t="e">
        <f ca="1">_xll.BDH(D$25,D$27,$B$22,"","Dir=V","CDR=7d","Dts=H","cols=1;rows=2629")</f>
        <v>#NAME?</v>
      </c>
      <c r="E28" s="13" t="e">
        <f ca="1">_xll.BDH(E$25,E$27,$B$22,"","Dir=V","CDR=7d","Dts=H","cols=1;rows=2629")</f>
        <v>#NAME?</v>
      </c>
      <c r="F28" s="13" t="e">
        <f ca="1">_xll.BDH(F$25,F$27,$B$22,"","Dir=V","CDR=7d","Dts=H","cols=1;rows=2629")</f>
        <v>#NAME?</v>
      </c>
      <c r="G28" s="13" t="e">
        <f ca="1">_xll.BDH(G$25,G$27,$B$22,"","Dir=V","CDR=7d","Dts=H","cols=1;rows=2629")</f>
        <v>#NAME?</v>
      </c>
      <c r="H28" s="13" t="e">
        <f ca="1">_xll.BDH(H$25,H$27,$B$22,"","Dir=V","CDR=7d","Dts=H","cols=1;rows=2629")</f>
        <v>#NAME?</v>
      </c>
      <c r="I28" s="13" t="e">
        <f ca="1">_xll.BDH(I$25,I$27,$B$22,"","Dir=V","CDR=7d","Dts=H","cols=1;rows=2629")</f>
        <v>#NAME?</v>
      </c>
      <c r="J28" s="13" t="e">
        <f ca="1">_xll.BDH(J$25,J$27,$B$22,"","Dir=V","CDR=7d","Dts=H","cols=1;rows=2629")</f>
        <v>#NAME?</v>
      </c>
      <c r="K28" s="13" t="e">
        <f ca="1">_xll.BDH(K$25,K$27,$B$22,"","Dir=V","CDR=7d","Dts=H","cols=1;rows=2629")</f>
        <v>#NAME?</v>
      </c>
      <c r="L28" s="13" t="e">
        <f ca="1">_xll.BDH(L$25,L$27,$B$22,"","Dir=V","CDR=7d","Dts=H","cols=1;rows=2629")</f>
        <v>#NAME?</v>
      </c>
      <c r="M28" s="13" t="e">
        <f ca="1">_xll.BDH(M$25,M$27,$B$22,"","Dir=V","CDR=7d","Dts=H","cols=1;rows=2629")</f>
        <v>#NAME?</v>
      </c>
      <c r="N28" s="13" t="e">
        <f ca="1">_xll.BDH(N$25,N$27,$B$22,"","Dir=V","CDR=7d","Dts=H","cols=1;rows=2629")</f>
        <v>#NAME?</v>
      </c>
      <c r="O28" s="13" t="e">
        <f ca="1">_xll.BDH(O$25,O$27,$B$22,"","Dir=V","CDR=7d","Dts=H","cols=1;rows=2629")</f>
        <v>#NAME?</v>
      </c>
      <c r="P28" s="13" t="e">
        <f ca="1">_xll.BDH(P$25,P$27,$B$22,"","Dir=V","CDR=7d","Dts=H","cols=1;rows=2629")</f>
        <v>#NAME?</v>
      </c>
      <c r="Q28" s="13" t="e">
        <f ca="1">_xll.BDH(Q$25,Q$27,$B$22,"","Dir=V","CDR=7d","Dts=H","cols=1;rows=2629")</f>
        <v>#NAME?</v>
      </c>
      <c r="R28" s="13" t="e">
        <f ca="1">_xll.BDH(R$25,R$27,$B$22,"","Dir=V","CDR=7d","Dts=H","cols=1;rows=2629")</f>
        <v>#NAME?</v>
      </c>
      <c r="S28" s="13" t="e">
        <f ca="1">VLOOKUP($A28,$Y$28:$Z$330,2,0)</f>
        <v>#NAME?</v>
      </c>
      <c r="T28" s="13" t="e">
        <f ca="1">_xll.BDH(T$25,T$27,$B$22,"","Dir=V","CDR=7d","Dts=H","cols=1;rows=2629")</f>
        <v>#NAME?</v>
      </c>
      <c r="U28" s="13" t="e">
        <f ca="1">_xll.BDH(U$25,U$27,$B$22,"","Dir=V","CDR=7d","Dts=H","cols=1;rows=2629")</f>
        <v>#NAME?</v>
      </c>
      <c r="V28" s="4" t="e">
        <f ca="1">_xll.BDH("ARGENT CDS USD SR 5Y D14 CORP", "CDS_5_YR_DEFAULT_PROB", "01/01/2012", "")</f>
        <v>#NAME?</v>
      </c>
      <c r="Y28" s="10">
        <v>43536</v>
      </c>
      <c r="Z28" s="13">
        <v>607.67999999999995</v>
      </c>
    </row>
    <row r="29" spans="1:26" s="4" customFormat="1">
      <c r="A29" s="10">
        <v>40910</v>
      </c>
      <c r="B29" s="13">
        <v>923.78300000000002</v>
      </c>
      <c r="C29" s="13">
        <v>161.113</v>
      </c>
      <c r="D29" s="13">
        <v>131.96799999999999</v>
      </c>
      <c r="E29" s="13">
        <v>154.94499999999999</v>
      </c>
      <c r="F29" s="13">
        <v>153.518</v>
      </c>
      <c r="G29" s="13">
        <v>171.613</v>
      </c>
      <c r="H29" s="13">
        <v>275.09899999999999</v>
      </c>
      <c r="I29" s="13" t="s">
        <v>110</v>
      </c>
      <c r="J29" s="13" t="s">
        <v>110</v>
      </c>
      <c r="K29" s="13">
        <v>202.077</v>
      </c>
      <c r="L29" s="13">
        <v>287.084</v>
      </c>
      <c r="M29" s="13">
        <v>170.04300000000001</v>
      </c>
      <c r="N29" s="13">
        <v>148.91</v>
      </c>
      <c r="O29" s="13">
        <v>207.863</v>
      </c>
      <c r="P29" s="13">
        <v>193.49199999999999</v>
      </c>
      <c r="Q29" s="13">
        <v>147.36099999999999</v>
      </c>
      <c r="R29" s="13">
        <v>182</v>
      </c>
      <c r="S29" s="13" t="e">
        <f t="shared" ref="S29:S92" ca="1" si="11">+IFERROR(VLOOKUP($A29,$Y$28:$Z$330,2,0),S28)</f>
        <v>#NAME?</v>
      </c>
      <c r="T29" s="13" t="s">
        <v>110</v>
      </c>
      <c r="U29" s="13" t="s">
        <v>110</v>
      </c>
      <c r="Y29" s="10">
        <v>43535</v>
      </c>
      <c r="Z29" s="13">
        <v>608.27</v>
      </c>
    </row>
    <row r="30" spans="1:26" s="4" customFormat="1">
      <c r="A30" s="10">
        <v>40911</v>
      </c>
      <c r="B30" s="13">
        <v>890.90200000000004</v>
      </c>
      <c r="C30" s="13">
        <v>157.56200000000001</v>
      </c>
      <c r="D30" s="13">
        <v>130.38200000000001</v>
      </c>
      <c r="E30" s="13">
        <v>151.505</v>
      </c>
      <c r="F30" s="13">
        <v>149.46199999999999</v>
      </c>
      <c r="G30" s="13">
        <v>169.607</v>
      </c>
      <c r="H30" s="13">
        <v>270.18299999999999</v>
      </c>
      <c r="I30" s="13" t="s">
        <v>110</v>
      </c>
      <c r="J30" s="13" t="s">
        <v>110</v>
      </c>
      <c r="K30" s="13">
        <v>200.477</v>
      </c>
      <c r="L30" s="13">
        <v>289.83699999999999</v>
      </c>
      <c r="M30" s="13">
        <v>170.04300000000001</v>
      </c>
      <c r="N30" s="13">
        <v>141.98699999999999</v>
      </c>
      <c r="O30" s="13">
        <v>207.863</v>
      </c>
      <c r="P30" s="13">
        <v>193.49199999999999</v>
      </c>
      <c r="Q30" s="13">
        <v>147.36099999999999</v>
      </c>
      <c r="R30" s="13">
        <v>182</v>
      </c>
      <c r="S30" s="13" t="e">
        <f t="shared" ca="1" si="11"/>
        <v>#NAME?</v>
      </c>
      <c r="T30" s="13" t="s">
        <v>110</v>
      </c>
      <c r="U30" s="13" t="s">
        <v>110</v>
      </c>
      <c r="Y30" s="10">
        <v>43532</v>
      </c>
      <c r="Z30" s="13">
        <v>607.94000000000005</v>
      </c>
    </row>
    <row r="31" spans="1:26" s="4" customFormat="1">
      <c r="A31" s="10">
        <v>40912</v>
      </c>
      <c r="B31" s="13">
        <v>881.29300000000001</v>
      </c>
      <c r="C31" s="13">
        <v>158.14699999999999</v>
      </c>
      <c r="D31" s="13">
        <v>126.181</v>
      </c>
      <c r="E31" s="13">
        <v>151.35900000000001</v>
      </c>
      <c r="F31" s="13">
        <v>149.91900000000001</v>
      </c>
      <c r="G31" s="13">
        <v>170.32599999999999</v>
      </c>
      <c r="H31" s="13">
        <v>280.233</v>
      </c>
      <c r="I31" s="13" t="s">
        <v>110</v>
      </c>
      <c r="J31" s="13" t="s">
        <v>110</v>
      </c>
      <c r="K31" s="13">
        <v>214.666</v>
      </c>
      <c r="L31" s="13">
        <v>314.86500000000001</v>
      </c>
      <c r="M31" s="13">
        <v>170.04300000000001</v>
      </c>
      <c r="N31" s="13">
        <v>143.26300000000001</v>
      </c>
      <c r="O31" s="13">
        <v>207.863</v>
      </c>
      <c r="P31" s="13">
        <v>193.49199999999999</v>
      </c>
      <c r="Q31" s="13">
        <v>147.36099999999999</v>
      </c>
      <c r="R31" s="13">
        <v>182</v>
      </c>
      <c r="S31" s="13" t="e">
        <f t="shared" ca="1" si="11"/>
        <v>#NAME?</v>
      </c>
      <c r="T31" s="13" t="s">
        <v>110</v>
      </c>
      <c r="U31" s="13" t="s">
        <v>110</v>
      </c>
      <c r="Y31" s="10">
        <v>43531</v>
      </c>
      <c r="Z31" s="13">
        <v>607.65</v>
      </c>
    </row>
    <row r="32" spans="1:26" s="4" customFormat="1">
      <c r="A32" s="10">
        <v>40913</v>
      </c>
      <c r="B32" s="13">
        <v>886.29499999999996</v>
      </c>
      <c r="C32" s="13">
        <v>161.447</v>
      </c>
      <c r="D32" s="13">
        <v>129.35499999999999</v>
      </c>
      <c r="E32" s="13">
        <v>155.952</v>
      </c>
      <c r="F32" s="13">
        <v>153.18199999999999</v>
      </c>
      <c r="G32" s="13">
        <v>174.68700000000001</v>
      </c>
      <c r="H32" s="13">
        <v>287.57799999999997</v>
      </c>
      <c r="I32" s="13" t="s">
        <v>110</v>
      </c>
      <c r="J32" s="13" t="s">
        <v>110</v>
      </c>
      <c r="K32" s="13">
        <v>219.054</v>
      </c>
      <c r="L32" s="13">
        <v>330.791</v>
      </c>
      <c r="M32" s="13">
        <v>160.65899999999999</v>
      </c>
      <c r="N32" s="13">
        <v>146.93</v>
      </c>
      <c r="O32" s="13">
        <v>207.482</v>
      </c>
      <c r="P32" s="13">
        <v>191.614</v>
      </c>
      <c r="Q32" s="13">
        <v>146.74600000000001</v>
      </c>
      <c r="R32" s="13">
        <v>185.02199999999999</v>
      </c>
      <c r="S32" s="13" t="e">
        <f t="shared" ca="1" si="11"/>
        <v>#NAME?</v>
      </c>
      <c r="T32" s="13" t="s">
        <v>110</v>
      </c>
      <c r="U32" s="13" t="s">
        <v>110</v>
      </c>
      <c r="Y32" s="10">
        <v>43530</v>
      </c>
      <c r="Z32" s="13">
        <v>608.33000000000004</v>
      </c>
    </row>
    <row r="33" spans="1:26" s="4" customFormat="1">
      <c r="A33" s="10">
        <v>40914</v>
      </c>
      <c r="B33" s="13">
        <v>870.16600000000005</v>
      </c>
      <c r="C33" s="13">
        <v>161.49799999999999</v>
      </c>
      <c r="D33" s="13">
        <v>128.577</v>
      </c>
      <c r="E33" s="13">
        <v>153.667</v>
      </c>
      <c r="F33" s="13">
        <v>152.233</v>
      </c>
      <c r="G33" s="13">
        <v>175.56800000000001</v>
      </c>
      <c r="H33" s="13">
        <v>284.005</v>
      </c>
      <c r="I33" s="13" t="s">
        <v>110</v>
      </c>
      <c r="J33" s="13" t="s">
        <v>110</v>
      </c>
      <c r="K33" s="13">
        <v>213.26900000000001</v>
      </c>
      <c r="L33" s="13">
        <v>336.79500000000002</v>
      </c>
      <c r="M33" s="13">
        <v>164.24600000000001</v>
      </c>
      <c r="N33" s="13">
        <v>146.39099999999999</v>
      </c>
      <c r="O33" s="13">
        <v>207.256</v>
      </c>
      <c r="P33" s="13">
        <v>191.399</v>
      </c>
      <c r="Q33" s="13">
        <v>147.25899999999999</v>
      </c>
      <c r="R33" s="13">
        <v>186.73099999999999</v>
      </c>
      <c r="S33" s="13" t="e">
        <f t="shared" ca="1" si="11"/>
        <v>#NAME?</v>
      </c>
      <c r="T33" s="13" t="s">
        <v>110</v>
      </c>
      <c r="U33" s="13" t="s">
        <v>110</v>
      </c>
      <c r="Y33" s="10">
        <v>43529</v>
      </c>
      <c r="Z33" s="13">
        <v>608.30999999999995</v>
      </c>
    </row>
    <row r="34" spans="1:26" s="4" customFormat="1">
      <c r="A34" s="10">
        <v>40915</v>
      </c>
      <c r="B34" s="13">
        <v>870.16600000000005</v>
      </c>
      <c r="C34" s="13">
        <v>161.49799999999999</v>
      </c>
      <c r="D34" s="13">
        <v>128.577</v>
      </c>
      <c r="E34" s="13">
        <v>153.667</v>
      </c>
      <c r="F34" s="13">
        <v>152.233</v>
      </c>
      <c r="G34" s="13">
        <v>175.56800000000001</v>
      </c>
      <c r="H34" s="13">
        <v>284.005</v>
      </c>
      <c r="I34" s="13" t="s">
        <v>110</v>
      </c>
      <c r="J34" s="13" t="s">
        <v>110</v>
      </c>
      <c r="K34" s="13">
        <v>213.26900000000001</v>
      </c>
      <c r="L34" s="13">
        <v>336.79500000000002</v>
      </c>
      <c r="M34" s="13">
        <v>164.24600000000001</v>
      </c>
      <c r="N34" s="13">
        <v>146.39099999999999</v>
      </c>
      <c r="O34" s="13">
        <v>207.256</v>
      </c>
      <c r="P34" s="13">
        <v>191.399</v>
      </c>
      <c r="Q34" s="13">
        <v>147.25899999999999</v>
      </c>
      <c r="R34" s="13">
        <v>186.73099999999999</v>
      </c>
      <c r="S34" s="13" t="e">
        <f t="shared" ca="1" si="11"/>
        <v>#NAME?</v>
      </c>
      <c r="T34" s="13" t="s">
        <v>110</v>
      </c>
      <c r="U34" s="13" t="s">
        <v>110</v>
      </c>
      <c r="Y34" s="10">
        <v>43524</v>
      </c>
      <c r="Z34" s="13">
        <v>608.5</v>
      </c>
    </row>
    <row r="35" spans="1:26" s="4" customFormat="1">
      <c r="A35" s="10">
        <v>40916</v>
      </c>
      <c r="B35" s="13">
        <v>870.16600000000005</v>
      </c>
      <c r="C35" s="13">
        <v>161.49799999999999</v>
      </c>
      <c r="D35" s="13">
        <v>128.577</v>
      </c>
      <c r="E35" s="13">
        <v>153.667</v>
      </c>
      <c r="F35" s="13">
        <v>152.233</v>
      </c>
      <c r="G35" s="13">
        <v>175.56800000000001</v>
      </c>
      <c r="H35" s="13">
        <v>284.005</v>
      </c>
      <c r="I35" s="13" t="s">
        <v>110</v>
      </c>
      <c r="J35" s="13" t="s">
        <v>110</v>
      </c>
      <c r="K35" s="13">
        <v>213.26900000000001</v>
      </c>
      <c r="L35" s="13">
        <v>336.79500000000002</v>
      </c>
      <c r="M35" s="13">
        <v>164.24600000000001</v>
      </c>
      <c r="N35" s="13">
        <v>146.39099999999999</v>
      </c>
      <c r="O35" s="13">
        <v>207.256</v>
      </c>
      <c r="P35" s="13">
        <v>191.399</v>
      </c>
      <c r="Q35" s="13">
        <v>147.25899999999999</v>
      </c>
      <c r="R35" s="13">
        <v>186.73099999999999</v>
      </c>
      <c r="S35" s="13" t="e">
        <f t="shared" ca="1" si="11"/>
        <v>#NAME?</v>
      </c>
      <c r="T35" s="13" t="s">
        <v>110</v>
      </c>
      <c r="U35" s="13" t="s">
        <v>110</v>
      </c>
      <c r="Y35" s="10">
        <v>43523</v>
      </c>
      <c r="Z35" s="13">
        <v>608.38</v>
      </c>
    </row>
    <row r="36" spans="1:26" s="4" customFormat="1">
      <c r="A36" s="10">
        <v>40917</v>
      </c>
      <c r="B36" s="13">
        <v>883.95100000000002</v>
      </c>
      <c r="C36" s="13">
        <v>161.637</v>
      </c>
      <c r="D36" s="13">
        <v>128.43</v>
      </c>
      <c r="E36" s="13">
        <v>153.68799999999999</v>
      </c>
      <c r="F36" s="13">
        <v>152.333</v>
      </c>
      <c r="G36" s="13">
        <v>175.887</v>
      </c>
      <c r="H36" s="13">
        <v>276.10899999999998</v>
      </c>
      <c r="I36" s="13" t="s">
        <v>110</v>
      </c>
      <c r="J36" s="13" t="s">
        <v>110</v>
      </c>
      <c r="K36" s="13">
        <v>215.411</v>
      </c>
      <c r="L36" s="13">
        <v>344.48</v>
      </c>
      <c r="M36" s="13">
        <v>164.727</v>
      </c>
      <c r="N36" s="13">
        <v>149.33000000000001</v>
      </c>
      <c r="O36" s="13">
        <v>213.08500000000001</v>
      </c>
      <c r="P36" s="13">
        <v>193.74100000000001</v>
      </c>
      <c r="Q36" s="13">
        <v>147.88399999999999</v>
      </c>
      <c r="R36" s="13">
        <v>187.893</v>
      </c>
      <c r="S36" s="13" t="e">
        <f t="shared" ca="1" si="11"/>
        <v>#NAME?</v>
      </c>
      <c r="T36" s="13" t="s">
        <v>110</v>
      </c>
      <c r="U36" s="13" t="s">
        <v>110</v>
      </c>
      <c r="Y36" s="10">
        <v>43522</v>
      </c>
      <c r="Z36" s="13">
        <v>607.66</v>
      </c>
    </row>
    <row r="37" spans="1:26" s="4" customFormat="1">
      <c r="A37" s="10">
        <v>40918</v>
      </c>
      <c r="B37" s="13">
        <v>876.149</v>
      </c>
      <c r="C37" s="13">
        <v>157.24</v>
      </c>
      <c r="D37" s="13">
        <v>126.57</v>
      </c>
      <c r="E37" s="13">
        <v>149.47</v>
      </c>
      <c r="F37" s="13">
        <v>148.70500000000001</v>
      </c>
      <c r="G37" s="13">
        <v>172.46600000000001</v>
      </c>
      <c r="H37" s="13">
        <v>257.19099999999997</v>
      </c>
      <c r="I37" s="13" t="s">
        <v>110</v>
      </c>
      <c r="J37" s="13" t="s">
        <v>110</v>
      </c>
      <c r="K37" s="13">
        <v>212.09200000000001</v>
      </c>
      <c r="L37" s="13">
        <v>327.411</v>
      </c>
      <c r="M37" s="13">
        <v>171.82900000000001</v>
      </c>
      <c r="N37" s="13">
        <v>150.61099999999999</v>
      </c>
      <c r="O37" s="13">
        <v>216.49600000000001</v>
      </c>
      <c r="P37" s="13">
        <v>194.732</v>
      </c>
      <c r="Q37" s="13">
        <v>148.40299999999999</v>
      </c>
      <c r="R37" s="13">
        <v>187.893</v>
      </c>
      <c r="S37" s="13" t="e">
        <f t="shared" ca="1" si="11"/>
        <v>#NAME?</v>
      </c>
      <c r="T37" s="13" t="s">
        <v>110</v>
      </c>
      <c r="U37" s="13" t="s">
        <v>110</v>
      </c>
      <c r="Y37" s="10">
        <v>43521</v>
      </c>
      <c r="Z37" s="13">
        <v>607.57000000000005</v>
      </c>
    </row>
    <row r="38" spans="1:26" s="4" customFormat="1">
      <c r="A38" s="10">
        <v>40919</v>
      </c>
      <c r="B38" s="13">
        <v>888.37300000000005</v>
      </c>
      <c r="C38" s="13">
        <v>160.02699999999999</v>
      </c>
      <c r="D38" s="13">
        <v>126.42700000000001</v>
      </c>
      <c r="E38" s="13">
        <v>152.92599999999999</v>
      </c>
      <c r="F38" s="13">
        <v>151.53800000000001</v>
      </c>
      <c r="G38" s="13">
        <v>175.40299999999999</v>
      </c>
      <c r="H38" s="13">
        <v>256.50299999999999</v>
      </c>
      <c r="I38" s="13" t="s">
        <v>110</v>
      </c>
      <c r="J38" s="13" t="s">
        <v>110</v>
      </c>
      <c r="K38" s="13">
        <v>209.792</v>
      </c>
      <c r="L38" s="13">
        <v>323.548</v>
      </c>
      <c r="M38" s="13">
        <v>169.80500000000001</v>
      </c>
      <c r="N38" s="13">
        <v>146.65299999999999</v>
      </c>
      <c r="O38" s="13">
        <v>213.61199999999999</v>
      </c>
      <c r="P38" s="13">
        <v>193.03</v>
      </c>
      <c r="Q38" s="13">
        <v>147.93100000000001</v>
      </c>
      <c r="R38" s="13">
        <v>185.92099999999999</v>
      </c>
      <c r="S38" s="13" t="e">
        <f t="shared" ca="1" si="11"/>
        <v>#NAME?</v>
      </c>
      <c r="T38" s="13" t="s">
        <v>110</v>
      </c>
      <c r="U38" s="13" t="s">
        <v>110</v>
      </c>
      <c r="Y38" s="10">
        <v>43518</v>
      </c>
      <c r="Z38" s="13">
        <v>607.55999999999995</v>
      </c>
    </row>
    <row r="39" spans="1:26" s="4" customFormat="1">
      <c r="A39" s="10">
        <v>40920</v>
      </c>
      <c r="B39" s="13">
        <v>884.46400000000006</v>
      </c>
      <c r="C39" s="13">
        <v>159.5</v>
      </c>
      <c r="D39" s="13">
        <v>127.211</v>
      </c>
      <c r="E39" s="13">
        <v>153</v>
      </c>
      <c r="F39" s="13">
        <v>151.315</v>
      </c>
      <c r="G39" s="13">
        <v>178.09700000000001</v>
      </c>
      <c r="H39" s="13">
        <v>250.38499999999999</v>
      </c>
      <c r="I39" s="13" t="s">
        <v>110</v>
      </c>
      <c r="J39" s="13" t="s">
        <v>110</v>
      </c>
      <c r="K39" s="13">
        <v>205</v>
      </c>
      <c r="L39" s="13">
        <v>313.81700000000001</v>
      </c>
      <c r="M39" s="13">
        <v>169.256</v>
      </c>
      <c r="N39" s="13">
        <v>149.55000000000001</v>
      </c>
      <c r="O39" s="13">
        <v>215.76900000000001</v>
      </c>
      <c r="P39" s="13">
        <v>195.459</v>
      </c>
      <c r="Q39" s="13">
        <v>146.554</v>
      </c>
      <c r="R39" s="13">
        <v>186.45599999999999</v>
      </c>
      <c r="S39" s="13" t="e">
        <f t="shared" ca="1" si="11"/>
        <v>#NAME?</v>
      </c>
      <c r="T39" s="13" t="s">
        <v>110</v>
      </c>
      <c r="U39" s="13" t="s">
        <v>110</v>
      </c>
      <c r="Y39" s="10">
        <v>43517</v>
      </c>
      <c r="Z39" s="13">
        <v>608.17999999999995</v>
      </c>
    </row>
    <row r="40" spans="1:26" s="4" customFormat="1">
      <c r="A40" s="10">
        <v>40921</v>
      </c>
      <c r="B40" s="13">
        <v>888.08500000000004</v>
      </c>
      <c r="C40" s="13">
        <v>161.655</v>
      </c>
      <c r="D40" s="13">
        <v>128.75899999999999</v>
      </c>
      <c r="E40" s="13">
        <v>155.023</v>
      </c>
      <c r="F40" s="13">
        <v>152.714</v>
      </c>
      <c r="G40" s="13">
        <v>183.75399999999999</v>
      </c>
      <c r="H40" s="13">
        <v>258.17</v>
      </c>
      <c r="I40" s="13" t="s">
        <v>110</v>
      </c>
      <c r="J40" s="13" t="s">
        <v>110</v>
      </c>
      <c r="K40" s="13">
        <v>210.10499999999999</v>
      </c>
      <c r="L40" s="13">
        <v>322.47699999999998</v>
      </c>
      <c r="M40" s="13">
        <v>162.61099999999999</v>
      </c>
      <c r="N40" s="13">
        <v>145.51</v>
      </c>
      <c r="O40" s="13">
        <v>211.27699999999999</v>
      </c>
      <c r="P40" s="13">
        <v>191.04499999999999</v>
      </c>
      <c r="Q40" s="13">
        <v>144.56</v>
      </c>
      <c r="R40" s="13">
        <v>186.45599999999999</v>
      </c>
      <c r="S40" s="13" t="e">
        <f t="shared" ca="1" si="11"/>
        <v>#NAME?</v>
      </c>
      <c r="T40" s="13" t="s">
        <v>110</v>
      </c>
      <c r="U40" s="13" t="s">
        <v>110</v>
      </c>
      <c r="Y40" s="10">
        <v>43516</v>
      </c>
      <c r="Z40" s="13">
        <v>607.87</v>
      </c>
    </row>
    <row r="41" spans="1:26" s="4" customFormat="1">
      <c r="A41" s="10">
        <v>40922</v>
      </c>
      <c r="B41" s="13">
        <v>888.08500000000004</v>
      </c>
      <c r="C41" s="13">
        <v>161.655</v>
      </c>
      <c r="D41" s="13">
        <v>128.75899999999999</v>
      </c>
      <c r="E41" s="13">
        <v>155.023</v>
      </c>
      <c r="F41" s="13">
        <v>152.714</v>
      </c>
      <c r="G41" s="13">
        <v>183.75399999999999</v>
      </c>
      <c r="H41" s="13">
        <v>258.17</v>
      </c>
      <c r="I41" s="13" t="s">
        <v>110</v>
      </c>
      <c r="J41" s="13" t="s">
        <v>110</v>
      </c>
      <c r="K41" s="13">
        <v>210.10499999999999</v>
      </c>
      <c r="L41" s="13">
        <v>322.47699999999998</v>
      </c>
      <c r="M41" s="13">
        <v>162.61099999999999</v>
      </c>
      <c r="N41" s="13">
        <v>145.51</v>
      </c>
      <c r="O41" s="13">
        <v>211.27699999999999</v>
      </c>
      <c r="P41" s="13">
        <v>191.04499999999999</v>
      </c>
      <c r="Q41" s="13">
        <v>144.56</v>
      </c>
      <c r="R41" s="13">
        <v>186.45599999999999</v>
      </c>
      <c r="S41" s="13" t="e">
        <f t="shared" ca="1" si="11"/>
        <v>#NAME?</v>
      </c>
      <c r="T41" s="13" t="s">
        <v>110</v>
      </c>
      <c r="U41" s="13" t="s">
        <v>110</v>
      </c>
      <c r="Y41" s="10">
        <v>43515</v>
      </c>
      <c r="Z41" s="13">
        <v>607.32000000000005</v>
      </c>
    </row>
    <row r="42" spans="1:26" s="4" customFormat="1">
      <c r="A42" s="10">
        <v>40923</v>
      </c>
      <c r="B42" s="13">
        <v>888.08500000000004</v>
      </c>
      <c r="C42" s="13">
        <v>161.655</v>
      </c>
      <c r="D42" s="13">
        <v>128.75899999999999</v>
      </c>
      <c r="E42" s="13">
        <v>155.023</v>
      </c>
      <c r="F42" s="13">
        <v>152.714</v>
      </c>
      <c r="G42" s="13">
        <v>183.75399999999999</v>
      </c>
      <c r="H42" s="13">
        <v>258.17</v>
      </c>
      <c r="I42" s="13" t="s">
        <v>110</v>
      </c>
      <c r="J42" s="13" t="s">
        <v>110</v>
      </c>
      <c r="K42" s="13">
        <v>210.10499999999999</v>
      </c>
      <c r="L42" s="13">
        <v>322.47699999999998</v>
      </c>
      <c r="M42" s="13">
        <v>162.61099999999999</v>
      </c>
      <c r="N42" s="13">
        <v>145.51</v>
      </c>
      <c r="O42" s="13">
        <v>211.27699999999999</v>
      </c>
      <c r="P42" s="13">
        <v>191.04499999999999</v>
      </c>
      <c r="Q42" s="13">
        <v>144.56</v>
      </c>
      <c r="R42" s="13">
        <v>186.45599999999999</v>
      </c>
      <c r="S42" s="13" t="e">
        <f t="shared" ca="1" si="11"/>
        <v>#NAME?</v>
      </c>
      <c r="T42" s="13" t="s">
        <v>110</v>
      </c>
      <c r="U42" s="13" t="s">
        <v>110</v>
      </c>
      <c r="Y42" s="10">
        <v>43514</v>
      </c>
      <c r="Z42" s="13">
        <v>607.74</v>
      </c>
    </row>
    <row r="43" spans="1:26" s="4" customFormat="1">
      <c r="A43" s="10">
        <v>40924</v>
      </c>
      <c r="B43" s="13">
        <v>900.75599999999997</v>
      </c>
      <c r="C43" s="13">
        <v>164.26</v>
      </c>
      <c r="D43" s="13">
        <v>131.227</v>
      </c>
      <c r="E43" s="13">
        <v>157.09</v>
      </c>
      <c r="F43" s="13">
        <v>155.327</v>
      </c>
      <c r="G43" s="13">
        <v>184.416</v>
      </c>
      <c r="H43" s="13">
        <v>259.78399999999999</v>
      </c>
      <c r="I43" s="13" t="s">
        <v>110</v>
      </c>
      <c r="J43" s="13" t="s">
        <v>110</v>
      </c>
      <c r="K43" s="13">
        <v>210.39599999999999</v>
      </c>
      <c r="L43" s="13">
        <v>323.06599999999997</v>
      </c>
      <c r="M43" s="13">
        <v>167.74799999999999</v>
      </c>
      <c r="N43" s="13">
        <v>147.917</v>
      </c>
      <c r="O43" s="13">
        <v>214.041</v>
      </c>
      <c r="P43" s="13">
        <v>194.792</v>
      </c>
      <c r="Q43" s="13">
        <v>145</v>
      </c>
      <c r="R43" s="13">
        <v>186.45599999999999</v>
      </c>
      <c r="S43" s="13" t="e">
        <f t="shared" ca="1" si="11"/>
        <v>#NAME?</v>
      </c>
      <c r="T43" s="13" t="s">
        <v>110</v>
      </c>
      <c r="U43" s="13" t="s">
        <v>110</v>
      </c>
      <c r="Y43" s="10">
        <v>43511</v>
      </c>
      <c r="Z43" s="13">
        <v>607.70000000000005</v>
      </c>
    </row>
    <row r="44" spans="1:26" s="4" customFormat="1">
      <c r="A44" s="10">
        <v>40925</v>
      </c>
      <c r="B44" s="13">
        <v>873.76700000000005</v>
      </c>
      <c r="C44" s="13">
        <v>161.864</v>
      </c>
      <c r="D44" s="13">
        <v>128.667</v>
      </c>
      <c r="E44" s="13">
        <v>154.577</v>
      </c>
      <c r="F44" s="13">
        <v>155.02199999999999</v>
      </c>
      <c r="G44" s="13">
        <v>183.43799999999999</v>
      </c>
      <c r="H44" s="13">
        <v>252.52199999999999</v>
      </c>
      <c r="I44" s="13" t="s">
        <v>110</v>
      </c>
      <c r="J44" s="13" t="s">
        <v>110</v>
      </c>
      <c r="K44" s="13">
        <v>205.97499999999999</v>
      </c>
      <c r="L44" s="13">
        <v>318.61599999999999</v>
      </c>
      <c r="M44" s="13">
        <v>163.65700000000001</v>
      </c>
      <c r="N44" s="13">
        <v>144.226</v>
      </c>
      <c r="O44" s="13">
        <v>211.58600000000001</v>
      </c>
      <c r="P44" s="13">
        <v>190.059</v>
      </c>
      <c r="Q44" s="13">
        <v>142.03800000000001</v>
      </c>
      <c r="R44" s="13">
        <v>186.45599999999999</v>
      </c>
      <c r="S44" s="13" t="e">
        <f t="shared" ca="1" si="11"/>
        <v>#NAME?</v>
      </c>
      <c r="T44" s="13" t="s">
        <v>110</v>
      </c>
      <c r="U44" s="13" t="s">
        <v>110</v>
      </c>
      <c r="Y44" s="10">
        <v>43510</v>
      </c>
      <c r="Z44" s="13">
        <v>607.02</v>
      </c>
    </row>
    <row r="45" spans="1:26" s="4" customFormat="1">
      <c r="A45" s="10">
        <v>40926</v>
      </c>
      <c r="B45" s="13">
        <v>832.92700000000002</v>
      </c>
      <c r="C45" s="13">
        <v>156.69999999999999</v>
      </c>
      <c r="D45" s="13">
        <v>126.36</v>
      </c>
      <c r="E45" s="13">
        <v>150.232</v>
      </c>
      <c r="F45" s="13">
        <v>149.88200000000001</v>
      </c>
      <c r="G45" s="13">
        <v>178.249</v>
      </c>
      <c r="H45" s="13">
        <v>251.33500000000001</v>
      </c>
      <c r="I45" s="13" t="s">
        <v>110</v>
      </c>
      <c r="J45" s="13" t="s">
        <v>110</v>
      </c>
      <c r="K45" s="13">
        <v>204.536</v>
      </c>
      <c r="L45" s="13">
        <v>322.63400000000001</v>
      </c>
      <c r="M45" s="13">
        <v>160.13900000000001</v>
      </c>
      <c r="N45" s="13">
        <v>140.54599999999999</v>
      </c>
      <c r="O45" s="13">
        <v>208.98500000000001</v>
      </c>
      <c r="P45" s="13">
        <v>187.88399999999999</v>
      </c>
      <c r="Q45" s="13">
        <v>139.97</v>
      </c>
      <c r="R45" s="13">
        <v>179.76900000000001</v>
      </c>
      <c r="S45" s="13" t="e">
        <f t="shared" ca="1" si="11"/>
        <v>#NAME?</v>
      </c>
      <c r="T45" s="13" t="s">
        <v>110</v>
      </c>
      <c r="U45" s="13" t="s">
        <v>110</v>
      </c>
      <c r="Y45" s="10">
        <v>43509</v>
      </c>
      <c r="Z45" s="13">
        <v>607.97</v>
      </c>
    </row>
    <row r="46" spans="1:26" s="4" customFormat="1">
      <c r="A46" s="10">
        <v>40927</v>
      </c>
      <c r="B46" s="13">
        <v>797.40800000000002</v>
      </c>
      <c r="C46" s="13">
        <v>153.82300000000001</v>
      </c>
      <c r="D46" s="13">
        <v>123.547</v>
      </c>
      <c r="E46" s="13">
        <v>147.00200000000001</v>
      </c>
      <c r="F46" s="13">
        <v>147.536</v>
      </c>
      <c r="G46" s="13">
        <v>174.83600000000001</v>
      </c>
      <c r="H46" s="13">
        <v>242.31200000000001</v>
      </c>
      <c r="I46" s="13" t="s">
        <v>110</v>
      </c>
      <c r="J46" s="13" t="s">
        <v>110</v>
      </c>
      <c r="K46" s="13">
        <v>196.619</v>
      </c>
      <c r="L46" s="13">
        <v>306.03800000000001</v>
      </c>
      <c r="M46" s="13">
        <v>156.85499999999999</v>
      </c>
      <c r="N46" s="13">
        <v>140.33000000000001</v>
      </c>
      <c r="O46" s="13">
        <v>198.64699999999999</v>
      </c>
      <c r="P46" s="13">
        <v>184.75399999999999</v>
      </c>
      <c r="Q46" s="13">
        <v>138.39599999999999</v>
      </c>
      <c r="R46" s="13">
        <v>176.845</v>
      </c>
      <c r="S46" s="13" t="e">
        <f t="shared" ca="1" si="11"/>
        <v>#NAME?</v>
      </c>
      <c r="T46" s="13" t="s">
        <v>110</v>
      </c>
      <c r="U46" s="13" t="s">
        <v>110</v>
      </c>
      <c r="Y46" s="10">
        <v>43508</v>
      </c>
      <c r="Z46" s="13">
        <v>607.69000000000005</v>
      </c>
    </row>
    <row r="47" spans="1:26" s="4" customFormat="1">
      <c r="A47" s="10">
        <v>40928</v>
      </c>
      <c r="B47" s="13">
        <v>788.23099999999999</v>
      </c>
      <c r="C47" s="13">
        <v>152.62899999999999</v>
      </c>
      <c r="D47" s="13">
        <v>121.815</v>
      </c>
      <c r="E47" s="13">
        <v>144.84800000000001</v>
      </c>
      <c r="F47" s="13">
        <v>147.23099999999999</v>
      </c>
      <c r="G47" s="13">
        <v>171.97800000000001</v>
      </c>
      <c r="H47" s="13">
        <v>240.16800000000001</v>
      </c>
      <c r="I47" s="13" t="s">
        <v>110</v>
      </c>
      <c r="J47" s="13" t="s">
        <v>110</v>
      </c>
      <c r="K47" s="13">
        <v>195.536</v>
      </c>
      <c r="L47" s="13">
        <v>301.22899999999998</v>
      </c>
      <c r="M47" s="13">
        <v>156.85499999999999</v>
      </c>
      <c r="N47" s="13">
        <v>140.33000000000001</v>
      </c>
      <c r="O47" s="13">
        <v>198.64699999999999</v>
      </c>
      <c r="P47" s="13">
        <v>181.71100000000001</v>
      </c>
      <c r="Q47" s="13">
        <v>138.39599999999999</v>
      </c>
      <c r="R47" s="13">
        <v>176.845</v>
      </c>
      <c r="S47" s="13" t="e">
        <f t="shared" ca="1" si="11"/>
        <v>#NAME?</v>
      </c>
      <c r="T47" s="13" t="s">
        <v>110</v>
      </c>
      <c r="U47" s="13" t="s">
        <v>110</v>
      </c>
      <c r="Y47" s="10">
        <v>43507</v>
      </c>
      <c r="Z47" s="13">
        <v>607.61</v>
      </c>
    </row>
    <row r="48" spans="1:26" s="4" customFormat="1" ht="15">
      <c r="A48" s="10">
        <v>40929</v>
      </c>
      <c r="B48" s="13">
        <v>788.23099999999999</v>
      </c>
      <c r="C48" s="13">
        <v>152.62899999999999</v>
      </c>
      <c r="D48" s="13">
        <v>121.815</v>
      </c>
      <c r="E48" s="13">
        <v>144.84800000000001</v>
      </c>
      <c r="F48" s="13">
        <v>147.23099999999999</v>
      </c>
      <c r="G48" s="13">
        <v>171.97800000000001</v>
      </c>
      <c r="H48" s="13">
        <v>240.16800000000001</v>
      </c>
      <c r="I48" s="13" t="s">
        <v>110</v>
      </c>
      <c r="J48" s="13" t="s">
        <v>110</v>
      </c>
      <c r="K48" s="13">
        <v>195.536</v>
      </c>
      <c r="L48" s="13">
        <v>301.22899999999998</v>
      </c>
      <c r="M48" s="13">
        <v>156.85499999999999</v>
      </c>
      <c r="N48" s="13">
        <v>140.33000000000001</v>
      </c>
      <c r="O48" s="13">
        <v>198.64699999999999</v>
      </c>
      <c r="P48" s="13">
        <v>181.71100000000001</v>
      </c>
      <c r="Q48" s="13">
        <v>138.39599999999999</v>
      </c>
      <c r="R48" s="13">
        <v>176.845</v>
      </c>
      <c r="S48" s="13" t="e">
        <f t="shared" ca="1" si="11"/>
        <v>#NAME?</v>
      </c>
      <c r="T48" s="13" t="s">
        <v>110</v>
      </c>
      <c r="U48" s="13" t="s">
        <v>110</v>
      </c>
      <c r="X48"/>
      <c r="Y48" s="10">
        <v>43504</v>
      </c>
      <c r="Z48" s="13">
        <v>607.23</v>
      </c>
    </row>
    <row r="49" spans="1:26" s="4" customFormat="1">
      <c r="A49" s="10">
        <v>40930</v>
      </c>
      <c r="B49" s="13">
        <v>788.23099999999999</v>
      </c>
      <c r="C49" s="13">
        <v>152.62899999999999</v>
      </c>
      <c r="D49" s="13">
        <v>121.815</v>
      </c>
      <c r="E49" s="13">
        <v>144.84800000000001</v>
      </c>
      <c r="F49" s="13">
        <v>147.23099999999999</v>
      </c>
      <c r="G49" s="13">
        <v>171.97800000000001</v>
      </c>
      <c r="H49" s="13">
        <v>240.16800000000001</v>
      </c>
      <c r="I49" s="13" t="s">
        <v>110</v>
      </c>
      <c r="J49" s="13" t="s">
        <v>110</v>
      </c>
      <c r="K49" s="13">
        <v>195.536</v>
      </c>
      <c r="L49" s="13">
        <v>301.22899999999998</v>
      </c>
      <c r="M49" s="13">
        <v>156.85499999999999</v>
      </c>
      <c r="N49" s="13">
        <v>140.33000000000001</v>
      </c>
      <c r="O49" s="13">
        <v>198.64699999999999</v>
      </c>
      <c r="P49" s="13">
        <v>181.71100000000001</v>
      </c>
      <c r="Q49" s="13">
        <v>138.39599999999999</v>
      </c>
      <c r="R49" s="13">
        <v>176.845</v>
      </c>
      <c r="S49" s="13" t="e">
        <f t="shared" ca="1" si="11"/>
        <v>#NAME?</v>
      </c>
      <c r="T49" s="13" t="s">
        <v>110</v>
      </c>
      <c r="U49" s="13" t="s">
        <v>110</v>
      </c>
      <c r="X49" s="12"/>
      <c r="Y49" s="10">
        <v>43503</v>
      </c>
      <c r="Z49" s="13">
        <v>606.96</v>
      </c>
    </row>
    <row r="50" spans="1:26" s="4" customFormat="1">
      <c r="A50" s="10">
        <v>40931</v>
      </c>
      <c r="B50" s="13">
        <v>775.01400000000001</v>
      </c>
      <c r="C50" s="13">
        <v>149.833</v>
      </c>
      <c r="D50" s="13">
        <v>118.395</v>
      </c>
      <c r="E50" s="13">
        <v>143.667</v>
      </c>
      <c r="F50" s="13">
        <v>146.17699999999999</v>
      </c>
      <c r="G50" s="13">
        <v>170.80699999999999</v>
      </c>
      <c r="H50" s="13">
        <v>233.505</v>
      </c>
      <c r="I50" s="13" t="s">
        <v>110</v>
      </c>
      <c r="J50" s="13" t="s">
        <v>110</v>
      </c>
      <c r="K50" s="13">
        <v>188.29499999999999</v>
      </c>
      <c r="L50" s="13">
        <v>292.02</v>
      </c>
      <c r="M50" s="13">
        <v>156.85499999999999</v>
      </c>
      <c r="N50" s="13">
        <v>140.33000000000001</v>
      </c>
      <c r="O50" s="13">
        <v>198.64699999999999</v>
      </c>
      <c r="P50" s="13">
        <v>180.81200000000001</v>
      </c>
      <c r="Q50" s="13">
        <v>138.39599999999999</v>
      </c>
      <c r="R50" s="13">
        <v>176.845</v>
      </c>
      <c r="S50" s="13" t="e">
        <f t="shared" ca="1" si="11"/>
        <v>#NAME?</v>
      </c>
      <c r="T50" s="13" t="s">
        <v>110</v>
      </c>
      <c r="U50" s="13" t="s">
        <v>110</v>
      </c>
      <c r="Y50" s="10">
        <v>43502</v>
      </c>
      <c r="Z50" s="13">
        <v>607.24</v>
      </c>
    </row>
    <row r="51" spans="1:26" s="4" customFormat="1">
      <c r="A51" s="10">
        <v>40932</v>
      </c>
      <c r="B51" s="13">
        <v>783.99900000000002</v>
      </c>
      <c r="C51" s="13">
        <v>151.667</v>
      </c>
      <c r="D51" s="13">
        <v>119.539</v>
      </c>
      <c r="E51" s="13">
        <v>144.79400000000001</v>
      </c>
      <c r="F51" s="13">
        <v>148.32499999999999</v>
      </c>
      <c r="G51" s="13">
        <v>171.637</v>
      </c>
      <c r="H51" s="13">
        <v>232.83500000000001</v>
      </c>
      <c r="I51" s="13" t="s">
        <v>110</v>
      </c>
      <c r="J51" s="13" t="s">
        <v>110</v>
      </c>
      <c r="K51" s="13">
        <v>189.148</v>
      </c>
      <c r="L51" s="13">
        <v>291.79399999999998</v>
      </c>
      <c r="M51" s="13">
        <v>156.85499999999999</v>
      </c>
      <c r="N51" s="13">
        <v>140.33000000000001</v>
      </c>
      <c r="O51" s="13">
        <v>198.64699999999999</v>
      </c>
      <c r="P51" s="13">
        <v>180.81200000000001</v>
      </c>
      <c r="Q51" s="13">
        <v>138.39599999999999</v>
      </c>
      <c r="R51" s="13">
        <v>176.845</v>
      </c>
      <c r="S51" s="13" t="e">
        <f t="shared" ca="1" si="11"/>
        <v>#NAME?</v>
      </c>
      <c r="T51" s="13" t="s">
        <v>110</v>
      </c>
      <c r="U51" s="13" t="s">
        <v>110</v>
      </c>
      <c r="Y51" s="10">
        <v>43501</v>
      </c>
      <c r="Z51" s="13">
        <v>607.1</v>
      </c>
    </row>
    <row r="52" spans="1:26" s="4" customFormat="1">
      <c r="A52" s="10">
        <v>40933</v>
      </c>
      <c r="B52" s="13">
        <v>758.97</v>
      </c>
      <c r="C52" s="13">
        <v>149.833</v>
      </c>
      <c r="D52" s="13">
        <v>118.333</v>
      </c>
      <c r="E52" s="13">
        <v>143</v>
      </c>
      <c r="F52" s="13">
        <v>146.667</v>
      </c>
      <c r="G52" s="13">
        <v>169.5</v>
      </c>
      <c r="H52" s="13">
        <v>230.178</v>
      </c>
      <c r="I52" s="13" t="s">
        <v>110</v>
      </c>
      <c r="J52" s="13" t="s">
        <v>110</v>
      </c>
      <c r="K52" s="13">
        <v>189.36799999999999</v>
      </c>
      <c r="L52" s="13">
        <v>288.03300000000002</v>
      </c>
      <c r="M52" s="13">
        <v>156.85499999999999</v>
      </c>
      <c r="N52" s="13">
        <v>140.33000000000001</v>
      </c>
      <c r="O52" s="13">
        <v>198.64699999999999</v>
      </c>
      <c r="P52" s="13">
        <v>180.81200000000001</v>
      </c>
      <c r="Q52" s="13">
        <v>138.39599999999999</v>
      </c>
      <c r="R52" s="13">
        <v>176.845</v>
      </c>
      <c r="S52" s="13" t="e">
        <f t="shared" ca="1" si="11"/>
        <v>#NAME?</v>
      </c>
      <c r="T52" s="13" t="s">
        <v>110</v>
      </c>
      <c r="U52" s="13" t="s">
        <v>110</v>
      </c>
      <c r="Y52" s="10">
        <v>43500</v>
      </c>
      <c r="Z52" s="13">
        <v>607.66</v>
      </c>
    </row>
    <row r="53" spans="1:26" s="4" customFormat="1">
      <c r="A53" s="10">
        <v>40934</v>
      </c>
      <c r="B53" s="13">
        <v>764.99900000000002</v>
      </c>
      <c r="C53" s="13">
        <v>146.97</v>
      </c>
      <c r="D53" s="13">
        <v>116.928</v>
      </c>
      <c r="E53" s="13">
        <v>140.029</v>
      </c>
      <c r="F53" s="13">
        <v>144.01400000000001</v>
      </c>
      <c r="G53" s="13">
        <v>166.37</v>
      </c>
      <c r="H53" s="13">
        <v>219.417</v>
      </c>
      <c r="I53" s="13" t="s">
        <v>110</v>
      </c>
      <c r="J53" s="13" t="s">
        <v>110</v>
      </c>
      <c r="K53" s="13">
        <v>180.69800000000001</v>
      </c>
      <c r="L53" s="13">
        <v>275.11200000000002</v>
      </c>
      <c r="M53" s="13">
        <v>156.85499999999999</v>
      </c>
      <c r="N53" s="13">
        <v>140.33000000000001</v>
      </c>
      <c r="O53" s="13">
        <v>198.64699999999999</v>
      </c>
      <c r="P53" s="13">
        <v>180.81200000000001</v>
      </c>
      <c r="Q53" s="13">
        <v>138.39599999999999</v>
      </c>
      <c r="R53" s="13">
        <v>176.845</v>
      </c>
      <c r="S53" s="13" t="e">
        <f t="shared" ca="1" si="11"/>
        <v>#NAME?</v>
      </c>
      <c r="T53" s="13" t="s">
        <v>110</v>
      </c>
      <c r="U53" s="13" t="s">
        <v>110</v>
      </c>
      <c r="Y53" s="10">
        <v>43497</v>
      </c>
      <c r="Z53" s="13">
        <v>607.96</v>
      </c>
    </row>
    <row r="54" spans="1:26" s="4" customFormat="1">
      <c r="A54" s="10">
        <v>40935</v>
      </c>
      <c r="B54" s="13">
        <v>762.625</v>
      </c>
      <c r="C54" s="13">
        <v>144.51</v>
      </c>
      <c r="D54" s="13">
        <v>115.393</v>
      </c>
      <c r="E54" s="13">
        <v>138.16999999999999</v>
      </c>
      <c r="F54" s="13">
        <v>142.76300000000001</v>
      </c>
      <c r="G54" s="13">
        <v>165.20599999999999</v>
      </c>
      <c r="H54" s="13">
        <v>219.38800000000001</v>
      </c>
      <c r="I54" s="13" t="s">
        <v>110</v>
      </c>
      <c r="J54" s="13" t="s">
        <v>110</v>
      </c>
      <c r="K54" s="13">
        <v>181.32</v>
      </c>
      <c r="L54" s="13">
        <v>275.49</v>
      </c>
      <c r="M54" s="13">
        <v>156.85499999999999</v>
      </c>
      <c r="N54" s="13">
        <v>140.33000000000001</v>
      </c>
      <c r="O54" s="13">
        <v>179.05</v>
      </c>
      <c r="P54" s="13">
        <v>173.63</v>
      </c>
      <c r="Q54" s="13">
        <v>132.97</v>
      </c>
      <c r="R54" s="13">
        <v>176.845</v>
      </c>
      <c r="S54" s="13" t="e">
        <f t="shared" ca="1" si="11"/>
        <v>#NAME?</v>
      </c>
      <c r="T54" s="13" t="s">
        <v>110</v>
      </c>
      <c r="U54" s="13" t="s">
        <v>110</v>
      </c>
      <c r="Y54" s="10">
        <v>43496</v>
      </c>
      <c r="Z54" s="13">
        <v>606.75</v>
      </c>
    </row>
    <row r="55" spans="1:26" s="4" customFormat="1">
      <c r="A55" s="10">
        <v>40936</v>
      </c>
      <c r="B55" s="13">
        <v>762.625</v>
      </c>
      <c r="C55" s="13">
        <v>144.51</v>
      </c>
      <c r="D55" s="13">
        <v>115.393</v>
      </c>
      <c r="E55" s="13">
        <v>138.16999999999999</v>
      </c>
      <c r="F55" s="13">
        <v>142.76300000000001</v>
      </c>
      <c r="G55" s="13">
        <v>165.20599999999999</v>
      </c>
      <c r="H55" s="13">
        <v>219.38800000000001</v>
      </c>
      <c r="I55" s="13" t="s">
        <v>110</v>
      </c>
      <c r="J55" s="13" t="s">
        <v>110</v>
      </c>
      <c r="K55" s="13">
        <v>181.32</v>
      </c>
      <c r="L55" s="13">
        <v>275.49</v>
      </c>
      <c r="M55" s="13">
        <v>156.85499999999999</v>
      </c>
      <c r="N55" s="13">
        <v>140.33000000000001</v>
      </c>
      <c r="O55" s="13">
        <v>179.05</v>
      </c>
      <c r="P55" s="13">
        <v>173.63</v>
      </c>
      <c r="Q55" s="13">
        <v>132.97</v>
      </c>
      <c r="R55" s="13">
        <v>176.845</v>
      </c>
      <c r="S55" s="13" t="e">
        <f t="shared" ca="1" si="11"/>
        <v>#NAME?</v>
      </c>
      <c r="T55" s="13" t="s">
        <v>110</v>
      </c>
      <c r="U55" s="13" t="s">
        <v>110</v>
      </c>
      <c r="Y55" s="10">
        <v>43495</v>
      </c>
      <c r="Z55" s="13">
        <v>606.87</v>
      </c>
    </row>
    <row r="56" spans="1:26" s="4" customFormat="1">
      <c r="A56" s="10">
        <v>40937</v>
      </c>
      <c r="B56" s="13">
        <v>762.625</v>
      </c>
      <c r="C56" s="13">
        <v>144.51</v>
      </c>
      <c r="D56" s="13">
        <v>115.393</v>
      </c>
      <c r="E56" s="13">
        <v>138.16999999999999</v>
      </c>
      <c r="F56" s="13">
        <v>142.76300000000001</v>
      </c>
      <c r="G56" s="13">
        <v>165.20599999999999</v>
      </c>
      <c r="H56" s="13">
        <v>219.38800000000001</v>
      </c>
      <c r="I56" s="13" t="s">
        <v>110</v>
      </c>
      <c r="J56" s="13" t="s">
        <v>110</v>
      </c>
      <c r="K56" s="13">
        <v>181.32</v>
      </c>
      <c r="L56" s="13">
        <v>275.49</v>
      </c>
      <c r="M56" s="13">
        <v>156.85499999999999</v>
      </c>
      <c r="N56" s="13">
        <v>140.33000000000001</v>
      </c>
      <c r="O56" s="13">
        <v>179.05</v>
      </c>
      <c r="P56" s="13">
        <v>173.63</v>
      </c>
      <c r="Q56" s="13">
        <v>132.97</v>
      </c>
      <c r="R56" s="13">
        <v>176.845</v>
      </c>
      <c r="S56" s="13" t="e">
        <f t="shared" ca="1" si="11"/>
        <v>#NAME?</v>
      </c>
      <c r="T56" s="13" t="s">
        <v>110</v>
      </c>
      <c r="U56" s="13" t="s">
        <v>110</v>
      </c>
      <c r="Y56" s="10">
        <v>43494</v>
      </c>
      <c r="Z56" s="13">
        <v>606.9</v>
      </c>
    </row>
    <row r="57" spans="1:26" s="4" customFormat="1">
      <c r="A57" s="10">
        <v>40938</v>
      </c>
      <c r="B57" s="13">
        <v>773.18299999999999</v>
      </c>
      <c r="C57" s="13">
        <v>144.512</v>
      </c>
      <c r="D57" s="13">
        <v>115.541</v>
      </c>
      <c r="E57" s="13">
        <v>138.02000000000001</v>
      </c>
      <c r="F57" s="13">
        <v>141.65199999999999</v>
      </c>
      <c r="G57" s="13">
        <v>164.63</v>
      </c>
      <c r="H57" s="13">
        <v>221.94900000000001</v>
      </c>
      <c r="I57" s="13" t="s">
        <v>110</v>
      </c>
      <c r="J57" s="13" t="s">
        <v>110</v>
      </c>
      <c r="K57" s="13">
        <v>188.25700000000001</v>
      </c>
      <c r="L57" s="13">
        <v>279.346</v>
      </c>
      <c r="M57" s="13">
        <v>156.85499999999999</v>
      </c>
      <c r="N57" s="13">
        <v>140.33000000000001</v>
      </c>
      <c r="O57" s="13">
        <v>180.505</v>
      </c>
      <c r="P57" s="13">
        <v>174.81700000000001</v>
      </c>
      <c r="Q57" s="13">
        <v>137.01599999999999</v>
      </c>
      <c r="R57" s="13">
        <v>176.845</v>
      </c>
      <c r="S57" s="13" t="e">
        <f t="shared" ca="1" si="11"/>
        <v>#NAME?</v>
      </c>
      <c r="T57" s="13" t="s">
        <v>110</v>
      </c>
      <c r="U57" s="13" t="s">
        <v>110</v>
      </c>
      <c r="Y57" s="10">
        <v>43493</v>
      </c>
      <c r="Z57" s="13">
        <v>607.16999999999996</v>
      </c>
    </row>
    <row r="58" spans="1:26" s="4" customFormat="1">
      <c r="A58" s="10">
        <v>40939</v>
      </c>
      <c r="B58" s="13">
        <v>772.07899999999995</v>
      </c>
      <c r="C58" s="13">
        <v>144.833</v>
      </c>
      <c r="D58" s="13">
        <v>112.621</v>
      </c>
      <c r="E58" s="13">
        <v>138</v>
      </c>
      <c r="F58" s="13">
        <v>141.44200000000001</v>
      </c>
      <c r="G58" s="13">
        <v>165.333</v>
      </c>
      <c r="H58" s="13">
        <v>224.64400000000001</v>
      </c>
      <c r="I58" s="13" t="s">
        <v>110</v>
      </c>
      <c r="J58" s="13" t="s">
        <v>110</v>
      </c>
      <c r="K58" s="13">
        <v>189.70400000000001</v>
      </c>
      <c r="L58" s="13">
        <v>277.04300000000001</v>
      </c>
      <c r="M58" s="13">
        <v>156.85499999999999</v>
      </c>
      <c r="N58" s="13">
        <v>140.33000000000001</v>
      </c>
      <c r="O58" s="13">
        <v>180.94900000000001</v>
      </c>
      <c r="P58" s="13">
        <v>175.36799999999999</v>
      </c>
      <c r="Q58" s="13">
        <v>137.36000000000001</v>
      </c>
      <c r="R58" s="13">
        <v>176.845</v>
      </c>
      <c r="S58" s="13" t="e">
        <f t="shared" ca="1" si="11"/>
        <v>#NAME?</v>
      </c>
      <c r="T58" s="13" t="s">
        <v>110</v>
      </c>
      <c r="U58" s="13" t="s">
        <v>110</v>
      </c>
      <c r="Y58" s="10">
        <v>43490</v>
      </c>
      <c r="Z58" s="13">
        <v>607.6</v>
      </c>
    </row>
    <row r="59" spans="1:26" s="4" customFormat="1">
      <c r="A59" s="10">
        <v>40940</v>
      </c>
      <c r="B59" s="13">
        <v>757.69200000000001</v>
      </c>
      <c r="C59" s="13">
        <v>141.381</v>
      </c>
      <c r="D59" s="13">
        <v>111.55</v>
      </c>
      <c r="E59" s="13">
        <v>133.99299999999999</v>
      </c>
      <c r="F59" s="13">
        <v>137.749</v>
      </c>
      <c r="G59" s="13">
        <v>161.09200000000001</v>
      </c>
      <c r="H59" s="13">
        <v>217.35599999999999</v>
      </c>
      <c r="I59" s="13" t="s">
        <v>110</v>
      </c>
      <c r="J59" s="13" t="s">
        <v>110</v>
      </c>
      <c r="K59" s="13">
        <v>180.19399999999999</v>
      </c>
      <c r="L59" s="13">
        <v>263.71600000000001</v>
      </c>
      <c r="M59" s="13">
        <v>156.85499999999999</v>
      </c>
      <c r="N59" s="13">
        <v>140.33000000000001</v>
      </c>
      <c r="O59" s="13">
        <v>176.995</v>
      </c>
      <c r="P59" s="13">
        <v>171.75299999999999</v>
      </c>
      <c r="Q59" s="13">
        <v>134.578</v>
      </c>
      <c r="R59" s="13">
        <v>176.845</v>
      </c>
      <c r="S59" s="13" t="e">
        <f t="shared" ca="1" si="11"/>
        <v>#NAME?</v>
      </c>
      <c r="T59" s="13" t="s">
        <v>110</v>
      </c>
      <c r="U59" s="13" t="s">
        <v>110</v>
      </c>
      <c r="Y59" s="10">
        <v>43489</v>
      </c>
      <c r="Z59" s="13">
        <v>606.73</v>
      </c>
    </row>
    <row r="60" spans="1:26" s="4" customFormat="1">
      <c r="A60" s="10">
        <v>40941</v>
      </c>
      <c r="B60" s="13">
        <v>756.86400000000003</v>
      </c>
      <c r="C60" s="13">
        <v>142.09200000000001</v>
      </c>
      <c r="D60" s="13">
        <v>110.18</v>
      </c>
      <c r="E60" s="13">
        <v>134.42500000000001</v>
      </c>
      <c r="F60" s="13">
        <v>138.13999999999999</v>
      </c>
      <c r="G60" s="13">
        <v>161.268</v>
      </c>
      <c r="H60" s="13">
        <v>220.185</v>
      </c>
      <c r="I60" s="13" t="s">
        <v>110</v>
      </c>
      <c r="J60" s="13" t="s">
        <v>110</v>
      </c>
      <c r="K60" s="13">
        <v>179.92699999999999</v>
      </c>
      <c r="L60" s="13">
        <v>263.34699999999998</v>
      </c>
      <c r="M60" s="13">
        <v>156.85499999999999</v>
      </c>
      <c r="N60" s="13">
        <v>140.33000000000001</v>
      </c>
      <c r="O60" s="13">
        <v>167.929</v>
      </c>
      <c r="P60" s="13">
        <v>163.75899999999999</v>
      </c>
      <c r="Q60" s="13">
        <v>130.30000000000001</v>
      </c>
      <c r="R60" s="13">
        <v>176.845</v>
      </c>
      <c r="S60" s="13" t="e">
        <f t="shared" ca="1" si="11"/>
        <v>#NAME?</v>
      </c>
      <c r="T60" s="13" t="s">
        <v>110</v>
      </c>
      <c r="U60" s="13" t="s">
        <v>110</v>
      </c>
      <c r="Y60" s="10">
        <v>43488</v>
      </c>
      <c r="Z60" s="13">
        <v>607.07000000000005</v>
      </c>
    </row>
    <row r="61" spans="1:26" s="4" customFormat="1">
      <c r="A61" s="10">
        <v>40942</v>
      </c>
      <c r="B61" s="13">
        <v>739.66899999999998</v>
      </c>
      <c r="C61" s="13">
        <v>138.66499999999999</v>
      </c>
      <c r="D61" s="13">
        <v>109.66</v>
      </c>
      <c r="E61" s="13">
        <v>131.04</v>
      </c>
      <c r="F61" s="13">
        <v>135.92099999999999</v>
      </c>
      <c r="G61" s="13">
        <v>158.22499999999999</v>
      </c>
      <c r="H61" s="13">
        <v>215.18</v>
      </c>
      <c r="I61" s="13" t="s">
        <v>110</v>
      </c>
      <c r="J61" s="13" t="s">
        <v>110</v>
      </c>
      <c r="K61" s="13">
        <v>175.422</v>
      </c>
      <c r="L61" s="13">
        <v>255.15299999999999</v>
      </c>
      <c r="M61" s="13">
        <v>156.85499999999999</v>
      </c>
      <c r="N61" s="13">
        <v>140.33000000000001</v>
      </c>
      <c r="O61" s="13">
        <v>166.66300000000001</v>
      </c>
      <c r="P61" s="13">
        <v>162.6</v>
      </c>
      <c r="Q61" s="13">
        <v>129.411</v>
      </c>
      <c r="R61" s="13">
        <v>176.845</v>
      </c>
      <c r="S61" s="13" t="e">
        <f t="shared" ca="1" si="11"/>
        <v>#NAME?</v>
      </c>
      <c r="T61" s="13" t="s">
        <v>110</v>
      </c>
      <c r="U61" s="13" t="s">
        <v>110</v>
      </c>
      <c r="Y61" s="10">
        <v>43487</v>
      </c>
      <c r="Z61" s="13">
        <v>606.53</v>
      </c>
    </row>
    <row r="62" spans="1:26" s="4" customFormat="1">
      <c r="A62" s="10">
        <v>40943</v>
      </c>
      <c r="B62" s="13">
        <v>739.66899999999998</v>
      </c>
      <c r="C62" s="13">
        <v>138.66499999999999</v>
      </c>
      <c r="D62" s="13">
        <v>109.66</v>
      </c>
      <c r="E62" s="13">
        <v>131.04</v>
      </c>
      <c r="F62" s="13">
        <v>135.92099999999999</v>
      </c>
      <c r="G62" s="13">
        <v>158.22499999999999</v>
      </c>
      <c r="H62" s="13">
        <v>215.18</v>
      </c>
      <c r="I62" s="13" t="s">
        <v>110</v>
      </c>
      <c r="J62" s="13" t="s">
        <v>110</v>
      </c>
      <c r="K62" s="13">
        <v>175.422</v>
      </c>
      <c r="L62" s="13">
        <v>255.15299999999999</v>
      </c>
      <c r="M62" s="13">
        <v>156.85499999999999</v>
      </c>
      <c r="N62" s="13">
        <v>140.33000000000001</v>
      </c>
      <c r="O62" s="13">
        <v>166.66300000000001</v>
      </c>
      <c r="P62" s="13">
        <v>162.6</v>
      </c>
      <c r="Q62" s="13">
        <v>129.411</v>
      </c>
      <c r="R62" s="13">
        <v>176.845</v>
      </c>
      <c r="S62" s="13" t="e">
        <f t="shared" ca="1" si="11"/>
        <v>#NAME?</v>
      </c>
      <c r="T62" s="13" t="s">
        <v>110</v>
      </c>
      <c r="U62" s="13" t="s">
        <v>110</v>
      </c>
      <c r="Y62" s="10">
        <v>43486</v>
      </c>
      <c r="Z62" s="13">
        <v>607.67999999999995</v>
      </c>
    </row>
    <row r="63" spans="1:26" s="4" customFormat="1">
      <c r="A63" s="10">
        <v>40944</v>
      </c>
      <c r="B63" s="13">
        <v>739.66899999999998</v>
      </c>
      <c r="C63" s="13">
        <v>138.66499999999999</v>
      </c>
      <c r="D63" s="13">
        <v>109.66</v>
      </c>
      <c r="E63" s="13">
        <v>131.04</v>
      </c>
      <c r="F63" s="13">
        <v>135.92099999999999</v>
      </c>
      <c r="G63" s="13">
        <v>158.22499999999999</v>
      </c>
      <c r="H63" s="13">
        <v>215.18</v>
      </c>
      <c r="I63" s="13" t="s">
        <v>110</v>
      </c>
      <c r="J63" s="13" t="s">
        <v>110</v>
      </c>
      <c r="K63" s="13">
        <v>175.422</v>
      </c>
      <c r="L63" s="13">
        <v>255.15299999999999</v>
      </c>
      <c r="M63" s="13">
        <v>156.85499999999999</v>
      </c>
      <c r="N63" s="13">
        <v>140.33000000000001</v>
      </c>
      <c r="O63" s="13">
        <v>166.66300000000001</v>
      </c>
      <c r="P63" s="13">
        <v>162.6</v>
      </c>
      <c r="Q63" s="13">
        <v>129.411</v>
      </c>
      <c r="R63" s="13">
        <v>176.845</v>
      </c>
      <c r="S63" s="13" t="e">
        <f t="shared" ca="1" si="11"/>
        <v>#NAME?</v>
      </c>
      <c r="T63" s="13" t="s">
        <v>110</v>
      </c>
      <c r="U63" s="13" t="s">
        <v>110</v>
      </c>
      <c r="Y63" s="10">
        <v>43483</v>
      </c>
      <c r="Z63" s="13">
        <v>607.66999999999996</v>
      </c>
    </row>
    <row r="64" spans="1:26" s="4" customFormat="1">
      <c r="A64" s="10">
        <v>40945</v>
      </c>
      <c r="B64" s="13">
        <v>752.447</v>
      </c>
      <c r="C64" s="13">
        <v>137.86500000000001</v>
      </c>
      <c r="D64" s="13">
        <v>104.64100000000001</v>
      </c>
      <c r="E64" s="13">
        <v>129.75700000000001</v>
      </c>
      <c r="F64" s="13">
        <v>134.953</v>
      </c>
      <c r="G64" s="13">
        <v>156.935</v>
      </c>
      <c r="H64" s="13">
        <v>221.06899999999999</v>
      </c>
      <c r="I64" s="13" t="s">
        <v>110</v>
      </c>
      <c r="J64" s="13" t="s">
        <v>110</v>
      </c>
      <c r="K64" s="13">
        <v>177.483</v>
      </c>
      <c r="L64" s="13">
        <v>258.99299999999999</v>
      </c>
      <c r="M64" s="13">
        <v>156.85499999999999</v>
      </c>
      <c r="N64" s="13">
        <v>140.33000000000001</v>
      </c>
      <c r="O64" s="13">
        <v>160.58600000000001</v>
      </c>
      <c r="P64" s="13">
        <v>156.97999999999999</v>
      </c>
      <c r="Q64" s="13">
        <v>122.995</v>
      </c>
      <c r="R64" s="13">
        <v>176.845</v>
      </c>
      <c r="S64" s="13" t="e">
        <f t="shared" ca="1" si="11"/>
        <v>#NAME?</v>
      </c>
      <c r="T64" s="13" t="s">
        <v>110</v>
      </c>
      <c r="U64" s="13" t="s">
        <v>110</v>
      </c>
      <c r="Y64" s="10">
        <v>43482</v>
      </c>
      <c r="Z64" s="13">
        <v>607.29</v>
      </c>
    </row>
    <row r="65" spans="1:26" s="4" customFormat="1">
      <c r="A65" s="10">
        <v>40946</v>
      </c>
      <c r="B65" s="13">
        <v>745.27499999999998</v>
      </c>
      <c r="C65" s="13">
        <v>137.46700000000001</v>
      </c>
      <c r="D65" s="13">
        <v>104.349</v>
      </c>
      <c r="E65" s="13">
        <v>129.124</v>
      </c>
      <c r="F65" s="13">
        <v>134.50299999999999</v>
      </c>
      <c r="G65" s="13">
        <v>156.274</v>
      </c>
      <c r="H65" s="13">
        <v>220.142</v>
      </c>
      <c r="I65" s="13" t="s">
        <v>110</v>
      </c>
      <c r="J65" s="13" t="s">
        <v>110</v>
      </c>
      <c r="K65" s="13">
        <v>177.30799999999999</v>
      </c>
      <c r="L65" s="13">
        <v>260.24099999999999</v>
      </c>
      <c r="M65" s="13">
        <v>156.85499999999999</v>
      </c>
      <c r="N65" s="13">
        <v>130.55699999999999</v>
      </c>
      <c r="O65" s="13">
        <v>161.21600000000001</v>
      </c>
      <c r="P65" s="13">
        <v>157.44200000000001</v>
      </c>
      <c r="Q65" s="13">
        <v>122.88500000000001</v>
      </c>
      <c r="R65" s="13">
        <v>176.845</v>
      </c>
      <c r="S65" s="13" t="e">
        <f t="shared" ca="1" si="11"/>
        <v>#NAME?</v>
      </c>
      <c r="T65" s="13" t="s">
        <v>110</v>
      </c>
      <c r="U65" s="13" t="s">
        <v>110</v>
      </c>
      <c r="Y65" s="10">
        <v>43481</v>
      </c>
      <c r="Z65" s="13">
        <v>607.1</v>
      </c>
    </row>
    <row r="66" spans="1:26" s="4" customFormat="1">
      <c r="A66" s="10">
        <v>40947</v>
      </c>
      <c r="B66" s="13">
        <v>778.60900000000004</v>
      </c>
      <c r="C66" s="13">
        <v>136.87799999999999</v>
      </c>
      <c r="D66" s="13">
        <v>101.929</v>
      </c>
      <c r="E66" s="13">
        <v>128.31399999999999</v>
      </c>
      <c r="F66" s="13">
        <v>134.751</v>
      </c>
      <c r="G66" s="13">
        <v>154.34299999999999</v>
      </c>
      <c r="H66" s="13">
        <v>217.386</v>
      </c>
      <c r="I66" s="13" t="s">
        <v>110</v>
      </c>
      <c r="J66" s="13" t="s">
        <v>110</v>
      </c>
      <c r="K66" s="13">
        <v>176.17599999999999</v>
      </c>
      <c r="L66" s="13">
        <v>261</v>
      </c>
      <c r="M66" s="13">
        <v>156.85499999999999</v>
      </c>
      <c r="N66" s="13">
        <v>130.55699999999999</v>
      </c>
      <c r="O66" s="13">
        <v>162.20099999999999</v>
      </c>
      <c r="P66" s="13">
        <v>158.59399999999999</v>
      </c>
      <c r="Q66" s="13">
        <v>122.673</v>
      </c>
      <c r="R66" s="13">
        <v>176.845</v>
      </c>
      <c r="S66" s="13" t="e">
        <f t="shared" ca="1" si="11"/>
        <v>#NAME?</v>
      </c>
      <c r="T66" s="13" t="s">
        <v>110</v>
      </c>
      <c r="U66" s="13" t="s">
        <v>110</v>
      </c>
      <c r="Y66" s="10">
        <v>43480</v>
      </c>
      <c r="Z66" s="13">
        <v>607.04999999999995</v>
      </c>
    </row>
    <row r="67" spans="1:26" s="4" customFormat="1">
      <c r="A67" s="10">
        <v>40948</v>
      </c>
      <c r="B67" s="13">
        <v>800.78700000000003</v>
      </c>
      <c r="C67" s="13">
        <v>137.63499999999999</v>
      </c>
      <c r="D67" s="13">
        <v>100.977</v>
      </c>
      <c r="E67" s="13">
        <v>129.048</v>
      </c>
      <c r="F67" s="13">
        <v>134.863</v>
      </c>
      <c r="G67" s="13">
        <v>154.02500000000001</v>
      </c>
      <c r="H67" s="13">
        <v>216.63200000000001</v>
      </c>
      <c r="I67" s="13" t="s">
        <v>110</v>
      </c>
      <c r="J67" s="13" t="s">
        <v>110</v>
      </c>
      <c r="K67" s="13">
        <v>174.93899999999999</v>
      </c>
      <c r="L67" s="13">
        <v>261.78399999999999</v>
      </c>
      <c r="M67" s="13">
        <v>156.85499999999999</v>
      </c>
      <c r="N67" s="13">
        <v>129.98599999999999</v>
      </c>
      <c r="O67" s="13">
        <v>159.267</v>
      </c>
      <c r="P67" s="13">
        <v>155.14400000000001</v>
      </c>
      <c r="Q67" s="13">
        <v>121.09</v>
      </c>
      <c r="R67" s="13">
        <v>176.845</v>
      </c>
      <c r="S67" s="13" t="e">
        <f t="shared" ca="1" si="11"/>
        <v>#NAME?</v>
      </c>
      <c r="T67" s="13" t="s">
        <v>110</v>
      </c>
      <c r="U67" s="13" t="s">
        <v>110</v>
      </c>
      <c r="Y67" s="10">
        <v>43479</v>
      </c>
      <c r="Z67" s="13">
        <v>607.04</v>
      </c>
    </row>
    <row r="68" spans="1:26" s="4" customFormat="1">
      <c r="A68" s="10">
        <v>40949</v>
      </c>
      <c r="B68" s="13">
        <v>798.22500000000002</v>
      </c>
      <c r="C68" s="13">
        <v>140.32499999999999</v>
      </c>
      <c r="D68" s="13">
        <v>104.911</v>
      </c>
      <c r="E68" s="13">
        <v>131.26400000000001</v>
      </c>
      <c r="F68" s="13">
        <v>137.32499999999999</v>
      </c>
      <c r="G68" s="13">
        <v>156.583</v>
      </c>
      <c r="H68" s="13">
        <v>222.33</v>
      </c>
      <c r="I68" s="13" t="s">
        <v>110</v>
      </c>
      <c r="J68" s="13" t="s">
        <v>110</v>
      </c>
      <c r="K68" s="13">
        <v>177.66800000000001</v>
      </c>
      <c r="L68" s="13">
        <v>268.35300000000001</v>
      </c>
      <c r="M68" s="13">
        <v>156.85499999999999</v>
      </c>
      <c r="N68" s="13">
        <v>129.98599999999999</v>
      </c>
      <c r="O68" s="13">
        <v>159.39599999999999</v>
      </c>
      <c r="P68" s="13">
        <v>155.93700000000001</v>
      </c>
      <c r="Q68" s="13">
        <v>122.14</v>
      </c>
      <c r="R68" s="13">
        <v>176.845</v>
      </c>
      <c r="S68" s="13" t="e">
        <f t="shared" ca="1" si="11"/>
        <v>#NAME?</v>
      </c>
      <c r="T68" s="13" t="s">
        <v>110</v>
      </c>
      <c r="U68" s="13" t="s">
        <v>110</v>
      </c>
      <c r="Y68" s="10">
        <v>43476</v>
      </c>
      <c r="Z68" s="13">
        <v>606.73</v>
      </c>
    </row>
    <row r="69" spans="1:26" s="4" customFormat="1">
      <c r="A69" s="10">
        <v>40950</v>
      </c>
      <c r="B69" s="13">
        <v>798.22500000000002</v>
      </c>
      <c r="C69" s="13">
        <v>140.32499999999999</v>
      </c>
      <c r="D69" s="13">
        <v>104.911</v>
      </c>
      <c r="E69" s="13">
        <v>131.26400000000001</v>
      </c>
      <c r="F69" s="13">
        <v>137.32499999999999</v>
      </c>
      <c r="G69" s="13">
        <v>156.583</v>
      </c>
      <c r="H69" s="13">
        <v>222.33</v>
      </c>
      <c r="I69" s="13" t="s">
        <v>110</v>
      </c>
      <c r="J69" s="13" t="s">
        <v>110</v>
      </c>
      <c r="K69" s="13">
        <v>177.66800000000001</v>
      </c>
      <c r="L69" s="13">
        <v>268.35300000000001</v>
      </c>
      <c r="M69" s="13">
        <v>156.85499999999999</v>
      </c>
      <c r="N69" s="13">
        <v>129.98599999999999</v>
      </c>
      <c r="O69" s="13">
        <v>159.39599999999999</v>
      </c>
      <c r="P69" s="13">
        <v>155.93700000000001</v>
      </c>
      <c r="Q69" s="13">
        <v>122.14</v>
      </c>
      <c r="R69" s="13">
        <v>176.845</v>
      </c>
      <c r="S69" s="13" t="e">
        <f t="shared" ca="1" si="11"/>
        <v>#NAME?</v>
      </c>
      <c r="T69" s="13" t="s">
        <v>110</v>
      </c>
      <c r="U69" s="13" t="s">
        <v>110</v>
      </c>
      <c r="Y69" s="10">
        <v>43475</v>
      </c>
      <c r="Z69" s="13">
        <v>607.16</v>
      </c>
    </row>
    <row r="70" spans="1:26" s="4" customFormat="1">
      <c r="A70" s="10">
        <v>40951</v>
      </c>
      <c r="B70" s="13">
        <v>798.22500000000002</v>
      </c>
      <c r="C70" s="13">
        <v>140.32499999999999</v>
      </c>
      <c r="D70" s="13">
        <v>104.911</v>
      </c>
      <c r="E70" s="13">
        <v>131.26400000000001</v>
      </c>
      <c r="F70" s="13">
        <v>137.32499999999999</v>
      </c>
      <c r="G70" s="13">
        <v>156.583</v>
      </c>
      <c r="H70" s="13">
        <v>222.33</v>
      </c>
      <c r="I70" s="13" t="s">
        <v>110</v>
      </c>
      <c r="J70" s="13" t="s">
        <v>110</v>
      </c>
      <c r="K70" s="13">
        <v>177.66800000000001</v>
      </c>
      <c r="L70" s="13">
        <v>268.35300000000001</v>
      </c>
      <c r="M70" s="13">
        <v>156.85499999999999</v>
      </c>
      <c r="N70" s="13">
        <v>129.98599999999999</v>
      </c>
      <c r="O70" s="13">
        <v>159.39599999999999</v>
      </c>
      <c r="P70" s="13">
        <v>155.93700000000001</v>
      </c>
      <c r="Q70" s="13">
        <v>122.14</v>
      </c>
      <c r="R70" s="13">
        <v>176.845</v>
      </c>
      <c r="S70" s="13" t="e">
        <f t="shared" ca="1" si="11"/>
        <v>#NAME?</v>
      </c>
      <c r="T70" s="13" t="s">
        <v>110</v>
      </c>
      <c r="U70" s="13" t="s">
        <v>110</v>
      </c>
      <c r="Y70" s="10">
        <v>43474</v>
      </c>
      <c r="Z70" s="13">
        <v>606.78</v>
      </c>
    </row>
    <row r="71" spans="1:26" s="4" customFormat="1">
      <c r="A71" s="10">
        <v>40952</v>
      </c>
      <c r="B71" s="13">
        <v>795.23299999999995</v>
      </c>
      <c r="C71" s="13">
        <v>139.489</v>
      </c>
      <c r="D71" s="13">
        <v>101.083</v>
      </c>
      <c r="E71" s="13">
        <v>130.28899999999999</v>
      </c>
      <c r="F71" s="13">
        <v>136.922</v>
      </c>
      <c r="G71" s="13">
        <v>151.624</v>
      </c>
      <c r="H71" s="13">
        <v>219</v>
      </c>
      <c r="I71" s="13" t="s">
        <v>110</v>
      </c>
      <c r="J71" s="13" t="s">
        <v>110</v>
      </c>
      <c r="K71" s="13">
        <v>175.303</v>
      </c>
      <c r="L71" s="13">
        <v>265.06900000000002</v>
      </c>
      <c r="M71" s="13">
        <v>156.85499999999999</v>
      </c>
      <c r="N71" s="13">
        <v>129.98599999999999</v>
      </c>
      <c r="O71" s="13">
        <v>159.39599999999999</v>
      </c>
      <c r="P71" s="13">
        <v>155.93700000000001</v>
      </c>
      <c r="Q71" s="13">
        <v>122.14</v>
      </c>
      <c r="R71" s="13">
        <v>176.845</v>
      </c>
      <c r="S71" s="13" t="e">
        <f t="shared" ca="1" si="11"/>
        <v>#NAME?</v>
      </c>
      <c r="T71" s="13" t="s">
        <v>110</v>
      </c>
      <c r="U71" s="13" t="s">
        <v>110</v>
      </c>
      <c r="Y71" s="10">
        <v>43473</v>
      </c>
      <c r="Z71" s="13">
        <v>607.51</v>
      </c>
    </row>
    <row r="72" spans="1:26" s="4" customFormat="1">
      <c r="A72" s="10">
        <v>40953</v>
      </c>
      <c r="B72" s="13">
        <v>798.13300000000004</v>
      </c>
      <c r="C72" s="13">
        <v>140.12200000000001</v>
      </c>
      <c r="D72" s="13">
        <v>103.083</v>
      </c>
      <c r="E72" s="13">
        <v>129.67099999999999</v>
      </c>
      <c r="F72" s="13">
        <v>136.745</v>
      </c>
      <c r="G72" s="13">
        <v>151.22999999999999</v>
      </c>
      <c r="H72" s="13">
        <v>217.041</v>
      </c>
      <c r="I72" s="13" t="s">
        <v>110</v>
      </c>
      <c r="J72" s="13" t="s">
        <v>110</v>
      </c>
      <c r="K72" s="13">
        <v>175.59700000000001</v>
      </c>
      <c r="L72" s="13">
        <v>264.16500000000002</v>
      </c>
      <c r="M72" s="13">
        <v>156.85499999999999</v>
      </c>
      <c r="N72" s="13">
        <v>129.98599999999999</v>
      </c>
      <c r="O72" s="13">
        <v>159.5</v>
      </c>
      <c r="P72" s="13">
        <v>155.495</v>
      </c>
      <c r="Q72" s="13">
        <v>122.375</v>
      </c>
      <c r="R72" s="13">
        <v>176.845</v>
      </c>
      <c r="S72" s="13" t="e">
        <f t="shared" ca="1" si="11"/>
        <v>#NAME?</v>
      </c>
      <c r="T72" s="13" t="s">
        <v>110</v>
      </c>
      <c r="U72" s="13" t="s">
        <v>110</v>
      </c>
      <c r="Y72" s="10">
        <v>43472</v>
      </c>
      <c r="Z72" s="13">
        <v>607.42999999999995</v>
      </c>
    </row>
    <row r="73" spans="1:26" s="4" customFormat="1">
      <c r="A73" s="10">
        <v>40954</v>
      </c>
      <c r="B73" s="13">
        <v>804.47699999999998</v>
      </c>
      <c r="C73" s="13">
        <v>142.166</v>
      </c>
      <c r="D73" s="13">
        <v>103.279</v>
      </c>
      <c r="E73" s="13">
        <v>131.33099999999999</v>
      </c>
      <c r="F73" s="13">
        <v>138.70599999999999</v>
      </c>
      <c r="G73" s="13">
        <v>151.953</v>
      </c>
      <c r="H73" s="13">
        <v>218.66499999999999</v>
      </c>
      <c r="I73" s="13" t="s">
        <v>110</v>
      </c>
      <c r="J73" s="13" t="s">
        <v>110</v>
      </c>
      <c r="K73" s="13">
        <v>176.983</v>
      </c>
      <c r="L73" s="13">
        <v>265.87</v>
      </c>
      <c r="M73" s="13">
        <v>156.85499999999999</v>
      </c>
      <c r="N73" s="13">
        <v>129.91200000000001</v>
      </c>
      <c r="O73" s="13">
        <v>158.94200000000001</v>
      </c>
      <c r="P73" s="13">
        <v>155.58799999999999</v>
      </c>
      <c r="Q73" s="13">
        <v>121.967</v>
      </c>
      <c r="R73" s="13">
        <v>176.845</v>
      </c>
      <c r="S73" s="13" t="e">
        <f t="shared" ca="1" si="11"/>
        <v>#NAME?</v>
      </c>
      <c r="T73" s="13" t="s">
        <v>110</v>
      </c>
      <c r="U73" s="13" t="s">
        <v>110</v>
      </c>
      <c r="Y73" s="10">
        <v>43466</v>
      </c>
      <c r="Z73" s="13">
        <v>606.9</v>
      </c>
    </row>
    <row r="74" spans="1:26" s="4" customFormat="1">
      <c r="A74" s="10">
        <v>40955</v>
      </c>
      <c r="B74" s="13">
        <v>780.92399999999998</v>
      </c>
      <c r="C74" s="13">
        <v>139.53100000000001</v>
      </c>
      <c r="D74" s="13">
        <v>100.136</v>
      </c>
      <c r="E74" s="13">
        <v>129.732</v>
      </c>
      <c r="F74" s="13">
        <v>136.494</v>
      </c>
      <c r="G74" s="13">
        <v>151.41499999999999</v>
      </c>
      <c r="H74" s="13">
        <v>218.76599999999999</v>
      </c>
      <c r="I74" s="13" t="s">
        <v>110</v>
      </c>
      <c r="J74" s="13" t="s">
        <v>110</v>
      </c>
      <c r="K74" s="13">
        <v>177.21799999999999</v>
      </c>
      <c r="L74" s="13">
        <v>266.17</v>
      </c>
      <c r="M74" s="13">
        <v>156.85499999999999</v>
      </c>
      <c r="N74" s="13">
        <v>129.91200000000001</v>
      </c>
      <c r="O74" s="13">
        <v>158.94200000000001</v>
      </c>
      <c r="P74" s="13">
        <v>155.58799999999999</v>
      </c>
      <c r="Q74" s="13">
        <v>121.967</v>
      </c>
      <c r="R74" s="13">
        <v>176.845</v>
      </c>
      <c r="S74" s="13" t="e">
        <f t="shared" ca="1" si="11"/>
        <v>#NAME?</v>
      </c>
      <c r="T74" s="13" t="s">
        <v>110</v>
      </c>
      <c r="U74" s="13" t="s">
        <v>110</v>
      </c>
      <c r="Y74" s="10">
        <v>43458</v>
      </c>
      <c r="Z74" s="13">
        <v>606</v>
      </c>
    </row>
    <row r="75" spans="1:26" s="4" customFormat="1">
      <c r="A75" s="10">
        <v>40956</v>
      </c>
      <c r="B75" s="13">
        <v>772.428</v>
      </c>
      <c r="C75" s="13">
        <v>137.727</v>
      </c>
      <c r="D75" s="13">
        <v>98.004999999999995</v>
      </c>
      <c r="E75" s="13">
        <v>128.37899999999999</v>
      </c>
      <c r="F75" s="13">
        <v>134.84399999999999</v>
      </c>
      <c r="G75" s="13">
        <v>149.11699999999999</v>
      </c>
      <c r="H75" s="13">
        <v>213.375</v>
      </c>
      <c r="I75" s="13" t="s">
        <v>110</v>
      </c>
      <c r="J75" s="13" t="s">
        <v>110</v>
      </c>
      <c r="K75" s="13">
        <v>173.107</v>
      </c>
      <c r="L75" s="13">
        <v>256.048</v>
      </c>
      <c r="M75" s="13">
        <v>156.85499999999999</v>
      </c>
      <c r="N75" s="13">
        <v>129.91200000000001</v>
      </c>
      <c r="O75" s="13">
        <v>158.94200000000001</v>
      </c>
      <c r="P75" s="13">
        <v>155.58799999999999</v>
      </c>
      <c r="Q75" s="13">
        <v>121.967</v>
      </c>
      <c r="R75" s="13">
        <v>176.845</v>
      </c>
      <c r="S75" s="13" t="e">
        <f t="shared" ca="1" si="11"/>
        <v>#NAME?</v>
      </c>
      <c r="T75" s="13" t="s">
        <v>110</v>
      </c>
      <c r="U75" s="13" t="s">
        <v>110</v>
      </c>
      <c r="Y75" s="10">
        <v>43455</v>
      </c>
      <c r="Z75" s="13">
        <v>606.66</v>
      </c>
    </row>
    <row r="76" spans="1:26" s="4" customFormat="1">
      <c r="A76" s="10">
        <v>40957</v>
      </c>
      <c r="B76" s="13">
        <v>772.428</v>
      </c>
      <c r="C76" s="13">
        <v>137.727</v>
      </c>
      <c r="D76" s="13">
        <v>98.004999999999995</v>
      </c>
      <c r="E76" s="13">
        <v>128.37899999999999</v>
      </c>
      <c r="F76" s="13">
        <v>134.84399999999999</v>
      </c>
      <c r="G76" s="13">
        <v>149.11699999999999</v>
      </c>
      <c r="H76" s="13">
        <v>213.375</v>
      </c>
      <c r="I76" s="13" t="s">
        <v>110</v>
      </c>
      <c r="J76" s="13" t="s">
        <v>110</v>
      </c>
      <c r="K76" s="13">
        <v>173.107</v>
      </c>
      <c r="L76" s="13">
        <v>256.048</v>
      </c>
      <c r="M76" s="13">
        <v>156.85499999999999</v>
      </c>
      <c r="N76" s="13">
        <v>129.91200000000001</v>
      </c>
      <c r="O76" s="13">
        <v>158.94200000000001</v>
      </c>
      <c r="P76" s="13">
        <v>155.58799999999999</v>
      </c>
      <c r="Q76" s="13">
        <v>121.967</v>
      </c>
      <c r="R76" s="13">
        <v>176.845</v>
      </c>
      <c r="S76" s="13" t="e">
        <f t="shared" ca="1" si="11"/>
        <v>#NAME?</v>
      </c>
      <c r="T76" s="13" t="s">
        <v>110</v>
      </c>
      <c r="U76" s="13" t="s">
        <v>110</v>
      </c>
      <c r="Y76" s="10">
        <v>43454</v>
      </c>
      <c r="Z76" s="13">
        <v>606.64</v>
      </c>
    </row>
    <row r="77" spans="1:26" s="4" customFormat="1">
      <c r="A77" s="10">
        <v>40958</v>
      </c>
      <c r="B77" s="13">
        <v>772.428</v>
      </c>
      <c r="C77" s="13">
        <v>137.727</v>
      </c>
      <c r="D77" s="13">
        <v>98.004999999999995</v>
      </c>
      <c r="E77" s="13">
        <v>128.37899999999999</v>
      </c>
      <c r="F77" s="13">
        <v>134.84399999999999</v>
      </c>
      <c r="G77" s="13">
        <v>149.11699999999999</v>
      </c>
      <c r="H77" s="13">
        <v>213.375</v>
      </c>
      <c r="I77" s="13" t="s">
        <v>110</v>
      </c>
      <c r="J77" s="13" t="s">
        <v>110</v>
      </c>
      <c r="K77" s="13">
        <v>173.107</v>
      </c>
      <c r="L77" s="13">
        <v>256.048</v>
      </c>
      <c r="M77" s="13">
        <v>156.85499999999999</v>
      </c>
      <c r="N77" s="13">
        <v>129.91200000000001</v>
      </c>
      <c r="O77" s="13">
        <v>158.94200000000001</v>
      </c>
      <c r="P77" s="13">
        <v>155.58799999999999</v>
      </c>
      <c r="Q77" s="13">
        <v>121.967</v>
      </c>
      <c r="R77" s="13">
        <v>176.845</v>
      </c>
      <c r="S77" s="13" t="e">
        <f t="shared" ca="1" si="11"/>
        <v>#NAME?</v>
      </c>
      <c r="T77" s="13" t="s">
        <v>110</v>
      </c>
      <c r="U77" s="13" t="s">
        <v>110</v>
      </c>
      <c r="Y77" s="10">
        <v>43453</v>
      </c>
      <c r="Z77" s="13">
        <v>606.41</v>
      </c>
    </row>
    <row r="78" spans="1:26" s="4" customFormat="1">
      <c r="A78" s="10">
        <v>40959</v>
      </c>
      <c r="B78" s="13">
        <v>763.97400000000005</v>
      </c>
      <c r="C78" s="13">
        <v>136.49299999999999</v>
      </c>
      <c r="D78" s="13">
        <v>97.179000000000002</v>
      </c>
      <c r="E78" s="13">
        <v>127.53100000000001</v>
      </c>
      <c r="F78" s="13">
        <v>134.33799999999999</v>
      </c>
      <c r="G78" s="13">
        <v>147.09899999999999</v>
      </c>
      <c r="H78" s="13">
        <v>209.8</v>
      </c>
      <c r="I78" s="13" t="s">
        <v>110</v>
      </c>
      <c r="J78" s="13" t="s">
        <v>110</v>
      </c>
      <c r="K78" s="13">
        <v>170.084</v>
      </c>
      <c r="L78" s="13">
        <v>251.822</v>
      </c>
      <c r="M78" s="13">
        <v>156.85499999999999</v>
      </c>
      <c r="N78" s="13">
        <v>125.476</v>
      </c>
      <c r="O78" s="13">
        <v>160.52500000000001</v>
      </c>
      <c r="P78" s="13">
        <v>155.78399999999999</v>
      </c>
      <c r="Q78" s="13">
        <v>117.64700000000001</v>
      </c>
      <c r="R78" s="13">
        <v>176.845</v>
      </c>
      <c r="S78" s="13" t="e">
        <f t="shared" ca="1" si="11"/>
        <v>#NAME?</v>
      </c>
      <c r="T78" s="13" t="s">
        <v>110</v>
      </c>
      <c r="U78" s="13" t="s">
        <v>110</v>
      </c>
      <c r="Y78" s="10">
        <v>43452</v>
      </c>
      <c r="Z78" s="13">
        <v>606.20000000000005</v>
      </c>
    </row>
    <row r="79" spans="1:26" s="4" customFormat="1">
      <c r="A79" s="10">
        <v>40960</v>
      </c>
      <c r="B79" s="13">
        <v>763.30799999999999</v>
      </c>
      <c r="C79" s="13">
        <v>136.667</v>
      </c>
      <c r="D79" s="13">
        <v>95.352000000000004</v>
      </c>
      <c r="E79" s="13">
        <v>127.833</v>
      </c>
      <c r="F79" s="13">
        <v>133.83799999999999</v>
      </c>
      <c r="G79" s="13">
        <v>147.74299999999999</v>
      </c>
      <c r="H79" s="13">
        <v>203.07900000000001</v>
      </c>
      <c r="I79" s="13" t="s">
        <v>110</v>
      </c>
      <c r="J79" s="13" t="s">
        <v>110</v>
      </c>
      <c r="K79" s="13">
        <v>167.18600000000001</v>
      </c>
      <c r="L79" s="13">
        <v>246.77099999999999</v>
      </c>
      <c r="M79" s="13">
        <v>156.85499999999999</v>
      </c>
      <c r="N79" s="13">
        <v>125.476</v>
      </c>
      <c r="O79" s="13">
        <v>157.715</v>
      </c>
      <c r="P79" s="13">
        <v>152.56800000000001</v>
      </c>
      <c r="Q79" s="13">
        <v>115.005</v>
      </c>
      <c r="R79" s="13">
        <v>176.845</v>
      </c>
      <c r="S79" s="13" t="e">
        <f t="shared" ca="1" si="11"/>
        <v>#NAME?</v>
      </c>
      <c r="T79" s="13" t="s">
        <v>110</v>
      </c>
      <c r="U79" s="13" t="s">
        <v>110</v>
      </c>
      <c r="Y79" s="10">
        <v>43451</v>
      </c>
      <c r="Z79" s="13">
        <v>606.53</v>
      </c>
    </row>
    <row r="80" spans="1:26" s="4" customFormat="1">
      <c r="A80" s="10">
        <v>40961</v>
      </c>
      <c r="B80" s="13">
        <v>761.34400000000005</v>
      </c>
      <c r="C80" s="13">
        <v>137.387</v>
      </c>
      <c r="D80" s="13">
        <v>95.346999999999994</v>
      </c>
      <c r="E80" s="13">
        <v>128.017</v>
      </c>
      <c r="F80" s="13">
        <v>133.76599999999999</v>
      </c>
      <c r="G80" s="13">
        <v>145.35300000000001</v>
      </c>
      <c r="H80" s="13">
        <v>202.84200000000001</v>
      </c>
      <c r="I80" s="13" t="s">
        <v>110</v>
      </c>
      <c r="J80" s="13" t="s">
        <v>110</v>
      </c>
      <c r="K80" s="13">
        <v>167.714</v>
      </c>
      <c r="L80" s="13">
        <v>246.35599999999999</v>
      </c>
      <c r="M80" s="13">
        <v>156.85499999999999</v>
      </c>
      <c r="N80" s="13">
        <v>126.858</v>
      </c>
      <c r="O80" s="13">
        <v>158.25399999999999</v>
      </c>
      <c r="P80" s="13">
        <v>153.33500000000001</v>
      </c>
      <c r="Q80" s="13">
        <v>115.373</v>
      </c>
      <c r="R80" s="13">
        <v>176.845</v>
      </c>
      <c r="S80" s="13" t="e">
        <f t="shared" ca="1" si="11"/>
        <v>#NAME?</v>
      </c>
      <c r="T80" s="13" t="s">
        <v>110</v>
      </c>
      <c r="U80" s="13" t="s">
        <v>110</v>
      </c>
      <c r="Y80" s="10">
        <v>43448</v>
      </c>
      <c r="Z80" s="13">
        <v>606.41</v>
      </c>
    </row>
    <row r="81" spans="1:26" s="4" customFormat="1">
      <c r="A81" s="10">
        <v>40962</v>
      </c>
      <c r="B81" s="13">
        <v>769.35699999999997</v>
      </c>
      <c r="C81" s="13">
        <v>137.333</v>
      </c>
      <c r="D81" s="13">
        <v>95.738</v>
      </c>
      <c r="E81" s="13">
        <v>127.5</v>
      </c>
      <c r="F81" s="13">
        <v>133.62</v>
      </c>
      <c r="G81" s="13">
        <v>144.84</v>
      </c>
      <c r="H81" s="13">
        <v>199.655</v>
      </c>
      <c r="I81" s="13" t="s">
        <v>110</v>
      </c>
      <c r="J81" s="13" t="s">
        <v>110</v>
      </c>
      <c r="K81" s="13">
        <v>165.16800000000001</v>
      </c>
      <c r="L81" s="13">
        <v>244.33500000000001</v>
      </c>
      <c r="M81" s="13">
        <v>156.85499999999999</v>
      </c>
      <c r="N81" s="13">
        <v>127.54</v>
      </c>
      <c r="O81" s="13">
        <v>160.97399999999999</v>
      </c>
      <c r="P81" s="13">
        <v>155.14099999999999</v>
      </c>
      <c r="Q81" s="13">
        <v>116.79</v>
      </c>
      <c r="R81" s="13">
        <v>176.845</v>
      </c>
      <c r="S81" s="13" t="e">
        <f t="shared" ca="1" si="11"/>
        <v>#NAME?</v>
      </c>
      <c r="T81" s="13" t="s">
        <v>110</v>
      </c>
      <c r="U81" s="13" t="s">
        <v>110</v>
      </c>
      <c r="Y81" s="10">
        <v>43447</v>
      </c>
      <c r="Z81" s="13">
        <v>606.53</v>
      </c>
    </row>
    <row r="82" spans="1:26" s="4" customFormat="1">
      <c r="A82" s="10">
        <v>40963</v>
      </c>
      <c r="B82" s="13">
        <v>776.572</v>
      </c>
      <c r="C82" s="13">
        <v>136.886</v>
      </c>
      <c r="D82" s="13">
        <v>95.638999999999996</v>
      </c>
      <c r="E82" s="13">
        <v>126.5</v>
      </c>
      <c r="F82" s="13">
        <v>133.32400000000001</v>
      </c>
      <c r="G82" s="13">
        <v>144.505</v>
      </c>
      <c r="H82" s="13">
        <v>195.279</v>
      </c>
      <c r="I82" s="13" t="s">
        <v>110</v>
      </c>
      <c r="J82" s="13" t="s">
        <v>110</v>
      </c>
      <c r="K82" s="13">
        <v>161.65799999999999</v>
      </c>
      <c r="L82" s="13">
        <v>243.51300000000001</v>
      </c>
      <c r="M82" s="13">
        <v>141.89699999999999</v>
      </c>
      <c r="N82" s="13">
        <v>127.637</v>
      </c>
      <c r="O82" s="13">
        <v>160.33000000000001</v>
      </c>
      <c r="P82" s="13">
        <v>155.05799999999999</v>
      </c>
      <c r="Q82" s="13">
        <v>116.16800000000001</v>
      </c>
      <c r="R82" s="13">
        <v>176.845</v>
      </c>
      <c r="S82" s="13" t="e">
        <f t="shared" ca="1" si="11"/>
        <v>#NAME?</v>
      </c>
      <c r="T82" s="13" t="s">
        <v>110</v>
      </c>
      <c r="U82" s="13" t="s">
        <v>110</v>
      </c>
      <c r="Y82" s="10">
        <v>43444</v>
      </c>
      <c r="Z82" s="13">
        <v>606</v>
      </c>
    </row>
    <row r="83" spans="1:26" s="4" customFormat="1">
      <c r="A83" s="10">
        <v>40964</v>
      </c>
      <c r="B83" s="13">
        <v>776.572</v>
      </c>
      <c r="C83" s="13">
        <v>136.886</v>
      </c>
      <c r="D83" s="13">
        <v>95.638999999999996</v>
      </c>
      <c r="E83" s="13">
        <v>126.5</v>
      </c>
      <c r="F83" s="13">
        <v>133.32400000000001</v>
      </c>
      <c r="G83" s="13">
        <v>144.505</v>
      </c>
      <c r="H83" s="13">
        <v>195.279</v>
      </c>
      <c r="I83" s="13" t="s">
        <v>110</v>
      </c>
      <c r="J83" s="13" t="s">
        <v>110</v>
      </c>
      <c r="K83" s="13">
        <v>161.65799999999999</v>
      </c>
      <c r="L83" s="13">
        <v>243.51300000000001</v>
      </c>
      <c r="M83" s="13">
        <v>141.89699999999999</v>
      </c>
      <c r="N83" s="13">
        <v>127.637</v>
      </c>
      <c r="O83" s="13">
        <v>160.33000000000001</v>
      </c>
      <c r="P83" s="13">
        <v>155.05799999999999</v>
      </c>
      <c r="Q83" s="13">
        <v>116.16800000000001</v>
      </c>
      <c r="R83" s="13">
        <v>176.845</v>
      </c>
      <c r="S83" s="13" t="e">
        <f t="shared" ca="1" si="11"/>
        <v>#NAME?</v>
      </c>
      <c r="T83" s="13" t="s">
        <v>110</v>
      </c>
      <c r="U83" s="13" t="s">
        <v>110</v>
      </c>
      <c r="Y83" s="10">
        <v>43441</v>
      </c>
      <c r="Z83" s="13">
        <v>605.66</v>
      </c>
    </row>
    <row r="84" spans="1:26" s="4" customFormat="1">
      <c r="A84" s="10">
        <v>40965</v>
      </c>
      <c r="B84" s="13">
        <v>776.572</v>
      </c>
      <c r="C84" s="13">
        <v>136.886</v>
      </c>
      <c r="D84" s="13">
        <v>95.638999999999996</v>
      </c>
      <c r="E84" s="13">
        <v>126.5</v>
      </c>
      <c r="F84" s="13">
        <v>133.32400000000001</v>
      </c>
      <c r="G84" s="13">
        <v>144.505</v>
      </c>
      <c r="H84" s="13">
        <v>195.279</v>
      </c>
      <c r="I84" s="13" t="s">
        <v>110</v>
      </c>
      <c r="J84" s="13" t="s">
        <v>110</v>
      </c>
      <c r="K84" s="13">
        <v>161.65799999999999</v>
      </c>
      <c r="L84" s="13">
        <v>243.51300000000001</v>
      </c>
      <c r="M84" s="13">
        <v>141.89699999999999</v>
      </c>
      <c r="N84" s="13">
        <v>127.637</v>
      </c>
      <c r="O84" s="13">
        <v>160.33000000000001</v>
      </c>
      <c r="P84" s="13">
        <v>155.05799999999999</v>
      </c>
      <c r="Q84" s="13">
        <v>116.16800000000001</v>
      </c>
      <c r="R84" s="13">
        <v>176.845</v>
      </c>
      <c r="S84" s="13" t="e">
        <f t="shared" ca="1" si="11"/>
        <v>#NAME?</v>
      </c>
      <c r="T84" s="13" t="s">
        <v>110</v>
      </c>
      <c r="U84" s="13" t="s">
        <v>110</v>
      </c>
      <c r="Y84" s="10">
        <v>43438</v>
      </c>
      <c r="Z84" s="13">
        <v>606.46</v>
      </c>
    </row>
    <row r="85" spans="1:26" s="4" customFormat="1">
      <c r="A85" s="10">
        <v>40966</v>
      </c>
      <c r="B85" s="13">
        <v>796.66200000000003</v>
      </c>
      <c r="C85" s="13">
        <v>138.15600000000001</v>
      </c>
      <c r="D85" s="13">
        <v>96.375</v>
      </c>
      <c r="E85" s="13">
        <v>127.65900000000001</v>
      </c>
      <c r="F85" s="13">
        <v>133.989</v>
      </c>
      <c r="G85" s="13">
        <v>145.56</v>
      </c>
      <c r="H85" s="13">
        <v>193.65299999999999</v>
      </c>
      <c r="I85" s="13" t="s">
        <v>110</v>
      </c>
      <c r="J85" s="13" t="s">
        <v>110</v>
      </c>
      <c r="K85" s="13">
        <v>161.874</v>
      </c>
      <c r="L85" s="13">
        <v>245.61500000000001</v>
      </c>
      <c r="M85" s="13">
        <v>141.89699999999999</v>
      </c>
      <c r="N85" s="13">
        <v>127.637</v>
      </c>
      <c r="O85" s="13">
        <v>171.25899999999999</v>
      </c>
      <c r="P85" s="13">
        <v>158.76400000000001</v>
      </c>
      <c r="Q85" s="13">
        <v>117.251</v>
      </c>
      <c r="R85" s="13">
        <v>176.845</v>
      </c>
      <c r="S85" s="13" t="e">
        <f t="shared" ca="1" si="11"/>
        <v>#NAME?</v>
      </c>
      <c r="T85" s="13" t="s">
        <v>110</v>
      </c>
      <c r="U85" s="13" t="s">
        <v>110</v>
      </c>
      <c r="Y85" s="10">
        <v>43437</v>
      </c>
      <c r="Z85" s="13">
        <v>606.34</v>
      </c>
    </row>
    <row r="86" spans="1:26" s="4" customFormat="1">
      <c r="A86" s="10">
        <v>40967</v>
      </c>
      <c r="B86" s="13">
        <v>814.70500000000004</v>
      </c>
      <c r="C86" s="13">
        <v>138.07499999999999</v>
      </c>
      <c r="D86" s="13">
        <v>96.241</v>
      </c>
      <c r="E86" s="13">
        <v>127.80500000000001</v>
      </c>
      <c r="F86" s="13">
        <v>134.297</v>
      </c>
      <c r="G86" s="13">
        <v>145.38</v>
      </c>
      <c r="H86" s="13">
        <v>187.96</v>
      </c>
      <c r="I86" s="13" t="s">
        <v>110</v>
      </c>
      <c r="J86" s="13" t="s">
        <v>110</v>
      </c>
      <c r="K86" s="13">
        <v>158.51300000000001</v>
      </c>
      <c r="L86" s="13">
        <v>242.06299999999999</v>
      </c>
      <c r="M86" s="13">
        <v>141.89699999999999</v>
      </c>
      <c r="N86" s="13">
        <v>127.637</v>
      </c>
      <c r="O86" s="13">
        <v>167.22399999999999</v>
      </c>
      <c r="P86" s="13">
        <v>156.309</v>
      </c>
      <c r="Q86" s="13">
        <v>116.849</v>
      </c>
      <c r="R86" s="13">
        <v>176.845</v>
      </c>
      <c r="S86" s="13" t="e">
        <f t="shared" ca="1" si="11"/>
        <v>#NAME?</v>
      </c>
      <c r="T86" s="13" t="s">
        <v>110</v>
      </c>
      <c r="U86" s="13" t="s">
        <v>110</v>
      </c>
      <c r="Y86" s="10">
        <v>43434</v>
      </c>
      <c r="Z86" s="13">
        <v>606.59</v>
      </c>
    </row>
    <row r="87" spans="1:26" s="4" customFormat="1">
      <c r="A87" s="10">
        <v>40968</v>
      </c>
      <c r="B87" s="13">
        <v>832.31299999999999</v>
      </c>
      <c r="C87" s="13">
        <v>141.006</v>
      </c>
      <c r="D87" s="13">
        <v>97.094999999999999</v>
      </c>
      <c r="E87" s="13">
        <v>130.54</v>
      </c>
      <c r="F87" s="13">
        <v>136.71</v>
      </c>
      <c r="G87" s="13">
        <v>146.404</v>
      </c>
      <c r="H87" s="13">
        <v>185.74799999999999</v>
      </c>
      <c r="I87" s="13" t="s">
        <v>110</v>
      </c>
      <c r="J87" s="13" t="s">
        <v>110</v>
      </c>
      <c r="K87" s="13">
        <v>159.31800000000001</v>
      </c>
      <c r="L87" s="13">
        <v>242.18600000000001</v>
      </c>
      <c r="M87" s="13">
        <v>141.89699999999999</v>
      </c>
      <c r="N87" s="13">
        <v>127.637</v>
      </c>
      <c r="O87" s="13">
        <v>166.21799999999999</v>
      </c>
      <c r="P87" s="13">
        <v>155.49</v>
      </c>
      <c r="Q87" s="13">
        <v>115.587</v>
      </c>
      <c r="R87" s="13">
        <v>176.845</v>
      </c>
      <c r="S87" s="13" t="e">
        <f t="shared" ca="1" si="11"/>
        <v>#NAME?</v>
      </c>
      <c r="T87" s="13" t="s">
        <v>110</v>
      </c>
      <c r="U87" s="13" t="s">
        <v>110</v>
      </c>
      <c r="Y87" s="10">
        <v>43424</v>
      </c>
      <c r="Z87" s="13">
        <v>607.08000000000004</v>
      </c>
    </row>
    <row r="88" spans="1:26" s="4" customFormat="1">
      <c r="A88" s="10">
        <v>40969</v>
      </c>
      <c r="B88" s="13">
        <v>800.60699999999997</v>
      </c>
      <c r="C88" s="13">
        <v>136.27199999999999</v>
      </c>
      <c r="D88" s="13">
        <v>96.564999999999998</v>
      </c>
      <c r="E88" s="13">
        <v>125.011</v>
      </c>
      <c r="F88" s="13">
        <v>133.53299999999999</v>
      </c>
      <c r="G88" s="13">
        <v>141.06</v>
      </c>
      <c r="H88" s="13">
        <v>180.60900000000001</v>
      </c>
      <c r="I88" s="13" t="s">
        <v>110</v>
      </c>
      <c r="J88" s="13" t="s">
        <v>110</v>
      </c>
      <c r="K88" s="13">
        <v>153.86099999999999</v>
      </c>
      <c r="L88" s="13">
        <v>232.20500000000001</v>
      </c>
      <c r="M88" s="13">
        <v>141.89699999999999</v>
      </c>
      <c r="N88" s="13">
        <v>127.637</v>
      </c>
      <c r="O88" s="13">
        <v>166.49100000000001</v>
      </c>
      <c r="P88" s="13">
        <v>155.458</v>
      </c>
      <c r="Q88" s="13">
        <v>115.834</v>
      </c>
      <c r="R88" s="13">
        <v>176.845</v>
      </c>
      <c r="S88" s="13" t="e">
        <f t="shared" ca="1" si="11"/>
        <v>#NAME?</v>
      </c>
      <c r="T88" s="13" t="s">
        <v>110</v>
      </c>
      <c r="U88" s="13" t="s">
        <v>110</v>
      </c>
      <c r="Y88" s="10">
        <v>43423</v>
      </c>
      <c r="Z88" s="13">
        <v>606.05999999999995</v>
      </c>
    </row>
    <row r="89" spans="1:26" s="4" customFormat="1">
      <c r="A89" s="10">
        <v>40970</v>
      </c>
      <c r="B89" s="13">
        <v>786.62300000000005</v>
      </c>
      <c r="C89" s="13">
        <v>132</v>
      </c>
      <c r="D89" s="13">
        <v>93.888000000000005</v>
      </c>
      <c r="E89" s="13">
        <v>121.33499999999999</v>
      </c>
      <c r="F89" s="13">
        <v>128.33500000000001</v>
      </c>
      <c r="G89" s="13">
        <v>137.00399999999999</v>
      </c>
      <c r="H89" s="13">
        <v>178.274</v>
      </c>
      <c r="I89" s="13" t="s">
        <v>110</v>
      </c>
      <c r="J89" s="13" t="s">
        <v>110</v>
      </c>
      <c r="K89" s="13">
        <v>154.29499999999999</v>
      </c>
      <c r="L89" s="13">
        <v>229.92099999999999</v>
      </c>
      <c r="M89" s="13">
        <v>141.89699999999999</v>
      </c>
      <c r="N89" s="13">
        <v>127.637</v>
      </c>
      <c r="O89" s="13">
        <v>160.505</v>
      </c>
      <c r="P89" s="13">
        <v>149.52600000000001</v>
      </c>
      <c r="Q89" s="13">
        <v>109.858</v>
      </c>
      <c r="R89" s="13">
        <v>176.845</v>
      </c>
      <c r="S89" s="13" t="e">
        <f t="shared" ca="1" si="11"/>
        <v>#NAME?</v>
      </c>
      <c r="T89" s="13" t="s">
        <v>110</v>
      </c>
      <c r="U89" s="13" t="s">
        <v>110</v>
      </c>
      <c r="Y89" s="10">
        <v>43420</v>
      </c>
      <c r="Z89" s="13">
        <v>605.75</v>
      </c>
    </row>
    <row r="90" spans="1:26" s="4" customFormat="1">
      <c r="A90" s="10">
        <v>40971</v>
      </c>
      <c r="B90" s="13">
        <v>786.62300000000005</v>
      </c>
      <c r="C90" s="13">
        <v>132</v>
      </c>
      <c r="D90" s="13">
        <v>93.888000000000005</v>
      </c>
      <c r="E90" s="13">
        <v>121.33499999999999</v>
      </c>
      <c r="F90" s="13">
        <v>128.33500000000001</v>
      </c>
      <c r="G90" s="13">
        <v>137.00399999999999</v>
      </c>
      <c r="H90" s="13">
        <v>178.274</v>
      </c>
      <c r="I90" s="13" t="s">
        <v>110</v>
      </c>
      <c r="J90" s="13" t="s">
        <v>110</v>
      </c>
      <c r="K90" s="13">
        <v>154.29499999999999</v>
      </c>
      <c r="L90" s="13">
        <v>229.92099999999999</v>
      </c>
      <c r="M90" s="13">
        <v>141.89699999999999</v>
      </c>
      <c r="N90" s="13">
        <v>127.637</v>
      </c>
      <c r="O90" s="13">
        <v>160.505</v>
      </c>
      <c r="P90" s="13">
        <v>149.52600000000001</v>
      </c>
      <c r="Q90" s="13">
        <v>109.858</v>
      </c>
      <c r="R90" s="13">
        <v>176.845</v>
      </c>
      <c r="S90" s="13" t="e">
        <f t="shared" ca="1" si="11"/>
        <v>#NAME?</v>
      </c>
      <c r="T90" s="13" t="s">
        <v>110</v>
      </c>
      <c r="U90" s="13" t="s">
        <v>110</v>
      </c>
      <c r="Y90" s="10">
        <v>43419</v>
      </c>
      <c r="Z90" s="13">
        <v>606.30999999999995</v>
      </c>
    </row>
    <row r="91" spans="1:26" s="4" customFormat="1">
      <c r="A91" s="10">
        <v>40972</v>
      </c>
      <c r="B91" s="13">
        <v>786.62300000000005</v>
      </c>
      <c r="C91" s="13">
        <v>132</v>
      </c>
      <c r="D91" s="13">
        <v>93.888000000000005</v>
      </c>
      <c r="E91" s="13">
        <v>121.33499999999999</v>
      </c>
      <c r="F91" s="13">
        <v>128.33500000000001</v>
      </c>
      <c r="G91" s="13">
        <v>137.00399999999999</v>
      </c>
      <c r="H91" s="13">
        <v>178.274</v>
      </c>
      <c r="I91" s="13" t="s">
        <v>110</v>
      </c>
      <c r="J91" s="13" t="s">
        <v>110</v>
      </c>
      <c r="K91" s="13">
        <v>154.29499999999999</v>
      </c>
      <c r="L91" s="13">
        <v>229.92099999999999</v>
      </c>
      <c r="M91" s="13">
        <v>141.89699999999999</v>
      </c>
      <c r="N91" s="13">
        <v>127.637</v>
      </c>
      <c r="O91" s="13">
        <v>160.505</v>
      </c>
      <c r="P91" s="13">
        <v>149.52600000000001</v>
      </c>
      <c r="Q91" s="13">
        <v>109.858</v>
      </c>
      <c r="R91" s="13">
        <v>176.845</v>
      </c>
      <c r="S91" s="13" t="e">
        <f t="shared" ca="1" si="11"/>
        <v>#NAME?</v>
      </c>
      <c r="T91" s="13" t="s">
        <v>110</v>
      </c>
      <c r="U91" s="13" t="s">
        <v>110</v>
      </c>
      <c r="Y91" s="10">
        <v>43418</v>
      </c>
      <c r="Z91" s="13">
        <v>606.13</v>
      </c>
    </row>
    <row r="92" spans="1:26" s="4" customFormat="1">
      <c r="A92" s="10">
        <v>40973</v>
      </c>
      <c r="B92" s="13">
        <v>790.9</v>
      </c>
      <c r="C92" s="13">
        <v>131.19900000000001</v>
      </c>
      <c r="D92" s="13">
        <v>93.635999999999996</v>
      </c>
      <c r="E92" s="13">
        <v>121.21299999999999</v>
      </c>
      <c r="F92" s="13">
        <v>126.325</v>
      </c>
      <c r="G92" s="13">
        <v>136.30500000000001</v>
      </c>
      <c r="H92" s="13">
        <v>182.38900000000001</v>
      </c>
      <c r="I92" s="13" t="s">
        <v>110</v>
      </c>
      <c r="J92" s="13" t="s">
        <v>110</v>
      </c>
      <c r="K92" s="13">
        <v>156.97800000000001</v>
      </c>
      <c r="L92" s="13">
        <v>230.005</v>
      </c>
      <c r="M92" s="13">
        <v>141.89699999999999</v>
      </c>
      <c r="N92" s="13">
        <v>127.637</v>
      </c>
      <c r="O92" s="13">
        <v>162.125</v>
      </c>
      <c r="P92" s="13">
        <v>151.66999999999999</v>
      </c>
      <c r="Q92" s="13">
        <v>111.19</v>
      </c>
      <c r="R92" s="13">
        <v>176.845</v>
      </c>
      <c r="S92" s="13" t="e">
        <f t="shared" ca="1" si="11"/>
        <v>#NAME?</v>
      </c>
      <c r="T92" s="13" t="s">
        <v>110</v>
      </c>
      <c r="U92" s="13" t="s">
        <v>110</v>
      </c>
      <c r="Y92" s="10">
        <v>43417</v>
      </c>
      <c r="Z92" s="13">
        <v>605.86</v>
      </c>
    </row>
    <row r="93" spans="1:26" s="4" customFormat="1">
      <c r="A93" s="10">
        <v>40974</v>
      </c>
      <c r="B93" s="13">
        <v>858.471</v>
      </c>
      <c r="C93" s="13">
        <v>139.83500000000001</v>
      </c>
      <c r="D93" s="13">
        <v>96.51</v>
      </c>
      <c r="E93" s="13">
        <v>127.63800000000001</v>
      </c>
      <c r="F93" s="13">
        <v>132.482</v>
      </c>
      <c r="G93" s="13">
        <v>143.738</v>
      </c>
      <c r="H93" s="13">
        <v>193.23099999999999</v>
      </c>
      <c r="I93" s="13" t="s">
        <v>110</v>
      </c>
      <c r="J93" s="13" t="s">
        <v>110</v>
      </c>
      <c r="K93" s="13">
        <v>165.78399999999999</v>
      </c>
      <c r="L93" s="13">
        <v>238.07300000000001</v>
      </c>
      <c r="M93" s="13">
        <v>138.941</v>
      </c>
      <c r="N93" s="13">
        <v>121.164</v>
      </c>
      <c r="O93" s="13">
        <v>163.83000000000001</v>
      </c>
      <c r="P93" s="13">
        <v>153.26400000000001</v>
      </c>
      <c r="Q93" s="13">
        <v>113.992</v>
      </c>
      <c r="R93" s="13">
        <v>176.845</v>
      </c>
      <c r="S93" s="13" t="e">
        <f t="shared" ref="S93:S156" ca="1" si="12">+IFERROR(VLOOKUP($A93,$Y$28:$Z$330,2,0),S92)</f>
        <v>#NAME?</v>
      </c>
      <c r="T93" s="13" t="s">
        <v>110</v>
      </c>
      <c r="U93" s="13" t="s">
        <v>110</v>
      </c>
      <c r="Y93" s="10">
        <v>43412</v>
      </c>
      <c r="Z93" s="13">
        <v>606.35</v>
      </c>
    </row>
    <row r="94" spans="1:26" s="4" customFormat="1">
      <c r="A94" s="10">
        <v>40975</v>
      </c>
      <c r="B94" s="13">
        <v>818.41</v>
      </c>
      <c r="C94" s="13">
        <v>136.02199999999999</v>
      </c>
      <c r="D94" s="13">
        <v>95.924000000000007</v>
      </c>
      <c r="E94" s="13">
        <v>124.28</v>
      </c>
      <c r="F94" s="13">
        <v>129.87700000000001</v>
      </c>
      <c r="G94" s="13">
        <v>138.88900000000001</v>
      </c>
      <c r="H94" s="13">
        <v>188.142</v>
      </c>
      <c r="I94" s="13" t="s">
        <v>110</v>
      </c>
      <c r="J94" s="13" t="s">
        <v>110</v>
      </c>
      <c r="K94" s="13">
        <v>163.589</v>
      </c>
      <c r="L94" s="13">
        <v>232.83500000000001</v>
      </c>
      <c r="M94" s="13">
        <v>136.779</v>
      </c>
      <c r="N94" s="13">
        <v>121.711</v>
      </c>
      <c r="O94" s="13">
        <v>170.86600000000001</v>
      </c>
      <c r="P94" s="13">
        <v>157.84100000000001</v>
      </c>
      <c r="Q94" s="13">
        <v>118.22</v>
      </c>
      <c r="R94" s="13">
        <v>150.327</v>
      </c>
      <c r="S94" s="13" t="e">
        <f t="shared" ca="1" si="12"/>
        <v>#NAME?</v>
      </c>
      <c r="T94" s="13" t="s">
        <v>110</v>
      </c>
      <c r="U94" s="13" t="s">
        <v>110</v>
      </c>
      <c r="Y94" s="10">
        <v>43410</v>
      </c>
      <c r="Z94" s="13">
        <v>606.54999999999995</v>
      </c>
    </row>
    <row r="95" spans="1:26" s="4" customFormat="1">
      <c r="A95" s="10">
        <v>40976</v>
      </c>
      <c r="B95" s="13">
        <v>802.13499999999999</v>
      </c>
      <c r="C95" s="13">
        <v>130.06200000000001</v>
      </c>
      <c r="D95" s="13">
        <v>93.251999999999995</v>
      </c>
      <c r="E95" s="13">
        <v>118.82299999999999</v>
      </c>
      <c r="F95" s="13">
        <v>122.94799999999999</v>
      </c>
      <c r="G95" s="13">
        <v>131.399</v>
      </c>
      <c r="H95" s="13">
        <v>181.16499999999999</v>
      </c>
      <c r="I95" s="13" t="s">
        <v>110</v>
      </c>
      <c r="J95" s="13" t="s">
        <v>110</v>
      </c>
      <c r="K95" s="13">
        <v>159.76400000000001</v>
      </c>
      <c r="L95" s="13">
        <v>224.583</v>
      </c>
      <c r="M95" s="13">
        <v>129.29</v>
      </c>
      <c r="N95" s="13">
        <v>117.63</v>
      </c>
      <c r="O95" s="13">
        <v>165.91</v>
      </c>
      <c r="P95" s="13">
        <v>149.99299999999999</v>
      </c>
      <c r="Q95" s="13">
        <v>118.22</v>
      </c>
      <c r="R95" s="13">
        <v>144.15799999999999</v>
      </c>
      <c r="S95" s="13" t="e">
        <f t="shared" ca="1" si="12"/>
        <v>#NAME?</v>
      </c>
      <c r="T95" s="13" t="s">
        <v>110</v>
      </c>
      <c r="U95" s="13" t="s">
        <v>110</v>
      </c>
      <c r="Y95" s="10">
        <v>43409</v>
      </c>
      <c r="Z95" s="13">
        <v>606.21</v>
      </c>
    </row>
    <row r="96" spans="1:26" s="4" customFormat="1">
      <c r="A96" s="10">
        <v>40977</v>
      </c>
      <c r="B96" s="13">
        <v>805.20600000000002</v>
      </c>
      <c r="C96" s="13">
        <v>128.833</v>
      </c>
      <c r="D96" s="13">
        <v>94.625</v>
      </c>
      <c r="E96" s="13">
        <v>116.592</v>
      </c>
      <c r="F96" s="13">
        <v>121.60299999999999</v>
      </c>
      <c r="G96" s="13">
        <v>130.928</v>
      </c>
      <c r="H96" s="13">
        <v>179.02</v>
      </c>
      <c r="I96" s="13" t="s">
        <v>110</v>
      </c>
      <c r="J96" s="13" t="s">
        <v>110</v>
      </c>
      <c r="K96" s="13">
        <v>158.97300000000001</v>
      </c>
      <c r="L96" s="13">
        <v>221.29</v>
      </c>
      <c r="M96" s="13">
        <v>129.559</v>
      </c>
      <c r="N96" s="13">
        <v>114.012</v>
      </c>
      <c r="O96" s="13">
        <v>158.71</v>
      </c>
      <c r="P96" s="13">
        <v>145.411</v>
      </c>
      <c r="Q96" s="13">
        <v>118.22</v>
      </c>
      <c r="R96" s="13">
        <v>138.08500000000001</v>
      </c>
      <c r="S96" s="13" t="e">
        <f t="shared" ca="1" si="12"/>
        <v>#NAME?</v>
      </c>
      <c r="T96" s="13" t="s">
        <v>110</v>
      </c>
      <c r="U96" s="13" t="s">
        <v>110</v>
      </c>
      <c r="Y96" s="10">
        <v>43406</v>
      </c>
      <c r="Z96" s="13">
        <v>606.91999999999996</v>
      </c>
    </row>
    <row r="97" spans="1:26" s="4" customFormat="1">
      <c r="A97" s="10">
        <v>40978</v>
      </c>
      <c r="B97" s="13">
        <v>805.20600000000002</v>
      </c>
      <c r="C97" s="13">
        <v>128.833</v>
      </c>
      <c r="D97" s="13">
        <v>94.625</v>
      </c>
      <c r="E97" s="13">
        <v>116.592</v>
      </c>
      <c r="F97" s="13">
        <v>121.60299999999999</v>
      </c>
      <c r="G97" s="13">
        <v>130.928</v>
      </c>
      <c r="H97" s="13">
        <v>179.02</v>
      </c>
      <c r="I97" s="13" t="s">
        <v>110</v>
      </c>
      <c r="J97" s="13" t="s">
        <v>110</v>
      </c>
      <c r="K97" s="13">
        <v>158.97300000000001</v>
      </c>
      <c r="L97" s="13">
        <v>221.29</v>
      </c>
      <c r="M97" s="13">
        <v>129.559</v>
      </c>
      <c r="N97" s="13">
        <v>114.012</v>
      </c>
      <c r="O97" s="13">
        <v>158.71</v>
      </c>
      <c r="P97" s="13">
        <v>145.411</v>
      </c>
      <c r="Q97" s="13">
        <v>118.22</v>
      </c>
      <c r="R97" s="13">
        <v>138.08500000000001</v>
      </c>
      <c r="S97" s="13" t="e">
        <f t="shared" ca="1" si="12"/>
        <v>#NAME?</v>
      </c>
      <c r="T97" s="13" t="s">
        <v>110</v>
      </c>
      <c r="U97" s="13" t="s">
        <v>110</v>
      </c>
      <c r="Y97" s="10">
        <v>43405</v>
      </c>
      <c r="Z97" s="13">
        <v>606.03</v>
      </c>
    </row>
    <row r="98" spans="1:26" s="4" customFormat="1">
      <c r="A98" s="10">
        <v>40979</v>
      </c>
      <c r="B98" s="13">
        <v>805.20600000000002</v>
      </c>
      <c r="C98" s="13">
        <v>128.833</v>
      </c>
      <c r="D98" s="13">
        <v>94.625</v>
      </c>
      <c r="E98" s="13">
        <v>116.592</v>
      </c>
      <c r="F98" s="13">
        <v>121.60299999999999</v>
      </c>
      <c r="G98" s="13">
        <v>130.928</v>
      </c>
      <c r="H98" s="13">
        <v>179.02</v>
      </c>
      <c r="I98" s="13" t="s">
        <v>110</v>
      </c>
      <c r="J98" s="13" t="s">
        <v>110</v>
      </c>
      <c r="K98" s="13">
        <v>158.97300000000001</v>
      </c>
      <c r="L98" s="13">
        <v>221.29</v>
      </c>
      <c r="M98" s="13">
        <v>129.559</v>
      </c>
      <c r="N98" s="13">
        <v>114.012</v>
      </c>
      <c r="O98" s="13">
        <v>158.71</v>
      </c>
      <c r="P98" s="13">
        <v>145.411</v>
      </c>
      <c r="Q98" s="13">
        <v>118.22</v>
      </c>
      <c r="R98" s="13">
        <v>138.08500000000001</v>
      </c>
      <c r="S98" s="13" t="e">
        <f t="shared" ca="1" si="12"/>
        <v>#NAME?</v>
      </c>
      <c r="T98" s="13" t="s">
        <v>110</v>
      </c>
      <c r="U98" s="13" t="s">
        <v>110</v>
      </c>
      <c r="Y98" s="10">
        <v>43404</v>
      </c>
      <c r="Z98" s="13">
        <v>606.65</v>
      </c>
    </row>
    <row r="99" spans="1:26" s="4" customFormat="1">
      <c r="A99" s="10">
        <v>40980</v>
      </c>
      <c r="B99" s="13">
        <v>792.27099999999996</v>
      </c>
      <c r="C99" s="13">
        <v>126.548</v>
      </c>
      <c r="D99" s="13">
        <v>92.834999999999994</v>
      </c>
      <c r="E99" s="13">
        <v>114.61</v>
      </c>
      <c r="F99" s="13">
        <v>118.896</v>
      </c>
      <c r="G99" s="13">
        <v>127.858</v>
      </c>
      <c r="H99" s="13">
        <v>177.33500000000001</v>
      </c>
      <c r="I99" s="13" t="s">
        <v>110</v>
      </c>
      <c r="J99" s="13" t="s">
        <v>110</v>
      </c>
      <c r="K99" s="13">
        <v>158.345</v>
      </c>
      <c r="L99" s="13">
        <v>221.22200000000001</v>
      </c>
      <c r="M99" s="13">
        <v>130.733</v>
      </c>
      <c r="N99" s="13">
        <v>115.66800000000001</v>
      </c>
      <c r="O99" s="13">
        <v>161.173</v>
      </c>
      <c r="P99" s="13">
        <v>147.27600000000001</v>
      </c>
      <c r="Q99" s="13">
        <v>118.22</v>
      </c>
      <c r="R99" s="13">
        <v>140.39400000000001</v>
      </c>
      <c r="S99" s="13" t="e">
        <f t="shared" ca="1" si="12"/>
        <v>#NAME?</v>
      </c>
      <c r="T99" s="13" t="s">
        <v>110</v>
      </c>
      <c r="U99" s="13" t="s">
        <v>110</v>
      </c>
      <c r="Y99" s="10">
        <v>43403</v>
      </c>
      <c r="Z99" s="13">
        <v>606.48</v>
      </c>
    </row>
    <row r="100" spans="1:26" s="4" customFormat="1">
      <c r="A100" s="10">
        <v>40981</v>
      </c>
      <c r="B100" s="13">
        <v>767.23900000000003</v>
      </c>
      <c r="C100" s="13">
        <v>125.005</v>
      </c>
      <c r="D100" s="13">
        <v>92.718999999999994</v>
      </c>
      <c r="E100" s="13">
        <v>113.378</v>
      </c>
      <c r="F100" s="13">
        <v>116.675</v>
      </c>
      <c r="G100" s="13">
        <v>125.962</v>
      </c>
      <c r="H100" s="13">
        <v>171.60499999999999</v>
      </c>
      <c r="I100" s="13" t="s">
        <v>110</v>
      </c>
      <c r="J100" s="13" t="s">
        <v>110</v>
      </c>
      <c r="K100" s="13">
        <v>154.66999999999999</v>
      </c>
      <c r="L100" s="13">
        <v>217.833</v>
      </c>
      <c r="M100" s="13">
        <v>128.72300000000001</v>
      </c>
      <c r="N100" s="13">
        <v>115.66800000000001</v>
      </c>
      <c r="O100" s="13">
        <v>161.173</v>
      </c>
      <c r="P100" s="13">
        <v>147.27600000000001</v>
      </c>
      <c r="Q100" s="13">
        <v>118.22</v>
      </c>
      <c r="R100" s="13">
        <v>140.39400000000001</v>
      </c>
      <c r="S100" s="13" t="e">
        <f t="shared" ca="1" si="12"/>
        <v>#NAME?</v>
      </c>
      <c r="T100" s="13" t="s">
        <v>110</v>
      </c>
      <c r="U100" s="13" t="s">
        <v>110</v>
      </c>
      <c r="Y100" s="10">
        <v>43402</v>
      </c>
      <c r="Z100" s="13">
        <v>606.33000000000004</v>
      </c>
    </row>
    <row r="101" spans="1:26" s="4" customFormat="1">
      <c r="A101" s="10">
        <v>40982</v>
      </c>
      <c r="B101" s="13">
        <v>751.35199999999998</v>
      </c>
      <c r="C101" s="13">
        <v>123.63500000000001</v>
      </c>
      <c r="D101" s="13">
        <v>90.094999999999999</v>
      </c>
      <c r="E101" s="13">
        <v>111.444</v>
      </c>
      <c r="F101" s="13">
        <v>115.26300000000001</v>
      </c>
      <c r="G101" s="13">
        <v>123.508</v>
      </c>
      <c r="H101" s="13">
        <v>169</v>
      </c>
      <c r="I101" s="13" t="s">
        <v>110</v>
      </c>
      <c r="J101" s="13" t="s">
        <v>110</v>
      </c>
      <c r="K101" s="13">
        <v>151.5</v>
      </c>
      <c r="L101" s="13">
        <v>216.31</v>
      </c>
      <c r="M101" s="13">
        <v>120.16500000000001</v>
      </c>
      <c r="N101" s="13">
        <v>107</v>
      </c>
      <c r="O101" s="13">
        <v>149.83500000000001</v>
      </c>
      <c r="P101" s="13">
        <v>138.00700000000001</v>
      </c>
      <c r="Q101" s="13">
        <v>118.22</v>
      </c>
      <c r="R101" s="13">
        <v>130.15299999999999</v>
      </c>
      <c r="S101" s="13" t="e">
        <f t="shared" ca="1" si="12"/>
        <v>#NAME?</v>
      </c>
      <c r="T101" s="13" t="s">
        <v>110</v>
      </c>
      <c r="U101" s="13" t="s">
        <v>110</v>
      </c>
      <c r="Y101" s="10">
        <v>43399</v>
      </c>
      <c r="Z101" s="13">
        <v>605.45000000000005</v>
      </c>
    </row>
    <row r="102" spans="1:26" s="4" customFormat="1">
      <c r="A102" s="10">
        <v>40983</v>
      </c>
      <c r="B102" s="13">
        <v>744.09199999999998</v>
      </c>
      <c r="C102" s="13">
        <v>121.438</v>
      </c>
      <c r="D102" s="13">
        <v>88.025000000000006</v>
      </c>
      <c r="E102" s="13">
        <v>111.16</v>
      </c>
      <c r="F102" s="13">
        <v>114.158</v>
      </c>
      <c r="G102" s="13">
        <v>123.413</v>
      </c>
      <c r="H102" s="13">
        <v>168.58600000000001</v>
      </c>
      <c r="I102" s="13" t="s">
        <v>110</v>
      </c>
      <c r="J102" s="13" t="s">
        <v>110</v>
      </c>
      <c r="K102" s="13">
        <v>152.417</v>
      </c>
      <c r="L102" s="13">
        <v>217.911</v>
      </c>
      <c r="M102" s="13">
        <v>113.855</v>
      </c>
      <c r="N102" s="13">
        <v>104.16500000000001</v>
      </c>
      <c r="O102" s="13">
        <v>149.83500000000001</v>
      </c>
      <c r="P102" s="13">
        <v>138.00700000000001</v>
      </c>
      <c r="Q102" s="13">
        <v>118.22</v>
      </c>
      <c r="R102" s="13">
        <v>130.15299999999999</v>
      </c>
      <c r="S102" s="13" t="e">
        <f t="shared" ca="1" si="12"/>
        <v>#NAME?</v>
      </c>
      <c r="T102" s="13" t="s">
        <v>110</v>
      </c>
      <c r="U102" s="13" t="s">
        <v>110</v>
      </c>
      <c r="Y102" s="10">
        <v>43398</v>
      </c>
      <c r="Z102" s="13">
        <v>606.37</v>
      </c>
    </row>
    <row r="103" spans="1:26" s="4" customFormat="1">
      <c r="A103" s="10">
        <v>40984</v>
      </c>
      <c r="B103" s="13">
        <v>733.57799999999997</v>
      </c>
      <c r="C103" s="13">
        <v>120.755</v>
      </c>
      <c r="D103" s="13">
        <v>85.96</v>
      </c>
      <c r="E103" s="13">
        <v>107.747</v>
      </c>
      <c r="F103" s="13">
        <v>112.048</v>
      </c>
      <c r="G103" s="13">
        <v>120.714</v>
      </c>
      <c r="H103" s="13">
        <v>165.672</v>
      </c>
      <c r="I103" s="13" t="s">
        <v>110</v>
      </c>
      <c r="J103" s="13" t="s">
        <v>110</v>
      </c>
      <c r="K103" s="13">
        <v>150.495</v>
      </c>
      <c r="L103" s="13">
        <v>213.5</v>
      </c>
      <c r="M103" s="13">
        <v>111.675</v>
      </c>
      <c r="N103" s="13">
        <v>108.71</v>
      </c>
      <c r="O103" s="13">
        <v>149.83500000000001</v>
      </c>
      <c r="P103" s="13">
        <v>138.00700000000001</v>
      </c>
      <c r="Q103" s="13">
        <v>118.22</v>
      </c>
      <c r="R103" s="13">
        <v>130.15299999999999</v>
      </c>
      <c r="S103" s="13" t="e">
        <f t="shared" ca="1" si="12"/>
        <v>#NAME?</v>
      </c>
      <c r="T103" s="13" t="s">
        <v>110</v>
      </c>
      <c r="U103" s="13" t="s">
        <v>110</v>
      </c>
      <c r="Y103" s="10">
        <v>43397</v>
      </c>
      <c r="Z103" s="13">
        <v>605.82000000000005</v>
      </c>
    </row>
    <row r="104" spans="1:26" s="4" customFormat="1">
      <c r="A104" s="10">
        <v>40985</v>
      </c>
      <c r="B104" s="13">
        <v>733.57799999999997</v>
      </c>
      <c r="C104" s="13">
        <v>120.755</v>
      </c>
      <c r="D104" s="13">
        <v>85.96</v>
      </c>
      <c r="E104" s="13">
        <v>107.747</v>
      </c>
      <c r="F104" s="13">
        <v>112.048</v>
      </c>
      <c r="G104" s="13">
        <v>120.714</v>
      </c>
      <c r="H104" s="13">
        <v>165.672</v>
      </c>
      <c r="I104" s="13" t="s">
        <v>110</v>
      </c>
      <c r="J104" s="13" t="s">
        <v>110</v>
      </c>
      <c r="K104" s="13">
        <v>150.495</v>
      </c>
      <c r="L104" s="13">
        <v>213.5</v>
      </c>
      <c r="M104" s="13">
        <v>111.675</v>
      </c>
      <c r="N104" s="13">
        <v>108.71</v>
      </c>
      <c r="O104" s="13">
        <v>149.83500000000001</v>
      </c>
      <c r="P104" s="13">
        <v>138.00700000000001</v>
      </c>
      <c r="Q104" s="13">
        <v>118.22</v>
      </c>
      <c r="R104" s="13">
        <v>130.15299999999999</v>
      </c>
      <c r="S104" s="13" t="e">
        <f t="shared" ca="1" si="12"/>
        <v>#NAME?</v>
      </c>
      <c r="T104" s="13" t="s">
        <v>110</v>
      </c>
      <c r="U104" s="13" t="s">
        <v>110</v>
      </c>
      <c r="Y104" s="10">
        <v>43396</v>
      </c>
      <c r="Z104" s="13">
        <v>605.82000000000005</v>
      </c>
    </row>
    <row r="105" spans="1:26" s="4" customFormat="1">
      <c r="A105" s="10">
        <v>40986</v>
      </c>
      <c r="B105" s="13">
        <v>733.57799999999997</v>
      </c>
      <c r="C105" s="13">
        <v>120.755</v>
      </c>
      <c r="D105" s="13">
        <v>85.96</v>
      </c>
      <c r="E105" s="13">
        <v>107.747</v>
      </c>
      <c r="F105" s="13">
        <v>112.048</v>
      </c>
      <c r="G105" s="13">
        <v>120.714</v>
      </c>
      <c r="H105" s="13">
        <v>165.672</v>
      </c>
      <c r="I105" s="13" t="s">
        <v>110</v>
      </c>
      <c r="J105" s="13" t="s">
        <v>110</v>
      </c>
      <c r="K105" s="13">
        <v>150.495</v>
      </c>
      <c r="L105" s="13">
        <v>213.5</v>
      </c>
      <c r="M105" s="13">
        <v>111.675</v>
      </c>
      <c r="N105" s="13">
        <v>108.71</v>
      </c>
      <c r="O105" s="13">
        <v>149.83500000000001</v>
      </c>
      <c r="P105" s="13">
        <v>138.00700000000001</v>
      </c>
      <c r="Q105" s="13">
        <v>118.22</v>
      </c>
      <c r="R105" s="13">
        <v>130.15299999999999</v>
      </c>
      <c r="S105" s="13" t="e">
        <f t="shared" ca="1" si="12"/>
        <v>#NAME?</v>
      </c>
      <c r="T105" s="13" t="s">
        <v>110</v>
      </c>
      <c r="U105" s="13" t="s">
        <v>110</v>
      </c>
      <c r="Y105" s="10">
        <v>43395</v>
      </c>
      <c r="Z105" s="13">
        <v>606.13</v>
      </c>
    </row>
    <row r="106" spans="1:26" s="4" customFormat="1">
      <c r="A106" s="10">
        <v>40987</v>
      </c>
      <c r="B106" s="13">
        <v>708.90200000000004</v>
      </c>
      <c r="C106" s="13">
        <v>113.414</v>
      </c>
      <c r="D106" s="13">
        <v>83.444999999999993</v>
      </c>
      <c r="E106" s="13">
        <v>100.678</v>
      </c>
      <c r="F106" s="13">
        <v>106.236</v>
      </c>
      <c r="G106" s="13">
        <v>115.065</v>
      </c>
      <c r="H106" s="13">
        <v>159.89099999999999</v>
      </c>
      <c r="I106" s="13" t="s">
        <v>110</v>
      </c>
      <c r="J106" s="13" t="s">
        <v>110</v>
      </c>
      <c r="K106" s="13">
        <v>148.47900000000001</v>
      </c>
      <c r="L106" s="13">
        <v>209.52</v>
      </c>
      <c r="M106" s="13">
        <v>111.675</v>
      </c>
      <c r="N106" s="13">
        <v>108.71</v>
      </c>
      <c r="O106" s="13">
        <v>149.83500000000001</v>
      </c>
      <c r="P106" s="13">
        <v>138.00700000000001</v>
      </c>
      <c r="Q106" s="13">
        <v>118.22</v>
      </c>
      <c r="R106" s="13">
        <v>130.15299999999999</v>
      </c>
      <c r="S106" s="13" t="e">
        <f t="shared" ca="1" si="12"/>
        <v>#NAME?</v>
      </c>
      <c r="T106" s="13" t="s">
        <v>110</v>
      </c>
      <c r="U106" s="13" t="s">
        <v>110</v>
      </c>
      <c r="Y106" s="10">
        <v>43392</v>
      </c>
      <c r="Z106" s="13">
        <v>606.41</v>
      </c>
    </row>
    <row r="107" spans="1:26" s="4" customFormat="1">
      <c r="A107" s="10">
        <v>40988</v>
      </c>
      <c r="B107" s="13">
        <v>718.84799999999996</v>
      </c>
      <c r="C107" s="13">
        <v>114.568</v>
      </c>
      <c r="D107" s="13">
        <v>83.664000000000001</v>
      </c>
      <c r="E107" s="13">
        <v>102.729</v>
      </c>
      <c r="F107" s="13">
        <v>107.16800000000001</v>
      </c>
      <c r="G107" s="13">
        <v>114.333</v>
      </c>
      <c r="H107" s="13">
        <v>166.30199999999999</v>
      </c>
      <c r="I107" s="13" t="s">
        <v>110</v>
      </c>
      <c r="J107" s="13" t="s">
        <v>110</v>
      </c>
      <c r="K107" s="13">
        <v>152</v>
      </c>
      <c r="L107" s="13">
        <v>215.16499999999999</v>
      </c>
      <c r="M107" s="13">
        <v>112.83</v>
      </c>
      <c r="N107" s="13">
        <v>99.673000000000002</v>
      </c>
      <c r="O107" s="13">
        <v>154.16</v>
      </c>
      <c r="P107" s="13">
        <v>138.00700000000001</v>
      </c>
      <c r="Q107" s="13">
        <v>118.22</v>
      </c>
      <c r="R107" s="13">
        <v>130.15299999999999</v>
      </c>
      <c r="S107" s="13" t="e">
        <f t="shared" ca="1" si="12"/>
        <v>#NAME?</v>
      </c>
      <c r="T107" s="13" t="s">
        <v>110</v>
      </c>
      <c r="U107" s="13" t="s">
        <v>110</v>
      </c>
      <c r="Y107" s="10">
        <v>43391</v>
      </c>
      <c r="Z107" s="13">
        <v>606.13</v>
      </c>
    </row>
    <row r="108" spans="1:26" s="4" customFormat="1">
      <c r="A108" s="10">
        <v>40989</v>
      </c>
      <c r="B108" s="13">
        <v>727.48699999999997</v>
      </c>
      <c r="C108" s="13">
        <v>117.249</v>
      </c>
      <c r="D108" s="13">
        <v>85.281000000000006</v>
      </c>
      <c r="E108" s="13">
        <v>106.209</v>
      </c>
      <c r="F108" s="13">
        <v>111.039</v>
      </c>
      <c r="G108" s="13">
        <v>115.90600000000001</v>
      </c>
      <c r="H108" s="13">
        <v>166.62200000000001</v>
      </c>
      <c r="I108" s="13" t="s">
        <v>110</v>
      </c>
      <c r="J108" s="13" t="s">
        <v>110</v>
      </c>
      <c r="K108" s="13">
        <v>152.25299999999999</v>
      </c>
      <c r="L108" s="13">
        <v>215.33</v>
      </c>
      <c r="M108" s="13">
        <v>112.83</v>
      </c>
      <c r="N108" s="13">
        <v>110.02</v>
      </c>
      <c r="O108" s="13">
        <v>154.49799999999999</v>
      </c>
      <c r="P108" s="13">
        <v>137.99799999999999</v>
      </c>
      <c r="Q108" s="13">
        <v>118.22</v>
      </c>
      <c r="R108" s="13">
        <v>130.15299999999999</v>
      </c>
      <c r="S108" s="13" t="e">
        <f t="shared" ca="1" si="12"/>
        <v>#NAME?</v>
      </c>
      <c r="T108" s="13" t="s">
        <v>110</v>
      </c>
      <c r="U108" s="13" t="s">
        <v>110</v>
      </c>
      <c r="Y108" s="10">
        <v>43390</v>
      </c>
      <c r="Z108" s="13">
        <v>606.83000000000004</v>
      </c>
    </row>
    <row r="109" spans="1:26" s="4" customFormat="1">
      <c r="A109" s="10">
        <v>40990</v>
      </c>
      <c r="B109" s="13">
        <v>733.24</v>
      </c>
      <c r="C109" s="13">
        <v>120.078</v>
      </c>
      <c r="D109" s="13">
        <v>89.828000000000003</v>
      </c>
      <c r="E109" s="13">
        <v>107.16</v>
      </c>
      <c r="F109" s="13">
        <v>114.325</v>
      </c>
      <c r="G109" s="13">
        <v>119.33</v>
      </c>
      <c r="H109" s="13">
        <v>174.464</v>
      </c>
      <c r="I109" s="13" t="s">
        <v>110</v>
      </c>
      <c r="J109" s="13" t="s">
        <v>110</v>
      </c>
      <c r="K109" s="13">
        <v>158.036</v>
      </c>
      <c r="L109" s="13">
        <v>222.48</v>
      </c>
      <c r="M109" s="13">
        <v>119.5</v>
      </c>
      <c r="N109" s="13">
        <v>109.99299999999999</v>
      </c>
      <c r="O109" s="13">
        <v>165.83799999999999</v>
      </c>
      <c r="P109" s="13">
        <v>142.673</v>
      </c>
      <c r="Q109" s="13">
        <v>101.83</v>
      </c>
      <c r="R109" s="13">
        <v>126.83799999999999</v>
      </c>
      <c r="S109" s="13" t="e">
        <f t="shared" ca="1" si="12"/>
        <v>#NAME?</v>
      </c>
      <c r="T109" s="13" t="s">
        <v>110</v>
      </c>
      <c r="U109" s="13" t="s">
        <v>110</v>
      </c>
      <c r="Y109" s="10">
        <v>43389</v>
      </c>
      <c r="Z109" s="13">
        <v>606.54999999999995</v>
      </c>
    </row>
    <row r="110" spans="1:26" s="4" customFormat="1">
      <c r="A110" s="10">
        <v>40991</v>
      </c>
      <c r="B110" s="13">
        <v>754.245</v>
      </c>
      <c r="C110" s="13">
        <v>120.67</v>
      </c>
      <c r="D110" s="13">
        <v>90.811000000000007</v>
      </c>
      <c r="E110" s="13">
        <v>108.83499999999999</v>
      </c>
      <c r="F110" s="13">
        <v>115.67</v>
      </c>
      <c r="G110" s="13">
        <v>119.83499999999999</v>
      </c>
      <c r="H110" s="13">
        <v>178.03299999999999</v>
      </c>
      <c r="I110" s="13" t="s">
        <v>110</v>
      </c>
      <c r="J110" s="13" t="s">
        <v>110</v>
      </c>
      <c r="K110" s="13">
        <v>159.01300000000001</v>
      </c>
      <c r="L110" s="13">
        <v>223.78</v>
      </c>
      <c r="M110" s="13">
        <v>119.828</v>
      </c>
      <c r="N110" s="13">
        <v>109.94</v>
      </c>
      <c r="O110" s="13">
        <v>162.839</v>
      </c>
      <c r="P110" s="13">
        <v>143.376</v>
      </c>
      <c r="Q110" s="13">
        <v>103.437</v>
      </c>
      <c r="R110" s="13">
        <v>128.69200000000001</v>
      </c>
      <c r="S110" s="13" t="e">
        <f t="shared" ca="1" si="12"/>
        <v>#NAME?</v>
      </c>
      <c r="T110" s="13" t="s">
        <v>110</v>
      </c>
      <c r="U110" s="13" t="s">
        <v>110</v>
      </c>
      <c r="Y110" s="10">
        <v>43388</v>
      </c>
      <c r="Z110" s="13">
        <v>606.5</v>
      </c>
    </row>
    <row r="111" spans="1:26" s="4" customFormat="1">
      <c r="A111" s="10">
        <v>40992</v>
      </c>
      <c r="B111" s="13">
        <v>754.245</v>
      </c>
      <c r="C111" s="13">
        <v>120.67</v>
      </c>
      <c r="D111" s="13">
        <v>90.811000000000007</v>
      </c>
      <c r="E111" s="13">
        <v>108.83499999999999</v>
      </c>
      <c r="F111" s="13">
        <v>115.67</v>
      </c>
      <c r="G111" s="13">
        <v>119.83499999999999</v>
      </c>
      <c r="H111" s="13">
        <v>178.03299999999999</v>
      </c>
      <c r="I111" s="13" t="s">
        <v>110</v>
      </c>
      <c r="J111" s="13" t="s">
        <v>110</v>
      </c>
      <c r="K111" s="13">
        <v>159.01300000000001</v>
      </c>
      <c r="L111" s="13">
        <v>223.78</v>
      </c>
      <c r="M111" s="13">
        <v>119.828</v>
      </c>
      <c r="N111" s="13">
        <v>109.94</v>
      </c>
      <c r="O111" s="13">
        <v>162.839</v>
      </c>
      <c r="P111" s="13">
        <v>143.376</v>
      </c>
      <c r="Q111" s="13">
        <v>103.437</v>
      </c>
      <c r="R111" s="13">
        <v>128.69200000000001</v>
      </c>
      <c r="S111" s="13" t="e">
        <f t="shared" ca="1" si="12"/>
        <v>#NAME?</v>
      </c>
      <c r="T111" s="13" t="s">
        <v>110</v>
      </c>
      <c r="U111" s="13" t="s">
        <v>110</v>
      </c>
      <c r="Y111" s="10">
        <v>43385</v>
      </c>
      <c r="Z111" s="13">
        <v>606.57000000000005</v>
      </c>
    </row>
    <row r="112" spans="1:26" s="4" customFormat="1">
      <c r="A112" s="10">
        <v>40993</v>
      </c>
      <c r="B112" s="13">
        <v>754.245</v>
      </c>
      <c r="C112" s="13">
        <v>120.67</v>
      </c>
      <c r="D112" s="13">
        <v>90.811000000000007</v>
      </c>
      <c r="E112" s="13">
        <v>108.83499999999999</v>
      </c>
      <c r="F112" s="13">
        <v>115.67</v>
      </c>
      <c r="G112" s="13">
        <v>119.83499999999999</v>
      </c>
      <c r="H112" s="13">
        <v>178.03299999999999</v>
      </c>
      <c r="I112" s="13" t="s">
        <v>110</v>
      </c>
      <c r="J112" s="13" t="s">
        <v>110</v>
      </c>
      <c r="K112" s="13">
        <v>159.01300000000001</v>
      </c>
      <c r="L112" s="13">
        <v>223.78</v>
      </c>
      <c r="M112" s="13">
        <v>119.828</v>
      </c>
      <c r="N112" s="13">
        <v>109.94</v>
      </c>
      <c r="O112" s="13">
        <v>162.839</v>
      </c>
      <c r="P112" s="13">
        <v>143.376</v>
      </c>
      <c r="Q112" s="13">
        <v>103.437</v>
      </c>
      <c r="R112" s="13">
        <v>128.69200000000001</v>
      </c>
      <c r="S112" s="13" t="e">
        <f t="shared" ca="1" si="12"/>
        <v>#NAME?</v>
      </c>
      <c r="T112" s="13" t="s">
        <v>110</v>
      </c>
      <c r="U112" s="13" t="s">
        <v>110</v>
      </c>
      <c r="Y112" s="10">
        <v>43384</v>
      </c>
      <c r="Z112" s="13">
        <v>606.19000000000005</v>
      </c>
    </row>
    <row r="113" spans="1:26" s="4" customFormat="1">
      <c r="A113" s="10">
        <v>40994</v>
      </c>
      <c r="B113" s="13">
        <v>780.20299999999997</v>
      </c>
      <c r="C113" s="13">
        <v>117.373</v>
      </c>
      <c r="D113" s="13">
        <v>90.34</v>
      </c>
      <c r="E113" s="13">
        <v>105.48399999999999</v>
      </c>
      <c r="F113" s="13">
        <v>110.29</v>
      </c>
      <c r="G113" s="13">
        <v>117.197</v>
      </c>
      <c r="H113" s="13">
        <v>178.16499999999999</v>
      </c>
      <c r="I113" s="13" t="s">
        <v>110</v>
      </c>
      <c r="J113" s="13" t="s">
        <v>110</v>
      </c>
      <c r="K113" s="13">
        <v>155.93700000000001</v>
      </c>
      <c r="L113" s="13">
        <v>219.898</v>
      </c>
      <c r="M113" s="13">
        <v>118.02</v>
      </c>
      <c r="N113" s="13">
        <v>109.17</v>
      </c>
      <c r="O113" s="13">
        <v>161.83000000000001</v>
      </c>
      <c r="P113" s="13">
        <v>142.19</v>
      </c>
      <c r="Q113" s="13">
        <v>103.985</v>
      </c>
      <c r="R113" s="13">
        <v>127.988</v>
      </c>
      <c r="S113" s="13" t="e">
        <f t="shared" ca="1" si="12"/>
        <v>#NAME?</v>
      </c>
      <c r="T113" s="13" t="s">
        <v>110</v>
      </c>
      <c r="U113" s="13" t="s">
        <v>110</v>
      </c>
      <c r="Y113" s="10">
        <v>43383</v>
      </c>
      <c r="Z113" s="13">
        <v>606.5</v>
      </c>
    </row>
    <row r="114" spans="1:26" s="4" customFormat="1">
      <c r="A114" s="10">
        <v>40995</v>
      </c>
      <c r="B114" s="13">
        <v>801.21900000000005</v>
      </c>
      <c r="C114" s="13">
        <v>120.096</v>
      </c>
      <c r="D114" s="13">
        <v>91.003</v>
      </c>
      <c r="E114" s="13">
        <v>107.93</v>
      </c>
      <c r="F114" s="13">
        <v>115.363</v>
      </c>
      <c r="G114" s="13">
        <v>120.848</v>
      </c>
      <c r="H114" s="13">
        <v>180.16499999999999</v>
      </c>
      <c r="I114" s="13" t="s">
        <v>110</v>
      </c>
      <c r="J114" s="13" t="s">
        <v>110</v>
      </c>
      <c r="K114" s="13">
        <v>156.5</v>
      </c>
      <c r="L114" s="13">
        <v>221</v>
      </c>
      <c r="M114" s="13">
        <v>116.495</v>
      </c>
      <c r="N114" s="13">
        <v>105.248</v>
      </c>
      <c r="O114" s="13">
        <v>159.99299999999999</v>
      </c>
      <c r="P114" s="13">
        <v>141.512</v>
      </c>
      <c r="Q114" s="13">
        <v>101.59699999999999</v>
      </c>
      <c r="R114" s="13">
        <v>127.988</v>
      </c>
      <c r="S114" s="13" t="e">
        <f t="shared" ca="1" si="12"/>
        <v>#NAME?</v>
      </c>
      <c r="T114" s="13" t="s">
        <v>110</v>
      </c>
      <c r="U114" s="13" t="s">
        <v>110</v>
      </c>
      <c r="Y114" s="10">
        <v>43382</v>
      </c>
      <c r="Z114" s="13">
        <v>606.70000000000005</v>
      </c>
    </row>
    <row r="115" spans="1:26" s="4" customFormat="1">
      <c r="A115" s="10">
        <v>40996</v>
      </c>
      <c r="B115" s="13">
        <v>815.154</v>
      </c>
      <c r="C115" s="13">
        <v>122.681</v>
      </c>
      <c r="D115" s="13">
        <v>91.75</v>
      </c>
      <c r="E115" s="13">
        <v>109.68300000000001</v>
      </c>
      <c r="F115" s="13">
        <v>117.861</v>
      </c>
      <c r="G115" s="13">
        <v>122.452</v>
      </c>
      <c r="H115" s="13">
        <v>180.423</v>
      </c>
      <c r="I115" s="13" t="s">
        <v>110</v>
      </c>
      <c r="J115" s="13" t="s">
        <v>110</v>
      </c>
      <c r="K115" s="13">
        <v>157.33500000000001</v>
      </c>
      <c r="L115" s="13">
        <v>223.74799999999999</v>
      </c>
      <c r="M115" s="13">
        <v>119.16500000000001</v>
      </c>
      <c r="N115" s="13">
        <v>108.16500000000001</v>
      </c>
      <c r="O115" s="13">
        <v>164.16</v>
      </c>
      <c r="P115" s="13">
        <v>142.16</v>
      </c>
      <c r="Q115" s="13">
        <v>101.155</v>
      </c>
      <c r="R115" s="13">
        <v>127.988</v>
      </c>
      <c r="S115" s="13" t="e">
        <f t="shared" ca="1" si="12"/>
        <v>#NAME?</v>
      </c>
      <c r="T115" s="13" t="s">
        <v>110</v>
      </c>
      <c r="U115" s="13" t="s">
        <v>110</v>
      </c>
      <c r="Y115" s="10">
        <v>43381</v>
      </c>
      <c r="Z115" s="13">
        <v>606.98</v>
      </c>
    </row>
    <row r="116" spans="1:26" s="4" customFormat="1">
      <c r="A116" s="10">
        <v>40997</v>
      </c>
      <c r="B116" s="13">
        <v>838.55899999999997</v>
      </c>
      <c r="C116" s="13">
        <v>122.343</v>
      </c>
      <c r="D116" s="13">
        <v>92.567999999999998</v>
      </c>
      <c r="E116" s="13">
        <v>109.97</v>
      </c>
      <c r="F116" s="13">
        <v>118.121</v>
      </c>
      <c r="G116" s="13">
        <v>122.624</v>
      </c>
      <c r="H116" s="13">
        <v>188.10900000000001</v>
      </c>
      <c r="I116" s="13" t="s">
        <v>110</v>
      </c>
      <c r="J116" s="13" t="s">
        <v>110</v>
      </c>
      <c r="K116" s="13">
        <v>161.40100000000001</v>
      </c>
      <c r="L116" s="13">
        <v>231.33</v>
      </c>
      <c r="M116" s="13">
        <v>123.66</v>
      </c>
      <c r="N116" s="13">
        <v>111.995</v>
      </c>
      <c r="O116" s="13">
        <v>168.40600000000001</v>
      </c>
      <c r="P116" s="13">
        <v>146.304</v>
      </c>
      <c r="Q116" s="13">
        <v>101.155</v>
      </c>
      <c r="R116" s="13">
        <v>133.08099999999999</v>
      </c>
      <c r="S116" s="13" t="e">
        <f t="shared" ca="1" si="12"/>
        <v>#NAME?</v>
      </c>
      <c r="T116" s="13" t="s">
        <v>110</v>
      </c>
      <c r="U116" s="13" t="s">
        <v>110</v>
      </c>
      <c r="Y116" s="10">
        <v>43378</v>
      </c>
      <c r="Z116" s="13">
        <v>607</v>
      </c>
    </row>
    <row r="117" spans="1:26" s="4" customFormat="1">
      <c r="A117" s="10">
        <v>40998</v>
      </c>
      <c r="B117" s="13">
        <v>822.79700000000003</v>
      </c>
      <c r="C117" s="13">
        <v>122.17</v>
      </c>
      <c r="D117" s="13">
        <v>91.844999999999999</v>
      </c>
      <c r="E117" s="13">
        <v>109.994</v>
      </c>
      <c r="F117" s="13">
        <v>117.675</v>
      </c>
      <c r="G117" s="13">
        <v>121.593</v>
      </c>
      <c r="H117" s="13">
        <v>184.19499999999999</v>
      </c>
      <c r="I117" s="13" t="s">
        <v>110</v>
      </c>
      <c r="J117" s="13" t="s">
        <v>110</v>
      </c>
      <c r="K117" s="13">
        <v>160.39400000000001</v>
      </c>
      <c r="L117" s="13">
        <v>228.40100000000001</v>
      </c>
      <c r="M117" s="13">
        <v>123.224</v>
      </c>
      <c r="N117" s="13">
        <v>112.249</v>
      </c>
      <c r="O117" s="13">
        <v>166.48099999999999</v>
      </c>
      <c r="P117" s="13">
        <v>143.631</v>
      </c>
      <c r="Q117" s="13">
        <v>106.02500000000001</v>
      </c>
      <c r="R117" s="13">
        <v>134.601</v>
      </c>
      <c r="S117" s="13" t="e">
        <f t="shared" ca="1" si="12"/>
        <v>#NAME?</v>
      </c>
      <c r="T117" s="13" t="s">
        <v>110</v>
      </c>
      <c r="U117" s="13" t="s">
        <v>110</v>
      </c>
      <c r="Y117" s="10">
        <v>43377</v>
      </c>
      <c r="Z117" s="13">
        <v>607.15</v>
      </c>
    </row>
    <row r="118" spans="1:26" s="4" customFormat="1">
      <c r="A118" s="10">
        <v>40999</v>
      </c>
      <c r="B118" s="13">
        <v>822.79700000000003</v>
      </c>
      <c r="C118" s="13">
        <v>122.17</v>
      </c>
      <c r="D118" s="13">
        <v>91.844999999999999</v>
      </c>
      <c r="E118" s="13">
        <v>109.994</v>
      </c>
      <c r="F118" s="13">
        <v>117.675</v>
      </c>
      <c r="G118" s="13">
        <v>121.593</v>
      </c>
      <c r="H118" s="13">
        <v>184.19499999999999</v>
      </c>
      <c r="I118" s="13" t="s">
        <v>110</v>
      </c>
      <c r="J118" s="13" t="s">
        <v>110</v>
      </c>
      <c r="K118" s="13">
        <v>160.39400000000001</v>
      </c>
      <c r="L118" s="13">
        <v>228.40100000000001</v>
      </c>
      <c r="M118" s="13">
        <v>123.224</v>
      </c>
      <c r="N118" s="13">
        <v>112.249</v>
      </c>
      <c r="O118" s="13">
        <v>166.48099999999999</v>
      </c>
      <c r="P118" s="13">
        <v>143.631</v>
      </c>
      <c r="Q118" s="13">
        <v>106.02500000000001</v>
      </c>
      <c r="R118" s="13">
        <v>134.601</v>
      </c>
      <c r="S118" s="13" t="e">
        <f t="shared" ca="1" si="12"/>
        <v>#NAME?</v>
      </c>
      <c r="T118" s="13" t="s">
        <v>110</v>
      </c>
      <c r="U118" s="13" t="s">
        <v>110</v>
      </c>
      <c r="Y118" s="10">
        <v>43376</v>
      </c>
      <c r="Z118" s="13">
        <v>607.36</v>
      </c>
    </row>
    <row r="119" spans="1:26" s="4" customFormat="1">
      <c r="A119" s="10">
        <v>41000</v>
      </c>
      <c r="B119" s="13">
        <v>822.79700000000003</v>
      </c>
      <c r="C119" s="13">
        <v>122.17</v>
      </c>
      <c r="D119" s="13">
        <v>91.844999999999999</v>
      </c>
      <c r="E119" s="13">
        <v>109.994</v>
      </c>
      <c r="F119" s="13">
        <v>117.675</v>
      </c>
      <c r="G119" s="13">
        <v>121.593</v>
      </c>
      <c r="H119" s="13">
        <v>184.19499999999999</v>
      </c>
      <c r="I119" s="13" t="s">
        <v>110</v>
      </c>
      <c r="J119" s="13" t="s">
        <v>110</v>
      </c>
      <c r="K119" s="13">
        <v>160.39400000000001</v>
      </c>
      <c r="L119" s="13">
        <v>228.40100000000001</v>
      </c>
      <c r="M119" s="13">
        <v>123.224</v>
      </c>
      <c r="N119" s="13">
        <v>112.249</v>
      </c>
      <c r="O119" s="13">
        <v>166.48099999999999</v>
      </c>
      <c r="P119" s="13">
        <v>143.631</v>
      </c>
      <c r="Q119" s="13">
        <v>106.02500000000001</v>
      </c>
      <c r="R119" s="13">
        <v>134.601</v>
      </c>
      <c r="S119" s="13" t="e">
        <f t="shared" ca="1" si="12"/>
        <v>#NAME?</v>
      </c>
      <c r="T119" s="13" t="s">
        <v>110</v>
      </c>
      <c r="U119" s="13" t="s">
        <v>110</v>
      </c>
      <c r="Y119" s="10">
        <v>43375</v>
      </c>
      <c r="Z119" s="13">
        <v>606.26</v>
      </c>
    </row>
    <row r="120" spans="1:26" s="4" customFormat="1">
      <c r="A120" s="10">
        <v>41001</v>
      </c>
      <c r="B120" s="13">
        <v>836.11400000000003</v>
      </c>
      <c r="C120" s="13">
        <v>120.67</v>
      </c>
      <c r="D120" s="13">
        <v>93.153000000000006</v>
      </c>
      <c r="E120" s="13">
        <v>108.343</v>
      </c>
      <c r="F120" s="13">
        <v>117.41500000000001</v>
      </c>
      <c r="G120" s="13">
        <v>121.66500000000001</v>
      </c>
      <c r="H120" s="13">
        <v>185.17</v>
      </c>
      <c r="I120" s="13" t="s">
        <v>110</v>
      </c>
      <c r="J120" s="13" t="s">
        <v>110</v>
      </c>
      <c r="K120" s="13">
        <v>159.21600000000001</v>
      </c>
      <c r="L120" s="13">
        <v>229.82499999999999</v>
      </c>
      <c r="M120" s="13">
        <v>121.884</v>
      </c>
      <c r="N120" s="13">
        <v>111.244</v>
      </c>
      <c r="O120" s="13">
        <v>163.828</v>
      </c>
      <c r="P120" s="13">
        <v>142.291</v>
      </c>
      <c r="Q120" s="13">
        <v>106.02500000000001</v>
      </c>
      <c r="R120" s="13">
        <v>133.261</v>
      </c>
      <c r="S120" s="13" t="e">
        <f t="shared" ca="1" si="12"/>
        <v>#NAME?</v>
      </c>
      <c r="T120" s="13" t="s">
        <v>110</v>
      </c>
      <c r="U120" s="13" t="s">
        <v>110</v>
      </c>
      <c r="Y120" s="10">
        <v>43374</v>
      </c>
      <c r="Z120" s="13">
        <v>606.66</v>
      </c>
    </row>
    <row r="121" spans="1:26" s="4" customFormat="1">
      <c r="A121" s="10">
        <v>41002</v>
      </c>
      <c r="B121" s="13">
        <v>875.89099999999996</v>
      </c>
      <c r="C121" s="13">
        <v>120.059</v>
      </c>
      <c r="D121" s="13">
        <v>90.561000000000007</v>
      </c>
      <c r="E121" s="13">
        <v>108.28100000000001</v>
      </c>
      <c r="F121" s="13">
        <v>116.41500000000001</v>
      </c>
      <c r="G121" s="13">
        <v>120.883</v>
      </c>
      <c r="H121" s="13">
        <v>182.27600000000001</v>
      </c>
      <c r="I121" s="13" t="s">
        <v>110</v>
      </c>
      <c r="J121" s="13" t="s">
        <v>110</v>
      </c>
      <c r="K121" s="13">
        <v>158.18799999999999</v>
      </c>
      <c r="L121" s="13">
        <v>228.16499999999999</v>
      </c>
      <c r="M121" s="13">
        <v>121.884</v>
      </c>
      <c r="N121" s="13">
        <v>111.244</v>
      </c>
      <c r="O121" s="13">
        <v>163.828</v>
      </c>
      <c r="P121" s="13">
        <v>142.291</v>
      </c>
      <c r="Q121" s="13">
        <v>106.02500000000001</v>
      </c>
      <c r="R121" s="13">
        <v>133.261</v>
      </c>
      <c r="S121" s="13" t="e">
        <f t="shared" ca="1" si="12"/>
        <v>#NAME?</v>
      </c>
      <c r="T121" s="13" t="s">
        <v>110</v>
      </c>
      <c r="U121" s="13" t="s">
        <v>110</v>
      </c>
      <c r="Y121" s="10">
        <v>43371</v>
      </c>
      <c r="Z121" s="13">
        <v>606.32000000000005</v>
      </c>
    </row>
    <row r="122" spans="1:26" s="4" customFormat="1">
      <c r="A122" s="10">
        <v>41003</v>
      </c>
      <c r="B122" s="13">
        <v>906.57</v>
      </c>
      <c r="C122" s="13">
        <v>123.818</v>
      </c>
      <c r="D122" s="13">
        <v>93.662999999999997</v>
      </c>
      <c r="E122" s="13">
        <v>111.069</v>
      </c>
      <c r="F122" s="13">
        <v>119.521</v>
      </c>
      <c r="G122" s="13">
        <v>123.703</v>
      </c>
      <c r="H122" s="13">
        <v>184.947</v>
      </c>
      <c r="I122" s="13" t="s">
        <v>110</v>
      </c>
      <c r="J122" s="13" t="s">
        <v>110</v>
      </c>
      <c r="K122" s="13">
        <v>158.81200000000001</v>
      </c>
      <c r="L122" s="13">
        <v>232.5</v>
      </c>
      <c r="M122" s="13">
        <v>121.884</v>
      </c>
      <c r="N122" s="13">
        <v>111.244</v>
      </c>
      <c r="O122" s="13">
        <v>163.828</v>
      </c>
      <c r="P122" s="13">
        <v>142.291</v>
      </c>
      <c r="Q122" s="13">
        <v>106.02500000000001</v>
      </c>
      <c r="R122" s="13">
        <v>133.261</v>
      </c>
      <c r="S122" s="13" t="e">
        <f t="shared" ca="1" si="12"/>
        <v>#NAME?</v>
      </c>
      <c r="T122" s="13" t="s">
        <v>110</v>
      </c>
      <c r="U122" s="13" t="s">
        <v>110</v>
      </c>
      <c r="Y122" s="10">
        <v>43370</v>
      </c>
      <c r="Z122" s="13">
        <v>606.41999999999996</v>
      </c>
    </row>
    <row r="123" spans="1:26" s="4" customFormat="1">
      <c r="A123" s="10">
        <v>41004</v>
      </c>
      <c r="B123" s="13">
        <v>888.45</v>
      </c>
      <c r="C123" s="13">
        <v>125.69</v>
      </c>
      <c r="D123" s="13">
        <v>97.483000000000004</v>
      </c>
      <c r="E123" s="13">
        <v>113.633</v>
      </c>
      <c r="F123" s="13">
        <v>121.119</v>
      </c>
      <c r="G123" s="13">
        <v>125.974</v>
      </c>
      <c r="H123" s="13">
        <v>192.16499999999999</v>
      </c>
      <c r="I123" s="13" t="s">
        <v>110</v>
      </c>
      <c r="J123" s="13" t="s">
        <v>110</v>
      </c>
      <c r="K123" s="13">
        <v>158.733</v>
      </c>
      <c r="L123" s="13">
        <v>234.55099999999999</v>
      </c>
      <c r="M123" s="13">
        <v>121.884</v>
      </c>
      <c r="N123" s="13">
        <v>111.244</v>
      </c>
      <c r="O123" s="13">
        <v>163.828</v>
      </c>
      <c r="P123" s="13">
        <v>142.291</v>
      </c>
      <c r="Q123" s="13">
        <v>106.02500000000001</v>
      </c>
      <c r="R123" s="13">
        <v>133.261</v>
      </c>
      <c r="S123" s="13" t="e">
        <f t="shared" ca="1" si="12"/>
        <v>#NAME?</v>
      </c>
      <c r="T123" s="13" t="s">
        <v>110</v>
      </c>
      <c r="U123" s="13" t="s">
        <v>110</v>
      </c>
      <c r="Y123" s="10">
        <v>43369</v>
      </c>
      <c r="Z123" s="13">
        <v>606.14</v>
      </c>
    </row>
    <row r="124" spans="1:26" s="4" customFormat="1">
      <c r="A124" s="10">
        <v>41005</v>
      </c>
      <c r="B124" s="13">
        <v>892.255</v>
      </c>
      <c r="C124" s="13">
        <v>127.288</v>
      </c>
      <c r="D124" s="13">
        <v>97.322999999999993</v>
      </c>
      <c r="E124" s="13">
        <v>115.446</v>
      </c>
      <c r="F124" s="13">
        <v>122.02800000000001</v>
      </c>
      <c r="G124" s="13">
        <v>127.68300000000001</v>
      </c>
      <c r="H124" s="13">
        <v>192.34200000000001</v>
      </c>
      <c r="I124" s="13" t="s">
        <v>110</v>
      </c>
      <c r="J124" s="13" t="s">
        <v>110</v>
      </c>
      <c r="K124" s="13">
        <v>158.86600000000001</v>
      </c>
      <c r="L124" s="13">
        <v>234.81</v>
      </c>
      <c r="M124" s="13">
        <v>121.884</v>
      </c>
      <c r="N124" s="13">
        <v>111.244</v>
      </c>
      <c r="O124" s="13">
        <v>163.828</v>
      </c>
      <c r="P124" s="13">
        <v>142.291</v>
      </c>
      <c r="Q124" s="13">
        <v>106.02500000000001</v>
      </c>
      <c r="R124" s="13">
        <v>133.261</v>
      </c>
      <c r="S124" s="13" t="e">
        <f t="shared" ca="1" si="12"/>
        <v>#NAME?</v>
      </c>
      <c r="T124" s="13" t="s">
        <v>110</v>
      </c>
      <c r="U124" s="13" t="s">
        <v>110</v>
      </c>
      <c r="Y124" s="10">
        <v>43368</v>
      </c>
      <c r="Z124" s="13">
        <v>606.76</v>
      </c>
    </row>
    <row r="125" spans="1:26" s="4" customFormat="1">
      <c r="A125" s="10">
        <v>41006</v>
      </c>
      <c r="B125" s="13">
        <v>892.255</v>
      </c>
      <c r="C125" s="13">
        <v>127.288</v>
      </c>
      <c r="D125" s="13">
        <v>97.322999999999993</v>
      </c>
      <c r="E125" s="13">
        <v>115.446</v>
      </c>
      <c r="F125" s="13">
        <v>122.02800000000001</v>
      </c>
      <c r="G125" s="13">
        <v>127.68300000000001</v>
      </c>
      <c r="H125" s="13">
        <v>192.34200000000001</v>
      </c>
      <c r="I125" s="13" t="s">
        <v>110</v>
      </c>
      <c r="J125" s="13" t="s">
        <v>110</v>
      </c>
      <c r="K125" s="13">
        <v>158.86600000000001</v>
      </c>
      <c r="L125" s="13">
        <v>234.81</v>
      </c>
      <c r="M125" s="13">
        <v>121.884</v>
      </c>
      <c r="N125" s="13">
        <v>111.244</v>
      </c>
      <c r="O125" s="13">
        <v>163.828</v>
      </c>
      <c r="P125" s="13">
        <v>142.291</v>
      </c>
      <c r="Q125" s="13">
        <v>106.02500000000001</v>
      </c>
      <c r="R125" s="13">
        <v>133.261</v>
      </c>
      <c r="S125" s="13" t="e">
        <f t="shared" ca="1" si="12"/>
        <v>#NAME?</v>
      </c>
      <c r="T125" s="13" t="s">
        <v>110</v>
      </c>
      <c r="U125" s="13" t="s">
        <v>110</v>
      </c>
      <c r="Y125" s="10">
        <v>43367</v>
      </c>
      <c r="Z125" s="13">
        <v>606.61</v>
      </c>
    </row>
    <row r="126" spans="1:26" s="4" customFormat="1">
      <c r="A126" s="10">
        <v>41007</v>
      </c>
      <c r="B126" s="13">
        <v>892.255</v>
      </c>
      <c r="C126" s="13">
        <v>127.288</v>
      </c>
      <c r="D126" s="13">
        <v>97.322999999999993</v>
      </c>
      <c r="E126" s="13">
        <v>115.446</v>
      </c>
      <c r="F126" s="13">
        <v>122.02800000000001</v>
      </c>
      <c r="G126" s="13">
        <v>127.68300000000001</v>
      </c>
      <c r="H126" s="13">
        <v>192.34200000000001</v>
      </c>
      <c r="I126" s="13" t="s">
        <v>110</v>
      </c>
      <c r="J126" s="13" t="s">
        <v>110</v>
      </c>
      <c r="K126" s="13">
        <v>158.86600000000001</v>
      </c>
      <c r="L126" s="13">
        <v>234.81</v>
      </c>
      <c r="M126" s="13">
        <v>121.884</v>
      </c>
      <c r="N126" s="13">
        <v>111.244</v>
      </c>
      <c r="O126" s="13">
        <v>163.828</v>
      </c>
      <c r="P126" s="13">
        <v>142.291</v>
      </c>
      <c r="Q126" s="13">
        <v>106.02500000000001</v>
      </c>
      <c r="R126" s="13">
        <v>133.261</v>
      </c>
      <c r="S126" s="13" t="e">
        <f t="shared" ca="1" si="12"/>
        <v>#NAME?</v>
      </c>
      <c r="T126" s="13" t="s">
        <v>110</v>
      </c>
      <c r="U126" s="13" t="s">
        <v>110</v>
      </c>
      <c r="Y126" s="10">
        <v>43364</v>
      </c>
      <c r="Z126" s="13">
        <v>606.48</v>
      </c>
    </row>
    <row r="127" spans="1:26" s="4" customFormat="1">
      <c r="A127" s="10">
        <v>41008</v>
      </c>
      <c r="B127" s="13">
        <v>891.53599999999994</v>
      </c>
      <c r="C127" s="13">
        <v>129.696</v>
      </c>
      <c r="D127" s="13">
        <v>101.453</v>
      </c>
      <c r="E127" s="13">
        <v>117.92</v>
      </c>
      <c r="F127" s="13">
        <v>125.77</v>
      </c>
      <c r="G127" s="13">
        <v>130.12799999999999</v>
      </c>
      <c r="H127" s="13">
        <v>192.584</v>
      </c>
      <c r="I127" s="13" t="s">
        <v>110</v>
      </c>
      <c r="J127" s="13" t="s">
        <v>110</v>
      </c>
      <c r="K127" s="13">
        <v>159.08600000000001</v>
      </c>
      <c r="L127" s="13">
        <v>236.04599999999999</v>
      </c>
      <c r="M127" s="13">
        <v>121.884</v>
      </c>
      <c r="N127" s="13">
        <v>111.244</v>
      </c>
      <c r="O127" s="13">
        <v>163.828</v>
      </c>
      <c r="P127" s="13">
        <v>142.291</v>
      </c>
      <c r="Q127" s="13">
        <v>106.02500000000001</v>
      </c>
      <c r="R127" s="13">
        <v>133.261</v>
      </c>
      <c r="S127" s="13" t="e">
        <f t="shared" ca="1" si="12"/>
        <v>#NAME?</v>
      </c>
      <c r="T127" s="13" t="s">
        <v>110</v>
      </c>
      <c r="U127" s="13" t="s">
        <v>110</v>
      </c>
      <c r="Y127" s="10">
        <v>43363</v>
      </c>
      <c r="Z127" s="13">
        <v>606.75</v>
      </c>
    </row>
    <row r="128" spans="1:26" s="4" customFormat="1">
      <c r="A128" s="10">
        <v>41009</v>
      </c>
      <c r="B128" s="13">
        <v>899.22500000000002</v>
      </c>
      <c r="C128" s="13">
        <v>134.88200000000001</v>
      </c>
      <c r="D128" s="13">
        <v>102.31699999999999</v>
      </c>
      <c r="E128" s="13">
        <v>122.723</v>
      </c>
      <c r="F128" s="13">
        <v>132.14699999999999</v>
      </c>
      <c r="G128" s="13">
        <v>135.864</v>
      </c>
      <c r="H128" s="13">
        <v>203.66499999999999</v>
      </c>
      <c r="I128" s="13" t="s">
        <v>110</v>
      </c>
      <c r="J128" s="13" t="s">
        <v>110</v>
      </c>
      <c r="K128" s="13">
        <v>165.93199999999999</v>
      </c>
      <c r="L128" s="13">
        <v>248.928</v>
      </c>
      <c r="M128" s="13">
        <v>126.985</v>
      </c>
      <c r="N128" s="13">
        <v>116.82299999999999</v>
      </c>
      <c r="O128" s="13">
        <v>172.65</v>
      </c>
      <c r="P128" s="13">
        <v>146.678</v>
      </c>
      <c r="Q128" s="13">
        <v>110.084</v>
      </c>
      <c r="R128" s="13">
        <v>138.131</v>
      </c>
      <c r="S128" s="13" t="e">
        <f t="shared" ca="1" si="12"/>
        <v>#NAME?</v>
      </c>
      <c r="T128" s="13" t="s">
        <v>110</v>
      </c>
      <c r="U128" s="13" t="s">
        <v>110</v>
      </c>
      <c r="Y128" s="10">
        <v>43362</v>
      </c>
      <c r="Z128" s="13">
        <v>603.79999999999995</v>
      </c>
    </row>
    <row r="129" spans="1:26" s="4" customFormat="1">
      <c r="A129" s="10">
        <v>41010</v>
      </c>
      <c r="B129" s="13">
        <v>891.20600000000002</v>
      </c>
      <c r="C129" s="13">
        <v>132.47800000000001</v>
      </c>
      <c r="D129" s="13">
        <v>101.935</v>
      </c>
      <c r="E129" s="13">
        <v>119.498</v>
      </c>
      <c r="F129" s="13">
        <v>129.09800000000001</v>
      </c>
      <c r="G129" s="13">
        <v>132.779</v>
      </c>
      <c r="H129" s="13">
        <v>204.964</v>
      </c>
      <c r="I129" s="13" t="s">
        <v>110</v>
      </c>
      <c r="J129" s="13" t="s">
        <v>110</v>
      </c>
      <c r="K129" s="13">
        <v>162.75299999999999</v>
      </c>
      <c r="L129" s="13">
        <v>245.33500000000001</v>
      </c>
      <c r="M129" s="13">
        <v>130</v>
      </c>
      <c r="N129" s="13">
        <v>119.16500000000001</v>
      </c>
      <c r="O129" s="13">
        <v>174.16300000000001</v>
      </c>
      <c r="P129" s="13">
        <v>149.49799999999999</v>
      </c>
      <c r="Q129" s="13">
        <v>111.82</v>
      </c>
      <c r="R129" s="13">
        <v>141.66499999999999</v>
      </c>
      <c r="S129" s="13" t="e">
        <f t="shared" ca="1" si="12"/>
        <v>#NAME?</v>
      </c>
      <c r="T129" s="13" t="s">
        <v>110</v>
      </c>
      <c r="U129" s="13" t="s">
        <v>110</v>
      </c>
      <c r="Y129" s="10">
        <v>43361</v>
      </c>
      <c r="Z129" s="13">
        <v>603.97</v>
      </c>
    </row>
    <row r="130" spans="1:26" s="4" customFormat="1">
      <c r="A130" s="10">
        <v>41011</v>
      </c>
      <c r="B130" s="13">
        <v>892.846</v>
      </c>
      <c r="C130" s="13">
        <v>128.36600000000001</v>
      </c>
      <c r="D130" s="13">
        <v>97.762</v>
      </c>
      <c r="E130" s="13">
        <v>117.339</v>
      </c>
      <c r="F130" s="13">
        <v>126.488</v>
      </c>
      <c r="G130" s="13">
        <v>129.78299999999999</v>
      </c>
      <c r="H130" s="13">
        <v>197.38300000000001</v>
      </c>
      <c r="I130" s="13" t="s">
        <v>110</v>
      </c>
      <c r="J130" s="13" t="s">
        <v>110</v>
      </c>
      <c r="K130" s="13">
        <v>158.69</v>
      </c>
      <c r="L130" s="13">
        <v>238.34</v>
      </c>
      <c r="M130" s="13">
        <v>126.33499999999999</v>
      </c>
      <c r="N130" s="13">
        <v>115.328</v>
      </c>
      <c r="O130" s="13">
        <v>171.99799999999999</v>
      </c>
      <c r="P130" s="13">
        <v>149.50299999999999</v>
      </c>
      <c r="Q130" s="13">
        <v>109.66500000000001</v>
      </c>
      <c r="R130" s="13">
        <v>137.34</v>
      </c>
      <c r="S130" s="13" t="e">
        <f t="shared" ca="1" si="12"/>
        <v>#NAME?</v>
      </c>
      <c r="T130" s="13" t="s">
        <v>110</v>
      </c>
      <c r="U130" s="13" t="s">
        <v>110</v>
      </c>
      <c r="Y130" s="10">
        <v>43360</v>
      </c>
      <c r="Z130" s="13">
        <v>603.48</v>
      </c>
    </row>
    <row r="131" spans="1:26" s="4" customFormat="1">
      <c r="A131" s="10">
        <v>41012</v>
      </c>
      <c r="B131" s="13">
        <v>897.27</v>
      </c>
      <c r="C131" s="13">
        <v>130.44499999999999</v>
      </c>
      <c r="D131" s="13">
        <v>99.721000000000004</v>
      </c>
      <c r="E131" s="13">
        <v>118.33499999999999</v>
      </c>
      <c r="F131" s="13">
        <v>127.82</v>
      </c>
      <c r="G131" s="13">
        <v>131.81800000000001</v>
      </c>
      <c r="H131" s="13">
        <v>202.52199999999999</v>
      </c>
      <c r="I131" s="13" t="s">
        <v>110</v>
      </c>
      <c r="J131" s="13" t="s">
        <v>110</v>
      </c>
      <c r="K131" s="13">
        <v>160.125</v>
      </c>
      <c r="L131" s="13">
        <v>241.81200000000001</v>
      </c>
      <c r="M131" s="13">
        <v>126.33499999999999</v>
      </c>
      <c r="N131" s="13">
        <v>115.328</v>
      </c>
      <c r="O131" s="13">
        <v>171.99799999999999</v>
      </c>
      <c r="P131" s="13">
        <v>149.50299999999999</v>
      </c>
      <c r="Q131" s="13">
        <v>109.66500000000001</v>
      </c>
      <c r="R131" s="13">
        <v>137.34</v>
      </c>
      <c r="S131" s="13" t="e">
        <f t="shared" ca="1" si="12"/>
        <v>#NAME?</v>
      </c>
      <c r="T131" s="13" t="s">
        <v>110</v>
      </c>
      <c r="U131" s="13" t="s">
        <v>110</v>
      </c>
      <c r="Y131" s="10">
        <v>43357</v>
      </c>
      <c r="Z131" s="13">
        <v>603.76</v>
      </c>
    </row>
    <row r="132" spans="1:26" s="4" customFormat="1">
      <c r="A132" s="10">
        <v>41013</v>
      </c>
      <c r="B132" s="13">
        <v>897.27</v>
      </c>
      <c r="C132" s="13">
        <v>130.44499999999999</v>
      </c>
      <c r="D132" s="13">
        <v>99.721000000000004</v>
      </c>
      <c r="E132" s="13">
        <v>118.33499999999999</v>
      </c>
      <c r="F132" s="13">
        <v>127.82</v>
      </c>
      <c r="G132" s="13">
        <v>131.81800000000001</v>
      </c>
      <c r="H132" s="13">
        <v>202.52199999999999</v>
      </c>
      <c r="I132" s="13" t="s">
        <v>110</v>
      </c>
      <c r="J132" s="13" t="s">
        <v>110</v>
      </c>
      <c r="K132" s="13">
        <v>160.125</v>
      </c>
      <c r="L132" s="13">
        <v>241.81200000000001</v>
      </c>
      <c r="M132" s="13">
        <v>126.33499999999999</v>
      </c>
      <c r="N132" s="13">
        <v>115.328</v>
      </c>
      <c r="O132" s="13">
        <v>171.99799999999999</v>
      </c>
      <c r="P132" s="13">
        <v>149.50299999999999</v>
      </c>
      <c r="Q132" s="13">
        <v>109.66500000000001</v>
      </c>
      <c r="R132" s="13">
        <v>137.34</v>
      </c>
      <c r="S132" s="13" t="e">
        <f t="shared" ca="1" si="12"/>
        <v>#NAME?</v>
      </c>
      <c r="T132" s="13" t="s">
        <v>110</v>
      </c>
      <c r="U132" s="13" t="s">
        <v>110</v>
      </c>
      <c r="Y132" s="10">
        <v>43356</v>
      </c>
      <c r="Z132" s="13">
        <v>603.55999999999995</v>
      </c>
    </row>
    <row r="133" spans="1:26" s="4" customFormat="1">
      <c r="A133" s="10">
        <v>41014</v>
      </c>
      <c r="B133" s="13">
        <v>897.27</v>
      </c>
      <c r="C133" s="13">
        <v>130.44499999999999</v>
      </c>
      <c r="D133" s="13">
        <v>99.721000000000004</v>
      </c>
      <c r="E133" s="13">
        <v>118.33499999999999</v>
      </c>
      <c r="F133" s="13">
        <v>127.82</v>
      </c>
      <c r="G133" s="13">
        <v>131.81800000000001</v>
      </c>
      <c r="H133" s="13">
        <v>202.52199999999999</v>
      </c>
      <c r="I133" s="13" t="s">
        <v>110</v>
      </c>
      <c r="J133" s="13" t="s">
        <v>110</v>
      </c>
      <c r="K133" s="13">
        <v>160.125</v>
      </c>
      <c r="L133" s="13">
        <v>241.81200000000001</v>
      </c>
      <c r="M133" s="13">
        <v>126.33499999999999</v>
      </c>
      <c r="N133" s="13">
        <v>115.328</v>
      </c>
      <c r="O133" s="13">
        <v>171.99799999999999</v>
      </c>
      <c r="P133" s="13">
        <v>149.50299999999999</v>
      </c>
      <c r="Q133" s="13">
        <v>109.66500000000001</v>
      </c>
      <c r="R133" s="13">
        <v>137.34</v>
      </c>
      <c r="S133" s="13" t="e">
        <f t="shared" ca="1" si="12"/>
        <v>#NAME?</v>
      </c>
      <c r="T133" s="13" t="s">
        <v>110</v>
      </c>
      <c r="U133" s="13" t="s">
        <v>110</v>
      </c>
      <c r="Y133" s="10">
        <v>43355</v>
      </c>
      <c r="Z133" s="13">
        <v>603.27</v>
      </c>
    </row>
    <row r="134" spans="1:26" s="4" customFormat="1">
      <c r="A134" s="10">
        <v>41015</v>
      </c>
      <c r="B134" s="13">
        <v>931.1</v>
      </c>
      <c r="C134" s="13">
        <v>132.25</v>
      </c>
      <c r="D134" s="13">
        <v>99.375</v>
      </c>
      <c r="E134" s="13">
        <v>119.938</v>
      </c>
      <c r="F134" s="13">
        <v>129.125</v>
      </c>
      <c r="G134" s="13">
        <v>133.125</v>
      </c>
      <c r="H134" s="13">
        <v>203.06899999999999</v>
      </c>
      <c r="I134" s="13" t="s">
        <v>110</v>
      </c>
      <c r="J134" s="13" t="s">
        <v>110</v>
      </c>
      <c r="K134" s="13">
        <v>160.66499999999999</v>
      </c>
      <c r="L134" s="13">
        <v>240.5</v>
      </c>
      <c r="M134" s="13">
        <v>127.41800000000001</v>
      </c>
      <c r="N134" s="13">
        <v>116.998</v>
      </c>
      <c r="O134" s="13">
        <v>171.09</v>
      </c>
      <c r="P134" s="13">
        <v>150.333</v>
      </c>
      <c r="Q134" s="13">
        <v>112.16500000000001</v>
      </c>
      <c r="R134" s="13">
        <v>137.34</v>
      </c>
      <c r="S134" s="13" t="e">
        <f t="shared" ca="1" si="12"/>
        <v>#NAME?</v>
      </c>
      <c r="T134" s="13" t="s">
        <v>110</v>
      </c>
      <c r="U134" s="13" t="s">
        <v>110</v>
      </c>
      <c r="Y134" s="10">
        <v>43354</v>
      </c>
      <c r="Z134" s="13">
        <v>603.77</v>
      </c>
    </row>
    <row r="135" spans="1:26" s="4" customFormat="1">
      <c r="A135" s="10">
        <v>41016</v>
      </c>
      <c r="B135" s="13">
        <v>985.23099999999999</v>
      </c>
      <c r="C135" s="13">
        <v>129.63499999999999</v>
      </c>
      <c r="D135" s="13">
        <v>98.540999999999997</v>
      </c>
      <c r="E135" s="13">
        <v>118.43</v>
      </c>
      <c r="F135" s="13">
        <v>127.00700000000001</v>
      </c>
      <c r="G135" s="13">
        <v>130.93299999999999</v>
      </c>
      <c r="H135" s="13">
        <v>195.00299999999999</v>
      </c>
      <c r="I135" s="13" t="s">
        <v>110</v>
      </c>
      <c r="J135" s="13" t="s">
        <v>110</v>
      </c>
      <c r="K135" s="13">
        <v>157.75299999999999</v>
      </c>
      <c r="L135" s="13">
        <v>234.67</v>
      </c>
      <c r="M135" s="13">
        <v>124.83499999999999</v>
      </c>
      <c r="N135" s="13">
        <v>114.66800000000001</v>
      </c>
      <c r="O135" s="13">
        <v>172.82499999999999</v>
      </c>
      <c r="P135" s="13">
        <v>149.495</v>
      </c>
      <c r="Q135" s="13">
        <v>111.34</v>
      </c>
      <c r="R135" s="13">
        <v>136.005</v>
      </c>
      <c r="S135" s="13" t="e">
        <f t="shared" ca="1" si="12"/>
        <v>#NAME?</v>
      </c>
      <c r="T135" s="13" t="s">
        <v>110</v>
      </c>
      <c r="U135" s="13" t="s">
        <v>110</v>
      </c>
      <c r="Y135" s="10">
        <v>43353</v>
      </c>
      <c r="Z135" s="13">
        <v>603.33000000000004</v>
      </c>
    </row>
    <row r="136" spans="1:26" s="4" customFormat="1">
      <c r="A136" s="10">
        <v>41017</v>
      </c>
      <c r="B136" s="13">
        <v>1082.682</v>
      </c>
      <c r="C136" s="13">
        <v>130.42099999999999</v>
      </c>
      <c r="D136" s="13">
        <v>98.325999999999993</v>
      </c>
      <c r="E136" s="13">
        <v>119.166</v>
      </c>
      <c r="F136" s="13">
        <v>127.795</v>
      </c>
      <c r="G136" s="13">
        <v>130.95099999999999</v>
      </c>
      <c r="H136" s="13">
        <v>197.39400000000001</v>
      </c>
      <c r="I136" s="13" t="s">
        <v>110</v>
      </c>
      <c r="J136" s="13" t="s">
        <v>110</v>
      </c>
      <c r="K136" s="13">
        <v>160.68299999999999</v>
      </c>
      <c r="L136" s="13">
        <v>238.32499999999999</v>
      </c>
      <c r="M136" s="13">
        <v>121.17</v>
      </c>
      <c r="N136" s="13">
        <v>110.998</v>
      </c>
      <c r="O136" s="13">
        <v>168.33799999999999</v>
      </c>
      <c r="P136" s="13">
        <v>147.322</v>
      </c>
      <c r="Q136" s="13">
        <v>110.01</v>
      </c>
      <c r="R136" s="13">
        <v>133.20500000000001</v>
      </c>
      <c r="S136" s="13" t="e">
        <f t="shared" ca="1" si="12"/>
        <v>#NAME?</v>
      </c>
      <c r="T136" s="13" t="s">
        <v>110</v>
      </c>
      <c r="U136" s="13" t="s">
        <v>110</v>
      </c>
      <c r="Y136" s="10">
        <v>43350</v>
      </c>
      <c r="Z136" s="13">
        <v>604.14</v>
      </c>
    </row>
    <row r="137" spans="1:26" s="4" customFormat="1">
      <c r="A137" s="10">
        <v>41018</v>
      </c>
      <c r="B137" s="13">
        <v>1036.0360000000001</v>
      </c>
      <c r="C137" s="13">
        <v>130.012</v>
      </c>
      <c r="D137" s="13">
        <v>98.156999999999996</v>
      </c>
      <c r="E137" s="13">
        <v>118.51900000000001</v>
      </c>
      <c r="F137" s="13">
        <v>127.05200000000001</v>
      </c>
      <c r="G137" s="13">
        <v>130.34</v>
      </c>
      <c r="H137" s="13">
        <v>200.73400000000001</v>
      </c>
      <c r="I137" s="13" t="s">
        <v>110</v>
      </c>
      <c r="J137" s="13" t="s">
        <v>110</v>
      </c>
      <c r="K137" s="13">
        <v>161.16999999999999</v>
      </c>
      <c r="L137" s="13">
        <v>239.16499999999999</v>
      </c>
      <c r="M137" s="13">
        <v>119.675</v>
      </c>
      <c r="N137" s="13">
        <v>111.163</v>
      </c>
      <c r="O137" s="13">
        <v>172.81800000000001</v>
      </c>
      <c r="P137" s="13">
        <v>147.84800000000001</v>
      </c>
      <c r="Q137" s="13">
        <v>109.75700000000001</v>
      </c>
      <c r="R137" s="13">
        <v>135.005</v>
      </c>
      <c r="S137" s="13" t="e">
        <f t="shared" ca="1" si="12"/>
        <v>#NAME?</v>
      </c>
      <c r="T137" s="13" t="s">
        <v>110</v>
      </c>
      <c r="U137" s="13" t="s">
        <v>110</v>
      </c>
      <c r="Y137" s="10">
        <v>43349</v>
      </c>
      <c r="Z137" s="13">
        <v>603.26</v>
      </c>
    </row>
    <row r="138" spans="1:26" s="4" customFormat="1">
      <c r="A138" s="10">
        <v>41019</v>
      </c>
      <c r="B138" s="13">
        <v>991.79600000000005</v>
      </c>
      <c r="C138" s="13">
        <v>127.16200000000001</v>
      </c>
      <c r="D138" s="13">
        <v>94.525999999999996</v>
      </c>
      <c r="E138" s="13">
        <v>115.221</v>
      </c>
      <c r="F138" s="13">
        <v>124.315</v>
      </c>
      <c r="G138" s="13">
        <v>127.392</v>
      </c>
      <c r="H138" s="13">
        <v>200.5</v>
      </c>
      <c r="I138" s="13" t="s">
        <v>110</v>
      </c>
      <c r="J138" s="13" t="s">
        <v>110</v>
      </c>
      <c r="K138" s="13">
        <v>159</v>
      </c>
      <c r="L138" s="13">
        <v>240.56899999999999</v>
      </c>
      <c r="M138" s="13">
        <v>122.505</v>
      </c>
      <c r="N138" s="13">
        <v>113.08499999999999</v>
      </c>
      <c r="O138" s="13">
        <v>173.667</v>
      </c>
      <c r="P138" s="13">
        <v>151.30600000000001</v>
      </c>
      <c r="Q138" s="13">
        <v>108.83</v>
      </c>
      <c r="R138" s="13">
        <v>136.012</v>
      </c>
      <c r="S138" s="13" t="e">
        <f t="shared" ca="1" si="12"/>
        <v>#NAME?</v>
      </c>
      <c r="T138" s="13" t="s">
        <v>110</v>
      </c>
      <c r="U138" s="13" t="s">
        <v>110</v>
      </c>
      <c r="Y138" s="10">
        <v>43348</v>
      </c>
      <c r="Z138" s="13">
        <v>603.32000000000005</v>
      </c>
    </row>
    <row r="139" spans="1:26" s="4" customFormat="1">
      <c r="A139" s="10">
        <v>41020</v>
      </c>
      <c r="B139" s="13">
        <v>991.79600000000005</v>
      </c>
      <c r="C139" s="13">
        <v>127.16200000000001</v>
      </c>
      <c r="D139" s="13">
        <v>94.525999999999996</v>
      </c>
      <c r="E139" s="13">
        <v>115.221</v>
      </c>
      <c r="F139" s="13">
        <v>124.315</v>
      </c>
      <c r="G139" s="13">
        <v>127.392</v>
      </c>
      <c r="H139" s="13">
        <v>200.5</v>
      </c>
      <c r="I139" s="13" t="s">
        <v>110</v>
      </c>
      <c r="J139" s="13" t="s">
        <v>110</v>
      </c>
      <c r="K139" s="13">
        <v>159</v>
      </c>
      <c r="L139" s="13">
        <v>240.56899999999999</v>
      </c>
      <c r="M139" s="13">
        <v>122.505</v>
      </c>
      <c r="N139" s="13">
        <v>113.08499999999999</v>
      </c>
      <c r="O139" s="13">
        <v>173.667</v>
      </c>
      <c r="P139" s="13">
        <v>151.30600000000001</v>
      </c>
      <c r="Q139" s="13">
        <v>108.83</v>
      </c>
      <c r="R139" s="13">
        <v>136.012</v>
      </c>
      <c r="S139" s="13" t="e">
        <f t="shared" ca="1" si="12"/>
        <v>#NAME?</v>
      </c>
      <c r="T139" s="13" t="s">
        <v>110</v>
      </c>
      <c r="U139" s="13" t="s">
        <v>110</v>
      </c>
      <c r="Y139" s="10">
        <v>43347</v>
      </c>
      <c r="Z139" s="13">
        <v>603.48</v>
      </c>
    </row>
    <row r="140" spans="1:26" s="4" customFormat="1">
      <c r="A140" s="10">
        <v>41021</v>
      </c>
      <c r="B140" s="13">
        <v>991.79600000000005</v>
      </c>
      <c r="C140" s="13">
        <v>127.16200000000001</v>
      </c>
      <c r="D140" s="13">
        <v>94.525999999999996</v>
      </c>
      <c r="E140" s="13">
        <v>115.221</v>
      </c>
      <c r="F140" s="13">
        <v>124.315</v>
      </c>
      <c r="G140" s="13">
        <v>127.392</v>
      </c>
      <c r="H140" s="13">
        <v>200.5</v>
      </c>
      <c r="I140" s="13" t="s">
        <v>110</v>
      </c>
      <c r="J140" s="13" t="s">
        <v>110</v>
      </c>
      <c r="K140" s="13">
        <v>159</v>
      </c>
      <c r="L140" s="13">
        <v>240.56899999999999</v>
      </c>
      <c r="M140" s="13">
        <v>122.505</v>
      </c>
      <c r="N140" s="13">
        <v>113.08499999999999</v>
      </c>
      <c r="O140" s="13">
        <v>173.667</v>
      </c>
      <c r="P140" s="13">
        <v>151.30600000000001</v>
      </c>
      <c r="Q140" s="13">
        <v>108.83</v>
      </c>
      <c r="R140" s="13">
        <v>136.012</v>
      </c>
      <c r="S140" s="13" t="e">
        <f t="shared" ca="1" si="12"/>
        <v>#NAME?</v>
      </c>
      <c r="T140" s="13" t="s">
        <v>110</v>
      </c>
      <c r="U140" s="13" t="s">
        <v>110</v>
      </c>
      <c r="Y140" s="10">
        <v>43346</v>
      </c>
      <c r="Z140" s="13">
        <v>602.99</v>
      </c>
    </row>
    <row r="141" spans="1:26" s="4" customFormat="1">
      <c r="A141" s="10">
        <v>41022</v>
      </c>
      <c r="B141" s="13">
        <v>1031.288</v>
      </c>
      <c r="C141" s="13">
        <v>128.17400000000001</v>
      </c>
      <c r="D141" s="13">
        <v>97.55</v>
      </c>
      <c r="E141" s="13">
        <v>116.306</v>
      </c>
      <c r="F141" s="13">
        <v>125.245</v>
      </c>
      <c r="G141" s="13">
        <v>128.21199999999999</v>
      </c>
      <c r="H141" s="13">
        <v>206.167</v>
      </c>
      <c r="I141" s="13" t="s">
        <v>110</v>
      </c>
      <c r="J141" s="13" t="s">
        <v>110</v>
      </c>
      <c r="K141" s="13">
        <v>164.61099999999999</v>
      </c>
      <c r="L141" s="13">
        <v>247.251</v>
      </c>
      <c r="M141" s="13">
        <v>124.944</v>
      </c>
      <c r="N141" s="13">
        <v>114.25</v>
      </c>
      <c r="O141" s="13">
        <v>174.93</v>
      </c>
      <c r="P141" s="13">
        <v>152.72999999999999</v>
      </c>
      <c r="Q141" s="13">
        <v>110.919</v>
      </c>
      <c r="R141" s="13">
        <v>137.36099999999999</v>
      </c>
      <c r="S141" s="13" t="e">
        <f t="shared" ca="1" si="12"/>
        <v>#NAME?</v>
      </c>
      <c r="T141" s="13" t="s">
        <v>110</v>
      </c>
      <c r="U141" s="13" t="s">
        <v>110</v>
      </c>
      <c r="Y141" s="10">
        <v>43343</v>
      </c>
      <c r="Z141" s="13">
        <v>602.94000000000005</v>
      </c>
    </row>
    <row r="142" spans="1:26" s="4" customFormat="1">
      <c r="A142" s="10">
        <v>41023</v>
      </c>
      <c r="B142" s="13">
        <v>1007.049</v>
      </c>
      <c r="C142" s="13">
        <v>126.913</v>
      </c>
      <c r="D142" s="13">
        <v>97.173000000000002</v>
      </c>
      <c r="E142" s="13">
        <v>116.13200000000001</v>
      </c>
      <c r="F142" s="13">
        <v>123.795</v>
      </c>
      <c r="G142" s="13">
        <v>127.896</v>
      </c>
      <c r="H142" s="13">
        <v>200.91399999999999</v>
      </c>
      <c r="I142" s="13" t="s">
        <v>110</v>
      </c>
      <c r="J142" s="13" t="s">
        <v>110</v>
      </c>
      <c r="K142" s="13">
        <v>162.16499999999999</v>
      </c>
      <c r="L142" s="13">
        <v>240.74799999999999</v>
      </c>
      <c r="M142" s="13">
        <v>122.005</v>
      </c>
      <c r="N142" s="13">
        <v>112.753</v>
      </c>
      <c r="O142" s="13">
        <v>173.89599999999999</v>
      </c>
      <c r="P142" s="13">
        <v>153.55600000000001</v>
      </c>
      <c r="Q142" s="13">
        <v>111.05</v>
      </c>
      <c r="R142" s="13">
        <v>136.00700000000001</v>
      </c>
      <c r="S142" s="13" t="e">
        <f t="shared" ca="1" si="12"/>
        <v>#NAME?</v>
      </c>
      <c r="T142" s="13" t="s">
        <v>110</v>
      </c>
      <c r="U142" s="13" t="s">
        <v>110</v>
      </c>
      <c r="Y142" s="10">
        <v>43342</v>
      </c>
      <c r="Z142" s="13">
        <v>602.9</v>
      </c>
    </row>
    <row r="143" spans="1:26" s="4" customFormat="1">
      <c r="A143" s="10">
        <v>41024</v>
      </c>
      <c r="B143" s="13">
        <v>969.94799999999998</v>
      </c>
      <c r="C143" s="13">
        <v>124.294</v>
      </c>
      <c r="D143" s="13">
        <v>96.676000000000002</v>
      </c>
      <c r="E143" s="13">
        <v>114.309</v>
      </c>
      <c r="F143" s="13">
        <v>121.339</v>
      </c>
      <c r="G143" s="13">
        <v>126.646</v>
      </c>
      <c r="H143" s="13">
        <v>198.25299999999999</v>
      </c>
      <c r="I143" s="13" t="s">
        <v>110</v>
      </c>
      <c r="J143" s="13" t="s">
        <v>110</v>
      </c>
      <c r="K143" s="13">
        <v>160.797</v>
      </c>
      <c r="L143" s="13">
        <v>236.97900000000001</v>
      </c>
      <c r="M143" s="13">
        <v>120.526</v>
      </c>
      <c r="N143" s="13">
        <v>111.66800000000001</v>
      </c>
      <c r="O143" s="13">
        <v>171.25299999999999</v>
      </c>
      <c r="P143" s="13">
        <v>150.94399999999999</v>
      </c>
      <c r="Q143" s="13">
        <v>110.673</v>
      </c>
      <c r="R143" s="13">
        <v>133.33799999999999</v>
      </c>
      <c r="S143" s="13" t="e">
        <f t="shared" ca="1" si="12"/>
        <v>#NAME?</v>
      </c>
      <c r="T143" s="13" t="s">
        <v>110</v>
      </c>
      <c r="U143" s="13" t="s">
        <v>110</v>
      </c>
      <c r="Y143" s="10">
        <v>43341</v>
      </c>
      <c r="Z143" s="13">
        <v>603.30999999999995</v>
      </c>
    </row>
    <row r="144" spans="1:26" s="4" customFormat="1">
      <c r="A144" s="10">
        <v>41025</v>
      </c>
      <c r="B144" s="13">
        <v>956.61300000000006</v>
      </c>
      <c r="C144" s="13">
        <v>123.193</v>
      </c>
      <c r="D144" s="13">
        <v>95.513000000000005</v>
      </c>
      <c r="E144" s="13">
        <v>112.50700000000001</v>
      </c>
      <c r="F144" s="13">
        <v>120.208</v>
      </c>
      <c r="G144" s="13">
        <v>124.27800000000001</v>
      </c>
      <c r="H144" s="13">
        <v>197.29499999999999</v>
      </c>
      <c r="I144" s="13" t="s">
        <v>110</v>
      </c>
      <c r="J144" s="13" t="s">
        <v>110</v>
      </c>
      <c r="K144" s="13">
        <v>157.715</v>
      </c>
      <c r="L144" s="13">
        <v>234.91300000000001</v>
      </c>
      <c r="M144" s="13">
        <v>120.16500000000001</v>
      </c>
      <c r="N144" s="13">
        <v>111.498</v>
      </c>
      <c r="O144" s="13">
        <v>170.33500000000001</v>
      </c>
      <c r="P144" s="13">
        <v>150.83000000000001</v>
      </c>
      <c r="Q144" s="13">
        <v>111.25</v>
      </c>
      <c r="R144" s="13">
        <v>132.559</v>
      </c>
      <c r="S144" s="13" t="e">
        <f t="shared" ca="1" si="12"/>
        <v>#NAME?</v>
      </c>
      <c r="T144" s="13" t="s">
        <v>110</v>
      </c>
      <c r="U144" s="13" t="s">
        <v>110</v>
      </c>
      <c r="Y144" s="10">
        <v>43340</v>
      </c>
      <c r="Z144" s="13">
        <v>603.44000000000005</v>
      </c>
    </row>
    <row r="145" spans="1:26" s="4" customFormat="1">
      <c r="A145" s="10">
        <v>41026</v>
      </c>
      <c r="B145" s="13">
        <v>946.02499999999998</v>
      </c>
      <c r="C145" s="13">
        <v>123</v>
      </c>
      <c r="D145" s="13">
        <v>94.847999999999999</v>
      </c>
      <c r="E145" s="13">
        <v>110.18300000000001</v>
      </c>
      <c r="F145" s="13">
        <v>119.333</v>
      </c>
      <c r="G145" s="13">
        <v>123.01</v>
      </c>
      <c r="H145" s="13">
        <v>197.40799999999999</v>
      </c>
      <c r="I145" s="13" t="s">
        <v>110</v>
      </c>
      <c r="J145" s="13" t="s">
        <v>110</v>
      </c>
      <c r="K145" s="13">
        <v>157.30699999999999</v>
      </c>
      <c r="L145" s="13">
        <v>234.31200000000001</v>
      </c>
      <c r="M145" s="13">
        <v>122.33499999999999</v>
      </c>
      <c r="N145" s="13">
        <v>113.663</v>
      </c>
      <c r="O145" s="13">
        <v>175.363</v>
      </c>
      <c r="P145" s="13">
        <v>153.875</v>
      </c>
      <c r="Q145" s="13">
        <v>111.887</v>
      </c>
      <c r="R145" s="13">
        <v>135.191</v>
      </c>
      <c r="S145" s="13" t="e">
        <f t="shared" ca="1" si="12"/>
        <v>#NAME?</v>
      </c>
      <c r="T145" s="13" t="s">
        <v>110</v>
      </c>
      <c r="U145" s="13" t="s">
        <v>110</v>
      </c>
      <c r="Y145" s="10">
        <v>43339</v>
      </c>
      <c r="Z145" s="13">
        <v>603.4</v>
      </c>
    </row>
    <row r="146" spans="1:26" s="4" customFormat="1">
      <c r="A146" s="10">
        <v>41027</v>
      </c>
      <c r="B146" s="13">
        <v>946.02499999999998</v>
      </c>
      <c r="C146" s="13">
        <v>123</v>
      </c>
      <c r="D146" s="13">
        <v>94.847999999999999</v>
      </c>
      <c r="E146" s="13">
        <v>110.18300000000001</v>
      </c>
      <c r="F146" s="13">
        <v>119.333</v>
      </c>
      <c r="G146" s="13">
        <v>123.01</v>
      </c>
      <c r="H146" s="13">
        <v>197.40799999999999</v>
      </c>
      <c r="I146" s="13" t="s">
        <v>110</v>
      </c>
      <c r="J146" s="13" t="s">
        <v>110</v>
      </c>
      <c r="K146" s="13">
        <v>157.30699999999999</v>
      </c>
      <c r="L146" s="13">
        <v>234.31200000000001</v>
      </c>
      <c r="M146" s="13">
        <v>122.33499999999999</v>
      </c>
      <c r="N146" s="13">
        <v>113.663</v>
      </c>
      <c r="O146" s="13">
        <v>175.363</v>
      </c>
      <c r="P146" s="13">
        <v>153.875</v>
      </c>
      <c r="Q146" s="13">
        <v>111.887</v>
      </c>
      <c r="R146" s="13">
        <v>135.191</v>
      </c>
      <c r="S146" s="13" t="e">
        <f t="shared" ca="1" si="12"/>
        <v>#NAME?</v>
      </c>
      <c r="T146" s="13" t="s">
        <v>110</v>
      </c>
      <c r="U146" s="13" t="s">
        <v>110</v>
      </c>
      <c r="Y146" s="10">
        <v>43336</v>
      </c>
      <c r="Z146" s="13">
        <v>603.29999999999995</v>
      </c>
    </row>
    <row r="147" spans="1:26" s="4" customFormat="1">
      <c r="A147" s="10">
        <v>41028</v>
      </c>
      <c r="B147" s="13">
        <v>946.02499999999998</v>
      </c>
      <c r="C147" s="13">
        <v>123</v>
      </c>
      <c r="D147" s="13">
        <v>94.847999999999999</v>
      </c>
      <c r="E147" s="13">
        <v>110.18300000000001</v>
      </c>
      <c r="F147" s="13">
        <v>119.333</v>
      </c>
      <c r="G147" s="13">
        <v>123.01</v>
      </c>
      <c r="H147" s="13">
        <v>197.40799999999999</v>
      </c>
      <c r="I147" s="13" t="s">
        <v>110</v>
      </c>
      <c r="J147" s="13" t="s">
        <v>110</v>
      </c>
      <c r="K147" s="13">
        <v>157.30699999999999</v>
      </c>
      <c r="L147" s="13">
        <v>234.31200000000001</v>
      </c>
      <c r="M147" s="13">
        <v>122.33499999999999</v>
      </c>
      <c r="N147" s="13">
        <v>113.663</v>
      </c>
      <c r="O147" s="13">
        <v>175.363</v>
      </c>
      <c r="P147" s="13">
        <v>153.875</v>
      </c>
      <c r="Q147" s="13">
        <v>111.887</v>
      </c>
      <c r="R147" s="13">
        <v>135.191</v>
      </c>
      <c r="S147" s="13" t="e">
        <f t="shared" ca="1" si="12"/>
        <v>#NAME?</v>
      </c>
      <c r="T147" s="13" t="s">
        <v>110</v>
      </c>
      <c r="U147" s="13" t="s">
        <v>110</v>
      </c>
      <c r="Y147" s="10">
        <v>43335</v>
      </c>
      <c r="Z147" s="13">
        <v>603.27</v>
      </c>
    </row>
    <row r="148" spans="1:26" s="4" customFormat="1">
      <c r="A148" s="10">
        <v>41029</v>
      </c>
      <c r="B148" s="13">
        <v>960.91300000000001</v>
      </c>
      <c r="C148" s="13">
        <v>122.916</v>
      </c>
      <c r="D148" s="13">
        <v>93.98</v>
      </c>
      <c r="E148" s="13">
        <v>111.485</v>
      </c>
      <c r="F148" s="13">
        <v>117.5</v>
      </c>
      <c r="G148" s="13">
        <v>123.754</v>
      </c>
      <c r="H148" s="13">
        <v>194.67</v>
      </c>
      <c r="I148" s="13" t="s">
        <v>110</v>
      </c>
      <c r="J148" s="13" t="s">
        <v>110</v>
      </c>
      <c r="K148" s="13">
        <v>156.43899999999999</v>
      </c>
      <c r="L148" s="13">
        <v>231.8</v>
      </c>
      <c r="M148" s="13">
        <v>120.66500000000001</v>
      </c>
      <c r="N148" s="13">
        <v>112.163</v>
      </c>
      <c r="O148" s="13">
        <v>173.82499999999999</v>
      </c>
      <c r="P148" s="13">
        <v>153.66</v>
      </c>
      <c r="Q148" s="13">
        <v>111.66800000000001</v>
      </c>
      <c r="R148" s="13">
        <v>133.48099999999999</v>
      </c>
      <c r="S148" s="13" t="e">
        <f t="shared" ca="1" si="12"/>
        <v>#NAME?</v>
      </c>
      <c r="T148" s="13" t="s">
        <v>110</v>
      </c>
      <c r="U148" s="13" t="s">
        <v>110</v>
      </c>
      <c r="Y148" s="10">
        <v>43334</v>
      </c>
      <c r="Z148" s="13">
        <v>602.86</v>
      </c>
    </row>
    <row r="149" spans="1:26" s="4" customFormat="1">
      <c r="A149" s="10">
        <v>41030</v>
      </c>
      <c r="B149" s="13">
        <v>925.40700000000004</v>
      </c>
      <c r="C149" s="13">
        <v>122.005</v>
      </c>
      <c r="D149" s="13">
        <v>94.227999999999994</v>
      </c>
      <c r="E149" s="13">
        <v>110.673</v>
      </c>
      <c r="F149" s="13">
        <v>116.673</v>
      </c>
      <c r="G149" s="13">
        <v>124</v>
      </c>
      <c r="H149" s="13">
        <v>191.857</v>
      </c>
      <c r="I149" s="13" t="s">
        <v>110</v>
      </c>
      <c r="J149" s="13" t="s">
        <v>110</v>
      </c>
      <c r="K149" s="13">
        <v>154.32499999999999</v>
      </c>
      <c r="L149" s="13">
        <v>226.18</v>
      </c>
      <c r="M149" s="13">
        <v>120.358</v>
      </c>
      <c r="N149" s="13">
        <v>111.92</v>
      </c>
      <c r="O149" s="13">
        <v>174.863</v>
      </c>
      <c r="P149" s="13">
        <v>152.27600000000001</v>
      </c>
      <c r="Q149" s="13">
        <v>111.09</v>
      </c>
      <c r="R149" s="13">
        <v>133.75700000000001</v>
      </c>
      <c r="S149" s="13" t="e">
        <f t="shared" ca="1" si="12"/>
        <v>#NAME?</v>
      </c>
      <c r="T149" s="13" t="s">
        <v>110</v>
      </c>
      <c r="U149" s="13" t="s">
        <v>110</v>
      </c>
      <c r="Y149" s="10">
        <v>43333</v>
      </c>
      <c r="Z149" s="13">
        <v>603.29</v>
      </c>
    </row>
    <row r="150" spans="1:26" s="4" customFormat="1">
      <c r="A150" s="10">
        <v>41031</v>
      </c>
      <c r="B150" s="13">
        <v>911.72</v>
      </c>
      <c r="C150" s="13">
        <v>122.06699999999999</v>
      </c>
      <c r="D150" s="13">
        <v>93.067999999999998</v>
      </c>
      <c r="E150" s="13">
        <v>110.15</v>
      </c>
      <c r="F150" s="13">
        <v>112.96</v>
      </c>
      <c r="G150" s="13">
        <v>122.565</v>
      </c>
      <c r="H150" s="13">
        <v>188.5</v>
      </c>
      <c r="I150" s="13" t="s">
        <v>110</v>
      </c>
      <c r="J150" s="13" t="s">
        <v>110</v>
      </c>
      <c r="K150" s="13">
        <v>151.33000000000001</v>
      </c>
      <c r="L150" s="13">
        <v>227.52600000000001</v>
      </c>
      <c r="M150" s="13">
        <v>119.747</v>
      </c>
      <c r="N150" s="13">
        <v>111.657</v>
      </c>
      <c r="O150" s="13">
        <v>171.86</v>
      </c>
      <c r="P150" s="13">
        <v>151.03100000000001</v>
      </c>
      <c r="Q150" s="13">
        <v>111.15900000000001</v>
      </c>
      <c r="R150" s="13">
        <v>131.78299999999999</v>
      </c>
      <c r="S150" s="13" t="e">
        <f t="shared" ca="1" si="12"/>
        <v>#NAME?</v>
      </c>
      <c r="T150" s="13" t="s">
        <v>110</v>
      </c>
      <c r="U150" s="13" t="s">
        <v>110</v>
      </c>
      <c r="Y150" s="10">
        <v>43332</v>
      </c>
      <c r="Z150" s="13">
        <v>602.71</v>
      </c>
    </row>
    <row r="151" spans="1:26" s="4" customFormat="1">
      <c r="A151" s="10">
        <v>41032</v>
      </c>
      <c r="B151" s="13">
        <v>920.59500000000003</v>
      </c>
      <c r="C151" s="13">
        <v>121.33499999999999</v>
      </c>
      <c r="D151" s="13">
        <v>90.83</v>
      </c>
      <c r="E151" s="13">
        <v>110.83499999999999</v>
      </c>
      <c r="F151" s="13">
        <v>112.33499999999999</v>
      </c>
      <c r="G151" s="13">
        <v>122.423</v>
      </c>
      <c r="H151" s="13">
        <v>185.417</v>
      </c>
      <c r="I151" s="13" t="s">
        <v>110</v>
      </c>
      <c r="J151" s="13" t="s">
        <v>110</v>
      </c>
      <c r="K151" s="13">
        <v>148.78200000000001</v>
      </c>
      <c r="L151" s="13">
        <v>224.89099999999999</v>
      </c>
      <c r="M151" s="13">
        <v>120.16800000000001</v>
      </c>
      <c r="N151" s="13">
        <v>111.5</v>
      </c>
      <c r="O151" s="13">
        <v>172.363</v>
      </c>
      <c r="P151" s="13">
        <v>151.16499999999999</v>
      </c>
      <c r="Q151" s="13">
        <v>111.00700000000001</v>
      </c>
      <c r="R151" s="13">
        <v>131.745</v>
      </c>
      <c r="S151" s="13" t="e">
        <f t="shared" ca="1" si="12"/>
        <v>#NAME?</v>
      </c>
      <c r="T151" s="13" t="s">
        <v>110</v>
      </c>
      <c r="U151" s="13" t="s">
        <v>110</v>
      </c>
      <c r="Y151" s="10">
        <v>43329</v>
      </c>
      <c r="Z151" s="13">
        <v>603.08000000000004</v>
      </c>
    </row>
    <row r="152" spans="1:26" s="4" customFormat="1">
      <c r="A152" s="10">
        <v>41033</v>
      </c>
      <c r="B152" s="13">
        <v>958.495</v>
      </c>
      <c r="C152" s="13">
        <v>122.66500000000001</v>
      </c>
      <c r="D152" s="13">
        <v>92.93</v>
      </c>
      <c r="E152" s="13">
        <v>111.078</v>
      </c>
      <c r="F152" s="13">
        <v>112.41800000000001</v>
      </c>
      <c r="G152" s="13">
        <v>123.16</v>
      </c>
      <c r="H152" s="13">
        <v>189.023</v>
      </c>
      <c r="I152" s="13" t="s">
        <v>110</v>
      </c>
      <c r="J152" s="13" t="s">
        <v>110</v>
      </c>
      <c r="K152" s="13">
        <v>150.68199999999999</v>
      </c>
      <c r="L152" s="13">
        <v>228.477</v>
      </c>
      <c r="M152" s="13">
        <v>120.498</v>
      </c>
      <c r="N152" s="13">
        <v>113.485</v>
      </c>
      <c r="O152" s="13">
        <v>173.82499999999999</v>
      </c>
      <c r="P152" s="13">
        <v>153.155</v>
      </c>
      <c r="Q152" s="13">
        <v>110.998</v>
      </c>
      <c r="R152" s="13">
        <v>132.48400000000001</v>
      </c>
      <c r="S152" s="13" t="e">
        <f t="shared" ca="1" si="12"/>
        <v>#NAME?</v>
      </c>
      <c r="T152" s="13" t="s">
        <v>110</v>
      </c>
      <c r="U152" s="13" t="s">
        <v>110</v>
      </c>
      <c r="Y152" s="10">
        <v>43328</v>
      </c>
      <c r="Z152" s="13">
        <v>603.20000000000005</v>
      </c>
    </row>
    <row r="153" spans="1:26" s="4" customFormat="1">
      <c r="A153" s="10">
        <v>41034</v>
      </c>
      <c r="B153" s="13">
        <v>958.495</v>
      </c>
      <c r="C153" s="13">
        <v>122.66500000000001</v>
      </c>
      <c r="D153" s="13">
        <v>92.93</v>
      </c>
      <c r="E153" s="13">
        <v>111.078</v>
      </c>
      <c r="F153" s="13">
        <v>112.41800000000001</v>
      </c>
      <c r="G153" s="13">
        <v>123.16</v>
      </c>
      <c r="H153" s="13">
        <v>189.023</v>
      </c>
      <c r="I153" s="13" t="s">
        <v>110</v>
      </c>
      <c r="J153" s="13" t="s">
        <v>110</v>
      </c>
      <c r="K153" s="13">
        <v>150.68199999999999</v>
      </c>
      <c r="L153" s="13">
        <v>228.477</v>
      </c>
      <c r="M153" s="13">
        <v>120.498</v>
      </c>
      <c r="N153" s="13">
        <v>113.485</v>
      </c>
      <c r="O153" s="13">
        <v>173.82499999999999</v>
      </c>
      <c r="P153" s="13">
        <v>153.155</v>
      </c>
      <c r="Q153" s="13">
        <v>110.998</v>
      </c>
      <c r="R153" s="13">
        <v>132.48400000000001</v>
      </c>
      <c r="S153" s="13" t="e">
        <f t="shared" ca="1" si="12"/>
        <v>#NAME?</v>
      </c>
      <c r="T153" s="13" t="s">
        <v>110</v>
      </c>
      <c r="U153" s="13" t="s">
        <v>110</v>
      </c>
      <c r="Y153" s="10">
        <v>43327</v>
      </c>
      <c r="Z153" s="13">
        <v>602.62</v>
      </c>
    </row>
    <row r="154" spans="1:26" s="4" customFormat="1">
      <c r="A154" s="10">
        <v>41035</v>
      </c>
      <c r="B154" s="13">
        <v>958.495</v>
      </c>
      <c r="C154" s="13">
        <v>122.66500000000001</v>
      </c>
      <c r="D154" s="13">
        <v>92.93</v>
      </c>
      <c r="E154" s="13">
        <v>111.078</v>
      </c>
      <c r="F154" s="13">
        <v>112.41800000000001</v>
      </c>
      <c r="G154" s="13">
        <v>123.16</v>
      </c>
      <c r="H154" s="13">
        <v>189.023</v>
      </c>
      <c r="I154" s="13" t="s">
        <v>110</v>
      </c>
      <c r="J154" s="13" t="s">
        <v>110</v>
      </c>
      <c r="K154" s="13">
        <v>150.68199999999999</v>
      </c>
      <c r="L154" s="13">
        <v>228.477</v>
      </c>
      <c r="M154" s="13">
        <v>120.498</v>
      </c>
      <c r="N154" s="13">
        <v>113.485</v>
      </c>
      <c r="O154" s="13">
        <v>173.82499999999999</v>
      </c>
      <c r="P154" s="13">
        <v>153.155</v>
      </c>
      <c r="Q154" s="13">
        <v>110.998</v>
      </c>
      <c r="R154" s="13">
        <v>132.48400000000001</v>
      </c>
      <c r="S154" s="13" t="e">
        <f t="shared" ca="1" si="12"/>
        <v>#NAME?</v>
      </c>
      <c r="T154" s="13" t="s">
        <v>110</v>
      </c>
      <c r="U154" s="13" t="s">
        <v>110</v>
      </c>
      <c r="Y154" s="10">
        <v>43326</v>
      </c>
      <c r="Z154" s="13">
        <v>603.24</v>
      </c>
    </row>
    <row r="155" spans="1:26" s="4" customFormat="1">
      <c r="A155" s="10">
        <v>41036</v>
      </c>
      <c r="B155" s="13">
        <v>951.45</v>
      </c>
      <c r="C155" s="13">
        <v>123.96</v>
      </c>
      <c r="D155" s="13">
        <v>93.296999999999997</v>
      </c>
      <c r="E155" s="13">
        <v>111.771</v>
      </c>
      <c r="F155" s="13">
        <v>113.67700000000001</v>
      </c>
      <c r="G155" s="13">
        <v>124.78</v>
      </c>
      <c r="H155" s="13">
        <v>189.19499999999999</v>
      </c>
      <c r="I155" s="13" t="s">
        <v>110</v>
      </c>
      <c r="J155" s="13" t="s">
        <v>110</v>
      </c>
      <c r="K155" s="13">
        <v>150.59899999999999</v>
      </c>
      <c r="L155" s="13">
        <v>228.67500000000001</v>
      </c>
      <c r="M155" s="13">
        <v>123.184</v>
      </c>
      <c r="N155" s="13">
        <v>114.498</v>
      </c>
      <c r="O155" s="13">
        <v>176.42599999999999</v>
      </c>
      <c r="P155" s="13">
        <v>155.82499999999999</v>
      </c>
      <c r="Q155" s="13">
        <v>111.79</v>
      </c>
      <c r="R155" s="13">
        <v>135.286</v>
      </c>
      <c r="S155" s="13" t="e">
        <f t="shared" ca="1" si="12"/>
        <v>#NAME?</v>
      </c>
      <c r="T155" s="13" t="s">
        <v>110</v>
      </c>
      <c r="U155" s="13" t="s">
        <v>110</v>
      </c>
      <c r="Y155" s="10">
        <v>43325</v>
      </c>
      <c r="Z155" s="13">
        <v>602.29</v>
      </c>
    </row>
    <row r="156" spans="1:26" s="4" customFormat="1">
      <c r="A156" s="10">
        <v>41037</v>
      </c>
      <c r="B156" s="13">
        <v>959.851</v>
      </c>
      <c r="C156" s="13">
        <v>126.71</v>
      </c>
      <c r="D156" s="13">
        <v>97.872</v>
      </c>
      <c r="E156" s="13">
        <v>114.755</v>
      </c>
      <c r="F156" s="13">
        <v>116.42400000000001</v>
      </c>
      <c r="G156" s="13">
        <v>127.521</v>
      </c>
      <c r="H156" s="13">
        <v>197.75299999999999</v>
      </c>
      <c r="I156" s="13" t="s">
        <v>110</v>
      </c>
      <c r="J156" s="13" t="s">
        <v>110</v>
      </c>
      <c r="K156" s="13">
        <v>154.33500000000001</v>
      </c>
      <c r="L156" s="13">
        <v>236.74799999999999</v>
      </c>
      <c r="M156" s="13">
        <v>123.273</v>
      </c>
      <c r="N156" s="13">
        <v>115.129</v>
      </c>
      <c r="O156" s="13">
        <v>176.49</v>
      </c>
      <c r="P156" s="13">
        <v>155.935</v>
      </c>
      <c r="Q156" s="13">
        <v>111.959</v>
      </c>
      <c r="R156" s="13">
        <v>135.827</v>
      </c>
      <c r="S156" s="13" t="e">
        <f t="shared" ca="1" si="12"/>
        <v>#NAME?</v>
      </c>
      <c r="T156" s="13" t="s">
        <v>110</v>
      </c>
      <c r="U156" s="13" t="s">
        <v>110</v>
      </c>
      <c r="Y156" s="10">
        <v>43322</v>
      </c>
      <c r="Z156" s="13">
        <v>602.17999999999995</v>
      </c>
    </row>
    <row r="157" spans="1:26" s="4" customFormat="1">
      <c r="A157" s="10">
        <v>41038</v>
      </c>
      <c r="B157" s="13">
        <v>987.89800000000002</v>
      </c>
      <c r="C157" s="13">
        <v>132.666</v>
      </c>
      <c r="D157" s="13">
        <v>101.286</v>
      </c>
      <c r="E157" s="13">
        <v>120.08199999999999</v>
      </c>
      <c r="F157" s="13">
        <v>121.794</v>
      </c>
      <c r="G157" s="13">
        <v>132.697</v>
      </c>
      <c r="H157" s="13">
        <v>207.5</v>
      </c>
      <c r="I157" s="13" t="s">
        <v>110</v>
      </c>
      <c r="J157" s="13" t="s">
        <v>110</v>
      </c>
      <c r="K157" s="13">
        <v>159.33000000000001</v>
      </c>
      <c r="L157" s="13">
        <v>244.5</v>
      </c>
      <c r="M157" s="13">
        <v>127.483</v>
      </c>
      <c r="N157" s="13">
        <v>118.441</v>
      </c>
      <c r="O157" s="13">
        <v>184.858</v>
      </c>
      <c r="P157" s="13">
        <v>160.14500000000001</v>
      </c>
      <c r="Q157" s="13">
        <v>114.517</v>
      </c>
      <c r="R157" s="13">
        <v>139.04</v>
      </c>
      <c r="S157" s="13" t="e">
        <f t="shared" ref="S157:S220" ca="1" si="13">+IFERROR(VLOOKUP($A157,$Y$28:$Z$330,2,0),S156)</f>
        <v>#NAME?</v>
      </c>
      <c r="T157" s="13" t="s">
        <v>110</v>
      </c>
      <c r="U157" s="13" t="s">
        <v>110</v>
      </c>
      <c r="Y157" s="10">
        <v>43321</v>
      </c>
      <c r="Z157" s="13">
        <v>602.54</v>
      </c>
    </row>
    <row r="158" spans="1:26" s="4" customFormat="1">
      <c r="A158" s="10">
        <v>41039</v>
      </c>
      <c r="B158" s="13">
        <v>965.30899999999997</v>
      </c>
      <c r="C158" s="13">
        <v>128.762</v>
      </c>
      <c r="D158" s="13">
        <v>98.51</v>
      </c>
      <c r="E158" s="13">
        <v>118.474</v>
      </c>
      <c r="F158" s="13">
        <v>119.84699999999999</v>
      </c>
      <c r="G158" s="13">
        <v>130.93700000000001</v>
      </c>
      <c r="H158" s="13">
        <v>207.5</v>
      </c>
      <c r="I158" s="13" t="s">
        <v>110</v>
      </c>
      <c r="J158" s="13" t="s">
        <v>110</v>
      </c>
      <c r="K158" s="13">
        <v>159.077</v>
      </c>
      <c r="L158" s="13">
        <v>242.5</v>
      </c>
      <c r="M158" s="13">
        <v>125.825</v>
      </c>
      <c r="N158" s="13">
        <v>117.465</v>
      </c>
      <c r="O158" s="13">
        <v>183.53399999999999</v>
      </c>
      <c r="P158" s="13">
        <v>158.749</v>
      </c>
      <c r="Q158" s="13">
        <v>114.79300000000001</v>
      </c>
      <c r="R158" s="13">
        <v>138.20699999999999</v>
      </c>
      <c r="S158" s="13" t="e">
        <f t="shared" ca="1" si="13"/>
        <v>#NAME?</v>
      </c>
      <c r="T158" s="13" t="s">
        <v>110</v>
      </c>
      <c r="U158" s="13" t="s">
        <v>110</v>
      </c>
      <c r="Y158" s="10">
        <v>43320</v>
      </c>
      <c r="Z158" s="13">
        <v>602.66</v>
      </c>
    </row>
    <row r="159" spans="1:26" s="4" customFormat="1">
      <c r="A159" s="10">
        <v>41040</v>
      </c>
      <c r="B159" s="13">
        <v>988.97</v>
      </c>
      <c r="C159" s="13">
        <v>132.756</v>
      </c>
      <c r="D159" s="13">
        <v>102.83</v>
      </c>
      <c r="E159" s="13">
        <v>121.18600000000001</v>
      </c>
      <c r="F159" s="13">
        <v>122.244</v>
      </c>
      <c r="G159" s="13">
        <v>134.124</v>
      </c>
      <c r="H159" s="13">
        <v>208.28</v>
      </c>
      <c r="I159" s="13" t="s">
        <v>110</v>
      </c>
      <c r="J159" s="13" t="s">
        <v>110</v>
      </c>
      <c r="K159" s="13">
        <v>159.959</v>
      </c>
      <c r="L159" s="13">
        <v>244.035</v>
      </c>
      <c r="M159" s="13">
        <v>126.955</v>
      </c>
      <c r="N159" s="13">
        <v>118.69799999999999</v>
      </c>
      <c r="O159" s="13">
        <v>185.13499999999999</v>
      </c>
      <c r="P159" s="13">
        <v>160.80199999999999</v>
      </c>
      <c r="Q159" s="13">
        <v>114.387</v>
      </c>
      <c r="R159" s="13">
        <v>140.54499999999999</v>
      </c>
      <c r="S159" s="13" t="e">
        <f t="shared" ca="1" si="13"/>
        <v>#NAME?</v>
      </c>
      <c r="T159" s="13" t="s">
        <v>110</v>
      </c>
      <c r="U159" s="13" t="s">
        <v>110</v>
      </c>
      <c r="Y159" s="10">
        <v>43319</v>
      </c>
      <c r="Z159" s="13">
        <v>602.9</v>
      </c>
    </row>
    <row r="160" spans="1:26" s="4" customFormat="1">
      <c r="A160" s="10">
        <v>41041</v>
      </c>
      <c r="B160" s="13">
        <v>988.97</v>
      </c>
      <c r="C160" s="13">
        <v>132.756</v>
      </c>
      <c r="D160" s="13">
        <v>102.83</v>
      </c>
      <c r="E160" s="13">
        <v>121.18600000000001</v>
      </c>
      <c r="F160" s="13">
        <v>122.244</v>
      </c>
      <c r="G160" s="13">
        <v>134.124</v>
      </c>
      <c r="H160" s="13">
        <v>208.28</v>
      </c>
      <c r="I160" s="13" t="s">
        <v>110</v>
      </c>
      <c r="J160" s="13" t="s">
        <v>110</v>
      </c>
      <c r="K160" s="13">
        <v>159.959</v>
      </c>
      <c r="L160" s="13">
        <v>244.035</v>
      </c>
      <c r="M160" s="13">
        <v>126.955</v>
      </c>
      <c r="N160" s="13">
        <v>118.69799999999999</v>
      </c>
      <c r="O160" s="13">
        <v>185.13499999999999</v>
      </c>
      <c r="P160" s="13">
        <v>160.80199999999999</v>
      </c>
      <c r="Q160" s="13">
        <v>114.387</v>
      </c>
      <c r="R160" s="13">
        <v>140.54499999999999</v>
      </c>
      <c r="S160" s="13" t="e">
        <f t="shared" ca="1" si="13"/>
        <v>#NAME?</v>
      </c>
      <c r="T160" s="13" t="s">
        <v>110</v>
      </c>
      <c r="U160" s="13" t="s">
        <v>110</v>
      </c>
      <c r="Y160" s="10">
        <v>43318</v>
      </c>
      <c r="Z160" s="13">
        <v>602.5</v>
      </c>
    </row>
    <row r="161" spans="1:26" s="4" customFormat="1">
      <c r="A161" s="10">
        <v>41042</v>
      </c>
      <c r="B161" s="13">
        <v>988.97</v>
      </c>
      <c r="C161" s="13">
        <v>132.756</v>
      </c>
      <c r="D161" s="13">
        <v>102.83</v>
      </c>
      <c r="E161" s="13">
        <v>121.18600000000001</v>
      </c>
      <c r="F161" s="13">
        <v>122.244</v>
      </c>
      <c r="G161" s="13">
        <v>134.124</v>
      </c>
      <c r="H161" s="13">
        <v>208.28</v>
      </c>
      <c r="I161" s="13" t="s">
        <v>110</v>
      </c>
      <c r="J161" s="13" t="s">
        <v>110</v>
      </c>
      <c r="K161" s="13">
        <v>159.959</v>
      </c>
      <c r="L161" s="13">
        <v>244.035</v>
      </c>
      <c r="M161" s="13">
        <v>126.955</v>
      </c>
      <c r="N161" s="13">
        <v>118.69799999999999</v>
      </c>
      <c r="O161" s="13">
        <v>185.13499999999999</v>
      </c>
      <c r="P161" s="13">
        <v>160.80199999999999</v>
      </c>
      <c r="Q161" s="13">
        <v>114.387</v>
      </c>
      <c r="R161" s="13">
        <v>140.54499999999999</v>
      </c>
      <c r="S161" s="13" t="e">
        <f t="shared" ca="1" si="13"/>
        <v>#NAME?</v>
      </c>
      <c r="T161" s="13" t="s">
        <v>110</v>
      </c>
      <c r="U161" s="13" t="s">
        <v>110</v>
      </c>
      <c r="Y161" s="10">
        <v>43315</v>
      </c>
      <c r="Z161" s="13">
        <v>602.29999999999995</v>
      </c>
    </row>
    <row r="162" spans="1:26" s="4" customFormat="1">
      <c r="A162" s="10">
        <v>41043</v>
      </c>
      <c r="B162" s="13">
        <v>1064.3050000000001</v>
      </c>
      <c r="C162" s="13">
        <v>138.66</v>
      </c>
      <c r="D162" s="13">
        <v>107.66</v>
      </c>
      <c r="E162" s="13">
        <v>127.5</v>
      </c>
      <c r="F162" s="13">
        <v>130.25</v>
      </c>
      <c r="G162" s="13">
        <v>139.99299999999999</v>
      </c>
      <c r="H162" s="13">
        <v>225.5</v>
      </c>
      <c r="I162" s="13" t="s">
        <v>110</v>
      </c>
      <c r="J162" s="13" t="s">
        <v>110</v>
      </c>
      <c r="K162" s="13">
        <v>172.83500000000001</v>
      </c>
      <c r="L162" s="13">
        <v>256.33499999999998</v>
      </c>
      <c r="M162" s="13">
        <v>131.80000000000001</v>
      </c>
      <c r="N162" s="13">
        <v>122.05</v>
      </c>
      <c r="O162" s="13">
        <v>191.77</v>
      </c>
      <c r="P162" s="13">
        <v>166.79</v>
      </c>
      <c r="Q162" s="13">
        <v>116.938</v>
      </c>
      <c r="R162" s="13">
        <v>144.19200000000001</v>
      </c>
      <c r="S162" s="13" t="e">
        <f t="shared" ca="1" si="13"/>
        <v>#NAME?</v>
      </c>
      <c r="T162" s="13" t="s">
        <v>110</v>
      </c>
      <c r="U162" s="13" t="s">
        <v>110</v>
      </c>
      <c r="Y162" s="10">
        <v>43314</v>
      </c>
      <c r="Z162" s="13">
        <v>602.47</v>
      </c>
    </row>
    <row r="163" spans="1:26" s="4" customFormat="1">
      <c r="A163" s="10">
        <v>41044</v>
      </c>
      <c r="B163" s="13">
        <v>1116.5530000000001</v>
      </c>
      <c r="C163" s="13">
        <v>149.21299999999999</v>
      </c>
      <c r="D163" s="13">
        <v>112.68</v>
      </c>
      <c r="E163" s="13">
        <v>137.66999999999999</v>
      </c>
      <c r="F163" s="13">
        <v>143.81200000000001</v>
      </c>
      <c r="G163" s="13">
        <v>151.864</v>
      </c>
      <c r="H163" s="13">
        <v>234.66499999999999</v>
      </c>
      <c r="I163" s="13" t="s">
        <v>110</v>
      </c>
      <c r="J163" s="13" t="s">
        <v>110</v>
      </c>
      <c r="K163" s="13">
        <v>175.66</v>
      </c>
      <c r="L163" s="13">
        <v>261.41300000000001</v>
      </c>
      <c r="M163" s="13">
        <v>137.667</v>
      </c>
      <c r="N163" s="13">
        <v>129.00700000000001</v>
      </c>
      <c r="O163" s="13">
        <v>201.49799999999999</v>
      </c>
      <c r="P163" s="13">
        <v>178.148</v>
      </c>
      <c r="Q163" s="13">
        <v>123.79300000000001</v>
      </c>
      <c r="R163" s="13">
        <v>150.65299999999999</v>
      </c>
      <c r="S163" s="13" t="e">
        <f t="shared" ca="1" si="13"/>
        <v>#NAME?</v>
      </c>
      <c r="T163" s="13" t="s">
        <v>110</v>
      </c>
      <c r="U163" s="13" t="s">
        <v>110</v>
      </c>
      <c r="Y163" s="10">
        <v>43313</v>
      </c>
      <c r="Z163" s="13">
        <v>602.79999999999995</v>
      </c>
    </row>
    <row r="164" spans="1:26" s="4" customFormat="1">
      <c r="A164" s="10">
        <v>41045</v>
      </c>
      <c r="B164" s="13">
        <v>1122.8989999999999</v>
      </c>
      <c r="C164" s="13">
        <v>151.922</v>
      </c>
      <c r="D164" s="13">
        <v>113.486</v>
      </c>
      <c r="E164" s="13">
        <v>140.00800000000001</v>
      </c>
      <c r="F164" s="13">
        <v>143.00800000000001</v>
      </c>
      <c r="G164" s="13">
        <v>152.845</v>
      </c>
      <c r="H164" s="13">
        <v>236.66</v>
      </c>
      <c r="I164" s="13" t="s">
        <v>110</v>
      </c>
      <c r="J164" s="13" t="s">
        <v>110</v>
      </c>
      <c r="K164" s="13">
        <v>176.33</v>
      </c>
      <c r="L164" s="13">
        <v>264.32499999999999</v>
      </c>
      <c r="M164" s="13">
        <v>142.82</v>
      </c>
      <c r="N164" s="13">
        <v>134.15</v>
      </c>
      <c r="O164" s="13">
        <v>208.643</v>
      </c>
      <c r="P164" s="13">
        <v>182.30799999999999</v>
      </c>
      <c r="Q164" s="13">
        <v>131.65799999999999</v>
      </c>
      <c r="R164" s="13">
        <v>154.29900000000001</v>
      </c>
      <c r="S164" s="13" t="e">
        <f t="shared" ca="1" si="13"/>
        <v>#NAME?</v>
      </c>
      <c r="T164" s="13" t="s">
        <v>110</v>
      </c>
      <c r="U164" s="13" t="s">
        <v>110</v>
      </c>
      <c r="Y164" s="10">
        <v>43312</v>
      </c>
      <c r="Z164" s="13">
        <v>602.59</v>
      </c>
    </row>
    <row r="165" spans="1:26" s="4" customFormat="1">
      <c r="A165" s="10">
        <v>41046</v>
      </c>
      <c r="B165" s="13">
        <v>1176.259</v>
      </c>
      <c r="C165" s="13">
        <v>156.815</v>
      </c>
      <c r="D165" s="13">
        <v>117.121</v>
      </c>
      <c r="E165" s="13">
        <v>146.22300000000001</v>
      </c>
      <c r="F165" s="13">
        <v>146.434</v>
      </c>
      <c r="G165" s="13">
        <v>158.47200000000001</v>
      </c>
      <c r="H165" s="13">
        <v>247.523</v>
      </c>
      <c r="I165" s="13" t="s">
        <v>110</v>
      </c>
      <c r="J165" s="13" t="s">
        <v>110</v>
      </c>
      <c r="K165" s="13">
        <v>185.012</v>
      </c>
      <c r="L165" s="13">
        <v>275.76600000000002</v>
      </c>
      <c r="M165" s="13">
        <v>142.31</v>
      </c>
      <c r="N165" s="13">
        <v>133.15</v>
      </c>
      <c r="O165" s="13">
        <v>209.137</v>
      </c>
      <c r="P165" s="13">
        <v>183.72</v>
      </c>
      <c r="Q165" s="13">
        <v>131.11000000000001</v>
      </c>
      <c r="R165" s="13">
        <v>153.19399999999999</v>
      </c>
      <c r="S165" s="13" t="e">
        <f t="shared" ca="1" si="13"/>
        <v>#NAME?</v>
      </c>
      <c r="T165" s="13" t="s">
        <v>110</v>
      </c>
      <c r="U165" s="13" t="s">
        <v>110</v>
      </c>
      <c r="Y165" s="10">
        <v>43311</v>
      </c>
      <c r="Z165" s="13">
        <v>602.74</v>
      </c>
    </row>
    <row r="166" spans="1:26" s="4" customFormat="1">
      <c r="A166" s="10">
        <v>41047</v>
      </c>
      <c r="B166" s="13">
        <v>1184.9829999999999</v>
      </c>
      <c r="C166" s="13">
        <v>155.505</v>
      </c>
      <c r="D166" s="13">
        <v>114.846</v>
      </c>
      <c r="E166" s="13">
        <v>145.34</v>
      </c>
      <c r="F166" s="13">
        <v>145.67500000000001</v>
      </c>
      <c r="G166" s="13">
        <v>157.36600000000001</v>
      </c>
      <c r="H166" s="13">
        <v>245.20099999999999</v>
      </c>
      <c r="I166" s="13" t="s">
        <v>110</v>
      </c>
      <c r="J166" s="13" t="s">
        <v>110</v>
      </c>
      <c r="K166" s="13">
        <v>186.17</v>
      </c>
      <c r="L166" s="13">
        <v>276.80500000000001</v>
      </c>
      <c r="M166" s="13">
        <v>144.96899999999999</v>
      </c>
      <c r="N166" s="13">
        <v>136.328</v>
      </c>
      <c r="O166" s="13">
        <v>212.32400000000001</v>
      </c>
      <c r="P166" s="13">
        <v>185.98699999999999</v>
      </c>
      <c r="Q166" s="13">
        <v>135.37899999999999</v>
      </c>
      <c r="R166" s="13">
        <v>156.964</v>
      </c>
      <c r="S166" s="13" t="e">
        <f t="shared" ca="1" si="13"/>
        <v>#NAME?</v>
      </c>
      <c r="T166" s="13" t="s">
        <v>110</v>
      </c>
      <c r="U166" s="13" t="s">
        <v>110</v>
      </c>
      <c r="Y166" s="10">
        <v>43308</v>
      </c>
      <c r="Z166" s="13">
        <v>602.54999999999995</v>
      </c>
    </row>
    <row r="167" spans="1:26" s="4" customFormat="1">
      <c r="A167" s="10">
        <v>41048</v>
      </c>
      <c r="B167" s="13">
        <v>1184.9829999999999</v>
      </c>
      <c r="C167" s="13">
        <v>155.505</v>
      </c>
      <c r="D167" s="13">
        <v>114.846</v>
      </c>
      <c r="E167" s="13">
        <v>145.34</v>
      </c>
      <c r="F167" s="13">
        <v>145.67500000000001</v>
      </c>
      <c r="G167" s="13">
        <v>157.36600000000001</v>
      </c>
      <c r="H167" s="13">
        <v>245.20099999999999</v>
      </c>
      <c r="I167" s="13" t="s">
        <v>110</v>
      </c>
      <c r="J167" s="13" t="s">
        <v>110</v>
      </c>
      <c r="K167" s="13">
        <v>186.17</v>
      </c>
      <c r="L167" s="13">
        <v>276.80500000000001</v>
      </c>
      <c r="M167" s="13">
        <v>144.96899999999999</v>
      </c>
      <c r="N167" s="13">
        <v>136.328</v>
      </c>
      <c r="O167" s="13">
        <v>212.32400000000001</v>
      </c>
      <c r="P167" s="13">
        <v>185.98699999999999</v>
      </c>
      <c r="Q167" s="13">
        <v>135.37899999999999</v>
      </c>
      <c r="R167" s="13">
        <v>156.964</v>
      </c>
      <c r="S167" s="13" t="e">
        <f t="shared" ca="1" si="13"/>
        <v>#NAME?</v>
      </c>
      <c r="T167" s="13" t="s">
        <v>110</v>
      </c>
      <c r="U167" s="13" t="s">
        <v>110</v>
      </c>
      <c r="Y167" s="10">
        <v>43307</v>
      </c>
      <c r="Z167" s="13">
        <v>602.78</v>
      </c>
    </row>
    <row r="168" spans="1:26" s="4" customFormat="1">
      <c r="A168" s="10">
        <v>41049</v>
      </c>
      <c r="B168" s="13">
        <v>1184.9829999999999</v>
      </c>
      <c r="C168" s="13">
        <v>155.505</v>
      </c>
      <c r="D168" s="13">
        <v>114.846</v>
      </c>
      <c r="E168" s="13">
        <v>145.34</v>
      </c>
      <c r="F168" s="13">
        <v>145.67500000000001</v>
      </c>
      <c r="G168" s="13">
        <v>157.36600000000001</v>
      </c>
      <c r="H168" s="13">
        <v>245.20099999999999</v>
      </c>
      <c r="I168" s="13" t="s">
        <v>110</v>
      </c>
      <c r="J168" s="13" t="s">
        <v>110</v>
      </c>
      <c r="K168" s="13">
        <v>186.17</v>
      </c>
      <c r="L168" s="13">
        <v>276.80500000000001</v>
      </c>
      <c r="M168" s="13">
        <v>144.96899999999999</v>
      </c>
      <c r="N168" s="13">
        <v>136.328</v>
      </c>
      <c r="O168" s="13">
        <v>212.32400000000001</v>
      </c>
      <c r="P168" s="13">
        <v>185.98699999999999</v>
      </c>
      <c r="Q168" s="13">
        <v>135.37899999999999</v>
      </c>
      <c r="R168" s="13">
        <v>156.964</v>
      </c>
      <c r="S168" s="13" t="e">
        <f t="shared" ca="1" si="13"/>
        <v>#NAME?</v>
      </c>
      <c r="T168" s="13" t="s">
        <v>110</v>
      </c>
      <c r="U168" s="13" t="s">
        <v>110</v>
      </c>
      <c r="Y168" s="10">
        <v>43306</v>
      </c>
      <c r="Z168" s="13">
        <v>602.78</v>
      </c>
    </row>
    <row r="169" spans="1:26" s="4" customFormat="1">
      <c r="A169" s="10">
        <v>41050</v>
      </c>
      <c r="B169" s="13">
        <v>1164.8810000000001</v>
      </c>
      <c r="C169" s="13">
        <v>150.14400000000001</v>
      </c>
      <c r="D169" s="13">
        <v>113.587</v>
      </c>
      <c r="E169" s="13">
        <v>140.251</v>
      </c>
      <c r="F169" s="13">
        <v>140.65</v>
      </c>
      <c r="G169" s="13">
        <v>152.86000000000001</v>
      </c>
      <c r="H169" s="13">
        <v>243.95599999999999</v>
      </c>
      <c r="I169" s="13" t="s">
        <v>110</v>
      </c>
      <c r="J169" s="13" t="s">
        <v>110</v>
      </c>
      <c r="K169" s="13">
        <v>181.67500000000001</v>
      </c>
      <c r="L169" s="13">
        <v>273.91399999999999</v>
      </c>
      <c r="M169" s="13">
        <v>146.00299999999999</v>
      </c>
      <c r="N169" s="13">
        <v>136.34</v>
      </c>
      <c r="O169" s="13">
        <v>216.738</v>
      </c>
      <c r="P169" s="13">
        <v>187.995</v>
      </c>
      <c r="Q169" s="13">
        <v>137.83799999999999</v>
      </c>
      <c r="R169" s="13">
        <v>158.66999999999999</v>
      </c>
      <c r="S169" s="13" t="e">
        <f t="shared" ca="1" si="13"/>
        <v>#NAME?</v>
      </c>
      <c r="T169" s="13" t="s">
        <v>110</v>
      </c>
      <c r="U169" s="13" t="s">
        <v>110</v>
      </c>
      <c r="Y169" s="10">
        <v>43305</v>
      </c>
      <c r="Z169" s="13">
        <v>602.54999999999995</v>
      </c>
    </row>
    <row r="170" spans="1:26" s="4" customFormat="1">
      <c r="A170" s="10">
        <v>41051</v>
      </c>
      <c r="B170" s="13">
        <v>1185.8140000000001</v>
      </c>
      <c r="C170" s="13">
        <v>156.423</v>
      </c>
      <c r="D170" s="13">
        <v>116.47499999999999</v>
      </c>
      <c r="E170" s="13">
        <v>144.82499999999999</v>
      </c>
      <c r="F170" s="13">
        <v>146.16900000000001</v>
      </c>
      <c r="G170" s="13">
        <v>158.398</v>
      </c>
      <c r="H170" s="13">
        <v>231.733</v>
      </c>
      <c r="I170" s="13" t="s">
        <v>110</v>
      </c>
      <c r="J170" s="13" t="s">
        <v>110</v>
      </c>
      <c r="K170" s="13">
        <v>175.083</v>
      </c>
      <c r="L170" s="13">
        <v>261.673</v>
      </c>
      <c r="M170" s="13">
        <v>139.5</v>
      </c>
      <c r="N170" s="13">
        <v>131.827</v>
      </c>
      <c r="O170" s="13">
        <v>204.65799999999999</v>
      </c>
      <c r="P170" s="13">
        <v>180.905</v>
      </c>
      <c r="Q170" s="13">
        <v>133.32300000000001</v>
      </c>
      <c r="R170" s="13">
        <v>151.53</v>
      </c>
      <c r="S170" s="13" t="e">
        <f t="shared" ca="1" si="13"/>
        <v>#NAME?</v>
      </c>
      <c r="T170" s="13" t="s">
        <v>110</v>
      </c>
      <c r="U170" s="13" t="s">
        <v>110</v>
      </c>
      <c r="Y170" s="10">
        <v>43304</v>
      </c>
      <c r="Z170" s="13">
        <v>602.97</v>
      </c>
    </row>
    <row r="171" spans="1:26" s="4" customFormat="1">
      <c r="A171" s="10">
        <v>41052</v>
      </c>
      <c r="B171" s="13">
        <v>1204.682</v>
      </c>
      <c r="C171" s="13">
        <v>156.76900000000001</v>
      </c>
      <c r="D171" s="13">
        <v>116.166</v>
      </c>
      <c r="E171" s="13">
        <v>145.911</v>
      </c>
      <c r="F171" s="13">
        <v>146.41200000000001</v>
      </c>
      <c r="G171" s="13">
        <v>159.274</v>
      </c>
      <c r="H171" s="13">
        <v>243.685</v>
      </c>
      <c r="I171" s="13" t="s">
        <v>110</v>
      </c>
      <c r="J171" s="13" t="s">
        <v>110</v>
      </c>
      <c r="K171" s="13">
        <v>185.14</v>
      </c>
      <c r="L171" s="13">
        <v>273.66500000000002</v>
      </c>
      <c r="M171" s="13">
        <v>141.99299999999999</v>
      </c>
      <c r="N171" s="13">
        <v>134.488</v>
      </c>
      <c r="O171" s="13">
        <v>214.137</v>
      </c>
      <c r="P171" s="13">
        <v>188.477</v>
      </c>
      <c r="Q171" s="13">
        <v>135.333</v>
      </c>
      <c r="R171" s="13">
        <v>155.20099999999999</v>
      </c>
      <c r="S171" s="13" t="e">
        <f t="shared" ca="1" si="13"/>
        <v>#NAME?</v>
      </c>
      <c r="T171" s="13" t="s">
        <v>110</v>
      </c>
      <c r="U171" s="13" t="s">
        <v>110</v>
      </c>
      <c r="Y171" s="10">
        <v>43301</v>
      </c>
      <c r="Z171" s="13">
        <v>602.79999999999995</v>
      </c>
    </row>
    <row r="172" spans="1:26" s="4" customFormat="1">
      <c r="A172" s="10">
        <v>41053</v>
      </c>
      <c r="B172" s="13">
        <v>1242.3150000000001</v>
      </c>
      <c r="C172" s="13">
        <v>158.553</v>
      </c>
      <c r="D172" s="13">
        <v>119.003</v>
      </c>
      <c r="E172" s="13">
        <v>148.55199999999999</v>
      </c>
      <c r="F172" s="13">
        <v>147.99799999999999</v>
      </c>
      <c r="G172" s="13">
        <v>160.33000000000001</v>
      </c>
      <c r="H172" s="13">
        <v>245.85</v>
      </c>
      <c r="I172" s="13" t="s">
        <v>110</v>
      </c>
      <c r="J172" s="13" t="s">
        <v>110</v>
      </c>
      <c r="K172" s="13">
        <v>186.83</v>
      </c>
      <c r="L172" s="13">
        <v>274.58699999999999</v>
      </c>
      <c r="M172" s="13">
        <v>141.99299999999999</v>
      </c>
      <c r="N172" s="13">
        <v>133.99299999999999</v>
      </c>
      <c r="O172" s="13">
        <v>215.143</v>
      </c>
      <c r="P172" s="13">
        <v>190.137</v>
      </c>
      <c r="Q172" s="13">
        <v>135.99299999999999</v>
      </c>
      <c r="R172" s="13">
        <v>155.87</v>
      </c>
      <c r="S172" s="13" t="e">
        <f t="shared" ca="1" si="13"/>
        <v>#NAME?</v>
      </c>
      <c r="T172" s="13" t="s">
        <v>110</v>
      </c>
      <c r="U172" s="13" t="s">
        <v>110</v>
      </c>
      <c r="Y172" s="10">
        <v>43300</v>
      </c>
      <c r="Z172" s="13">
        <v>602.24</v>
      </c>
    </row>
    <row r="173" spans="1:26" s="4" customFormat="1">
      <c r="A173" s="10">
        <v>41054</v>
      </c>
      <c r="B173" s="13">
        <v>1315.7249999999999</v>
      </c>
      <c r="C173" s="13">
        <v>161.33000000000001</v>
      </c>
      <c r="D173" s="13">
        <v>120.235</v>
      </c>
      <c r="E173" s="13">
        <v>151.66499999999999</v>
      </c>
      <c r="F173" s="13">
        <v>149.655</v>
      </c>
      <c r="G173" s="13">
        <v>163.28899999999999</v>
      </c>
      <c r="H173" s="13">
        <v>253.33799999999999</v>
      </c>
      <c r="I173" s="13" t="s">
        <v>110</v>
      </c>
      <c r="J173" s="13" t="s">
        <v>110</v>
      </c>
      <c r="K173" s="13">
        <v>189.66499999999999</v>
      </c>
      <c r="L173" s="13">
        <v>281.108</v>
      </c>
      <c r="M173" s="13">
        <v>141.988</v>
      </c>
      <c r="N173" s="13">
        <v>134.666</v>
      </c>
      <c r="O173" s="13">
        <v>231.465</v>
      </c>
      <c r="P173" s="13">
        <v>195.78800000000001</v>
      </c>
      <c r="Q173" s="13">
        <v>136.197</v>
      </c>
      <c r="R173" s="13">
        <v>157.26400000000001</v>
      </c>
      <c r="S173" s="13" t="e">
        <f t="shared" ca="1" si="13"/>
        <v>#NAME?</v>
      </c>
      <c r="T173" s="13" t="s">
        <v>110</v>
      </c>
      <c r="U173" s="13" t="s">
        <v>110</v>
      </c>
      <c r="Y173" s="10">
        <v>43299</v>
      </c>
      <c r="Z173" s="13">
        <v>602.51</v>
      </c>
    </row>
    <row r="174" spans="1:26" s="4" customFormat="1">
      <c r="A174" s="10">
        <v>41055</v>
      </c>
      <c r="B174" s="13">
        <v>1315.7249999999999</v>
      </c>
      <c r="C174" s="13">
        <v>161.33000000000001</v>
      </c>
      <c r="D174" s="13">
        <v>120.235</v>
      </c>
      <c r="E174" s="13">
        <v>151.66499999999999</v>
      </c>
      <c r="F174" s="13">
        <v>149.655</v>
      </c>
      <c r="G174" s="13">
        <v>163.28899999999999</v>
      </c>
      <c r="H174" s="13">
        <v>253.33799999999999</v>
      </c>
      <c r="I174" s="13" t="s">
        <v>110</v>
      </c>
      <c r="J174" s="13" t="s">
        <v>110</v>
      </c>
      <c r="K174" s="13">
        <v>189.66499999999999</v>
      </c>
      <c r="L174" s="13">
        <v>281.108</v>
      </c>
      <c r="M174" s="13">
        <v>141.988</v>
      </c>
      <c r="N174" s="13">
        <v>134.666</v>
      </c>
      <c r="O174" s="13">
        <v>231.465</v>
      </c>
      <c r="P174" s="13">
        <v>195.78800000000001</v>
      </c>
      <c r="Q174" s="13">
        <v>136.197</v>
      </c>
      <c r="R174" s="13">
        <v>157.26400000000001</v>
      </c>
      <c r="S174" s="13" t="e">
        <f t="shared" ca="1" si="13"/>
        <v>#NAME?</v>
      </c>
      <c r="T174" s="13" t="s">
        <v>110</v>
      </c>
      <c r="U174" s="13" t="s">
        <v>110</v>
      </c>
      <c r="Y174" s="10">
        <v>43298</v>
      </c>
      <c r="Z174" s="13">
        <v>602.59</v>
      </c>
    </row>
    <row r="175" spans="1:26" s="4" customFormat="1">
      <c r="A175" s="10">
        <v>41056</v>
      </c>
      <c r="B175" s="13">
        <v>1315.7249999999999</v>
      </c>
      <c r="C175" s="13">
        <v>161.33000000000001</v>
      </c>
      <c r="D175" s="13">
        <v>120.235</v>
      </c>
      <c r="E175" s="13">
        <v>151.66499999999999</v>
      </c>
      <c r="F175" s="13">
        <v>149.655</v>
      </c>
      <c r="G175" s="13">
        <v>163.28899999999999</v>
      </c>
      <c r="H175" s="13">
        <v>253.33799999999999</v>
      </c>
      <c r="I175" s="13" t="s">
        <v>110</v>
      </c>
      <c r="J175" s="13" t="s">
        <v>110</v>
      </c>
      <c r="K175" s="13">
        <v>189.66499999999999</v>
      </c>
      <c r="L175" s="13">
        <v>281.108</v>
      </c>
      <c r="M175" s="13">
        <v>141.988</v>
      </c>
      <c r="N175" s="13">
        <v>134.666</v>
      </c>
      <c r="O175" s="13">
        <v>231.465</v>
      </c>
      <c r="P175" s="13">
        <v>195.78800000000001</v>
      </c>
      <c r="Q175" s="13">
        <v>136.197</v>
      </c>
      <c r="R175" s="13">
        <v>157.26400000000001</v>
      </c>
      <c r="S175" s="13" t="e">
        <f t="shared" ca="1" si="13"/>
        <v>#NAME?</v>
      </c>
      <c r="T175" s="13" t="s">
        <v>110</v>
      </c>
      <c r="U175" s="13" t="s">
        <v>110</v>
      </c>
      <c r="Y175" s="10">
        <v>43297</v>
      </c>
      <c r="Z175" s="13">
        <v>602.6</v>
      </c>
    </row>
    <row r="176" spans="1:26" s="4" customFormat="1">
      <c r="A176" s="10">
        <v>41057</v>
      </c>
      <c r="B176" s="13">
        <v>1308.922</v>
      </c>
      <c r="C176" s="13">
        <v>161.69900000000001</v>
      </c>
      <c r="D176" s="13">
        <v>117.461</v>
      </c>
      <c r="E176" s="13">
        <v>151.39599999999999</v>
      </c>
      <c r="F176" s="13">
        <v>150.191</v>
      </c>
      <c r="G176" s="13">
        <v>163.17699999999999</v>
      </c>
      <c r="H176" s="13">
        <v>250.505</v>
      </c>
      <c r="I176" s="13" t="s">
        <v>110</v>
      </c>
      <c r="J176" s="13" t="s">
        <v>110</v>
      </c>
      <c r="K176" s="13">
        <v>187.83500000000001</v>
      </c>
      <c r="L176" s="13">
        <v>278.33800000000002</v>
      </c>
      <c r="M176" s="13">
        <v>138.73500000000001</v>
      </c>
      <c r="N176" s="13">
        <v>132.16300000000001</v>
      </c>
      <c r="O176" s="13">
        <v>225.024</v>
      </c>
      <c r="P176" s="13">
        <v>190.374</v>
      </c>
      <c r="Q176" s="13">
        <v>132.07499999999999</v>
      </c>
      <c r="R176" s="13">
        <v>154.09899999999999</v>
      </c>
      <c r="S176" s="13" t="e">
        <f t="shared" ca="1" si="13"/>
        <v>#NAME?</v>
      </c>
      <c r="T176" s="13" t="s">
        <v>110</v>
      </c>
      <c r="U176" s="13" t="s">
        <v>110</v>
      </c>
      <c r="Y176" s="10">
        <v>43294</v>
      </c>
      <c r="Z176" s="13">
        <v>602.01</v>
      </c>
    </row>
    <row r="177" spans="1:26" s="4" customFormat="1">
      <c r="A177" s="10">
        <v>41058</v>
      </c>
      <c r="B177" s="13">
        <v>1343.79</v>
      </c>
      <c r="C177" s="13">
        <v>159.876</v>
      </c>
      <c r="D177" s="13">
        <v>119.423</v>
      </c>
      <c r="E177" s="13">
        <v>150.68</v>
      </c>
      <c r="F177" s="13">
        <v>149.95099999999999</v>
      </c>
      <c r="G177" s="13">
        <v>161.31899999999999</v>
      </c>
      <c r="H177" s="13">
        <v>248.68299999999999</v>
      </c>
      <c r="I177" s="13" t="s">
        <v>110</v>
      </c>
      <c r="J177" s="13" t="s">
        <v>110</v>
      </c>
      <c r="K177" s="13">
        <v>186.12899999999999</v>
      </c>
      <c r="L177" s="13">
        <v>276.14400000000001</v>
      </c>
      <c r="M177" s="13">
        <v>138.88</v>
      </c>
      <c r="N177" s="13">
        <v>132.428</v>
      </c>
      <c r="O177" s="13">
        <v>239.02</v>
      </c>
      <c r="P177" s="13">
        <v>196.35499999999999</v>
      </c>
      <c r="Q177" s="13">
        <v>133.785</v>
      </c>
      <c r="R177" s="13">
        <v>158.262</v>
      </c>
      <c r="S177" s="13" t="e">
        <f t="shared" ca="1" si="13"/>
        <v>#NAME?</v>
      </c>
      <c r="T177" s="13" t="s">
        <v>110</v>
      </c>
      <c r="U177" s="13" t="s">
        <v>110</v>
      </c>
      <c r="Y177" s="10">
        <v>43293</v>
      </c>
      <c r="Z177" s="13">
        <v>602.33000000000004</v>
      </c>
    </row>
    <row r="178" spans="1:26" s="4" customFormat="1">
      <c r="A178" s="10">
        <v>41059</v>
      </c>
      <c r="B178" s="13">
        <v>1438.4010000000001</v>
      </c>
      <c r="C178" s="13">
        <v>166.024</v>
      </c>
      <c r="D178" s="13">
        <v>122.358</v>
      </c>
      <c r="E178" s="13">
        <v>155.32400000000001</v>
      </c>
      <c r="F178" s="13">
        <v>154.673</v>
      </c>
      <c r="G178" s="13">
        <v>167.40700000000001</v>
      </c>
      <c r="H178" s="13">
        <v>255.92099999999999</v>
      </c>
      <c r="I178" s="13" t="s">
        <v>110</v>
      </c>
      <c r="J178" s="13" t="s">
        <v>110</v>
      </c>
      <c r="K178" s="13">
        <v>190.90899999999999</v>
      </c>
      <c r="L178" s="13">
        <v>283.44400000000002</v>
      </c>
      <c r="M178" s="13">
        <v>141.65</v>
      </c>
      <c r="N178" s="13">
        <v>134.32499999999999</v>
      </c>
      <c r="O178" s="13">
        <v>242.65</v>
      </c>
      <c r="P178" s="13">
        <v>198.59</v>
      </c>
      <c r="Q178" s="13">
        <v>134.334</v>
      </c>
      <c r="R178" s="13">
        <v>159.655</v>
      </c>
      <c r="S178" s="13" t="e">
        <f t="shared" ca="1" si="13"/>
        <v>#NAME?</v>
      </c>
      <c r="T178" s="13" t="s">
        <v>110</v>
      </c>
      <c r="U178" s="13" t="s">
        <v>110</v>
      </c>
      <c r="Y178" s="10">
        <v>43292</v>
      </c>
      <c r="Z178" s="13">
        <v>602.02</v>
      </c>
    </row>
    <row r="179" spans="1:26" s="4" customFormat="1">
      <c r="A179" s="10">
        <v>41060</v>
      </c>
      <c r="B179" s="13">
        <v>1461.87</v>
      </c>
      <c r="C179" s="13">
        <v>171.13300000000001</v>
      </c>
      <c r="D179" s="13">
        <v>130.739</v>
      </c>
      <c r="E179" s="13">
        <v>161.44499999999999</v>
      </c>
      <c r="F179" s="13">
        <v>164.72</v>
      </c>
      <c r="G179" s="13">
        <v>172.86099999999999</v>
      </c>
      <c r="H179" s="13">
        <v>267.88299999999998</v>
      </c>
      <c r="I179" s="13" t="s">
        <v>110</v>
      </c>
      <c r="J179" s="13" t="s">
        <v>110</v>
      </c>
      <c r="K179" s="13">
        <v>197.36500000000001</v>
      </c>
      <c r="L179" s="13">
        <v>292.95499999999998</v>
      </c>
      <c r="M179" s="13">
        <v>140.327</v>
      </c>
      <c r="N179" s="13">
        <v>133.49799999999999</v>
      </c>
      <c r="O179" s="13">
        <v>240.99</v>
      </c>
      <c r="P179" s="13">
        <v>196.92699999999999</v>
      </c>
      <c r="Q179" s="13">
        <v>134.977</v>
      </c>
      <c r="R179" s="13">
        <v>159.18299999999999</v>
      </c>
      <c r="S179" s="13" t="e">
        <f t="shared" ca="1" si="13"/>
        <v>#NAME?</v>
      </c>
      <c r="T179" s="13" t="s">
        <v>110</v>
      </c>
      <c r="U179" s="13" t="s">
        <v>110</v>
      </c>
      <c r="Y179" s="10">
        <v>43291</v>
      </c>
      <c r="Z179" s="13">
        <v>602.39</v>
      </c>
    </row>
    <row r="180" spans="1:26" s="4" customFormat="1">
      <c r="A180" s="10">
        <v>41061</v>
      </c>
      <c r="B180" s="13">
        <v>1495.48</v>
      </c>
      <c r="C180" s="13">
        <v>174.24</v>
      </c>
      <c r="D180" s="13">
        <v>134.16999999999999</v>
      </c>
      <c r="E180" s="13">
        <v>165.322</v>
      </c>
      <c r="F180" s="13">
        <v>168.15</v>
      </c>
      <c r="G180" s="13">
        <v>176.322</v>
      </c>
      <c r="H180" s="13">
        <v>280.505</v>
      </c>
      <c r="I180" s="13" t="s">
        <v>110</v>
      </c>
      <c r="J180" s="13" t="s">
        <v>110</v>
      </c>
      <c r="K180" s="13">
        <v>205.46199999999999</v>
      </c>
      <c r="L180" s="13">
        <v>302.37</v>
      </c>
      <c r="M180" s="13">
        <v>144.982</v>
      </c>
      <c r="N180" s="13">
        <v>139.80799999999999</v>
      </c>
      <c r="O180" s="13">
        <v>246.64</v>
      </c>
      <c r="P180" s="13">
        <v>200.333</v>
      </c>
      <c r="Q180" s="13">
        <v>138.304</v>
      </c>
      <c r="R180" s="13">
        <v>163.21100000000001</v>
      </c>
      <c r="S180" s="13" t="e">
        <f t="shared" ca="1" si="13"/>
        <v>#NAME?</v>
      </c>
      <c r="T180" s="13" t="s">
        <v>110</v>
      </c>
      <c r="U180" s="13" t="s">
        <v>110</v>
      </c>
      <c r="Y180" s="10">
        <v>43290</v>
      </c>
      <c r="Z180" s="13">
        <v>602.49</v>
      </c>
    </row>
    <row r="181" spans="1:26" s="4" customFormat="1">
      <c r="A181" s="10">
        <v>41062</v>
      </c>
      <c r="B181" s="13">
        <v>1495.48</v>
      </c>
      <c r="C181" s="13">
        <v>174.24</v>
      </c>
      <c r="D181" s="13">
        <v>134.16999999999999</v>
      </c>
      <c r="E181" s="13">
        <v>165.322</v>
      </c>
      <c r="F181" s="13">
        <v>168.15</v>
      </c>
      <c r="G181" s="13">
        <v>176.322</v>
      </c>
      <c r="H181" s="13">
        <v>280.505</v>
      </c>
      <c r="I181" s="13" t="s">
        <v>110</v>
      </c>
      <c r="J181" s="13" t="s">
        <v>110</v>
      </c>
      <c r="K181" s="13">
        <v>205.46199999999999</v>
      </c>
      <c r="L181" s="13">
        <v>302.37</v>
      </c>
      <c r="M181" s="13">
        <v>144.982</v>
      </c>
      <c r="N181" s="13">
        <v>139.80799999999999</v>
      </c>
      <c r="O181" s="13">
        <v>246.64</v>
      </c>
      <c r="P181" s="13">
        <v>200.333</v>
      </c>
      <c r="Q181" s="13">
        <v>138.304</v>
      </c>
      <c r="R181" s="13">
        <v>163.21100000000001</v>
      </c>
      <c r="S181" s="13" t="e">
        <f t="shared" ca="1" si="13"/>
        <v>#NAME?</v>
      </c>
      <c r="T181" s="13" t="s">
        <v>110</v>
      </c>
      <c r="U181" s="13" t="s">
        <v>110</v>
      </c>
      <c r="Y181" s="10">
        <v>43287</v>
      </c>
      <c r="Z181" s="13">
        <v>601.95000000000005</v>
      </c>
    </row>
    <row r="182" spans="1:26" s="4" customFormat="1">
      <c r="A182" s="10">
        <v>41063</v>
      </c>
      <c r="B182" s="13">
        <v>1495.48</v>
      </c>
      <c r="C182" s="13">
        <v>174.24</v>
      </c>
      <c r="D182" s="13">
        <v>134.16999999999999</v>
      </c>
      <c r="E182" s="13">
        <v>165.322</v>
      </c>
      <c r="F182" s="13">
        <v>168.15</v>
      </c>
      <c r="G182" s="13">
        <v>176.322</v>
      </c>
      <c r="H182" s="13">
        <v>280.505</v>
      </c>
      <c r="I182" s="13" t="s">
        <v>110</v>
      </c>
      <c r="J182" s="13" t="s">
        <v>110</v>
      </c>
      <c r="K182" s="13">
        <v>205.46199999999999</v>
      </c>
      <c r="L182" s="13">
        <v>302.37</v>
      </c>
      <c r="M182" s="13">
        <v>144.982</v>
      </c>
      <c r="N182" s="13">
        <v>139.80799999999999</v>
      </c>
      <c r="O182" s="13">
        <v>246.64</v>
      </c>
      <c r="P182" s="13">
        <v>200.333</v>
      </c>
      <c r="Q182" s="13">
        <v>138.304</v>
      </c>
      <c r="R182" s="13">
        <v>163.21100000000001</v>
      </c>
      <c r="S182" s="13" t="e">
        <f t="shared" ca="1" si="13"/>
        <v>#NAME?</v>
      </c>
      <c r="T182" s="13" t="s">
        <v>110</v>
      </c>
      <c r="U182" s="13" t="s">
        <v>110</v>
      </c>
      <c r="Y182" s="10">
        <v>43286</v>
      </c>
      <c r="Z182" s="13">
        <v>602.29999999999995</v>
      </c>
    </row>
    <row r="183" spans="1:26" s="4" customFormat="1">
      <c r="A183" s="10">
        <v>41064</v>
      </c>
      <c r="B183" s="13">
        <v>1479.107</v>
      </c>
      <c r="C183" s="13">
        <v>174.19300000000001</v>
      </c>
      <c r="D183" s="13">
        <v>135.50700000000001</v>
      </c>
      <c r="E183" s="13">
        <v>162.20099999999999</v>
      </c>
      <c r="F183" s="13">
        <v>167.036</v>
      </c>
      <c r="G183" s="13">
        <v>175.529</v>
      </c>
      <c r="H183" s="13">
        <v>280.911</v>
      </c>
      <c r="I183" s="13" t="s">
        <v>110</v>
      </c>
      <c r="J183" s="13" t="s">
        <v>110</v>
      </c>
      <c r="K183" s="13">
        <v>205.66800000000001</v>
      </c>
      <c r="L183" s="13">
        <v>303.06400000000002</v>
      </c>
      <c r="M183" s="13">
        <v>148.477</v>
      </c>
      <c r="N183" s="13">
        <v>142.148</v>
      </c>
      <c r="O183" s="13">
        <v>250.63499999999999</v>
      </c>
      <c r="P183" s="13">
        <v>203.833</v>
      </c>
      <c r="Q183" s="13">
        <v>142.10499999999999</v>
      </c>
      <c r="R183" s="13">
        <v>166.94399999999999</v>
      </c>
      <c r="S183" s="13" t="e">
        <f t="shared" ca="1" si="13"/>
        <v>#NAME?</v>
      </c>
      <c r="T183" s="13" t="s">
        <v>110</v>
      </c>
      <c r="U183" s="13" t="s">
        <v>110</v>
      </c>
      <c r="Y183" s="10">
        <v>43285</v>
      </c>
      <c r="Z183" s="13">
        <v>601.65</v>
      </c>
    </row>
    <row r="184" spans="1:26" s="4" customFormat="1">
      <c r="A184" s="10">
        <v>41065</v>
      </c>
      <c r="B184" s="13">
        <v>1330.098</v>
      </c>
      <c r="C184" s="13">
        <v>171.667</v>
      </c>
      <c r="D184" s="13">
        <v>129.851</v>
      </c>
      <c r="E184" s="13">
        <v>160.678</v>
      </c>
      <c r="F184" s="13">
        <v>162.84800000000001</v>
      </c>
      <c r="G184" s="13">
        <v>173.5</v>
      </c>
      <c r="H184" s="13">
        <v>281.05500000000001</v>
      </c>
      <c r="I184" s="13" t="s">
        <v>110</v>
      </c>
      <c r="J184" s="13" t="s">
        <v>110</v>
      </c>
      <c r="K184" s="13">
        <v>205.774</v>
      </c>
      <c r="L184" s="13">
        <v>303.10599999999999</v>
      </c>
      <c r="M184" s="13">
        <v>146.15799999999999</v>
      </c>
      <c r="N184" s="13">
        <v>139.32499999999999</v>
      </c>
      <c r="O184" s="13">
        <v>244.005</v>
      </c>
      <c r="P184" s="13">
        <v>198.03800000000001</v>
      </c>
      <c r="Q184" s="13">
        <v>140.15299999999999</v>
      </c>
      <c r="R184" s="13">
        <v>163.995</v>
      </c>
      <c r="S184" s="13" t="e">
        <f t="shared" ca="1" si="13"/>
        <v>#NAME?</v>
      </c>
      <c r="T184" s="13" t="s">
        <v>110</v>
      </c>
      <c r="U184" s="13" t="s">
        <v>110</v>
      </c>
      <c r="Y184" s="10">
        <v>43284</v>
      </c>
      <c r="Z184" s="13">
        <v>601.89</v>
      </c>
    </row>
    <row r="185" spans="1:26" s="4" customFormat="1">
      <c r="A185" s="10">
        <v>41066</v>
      </c>
      <c r="B185" s="13">
        <v>1262.45</v>
      </c>
      <c r="C185" s="13">
        <v>159.91300000000001</v>
      </c>
      <c r="D185" s="13">
        <v>120.53</v>
      </c>
      <c r="E185" s="13">
        <v>149.917</v>
      </c>
      <c r="F185" s="13">
        <v>149.69300000000001</v>
      </c>
      <c r="G185" s="13">
        <v>161.667</v>
      </c>
      <c r="H185" s="13">
        <v>261.75200000000001</v>
      </c>
      <c r="I185" s="13" t="s">
        <v>110</v>
      </c>
      <c r="J185" s="13" t="s">
        <v>110</v>
      </c>
      <c r="K185" s="13">
        <v>191.75299999999999</v>
      </c>
      <c r="L185" s="13">
        <v>283.58199999999999</v>
      </c>
      <c r="M185" s="13">
        <v>140.84299999999999</v>
      </c>
      <c r="N185" s="13">
        <v>134.66999999999999</v>
      </c>
      <c r="O185" s="13">
        <v>231.7</v>
      </c>
      <c r="P185" s="13">
        <v>192.197</v>
      </c>
      <c r="Q185" s="13">
        <v>136.63800000000001</v>
      </c>
      <c r="R185" s="13">
        <v>160.40899999999999</v>
      </c>
      <c r="S185" s="13" t="e">
        <f t="shared" ca="1" si="13"/>
        <v>#NAME?</v>
      </c>
      <c r="T185" s="13" t="s">
        <v>110</v>
      </c>
      <c r="U185" s="13" t="s">
        <v>110</v>
      </c>
      <c r="Y185" s="10">
        <v>43283</v>
      </c>
      <c r="Z185" s="13">
        <v>601.79</v>
      </c>
    </row>
    <row r="186" spans="1:26" s="4" customFormat="1">
      <c r="A186" s="10">
        <v>41067</v>
      </c>
      <c r="B186" s="13">
        <v>1384.625</v>
      </c>
      <c r="C186" s="13">
        <v>162.172</v>
      </c>
      <c r="D186" s="13">
        <v>121.255</v>
      </c>
      <c r="E186" s="13">
        <v>152.255</v>
      </c>
      <c r="F186" s="13">
        <v>151.53100000000001</v>
      </c>
      <c r="G186" s="13">
        <v>163.559</v>
      </c>
      <c r="H186" s="13">
        <v>246.089</v>
      </c>
      <c r="I186" s="13" t="s">
        <v>110</v>
      </c>
      <c r="J186" s="13" t="s">
        <v>110</v>
      </c>
      <c r="K186" s="13">
        <v>177.185</v>
      </c>
      <c r="L186" s="13">
        <v>269.601</v>
      </c>
      <c r="M186" s="13">
        <v>137.512</v>
      </c>
      <c r="N186" s="13">
        <v>131.178</v>
      </c>
      <c r="O186" s="13">
        <v>229.72</v>
      </c>
      <c r="P186" s="13">
        <v>187.548</v>
      </c>
      <c r="Q186" s="13">
        <v>133.00299999999999</v>
      </c>
      <c r="R186" s="13">
        <v>158.13399999999999</v>
      </c>
      <c r="S186" s="13" t="e">
        <f t="shared" ca="1" si="13"/>
        <v>#NAME?</v>
      </c>
      <c r="T186" s="13" t="s">
        <v>110</v>
      </c>
      <c r="U186" s="13" t="s">
        <v>110</v>
      </c>
      <c r="Y186" s="10">
        <v>43280</v>
      </c>
      <c r="Z186" s="13">
        <v>602.19000000000005</v>
      </c>
    </row>
    <row r="187" spans="1:26" s="4" customFormat="1">
      <c r="A187" s="10">
        <v>41068</v>
      </c>
      <c r="B187" s="13">
        <v>1359.09</v>
      </c>
      <c r="C187" s="13">
        <v>162.44</v>
      </c>
      <c r="D187" s="13">
        <v>121.869</v>
      </c>
      <c r="E187" s="13">
        <v>150.85599999999999</v>
      </c>
      <c r="F187" s="13">
        <v>150.60499999999999</v>
      </c>
      <c r="G187" s="13">
        <v>162.03299999999999</v>
      </c>
      <c r="H187" s="13">
        <v>253.14</v>
      </c>
      <c r="I187" s="13" t="s">
        <v>110</v>
      </c>
      <c r="J187" s="13" t="s">
        <v>110</v>
      </c>
      <c r="K187" s="13">
        <v>179.488</v>
      </c>
      <c r="L187" s="13">
        <v>269.73099999999999</v>
      </c>
      <c r="M187" s="13">
        <v>138.67500000000001</v>
      </c>
      <c r="N187" s="13">
        <v>132.51</v>
      </c>
      <c r="O187" s="13">
        <v>228.70500000000001</v>
      </c>
      <c r="P187" s="13">
        <v>189.702</v>
      </c>
      <c r="Q187" s="13">
        <v>133.83799999999999</v>
      </c>
      <c r="R187" s="13">
        <v>160.09100000000001</v>
      </c>
      <c r="S187" s="13" t="e">
        <f t="shared" ca="1" si="13"/>
        <v>#NAME?</v>
      </c>
      <c r="T187" s="13" t="s">
        <v>110</v>
      </c>
      <c r="U187" s="13" t="s">
        <v>110</v>
      </c>
      <c r="Y187" s="10">
        <v>43279</v>
      </c>
      <c r="Z187" s="13">
        <v>602.19000000000005</v>
      </c>
    </row>
    <row r="188" spans="1:26" s="4" customFormat="1">
      <c r="A188" s="10">
        <v>41069</v>
      </c>
      <c r="B188" s="13">
        <v>1359.09</v>
      </c>
      <c r="C188" s="13">
        <v>162.44</v>
      </c>
      <c r="D188" s="13">
        <v>121.869</v>
      </c>
      <c r="E188" s="13">
        <v>150.85599999999999</v>
      </c>
      <c r="F188" s="13">
        <v>150.60499999999999</v>
      </c>
      <c r="G188" s="13">
        <v>162.03299999999999</v>
      </c>
      <c r="H188" s="13">
        <v>253.14</v>
      </c>
      <c r="I188" s="13" t="s">
        <v>110</v>
      </c>
      <c r="J188" s="13" t="s">
        <v>110</v>
      </c>
      <c r="K188" s="13">
        <v>179.488</v>
      </c>
      <c r="L188" s="13">
        <v>269.73099999999999</v>
      </c>
      <c r="M188" s="13">
        <v>138.67500000000001</v>
      </c>
      <c r="N188" s="13">
        <v>132.51</v>
      </c>
      <c r="O188" s="13">
        <v>228.70500000000001</v>
      </c>
      <c r="P188" s="13">
        <v>189.702</v>
      </c>
      <c r="Q188" s="13">
        <v>133.83799999999999</v>
      </c>
      <c r="R188" s="13">
        <v>160.09100000000001</v>
      </c>
      <c r="S188" s="13" t="e">
        <f t="shared" ca="1" si="13"/>
        <v>#NAME?</v>
      </c>
      <c r="T188" s="13" t="s">
        <v>110</v>
      </c>
      <c r="U188" s="13" t="s">
        <v>110</v>
      </c>
      <c r="Y188" s="10">
        <v>43278</v>
      </c>
      <c r="Z188" s="13">
        <v>601.82000000000005</v>
      </c>
    </row>
    <row r="189" spans="1:26" s="4" customFormat="1">
      <c r="A189" s="10">
        <v>41070</v>
      </c>
      <c r="B189" s="13">
        <v>1359.09</v>
      </c>
      <c r="C189" s="13">
        <v>162.44</v>
      </c>
      <c r="D189" s="13">
        <v>121.869</v>
      </c>
      <c r="E189" s="13">
        <v>150.85599999999999</v>
      </c>
      <c r="F189" s="13">
        <v>150.60499999999999</v>
      </c>
      <c r="G189" s="13">
        <v>162.03299999999999</v>
      </c>
      <c r="H189" s="13">
        <v>253.14</v>
      </c>
      <c r="I189" s="13" t="s">
        <v>110</v>
      </c>
      <c r="J189" s="13" t="s">
        <v>110</v>
      </c>
      <c r="K189" s="13">
        <v>179.488</v>
      </c>
      <c r="L189" s="13">
        <v>269.73099999999999</v>
      </c>
      <c r="M189" s="13">
        <v>138.67500000000001</v>
      </c>
      <c r="N189" s="13">
        <v>132.51</v>
      </c>
      <c r="O189" s="13">
        <v>228.70500000000001</v>
      </c>
      <c r="P189" s="13">
        <v>189.702</v>
      </c>
      <c r="Q189" s="13">
        <v>133.83799999999999</v>
      </c>
      <c r="R189" s="13">
        <v>160.09100000000001</v>
      </c>
      <c r="S189" s="13" t="e">
        <f t="shared" ca="1" si="13"/>
        <v>#NAME?</v>
      </c>
      <c r="T189" s="13" t="s">
        <v>110</v>
      </c>
      <c r="U189" s="13" t="s">
        <v>110</v>
      </c>
      <c r="Y189" s="10">
        <v>43277</v>
      </c>
      <c r="Z189" s="13">
        <v>602.20000000000005</v>
      </c>
    </row>
    <row r="190" spans="1:26" s="4" customFormat="1">
      <c r="A190" s="10">
        <v>41071</v>
      </c>
      <c r="B190" s="13">
        <v>1424.085</v>
      </c>
      <c r="C190" s="13">
        <v>164.59100000000001</v>
      </c>
      <c r="D190" s="13">
        <v>122.34099999999999</v>
      </c>
      <c r="E190" s="13">
        <v>152.46299999999999</v>
      </c>
      <c r="F190" s="13">
        <v>151.667</v>
      </c>
      <c r="G190" s="13">
        <v>165.744</v>
      </c>
      <c r="H190" s="13">
        <v>248.786</v>
      </c>
      <c r="I190" s="13" t="s">
        <v>110</v>
      </c>
      <c r="J190" s="13" t="s">
        <v>110</v>
      </c>
      <c r="K190" s="13">
        <v>175.149</v>
      </c>
      <c r="L190" s="13">
        <v>264.95400000000001</v>
      </c>
      <c r="M190" s="13">
        <v>136.16999999999999</v>
      </c>
      <c r="N190" s="13">
        <v>129.83000000000001</v>
      </c>
      <c r="O190" s="13">
        <v>221.37</v>
      </c>
      <c r="P190" s="13">
        <v>185.363</v>
      </c>
      <c r="Q190" s="13">
        <v>131.99299999999999</v>
      </c>
      <c r="R190" s="13">
        <v>157.33500000000001</v>
      </c>
      <c r="S190" s="13" t="e">
        <f t="shared" ca="1" si="13"/>
        <v>#NAME?</v>
      </c>
      <c r="T190" s="13" t="s">
        <v>110</v>
      </c>
      <c r="U190" s="13" t="s">
        <v>110</v>
      </c>
      <c r="Y190" s="10">
        <v>43276</v>
      </c>
      <c r="Z190" s="13">
        <v>602.19000000000005</v>
      </c>
    </row>
    <row r="191" spans="1:26" s="4" customFormat="1">
      <c r="A191" s="10">
        <v>41072</v>
      </c>
      <c r="B191" s="13">
        <v>1341.9549999999999</v>
      </c>
      <c r="C191" s="13">
        <v>159.4</v>
      </c>
      <c r="D191" s="13">
        <v>123.2</v>
      </c>
      <c r="E191" s="13">
        <v>147.095</v>
      </c>
      <c r="F191" s="13">
        <v>147.14599999999999</v>
      </c>
      <c r="G191" s="13">
        <v>160.70400000000001</v>
      </c>
      <c r="H191" s="13">
        <v>245.06100000000001</v>
      </c>
      <c r="I191" s="13" t="s">
        <v>110</v>
      </c>
      <c r="J191" s="13" t="s">
        <v>110</v>
      </c>
      <c r="K191" s="13">
        <v>174.376</v>
      </c>
      <c r="L191" s="13">
        <v>261.45</v>
      </c>
      <c r="M191" s="13">
        <v>134.02500000000001</v>
      </c>
      <c r="N191" s="13">
        <v>129.18</v>
      </c>
      <c r="O191" s="13">
        <v>216.39500000000001</v>
      </c>
      <c r="P191" s="13">
        <v>182.053</v>
      </c>
      <c r="Q191" s="13">
        <v>130.34299999999999</v>
      </c>
      <c r="R191" s="13">
        <v>157.77600000000001</v>
      </c>
      <c r="S191" s="13" t="e">
        <f t="shared" ca="1" si="13"/>
        <v>#NAME?</v>
      </c>
      <c r="T191" s="13" t="s">
        <v>110</v>
      </c>
      <c r="U191" s="13" t="s">
        <v>110</v>
      </c>
      <c r="Y191" s="10">
        <v>43273</v>
      </c>
      <c r="Z191" s="13">
        <v>602.35</v>
      </c>
    </row>
    <row r="192" spans="1:26" s="4" customFormat="1">
      <c r="A192" s="10">
        <v>41073</v>
      </c>
      <c r="B192" s="13">
        <v>1258.028</v>
      </c>
      <c r="C192" s="13">
        <v>159.85900000000001</v>
      </c>
      <c r="D192" s="13">
        <v>123.194</v>
      </c>
      <c r="E192" s="13">
        <v>146.833</v>
      </c>
      <c r="F192" s="13">
        <v>146.9</v>
      </c>
      <c r="G192" s="13">
        <v>164.053</v>
      </c>
      <c r="H192" s="13">
        <v>236.977</v>
      </c>
      <c r="I192" s="13" t="s">
        <v>110</v>
      </c>
      <c r="J192" s="13" t="s">
        <v>110</v>
      </c>
      <c r="K192" s="13">
        <v>169.14</v>
      </c>
      <c r="L192" s="13">
        <v>254.66499999999999</v>
      </c>
      <c r="M192" s="13">
        <v>131.357</v>
      </c>
      <c r="N192" s="13">
        <v>125.855</v>
      </c>
      <c r="O192" s="13">
        <v>211.245</v>
      </c>
      <c r="P192" s="13">
        <v>182.208</v>
      </c>
      <c r="Q192" s="13">
        <v>129.673</v>
      </c>
      <c r="R192" s="13">
        <v>155.268</v>
      </c>
      <c r="S192" s="13" t="e">
        <f t="shared" ca="1" si="13"/>
        <v>#NAME?</v>
      </c>
      <c r="T192" s="13" t="s">
        <v>110</v>
      </c>
      <c r="U192" s="13" t="s">
        <v>110</v>
      </c>
      <c r="Y192" s="10">
        <v>43272</v>
      </c>
      <c r="Z192" s="13">
        <v>601.84</v>
      </c>
    </row>
    <row r="193" spans="1:26" s="4" customFormat="1">
      <c r="A193" s="10">
        <v>41074</v>
      </c>
      <c r="B193" s="13">
        <v>1219.5070000000001</v>
      </c>
      <c r="C193" s="13">
        <v>152.38999999999999</v>
      </c>
      <c r="D193" s="13">
        <v>117.10899999999999</v>
      </c>
      <c r="E193" s="13">
        <v>139.876</v>
      </c>
      <c r="F193" s="13">
        <v>138.79300000000001</v>
      </c>
      <c r="G193" s="13">
        <v>155.57499999999999</v>
      </c>
      <c r="H193" s="13">
        <v>229.83500000000001</v>
      </c>
      <c r="I193" s="13" t="s">
        <v>110</v>
      </c>
      <c r="J193" s="13" t="s">
        <v>110</v>
      </c>
      <c r="K193" s="13">
        <v>164.898</v>
      </c>
      <c r="L193" s="13">
        <v>247.07900000000001</v>
      </c>
      <c r="M193" s="13">
        <v>129.86600000000001</v>
      </c>
      <c r="N193" s="13">
        <v>124.035</v>
      </c>
      <c r="O193" s="13">
        <v>209.946</v>
      </c>
      <c r="P193" s="13">
        <v>179.887</v>
      </c>
      <c r="Q193" s="13">
        <v>128.023</v>
      </c>
      <c r="R193" s="13">
        <v>154.02500000000001</v>
      </c>
      <c r="S193" s="13" t="e">
        <f t="shared" ca="1" si="13"/>
        <v>#NAME?</v>
      </c>
      <c r="T193" s="13" t="s">
        <v>110</v>
      </c>
      <c r="U193" s="13" t="s">
        <v>110</v>
      </c>
      <c r="Y193" s="10">
        <v>43271</v>
      </c>
      <c r="Z193" s="13">
        <v>602.09</v>
      </c>
    </row>
    <row r="194" spans="1:26" s="4" customFormat="1">
      <c r="A194" s="10">
        <v>41075</v>
      </c>
      <c r="B194" s="13">
        <v>1223.9559999999999</v>
      </c>
      <c r="C194" s="13">
        <v>151.054</v>
      </c>
      <c r="D194" s="13">
        <v>117.167</v>
      </c>
      <c r="E194" s="13">
        <v>140.131</v>
      </c>
      <c r="F194" s="13">
        <v>139.554</v>
      </c>
      <c r="G194" s="13">
        <v>156.286</v>
      </c>
      <c r="H194" s="13">
        <v>223.35499999999999</v>
      </c>
      <c r="I194" s="13" t="s">
        <v>110</v>
      </c>
      <c r="J194" s="13" t="s">
        <v>110</v>
      </c>
      <c r="K194" s="13">
        <v>160.47999999999999</v>
      </c>
      <c r="L194" s="13">
        <v>242.78399999999999</v>
      </c>
      <c r="M194" s="13">
        <v>117.913</v>
      </c>
      <c r="N194" s="13">
        <v>116.282</v>
      </c>
      <c r="O194" s="13">
        <v>187.73599999999999</v>
      </c>
      <c r="P194" s="13">
        <v>159.82499999999999</v>
      </c>
      <c r="Q194" s="13">
        <v>120.601</v>
      </c>
      <c r="R194" s="13">
        <v>148.441</v>
      </c>
      <c r="S194" s="13" t="e">
        <f t="shared" ca="1" si="13"/>
        <v>#NAME?</v>
      </c>
      <c r="T194" s="13" t="s">
        <v>110</v>
      </c>
      <c r="U194" s="13" t="s">
        <v>110</v>
      </c>
      <c r="Y194" s="10">
        <v>43270</v>
      </c>
      <c r="Z194" s="13">
        <v>601.41</v>
      </c>
    </row>
    <row r="195" spans="1:26" s="4" customFormat="1">
      <c r="A195" s="10">
        <v>41076</v>
      </c>
      <c r="B195" s="13">
        <v>1223.9559999999999</v>
      </c>
      <c r="C195" s="13">
        <v>151.054</v>
      </c>
      <c r="D195" s="13">
        <v>117.167</v>
      </c>
      <c r="E195" s="13">
        <v>140.131</v>
      </c>
      <c r="F195" s="13">
        <v>139.554</v>
      </c>
      <c r="G195" s="13">
        <v>156.286</v>
      </c>
      <c r="H195" s="13">
        <v>223.35499999999999</v>
      </c>
      <c r="I195" s="13" t="s">
        <v>110</v>
      </c>
      <c r="J195" s="13" t="s">
        <v>110</v>
      </c>
      <c r="K195" s="13">
        <v>160.47999999999999</v>
      </c>
      <c r="L195" s="13">
        <v>242.78399999999999</v>
      </c>
      <c r="M195" s="13">
        <v>117.913</v>
      </c>
      <c r="N195" s="13">
        <v>116.282</v>
      </c>
      <c r="O195" s="13">
        <v>187.73599999999999</v>
      </c>
      <c r="P195" s="13">
        <v>159.82499999999999</v>
      </c>
      <c r="Q195" s="13">
        <v>120.601</v>
      </c>
      <c r="R195" s="13">
        <v>148.441</v>
      </c>
      <c r="S195" s="13" t="e">
        <f t="shared" ca="1" si="13"/>
        <v>#NAME?</v>
      </c>
      <c r="T195" s="13" t="s">
        <v>110</v>
      </c>
      <c r="U195" s="13" t="s">
        <v>110</v>
      </c>
      <c r="Y195" s="10">
        <v>43269</v>
      </c>
      <c r="Z195" s="13">
        <v>601.91</v>
      </c>
    </row>
    <row r="196" spans="1:26" s="4" customFormat="1">
      <c r="A196" s="10">
        <v>41077</v>
      </c>
      <c r="B196" s="13">
        <v>1223.9559999999999</v>
      </c>
      <c r="C196" s="13">
        <v>151.054</v>
      </c>
      <c r="D196" s="13">
        <v>117.167</v>
      </c>
      <c r="E196" s="13">
        <v>140.131</v>
      </c>
      <c r="F196" s="13">
        <v>139.554</v>
      </c>
      <c r="G196" s="13">
        <v>156.286</v>
      </c>
      <c r="H196" s="13">
        <v>223.35499999999999</v>
      </c>
      <c r="I196" s="13" t="s">
        <v>110</v>
      </c>
      <c r="J196" s="13" t="s">
        <v>110</v>
      </c>
      <c r="K196" s="13">
        <v>160.47999999999999</v>
      </c>
      <c r="L196" s="13">
        <v>242.78399999999999</v>
      </c>
      <c r="M196" s="13">
        <v>117.913</v>
      </c>
      <c r="N196" s="13">
        <v>116.282</v>
      </c>
      <c r="O196" s="13">
        <v>187.73599999999999</v>
      </c>
      <c r="P196" s="13">
        <v>159.82499999999999</v>
      </c>
      <c r="Q196" s="13">
        <v>120.601</v>
      </c>
      <c r="R196" s="13">
        <v>148.441</v>
      </c>
      <c r="S196" s="13" t="e">
        <f t="shared" ca="1" si="13"/>
        <v>#NAME?</v>
      </c>
      <c r="T196" s="13" t="s">
        <v>110</v>
      </c>
      <c r="U196" s="13" t="s">
        <v>110</v>
      </c>
      <c r="Y196" s="10">
        <v>43266</v>
      </c>
      <c r="Z196" s="13">
        <v>601.79</v>
      </c>
    </row>
    <row r="197" spans="1:26" s="4" customFormat="1">
      <c r="A197" s="10">
        <v>41078</v>
      </c>
      <c r="B197" s="13">
        <v>1252.1869999999999</v>
      </c>
      <c r="C197" s="13">
        <v>150.667</v>
      </c>
      <c r="D197" s="13">
        <v>115.64100000000001</v>
      </c>
      <c r="E197" s="13">
        <v>140.42099999999999</v>
      </c>
      <c r="F197" s="13">
        <v>140.059</v>
      </c>
      <c r="G197" s="13">
        <v>155.69900000000001</v>
      </c>
      <c r="H197" s="13">
        <v>223.822</v>
      </c>
      <c r="I197" s="13" t="s">
        <v>110</v>
      </c>
      <c r="J197" s="13" t="s">
        <v>110</v>
      </c>
      <c r="K197" s="13">
        <v>163.75700000000001</v>
      </c>
      <c r="L197" s="13">
        <v>242.5</v>
      </c>
      <c r="M197" s="13">
        <v>116.498</v>
      </c>
      <c r="N197" s="13">
        <v>114.5</v>
      </c>
      <c r="O197" s="13">
        <v>188.005</v>
      </c>
      <c r="P197" s="13">
        <v>156.19499999999999</v>
      </c>
      <c r="Q197" s="13">
        <v>120.99</v>
      </c>
      <c r="R197" s="13">
        <v>146.01</v>
      </c>
      <c r="S197" s="13" t="e">
        <f t="shared" ca="1" si="13"/>
        <v>#NAME?</v>
      </c>
      <c r="T197" s="13" t="s">
        <v>110</v>
      </c>
      <c r="U197" s="13" t="s">
        <v>110</v>
      </c>
      <c r="Y197" s="10">
        <v>43265</v>
      </c>
      <c r="Z197" s="13">
        <v>601.64</v>
      </c>
    </row>
    <row r="198" spans="1:26" s="4" customFormat="1">
      <c r="A198" s="10">
        <v>41079</v>
      </c>
      <c r="B198" s="13">
        <v>1227.7940000000001</v>
      </c>
      <c r="C198" s="13">
        <v>146.863</v>
      </c>
      <c r="D198" s="13">
        <v>112.666</v>
      </c>
      <c r="E198" s="13">
        <v>135.01499999999999</v>
      </c>
      <c r="F198" s="13">
        <v>136.19300000000001</v>
      </c>
      <c r="G198" s="13">
        <v>150.685</v>
      </c>
      <c r="H198" s="13">
        <v>215.31700000000001</v>
      </c>
      <c r="I198" s="13" t="s">
        <v>110</v>
      </c>
      <c r="J198" s="13" t="s">
        <v>110</v>
      </c>
      <c r="K198" s="13">
        <v>157.00200000000001</v>
      </c>
      <c r="L198" s="13">
        <v>233.84</v>
      </c>
      <c r="M198" s="13">
        <v>116.255</v>
      </c>
      <c r="N198" s="13">
        <v>114.018</v>
      </c>
      <c r="O198" s="13">
        <v>186.69</v>
      </c>
      <c r="P198" s="13">
        <v>156.20500000000001</v>
      </c>
      <c r="Q198" s="13">
        <v>119.845</v>
      </c>
      <c r="R198" s="13">
        <v>147.34</v>
      </c>
      <c r="S198" s="13" t="e">
        <f t="shared" ca="1" si="13"/>
        <v>#NAME?</v>
      </c>
      <c r="T198" s="13" t="s">
        <v>110</v>
      </c>
      <c r="U198" s="13" t="s">
        <v>110</v>
      </c>
      <c r="Y198" s="10">
        <v>43264</v>
      </c>
      <c r="Z198" s="13">
        <v>601.79999999999995</v>
      </c>
    </row>
    <row r="199" spans="1:26" s="4" customFormat="1">
      <c r="A199" s="10">
        <v>41080</v>
      </c>
      <c r="B199" s="13">
        <v>1220.8869999999999</v>
      </c>
      <c r="C199" s="13">
        <v>145.23099999999999</v>
      </c>
      <c r="D199" s="13">
        <v>112.456</v>
      </c>
      <c r="E199" s="13">
        <v>133.958</v>
      </c>
      <c r="F199" s="13">
        <v>133.815</v>
      </c>
      <c r="G199" s="13">
        <v>151.005</v>
      </c>
      <c r="H199" s="13">
        <v>221.57300000000001</v>
      </c>
      <c r="I199" s="13" t="s">
        <v>110</v>
      </c>
      <c r="J199" s="13" t="s">
        <v>110</v>
      </c>
      <c r="K199" s="13">
        <v>162.11699999999999</v>
      </c>
      <c r="L199" s="13">
        <v>237.256</v>
      </c>
      <c r="M199" s="13">
        <v>119.99299999999999</v>
      </c>
      <c r="N199" s="13">
        <v>117.498</v>
      </c>
      <c r="O199" s="13">
        <v>191.33</v>
      </c>
      <c r="P199" s="13">
        <v>161.83000000000001</v>
      </c>
      <c r="Q199" s="13">
        <v>122.485</v>
      </c>
      <c r="R199" s="13">
        <v>150.22499999999999</v>
      </c>
      <c r="S199" s="13" t="e">
        <f t="shared" ca="1" si="13"/>
        <v>#NAME?</v>
      </c>
      <c r="T199" s="13" t="s">
        <v>110</v>
      </c>
      <c r="U199" s="13" t="s">
        <v>110</v>
      </c>
      <c r="Y199" s="10">
        <v>43263</v>
      </c>
      <c r="Z199" s="13">
        <v>601.97</v>
      </c>
    </row>
    <row r="200" spans="1:26" s="4" customFormat="1">
      <c r="A200" s="10">
        <v>41081</v>
      </c>
      <c r="B200" s="13">
        <v>1277.3579999999999</v>
      </c>
      <c r="C200" s="13">
        <v>150.99299999999999</v>
      </c>
      <c r="D200" s="13">
        <v>116.97799999999999</v>
      </c>
      <c r="E200" s="13">
        <v>139.66300000000001</v>
      </c>
      <c r="F200" s="13">
        <v>141.488</v>
      </c>
      <c r="G200" s="13">
        <v>158.155</v>
      </c>
      <c r="H200" s="13">
        <v>234.19499999999999</v>
      </c>
      <c r="I200" s="13" t="s">
        <v>110</v>
      </c>
      <c r="J200" s="13" t="s">
        <v>110</v>
      </c>
      <c r="K200" s="13">
        <v>165.74299999999999</v>
      </c>
      <c r="L200" s="13">
        <v>241.09100000000001</v>
      </c>
      <c r="M200" s="13">
        <v>122.23699999999999</v>
      </c>
      <c r="N200" s="13">
        <v>121.303</v>
      </c>
      <c r="O200" s="13">
        <v>195.732</v>
      </c>
      <c r="P200" s="13">
        <v>163.98500000000001</v>
      </c>
      <c r="Q200" s="13">
        <v>124.33</v>
      </c>
      <c r="R200" s="13">
        <v>152.297</v>
      </c>
      <c r="S200" s="13" t="e">
        <f t="shared" ca="1" si="13"/>
        <v>#NAME?</v>
      </c>
      <c r="T200" s="13" t="s">
        <v>110</v>
      </c>
      <c r="U200" s="13" t="s">
        <v>110</v>
      </c>
      <c r="Y200" s="10">
        <v>43262</v>
      </c>
      <c r="Z200" s="13">
        <v>601.76</v>
      </c>
    </row>
    <row r="201" spans="1:26" s="4" customFormat="1">
      <c r="A201" s="10">
        <v>41082</v>
      </c>
      <c r="B201" s="13">
        <v>1299.0619999999999</v>
      </c>
      <c r="C201" s="13">
        <v>151.65199999999999</v>
      </c>
      <c r="D201" s="13">
        <v>116.557</v>
      </c>
      <c r="E201" s="13">
        <v>141.29599999999999</v>
      </c>
      <c r="F201" s="13">
        <v>141.76400000000001</v>
      </c>
      <c r="G201" s="13">
        <v>157.858</v>
      </c>
      <c r="H201" s="13">
        <v>237.512</v>
      </c>
      <c r="I201" s="13" t="s">
        <v>110</v>
      </c>
      <c r="J201" s="13" t="s">
        <v>110</v>
      </c>
      <c r="K201" s="13">
        <v>169.34200000000001</v>
      </c>
      <c r="L201" s="13">
        <v>240.59899999999999</v>
      </c>
      <c r="M201" s="13">
        <v>123.276</v>
      </c>
      <c r="N201" s="13">
        <v>120.976</v>
      </c>
      <c r="O201" s="13">
        <v>197.434</v>
      </c>
      <c r="P201" s="13">
        <v>165.089</v>
      </c>
      <c r="Q201" s="13">
        <v>126.104</v>
      </c>
      <c r="R201" s="13">
        <v>154.03800000000001</v>
      </c>
      <c r="S201" s="13" t="e">
        <f t="shared" ca="1" si="13"/>
        <v>#NAME?</v>
      </c>
      <c r="T201" s="13" t="s">
        <v>110</v>
      </c>
      <c r="U201" s="13" t="s">
        <v>110</v>
      </c>
      <c r="Y201" s="10">
        <v>43259</v>
      </c>
      <c r="Z201" s="13">
        <v>601.25</v>
      </c>
    </row>
    <row r="202" spans="1:26" s="4" customFormat="1">
      <c r="A202" s="10">
        <v>41083</v>
      </c>
      <c r="B202" s="13">
        <v>1299.0619999999999</v>
      </c>
      <c r="C202" s="13">
        <v>151.65199999999999</v>
      </c>
      <c r="D202" s="13">
        <v>116.557</v>
      </c>
      <c r="E202" s="13">
        <v>141.29599999999999</v>
      </c>
      <c r="F202" s="13">
        <v>141.76400000000001</v>
      </c>
      <c r="G202" s="13">
        <v>157.858</v>
      </c>
      <c r="H202" s="13">
        <v>237.512</v>
      </c>
      <c r="I202" s="13" t="s">
        <v>110</v>
      </c>
      <c r="J202" s="13" t="s">
        <v>110</v>
      </c>
      <c r="K202" s="13">
        <v>169.34200000000001</v>
      </c>
      <c r="L202" s="13">
        <v>240.59899999999999</v>
      </c>
      <c r="M202" s="13">
        <v>123.276</v>
      </c>
      <c r="N202" s="13">
        <v>120.976</v>
      </c>
      <c r="O202" s="13">
        <v>197.434</v>
      </c>
      <c r="P202" s="13">
        <v>165.089</v>
      </c>
      <c r="Q202" s="13">
        <v>126.104</v>
      </c>
      <c r="R202" s="13">
        <v>154.03800000000001</v>
      </c>
      <c r="S202" s="13" t="e">
        <f t="shared" ca="1" si="13"/>
        <v>#NAME?</v>
      </c>
      <c r="T202" s="13" t="s">
        <v>110</v>
      </c>
      <c r="U202" s="13" t="s">
        <v>110</v>
      </c>
      <c r="Y202" s="10">
        <v>43258</v>
      </c>
      <c r="Z202" s="13">
        <v>601.79</v>
      </c>
    </row>
    <row r="203" spans="1:26" s="4" customFormat="1">
      <c r="A203" s="10">
        <v>41084</v>
      </c>
      <c r="B203" s="13">
        <v>1299.0619999999999</v>
      </c>
      <c r="C203" s="13">
        <v>151.65199999999999</v>
      </c>
      <c r="D203" s="13">
        <v>116.557</v>
      </c>
      <c r="E203" s="13">
        <v>141.29599999999999</v>
      </c>
      <c r="F203" s="13">
        <v>141.76400000000001</v>
      </c>
      <c r="G203" s="13">
        <v>157.858</v>
      </c>
      <c r="H203" s="13">
        <v>237.512</v>
      </c>
      <c r="I203" s="13" t="s">
        <v>110</v>
      </c>
      <c r="J203" s="13" t="s">
        <v>110</v>
      </c>
      <c r="K203" s="13">
        <v>169.34200000000001</v>
      </c>
      <c r="L203" s="13">
        <v>240.59899999999999</v>
      </c>
      <c r="M203" s="13">
        <v>123.276</v>
      </c>
      <c r="N203" s="13">
        <v>120.976</v>
      </c>
      <c r="O203" s="13">
        <v>197.434</v>
      </c>
      <c r="P203" s="13">
        <v>165.089</v>
      </c>
      <c r="Q203" s="13">
        <v>126.104</v>
      </c>
      <c r="R203" s="13">
        <v>154.03800000000001</v>
      </c>
      <c r="S203" s="13" t="e">
        <f t="shared" ca="1" si="13"/>
        <v>#NAME?</v>
      </c>
      <c r="T203" s="13" t="s">
        <v>110</v>
      </c>
      <c r="U203" s="13" t="s">
        <v>110</v>
      </c>
      <c r="Y203" s="10">
        <v>43257</v>
      </c>
      <c r="Z203" s="13">
        <v>601.27</v>
      </c>
    </row>
    <row r="204" spans="1:26" s="4" customFormat="1">
      <c r="A204" s="10">
        <v>41085</v>
      </c>
      <c r="B204" s="13">
        <v>1325.723</v>
      </c>
      <c r="C204" s="13">
        <v>158.82599999999999</v>
      </c>
      <c r="D204" s="13">
        <v>120.78</v>
      </c>
      <c r="E204" s="13">
        <v>146.80799999999999</v>
      </c>
      <c r="F204" s="13">
        <v>148.96100000000001</v>
      </c>
      <c r="G204" s="13">
        <v>163.64400000000001</v>
      </c>
      <c r="H204" s="13">
        <v>247.071</v>
      </c>
      <c r="I204" s="13" t="s">
        <v>110</v>
      </c>
      <c r="J204" s="13" t="s">
        <v>110</v>
      </c>
      <c r="K204" s="13">
        <v>175.054</v>
      </c>
      <c r="L204" s="13">
        <v>250.25899999999999</v>
      </c>
      <c r="M204" s="13">
        <v>127.13200000000001</v>
      </c>
      <c r="N204" s="13">
        <v>125.303</v>
      </c>
      <c r="O204" s="13">
        <v>201.13</v>
      </c>
      <c r="P204" s="13">
        <v>168.465</v>
      </c>
      <c r="Q204" s="13">
        <v>129.13499999999999</v>
      </c>
      <c r="R204" s="13">
        <v>155.97</v>
      </c>
      <c r="S204" s="13" t="e">
        <f t="shared" ca="1" si="13"/>
        <v>#NAME?</v>
      </c>
      <c r="T204" s="13" t="s">
        <v>110</v>
      </c>
      <c r="U204" s="13" t="s">
        <v>110</v>
      </c>
      <c r="Y204" s="10">
        <v>43256</v>
      </c>
      <c r="Z204" s="13">
        <v>602.17999999999995</v>
      </c>
    </row>
    <row r="205" spans="1:26" s="4" customFormat="1">
      <c r="A205" s="10">
        <v>41086</v>
      </c>
      <c r="B205" s="13">
        <v>1303.2360000000001</v>
      </c>
      <c r="C205" s="13">
        <v>158.167</v>
      </c>
      <c r="D205" s="13">
        <v>122.16800000000001</v>
      </c>
      <c r="E205" s="13">
        <v>147.255</v>
      </c>
      <c r="F205" s="13">
        <v>147.167</v>
      </c>
      <c r="G205" s="13">
        <v>163.67500000000001</v>
      </c>
      <c r="H205" s="13">
        <v>245.459</v>
      </c>
      <c r="I205" s="13" t="s">
        <v>110</v>
      </c>
      <c r="J205" s="13" t="s">
        <v>110</v>
      </c>
      <c r="K205" s="13">
        <v>175.012</v>
      </c>
      <c r="L205" s="13">
        <v>252.876</v>
      </c>
      <c r="M205" s="13">
        <v>127.197</v>
      </c>
      <c r="N205" s="13">
        <v>124.82299999999999</v>
      </c>
      <c r="O205" s="13">
        <v>202.76400000000001</v>
      </c>
      <c r="P205" s="13">
        <v>169.64500000000001</v>
      </c>
      <c r="Q205" s="13">
        <v>130.191</v>
      </c>
      <c r="R205" s="13">
        <v>156.00299999999999</v>
      </c>
      <c r="S205" s="13" t="e">
        <f t="shared" ca="1" si="13"/>
        <v>#NAME?</v>
      </c>
      <c r="T205" s="13" t="s">
        <v>110</v>
      </c>
      <c r="U205" s="13" t="s">
        <v>110</v>
      </c>
      <c r="Y205" s="10">
        <v>43255</v>
      </c>
      <c r="Z205" s="13">
        <v>601.87</v>
      </c>
    </row>
    <row r="206" spans="1:26" s="4" customFormat="1">
      <c r="A206" s="10">
        <v>41087</v>
      </c>
      <c r="B206" s="13">
        <v>1277.114</v>
      </c>
      <c r="C206" s="13">
        <v>157.60499999999999</v>
      </c>
      <c r="D206" s="13">
        <v>121.16800000000001</v>
      </c>
      <c r="E206" s="13">
        <v>147.667</v>
      </c>
      <c r="F206" s="13">
        <v>146.71100000000001</v>
      </c>
      <c r="G206" s="13">
        <v>164.17</v>
      </c>
      <c r="H206" s="13">
        <v>240.31100000000001</v>
      </c>
      <c r="I206" s="13" t="s">
        <v>110</v>
      </c>
      <c r="J206" s="13" t="s">
        <v>110</v>
      </c>
      <c r="K206" s="13">
        <v>173.34800000000001</v>
      </c>
      <c r="L206" s="13">
        <v>251.34</v>
      </c>
      <c r="M206" s="13">
        <v>126.14700000000001</v>
      </c>
      <c r="N206" s="13">
        <v>124.65300000000001</v>
      </c>
      <c r="O206" s="13">
        <v>199.64500000000001</v>
      </c>
      <c r="P206" s="13">
        <v>167.32</v>
      </c>
      <c r="Q206" s="13">
        <v>129.64500000000001</v>
      </c>
      <c r="R206" s="13">
        <v>154.49</v>
      </c>
      <c r="S206" s="13" t="e">
        <f t="shared" ca="1" si="13"/>
        <v>#NAME?</v>
      </c>
      <c r="T206" s="13" t="s">
        <v>110</v>
      </c>
      <c r="U206" s="13" t="s">
        <v>110</v>
      </c>
      <c r="Y206" s="10">
        <v>43252</v>
      </c>
      <c r="Z206" s="13">
        <v>601.83000000000004</v>
      </c>
    </row>
    <row r="207" spans="1:26" s="4" customFormat="1">
      <c r="A207" s="10">
        <v>41088</v>
      </c>
      <c r="B207" s="13">
        <v>1285.7170000000001</v>
      </c>
      <c r="C207" s="13">
        <v>162.32300000000001</v>
      </c>
      <c r="D207" s="13">
        <v>123.375</v>
      </c>
      <c r="E207" s="13">
        <v>149.45099999999999</v>
      </c>
      <c r="F207" s="13">
        <v>147.1</v>
      </c>
      <c r="G207" s="13">
        <v>166.982</v>
      </c>
      <c r="H207" s="13">
        <v>249.07599999999999</v>
      </c>
      <c r="I207" s="13" t="s">
        <v>110</v>
      </c>
      <c r="J207" s="13" t="s">
        <v>110</v>
      </c>
      <c r="K207" s="13">
        <v>176.774</v>
      </c>
      <c r="L207" s="13">
        <v>259.38600000000002</v>
      </c>
      <c r="M207" s="13">
        <v>125.80800000000001</v>
      </c>
      <c r="N207" s="13">
        <v>124.643</v>
      </c>
      <c r="O207" s="13">
        <v>199.15</v>
      </c>
      <c r="P207" s="13">
        <v>166.82</v>
      </c>
      <c r="Q207" s="13">
        <v>128.655</v>
      </c>
      <c r="R207" s="13">
        <v>154.178</v>
      </c>
      <c r="S207" s="13" t="e">
        <f t="shared" ca="1" si="13"/>
        <v>#NAME?</v>
      </c>
      <c r="T207" s="13" t="s">
        <v>110</v>
      </c>
      <c r="U207" s="13" t="s">
        <v>110</v>
      </c>
      <c r="Y207" s="10">
        <v>43251</v>
      </c>
      <c r="Z207" s="13">
        <v>602.04</v>
      </c>
    </row>
    <row r="208" spans="1:26" s="4" customFormat="1">
      <c r="A208" s="10">
        <v>41089</v>
      </c>
      <c r="B208" s="13">
        <v>1257.8409999999999</v>
      </c>
      <c r="C208" s="13">
        <v>157.245</v>
      </c>
      <c r="D208" s="13">
        <v>113.376</v>
      </c>
      <c r="E208" s="13">
        <v>143.703</v>
      </c>
      <c r="F208" s="13">
        <v>139.22300000000001</v>
      </c>
      <c r="G208" s="13">
        <v>162.87799999999999</v>
      </c>
      <c r="H208" s="13">
        <v>230.56399999999999</v>
      </c>
      <c r="I208" s="13" t="s">
        <v>110</v>
      </c>
      <c r="J208" s="13" t="s">
        <v>110</v>
      </c>
      <c r="K208" s="13">
        <v>163</v>
      </c>
      <c r="L208" s="13">
        <v>241.02500000000001</v>
      </c>
      <c r="M208" s="13">
        <v>121.151</v>
      </c>
      <c r="N208" s="13">
        <v>119.821</v>
      </c>
      <c r="O208" s="13">
        <v>192.86500000000001</v>
      </c>
      <c r="P208" s="13">
        <v>161.261</v>
      </c>
      <c r="Q208" s="13">
        <v>124.42100000000001</v>
      </c>
      <c r="R208" s="13">
        <v>150.655</v>
      </c>
      <c r="S208" s="13" t="e">
        <f t="shared" ca="1" si="13"/>
        <v>#NAME?</v>
      </c>
      <c r="T208" s="13" t="s">
        <v>110</v>
      </c>
      <c r="U208" s="13" t="s">
        <v>110</v>
      </c>
      <c r="Y208" s="10">
        <v>43250</v>
      </c>
      <c r="Z208" s="13">
        <v>599.69000000000005</v>
      </c>
    </row>
    <row r="209" spans="1:26" s="4" customFormat="1">
      <c r="A209" s="10">
        <v>41090</v>
      </c>
      <c r="B209" s="13">
        <v>1257.8409999999999</v>
      </c>
      <c r="C209" s="13">
        <v>157.245</v>
      </c>
      <c r="D209" s="13">
        <v>113.376</v>
      </c>
      <c r="E209" s="13">
        <v>143.703</v>
      </c>
      <c r="F209" s="13">
        <v>139.22300000000001</v>
      </c>
      <c r="G209" s="13">
        <v>162.87799999999999</v>
      </c>
      <c r="H209" s="13">
        <v>230.56399999999999</v>
      </c>
      <c r="I209" s="13" t="s">
        <v>110</v>
      </c>
      <c r="J209" s="13" t="s">
        <v>110</v>
      </c>
      <c r="K209" s="13">
        <v>163</v>
      </c>
      <c r="L209" s="13">
        <v>241.02500000000001</v>
      </c>
      <c r="M209" s="13">
        <v>121.151</v>
      </c>
      <c r="N209" s="13">
        <v>119.821</v>
      </c>
      <c r="O209" s="13">
        <v>192.86500000000001</v>
      </c>
      <c r="P209" s="13">
        <v>161.261</v>
      </c>
      <c r="Q209" s="13">
        <v>124.42100000000001</v>
      </c>
      <c r="R209" s="13">
        <v>150.655</v>
      </c>
      <c r="S209" s="13" t="e">
        <f t="shared" ca="1" si="13"/>
        <v>#NAME?</v>
      </c>
      <c r="T209" s="13" t="s">
        <v>110</v>
      </c>
      <c r="U209" s="13" t="s">
        <v>110</v>
      </c>
      <c r="Y209" s="10">
        <v>43249</v>
      </c>
      <c r="Z209" s="13">
        <v>601.70000000000005</v>
      </c>
    </row>
    <row r="210" spans="1:26" s="4" customFormat="1">
      <c r="A210" s="10">
        <v>41091</v>
      </c>
      <c r="B210" s="13">
        <v>1257.8409999999999</v>
      </c>
      <c r="C210" s="13">
        <v>157.245</v>
      </c>
      <c r="D210" s="13">
        <v>113.376</v>
      </c>
      <c r="E210" s="13">
        <v>143.703</v>
      </c>
      <c r="F210" s="13">
        <v>139.22300000000001</v>
      </c>
      <c r="G210" s="13">
        <v>162.87799999999999</v>
      </c>
      <c r="H210" s="13">
        <v>230.56399999999999</v>
      </c>
      <c r="I210" s="13" t="s">
        <v>110</v>
      </c>
      <c r="J210" s="13" t="s">
        <v>110</v>
      </c>
      <c r="K210" s="13">
        <v>163</v>
      </c>
      <c r="L210" s="13">
        <v>241.02500000000001</v>
      </c>
      <c r="M210" s="13">
        <v>121.151</v>
      </c>
      <c r="N210" s="13">
        <v>119.821</v>
      </c>
      <c r="O210" s="13">
        <v>192.86500000000001</v>
      </c>
      <c r="P210" s="13">
        <v>161.261</v>
      </c>
      <c r="Q210" s="13">
        <v>124.42100000000001</v>
      </c>
      <c r="R210" s="13">
        <v>150.655</v>
      </c>
      <c r="S210" s="13" t="e">
        <f t="shared" ca="1" si="13"/>
        <v>#NAME?</v>
      </c>
      <c r="T210" s="13" t="s">
        <v>110</v>
      </c>
      <c r="U210" s="13" t="s">
        <v>110</v>
      </c>
      <c r="Y210" s="10">
        <v>43248</v>
      </c>
      <c r="Z210" s="13">
        <v>601.12</v>
      </c>
    </row>
    <row r="211" spans="1:26" s="4" customFormat="1">
      <c r="A211" s="10">
        <v>41092</v>
      </c>
      <c r="B211" s="13">
        <v>1195.2449999999999</v>
      </c>
      <c r="C211" s="13">
        <v>149.53200000000001</v>
      </c>
      <c r="D211" s="13">
        <v>109.761</v>
      </c>
      <c r="E211" s="13">
        <v>135.15100000000001</v>
      </c>
      <c r="F211" s="13">
        <v>132.96600000000001</v>
      </c>
      <c r="G211" s="13">
        <v>154.768</v>
      </c>
      <c r="H211" s="13">
        <v>221.33799999999999</v>
      </c>
      <c r="I211" s="13" t="s">
        <v>110</v>
      </c>
      <c r="J211" s="13" t="s">
        <v>110</v>
      </c>
      <c r="K211" s="13">
        <v>157.16499999999999</v>
      </c>
      <c r="L211" s="13">
        <v>235.57300000000001</v>
      </c>
      <c r="M211" s="13">
        <v>119.328</v>
      </c>
      <c r="N211" s="13">
        <v>117.998</v>
      </c>
      <c r="O211" s="13">
        <v>191.33500000000001</v>
      </c>
      <c r="P211" s="13">
        <v>159.17500000000001</v>
      </c>
      <c r="Q211" s="13">
        <v>122.17</v>
      </c>
      <c r="R211" s="13">
        <v>147.965</v>
      </c>
      <c r="S211" s="13" t="e">
        <f t="shared" ca="1" si="13"/>
        <v>#NAME?</v>
      </c>
      <c r="T211" s="13" t="s">
        <v>110</v>
      </c>
      <c r="U211" s="13" t="s">
        <v>110</v>
      </c>
      <c r="Y211" s="10">
        <v>43245</v>
      </c>
      <c r="Z211" s="13">
        <v>601.55999999999995</v>
      </c>
    </row>
    <row r="212" spans="1:26" s="4" customFormat="1">
      <c r="A212" s="10">
        <v>41093</v>
      </c>
      <c r="B212" s="13">
        <v>1101.1300000000001</v>
      </c>
      <c r="C212" s="13">
        <v>144.51900000000001</v>
      </c>
      <c r="D212" s="13">
        <v>103.49299999999999</v>
      </c>
      <c r="E212" s="13">
        <v>130.315</v>
      </c>
      <c r="F212" s="13">
        <v>125.753</v>
      </c>
      <c r="G212" s="13">
        <v>149.51400000000001</v>
      </c>
      <c r="H212" s="13">
        <v>210.49100000000001</v>
      </c>
      <c r="I212" s="13" t="s">
        <v>110</v>
      </c>
      <c r="J212" s="13" t="s">
        <v>110</v>
      </c>
      <c r="K212" s="13">
        <v>152.45400000000001</v>
      </c>
      <c r="L212" s="13">
        <v>227.34299999999999</v>
      </c>
      <c r="M212" s="13">
        <v>118.114</v>
      </c>
      <c r="N212" s="13">
        <v>116.503</v>
      </c>
      <c r="O212" s="13">
        <v>186.035</v>
      </c>
      <c r="P212" s="13">
        <v>156.292</v>
      </c>
      <c r="Q212" s="13">
        <v>121.069</v>
      </c>
      <c r="R212" s="13">
        <v>145.322</v>
      </c>
      <c r="S212" s="13" t="e">
        <f t="shared" ca="1" si="13"/>
        <v>#NAME?</v>
      </c>
      <c r="T212" s="13" t="s">
        <v>110</v>
      </c>
      <c r="U212" s="13" t="s">
        <v>110</v>
      </c>
      <c r="Y212" s="10">
        <v>43244</v>
      </c>
      <c r="Z212" s="13">
        <v>601.24</v>
      </c>
    </row>
    <row r="213" spans="1:26" s="4" customFormat="1">
      <c r="A213" s="10">
        <v>41094</v>
      </c>
      <c r="B213" s="13">
        <v>1104.0440000000001</v>
      </c>
      <c r="C213" s="13">
        <v>144.85900000000001</v>
      </c>
      <c r="D213" s="13">
        <v>106.899</v>
      </c>
      <c r="E213" s="13">
        <v>130.518</v>
      </c>
      <c r="F213" s="13">
        <v>126</v>
      </c>
      <c r="G213" s="13">
        <v>149.53</v>
      </c>
      <c r="H213" s="13">
        <v>209.99799999999999</v>
      </c>
      <c r="I213" s="13" t="s">
        <v>110</v>
      </c>
      <c r="J213" s="13" t="s">
        <v>110</v>
      </c>
      <c r="K213" s="13">
        <v>153.19999999999999</v>
      </c>
      <c r="L213" s="13">
        <v>228.41399999999999</v>
      </c>
      <c r="M213" s="13">
        <v>115.319</v>
      </c>
      <c r="N213" s="13">
        <v>113.563</v>
      </c>
      <c r="O213" s="13">
        <v>183.31399999999999</v>
      </c>
      <c r="P213" s="13">
        <v>153.286</v>
      </c>
      <c r="Q213" s="13">
        <v>119.322</v>
      </c>
      <c r="R213" s="13">
        <v>140.751</v>
      </c>
      <c r="S213" s="13" t="e">
        <f t="shared" ca="1" si="13"/>
        <v>#NAME?</v>
      </c>
      <c r="T213" s="13" t="s">
        <v>110</v>
      </c>
      <c r="U213" s="13" t="s">
        <v>110</v>
      </c>
      <c r="Y213" s="10">
        <v>43243</v>
      </c>
      <c r="Z213" s="13">
        <v>601.95000000000005</v>
      </c>
    </row>
    <row r="214" spans="1:26" s="4" customFormat="1">
      <c r="A214" s="10">
        <v>41095</v>
      </c>
      <c r="B214" s="13">
        <v>1126.682</v>
      </c>
      <c r="C214" s="13">
        <v>147.51400000000001</v>
      </c>
      <c r="D214" s="13">
        <v>108.84099999999999</v>
      </c>
      <c r="E214" s="13">
        <v>132.71700000000001</v>
      </c>
      <c r="F214" s="13">
        <v>127.85299999999999</v>
      </c>
      <c r="G214" s="13">
        <v>151.369</v>
      </c>
      <c r="H214" s="13">
        <v>214.667</v>
      </c>
      <c r="I214" s="13" t="s">
        <v>110</v>
      </c>
      <c r="J214" s="13" t="s">
        <v>110</v>
      </c>
      <c r="K214" s="13">
        <v>155.62700000000001</v>
      </c>
      <c r="L214" s="13">
        <v>232.947</v>
      </c>
      <c r="M214" s="13">
        <v>116.67</v>
      </c>
      <c r="N214" s="13">
        <v>114.34</v>
      </c>
      <c r="O214" s="13">
        <v>185.273</v>
      </c>
      <c r="P214" s="13">
        <v>153.15899999999999</v>
      </c>
      <c r="Q214" s="13">
        <v>120.614</v>
      </c>
      <c r="R214" s="13">
        <v>142.79900000000001</v>
      </c>
      <c r="S214" s="13" t="e">
        <f t="shared" ca="1" si="13"/>
        <v>#NAME?</v>
      </c>
      <c r="T214" s="13" t="s">
        <v>110</v>
      </c>
      <c r="U214" s="13" t="s">
        <v>110</v>
      </c>
      <c r="Y214" s="10">
        <v>43242</v>
      </c>
      <c r="Z214" s="13">
        <v>602.09</v>
      </c>
    </row>
    <row r="215" spans="1:26" s="4" customFormat="1">
      <c r="A215" s="10">
        <v>41096</v>
      </c>
      <c r="B215" s="13">
        <v>1191.1300000000001</v>
      </c>
      <c r="C215" s="13">
        <v>153.078</v>
      </c>
      <c r="D215" s="13">
        <v>114.718</v>
      </c>
      <c r="E215" s="13">
        <v>137.959</v>
      </c>
      <c r="F215" s="13">
        <v>130.65799999999999</v>
      </c>
      <c r="G215" s="13">
        <v>156.43799999999999</v>
      </c>
      <c r="H215" s="13">
        <v>221.28</v>
      </c>
      <c r="I215" s="13" t="s">
        <v>110</v>
      </c>
      <c r="J215" s="13" t="s">
        <v>110</v>
      </c>
      <c r="K215" s="13">
        <v>158</v>
      </c>
      <c r="L215" s="13">
        <v>236.64500000000001</v>
      </c>
      <c r="M215" s="13">
        <v>118.604</v>
      </c>
      <c r="N215" s="13">
        <v>116.33</v>
      </c>
      <c r="O215" s="13">
        <v>187.92099999999999</v>
      </c>
      <c r="P215" s="13">
        <v>155.20099999999999</v>
      </c>
      <c r="Q215" s="13">
        <v>122.04600000000001</v>
      </c>
      <c r="R215" s="13">
        <v>144.79400000000001</v>
      </c>
      <c r="S215" s="13" t="e">
        <f t="shared" ca="1" si="13"/>
        <v>#NAME?</v>
      </c>
      <c r="T215" s="13" t="s">
        <v>110</v>
      </c>
      <c r="U215" s="13" t="s">
        <v>110</v>
      </c>
      <c r="Y215" s="10">
        <v>43241</v>
      </c>
      <c r="Z215" s="13">
        <v>601.69000000000005</v>
      </c>
    </row>
    <row r="216" spans="1:26" s="4" customFormat="1">
      <c r="A216" s="10">
        <v>41097</v>
      </c>
      <c r="B216" s="13">
        <v>1191.1300000000001</v>
      </c>
      <c r="C216" s="13">
        <v>153.078</v>
      </c>
      <c r="D216" s="13">
        <v>114.718</v>
      </c>
      <c r="E216" s="13">
        <v>137.959</v>
      </c>
      <c r="F216" s="13">
        <v>130.65799999999999</v>
      </c>
      <c r="G216" s="13">
        <v>156.43799999999999</v>
      </c>
      <c r="H216" s="13">
        <v>221.28</v>
      </c>
      <c r="I216" s="13" t="s">
        <v>110</v>
      </c>
      <c r="J216" s="13" t="s">
        <v>110</v>
      </c>
      <c r="K216" s="13">
        <v>158</v>
      </c>
      <c r="L216" s="13">
        <v>236.64500000000001</v>
      </c>
      <c r="M216" s="13">
        <v>118.604</v>
      </c>
      <c r="N216" s="13">
        <v>116.33</v>
      </c>
      <c r="O216" s="13">
        <v>187.92099999999999</v>
      </c>
      <c r="P216" s="13">
        <v>155.20099999999999</v>
      </c>
      <c r="Q216" s="13">
        <v>122.04600000000001</v>
      </c>
      <c r="R216" s="13">
        <v>144.79400000000001</v>
      </c>
      <c r="S216" s="13" t="e">
        <f t="shared" ca="1" si="13"/>
        <v>#NAME?</v>
      </c>
      <c r="T216" s="13" t="s">
        <v>110</v>
      </c>
      <c r="U216" s="13" t="s">
        <v>110</v>
      </c>
      <c r="Y216" s="10">
        <v>43238</v>
      </c>
      <c r="Z216" s="13">
        <v>601.82000000000005</v>
      </c>
    </row>
    <row r="217" spans="1:26" s="4" customFormat="1">
      <c r="A217" s="10">
        <v>41098</v>
      </c>
      <c r="B217" s="13">
        <v>1191.1300000000001</v>
      </c>
      <c r="C217" s="13">
        <v>153.078</v>
      </c>
      <c r="D217" s="13">
        <v>114.718</v>
      </c>
      <c r="E217" s="13">
        <v>137.959</v>
      </c>
      <c r="F217" s="13">
        <v>130.65799999999999</v>
      </c>
      <c r="G217" s="13">
        <v>156.43799999999999</v>
      </c>
      <c r="H217" s="13">
        <v>221.28</v>
      </c>
      <c r="I217" s="13" t="s">
        <v>110</v>
      </c>
      <c r="J217" s="13" t="s">
        <v>110</v>
      </c>
      <c r="K217" s="13">
        <v>158</v>
      </c>
      <c r="L217" s="13">
        <v>236.64500000000001</v>
      </c>
      <c r="M217" s="13">
        <v>118.604</v>
      </c>
      <c r="N217" s="13">
        <v>116.33</v>
      </c>
      <c r="O217" s="13">
        <v>187.92099999999999</v>
      </c>
      <c r="P217" s="13">
        <v>155.20099999999999</v>
      </c>
      <c r="Q217" s="13">
        <v>122.04600000000001</v>
      </c>
      <c r="R217" s="13">
        <v>144.79400000000001</v>
      </c>
      <c r="S217" s="13" t="e">
        <f t="shared" ca="1" si="13"/>
        <v>#NAME?</v>
      </c>
      <c r="T217" s="13" t="s">
        <v>110</v>
      </c>
      <c r="U217" s="13" t="s">
        <v>110</v>
      </c>
      <c r="Y217" s="10">
        <v>43237</v>
      </c>
      <c r="Z217" s="13">
        <v>601.78</v>
      </c>
    </row>
    <row r="218" spans="1:26" s="4" customFormat="1">
      <c r="A218" s="10">
        <v>41099</v>
      </c>
      <c r="B218" s="13">
        <v>1224.441</v>
      </c>
      <c r="C218" s="13">
        <v>156.18600000000001</v>
      </c>
      <c r="D218" s="13">
        <v>114.011</v>
      </c>
      <c r="E218" s="13">
        <v>138.99100000000001</v>
      </c>
      <c r="F218" s="13">
        <v>134.02699999999999</v>
      </c>
      <c r="G218" s="13">
        <v>160.761</v>
      </c>
      <c r="H218" s="13">
        <v>223.06100000000001</v>
      </c>
      <c r="I218" s="13" t="s">
        <v>110</v>
      </c>
      <c r="J218" s="13" t="s">
        <v>110</v>
      </c>
      <c r="K218" s="13">
        <v>158.60599999999999</v>
      </c>
      <c r="L218" s="13">
        <v>237.04300000000001</v>
      </c>
      <c r="M218" s="13">
        <v>120.66</v>
      </c>
      <c r="N218" s="13">
        <v>118.995</v>
      </c>
      <c r="O218" s="13">
        <v>190.17500000000001</v>
      </c>
      <c r="P218" s="13">
        <v>157.83500000000001</v>
      </c>
      <c r="Q218" s="13">
        <v>124.33</v>
      </c>
      <c r="R218" s="13">
        <v>147.94399999999999</v>
      </c>
      <c r="S218" s="13" t="e">
        <f t="shared" ca="1" si="13"/>
        <v>#NAME?</v>
      </c>
      <c r="T218" s="13" t="s">
        <v>110</v>
      </c>
      <c r="U218" s="13" t="s">
        <v>110</v>
      </c>
      <c r="Y218" s="10">
        <v>43236</v>
      </c>
      <c r="Z218" s="13">
        <v>602.05999999999995</v>
      </c>
    </row>
    <row r="219" spans="1:26" s="4" customFormat="1">
      <c r="A219" s="10">
        <v>41100</v>
      </c>
      <c r="B219" s="13">
        <v>1235.6300000000001</v>
      </c>
      <c r="C219" s="13">
        <v>154.68899999999999</v>
      </c>
      <c r="D219" s="13">
        <v>113.69199999999999</v>
      </c>
      <c r="E219" s="13">
        <v>136.68299999999999</v>
      </c>
      <c r="F219" s="13">
        <v>131.19300000000001</v>
      </c>
      <c r="G219" s="13">
        <v>157.703</v>
      </c>
      <c r="H219" s="13">
        <v>217.33500000000001</v>
      </c>
      <c r="I219" s="13" t="s">
        <v>110</v>
      </c>
      <c r="J219" s="13" t="s">
        <v>110</v>
      </c>
      <c r="K219" s="13">
        <v>154.947</v>
      </c>
      <c r="L219" s="13">
        <v>232.16499999999999</v>
      </c>
      <c r="M219" s="13">
        <v>116.447</v>
      </c>
      <c r="N219" s="13">
        <v>114.78400000000001</v>
      </c>
      <c r="O219" s="13">
        <v>184.22800000000001</v>
      </c>
      <c r="P219" s="13">
        <v>153.34800000000001</v>
      </c>
      <c r="Q219" s="13">
        <v>121.155</v>
      </c>
      <c r="R219" s="13">
        <v>144.185</v>
      </c>
      <c r="S219" s="13" t="e">
        <f t="shared" ca="1" si="13"/>
        <v>#NAME?</v>
      </c>
      <c r="T219" s="13" t="s">
        <v>110</v>
      </c>
      <c r="U219" s="13" t="s">
        <v>110</v>
      </c>
      <c r="Y219" s="10">
        <v>43235</v>
      </c>
      <c r="Z219" s="13">
        <v>601.71</v>
      </c>
    </row>
    <row r="220" spans="1:26" s="4" customFormat="1">
      <c r="A220" s="10">
        <v>41101</v>
      </c>
      <c r="B220" s="13">
        <v>1199.8420000000001</v>
      </c>
      <c r="C220" s="13">
        <v>150.34299999999999</v>
      </c>
      <c r="D220" s="13">
        <v>110.833</v>
      </c>
      <c r="E220" s="13">
        <v>134.92500000000001</v>
      </c>
      <c r="F220" s="13">
        <v>127.852</v>
      </c>
      <c r="G220" s="13">
        <v>152.922</v>
      </c>
      <c r="H220" s="13">
        <v>212.81399999999999</v>
      </c>
      <c r="I220" s="13" t="s">
        <v>110</v>
      </c>
      <c r="J220" s="13" t="s">
        <v>110</v>
      </c>
      <c r="K220" s="13">
        <v>150.517</v>
      </c>
      <c r="L220" s="13">
        <v>225.256</v>
      </c>
      <c r="M220" s="13">
        <v>115.75</v>
      </c>
      <c r="N220" s="13">
        <v>113.16800000000001</v>
      </c>
      <c r="O220" s="13">
        <v>180.023</v>
      </c>
      <c r="P220" s="13">
        <v>151.77000000000001</v>
      </c>
      <c r="Q220" s="13">
        <v>119.005</v>
      </c>
      <c r="R220" s="13">
        <v>141.50700000000001</v>
      </c>
      <c r="S220" s="13" t="e">
        <f t="shared" ca="1" si="13"/>
        <v>#NAME?</v>
      </c>
      <c r="T220" s="13" t="s">
        <v>110</v>
      </c>
      <c r="U220" s="13" t="s">
        <v>110</v>
      </c>
      <c r="Y220" s="10">
        <v>43234</v>
      </c>
      <c r="Z220" s="13">
        <v>601.32000000000005</v>
      </c>
    </row>
    <row r="221" spans="1:26" s="4" customFormat="1">
      <c r="A221" s="10">
        <v>41102</v>
      </c>
      <c r="B221" s="13">
        <v>1177.3679999999999</v>
      </c>
      <c r="C221" s="13">
        <v>148.34299999999999</v>
      </c>
      <c r="D221" s="13">
        <v>110.498</v>
      </c>
      <c r="E221" s="13">
        <v>130.50700000000001</v>
      </c>
      <c r="F221" s="13">
        <v>126.01</v>
      </c>
      <c r="G221" s="13">
        <v>148.321</v>
      </c>
      <c r="H221" s="13">
        <v>212.26900000000001</v>
      </c>
      <c r="I221" s="13" t="s">
        <v>110</v>
      </c>
      <c r="J221" s="13" t="s">
        <v>110</v>
      </c>
      <c r="K221" s="13">
        <v>152.47200000000001</v>
      </c>
      <c r="L221" s="13">
        <v>225.69</v>
      </c>
      <c r="M221" s="13">
        <v>117.828</v>
      </c>
      <c r="N221" s="13">
        <v>114.17</v>
      </c>
      <c r="O221" s="13">
        <v>182.678</v>
      </c>
      <c r="P221" s="13">
        <v>153.10499999999999</v>
      </c>
      <c r="Q221" s="13">
        <v>120.051</v>
      </c>
      <c r="R221" s="13">
        <v>143.28100000000001</v>
      </c>
      <c r="S221" s="13" t="e">
        <f t="shared" ref="S221:S284" ca="1" si="14">+IFERROR(VLOOKUP($A221,$Y$28:$Z$330,2,0),S220)</f>
        <v>#NAME?</v>
      </c>
      <c r="T221" s="13" t="s">
        <v>110</v>
      </c>
      <c r="U221" s="13" t="s">
        <v>110</v>
      </c>
      <c r="Y221" s="10">
        <v>43231</v>
      </c>
      <c r="Z221" s="13">
        <v>601.22</v>
      </c>
    </row>
    <row r="222" spans="1:26" s="4" customFormat="1">
      <c r="A222" s="10">
        <v>41103</v>
      </c>
      <c r="B222" s="13">
        <v>1139.8779999999999</v>
      </c>
      <c r="C222" s="13">
        <v>143.24</v>
      </c>
      <c r="D222" s="13">
        <v>107.83499999999999</v>
      </c>
      <c r="E222" s="13">
        <v>126.848</v>
      </c>
      <c r="F222" s="13">
        <v>123.01300000000001</v>
      </c>
      <c r="G222" s="13">
        <v>144.52799999999999</v>
      </c>
      <c r="H222" s="13">
        <v>202.51400000000001</v>
      </c>
      <c r="I222" s="13">
        <v>493</v>
      </c>
      <c r="J222" s="13">
        <v>552.5</v>
      </c>
      <c r="K222" s="13">
        <v>143.87100000000001</v>
      </c>
      <c r="L222" s="13">
        <v>215.959</v>
      </c>
      <c r="M222" s="13">
        <v>116.678</v>
      </c>
      <c r="N222" s="13">
        <v>113.848</v>
      </c>
      <c r="O222" s="13">
        <v>182.352</v>
      </c>
      <c r="P222" s="13">
        <v>151.68799999999999</v>
      </c>
      <c r="Q222" s="13">
        <v>118.84</v>
      </c>
      <c r="R222" s="13">
        <v>142.715</v>
      </c>
      <c r="S222" s="13" t="e">
        <f t="shared" ca="1" si="14"/>
        <v>#NAME?</v>
      </c>
      <c r="T222" s="13">
        <v>170.5</v>
      </c>
      <c r="U222" s="13">
        <v>82</v>
      </c>
      <c r="Y222" s="10">
        <v>43229</v>
      </c>
      <c r="Z222" s="13">
        <v>601.20000000000005</v>
      </c>
    </row>
    <row r="223" spans="1:26" s="4" customFormat="1">
      <c r="A223" s="10">
        <v>41104</v>
      </c>
      <c r="B223" s="13">
        <v>1139.8779999999999</v>
      </c>
      <c r="C223" s="13">
        <v>143.24</v>
      </c>
      <c r="D223" s="13">
        <v>107.83499999999999</v>
      </c>
      <c r="E223" s="13">
        <v>126.848</v>
      </c>
      <c r="F223" s="13">
        <v>123.01300000000001</v>
      </c>
      <c r="G223" s="13">
        <v>144.52799999999999</v>
      </c>
      <c r="H223" s="13">
        <v>202.51400000000001</v>
      </c>
      <c r="I223" s="13">
        <v>493</v>
      </c>
      <c r="J223" s="13">
        <v>552.5</v>
      </c>
      <c r="K223" s="13">
        <v>143.87100000000001</v>
      </c>
      <c r="L223" s="13">
        <v>215.959</v>
      </c>
      <c r="M223" s="13">
        <v>116.678</v>
      </c>
      <c r="N223" s="13">
        <v>113.848</v>
      </c>
      <c r="O223" s="13">
        <v>182.352</v>
      </c>
      <c r="P223" s="13">
        <v>151.68799999999999</v>
      </c>
      <c r="Q223" s="13">
        <v>118.84</v>
      </c>
      <c r="R223" s="13">
        <v>142.715</v>
      </c>
      <c r="S223" s="13" t="e">
        <f t="shared" ca="1" si="14"/>
        <v>#NAME?</v>
      </c>
      <c r="T223" s="13">
        <v>170.5</v>
      </c>
      <c r="U223" s="13">
        <v>82</v>
      </c>
      <c r="Y223" s="10">
        <v>43228</v>
      </c>
      <c r="Z223" s="13">
        <v>601.14</v>
      </c>
    </row>
    <row r="224" spans="1:26" s="4" customFormat="1">
      <c r="A224" s="10">
        <v>41105</v>
      </c>
      <c r="B224" s="13">
        <v>1139.8779999999999</v>
      </c>
      <c r="C224" s="13">
        <v>143.24</v>
      </c>
      <c r="D224" s="13">
        <v>107.83499999999999</v>
      </c>
      <c r="E224" s="13">
        <v>126.848</v>
      </c>
      <c r="F224" s="13">
        <v>123.01300000000001</v>
      </c>
      <c r="G224" s="13">
        <v>144.52799999999999</v>
      </c>
      <c r="H224" s="13">
        <v>202.51400000000001</v>
      </c>
      <c r="I224" s="13">
        <v>493</v>
      </c>
      <c r="J224" s="13">
        <v>552.5</v>
      </c>
      <c r="K224" s="13">
        <v>143.87100000000001</v>
      </c>
      <c r="L224" s="13">
        <v>215.959</v>
      </c>
      <c r="M224" s="13">
        <v>116.678</v>
      </c>
      <c r="N224" s="13">
        <v>113.848</v>
      </c>
      <c r="O224" s="13">
        <v>182.352</v>
      </c>
      <c r="P224" s="13">
        <v>151.68799999999999</v>
      </c>
      <c r="Q224" s="13">
        <v>118.84</v>
      </c>
      <c r="R224" s="13">
        <v>142.715</v>
      </c>
      <c r="S224" s="13" t="e">
        <f t="shared" ca="1" si="14"/>
        <v>#NAME?</v>
      </c>
      <c r="T224" s="13">
        <v>170.5</v>
      </c>
      <c r="U224" s="13">
        <v>82</v>
      </c>
      <c r="Y224" s="10">
        <v>43227</v>
      </c>
      <c r="Z224" s="13">
        <v>601.09</v>
      </c>
    </row>
    <row r="225" spans="1:26" s="4" customFormat="1">
      <c r="A225" s="10">
        <v>41106</v>
      </c>
      <c r="B225" s="13">
        <v>1134.4649999999999</v>
      </c>
      <c r="C225" s="13">
        <v>140.34299999999999</v>
      </c>
      <c r="D225" s="13">
        <v>106.663</v>
      </c>
      <c r="E225" s="13">
        <v>125.50700000000001</v>
      </c>
      <c r="F225" s="13">
        <v>120.998</v>
      </c>
      <c r="G225" s="13">
        <v>139.99299999999999</v>
      </c>
      <c r="H225" s="13">
        <v>196.33500000000001</v>
      </c>
      <c r="I225" s="13">
        <v>505</v>
      </c>
      <c r="J225" s="13">
        <v>565.5</v>
      </c>
      <c r="K225" s="13">
        <v>140.041</v>
      </c>
      <c r="L225" s="13">
        <v>207.66499999999999</v>
      </c>
      <c r="M225" s="13">
        <v>119.818</v>
      </c>
      <c r="N225" s="13">
        <v>116.163</v>
      </c>
      <c r="O225" s="13">
        <v>181.50800000000001</v>
      </c>
      <c r="P225" s="13">
        <v>151.68299999999999</v>
      </c>
      <c r="Q225" s="13">
        <v>119.995</v>
      </c>
      <c r="R225" s="13">
        <v>143.11099999999999</v>
      </c>
      <c r="S225" s="13" t="e">
        <f t="shared" ca="1" si="14"/>
        <v>#NAME?</v>
      </c>
      <c r="T225" s="13">
        <v>163</v>
      </c>
      <c r="U225" s="13">
        <v>78</v>
      </c>
      <c r="Y225" s="10">
        <v>43224</v>
      </c>
      <c r="Z225" s="13">
        <v>601.09</v>
      </c>
    </row>
    <row r="226" spans="1:26" s="4" customFormat="1">
      <c r="A226" s="10">
        <v>41107</v>
      </c>
      <c r="B226" s="13">
        <v>1125.422</v>
      </c>
      <c r="C226" s="13">
        <v>139.33799999999999</v>
      </c>
      <c r="D226" s="13">
        <v>105.33</v>
      </c>
      <c r="E226" s="13">
        <v>124.58499999999999</v>
      </c>
      <c r="F226" s="13">
        <v>121.25</v>
      </c>
      <c r="G226" s="13">
        <v>139.678</v>
      </c>
      <c r="H226" s="13">
        <v>189.79900000000001</v>
      </c>
      <c r="I226" s="13">
        <v>505</v>
      </c>
      <c r="J226" s="13">
        <v>562.5</v>
      </c>
      <c r="K226" s="13">
        <v>134.39599999999999</v>
      </c>
      <c r="L226" s="13">
        <v>199.898</v>
      </c>
      <c r="M226" s="13">
        <v>120.32299999999999</v>
      </c>
      <c r="N226" s="13">
        <v>115.75</v>
      </c>
      <c r="O226" s="13">
        <v>181.02799999999999</v>
      </c>
      <c r="P226" s="13">
        <v>151.357</v>
      </c>
      <c r="Q226" s="13">
        <v>120.495</v>
      </c>
      <c r="R226" s="13">
        <v>143.56299999999999</v>
      </c>
      <c r="S226" s="13" t="e">
        <f t="shared" ca="1" si="14"/>
        <v>#NAME?</v>
      </c>
      <c r="T226" s="13">
        <v>161.5</v>
      </c>
      <c r="U226" s="13">
        <v>75</v>
      </c>
      <c r="Y226" s="10">
        <v>43223</v>
      </c>
      <c r="Z226" s="13">
        <v>601.29</v>
      </c>
    </row>
    <row r="227" spans="1:26" s="4" customFormat="1">
      <c r="A227" s="10">
        <v>41108</v>
      </c>
      <c r="B227" s="13">
        <v>1130.7439999999999</v>
      </c>
      <c r="C227" s="13">
        <v>141.50299999999999</v>
      </c>
      <c r="D227" s="13">
        <v>106.83799999999999</v>
      </c>
      <c r="E227" s="13">
        <v>125.83799999999999</v>
      </c>
      <c r="F227" s="13">
        <v>122.833</v>
      </c>
      <c r="G227" s="13">
        <v>138.648</v>
      </c>
      <c r="H227" s="13">
        <v>189.79499999999999</v>
      </c>
      <c r="I227" s="13">
        <v>513.5</v>
      </c>
      <c r="J227" s="13">
        <v>578.5</v>
      </c>
      <c r="K227" s="13">
        <v>134.46700000000001</v>
      </c>
      <c r="L227" s="13">
        <v>199.60400000000001</v>
      </c>
      <c r="M227" s="13">
        <v>120.021</v>
      </c>
      <c r="N227" s="13">
        <v>115.529</v>
      </c>
      <c r="O227" s="13">
        <v>180.80600000000001</v>
      </c>
      <c r="P227" s="13">
        <v>151.17599999999999</v>
      </c>
      <c r="Q227" s="13">
        <v>120.297</v>
      </c>
      <c r="R227" s="13">
        <v>143.24100000000001</v>
      </c>
      <c r="S227" s="13" t="e">
        <f t="shared" ca="1" si="14"/>
        <v>#NAME?</v>
      </c>
      <c r="T227" s="13">
        <v>170.001</v>
      </c>
      <c r="U227" s="13">
        <v>75</v>
      </c>
      <c r="Y227" s="10">
        <v>43222</v>
      </c>
      <c r="Z227" s="13">
        <v>601.29</v>
      </c>
    </row>
    <row r="228" spans="1:26" s="4" customFormat="1">
      <c r="A228" s="10">
        <v>41109</v>
      </c>
      <c r="B228" s="13">
        <v>1129.672</v>
      </c>
      <c r="C228" s="13">
        <v>140.84800000000001</v>
      </c>
      <c r="D228" s="13">
        <v>108.498</v>
      </c>
      <c r="E228" s="13">
        <v>123.51300000000001</v>
      </c>
      <c r="F228" s="13">
        <v>121.178</v>
      </c>
      <c r="G228" s="13">
        <v>134.917</v>
      </c>
      <c r="H228" s="13">
        <v>185.53800000000001</v>
      </c>
      <c r="I228" s="13">
        <v>505.08300000000003</v>
      </c>
      <c r="J228" s="13">
        <v>579.58299999999997</v>
      </c>
      <c r="K228" s="13">
        <v>134.47999999999999</v>
      </c>
      <c r="L228" s="13">
        <v>195.018</v>
      </c>
      <c r="M228" s="13">
        <v>117.998</v>
      </c>
      <c r="N228" s="13">
        <v>114.673</v>
      </c>
      <c r="O228" s="13">
        <v>177.03800000000001</v>
      </c>
      <c r="P228" s="13">
        <v>148.03299999999999</v>
      </c>
      <c r="Q228" s="13">
        <v>118.005</v>
      </c>
      <c r="R228" s="13">
        <v>141.51499999999999</v>
      </c>
      <c r="S228" s="13" t="e">
        <f t="shared" ca="1" si="14"/>
        <v>#NAME?</v>
      </c>
      <c r="T228" s="13">
        <v>166.583</v>
      </c>
      <c r="U228" s="13">
        <v>74.332999999999998</v>
      </c>
      <c r="Y228" s="10">
        <v>43221</v>
      </c>
      <c r="Z228" s="13">
        <v>601.32000000000005</v>
      </c>
    </row>
    <row r="229" spans="1:26" s="4" customFormat="1">
      <c r="A229" s="10">
        <v>41110</v>
      </c>
      <c r="B229" s="13">
        <v>1146.171</v>
      </c>
      <c r="C229" s="13">
        <v>142.87799999999999</v>
      </c>
      <c r="D229" s="13">
        <v>111.21299999999999</v>
      </c>
      <c r="E229" s="13">
        <v>126.886</v>
      </c>
      <c r="F229" s="13">
        <v>122.209</v>
      </c>
      <c r="G229" s="13">
        <v>142.16900000000001</v>
      </c>
      <c r="H229" s="13">
        <v>192.01300000000001</v>
      </c>
      <c r="I229" s="13">
        <v>527.5</v>
      </c>
      <c r="J229" s="13">
        <v>600</v>
      </c>
      <c r="K229" s="13">
        <v>141.77199999999999</v>
      </c>
      <c r="L229" s="13">
        <v>201.67699999999999</v>
      </c>
      <c r="M229" s="13">
        <v>119.82299999999999</v>
      </c>
      <c r="N229" s="13">
        <v>115.828</v>
      </c>
      <c r="O229" s="13">
        <v>179.18799999999999</v>
      </c>
      <c r="P229" s="13">
        <v>149.357</v>
      </c>
      <c r="Q229" s="13">
        <v>119.325</v>
      </c>
      <c r="R229" s="13">
        <v>143.18</v>
      </c>
      <c r="S229" s="13" t="e">
        <f t="shared" ca="1" si="14"/>
        <v>#NAME?</v>
      </c>
      <c r="T229" s="13">
        <v>171</v>
      </c>
      <c r="U229" s="13">
        <v>77</v>
      </c>
      <c r="Y229" s="10">
        <v>43220</v>
      </c>
      <c r="Z229" s="13">
        <v>600.88</v>
      </c>
    </row>
    <row r="230" spans="1:26" s="4" customFormat="1">
      <c r="A230" s="10">
        <v>41111</v>
      </c>
      <c r="B230" s="13">
        <v>1146.171</v>
      </c>
      <c r="C230" s="13">
        <v>142.87799999999999</v>
      </c>
      <c r="D230" s="13">
        <v>111.21299999999999</v>
      </c>
      <c r="E230" s="13">
        <v>126.886</v>
      </c>
      <c r="F230" s="13">
        <v>122.209</v>
      </c>
      <c r="G230" s="13">
        <v>142.16900000000001</v>
      </c>
      <c r="H230" s="13">
        <v>192.01300000000001</v>
      </c>
      <c r="I230" s="13">
        <v>527.5</v>
      </c>
      <c r="J230" s="13">
        <v>600</v>
      </c>
      <c r="K230" s="13">
        <v>141.77199999999999</v>
      </c>
      <c r="L230" s="13">
        <v>201.67699999999999</v>
      </c>
      <c r="M230" s="13">
        <v>119.82299999999999</v>
      </c>
      <c r="N230" s="13">
        <v>115.828</v>
      </c>
      <c r="O230" s="13">
        <v>179.18799999999999</v>
      </c>
      <c r="P230" s="13">
        <v>149.357</v>
      </c>
      <c r="Q230" s="13">
        <v>119.325</v>
      </c>
      <c r="R230" s="13">
        <v>143.18</v>
      </c>
      <c r="S230" s="13" t="e">
        <f t="shared" ca="1" si="14"/>
        <v>#NAME?</v>
      </c>
      <c r="T230" s="13">
        <v>171</v>
      </c>
      <c r="U230" s="13">
        <v>77</v>
      </c>
      <c r="Y230" s="10">
        <v>43217</v>
      </c>
      <c r="Z230" s="13">
        <v>600.88</v>
      </c>
    </row>
    <row r="231" spans="1:26" s="4" customFormat="1">
      <c r="A231" s="10">
        <v>41112</v>
      </c>
      <c r="B231" s="13">
        <v>1146.171</v>
      </c>
      <c r="C231" s="13">
        <v>142.87799999999999</v>
      </c>
      <c r="D231" s="13">
        <v>111.21299999999999</v>
      </c>
      <c r="E231" s="13">
        <v>126.886</v>
      </c>
      <c r="F231" s="13">
        <v>122.209</v>
      </c>
      <c r="G231" s="13">
        <v>142.16900000000001</v>
      </c>
      <c r="H231" s="13">
        <v>192.01300000000001</v>
      </c>
      <c r="I231" s="13">
        <v>527.5</v>
      </c>
      <c r="J231" s="13">
        <v>600</v>
      </c>
      <c r="K231" s="13">
        <v>141.77199999999999</v>
      </c>
      <c r="L231" s="13">
        <v>201.67699999999999</v>
      </c>
      <c r="M231" s="13">
        <v>119.82299999999999</v>
      </c>
      <c r="N231" s="13">
        <v>115.828</v>
      </c>
      <c r="O231" s="13">
        <v>179.18799999999999</v>
      </c>
      <c r="P231" s="13">
        <v>149.357</v>
      </c>
      <c r="Q231" s="13">
        <v>119.325</v>
      </c>
      <c r="R231" s="13">
        <v>143.18</v>
      </c>
      <c r="S231" s="13" t="e">
        <f t="shared" ca="1" si="14"/>
        <v>#NAME?</v>
      </c>
      <c r="T231" s="13">
        <v>171</v>
      </c>
      <c r="U231" s="13">
        <v>77</v>
      </c>
      <c r="Y231" s="10">
        <v>43216</v>
      </c>
      <c r="Z231" s="13">
        <v>600.9</v>
      </c>
    </row>
    <row r="232" spans="1:26" s="4" customFormat="1">
      <c r="A232" s="10">
        <v>41113</v>
      </c>
      <c r="B232" s="13">
        <v>1198.723</v>
      </c>
      <c r="C232" s="13">
        <v>148.92500000000001</v>
      </c>
      <c r="D232" s="13">
        <v>115.881</v>
      </c>
      <c r="E232" s="13">
        <v>131.76</v>
      </c>
      <c r="F232" s="13">
        <v>128.351</v>
      </c>
      <c r="G232" s="13">
        <v>141.08799999999999</v>
      </c>
      <c r="H232" s="13">
        <v>207.06800000000001</v>
      </c>
      <c r="I232" s="13">
        <v>546</v>
      </c>
      <c r="J232" s="13">
        <v>627.5</v>
      </c>
      <c r="K232" s="13">
        <v>154.97200000000001</v>
      </c>
      <c r="L232" s="13">
        <v>212.649</v>
      </c>
      <c r="M232" s="13">
        <v>127.468</v>
      </c>
      <c r="N232" s="13">
        <v>122.47799999999999</v>
      </c>
      <c r="O232" s="13">
        <v>185.19</v>
      </c>
      <c r="P232" s="13">
        <v>155.85</v>
      </c>
      <c r="Q232" s="13">
        <v>126.30500000000001</v>
      </c>
      <c r="R232" s="13">
        <v>147.845</v>
      </c>
      <c r="S232" s="13" t="e">
        <f t="shared" ca="1" si="14"/>
        <v>#NAME?</v>
      </c>
      <c r="T232" s="13">
        <v>183.5</v>
      </c>
      <c r="U232" s="13">
        <v>82</v>
      </c>
      <c r="Y232" s="10">
        <v>43215</v>
      </c>
      <c r="Z232" s="13">
        <v>600.92999999999995</v>
      </c>
    </row>
    <row r="233" spans="1:26" s="4" customFormat="1">
      <c r="A233" s="10">
        <v>41114</v>
      </c>
      <c r="B233" s="13">
        <v>1215.5250000000001</v>
      </c>
      <c r="C233" s="13">
        <v>152.822</v>
      </c>
      <c r="D233" s="13">
        <v>114.833</v>
      </c>
      <c r="E233" s="13">
        <v>134.327</v>
      </c>
      <c r="F233" s="13">
        <v>130.49299999999999</v>
      </c>
      <c r="G233" s="13">
        <v>143.214</v>
      </c>
      <c r="H233" s="13">
        <v>212.35499999999999</v>
      </c>
      <c r="I233" s="13">
        <v>567.5</v>
      </c>
      <c r="J233" s="13">
        <v>636.5</v>
      </c>
      <c r="K233" s="13">
        <v>156.934</v>
      </c>
      <c r="L233" s="13">
        <v>219.30199999999999</v>
      </c>
      <c r="M233" s="13">
        <v>126.473</v>
      </c>
      <c r="N233" s="13">
        <v>120.82299999999999</v>
      </c>
      <c r="O233" s="13">
        <v>188.01</v>
      </c>
      <c r="P233" s="13">
        <v>158.17500000000001</v>
      </c>
      <c r="Q233" s="13">
        <v>125.655</v>
      </c>
      <c r="R233" s="13">
        <v>148.505</v>
      </c>
      <c r="S233" s="13" t="e">
        <f t="shared" ca="1" si="14"/>
        <v>#NAME?</v>
      </c>
      <c r="T233" s="13">
        <v>185</v>
      </c>
      <c r="U233" s="13">
        <v>85.001000000000005</v>
      </c>
      <c r="Y233" s="10">
        <v>43214</v>
      </c>
      <c r="Z233" s="13">
        <v>601.16</v>
      </c>
    </row>
    <row r="234" spans="1:26" s="4" customFormat="1">
      <c r="A234" s="10">
        <v>41115</v>
      </c>
      <c r="B234" s="13">
        <v>1212.3409999999999</v>
      </c>
      <c r="C234" s="13">
        <v>152.26</v>
      </c>
      <c r="D234" s="13">
        <v>115.16800000000001</v>
      </c>
      <c r="E234" s="13">
        <v>136.327</v>
      </c>
      <c r="F234" s="13">
        <v>128.673</v>
      </c>
      <c r="G234" s="13">
        <v>141.148</v>
      </c>
      <c r="H234" s="13">
        <v>206</v>
      </c>
      <c r="I234" s="13">
        <v>560</v>
      </c>
      <c r="J234" s="13">
        <v>625</v>
      </c>
      <c r="K234" s="13">
        <v>154.42099999999999</v>
      </c>
      <c r="L234" s="13">
        <v>215.67</v>
      </c>
      <c r="M234" s="13">
        <v>126.145</v>
      </c>
      <c r="N234" s="13">
        <v>120.663</v>
      </c>
      <c r="O234" s="13">
        <v>186.19499999999999</v>
      </c>
      <c r="P234" s="13">
        <v>158.17500000000001</v>
      </c>
      <c r="Q234" s="13">
        <v>126.315</v>
      </c>
      <c r="R234" s="13">
        <v>148.423</v>
      </c>
      <c r="S234" s="13" t="e">
        <f t="shared" ca="1" si="14"/>
        <v>#NAME?</v>
      </c>
      <c r="T234" s="13">
        <v>183.501</v>
      </c>
      <c r="U234" s="13">
        <v>83</v>
      </c>
      <c r="Y234" s="10">
        <v>43213</v>
      </c>
      <c r="Z234" s="13">
        <v>601.16</v>
      </c>
    </row>
    <row r="235" spans="1:26" s="4" customFormat="1">
      <c r="A235" s="10">
        <v>41116</v>
      </c>
      <c r="B235" s="13">
        <v>1176.6079999999999</v>
      </c>
      <c r="C235" s="13">
        <v>145.518</v>
      </c>
      <c r="D235" s="13">
        <v>110.51300000000001</v>
      </c>
      <c r="E235" s="13">
        <v>130.00700000000001</v>
      </c>
      <c r="F235" s="13">
        <v>122.1</v>
      </c>
      <c r="G235" s="13">
        <v>137.19200000000001</v>
      </c>
      <c r="H235" s="13">
        <v>191.988</v>
      </c>
      <c r="I235" s="13">
        <v>527.5</v>
      </c>
      <c r="J235" s="13">
        <v>587.5</v>
      </c>
      <c r="K235" s="13">
        <v>146.33000000000001</v>
      </c>
      <c r="L235" s="13">
        <v>204.24299999999999</v>
      </c>
      <c r="M235" s="13">
        <v>122.99299999999999</v>
      </c>
      <c r="N235" s="13">
        <v>117.173</v>
      </c>
      <c r="O235" s="13">
        <v>184.36500000000001</v>
      </c>
      <c r="P235" s="13">
        <v>154.19999999999999</v>
      </c>
      <c r="Q235" s="13">
        <v>121.845</v>
      </c>
      <c r="R235" s="13">
        <v>146.81700000000001</v>
      </c>
      <c r="S235" s="13" t="e">
        <f t="shared" ca="1" si="14"/>
        <v>#NAME?</v>
      </c>
      <c r="T235" s="13">
        <v>174</v>
      </c>
      <c r="U235" s="13">
        <v>77</v>
      </c>
      <c r="Y235" s="10">
        <v>43210</v>
      </c>
      <c r="Z235" s="13">
        <v>600.9</v>
      </c>
    </row>
    <row r="236" spans="1:26" s="4" customFormat="1">
      <c r="A236" s="10">
        <v>41117</v>
      </c>
      <c r="B236" s="13">
        <v>1138.771</v>
      </c>
      <c r="C236" s="13">
        <v>137.018</v>
      </c>
      <c r="D236" s="13">
        <v>108.026</v>
      </c>
      <c r="E236" s="13">
        <v>124.02800000000001</v>
      </c>
      <c r="F236" s="13">
        <v>115.348</v>
      </c>
      <c r="G236" s="13">
        <v>133.88999999999999</v>
      </c>
      <c r="H236" s="13">
        <v>185.49</v>
      </c>
      <c r="I236" s="13">
        <v>497.5</v>
      </c>
      <c r="J236" s="13">
        <v>550</v>
      </c>
      <c r="K236" s="13">
        <v>140.995</v>
      </c>
      <c r="L236" s="13">
        <v>194.50299999999999</v>
      </c>
      <c r="M236" s="13">
        <v>119.925</v>
      </c>
      <c r="N236" s="13">
        <v>114.45</v>
      </c>
      <c r="O236" s="13">
        <v>181.93100000000001</v>
      </c>
      <c r="P236" s="13">
        <v>152.048</v>
      </c>
      <c r="Q236" s="13">
        <v>120.446</v>
      </c>
      <c r="R236" s="13">
        <v>144.17500000000001</v>
      </c>
      <c r="S236" s="13" t="e">
        <f t="shared" ca="1" si="14"/>
        <v>#NAME?</v>
      </c>
      <c r="T236" s="13">
        <v>162</v>
      </c>
      <c r="U236" s="13">
        <v>72</v>
      </c>
      <c r="Y236" s="10">
        <v>43209</v>
      </c>
      <c r="Z236" s="13">
        <v>601.01</v>
      </c>
    </row>
    <row r="237" spans="1:26" s="4" customFormat="1">
      <c r="A237" s="10">
        <v>41118</v>
      </c>
      <c r="B237" s="13">
        <v>1138.771</v>
      </c>
      <c r="C237" s="13">
        <v>137.018</v>
      </c>
      <c r="D237" s="13">
        <v>108.026</v>
      </c>
      <c r="E237" s="13">
        <v>124.02800000000001</v>
      </c>
      <c r="F237" s="13">
        <v>115.348</v>
      </c>
      <c r="G237" s="13">
        <v>133.88999999999999</v>
      </c>
      <c r="H237" s="13">
        <v>185.49</v>
      </c>
      <c r="I237" s="13">
        <v>497.5</v>
      </c>
      <c r="J237" s="13">
        <v>550</v>
      </c>
      <c r="K237" s="13">
        <v>140.995</v>
      </c>
      <c r="L237" s="13">
        <v>194.50299999999999</v>
      </c>
      <c r="M237" s="13">
        <v>119.925</v>
      </c>
      <c r="N237" s="13">
        <v>114.45</v>
      </c>
      <c r="O237" s="13">
        <v>181.93100000000001</v>
      </c>
      <c r="P237" s="13">
        <v>152.048</v>
      </c>
      <c r="Q237" s="13">
        <v>120.446</v>
      </c>
      <c r="R237" s="13">
        <v>144.17500000000001</v>
      </c>
      <c r="S237" s="13" t="e">
        <f t="shared" ca="1" si="14"/>
        <v>#NAME?</v>
      </c>
      <c r="T237" s="13">
        <v>162</v>
      </c>
      <c r="U237" s="13">
        <v>72</v>
      </c>
      <c r="Y237" s="10">
        <v>43208</v>
      </c>
      <c r="Z237" s="13">
        <v>600.99</v>
      </c>
    </row>
    <row r="238" spans="1:26" s="4" customFormat="1">
      <c r="A238" s="10">
        <v>41119</v>
      </c>
      <c r="B238" s="13">
        <v>1138.771</v>
      </c>
      <c r="C238" s="13">
        <v>137.018</v>
      </c>
      <c r="D238" s="13">
        <v>108.026</v>
      </c>
      <c r="E238" s="13">
        <v>124.02800000000001</v>
      </c>
      <c r="F238" s="13">
        <v>115.348</v>
      </c>
      <c r="G238" s="13">
        <v>133.88999999999999</v>
      </c>
      <c r="H238" s="13">
        <v>185.49</v>
      </c>
      <c r="I238" s="13">
        <v>497.5</v>
      </c>
      <c r="J238" s="13">
        <v>550</v>
      </c>
      <c r="K238" s="13">
        <v>140.995</v>
      </c>
      <c r="L238" s="13">
        <v>194.50299999999999</v>
      </c>
      <c r="M238" s="13">
        <v>119.925</v>
      </c>
      <c r="N238" s="13">
        <v>114.45</v>
      </c>
      <c r="O238" s="13">
        <v>181.93100000000001</v>
      </c>
      <c r="P238" s="13">
        <v>152.048</v>
      </c>
      <c r="Q238" s="13">
        <v>120.446</v>
      </c>
      <c r="R238" s="13">
        <v>144.17500000000001</v>
      </c>
      <c r="S238" s="13" t="e">
        <f t="shared" ca="1" si="14"/>
        <v>#NAME?</v>
      </c>
      <c r="T238" s="13">
        <v>162</v>
      </c>
      <c r="U238" s="13">
        <v>72</v>
      </c>
      <c r="Y238" s="10">
        <v>43207</v>
      </c>
      <c r="Z238" s="13">
        <v>600.82000000000005</v>
      </c>
    </row>
    <row r="239" spans="1:26" s="4" customFormat="1">
      <c r="A239" s="10">
        <v>41120</v>
      </c>
      <c r="B239" s="13">
        <v>1110.6500000000001</v>
      </c>
      <c r="C239" s="13">
        <v>133.27799999999999</v>
      </c>
      <c r="D239" s="13">
        <v>105.18899999999999</v>
      </c>
      <c r="E239" s="13">
        <v>118.992</v>
      </c>
      <c r="F239" s="13">
        <v>113.005</v>
      </c>
      <c r="G239" s="13">
        <v>126.35299999999999</v>
      </c>
      <c r="H239" s="13">
        <v>177.16499999999999</v>
      </c>
      <c r="I239" s="13">
        <v>485</v>
      </c>
      <c r="J239" s="13">
        <v>528</v>
      </c>
      <c r="K239" s="13">
        <v>134.60900000000001</v>
      </c>
      <c r="L239" s="13">
        <v>189.01</v>
      </c>
      <c r="M239" s="13">
        <v>117.498</v>
      </c>
      <c r="N239" s="13">
        <v>113.15300000000001</v>
      </c>
      <c r="O239" s="13">
        <v>177.208</v>
      </c>
      <c r="P239" s="13">
        <v>148.52799999999999</v>
      </c>
      <c r="Q239" s="13">
        <v>117.26300000000001</v>
      </c>
      <c r="R239" s="13">
        <v>140.273</v>
      </c>
      <c r="S239" s="13" t="e">
        <f t="shared" ca="1" si="14"/>
        <v>#NAME?</v>
      </c>
      <c r="T239" s="13">
        <v>159.001</v>
      </c>
      <c r="U239" s="13">
        <v>70</v>
      </c>
      <c r="Y239" s="10">
        <v>43206</v>
      </c>
      <c r="Z239" s="13">
        <v>600.92999999999995</v>
      </c>
    </row>
    <row r="240" spans="1:26" s="4" customFormat="1">
      <c r="A240" s="10">
        <v>41121</v>
      </c>
      <c r="B240" s="13">
        <v>1115.077</v>
      </c>
      <c r="C240" s="13">
        <v>132.66999999999999</v>
      </c>
      <c r="D240" s="13">
        <v>101.68300000000001</v>
      </c>
      <c r="E240" s="13">
        <v>121.663</v>
      </c>
      <c r="F240" s="13">
        <v>113.16500000000001</v>
      </c>
      <c r="G240" s="13">
        <v>127.64700000000001</v>
      </c>
      <c r="H240" s="13">
        <v>174.04</v>
      </c>
      <c r="I240" s="13">
        <v>492.5</v>
      </c>
      <c r="J240" s="13">
        <v>540.72299999999996</v>
      </c>
      <c r="K240" s="13">
        <v>131.29499999999999</v>
      </c>
      <c r="L240" s="13">
        <v>185.49799999999999</v>
      </c>
      <c r="M240" s="13">
        <v>117.389</v>
      </c>
      <c r="N240" s="13">
        <v>112.97499999999999</v>
      </c>
      <c r="O240" s="13">
        <v>177.46700000000001</v>
      </c>
      <c r="P240" s="13">
        <v>148.02799999999999</v>
      </c>
      <c r="Q240" s="13">
        <v>117.489</v>
      </c>
      <c r="R240" s="13">
        <v>140.142</v>
      </c>
      <c r="S240" s="13" t="e">
        <f t="shared" ca="1" si="14"/>
        <v>#NAME?</v>
      </c>
      <c r="T240" s="13">
        <v>161.5</v>
      </c>
      <c r="U240" s="13">
        <v>70.001000000000005</v>
      </c>
      <c r="Y240" s="10">
        <v>43203</v>
      </c>
      <c r="Z240" s="13">
        <v>600.67999999999995</v>
      </c>
    </row>
    <row r="241" spans="1:26" s="4" customFormat="1">
      <c r="A241" s="10">
        <v>41122</v>
      </c>
      <c r="B241" s="13">
        <v>1121.4639999999999</v>
      </c>
      <c r="C241" s="13">
        <v>132.50899999999999</v>
      </c>
      <c r="D241" s="13">
        <v>103.66800000000001</v>
      </c>
      <c r="E241" s="13">
        <v>119.32</v>
      </c>
      <c r="F241" s="13">
        <v>112.67</v>
      </c>
      <c r="G241" s="13">
        <v>126.14</v>
      </c>
      <c r="H241" s="13">
        <v>172.065</v>
      </c>
      <c r="I241" s="13">
        <v>485</v>
      </c>
      <c r="J241" s="13">
        <v>540</v>
      </c>
      <c r="K241" s="13">
        <v>130.16499999999999</v>
      </c>
      <c r="L241" s="13">
        <v>181.97200000000001</v>
      </c>
      <c r="M241" s="13">
        <v>117.498</v>
      </c>
      <c r="N241" s="13">
        <v>113.244</v>
      </c>
      <c r="O241" s="13">
        <v>178.69499999999999</v>
      </c>
      <c r="P241" s="13">
        <v>149.02500000000001</v>
      </c>
      <c r="Q241" s="13">
        <v>117.33499999999999</v>
      </c>
      <c r="R241" s="13">
        <v>140.85</v>
      </c>
      <c r="S241" s="13" t="e">
        <f t="shared" ca="1" si="14"/>
        <v>#NAME?</v>
      </c>
      <c r="T241" s="13">
        <v>158</v>
      </c>
      <c r="U241" s="13">
        <v>71</v>
      </c>
      <c r="Y241" s="10">
        <v>43202</v>
      </c>
      <c r="Z241" s="13">
        <v>600.83000000000004</v>
      </c>
    </row>
    <row r="242" spans="1:26" s="4" customFormat="1">
      <c r="A242" s="10">
        <v>41123</v>
      </c>
      <c r="B242" s="13">
        <v>1134.482</v>
      </c>
      <c r="C242" s="13">
        <v>135.71700000000001</v>
      </c>
      <c r="D242" s="13">
        <v>103.569</v>
      </c>
      <c r="E242" s="13">
        <v>121.08799999999999</v>
      </c>
      <c r="F242" s="13">
        <v>114.857</v>
      </c>
      <c r="G242" s="13">
        <v>126.673</v>
      </c>
      <c r="H242" s="13">
        <v>179.005</v>
      </c>
      <c r="I242" s="13">
        <v>525.79700000000003</v>
      </c>
      <c r="J242" s="13">
        <v>580</v>
      </c>
      <c r="K242" s="13">
        <v>138.27600000000001</v>
      </c>
      <c r="L242" s="13">
        <v>189.36799999999999</v>
      </c>
      <c r="M242" s="13">
        <v>118.483</v>
      </c>
      <c r="N242" s="13">
        <v>113.333</v>
      </c>
      <c r="O242" s="13">
        <v>176.45</v>
      </c>
      <c r="P242" s="13">
        <v>147.68799999999999</v>
      </c>
      <c r="Q242" s="13">
        <v>116.01</v>
      </c>
      <c r="R242" s="13">
        <v>139.93299999999999</v>
      </c>
      <c r="S242" s="13" t="e">
        <f t="shared" ca="1" si="14"/>
        <v>#NAME?</v>
      </c>
      <c r="T242" s="13">
        <v>166</v>
      </c>
      <c r="U242" s="13">
        <v>71.5</v>
      </c>
      <c r="Y242" s="10">
        <v>43199</v>
      </c>
      <c r="Z242" s="13">
        <v>600.86</v>
      </c>
    </row>
    <row r="243" spans="1:26" s="4" customFormat="1">
      <c r="A243" s="10">
        <v>41124</v>
      </c>
      <c r="B243" s="13">
        <v>1107.93</v>
      </c>
      <c r="C243" s="13">
        <v>129.16999999999999</v>
      </c>
      <c r="D243" s="13">
        <v>101.25</v>
      </c>
      <c r="E243" s="13">
        <v>116.726</v>
      </c>
      <c r="F243" s="13">
        <v>111.34</v>
      </c>
      <c r="G243" s="13">
        <v>122.45099999999999</v>
      </c>
      <c r="H243" s="13">
        <v>162.822</v>
      </c>
      <c r="I243" s="13">
        <v>475</v>
      </c>
      <c r="J243" s="13">
        <v>535</v>
      </c>
      <c r="K243" s="13">
        <v>127.485</v>
      </c>
      <c r="L243" s="13">
        <v>173.48500000000001</v>
      </c>
      <c r="M243" s="13">
        <v>116.925</v>
      </c>
      <c r="N243" s="13">
        <v>112.371</v>
      </c>
      <c r="O243" s="13">
        <v>176.78299999999999</v>
      </c>
      <c r="P243" s="13">
        <v>147.31100000000001</v>
      </c>
      <c r="Q243" s="13">
        <v>116.89100000000001</v>
      </c>
      <c r="R243" s="13">
        <v>139.46600000000001</v>
      </c>
      <c r="S243" s="13" t="e">
        <f t="shared" ca="1" si="14"/>
        <v>#NAME?</v>
      </c>
      <c r="T243" s="13">
        <v>149</v>
      </c>
      <c r="U243" s="13">
        <v>70.5</v>
      </c>
      <c r="Y243" s="10">
        <v>43194</v>
      </c>
      <c r="Z243" s="13">
        <v>600.79</v>
      </c>
    </row>
    <row r="244" spans="1:26" s="4" customFormat="1">
      <c r="A244" s="10">
        <v>41125</v>
      </c>
      <c r="B244" s="13">
        <v>1107.93</v>
      </c>
      <c r="C244" s="13">
        <v>129.16999999999999</v>
      </c>
      <c r="D244" s="13">
        <v>101.25</v>
      </c>
      <c r="E244" s="13">
        <v>116.726</v>
      </c>
      <c r="F244" s="13">
        <v>111.34</v>
      </c>
      <c r="G244" s="13">
        <v>122.45099999999999</v>
      </c>
      <c r="H244" s="13">
        <v>162.822</v>
      </c>
      <c r="I244" s="13">
        <v>475</v>
      </c>
      <c r="J244" s="13">
        <v>535</v>
      </c>
      <c r="K244" s="13">
        <v>127.485</v>
      </c>
      <c r="L244" s="13">
        <v>173.48500000000001</v>
      </c>
      <c r="M244" s="13">
        <v>116.925</v>
      </c>
      <c r="N244" s="13">
        <v>112.371</v>
      </c>
      <c r="O244" s="13">
        <v>176.78299999999999</v>
      </c>
      <c r="P244" s="13">
        <v>147.31100000000001</v>
      </c>
      <c r="Q244" s="13">
        <v>116.89100000000001</v>
      </c>
      <c r="R244" s="13">
        <v>139.46600000000001</v>
      </c>
      <c r="S244" s="13" t="e">
        <f t="shared" ca="1" si="14"/>
        <v>#NAME?</v>
      </c>
      <c r="T244" s="13">
        <v>149</v>
      </c>
      <c r="U244" s="13">
        <v>70.5</v>
      </c>
      <c r="Y244" s="10">
        <v>43193</v>
      </c>
      <c r="Z244" s="13">
        <v>601.29999999999995</v>
      </c>
    </row>
    <row r="245" spans="1:26" s="4" customFormat="1">
      <c r="A245" s="10">
        <v>41126</v>
      </c>
      <c r="B245" s="13">
        <v>1107.93</v>
      </c>
      <c r="C245" s="13">
        <v>129.16999999999999</v>
      </c>
      <c r="D245" s="13">
        <v>101.25</v>
      </c>
      <c r="E245" s="13">
        <v>116.726</v>
      </c>
      <c r="F245" s="13">
        <v>111.34</v>
      </c>
      <c r="G245" s="13">
        <v>122.45099999999999</v>
      </c>
      <c r="H245" s="13">
        <v>162.822</v>
      </c>
      <c r="I245" s="13">
        <v>475</v>
      </c>
      <c r="J245" s="13">
        <v>535</v>
      </c>
      <c r="K245" s="13">
        <v>127.485</v>
      </c>
      <c r="L245" s="13">
        <v>173.48500000000001</v>
      </c>
      <c r="M245" s="13">
        <v>116.925</v>
      </c>
      <c r="N245" s="13">
        <v>112.371</v>
      </c>
      <c r="O245" s="13">
        <v>176.78299999999999</v>
      </c>
      <c r="P245" s="13">
        <v>147.31100000000001</v>
      </c>
      <c r="Q245" s="13">
        <v>116.89100000000001</v>
      </c>
      <c r="R245" s="13">
        <v>139.46600000000001</v>
      </c>
      <c r="S245" s="13" t="e">
        <f t="shared" ca="1" si="14"/>
        <v>#NAME?</v>
      </c>
      <c r="T245" s="13">
        <v>149</v>
      </c>
      <c r="U245" s="13">
        <v>70.5</v>
      </c>
      <c r="Y245" s="10">
        <v>43192</v>
      </c>
      <c r="Z245" s="13">
        <v>601.26</v>
      </c>
    </row>
    <row r="246" spans="1:26" s="4" customFormat="1">
      <c r="A246" s="10">
        <v>41127</v>
      </c>
      <c r="B246" s="13">
        <v>1125.9649999999999</v>
      </c>
      <c r="C246" s="13">
        <v>126.178</v>
      </c>
      <c r="D246" s="13">
        <v>97.674999999999997</v>
      </c>
      <c r="E246" s="13">
        <v>113.503</v>
      </c>
      <c r="F246" s="13">
        <v>109.875</v>
      </c>
      <c r="G246" s="13">
        <v>118.848</v>
      </c>
      <c r="H246" s="13">
        <v>158.101</v>
      </c>
      <c r="I246" s="13">
        <v>456.5</v>
      </c>
      <c r="J246" s="13">
        <v>521.779</v>
      </c>
      <c r="K246" s="13">
        <v>122.795</v>
      </c>
      <c r="L246" s="13">
        <v>168.88800000000001</v>
      </c>
      <c r="M246" s="13">
        <v>112.348</v>
      </c>
      <c r="N246" s="13">
        <v>106.78</v>
      </c>
      <c r="O246" s="13">
        <v>173.048</v>
      </c>
      <c r="P246" s="13">
        <v>143.37799999999999</v>
      </c>
      <c r="Q246" s="13">
        <v>115.453</v>
      </c>
      <c r="R246" s="13">
        <v>136.19499999999999</v>
      </c>
      <c r="S246" s="13" t="e">
        <f t="shared" ca="1" si="14"/>
        <v>#NAME?</v>
      </c>
      <c r="T246" s="13">
        <v>148</v>
      </c>
      <c r="U246" s="13">
        <v>66.5</v>
      </c>
      <c r="Y246" s="10">
        <v>43188</v>
      </c>
      <c r="Z246" s="13">
        <v>601.03</v>
      </c>
    </row>
    <row r="247" spans="1:26" s="4" customFormat="1">
      <c r="A247" s="10">
        <v>41128</v>
      </c>
      <c r="B247" s="13">
        <v>1114.3219999999999</v>
      </c>
      <c r="C247" s="13">
        <v>126.16</v>
      </c>
      <c r="D247" s="13">
        <v>97.003</v>
      </c>
      <c r="E247" s="13">
        <v>112.343</v>
      </c>
      <c r="F247" s="13">
        <v>111.32299999999999</v>
      </c>
      <c r="G247" s="13">
        <v>117.42400000000001</v>
      </c>
      <c r="H247" s="13">
        <v>156.42599999999999</v>
      </c>
      <c r="I247" s="13">
        <v>450.5</v>
      </c>
      <c r="J247" s="13">
        <v>507.779</v>
      </c>
      <c r="K247" s="13">
        <v>121.66800000000001</v>
      </c>
      <c r="L247" s="13">
        <v>166.68299999999999</v>
      </c>
      <c r="M247" s="13">
        <v>112.18300000000001</v>
      </c>
      <c r="N247" s="13">
        <v>106.02800000000001</v>
      </c>
      <c r="O247" s="13">
        <v>172.71799999999999</v>
      </c>
      <c r="P247" s="13">
        <v>143.71799999999999</v>
      </c>
      <c r="Q247" s="13">
        <v>110.535</v>
      </c>
      <c r="R247" s="13">
        <v>135.52500000000001</v>
      </c>
      <c r="S247" s="13" t="e">
        <f t="shared" ca="1" si="14"/>
        <v>#NAME?</v>
      </c>
      <c r="T247" s="13">
        <v>146</v>
      </c>
      <c r="U247" s="13">
        <v>66.5</v>
      </c>
      <c r="Y247" s="10">
        <v>43187</v>
      </c>
      <c r="Z247" s="13">
        <v>600.72</v>
      </c>
    </row>
    <row r="248" spans="1:26" s="4" customFormat="1">
      <c r="A248" s="10">
        <v>41129</v>
      </c>
      <c r="B248" s="13">
        <v>1111.327</v>
      </c>
      <c r="C248" s="13">
        <v>124.505</v>
      </c>
      <c r="D248" s="13">
        <v>97.162999999999997</v>
      </c>
      <c r="E248" s="13">
        <v>112.503</v>
      </c>
      <c r="F248" s="13">
        <v>111.163</v>
      </c>
      <c r="G248" s="13">
        <v>118.13800000000001</v>
      </c>
      <c r="H248" s="13">
        <v>162.345</v>
      </c>
      <c r="I248" s="13">
        <v>463.29700000000003</v>
      </c>
      <c r="J248" s="13">
        <v>519.5</v>
      </c>
      <c r="K248" s="13">
        <v>125.76900000000001</v>
      </c>
      <c r="L248" s="13">
        <v>170.62700000000001</v>
      </c>
      <c r="M248" s="13">
        <v>109.863</v>
      </c>
      <c r="N248" s="13">
        <v>106.848</v>
      </c>
      <c r="O248" s="13">
        <v>170.72300000000001</v>
      </c>
      <c r="P248" s="13">
        <v>143.048</v>
      </c>
      <c r="Q248" s="13">
        <v>111.35</v>
      </c>
      <c r="R248" s="13">
        <v>134.626</v>
      </c>
      <c r="S248" s="13" t="e">
        <f t="shared" ca="1" si="14"/>
        <v>#NAME?</v>
      </c>
      <c r="T248" s="13">
        <v>149</v>
      </c>
      <c r="U248" s="13">
        <v>67.5</v>
      </c>
      <c r="Y248" s="10">
        <v>43186</v>
      </c>
      <c r="Z248" s="13">
        <v>600.71</v>
      </c>
    </row>
    <row r="249" spans="1:26" s="4" customFormat="1">
      <c r="A249" s="10">
        <v>41130</v>
      </c>
      <c r="B249" s="13">
        <v>1122.6210000000001</v>
      </c>
      <c r="C249" s="13">
        <v>125.518</v>
      </c>
      <c r="D249" s="13">
        <v>96.998000000000005</v>
      </c>
      <c r="E249" s="13">
        <v>114.316</v>
      </c>
      <c r="F249" s="13">
        <v>112.366</v>
      </c>
      <c r="G249" s="13">
        <v>120.11499999999999</v>
      </c>
      <c r="H249" s="13">
        <v>167.72</v>
      </c>
      <c r="I249" s="13">
        <v>440</v>
      </c>
      <c r="J249" s="13">
        <v>502.5</v>
      </c>
      <c r="K249" s="13">
        <v>127.5</v>
      </c>
      <c r="L249" s="13">
        <v>176.358</v>
      </c>
      <c r="M249" s="13">
        <v>107.203</v>
      </c>
      <c r="N249" s="13">
        <v>103.858</v>
      </c>
      <c r="O249" s="13">
        <v>169.21799999999999</v>
      </c>
      <c r="P249" s="13">
        <v>141.38200000000001</v>
      </c>
      <c r="Q249" s="13">
        <v>109.535</v>
      </c>
      <c r="R249" s="13">
        <v>132.48699999999999</v>
      </c>
      <c r="S249" s="13" t="e">
        <f t="shared" ca="1" si="14"/>
        <v>#NAME?</v>
      </c>
      <c r="T249" s="13">
        <v>142.5</v>
      </c>
      <c r="U249" s="13">
        <v>64.5</v>
      </c>
      <c r="Y249" s="10">
        <v>43182</v>
      </c>
      <c r="Z249" s="13">
        <v>600.5</v>
      </c>
    </row>
    <row r="250" spans="1:26" s="4" customFormat="1">
      <c r="A250" s="10">
        <v>41131</v>
      </c>
      <c r="B250" s="13">
        <v>1133.0250000000001</v>
      </c>
      <c r="C250" s="13">
        <v>127.34699999999999</v>
      </c>
      <c r="D250" s="13">
        <v>97.828000000000003</v>
      </c>
      <c r="E250" s="13">
        <v>116.483</v>
      </c>
      <c r="F250" s="13">
        <v>111.997</v>
      </c>
      <c r="G250" s="13">
        <v>121.627</v>
      </c>
      <c r="H250" s="13">
        <v>170.988</v>
      </c>
      <c r="I250" s="13">
        <v>457.5</v>
      </c>
      <c r="J250" s="13">
        <v>517.5</v>
      </c>
      <c r="K250" s="13">
        <v>130.334</v>
      </c>
      <c r="L250" s="13">
        <v>181.37700000000001</v>
      </c>
      <c r="M250" s="13">
        <v>110.68300000000001</v>
      </c>
      <c r="N250" s="13">
        <v>105.069</v>
      </c>
      <c r="O250" s="13">
        <v>170.38200000000001</v>
      </c>
      <c r="P250" s="13">
        <v>143.33000000000001</v>
      </c>
      <c r="Q250" s="13">
        <v>109.211</v>
      </c>
      <c r="R250" s="13">
        <v>133.72300000000001</v>
      </c>
      <c r="S250" s="13" t="e">
        <f t="shared" ca="1" si="14"/>
        <v>#NAME?</v>
      </c>
      <c r="T250" s="13">
        <v>147.5</v>
      </c>
      <c r="U250" s="13">
        <v>66.5</v>
      </c>
      <c r="Y250" s="10">
        <v>43181</v>
      </c>
      <c r="Z250" s="13">
        <v>600.17999999999995</v>
      </c>
    </row>
    <row r="251" spans="1:26" s="4" customFormat="1">
      <c r="A251" s="10">
        <v>41132</v>
      </c>
      <c r="B251" s="13">
        <v>1133.0250000000001</v>
      </c>
      <c r="C251" s="13">
        <v>127.34699999999999</v>
      </c>
      <c r="D251" s="13">
        <v>97.828000000000003</v>
      </c>
      <c r="E251" s="13">
        <v>116.483</v>
      </c>
      <c r="F251" s="13">
        <v>111.997</v>
      </c>
      <c r="G251" s="13">
        <v>121.627</v>
      </c>
      <c r="H251" s="13">
        <v>170.988</v>
      </c>
      <c r="I251" s="13">
        <v>457.5</v>
      </c>
      <c r="J251" s="13">
        <v>517.5</v>
      </c>
      <c r="K251" s="13">
        <v>130.334</v>
      </c>
      <c r="L251" s="13">
        <v>181.37700000000001</v>
      </c>
      <c r="M251" s="13">
        <v>110.68300000000001</v>
      </c>
      <c r="N251" s="13">
        <v>105.069</v>
      </c>
      <c r="O251" s="13">
        <v>170.38200000000001</v>
      </c>
      <c r="P251" s="13">
        <v>143.33000000000001</v>
      </c>
      <c r="Q251" s="13">
        <v>109.211</v>
      </c>
      <c r="R251" s="13">
        <v>133.72300000000001</v>
      </c>
      <c r="S251" s="13" t="e">
        <f t="shared" ca="1" si="14"/>
        <v>#NAME?</v>
      </c>
      <c r="T251" s="13">
        <v>147.5</v>
      </c>
      <c r="U251" s="13">
        <v>66.5</v>
      </c>
      <c r="Y251" s="10">
        <v>43180</v>
      </c>
      <c r="Z251" s="13">
        <v>600.58000000000004</v>
      </c>
    </row>
    <row r="252" spans="1:26" s="4" customFormat="1">
      <c r="A252" s="10">
        <v>41133</v>
      </c>
      <c r="B252" s="13">
        <v>1133.0250000000001</v>
      </c>
      <c r="C252" s="13">
        <v>127.34699999999999</v>
      </c>
      <c r="D252" s="13">
        <v>97.828000000000003</v>
      </c>
      <c r="E252" s="13">
        <v>116.483</v>
      </c>
      <c r="F252" s="13">
        <v>111.997</v>
      </c>
      <c r="G252" s="13">
        <v>121.627</v>
      </c>
      <c r="H252" s="13">
        <v>170.988</v>
      </c>
      <c r="I252" s="13">
        <v>457.5</v>
      </c>
      <c r="J252" s="13">
        <v>517.5</v>
      </c>
      <c r="K252" s="13">
        <v>130.334</v>
      </c>
      <c r="L252" s="13">
        <v>181.37700000000001</v>
      </c>
      <c r="M252" s="13">
        <v>110.68300000000001</v>
      </c>
      <c r="N252" s="13">
        <v>105.069</v>
      </c>
      <c r="O252" s="13">
        <v>170.38200000000001</v>
      </c>
      <c r="P252" s="13">
        <v>143.33000000000001</v>
      </c>
      <c r="Q252" s="13">
        <v>109.211</v>
      </c>
      <c r="R252" s="13">
        <v>133.72300000000001</v>
      </c>
      <c r="S252" s="13" t="e">
        <f t="shared" ca="1" si="14"/>
        <v>#NAME?</v>
      </c>
      <c r="T252" s="13">
        <v>147.5</v>
      </c>
      <c r="U252" s="13">
        <v>66.5</v>
      </c>
      <c r="Y252" s="10">
        <v>43179</v>
      </c>
      <c r="Z252" s="13">
        <v>601.19000000000005</v>
      </c>
    </row>
    <row r="253" spans="1:26" s="4" customFormat="1">
      <c r="A253" s="10">
        <v>41134</v>
      </c>
      <c r="B253" s="13">
        <v>1134.9880000000001</v>
      </c>
      <c r="C253" s="13">
        <v>127.434</v>
      </c>
      <c r="D253" s="13">
        <v>98.531000000000006</v>
      </c>
      <c r="E253" s="13">
        <v>114.849</v>
      </c>
      <c r="F253" s="13">
        <v>112.514</v>
      </c>
      <c r="G253" s="13">
        <v>123.53</v>
      </c>
      <c r="H253" s="13">
        <v>173.584</v>
      </c>
      <c r="I253" s="13">
        <v>452.5</v>
      </c>
      <c r="J253" s="13">
        <v>517</v>
      </c>
      <c r="K253" s="13">
        <v>129.96199999999999</v>
      </c>
      <c r="L253" s="13">
        <v>182.48699999999999</v>
      </c>
      <c r="M253" s="13">
        <v>111.18300000000001</v>
      </c>
      <c r="N253" s="13">
        <v>105.52800000000001</v>
      </c>
      <c r="O253" s="13">
        <v>172.71299999999999</v>
      </c>
      <c r="P253" s="13">
        <v>144.74700000000001</v>
      </c>
      <c r="Q253" s="13">
        <v>109.423</v>
      </c>
      <c r="R253" s="13">
        <v>134.726</v>
      </c>
      <c r="S253" s="13" t="e">
        <f t="shared" ca="1" si="14"/>
        <v>#NAME?</v>
      </c>
      <c r="T253" s="13">
        <v>148</v>
      </c>
      <c r="U253" s="13">
        <v>64.5</v>
      </c>
      <c r="Y253" s="10">
        <v>43165</v>
      </c>
      <c r="Z253" s="13">
        <v>596.9</v>
      </c>
    </row>
    <row r="254" spans="1:26" s="4" customFormat="1">
      <c r="A254" s="10">
        <v>41135</v>
      </c>
      <c r="B254" s="13">
        <v>1130.9059999999999</v>
      </c>
      <c r="C254" s="13">
        <v>127.663</v>
      </c>
      <c r="D254" s="13">
        <v>98.322999999999993</v>
      </c>
      <c r="E254" s="13">
        <v>114.663</v>
      </c>
      <c r="F254" s="13">
        <v>111.875</v>
      </c>
      <c r="G254" s="13">
        <v>119.96299999999999</v>
      </c>
      <c r="H254" s="13">
        <v>172.52099999999999</v>
      </c>
      <c r="I254" s="13">
        <v>442.5</v>
      </c>
      <c r="J254" s="13">
        <v>497.5</v>
      </c>
      <c r="K254" s="13">
        <v>130.233</v>
      </c>
      <c r="L254" s="13">
        <v>181.90100000000001</v>
      </c>
      <c r="M254" s="13">
        <v>110.848</v>
      </c>
      <c r="N254" s="13">
        <v>105.52200000000001</v>
      </c>
      <c r="O254" s="13">
        <v>173.96</v>
      </c>
      <c r="P254" s="13">
        <v>143.548</v>
      </c>
      <c r="Q254" s="13">
        <v>109.185</v>
      </c>
      <c r="R254" s="13">
        <v>133.70500000000001</v>
      </c>
      <c r="S254" s="13" t="e">
        <f t="shared" ca="1" si="14"/>
        <v>#NAME?</v>
      </c>
      <c r="T254" s="13">
        <v>142.5</v>
      </c>
      <c r="U254" s="13">
        <v>62.5</v>
      </c>
      <c r="Y254" s="10">
        <v>43164</v>
      </c>
      <c r="Z254" s="13">
        <v>596.54</v>
      </c>
    </row>
    <row r="255" spans="1:26" s="4" customFormat="1">
      <c r="A255" s="10">
        <v>41136</v>
      </c>
      <c r="B255" s="13">
        <v>1107.8679999999999</v>
      </c>
      <c r="C255" s="13">
        <v>127.854</v>
      </c>
      <c r="D255" s="13">
        <v>99.025999999999996</v>
      </c>
      <c r="E255" s="13">
        <v>114.27200000000001</v>
      </c>
      <c r="F255" s="13">
        <v>111.333</v>
      </c>
      <c r="G255" s="13">
        <v>121.268</v>
      </c>
      <c r="H255" s="13">
        <v>171.75299999999999</v>
      </c>
      <c r="I255" s="13">
        <v>424.5</v>
      </c>
      <c r="J255" s="13">
        <v>493</v>
      </c>
      <c r="K255" s="13">
        <v>132.18</v>
      </c>
      <c r="L255" s="13">
        <v>181.83</v>
      </c>
      <c r="M255" s="13">
        <v>109.52200000000001</v>
      </c>
      <c r="N255" s="13">
        <v>104.52800000000001</v>
      </c>
      <c r="O255" s="13">
        <v>173.71799999999999</v>
      </c>
      <c r="P255" s="13">
        <v>144.048</v>
      </c>
      <c r="Q255" s="13">
        <v>108.36</v>
      </c>
      <c r="R255" s="13">
        <v>133.69999999999999</v>
      </c>
      <c r="S255" s="13" t="e">
        <f t="shared" ca="1" si="14"/>
        <v>#NAME?</v>
      </c>
      <c r="T255" s="13">
        <v>136</v>
      </c>
      <c r="U255" s="13">
        <v>60.5</v>
      </c>
      <c r="Y255" s="10">
        <v>43161</v>
      </c>
      <c r="Z255" s="13">
        <v>596.72</v>
      </c>
    </row>
    <row r="256" spans="1:26" s="4" customFormat="1">
      <c r="A256" s="10">
        <v>41137</v>
      </c>
      <c r="B256" s="13">
        <v>1101.2650000000001</v>
      </c>
      <c r="C256" s="13">
        <v>128.21799999999999</v>
      </c>
      <c r="D256" s="13">
        <v>99.049000000000007</v>
      </c>
      <c r="E256" s="13">
        <v>114.223</v>
      </c>
      <c r="F256" s="13">
        <v>112.498</v>
      </c>
      <c r="G256" s="13">
        <v>123.729</v>
      </c>
      <c r="H256" s="13">
        <v>170.77600000000001</v>
      </c>
      <c r="I256" s="13">
        <v>432.5</v>
      </c>
      <c r="J256" s="13">
        <v>495.5</v>
      </c>
      <c r="K256" s="13">
        <v>133.553</v>
      </c>
      <c r="L256" s="13">
        <v>181.83</v>
      </c>
      <c r="M256" s="13">
        <v>112.83799999999999</v>
      </c>
      <c r="N256" s="13">
        <v>105.363</v>
      </c>
      <c r="O256" s="13">
        <v>176.69300000000001</v>
      </c>
      <c r="P256" s="13">
        <v>145.37299999999999</v>
      </c>
      <c r="Q256" s="13">
        <v>109.02</v>
      </c>
      <c r="R256" s="13">
        <v>134.54</v>
      </c>
      <c r="S256" s="13" t="e">
        <f t="shared" ca="1" si="14"/>
        <v>#NAME?</v>
      </c>
      <c r="T256" s="13">
        <v>137</v>
      </c>
      <c r="U256" s="13">
        <v>59.5</v>
      </c>
      <c r="Y256" s="10">
        <v>43160</v>
      </c>
      <c r="Z256" s="13">
        <v>596.36</v>
      </c>
    </row>
    <row r="257" spans="1:26" s="4" customFormat="1">
      <c r="A257" s="10">
        <v>41138</v>
      </c>
      <c r="B257" s="13">
        <v>1096.82</v>
      </c>
      <c r="C257" s="13">
        <v>129.16300000000001</v>
      </c>
      <c r="D257" s="13">
        <v>98.753</v>
      </c>
      <c r="E257" s="13">
        <v>114.833</v>
      </c>
      <c r="F257" s="13">
        <v>112.498</v>
      </c>
      <c r="G257" s="13">
        <v>121.08</v>
      </c>
      <c r="H257" s="13">
        <v>173.36</v>
      </c>
      <c r="I257" s="13">
        <v>422</v>
      </c>
      <c r="J257" s="13">
        <v>475</v>
      </c>
      <c r="K257" s="13">
        <v>146.441</v>
      </c>
      <c r="L257" s="13">
        <v>188.173</v>
      </c>
      <c r="M257" s="13">
        <v>110.40900000000001</v>
      </c>
      <c r="N257" s="13">
        <v>104.863</v>
      </c>
      <c r="O257" s="13">
        <v>174.37299999999999</v>
      </c>
      <c r="P257" s="13">
        <v>144.64599999999999</v>
      </c>
      <c r="Q257" s="13">
        <v>108.883</v>
      </c>
      <c r="R257" s="13">
        <v>134.19999999999999</v>
      </c>
      <c r="S257" s="13" t="e">
        <f t="shared" ca="1" si="14"/>
        <v>#NAME?</v>
      </c>
      <c r="T257" s="13">
        <v>129</v>
      </c>
      <c r="U257" s="13">
        <v>56</v>
      </c>
      <c r="Y257" s="10">
        <v>43159</v>
      </c>
      <c r="Z257" s="13">
        <v>597.13</v>
      </c>
    </row>
    <row r="258" spans="1:26" s="4" customFormat="1">
      <c r="A258" s="10">
        <v>41139</v>
      </c>
      <c r="B258" s="13">
        <v>1096.82</v>
      </c>
      <c r="C258" s="13">
        <v>129.16300000000001</v>
      </c>
      <c r="D258" s="13">
        <v>98.753</v>
      </c>
      <c r="E258" s="13">
        <v>114.833</v>
      </c>
      <c r="F258" s="13">
        <v>112.498</v>
      </c>
      <c r="G258" s="13">
        <v>121.08</v>
      </c>
      <c r="H258" s="13">
        <v>173.36</v>
      </c>
      <c r="I258" s="13">
        <v>422</v>
      </c>
      <c r="J258" s="13">
        <v>475</v>
      </c>
      <c r="K258" s="13">
        <v>146.441</v>
      </c>
      <c r="L258" s="13">
        <v>188.173</v>
      </c>
      <c r="M258" s="13">
        <v>110.40900000000001</v>
      </c>
      <c r="N258" s="13">
        <v>104.863</v>
      </c>
      <c r="O258" s="13">
        <v>174.37299999999999</v>
      </c>
      <c r="P258" s="13">
        <v>144.64599999999999</v>
      </c>
      <c r="Q258" s="13">
        <v>108.883</v>
      </c>
      <c r="R258" s="13">
        <v>134.19999999999999</v>
      </c>
      <c r="S258" s="13" t="e">
        <f t="shared" ca="1" si="14"/>
        <v>#NAME?</v>
      </c>
      <c r="T258" s="13">
        <v>129</v>
      </c>
      <c r="U258" s="13">
        <v>56</v>
      </c>
      <c r="Y258" s="10">
        <v>43158</v>
      </c>
      <c r="Z258" s="13">
        <v>596.36</v>
      </c>
    </row>
    <row r="259" spans="1:26" s="4" customFormat="1">
      <c r="A259" s="10">
        <v>41140</v>
      </c>
      <c r="B259" s="13">
        <v>1096.82</v>
      </c>
      <c r="C259" s="13">
        <v>129.16300000000001</v>
      </c>
      <c r="D259" s="13">
        <v>98.753</v>
      </c>
      <c r="E259" s="13">
        <v>114.833</v>
      </c>
      <c r="F259" s="13">
        <v>112.498</v>
      </c>
      <c r="G259" s="13">
        <v>121.08</v>
      </c>
      <c r="H259" s="13">
        <v>173.36</v>
      </c>
      <c r="I259" s="13">
        <v>422</v>
      </c>
      <c r="J259" s="13">
        <v>475</v>
      </c>
      <c r="K259" s="13">
        <v>146.441</v>
      </c>
      <c r="L259" s="13">
        <v>188.173</v>
      </c>
      <c r="M259" s="13">
        <v>110.40900000000001</v>
      </c>
      <c r="N259" s="13">
        <v>104.863</v>
      </c>
      <c r="O259" s="13">
        <v>174.37299999999999</v>
      </c>
      <c r="P259" s="13">
        <v>144.64599999999999</v>
      </c>
      <c r="Q259" s="13">
        <v>108.883</v>
      </c>
      <c r="R259" s="13">
        <v>134.19999999999999</v>
      </c>
      <c r="S259" s="13" t="e">
        <f t="shared" ca="1" si="14"/>
        <v>#NAME?</v>
      </c>
      <c r="T259" s="13">
        <v>129</v>
      </c>
      <c r="U259" s="13">
        <v>56</v>
      </c>
      <c r="Y259" s="10">
        <v>43157</v>
      </c>
      <c r="Z259" s="13">
        <v>596.49</v>
      </c>
    </row>
    <row r="260" spans="1:26" s="4" customFormat="1">
      <c r="A260" s="10">
        <v>41141</v>
      </c>
      <c r="B260" s="13">
        <v>1110.0309999999999</v>
      </c>
      <c r="C260" s="13">
        <v>128.16999999999999</v>
      </c>
      <c r="D260" s="13">
        <v>97.337999999999994</v>
      </c>
      <c r="E260" s="13">
        <v>113.678</v>
      </c>
      <c r="F260" s="13">
        <v>112.503</v>
      </c>
      <c r="G260" s="13">
        <v>119.782</v>
      </c>
      <c r="H260" s="13">
        <v>169.99799999999999</v>
      </c>
      <c r="I260" s="13">
        <v>418.5</v>
      </c>
      <c r="J260" s="13">
        <v>470</v>
      </c>
      <c r="K260" s="13">
        <v>144.917</v>
      </c>
      <c r="L260" s="13">
        <v>183.01400000000001</v>
      </c>
      <c r="M260" s="13">
        <v>109.02200000000001</v>
      </c>
      <c r="N260" s="13">
        <v>103.533</v>
      </c>
      <c r="O260" s="13">
        <v>172.21799999999999</v>
      </c>
      <c r="P260" s="13">
        <v>143.37299999999999</v>
      </c>
      <c r="Q260" s="13">
        <v>107.19499999999999</v>
      </c>
      <c r="R260" s="13">
        <v>132.321</v>
      </c>
      <c r="S260" s="13" t="e">
        <f t="shared" ca="1" si="14"/>
        <v>#NAME?</v>
      </c>
      <c r="T260" s="13">
        <v>129</v>
      </c>
      <c r="U260" s="13">
        <v>55.5</v>
      </c>
      <c r="Y260" s="10">
        <v>43154</v>
      </c>
      <c r="Z260" s="13">
        <v>596.20000000000005</v>
      </c>
    </row>
    <row r="261" spans="1:26" s="4" customFormat="1">
      <c r="A261" s="10">
        <v>41142</v>
      </c>
      <c r="B261" s="13">
        <v>1122.92</v>
      </c>
      <c r="C261" s="13">
        <v>127.503</v>
      </c>
      <c r="D261" s="13">
        <v>97.174999999999997</v>
      </c>
      <c r="E261" s="13">
        <v>112.348</v>
      </c>
      <c r="F261" s="13">
        <v>108.843</v>
      </c>
      <c r="G261" s="13">
        <v>119.255</v>
      </c>
      <c r="H261" s="13">
        <v>160.97399999999999</v>
      </c>
      <c r="I261" s="13">
        <v>395</v>
      </c>
      <c r="J261" s="13">
        <v>445</v>
      </c>
      <c r="K261" s="13">
        <v>139.596</v>
      </c>
      <c r="L261" s="13">
        <v>175.64400000000001</v>
      </c>
      <c r="M261" s="13">
        <v>108.214</v>
      </c>
      <c r="N261" s="13">
        <v>103.095</v>
      </c>
      <c r="O261" s="13">
        <v>172.32</v>
      </c>
      <c r="P261" s="13">
        <v>142.47800000000001</v>
      </c>
      <c r="Q261" s="13">
        <v>107.471</v>
      </c>
      <c r="R261" s="13">
        <v>131.34399999999999</v>
      </c>
      <c r="S261" s="13" t="e">
        <f t="shared" ca="1" si="14"/>
        <v>#NAME?</v>
      </c>
      <c r="T261" s="13">
        <v>122.001</v>
      </c>
      <c r="U261" s="13">
        <v>55</v>
      </c>
      <c r="Y261" s="10">
        <v>43153</v>
      </c>
      <c r="Z261" s="13">
        <v>596.85</v>
      </c>
    </row>
    <row r="262" spans="1:26" s="4" customFormat="1">
      <c r="A262" s="10">
        <v>41143</v>
      </c>
      <c r="B262" s="13">
        <v>1140.0440000000001</v>
      </c>
      <c r="C262" s="13">
        <v>126.928</v>
      </c>
      <c r="D262" s="13">
        <v>93.843000000000004</v>
      </c>
      <c r="E262" s="13">
        <v>111.42100000000001</v>
      </c>
      <c r="F262" s="13">
        <v>107.83</v>
      </c>
      <c r="G262" s="13">
        <v>117.337</v>
      </c>
      <c r="H262" s="13">
        <v>162.13900000000001</v>
      </c>
      <c r="I262" s="13">
        <v>420</v>
      </c>
      <c r="J262" s="13">
        <v>460</v>
      </c>
      <c r="K262" s="13">
        <v>144.29499999999999</v>
      </c>
      <c r="L262" s="13">
        <v>179.149</v>
      </c>
      <c r="M262" s="13">
        <v>108.85299999999999</v>
      </c>
      <c r="N262" s="13">
        <v>103.69799999999999</v>
      </c>
      <c r="O262" s="13">
        <v>173.042</v>
      </c>
      <c r="P262" s="13">
        <v>143.03800000000001</v>
      </c>
      <c r="Q262" s="13">
        <v>107.52500000000001</v>
      </c>
      <c r="R262" s="13">
        <v>132.035</v>
      </c>
      <c r="S262" s="13" t="e">
        <f t="shared" ca="1" si="14"/>
        <v>#NAME?</v>
      </c>
      <c r="T262" s="13">
        <v>130</v>
      </c>
      <c r="U262" s="13">
        <v>59</v>
      </c>
      <c r="Y262" s="10">
        <v>43152</v>
      </c>
      <c r="Z262" s="13">
        <v>596.66</v>
      </c>
    </row>
    <row r="263" spans="1:26" s="4" customFormat="1">
      <c r="A263" s="10">
        <v>41144</v>
      </c>
      <c r="B263" s="13">
        <v>1157.067</v>
      </c>
      <c r="C263" s="13">
        <v>128.33000000000001</v>
      </c>
      <c r="D263" s="13">
        <v>94.168000000000006</v>
      </c>
      <c r="E263" s="13">
        <v>113.49299999999999</v>
      </c>
      <c r="F263" s="13">
        <v>109.328</v>
      </c>
      <c r="G263" s="13">
        <v>117.172</v>
      </c>
      <c r="H263" s="13">
        <v>162.583</v>
      </c>
      <c r="I263" s="13">
        <v>434</v>
      </c>
      <c r="J263" s="13">
        <v>481.22300000000001</v>
      </c>
      <c r="K263" s="13">
        <v>145.39400000000001</v>
      </c>
      <c r="L263" s="13">
        <v>179.18100000000001</v>
      </c>
      <c r="M263" s="13">
        <v>108.02800000000001</v>
      </c>
      <c r="N263" s="13">
        <v>104.19799999999999</v>
      </c>
      <c r="O263" s="13">
        <v>171.38200000000001</v>
      </c>
      <c r="P263" s="13">
        <v>143.042</v>
      </c>
      <c r="Q263" s="13">
        <v>106.535</v>
      </c>
      <c r="R263" s="13">
        <v>131.54</v>
      </c>
      <c r="S263" s="13" t="e">
        <f t="shared" ca="1" si="14"/>
        <v>#NAME?</v>
      </c>
      <c r="T263" s="13">
        <v>139</v>
      </c>
      <c r="U263" s="13">
        <v>61</v>
      </c>
      <c r="Y263" s="10">
        <v>43151</v>
      </c>
      <c r="Z263" s="13">
        <v>596.79999999999995</v>
      </c>
    </row>
    <row r="264" spans="1:26" s="4" customFormat="1">
      <c r="A264" s="10">
        <v>41145</v>
      </c>
      <c r="B264" s="13">
        <v>1167.6790000000001</v>
      </c>
      <c r="C264" s="13">
        <v>130.18899999999999</v>
      </c>
      <c r="D264" s="13">
        <v>96.216999999999999</v>
      </c>
      <c r="E264" s="13">
        <v>115.16500000000001</v>
      </c>
      <c r="F264" s="13">
        <v>110.854</v>
      </c>
      <c r="G264" s="13">
        <v>122.86</v>
      </c>
      <c r="H264" s="13">
        <v>164.27699999999999</v>
      </c>
      <c r="I264" s="13">
        <v>462</v>
      </c>
      <c r="J264" s="13">
        <v>502</v>
      </c>
      <c r="K264" s="13">
        <v>145.49</v>
      </c>
      <c r="L264" s="13">
        <v>180.43600000000001</v>
      </c>
      <c r="M264" s="13">
        <v>110.018</v>
      </c>
      <c r="N264" s="13">
        <v>104.889</v>
      </c>
      <c r="O264" s="13">
        <v>174.85900000000001</v>
      </c>
      <c r="P264" s="13">
        <v>144.09200000000001</v>
      </c>
      <c r="Q264" s="13">
        <v>109.26600000000001</v>
      </c>
      <c r="R264" s="13">
        <v>133.40100000000001</v>
      </c>
      <c r="S264" s="13" t="e">
        <f t="shared" ca="1" si="14"/>
        <v>#NAME?</v>
      </c>
      <c r="T264" s="13">
        <v>142</v>
      </c>
      <c r="U264" s="13">
        <v>65</v>
      </c>
      <c r="Y264" s="10">
        <v>43150</v>
      </c>
      <c r="Z264" s="13">
        <v>596.15</v>
      </c>
    </row>
    <row r="265" spans="1:26" s="4" customFormat="1">
      <c r="A265" s="10">
        <v>41146</v>
      </c>
      <c r="B265" s="13">
        <v>1167.6790000000001</v>
      </c>
      <c r="C265" s="13">
        <v>130.18899999999999</v>
      </c>
      <c r="D265" s="13">
        <v>96.216999999999999</v>
      </c>
      <c r="E265" s="13">
        <v>115.16500000000001</v>
      </c>
      <c r="F265" s="13">
        <v>110.854</v>
      </c>
      <c r="G265" s="13">
        <v>122.86</v>
      </c>
      <c r="H265" s="13">
        <v>164.27699999999999</v>
      </c>
      <c r="I265" s="13">
        <v>462</v>
      </c>
      <c r="J265" s="13">
        <v>502</v>
      </c>
      <c r="K265" s="13">
        <v>145.49</v>
      </c>
      <c r="L265" s="13">
        <v>180.43600000000001</v>
      </c>
      <c r="M265" s="13">
        <v>110.018</v>
      </c>
      <c r="N265" s="13">
        <v>104.889</v>
      </c>
      <c r="O265" s="13">
        <v>174.85900000000001</v>
      </c>
      <c r="P265" s="13">
        <v>144.09200000000001</v>
      </c>
      <c r="Q265" s="13">
        <v>109.26600000000001</v>
      </c>
      <c r="R265" s="13">
        <v>133.40100000000001</v>
      </c>
      <c r="S265" s="13" t="e">
        <f t="shared" ca="1" si="14"/>
        <v>#NAME?</v>
      </c>
      <c r="T265" s="13">
        <v>142</v>
      </c>
      <c r="U265" s="13">
        <v>65</v>
      </c>
      <c r="Y265" s="10">
        <v>43147</v>
      </c>
      <c r="Z265" s="13">
        <v>596.34</v>
      </c>
    </row>
    <row r="266" spans="1:26" s="4" customFormat="1">
      <c r="A266" s="10">
        <v>41147</v>
      </c>
      <c r="B266" s="13">
        <v>1167.6790000000001</v>
      </c>
      <c r="C266" s="13">
        <v>130.18899999999999</v>
      </c>
      <c r="D266" s="13">
        <v>96.216999999999999</v>
      </c>
      <c r="E266" s="13">
        <v>115.16500000000001</v>
      </c>
      <c r="F266" s="13">
        <v>110.854</v>
      </c>
      <c r="G266" s="13">
        <v>122.86</v>
      </c>
      <c r="H266" s="13">
        <v>164.27699999999999</v>
      </c>
      <c r="I266" s="13">
        <v>462</v>
      </c>
      <c r="J266" s="13">
        <v>502</v>
      </c>
      <c r="K266" s="13">
        <v>145.49</v>
      </c>
      <c r="L266" s="13">
        <v>180.43600000000001</v>
      </c>
      <c r="M266" s="13">
        <v>110.018</v>
      </c>
      <c r="N266" s="13">
        <v>104.889</v>
      </c>
      <c r="O266" s="13">
        <v>174.85900000000001</v>
      </c>
      <c r="P266" s="13">
        <v>144.09200000000001</v>
      </c>
      <c r="Q266" s="13">
        <v>109.26600000000001</v>
      </c>
      <c r="R266" s="13">
        <v>133.40100000000001</v>
      </c>
      <c r="S266" s="13" t="e">
        <f t="shared" ca="1" si="14"/>
        <v>#NAME?</v>
      </c>
      <c r="T266" s="13">
        <v>142</v>
      </c>
      <c r="U266" s="13">
        <v>65</v>
      </c>
      <c r="Y266" s="10">
        <v>43146</v>
      </c>
      <c r="Z266" s="13">
        <v>597.52</v>
      </c>
    </row>
    <row r="267" spans="1:26" s="4" customFormat="1">
      <c r="A267" s="10">
        <v>41148</v>
      </c>
      <c r="B267" s="13">
        <v>1167.1780000000001</v>
      </c>
      <c r="C267" s="13">
        <v>127.84399999999999</v>
      </c>
      <c r="D267" s="13">
        <v>92.055999999999997</v>
      </c>
      <c r="E267" s="13">
        <v>112.274</v>
      </c>
      <c r="F267" s="13">
        <v>109.26900000000001</v>
      </c>
      <c r="G267" s="13">
        <v>116.55</v>
      </c>
      <c r="H267" s="13">
        <v>164.33799999999999</v>
      </c>
      <c r="I267" s="13">
        <v>462</v>
      </c>
      <c r="J267" s="13">
        <v>502</v>
      </c>
      <c r="K267" s="13">
        <v>145.80099999999999</v>
      </c>
      <c r="L267" s="13">
        <v>180.46899999999999</v>
      </c>
      <c r="M267" s="13">
        <v>108.056</v>
      </c>
      <c r="N267" s="13">
        <v>105.011</v>
      </c>
      <c r="O267" s="13">
        <v>174.708</v>
      </c>
      <c r="P267" s="13">
        <v>144.006</v>
      </c>
      <c r="Q267" s="13">
        <v>108.715</v>
      </c>
      <c r="R267" s="13">
        <v>132.30699999999999</v>
      </c>
      <c r="S267" s="13" t="e">
        <f t="shared" ca="1" si="14"/>
        <v>#NAME?</v>
      </c>
      <c r="T267" s="13">
        <v>142</v>
      </c>
      <c r="U267" s="13">
        <v>65</v>
      </c>
      <c r="Y267" s="10">
        <v>43145</v>
      </c>
      <c r="Z267" s="13">
        <v>596.54999999999995</v>
      </c>
    </row>
    <row r="268" spans="1:26" s="4" customFormat="1">
      <c r="A268" s="10">
        <v>41149</v>
      </c>
      <c r="B268" s="13">
        <v>1151</v>
      </c>
      <c r="C268" s="13">
        <v>129.167</v>
      </c>
      <c r="D268" s="13">
        <v>94.994</v>
      </c>
      <c r="E268" s="13">
        <v>113.81699999999999</v>
      </c>
      <c r="F268" s="13">
        <v>110.173</v>
      </c>
      <c r="G268" s="13">
        <v>122.658</v>
      </c>
      <c r="H268" s="13">
        <v>163.642</v>
      </c>
      <c r="I268" s="13">
        <v>456</v>
      </c>
      <c r="J268" s="13">
        <v>498.72199999999998</v>
      </c>
      <c r="K268" s="13">
        <v>146.33000000000001</v>
      </c>
      <c r="L268" s="13">
        <v>180.50200000000001</v>
      </c>
      <c r="M268" s="13">
        <v>108.193</v>
      </c>
      <c r="N268" s="13">
        <v>106.739</v>
      </c>
      <c r="O268" s="13">
        <v>175.828</v>
      </c>
      <c r="P268" s="13">
        <v>145.321</v>
      </c>
      <c r="Q268" s="13">
        <v>109.19</v>
      </c>
      <c r="R268" s="13">
        <v>133.54</v>
      </c>
      <c r="S268" s="13" t="e">
        <f t="shared" ca="1" si="14"/>
        <v>#NAME?</v>
      </c>
      <c r="T268" s="13">
        <v>138</v>
      </c>
      <c r="U268" s="13">
        <v>61</v>
      </c>
      <c r="Y268" s="10">
        <v>43144</v>
      </c>
      <c r="Z268" s="13">
        <v>596.32000000000005</v>
      </c>
    </row>
    <row r="269" spans="1:26" s="4" customFormat="1">
      <c r="A269" s="10">
        <v>41150</v>
      </c>
      <c r="B269" s="13">
        <v>1156.26</v>
      </c>
      <c r="C269" s="13">
        <v>130.833</v>
      </c>
      <c r="D269" s="13">
        <v>95.334999999999994</v>
      </c>
      <c r="E269" s="13">
        <v>114.83799999999999</v>
      </c>
      <c r="F269" s="13">
        <v>110.949</v>
      </c>
      <c r="G269" s="13">
        <v>122.998</v>
      </c>
      <c r="H269" s="13">
        <v>163.97399999999999</v>
      </c>
      <c r="I269" s="13">
        <v>456.5</v>
      </c>
      <c r="J269" s="13">
        <v>490.77800000000002</v>
      </c>
      <c r="K269" s="13">
        <v>146</v>
      </c>
      <c r="L269" s="13">
        <v>179.83799999999999</v>
      </c>
      <c r="M269" s="13">
        <v>107.81100000000001</v>
      </c>
      <c r="N269" s="13">
        <v>107.15300000000001</v>
      </c>
      <c r="O269" s="13">
        <v>177.25</v>
      </c>
      <c r="P269" s="13">
        <v>146.36799999999999</v>
      </c>
      <c r="Q269" s="13">
        <v>109.355</v>
      </c>
      <c r="R269" s="13">
        <v>133.25899999999999</v>
      </c>
      <c r="S269" s="13" t="e">
        <f t="shared" ca="1" si="14"/>
        <v>#NAME?</v>
      </c>
      <c r="T269" s="13">
        <v>136</v>
      </c>
      <c r="U269" s="13">
        <v>58.5</v>
      </c>
      <c r="Y269" s="10">
        <v>43143</v>
      </c>
      <c r="Z269" s="13">
        <v>595.91999999999996</v>
      </c>
    </row>
    <row r="270" spans="1:26" s="4" customFormat="1">
      <c r="A270" s="10">
        <v>41151</v>
      </c>
      <c r="B270" s="13">
        <v>1184.1980000000001</v>
      </c>
      <c r="C270" s="13">
        <v>132.33000000000001</v>
      </c>
      <c r="D270" s="13">
        <v>94.162999999999997</v>
      </c>
      <c r="E270" s="13">
        <v>115.663</v>
      </c>
      <c r="F270" s="13">
        <v>111.83</v>
      </c>
      <c r="G270" s="13">
        <v>121.146</v>
      </c>
      <c r="H270" s="13">
        <v>167.30699999999999</v>
      </c>
      <c r="I270" s="13">
        <v>466.5</v>
      </c>
      <c r="J270" s="13">
        <v>510.5</v>
      </c>
      <c r="K270" s="13">
        <v>149.583</v>
      </c>
      <c r="L270" s="13">
        <v>182.83500000000001</v>
      </c>
      <c r="M270" s="13">
        <v>109.036</v>
      </c>
      <c r="N270" s="13">
        <v>108.004</v>
      </c>
      <c r="O270" s="13">
        <v>182.48</v>
      </c>
      <c r="P270" s="13">
        <v>150.58699999999999</v>
      </c>
      <c r="Q270" s="13">
        <v>109.881</v>
      </c>
      <c r="R270" s="13">
        <v>135.745</v>
      </c>
      <c r="S270" s="13" t="e">
        <f t="shared" ca="1" si="14"/>
        <v>#NAME?</v>
      </c>
      <c r="T270" s="13">
        <v>142</v>
      </c>
      <c r="U270" s="13">
        <v>60.5</v>
      </c>
      <c r="Y270" s="10">
        <v>43140</v>
      </c>
      <c r="Z270" s="13">
        <v>596.73</v>
      </c>
    </row>
    <row r="271" spans="1:26" s="4" customFormat="1">
      <c r="A271" s="10">
        <v>41152</v>
      </c>
      <c r="B271" s="13">
        <v>1168.866</v>
      </c>
      <c r="C271" s="13">
        <v>131.01900000000001</v>
      </c>
      <c r="D271" s="13">
        <v>95.197999999999993</v>
      </c>
      <c r="E271" s="13">
        <v>114.86499999999999</v>
      </c>
      <c r="F271" s="13">
        <v>111.178</v>
      </c>
      <c r="G271" s="13">
        <v>121.809</v>
      </c>
      <c r="H271" s="13">
        <v>164.751</v>
      </c>
      <c r="I271" s="13">
        <v>469.5</v>
      </c>
      <c r="J271" s="13">
        <v>510.5</v>
      </c>
      <c r="K271" s="13">
        <v>151.934</v>
      </c>
      <c r="L271" s="13">
        <v>179.81399999999999</v>
      </c>
      <c r="M271" s="13">
        <v>108.128</v>
      </c>
      <c r="N271" s="13">
        <v>107.38500000000001</v>
      </c>
      <c r="O271" s="13">
        <v>184.404</v>
      </c>
      <c r="P271" s="13">
        <v>151.02600000000001</v>
      </c>
      <c r="Q271" s="13">
        <v>111.324</v>
      </c>
      <c r="R271" s="13">
        <v>135.398</v>
      </c>
      <c r="S271" s="13" t="e">
        <f t="shared" ca="1" si="14"/>
        <v>#NAME?</v>
      </c>
      <c r="T271" s="13">
        <v>142</v>
      </c>
      <c r="U271" s="13">
        <v>64.5</v>
      </c>
      <c r="Y271" s="10">
        <v>43139</v>
      </c>
      <c r="Z271" s="13">
        <v>596.87</v>
      </c>
    </row>
    <row r="272" spans="1:26" s="4" customFormat="1">
      <c r="A272" s="10">
        <v>41153</v>
      </c>
      <c r="B272" s="13">
        <v>1168.866</v>
      </c>
      <c r="C272" s="13">
        <v>131.01900000000001</v>
      </c>
      <c r="D272" s="13">
        <v>95.197999999999993</v>
      </c>
      <c r="E272" s="13">
        <v>114.86499999999999</v>
      </c>
      <c r="F272" s="13">
        <v>111.178</v>
      </c>
      <c r="G272" s="13">
        <v>121.809</v>
      </c>
      <c r="H272" s="13">
        <v>164.751</v>
      </c>
      <c r="I272" s="13">
        <v>469.5</v>
      </c>
      <c r="J272" s="13">
        <v>510.5</v>
      </c>
      <c r="K272" s="13">
        <v>151.934</v>
      </c>
      <c r="L272" s="13">
        <v>179.81399999999999</v>
      </c>
      <c r="M272" s="13">
        <v>108.128</v>
      </c>
      <c r="N272" s="13">
        <v>107.38500000000001</v>
      </c>
      <c r="O272" s="13">
        <v>184.404</v>
      </c>
      <c r="P272" s="13">
        <v>151.02600000000001</v>
      </c>
      <c r="Q272" s="13">
        <v>111.324</v>
      </c>
      <c r="R272" s="13">
        <v>135.398</v>
      </c>
      <c r="S272" s="13" t="e">
        <f t="shared" ca="1" si="14"/>
        <v>#NAME?</v>
      </c>
      <c r="T272" s="13">
        <v>142</v>
      </c>
      <c r="U272" s="13">
        <v>64.5</v>
      </c>
      <c r="Y272" s="10">
        <v>43138</v>
      </c>
      <c r="Z272" s="13">
        <v>597.04999999999995</v>
      </c>
    </row>
    <row r="273" spans="1:26" s="4" customFormat="1">
      <c r="A273" s="10">
        <v>41154</v>
      </c>
      <c r="B273" s="13">
        <v>1168.866</v>
      </c>
      <c r="C273" s="13">
        <v>131.01900000000001</v>
      </c>
      <c r="D273" s="13">
        <v>95.197999999999993</v>
      </c>
      <c r="E273" s="13">
        <v>114.86499999999999</v>
      </c>
      <c r="F273" s="13">
        <v>111.178</v>
      </c>
      <c r="G273" s="13">
        <v>121.809</v>
      </c>
      <c r="H273" s="13">
        <v>164.751</v>
      </c>
      <c r="I273" s="13">
        <v>469.5</v>
      </c>
      <c r="J273" s="13">
        <v>510.5</v>
      </c>
      <c r="K273" s="13">
        <v>151.934</v>
      </c>
      <c r="L273" s="13">
        <v>179.81399999999999</v>
      </c>
      <c r="M273" s="13">
        <v>108.128</v>
      </c>
      <c r="N273" s="13">
        <v>107.38500000000001</v>
      </c>
      <c r="O273" s="13">
        <v>184.404</v>
      </c>
      <c r="P273" s="13">
        <v>151.02600000000001</v>
      </c>
      <c r="Q273" s="13">
        <v>111.324</v>
      </c>
      <c r="R273" s="13">
        <v>135.398</v>
      </c>
      <c r="S273" s="13" t="e">
        <f t="shared" ca="1" si="14"/>
        <v>#NAME?</v>
      </c>
      <c r="T273" s="13">
        <v>142</v>
      </c>
      <c r="U273" s="13">
        <v>64.5</v>
      </c>
      <c r="Y273" s="10">
        <v>43137</v>
      </c>
      <c r="Z273" s="13">
        <v>596.5</v>
      </c>
    </row>
    <row r="274" spans="1:26" s="4" customFormat="1">
      <c r="A274" s="10">
        <v>41155</v>
      </c>
      <c r="B274" s="13">
        <v>1165.17</v>
      </c>
      <c r="C274" s="13">
        <v>130.25800000000001</v>
      </c>
      <c r="D274" s="13">
        <v>94.941000000000003</v>
      </c>
      <c r="E274" s="13">
        <v>114.66500000000001</v>
      </c>
      <c r="F274" s="13">
        <v>110.05200000000001</v>
      </c>
      <c r="G274" s="13">
        <v>121.79300000000001</v>
      </c>
      <c r="H274" s="13">
        <v>165</v>
      </c>
      <c r="I274" s="13">
        <v>466.5</v>
      </c>
      <c r="J274" s="13">
        <v>510.5</v>
      </c>
      <c r="K274" s="13">
        <v>151.72</v>
      </c>
      <c r="L274" s="13">
        <v>179.72300000000001</v>
      </c>
      <c r="M274" s="13">
        <v>108.51900000000001</v>
      </c>
      <c r="N274" s="13">
        <v>107.631</v>
      </c>
      <c r="O274" s="13">
        <v>183.57400000000001</v>
      </c>
      <c r="P274" s="13">
        <v>151.423</v>
      </c>
      <c r="Q274" s="13">
        <v>110.55800000000001</v>
      </c>
      <c r="R274" s="13">
        <v>135.70500000000001</v>
      </c>
      <c r="S274" s="13" t="e">
        <f t="shared" ca="1" si="14"/>
        <v>#NAME?</v>
      </c>
      <c r="T274" s="13">
        <v>142.001</v>
      </c>
      <c r="U274" s="13">
        <v>64.5</v>
      </c>
      <c r="Y274" s="10">
        <v>43136</v>
      </c>
      <c r="Z274" s="13">
        <v>597.27</v>
      </c>
    </row>
    <row r="275" spans="1:26" s="4" customFormat="1">
      <c r="A275" s="10">
        <v>41156</v>
      </c>
      <c r="B275" s="13">
        <v>1162.5170000000001</v>
      </c>
      <c r="C275" s="13">
        <v>128.25299999999999</v>
      </c>
      <c r="D275" s="13">
        <v>91.257000000000005</v>
      </c>
      <c r="E275" s="13">
        <v>111.75700000000001</v>
      </c>
      <c r="F275" s="13">
        <v>108.17</v>
      </c>
      <c r="G275" s="13">
        <v>119.005</v>
      </c>
      <c r="H275" s="13">
        <v>161.102</v>
      </c>
      <c r="I275" s="13">
        <v>422.5</v>
      </c>
      <c r="J275" s="13">
        <v>472.5</v>
      </c>
      <c r="K275" s="13">
        <v>148.23599999999999</v>
      </c>
      <c r="L275" s="13">
        <v>175.5</v>
      </c>
      <c r="M275" s="13">
        <v>105.863</v>
      </c>
      <c r="N275" s="13">
        <v>104.69799999999999</v>
      </c>
      <c r="O275" s="13">
        <v>179.702</v>
      </c>
      <c r="P275" s="13">
        <v>148.02799999999999</v>
      </c>
      <c r="Q275" s="13">
        <v>109.54</v>
      </c>
      <c r="R275" s="13">
        <v>132.61799999999999</v>
      </c>
      <c r="S275" s="13" t="e">
        <f t="shared" ca="1" si="14"/>
        <v>#NAME?</v>
      </c>
      <c r="T275" s="13">
        <v>134</v>
      </c>
      <c r="U275" s="13">
        <v>60.5</v>
      </c>
      <c r="Y275" s="10">
        <v>43133</v>
      </c>
      <c r="Z275" s="13">
        <v>597.15</v>
      </c>
    </row>
    <row r="276" spans="1:26" s="4" customFormat="1">
      <c r="A276" s="10">
        <v>41157</v>
      </c>
      <c r="B276" s="13">
        <v>1132.768</v>
      </c>
      <c r="C276" s="13">
        <v>126.053</v>
      </c>
      <c r="D276" s="13">
        <v>90.879000000000005</v>
      </c>
      <c r="E276" s="13">
        <v>110.05800000000001</v>
      </c>
      <c r="F276" s="13">
        <v>105.714</v>
      </c>
      <c r="G276" s="13">
        <v>117.724</v>
      </c>
      <c r="H276" s="13">
        <v>155.965</v>
      </c>
      <c r="I276" s="13">
        <v>397.5</v>
      </c>
      <c r="J276" s="13">
        <v>452.5</v>
      </c>
      <c r="K276" s="13">
        <v>143.86799999999999</v>
      </c>
      <c r="L276" s="13">
        <v>170.27699999999999</v>
      </c>
      <c r="M276" s="13">
        <v>105.033</v>
      </c>
      <c r="N276" s="13">
        <v>105.688</v>
      </c>
      <c r="O276" s="13">
        <v>179.03299999999999</v>
      </c>
      <c r="P276" s="13">
        <v>147.69300000000001</v>
      </c>
      <c r="Q276" s="13">
        <v>110.035</v>
      </c>
      <c r="R276" s="13">
        <v>132.65899999999999</v>
      </c>
      <c r="S276" s="13" t="e">
        <f t="shared" ca="1" si="14"/>
        <v>#NAME?</v>
      </c>
      <c r="T276" s="13">
        <v>132</v>
      </c>
      <c r="U276" s="13">
        <v>58.5</v>
      </c>
      <c r="Y276" s="10">
        <v>43132</v>
      </c>
      <c r="Z276" s="13">
        <v>597.4</v>
      </c>
    </row>
    <row r="277" spans="1:26" s="4" customFormat="1">
      <c r="A277" s="10">
        <v>41158</v>
      </c>
      <c r="B277" s="13">
        <v>1093.2159999999999</v>
      </c>
      <c r="C277" s="13">
        <v>121.35299999999999</v>
      </c>
      <c r="D277" s="13">
        <v>89.516000000000005</v>
      </c>
      <c r="E277" s="13">
        <v>108.953</v>
      </c>
      <c r="F277" s="13">
        <v>102.66800000000001</v>
      </c>
      <c r="G277" s="13">
        <v>115.751</v>
      </c>
      <c r="H277" s="13">
        <v>147.35599999999999</v>
      </c>
      <c r="I277" s="13">
        <v>365.5</v>
      </c>
      <c r="J277" s="13">
        <v>419.5</v>
      </c>
      <c r="K277" s="13">
        <v>136.947</v>
      </c>
      <c r="L277" s="13">
        <v>163.017</v>
      </c>
      <c r="M277" s="13">
        <v>101.32</v>
      </c>
      <c r="N277" s="13">
        <v>102.048</v>
      </c>
      <c r="O277" s="13">
        <v>170.95699999999999</v>
      </c>
      <c r="P277" s="13">
        <v>140.965</v>
      </c>
      <c r="Q277" s="13">
        <v>108.26600000000001</v>
      </c>
      <c r="R277" s="13">
        <v>129.22</v>
      </c>
      <c r="S277" s="13" t="e">
        <f t="shared" ca="1" si="14"/>
        <v>#NAME?</v>
      </c>
      <c r="T277" s="13">
        <v>122</v>
      </c>
      <c r="U277" s="13">
        <v>57.5</v>
      </c>
      <c r="Y277" s="10">
        <v>43083</v>
      </c>
      <c r="Z277" s="13">
        <v>596.94000000000005</v>
      </c>
    </row>
    <row r="278" spans="1:26" s="4" customFormat="1">
      <c r="A278" s="10">
        <v>41159</v>
      </c>
      <c r="B278" s="13">
        <v>1053.6969999999999</v>
      </c>
      <c r="C278" s="13">
        <v>120.55800000000001</v>
      </c>
      <c r="D278" s="13">
        <v>85.546000000000006</v>
      </c>
      <c r="E278" s="13">
        <v>105.063</v>
      </c>
      <c r="F278" s="13">
        <v>100.134</v>
      </c>
      <c r="G278" s="13">
        <v>112.23</v>
      </c>
      <c r="H278" s="13">
        <v>140.44399999999999</v>
      </c>
      <c r="I278" s="13">
        <v>312.5</v>
      </c>
      <c r="J278" s="13">
        <v>345</v>
      </c>
      <c r="K278" s="13">
        <v>129.61600000000001</v>
      </c>
      <c r="L278" s="13">
        <v>154.15899999999999</v>
      </c>
      <c r="M278" s="13">
        <v>96.707999999999998</v>
      </c>
      <c r="N278" s="13">
        <v>96.3</v>
      </c>
      <c r="O278" s="13">
        <v>165.55799999999999</v>
      </c>
      <c r="P278" s="13">
        <v>136.041</v>
      </c>
      <c r="Q278" s="13">
        <v>105.712</v>
      </c>
      <c r="R278" s="13">
        <v>129.22</v>
      </c>
      <c r="S278" s="13" t="e">
        <f t="shared" ca="1" si="14"/>
        <v>#NAME?</v>
      </c>
      <c r="T278" s="13">
        <v>118</v>
      </c>
      <c r="U278" s="13">
        <v>53.5</v>
      </c>
      <c r="Y278" s="10">
        <v>43082</v>
      </c>
      <c r="Z278" s="13">
        <v>597.48</v>
      </c>
    </row>
    <row r="279" spans="1:26" s="4" customFormat="1">
      <c r="A279" s="10">
        <v>41160</v>
      </c>
      <c r="B279" s="13">
        <v>1053.6969999999999</v>
      </c>
      <c r="C279" s="13">
        <v>120.55800000000001</v>
      </c>
      <c r="D279" s="13">
        <v>85.546000000000006</v>
      </c>
      <c r="E279" s="13">
        <v>105.063</v>
      </c>
      <c r="F279" s="13">
        <v>100.134</v>
      </c>
      <c r="G279" s="13">
        <v>112.23</v>
      </c>
      <c r="H279" s="13">
        <v>140.44399999999999</v>
      </c>
      <c r="I279" s="13">
        <v>312.5</v>
      </c>
      <c r="J279" s="13">
        <v>345</v>
      </c>
      <c r="K279" s="13">
        <v>129.61600000000001</v>
      </c>
      <c r="L279" s="13">
        <v>154.15899999999999</v>
      </c>
      <c r="M279" s="13">
        <v>96.707999999999998</v>
      </c>
      <c r="N279" s="13">
        <v>96.3</v>
      </c>
      <c r="O279" s="13">
        <v>165.55799999999999</v>
      </c>
      <c r="P279" s="13">
        <v>136.041</v>
      </c>
      <c r="Q279" s="13">
        <v>105.712</v>
      </c>
      <c r="R279" s="13">
        <v>129.22</v>
      </c>
      <c r="S279" s="13" t="e">
        <f t="shared" ca="1" si="14"/>
        <v>#NAME?</v>
      </c>
      <c r="T279" s="13">
        <v>118</v>
      </c>
      <c r="U279" s="13">
        <v>53.5</v>
      </c>
      <c r="Y279" s="10">
        <v>43081</v>
      </c>
      <c r="Z279" s="13">
        <v>597.4</v>
      </c>
    </row>
    <row r="280" spans="1:26" s="4" customFormat="1">
      <c r="A280" s="10">
        <v>41161</v>
      </c>
      <c r="B280" s="13">
        <v>1053.6969999999999</v>
      </c>
      <c r="C280" s="13">
        <v>120.55800000000001</v>
      </c>
      <c r="D280" s="13">
        <v>85.546000000000006</v>
      </c>
      <c r="E280" s="13">
        <v>105.063</v>
      </c>
      <c r="F280" s="13">
        <v>100.134</v>
      </c>
      <c r="G280" s="13">
        <v>112.23</v>
      </c>
      <c r="H280" s="13">
        <v>140.44399999999999</v>
      </c>
      <c r="I280" s="13">
        <v>312.5</v>
      </c>
      <c r="J280" s="13">
        <v>345</v>
      </c>
      <c r="K280" s="13">
        <v>129.61600000000001</v>
      </c>
      <c r="L280" s="13">
        <v>154.15899999999999</v>
      </c>
      <c r="M280" s="13">
        <v>96.707999999999998</v>
      </c>
      <c r="N280" s="13">
        <v>96.3</v>
      </c>
      <c r="O280" s="13">
        <v>165.55799999999999</v>
      </c>
      <c r="P280" s="13">
        <v>136.041</v>
      </c>
      <c r="Q280" s="13">
        <v>105.712</v>
      </c>
      <c r="R280" s="13">
        <v>129.22</v>
      </c>
      <c r="S280" s="13" t="e">
        <f t="shared" ca="1" si="14"/>
        <v>#NAME?</v>
      </c>
      <c r="T280" s="13">
        <v>118</v>
      </c>
      <c r="U280" s="13">
        <v>53.5</v>
      </c>
      <c r="Y280" s="10">
        <v>43080</v>
      </c>
      <c r="Z280" s="13">
        <v>597.25</v>
      </c>
    </row>
    <row r="281" spans="1:26" s="4" customFormat="1">
      <c r="A281" s="10">
        <v>41162</v>
      </c>
      <c r="B281" s="13">
        <v>1052.0519999999999</v>
      </c>
      <c r="C281" s="13">
        <v>119.745</v>
      </c>
      <c r="D281" s="13">
        <v>84.134</v>
      </c>
      <c r="E281" s="13">
        <v>105.301</v>
      </c>
      <c r="F281" s="13">
        <v>100.158</v>
      </c>
      <c r="G281" s="13">
        <v>111.54600000000001</v>
      </c>
      <c r="H281" s="13">
        <v>139.33500000000001</v>
      </c>
      <c r="I281" s="13">
        <v>338.5</v>
      </c>
      <c r="J281" s="13">
        <v>368</v>
      </c>
      <c r="K281" s="13">
        <v>128.92400000000001</v>
      </c>
      <c r="L281" s="13">
        <v>154.48699999999999</v>
      </c>
      <c r="M281" s="13">
        <v>92.727999999999994</v>
      </c>
      <c r="N281" s="13">
        <v>94.388000000000005</v>
      </c>
      <c r="O281" s="13">
        <v>165.55799999999999</v>
      </c>
      <c r="P281" s="13">
        <v>132.20500000000001</v>
      </c>
      <c r="Q281" s="13">
        <v>99.224999999999994</v>
      </c>
      <c r="R281" s="13">
        <v>129.22</v>
      </c>
      <c r="S281" s="13" t="e">
        <f t="shared" ca="1" si="14"/>
        <v>#NAME?</v>
      </c>
      <c r="T281" s="13">
        <v>120</v>
      </c>
      <c r="U281" s="13">
        <v>54.5</v>
      </c>
      <c r="Y281" s="10">
        <v>43077</v>
      </c>
      <c r="Z281" s="13">
        <v>597.48</v>
      </c>
    </row>
    <row r="282" spans="1:26" s="4" customFormat="1">
      <c r="A282" s="10">
        <v>41163</v>
      </c>
      <c r="B282" s="13">
        <v>1042.97</v>
      </c>
      <c r="C282" s="13">
        <v>117.848</v>
      </c>
      <c r="D282" s="13">
        <v>81.844999999999999</v>
      </c>
      <c r="E282" s="13">
        <v>103.114</v>
      </c>
      <c r="F282" s="13">
        <v>97.673000000000002</v>
      </c>
      <c r="G282" s="13">
        <v>109.173</v>
      </c>
      <c r="H282" s="13">
        <v>135.40799999999999</v>
      </c>
      <c r="I282" s="13">
        <v>340</v>
      </c>
      <c r="J282" s="13">
        <v>380</v>
      </c>
      <c r="K282" s="13">
        <v>128.33000000000001</v>
      </c>
      <c r="L282" s="13">
        <v>150.66999999999999</v>
      </c>
      <c r="M282" s="13">
        <v>91.567999999999998</v>
      </c>
      <c r="N282" s="13">
        <v>94.052999999999997</v>
      </c>
      <c r="O282" s="13">
        <v>165.55799999999999</v>
      </c>
      <c r="P282" s="13">
        <v>135.072</v>
      </c>
      <c r="Q282" s="13">
        <v>97.905000000000001</v>
      </c>
      <c r="R282" s="13">
        <v>129.22</v>
      </c>
      <c r="S282" s="13" t="e">
        <f t="shared" ca="1" si="14"/>
        <v>#NAME?</v>
      </c>
      <c r="T282" s="13">
        <v>120</v>
      </c>
      <c r="U282" s="13">
        <v>52.5</v>
      </c>
      <c r="Y282" s="10">
        <v>43076</v>
      </c>
      <c r="Z282" s="13">
        <v>597.47</v>
      </c>
    </row>
    <row r="283" spans="1:26" s="4" customFormat="1">
      <c r="A283" s="10">
        <v>41164</v>
      </c>
      <c r="B283" s="13">
        <v>1029.5</v>
      </c>
      <c r="C283" s="13">
        <v>114.345</v>
      </c>
      <c r="D283" s="13">
        <v>80.004999999999995</v>
      </c>
      <c r="E283" s="13">
        <v>99.84</v>
      </c>
      <c r="F283" s="13">
        <v>95.753</v>
      </c>
      <c r="G283" s="13">
        <v>105.18300000000001</v>
      </c>
      <c r="H283" s="13">
        <v>135.39400000000001</v>
      </c>
      <c r="I283" s="13">
        <v>320</v>
      </c>
      <c r="J283" s="13">
        <v>356</v>
      </c>
      <c r="K283" s="13">
        <v>136.32</v>
      </c>
      <c r="L283" s="13">
        <v>150.5</v>
      </c>
      <c r="M283" s="13">
        <v>87.903000000000006</v>
      </c>
      <c r="N283" s="13">
        <v>79.34</v>
      </c>
      <c r="O283" s="13">
        <v>165.55799999999999</v>
      </c>
      <c r="P283" s="13">
        <v>131.417</v>
      </c>
      <c r="Q283" s="13">
        <v>94.89</v>
      </c>
      <c r="R283" s="13">
        <v>129.22</v>
      </c>
      <c r="S283" s="13" t="e">
        <f t="shared" ca="1" si="14"/>
        <v>#NAME?</v>
      </c>
      <c r="T283" s="13">
        <v>115</v>
      </c>
      <c r="U283" s="13">
        <v>51.5</v>
      </c>
      <c r="Y283" s="10">
        <v>43075</v>
      </c>
      <c r="Z283" s="13">
        <v>597.42999999999995</v>
      </c>
    </row>
    <row r="284" spans="1:26" s="4" customFormat="1">
      <c r="A284" s="10">
        <v>41165</v>
      </c>
      <c r="B284" s="13">
        <v>988.02</v>
      </c>
      <c r="C284" s="13">
        <v>110.625</v>
      </c>
      <c r="D284" s="13">
        <v>78.375</v>
      </c>
      <c r="E284" s="13">
        <v>98.75</v>
      </c>
      <c r="F284" s="13">
        <v>92.998000000000005</v>
      </c>
      <c r="G284" s="13">
        <v>103.875</v>
      </c>
      <c r="H284" s="13">
        <v>138.55000000000001</v>
      </c>
      <c r="I284" s="13">
        <v>322.5</v>
      </c>
      <c r="J284" s="13">
        <v>347.5</v>
      </c>
      <c r="K284" s="13">
        <v>140.673</v>
      </c>
      <c r="L284" s="13">
        <v>154.85300000000001</v>
      </c>
      <c r="M284" s="13">
        <v>87.903000000000006</v>
      </c>
      <c r="N284" s="13">
        <v>79.34</v>
      </c>
      <c r="O284" s="13">
        <v>165.55799999999999</v>
      </c>
      <c r="P284" s="13">
        <v>131.417</v>
      </c>
      <c r="Q284" s="13">
        <v>95.266000000000005</v>
      </c>
      <c r="R284" s="13">
        <v>129.22</v>
      </c>
      <c r="S284" s="13" t="e">
        <f t="shared" ca="1" si="14"/>
        <v>#NAME?</v>
      </c>
      <c r="T284" s="13">
        <v>113</v>
      </c>
      <c r="U284" s="13">
        <v>50.5</v>
      </c>
      <c r="Y284" s="10">
        <v>43074</v>
      </c>
      <c r="Z284" s="13">
        <v>597.79</v>
      </c>
    </row>
    <row r="285" spans="1:26" s="4" customFormat="1">
      <c r="A285" s="10">
        <v>41166</v>
      </c>
      <c r="B285" s="13">
        <v>934.38499999999999</v>
      </c>
      <c r="C285" s="13">
        <v>102.163</v>
      </c>
      <c r="D285" s="13">
        <v>79.332999999999998</v>
      </c>
      <c r="E285" s="13">
        <v>89.55</v>
      </c>
      <c r="F285" s="13">
        <v>87.52</v>
      </c>
      <c r="G285" s="13">
        <v>97.204999999999998</v>
      </c>
      <c r="H285" s="13">
        <v>125.63</v>
      </c>
      <c r="I285" s="13">
        <v>304</v>
      </c>
      <c r="J285" s="13">
        <v>329</v>
      </c>
      <c r="K285" s="13">
        <v>132.244</v>
      </c>
      <c r="L285" s="13">
        <v>139.27799999999999</v>
      </c>
      <c r="M285" s="13">
        <v>87.903000000000006</v>
      </c>
      <c r="N285" s="13">
        <v>79.34</v>
      </c>
      <c r="O285" s="13">
        <v>165.55799999999999</v>
      </c>
      <c r="P285" s="13">
        <v>131.417</v>
      </c>
      <c r="Q285" s="13">
        <v>95.266000000000005</v>
      </c>
      <c r="R285" s="13">
        <v>129.22</v>
      </c>
      <c r="S285" s="13" t="e">
        <f t="shared" ref="S285:S348" ca="1" si="15">+IFERROR(VLOOKUP($A285,$Y$28:$Z$330,2,0),S284)</f>
        <v>#NAME?</v>
      </c>
      <c r="T285" s="13">
        <v>99</v>
      </c>
      <c r="U285" s="13">
        <v>49</v>
      </c>
      <c r="Y285" s="10">
        <v>43073</v>
      </c>
      <c r="Z285" s="13">
        <v>597.67999999999995</v>
      </c>
    </row>
    <row r="286" spans="1:26" s="4" customFormat="1">
      <c r="A286" s="10">
        <v>41167</v>
      </c>
      <c r="B286" s="13">
        <v>934.38499999999999</v>
      </c>
      <c r="C286" s="13">
        <v>102.163</v>
      </c>
      <c r="D286" s="13">
        <v>79.332999999999998</v>
      </c>
      <c r="E286" s="13">
        <v>89.55</v>
      </c>
      <c r="F286" s="13">
        <v>87.52</v>
      </c>
      <c r="G286" s="13">
        <v>97.204999999999998</v>
      </c>
      <c r="H286" s="13">
        <v>125.63</v>
      </c>
      <c r="I286" s="13">
        <v>304</v>
      </c>
      <c r="J286" s="13">
        <v>329</v>
      </c>
      <c r="K286" s="13">
        <v>132.244</v>
      </c>
      <c r="L286" s="13">
        <v>139.27799999999999</v>
      </c>
      <c r="M286" s="13">
        <v>87.903000000000006</v>
      </c>
      <c r="N286" s="13">
        <v>79.34</v>
      </c>
      <c r="O286" s="13">
        <v>165.55799999999999</v>
      </c>
      <c r="P286" s="13">
        <v>131.417</v>
      </c>
      <c r="Q286" s="13">
        <v>95.266000000000005</v>
      </c>
      <c r="R286" s="13">
        <v>129.22</v>
      </c>
      <c r="S286" s="13" t="e">
        <f t="shared" ca="1" si="15"/>
        <v>#NAME?</v>
      </c>
      <c r="T286" s="13">
        <v>99</v>
      </c>
      <c r="U286" s="13">
        <v>49</v>
      </c>
      <c r="Y286" s="10">
        <v>43070</v>
      </c>
      <c r="Z286" s="13">
        <v>597.23</v>
      </c>
    </row>
    <row r="287" spans="1:26" s="4" customFormat="1">
      <c r="A287" s="10">
        <v>41168</v>
      </c>
      <c r="B287" s="13">
        <v>934.38499999999999</v>
      </c>
      <c r="C287" s="13">
        <v>102.163</v>
      </c>
      <c r="D287" s="13">
        <v>79.332999999999998</v>
      </c>
      <c r="E287" s="13">
        <v>89.55</v>
      </c>
      <c r="F287" s="13">
        <v>87.52</v>
      </c>
      <c r="G287" s="13">
        <v>97.204999999999998</v>
      </c>
      <c r="H287" s="13">
        <v>125.63</v>
      </c>
      <c r="I287" s="13">
        <v>304</v>
      </c>
      <c r="J287" s="13">
        <v>329</v>
      </c>
      <c r="K287" s="13">
        <v>132.244</v>
      </c>
      <c r="L287" s="13">
        <v>139.27799999999999</v>
      </c>
      <c r="M287" s="13">
        <v>87.903000000000006</v>
      </c>
      <c r="N287" s="13">
        <v>79.34</v>
      </c>
      <c r="O287" s="13">
        <v>165.55799999999999</v>
      </c>
      <c r="P287" s="13">
        <v>131.417</v>
      </c>
      <c r="Q287" s="13">
        <v>95.266000000000005</v>
      </c>
      <c r="R287" s="13">
        <v>129.22</v>
      </c>
      <c r="S287" s="13" t="e">
        <f t="shared" ca="1" si="15"/>
        <v>#NAME?</v>
      </c>
      <c r="T287" s="13">
        <v>99</v>
      </c>
      <c r="U287" s="13">
        <v>49</v>
      </c>
      <c r="Y287" s="10">
        <v>43069</v>
      </c>
      <c r="Z287" s="13">
        <v>597.66</v>
      </c>
    </row>
    <row r="288" spans="1:26" s="4" customFormat="1">
      <c r="A288" s="10">
        <v>41169</v>
      </c>
      <c r="B288" s="13">
        <v>908.35500000000002</v>
      </c>
      <c r="C288" s="13">
        <v>100.16800000000001</v>
      </c>
      <c r="D288" s="13">
        <v>74.646000000000001</v>
      </c>
      <c r="E288" s="13">
        <v>90.388999999999996</v>
      </c>
      <c r="F288" s="13">
        <v>86.168000000000006</v>
      </c>
      <c r="G288" s="13">
        <v>94.331999999999994</v>
      </c>
      <c r="H288" s="13">
        <v>129.92699999999999</v>
      </c>
      <c r="I288" s="13">
        <v>318</v>
      </c>
      <c r="J288" s="13">
        <v>355</v>
      </c>
      <c r="K288" s="13">
        <v>134.488</v>
      </c>
      <c r="L288" s="13">
        <v>144.83500000000001</v>
      </c>
      <c r="M288" s="13">
        <v>87.903000000000006</v>
      </c>
      <c r="N288" s="13">
        <v>79.34</v>
      </c>
      <c r="O288" s="13">
        <v>165.55799999999999</v>
      </c>
      <c r="P288" s="13">
        <v>131.417</v>
      </c>
      <c r="Q288" s="13">
        <v>95.266000000000005</v>
      </c>
      <c r="R288" s="13">
        <v>129.22</v>
      </c>
      <c r="S288" s="13" t="e">
        <f t="shared" ca="1" si="15"/>
        <v>#NAME?</v>
      </c>
      <c r="T288" s="13">
        <v>96</v>
      </c>
      <c r="U288" s="13">
        <v>48</v>
      </c>
      <c r="Y288" s="10">
        <v>43068</v>
      </c>
      <c r="Z288" s="13">
        <v>597.38</v>
      </c>
    </row>
    <row r="289" spans="1:26" s="4" customFormat="1">
      <c r="A289" s="10">
        <v>41170</v>
      </c>
      <c r="B289" s="13">
        <v>929.91</v>
      </c>
      <c r="C289" s="13">
        <v>100.833</v>
      </c>
      <c r="D289" s="13">
        <v>74.94</v>
      </c>
      <c r="E289" s="13">
        <v>91.832999999999998</v>
      </c>
      <c r="F289" s="13">
        <v>87.915000000000006</v>
      </c>
      <c r="G289" s="13">
        <v>95.01</v>
      </c>
      <c r="H289" s="13">
        <v>131.083</v>
      </c>
      <c r="I289" s="13">
        <v>334</v>
      </c>
      <c r="J289" s="13">
        <v>376.5</v>
      </c>
      <c r="K289" s="13">
        <v>134.51</v>
      </c>
      <c r="L289" s="13">
        <v>144.5</v>
      </c>
      <c r="M289" s="13">
        <v>71.998000000000005</v>
      </c>
      <c r="N289" s="13">
        <v>79.34</v>
      </c>
      <c r="O289" s="13">
        <v>165.55799999999999</v>
      </c>
      <c r="P289" s="13">
        <v>131.417</v>
      </c>
      <c r="Q289" s="13">
        <v>95.266000000000005</v>
      </c>
      <c r="R289" s="13">
        <v>129.22</v>
      </c>
      <c r="S289" s="13" t="e">
        <f t="shared" ca="1" si="15"/>
        <v>#NAME?</v>
      </c>
      <c r="T289" s="13">
        <v>100</v>
      </c>
      <c r="U289" s="13">
        <v>47.5</v>
      </c>
      <c r="Y289" s="10">
        <v>43067</v>
      </c>
      <c r="Z289" s="13">
        <v>597.37</v>
      </c>
    </row>
    <row r="290" spans="1:26" s="4" customFormat="1">
      <c r="A290" s="10">
        <v>41171</v>
      </c>
      <c r="B290" s="13">
        <v>936.02300000000002</v>
      </c>
      <c r="C290" s="13">
        <v>101.5</v>
      </c>
      <c r="D290" s="13">
        <v>75.012</v>
      </c>
      <c r="E290" s="13">
        <v>92.828000000000003</v>
      </c>
      <c r="F290" s="13">
        <v>89.662999999999997</v>
      </c>
      <c r="G290" s="13">
        <v>97.685000000000002</v>
      </c>
      <c r="H290" s="13">
        <v>129.79499999999999</v>
      </c>
      <c r="I290" s="13">
        <v>318</v>
      </c>
      <c r="J290" s="13">
        <v>353</v>
      </c>
      <c r="K290" s="13">
        <v>132.83500000000001</v>
      </c>
      <c r="L290" s="13">
        <v>142.559</v>
      </c>
      <c r="M290" s="13">
        <v>71.998000000000005</v>
      </c>
      <c r="N290" s="13">
        <v>79.34</v>
      </c>
      <c r="O290" s="13">
        <v>165.55799999999999</v>
      </c>
      <c r="P290" s="13">
        <v>131.417</v>
      </c>
      <c r="Q290" s="13">
        <v>95.266000000000005</v>
      </c>
      <c r="R290" s="13">
        <v>129.22</v>
      </c>
      <c r="S290" s="13" t="e">
        <f t="shared" ca="1" si="15"/>
        <v>#NAME?</v>
      </c>
      <c r="T290" s="13">
        <v>93</v>
      </c>
      <c r="U290" s="13">
        <v>47</v>
      </c>
      <c r="Y290" s="10">
        <v>43066</v>
      </c>
      <c r="Z290" s="13">
        <v>597.48</v>
      </c>
    </row>
    <row r="291" spans="1:26" s="4" customFormat="1">
      <c r="A291" s="10">
        <v>41172</v>
      </c>
      <c r="B291" s="13">
        <v>921.28499999999997</v>
      </c>
      <c r="C291" s="13">
        <v>103.328</v>
      </c>
      <c r="D291" s="13">
        <v>75.828000000000003</v>
      </c>
      <c r="E291" s="13">
        <v>94.498000000000005</v>
      </c>
      <c r="F291" s="13">
        <v>90.988</v>
      </c>
      <c r="G291" s="13">
        <v>99.504999999999995</v>
      </c>
      <c r="H291" s="13">
        <v>141.66499999999999</v>
      </c>
      <c r="I291" s="13">
        <v>329.5</v>
      </c>
      <c r="J291" s="13">
        <v>369.5</v>
      </c>
      <c r="K291" s="13">
        <v>144.19300000000001</v>
      </c>
      <c r="L291" s="13">
        <v>153.119</v>
      </c>
      <c r="M291" s="13">
        <v>71.998000000000005</v>
      </c>
      <c r="N291" s="13">
        <v>79.34</v>
      </c>
      <c r="O291" s="13">
        <v>165.55799999999999</v>
      </c>
      <c r="P291" s="13">
        <v>131.417</v>
      </c>
      <c r="Q291" s="13">
        <v>95.266000000000005</v>
      </c>
      <c r="R291" s="13">
        <v>129.22</v>
      </c>
      <c r="S291" s="13" t="e">
        <f t="shared" ca="1" si="15"/>
        <v>#NAME?</v>
      </c>
      <c r="T291" s="13">
        <v>102</v>
      </c>
      <c r="U291" s="13">
        <v>47</v>
      </c>
      <c r="Y291" s="10">
        <v>43063</v>
      </c>
      <c r="Z291" s="13">
        <v>597.53</v>
      </c>
    </row>
    <row r="292" spans="1:26" s="4" customFormat="1">
      <c r="A292" s="10">
        <v>41173</v>
      </c>
      <c r="B292" s="13">
        <v>922.8</v>
      </c>
      <c r="C292" s="13">
        <v>105.003</v>
      </c>
      <c r="D292" s="13">
        <v>76.162999999999997</v>
      </c>
      <c r="E292" s="13">
        <v>96.007000000000005</v>
      </c>
      <c r="F292" s="13">
        <v>92.887</v>
      </c>
      <c r="G292" s="13">
        <v>100.19</v>
      </c>
      <c r="H292" s="13">
        <v>141.17500000000001</v>
      </c>
      <c r="I292" s="13">
        <v>332</v>
      </c>
      <c r="J292" s="13">
        <v>369.5</v>
      </c>
      <c r="K292" s="13">
        <v>142.495</v>
      </c>
      <c r="L292" s="13">
        <v>151.83500000000001</v>
      </c>
      <c r="M292" s="13">
        <v>71.998000000000005</v>
      </c>
      <c r="N292" s="13">
        <v>79.34</v>
      </c>
      <c r="O292" s="13">
        <v>165.55799999999999</v>
      </c>
      <c r="P292" s="13">
        <v>131.417</v>
      </c>
      <c r="Q292" s="13">
        <v>95.266000000000005</v>
      </c>
      <c r="R292" s="13">
        <v>129.22</v>
      </c>
      <c r="S292" s="13" t="e">
        <f t="shared" ca="1" si="15"/>
        <v>#NAME?</v>
      </c>
      <c r="T292" s="13">
        <v>105</v>
      </c>
      <c r="U292" s="13">
        <v>46.5</v>
      </c>
      <c r="Y292" s="10">
        <v>43062</v>
      </c>
      <c r="Z292" s="13">
        <v>596.79999999999995</v>
      </c>
    </row>
    <row r="293" spans="1:26" s="4" customFormat="1">
      <c r="A293" s="10">
        <v>41174</v>
      </c>
      <c r="B293" s="13">
        <v>922.8</v>
      </c>
      <c r="C293" s="13">
        <v>105.003</v>
      </c>
      <c r="D293" s="13">
        <v>76.162999999999997</v>
      </c>
      <c r="E293" s="13">
        <v>96.007000000000005</v>
      </c>
      <c r="F293" s="13">
        <v>92.887</v>
      </c>
      <c r="G293" s="13">
        <v>100.19</v>
      </c>
      <c r="H293" s="13">
        <v>141.17500000000001</v>
      </c>
      <c r="I293" s="13">
        <v>332</v>
      </c>
      <c r="J293" s="13">
        <v>369.5</v>
      </c>
      <c r="K293" s="13">
        <v>142.495</v>
      </c>
      <c r="L293" s="13">
        <v>151.83500000000001</v>
      </c>
      <c r="M293" s="13">
        <v>71.998000000000005</v>
      </c>
      <c r="N293" s="13">
        <v>79.34</v>
      </c>
      <c r="O293" s="13">
        <v>165.55799999999999</v>
      </c>
      <c r="P293" s="13">
        <v>131.417</v>
      </c>
      <c r="Q293" s="13">
        <v>95.266000000000005</v>
      </c>
      <c r="R293" s="13">
        <v>129.22</v>
      </c>
      <c r="S293" s="13" t="e">
        <f t="shared" ca="1" si="15"/>
        <v>#NAME?</v>
      </c>
      <c r="T293" s="13">
        <v>105</v>
      </c>
      <c r="U293" s="13">
        <v>46.5</v>
      </c>
      <c r="Y293" s="10">
        <v>43061</v>
      </c>
      <c r="Z293" s="13">
        <v>597.20000000000005</v>
      </c>
    </row>
    <row r="294" spans="1:26" s="4" customFormat="1">
      <c r="A294" s="10">
        <v>41175</v>
      </c>
      <c r="B294" s="13">
        <v>922.8</v>
      </c>
      <c r="C294" s="13">
        <v>105.003</v>
      </c>
      <c r="D294" s="13">
        <v>76.162999999999997</v>
      </c>
      <c r="E294" s="13">
        <v>96.007000000000005</v>
      </c>
      <c r="F294" s="13">
        <v>92.887</v>
      </c>
      <c r="G294" s="13">
        <v>100.19</v>
      </c>
      <c r="H294" s="13">
        <v>141.17500000000001</v>
      </c>
      <c r="I294" s="13">
        <v>332</v>
      </c>
      <c r="J294" s="13">
        <v>369.5</v>
      </c>
      <c r="K294" s="13">
        <v>142.495</v>
      </c>
      <c r="L294" s="13">
        <v>151.83500000000001</v>
      </c>
      <c r="M294" s="13">
        <v>71.998000000000005</v>
      </c>
      <c r="N294" s="13">
        <v>79.34</v>
      </c>
      <c r="O294" s="13">
        <v>165.55799999999999</v>
      </c>
      <c r="P294" s="13">
        <v>131.417</v>
      </c>
      <c r="Q294" s="13">
        <v>95.266000000000005</v>
      </c>
      <c r="R294" s="13">
        <v>129.22</v>
      </c>
      <c r="S294" s="13" t="e">
        <f t="shared" ca="1" si="15"/>
        <v>#NAME?</v>
      </c>
      <c r="T294" s="13">
        <v>105</v>
      </c>
      <c r="U294" s="13">
        <v>46.5</v>
      </c>
      <c r="Y294" s="10">
        <v>43060</v>
      </c>
      <c r="Z294" s="13">
        <v>597.26</v>
      </c>
    </row>
    <row r="295" spans="1:26" s="4" customFormat="1">
      <c r="A295" s="10">
        <v>41176</v>
      </c>
      <c r="B295" s="13">
        <v>944.61500000000001</v>
      </c>
      <c r="C295" s="13">
        <v>107.736</v>
      </c>
      <c r="D295" s="13">
        <v>78.808000000000007</v>
      </c>
      <c r="E295" s="13">
        <v>98.075999999999993</v>
      </c>
      <c r="F295" s="13">
        <v>95.328000000000003</v>
      </c>
      <c r="G295" s="13">
        <v>103.32299999999999</v>
      </c>
      <c r="H295" s="13">
        <v>149.83500000000001</v>
      </c>
      <c r="I295" s="13">
        <v>325</v>
      </c>
      <c r="J295" s="13">
        <v>354.5</v>
      </c>
      <c r="K295" s="13">
        <v>149.5</v>
      </c>
      <c r="L295" s="13">
        <v>161.333</v>
      </c>
      <c r="M295" s="13">
        <v>71.998000000000005</v>
      </c>
      <c r="N295" s="13">
        <v>79.34</v>
      </c>
      <c r="O295" s="13">
        <v>165.55799999999999</v>
      </c>
      <c r="P295" s="13">
        <v>131.417</v>
      </c>
      <c r="Q295" s="13">
        <v>95.266000000000005</v>
      </c>
      <c r="R295" s="13">
        <v>129.22</v>
      </c>
      <c r="S295" s="13" t="e">
        <f t="shared" ca="1" si="15"/>
        <v>#NAME?</v>
      </c>
      <c r="T295" s="13">
        <v>108</v>
      </c>
      <c r="U295" s="13">
        <v>49.5</v>
      </c>
      <c r="Y295" s="10">
        <v>43059</v>
      </c>
      <c r="Z295" s="13">
        <v>597.24</v>
      </c>
    </row>
    <row r="296" spans="1:26" s="4" customFormat="1">
      <c r="A296" s="10">
        <v>41177</v>
      </c>
      <c r="B296" s="13">
        <v>972.375</v>
      </c>
      <c r="C296" s="13">
        <v>111.625</v>
      </c>
      <c r="D296" s="13">
        <v>83.596999999999994</v>
      </c>
      <c r="E296" s="13">
        <v>103.363</v>
      </c>
      <c r="F296" s="13">
        <v>101.89700000000001</v>
      </c>
      <c r="G296" s="13">
        <v>104.30500000000001</v>
      </c>
      <c r="H296" s="13">
        <v>148.83500000000001</v>
      </c>
      <c r="I296" s="13">
        <v>332.5</v>
      </c>
      <c r="J296" s="13">
        <v>360.5</v>
      </c>
      <c r="K296" s="13">
        <v>145.33500000000001</v>
      </c>
      <c r="L296" s="13">
        <v>161.333</v>
      </c>
      <c r="M296" s="13">
        <v>71.998000000000005</v>
      </c>
      <c r="N296" s="13">
        <v>79.34</v>
      </c>
      <c r="O296" s="13">
        <v>165.55799999999999</v>
      </c>
      <c r="P296" s="13">
        <v>131.417</v>
      </c>
      <c r="Q296" s="13">
        <v>95.266000000000005</v>
      </c>
      <c r="R296" s="13">
        <v>129.22</v>
      </c>
      <c r="S296" s="13" t="e">
        <f t="shared" ca="1" si="15"/>
        <v>#NAME?</v>
      </c>
      <c r="T296" s="13">
        <v>111</v>
      </c>
      <c r="U296" s="13">
        <v>51</v>
      </c>
      <c r="Y296" s="10">
        <v>43056</v>
      </c>
      <c r="Z296" s="13">
        <v>597.38</v>
      </c>
    </row>
    <row r="297" spans="1:26" s="4" customFormat="1">
      <c r="A297" s="10">
        <v>41178</v>
      </c>
      <c r="B297" s="13">
        <v>994.75</v>
      </c>
      <c r="C297" s="13">
        <v>114.352</v>
      </c>
      <c r="D297" s="13">
        <v>84.466999999999999</v>
      </c>
      <c r="E297" s="13">
        <v>104.089</v>
      </c>
      <c r="F297" s="13">
        <v>103.81699999999999</v>
      </c>
      <c r="G297" s="13">
        <v>107.556</v>
      </c>
      <c r="H297" s="13">
        <v>157.815</v>
      </c>
      <c r="I297" s="13">
        <v>369.5</v>
      </c>
      <c r="J297" s="13">
        <v>399.5</v>
      </c>
      <c r="K297" s="13">
        <v>150.69999999999999</v>
      </c>
      <c r="L297" s="13">
        <v>168.767</v>
      </c>
      <c r="M297" s="13">
        <v>71.998000000000005</v>
      </c>
      <c r="N297" s="13">
        <v>79.34</v>
      </c>
      <c r="O297" s="13">
        <v>165.55799999999999</v>
      </c>
      <c r="P297" s="13">
        <v>131.417</v>
      </c>
      <c r="Q297" s="13">
        <v>95.266000000000005</v>
      </c>
      <c r="R297" s="13">
        <v>129.22</v>
      </c>
      <c r="S297" s="13" t="e">
        <f t="shared" ca="1" si="15"/>
        <v>#NAME?</v>
      </c>
      <c r="T297" s="13">
        <v>120</v>
      </c>
      <c r="U297" s="13">
        <v>56</v>
      </c>
      <c r="Y297" s="10">
        <v>43055</v>
      </c>
      <c r="Z297" s="13">
        <v>597.70000000000005</v>
      </c>
    </row>
    <row r="298" spans="1:26" s="4" customFormat="1">
      <c r="A298" s="10">
        <v>41179</v>
      </c>
      <c r="B298" s="13">
        <v>979.01499999999999</v>
      </c>
      <c r="C298" s="13">
        <v>113.468</v>
      </c>
      <c r="D298" s="13">
        <v>83.625</v>
      </c>
      <c r="E298" s="13">
        <v>103.938</v>
      </c>
      <c r="F298" s="13">
        <v>102.003</v>
      </c>
      <c r="G298" s="13">
        <v>106.229</v>
      </c>
      <c r="H298" s="13">
        <v>152.15199999999999</v>
      </c>
      <c r="I298" s="13">
        <v>365.5</v>
      </c>
      <c r="J298" s="13">
        <v>393.5</v>
      </c>
      <c r="K298" s="13">
        <v>153.78899999999999</v>
      </c>
      <c r="L298" s="13">
        <v>161.83500000000001</v>
      </c>
      <c r="M298" s="13">
        <v>71.998000000000005</v>
      </c>
      <c r="N298" s="13">
        <v>79.34</v>
      </c>
      <c r="O298" s="13">
        <v>165.55799999999999</v>
      </c>
      <c r="P298" s="13">
        <v>131.417</v>
      </c>
      <c r="Q298" s="13">
        <v>95.266000000000005</v>
      </c>
      <c r="R298" s="13">
        <v>129.22</v>
      </c>
      <c r="S298" s="13" t="e">
        <f t="shared" ca="1" si="15"/>
        <v>#NAME?</v>
      </c>
      <c r="T298" s="13">
        <v>117</v>
      </c>
      <c r="U298" s="13">
        <v>55</v>
      </c>
      <c r="Y298" s="10">
        <v>43054</v>
      </c>
      <c r="Z298" s="13">
        <v>596.86</v>
      </c>
    </row>
    <row r="299" spans="1:26" s="4" customFormat="1">
      <c r="A299" s="10">
        <v>41180</v>
      </c>
      <c r="B299" s="13">
        <v>958.96500000000003</v>
      </c>
      <c r="C299" s="13">
        <v>112.825</v>
      </c>
      <c r="D299" s="13">
        <v>84.49</v>
      </c>
      <c r="E299" s="13">
        <v>103.985</v>
      </c>
      <c r="F299" s="13">
        <v>101.825</v>
      </c>
      <c r="G299" s="13">
        <v>106.33</v>
      </c>
      <c r="H299" s="13">
        <v>150.34299999999999</v>
      </c>
      <c r="I299" s="13">
        <v>355.5</v>
      </c>
      <c r="J299" s="13">
        <v>385.5</v>
      </c>
      <c r="K299" s="13">
        <v>149.25299999999999</v>
      </c>
      <c r="L299" s="13">
        <v>160.667</v>
      </c>
      <c r="M299" s="13">
        <v>71.998000000000005</v>
      </c>
      <c r="N299" s="13">
        <v>79.34</v>
      </c>
      <c r="O299" s="13">
        <v>165.55799999999999</v>
      </c>
      <c r="P299" s="13">
        <v>131.417</v>
      </c>
      <c r="Q299" s="13">
        <v>95.266000000000005</v>
      </c>
      <c r="R299" s="13">
        <v>129.22</v>
      </c>
      <c r="S299" s="13" t="e">
        <f t="shared" ca="1" si="15"/>
        <v>#NAME?</v>
      </c>
      <c r="T299" s="13">
        <v>114</v>
      </c>
      <c r="U299" s="13">
        <v>54</v>
      </c>
      <c r="Y299" s="10">
        <v>43053</v>
      </c>
      <c r="Z299" s="13">
        <v>597.47</v>
      </c>
    </row>
    <row r="300" spans="1:26" s="4" customFormat="1">
      <c r="A300" s="10">
        <v>41181</v>
      </c>
      <c r="B300" s="13">
        <v>958.96500000000003</v>
      </c>
      <c r="C300" s="13">
        <v>112.825</v>
      </c>
      <c r="D300" s="13">
        <v>84.49</v>
      </c>
      <c r="E300" s="13">
        <v>103.985</v>
      </c>
      <c r="F300" s="13">
        <v>101.825</v>
      </c>
      <c r="G300" s="13">
        <v>106.33</v>
      </c>
      <c r="H300" s="13">
        <v>150.34299999999999</v>
      </c>
      <c r="I300" s="13">
        <v>355.5</v>
      </c>
      <c r="J300" s="13">
        <v>385.5</v>
      </c>
      <c r="K300" s="13">
        <v>149.25299999999999</v>
      </c>
      <c r="L300" s="13">
        <v>160.667</v>
      </c>
      <c r="M300" s="13">
        <v>71.998000000000005</v>
      </c>
      <c r="N300" s="13">
        <v>79.34</v>
      </c>
      <c r="O300" s="13">
        <v>165.55799999999999</v>
      </c>
      <c r="P300" s="13">
        <v>131.417</v>
      </c>
      <c r="Q300" s="13">
        <v>95.266000000000005</v>
      </c>
      <c r="R300" s="13">
        <v>129.22</v>
      </c>
      <c r="S300" s="13" t="e">
        <f t="shared" ca="1" si="15"/>
        <v>#NAME?</v>
      </c>
      <c r="T300" s="13">
        <v>114</v>
      </c>
      <c r="U300" s="13">
        <v>54</v>
      </c>
      <c r="Y300" s="10">
        <v>43052</v>
      </c>
      <c r="Z300" s="13">
        <v>597.66999999999996</v>
      </c>
    </row>
    <row r="301" spans="1:26" s="4" customFormat="1">
      <c r="A301" s="10">
        <v>41182</v>
      </c>
      <c r="B301" s="13">
        <v>958.96500000000003</v>
      </c>
      <c r="C301" s="13">
        <v>112.825</v>
      </c>
      <c r="D301" s="13">
        <v>84.49</v>
      </c>
      <c r="E301" s="13">
        <v>103.985</v>
      </c>
      <c r="F301" s="13">
        <v>101.825</v>
      </c>
      <c r="G301" s="13">
        <v>106.33</v>
      </c>
      <c r="H301" s="13">
        <v>150.34299999999999</v>
      </c>
      <c r="I301" s="13">
        <v>355.5</v>
      </c>
      <c r="J301" s="13">
        <v>385.5</v>
      </c>
      <c r="K301" s="13">
        <v>149.25299999999999</v>
      </c>
      <c r="L301" s="13">
        <v>160.667</v>
      </c>
      <c r="M301" s="13">
        <v>71.998000000000005</v>
      </c>
      <c r="N301" s="13">
        <v>79.34</v>
      </c>
      <c r="O301" s="13">
        <v>165.55799999999999</v>
      </c>
      <c r="P301" s="13">
        <v>131.417</v>
      </c>
      <c r="Q301" s="13">
        <v>95.266000000000005</v>
      </c>
      <c r="R301" s="13">
        <v>129.22</v>
      </c>
      <c r="S301" s="13" t="e">
        <f t="shared" ca="1" si="15"/>
        <v>#NAME?</v>
      </c>
      <c r="T301" s="13">
        <v>114</v>
      </c>
      <c r="U301" s="13">
        <v>54</v>
      </c>
      <c r="Y301" s="10">
        <v>43049</v>
      </c>
      <c r="Z301" s="13">
        <v>597.44000000000005</v>
      </c>
    </row>
    <row r="302" spans="1:26" s="4" customFormat="1">
      <c r="A302" s="10">
        <v>41183</v>
      </c>
      <c r="B302" s="13">
        <v>945.33500000000004</v>
      </c>
      <c r="C302" s="13">
        <v>113.083</v>
      </c>
      <c r="D302" s="13">
        <v>84.378</v>
      </c>
      <c r="E302" s="13">
        <v>104.785</v>
      </c>
      <c r="F302" s="13">
        <v>103.08</v>
      </c>
      <c r="G302" s="13">
        <v>106.5</v>
      </c>
      <c r="H302" s="13">
        <v>145.5</v>
      </c>
      <c r="I302" s="13">
        <v>347</v>
      </c>
      <c r="J302" s="13">
        <v>379.5</v>
      </c>
      <c r="K302" s="13">
        <v>145.417</v>
      </c>
      <c r="L302" s="13">
        <v>156.5</v>
      </c>
      <c r="M302" s="13">
        <v>71.998000000000005</v>
      </c>
      <c r="N302" s="13">
        <v>79.34</v>
      </c>
      <c r="O302" s="13">
        <v>165.55799999999999</v>
      </c>
      <c r="P302" s="13">
        <v>131.417</v>
      </c>
      <c r="Q302" s="13">
        <v>95.266000000000005</v>
      </c>
      <c r="R302" s="13">
        <v>129.22</v>
      </c>
      <c r="S302" s="13" t="e">
        <f t="shared" ca="1" si="15"/>
        <v>#NAME?</v>
      </c>
      <c r="T302" s="13">
        <v>111</v>
      </c>
      <c r="U302" s="13">
        <v>53</v>
      </c>
      <c r="Y302" s="10">
        <v>43048</v>
      </c>
      <c r="Z302" s="13">
        <v>597.17999999999995</v>
      </c>
    </row>
    <row r="303" spans="1:26" s="4" customFormat="1">
      <c r="A303" s="10">
        <v>41184</v>
      </c>
      <c r="B303" s="13">
        <v>950.70500000000004</v>
      </c>
      <c r="C303" s="13">
        <v>114.99299999999999</v>
      </c>
      <c r="D303" s="13">
        <v>84.948999999999998</v>
      </c>
      <c r="E303" s="13">
        <v>105.453</v>
      </c>
      <c r="F303" s="13">
        <v>105.003</v>
      </c>
      <c r="G303" s="13">
        <v>108.33</v>
      </c>
      <c r="H303" s="13">
        <v>141.68199999999999</v>
      </c>
      <c r="I303" s="13">
        <v>341</v>
      </c>
      <c r="J303" s="13">
        <v>378.5</v>
      </c>
      <c r="K303" s="13">
        <v>143</v>
      </c>
      <c r="L303" s="13">
        <v>152.25</v>
      </c>
      <c r="M303" s="13">
        <v>71.998000000000005</v>
      </c>
      <c r="N303" s="13">
        <v>79.34</v>
      </c>
      <c r="O303" s="13">
        <v>165.55799999999999</v>
      </c>
      <c r="P303" s="13">
        <v>131.417</v>
      </c>
      <c r="Q303" s="13">
        <v>95.266000000000005</v>
      </c>
      <c r="R303" s="13">
        <v>129.22</v>
      </c>
      <c r="S303" s="13" t="e">
        <f t="shared" ca="1" si="15"/>
        <v>#NAME?</v>
      </c>
      <c r="T303" s="13">
        <v>111</v>
      </c>
      <c r="U303" s="13">
        <v>54</v>
      </c>
      <c r="Y303" s="10">
        <v>43047</v>
      </c>
      <c r="Z303" s="13">
        <v>597.16999999999996</v>
      </c>
    </row>
    <row r="304" spans="1:26" s="4" customFormat="1">
      <c r="A304" s="10">
        <v>41185</v>
      </c>
      <c r="B304" s="13">
        <v>937.5</v>
      </c>
      <c r="C304" s="13">
        <v>114.25</v>
      </c>
      <c r="D304" s="13">
        <v>85.34</v>
      </c>
      <c r="E304" s="13">
        <v>104.782</v>
      </c>
      <c r="F304" s="13">
        <v>102.875</v>
      </c>
      <c r="G304" s="13">
        <v>107.5</v>
      </c>
      <c r="H304" s="13">
        <v>139.36500000000001</v>
      </c>
      <c r="I304" s="13">
        <v>337</v>
      </c>
      <c r="J304" s="13">
        <v>380</v>
      </c>
      <c r="K304" s="13">
        <v>145.16999999999999</v>
      </c>
      <c r="L304" s="13">
        <v>150.173</v>
      </c>
      <c r="M304" s="13">
        <v>71.998000000000005</v>
      </c>
      <c r="N304" s="13">
        <v>79.34</v>
      </c>
      <c r="O304" s="13">
        <v>165.55799999999999</v>
      </c>
      <c r="P304" s="13">
        <v>131.417</v>
      </c>
      <c r="Q304" s="13">
        <v>95.266000000000005</v>
      </c>
      <c r="R304" s="13">
        <v>129.22</v>
      </c>
      <c r="S304" s="13" t="e">
        <f t="shared" ca="1" si="15"/>
        <v>#NAME?</v>
      </c>
      <c r="T304" s="13">
        <v>112</v>
      </c>
      <c r="U304" s="13">
        <v>55</v>
      </c>
      <c r="Y304" s="10">
        <v>43046</v>
      </c>
      <c r="Z304" s="13">
        <v>597.41</v>
      </c>
    </row>
    <row r="305" spans="1:26" s="4" customFormat="1">
      <c r="A305" s="10">
        <v>41186</v>
      </c>
      <c r="B305" s="13">
        <v>921.83</v>
      </c>
      <c r="C305" s="13">
        <v>112.583</v>
      </c>
      <c r="D305" s="13">
        <v>82.87</v>
      </c>
      <c r="E305" s="13">
        <v>103.83799999999999</v>
      </c>
      <c r="F305" s="13">
        <v>101.66800000000001</v>
      </c>
      <c r="G305" s="13">
        <v>107.495</v>
      </c>
      <c r="H305" s="13">
        <v>140.63900000000001</v>
      </c>
      <c r="I305" s="13">
        <v>332</v>
      </c>
      <c r="J305" s="13">
        <v>375</v>
      </c>
      <c r="K305" s="13">
        <v>150.51300000000001</v>
      </c>
      <c r="L305" s="13">
        <v>152.88999999999999</v>
      </c>
      <c r="M305" s="13">
        <v>71.998000000000005</v>
      </c>
      <c r="N305" s="13">
        <v>79.34</v>
      </c>
      <c r="O305" s="13">
        <v>165.55799999999999</v>
      </c>
      <c r="P305" s="13">
        <v>131.417</v>
      </c>
      <c r="Q305" s="13">
        <v>95.266000000000005</v>
      </c>
      <c r="R305" s="13">
        <v>129.22</v>
      </c>
      <c r="S305" s="13" t="e">
        <f t="shared" ca="1" si="15"/>
        <v>#NAME?</v>
      </c>
      <c r="T305" s="13">
        <v>109.5</v>
      </c>
      <c r="U305" s="13">
        <v>53</v>
      </c>
      <c r="Y305" s="10">
        <v>43045</v>
      </c>
      <c r="Z305" s="13">
        <v>597.35</v>
      </c>
    </row>
    <row r="306" spans="1:26" s="4" customFormat="1">
      <c r="A306" s="10">
        <v>41187</v>
      </c>
      <c r="B306" s="13">
        <v>913.59900000000005</v>
      </c>
      <c r="C306" s="13">
        <v>111.651</v>
      </c>
      <c r="D306" s="13">
        <v>83.064999999999998</v>
      </c>
      <c r="E306" s="13">
        <v>102.428</v>
      </c>
      <c r="F306" s="13">
        <v>100.44799999999999</v>
      </c>
      <c r="G306" s="13">
        <v>105.931</v>
      </c>
      <c r="H306" s="13">
        <v>138.495</v>
      </c>
      <c r="I306" s="13">
        <v>312.5</v>
      </c>
      <c r="J306" s="13">
        <v>347.5</v>
      </c>
      <c r="K306" s="13">
        <v>160.505</v>
      </c>
      <c r="L306" s="13">
        <v>150.5</v>
      </c>
      <c r="M306" s="13">
        <v>82.677999999999997</v>
      </c>
      <c r="N306" s="13">
        <v>82.986999999999995</v>
      </c>
      <c r="O306" s="13">
        <v>165.55799999999999</v>
      </c>
      <c r="P306" s="13">
        <v>131.417</v>
      </c>
      <c r="Q306" s="13">
        <v>95.266000000000005</v>
      </c>
      <c r="R306" s="13">
        <v>129.22</v>
      </c>
      <c r="S306" s="13" t="e">
        <f t="shared" ca="1" si="15"/>
        <v>#NAME?</v>
      </c>
      <c r="T306" s="13">
        <v>103</v>
      </c>
      <c r="U306" s="13">
        <v>50</v>
      </c>
      <c r="Y306" s="10">
        <v>43042</v>
      </c>
      <c r="Z306" s="13">
        <v>597.35</v>
      </c>
    </row>
    <row r="307" spans="1:26" s="4" customFormat="1">
      <c r="A307" s="10">
        <v>41188</v>
      </c>
      <c r="B307" s="13">
        <v>913.59900000000005</v>
      </c>
      <c r="C307" s="13">
        <v>111.651</v>
      </c>
      <c r="D307" s="13">
        <v>83.064999999999998</v>
      </c>
      <c r="E307" s="13">
        <v>102.428</v>
      </c>
      <c r="F307" s="13">
        <v>100.44799999999999</v>
      </c>
      <c r="G307" s="13">
        <v>105.931</v>
      </c>
      <c r="H307" s="13">
        <v>138.495</v>
      </c>
      <c r="I307" s="13">
        <v>312.5</v>
      </c>
      <c r="J307" s="13">
        <v>347.5</v>
      </c>
      <c r="K307" s="13">
        <v>160.505</v>
      </c>
      <c r="L307" s="13">
        <v>150.5</v>
      </c>
      <c r="M307" s="13">
        <v>82.677999999999997</v>
      </c>
      <c r="N307" s="13">
        <v>82.986999999999995</v>
      </c>
      <c r="O307" s="13">
        <v>165.55799999999999</v>
      </c>
      <c r="P307" s="13">
        <v>131.417</v>
      </c>
      <c r="Q307" s="13">
        <v>95.266000000000005</v>
      </c>
      <c r="R307" s="13">
        <v>129.22</v>
      </c>
      <c r="S307" s="13" t="e">
        <f t="shared" ca="1" si="15"/>
        <v>#NAME?</v>
      </c>
      <c r="T307" s="13">
        <v>103</v>
      </c>
      <c r="U307" s="13">
        <v>50</v>
      </c>
      <c r="Y307" s="10">
        <v>43041</v>
      </c>
      <c r="Z307" s="13">
        <v>597.12</v>
      </c>
    </row>
    <row r="308" spans="1:26" s="4" customFormat="1">
      <c r="A308" s="10">
        <v>41189</v>
      </c>
      <c r="B308" s="13">
        <v>913.59900000000005</v>
      </c>
      <c r="C308" s="13">
        <v>111.651</v>
      </c>
      <c r="D308" s="13">
        <v>83.064999999999998</v>
      </c>
      <c r="E308" s="13">
        <v>102.428</v>
      </c>
      <c r="F308" s="13">
        <v>100.44799999999999</v>
      </c>
      <c r="G308" s="13">
        <v>105.931</v>
      </c>
      <c r="H308" s="13">
        <v>138.495</v>
      </c>
      <c r="I308" s="13">
        <v>312.5</v>
      </c>
      <c r="J308" s="13">
        <v>347.5</v>
      </c>
      <c r="K308" s="13">
        <v>160.505</v>
      </c>
      <c r="L308" s="13">
        <v>150.5</v>
      </c>
      <c r="M308" s="13">
        <v>82.677999999999997</v>
      </c>
      <c r="N308" s="13">
        <v>82.986999999999995</v>
      </c>
      <c r="O308" s="13">
        <v>165.55799999999999</v>
      </c>
      <c r="P308" s="13">
        <v>131.417</v>
      </c>
      <c r="Q308" s="13">
        <v>95.266000000000005</v>
      </c>
      <c r="R308" s="13">
        <v>129.22</v>
      </c>
      <c r="S308" s="13" t="e">
        <f t="shared" ca="1" si="15"/>
        <v>#NAME?</v>
      </c>
      <c r="T308" s="13">
        <v>103</v>
      </c>
      <c r="U308" s="13">
        <v>50</v>
      </c>
      <c r="Y308" s="10">
        <v>43040</v>
      </c>
      <c r="Z308" s="13">
        <v>597.37</v>
      </c>
    </row>
    <row r="309" spans="1:26" s="4" customFormat="1">
      <c r="A309" s="10">
        <v>41190</v>
      </c>
      <c r="B309" s="13">
        <v>913.63199999999995</v>
      </c>
      <c r="C309" s="13">
        <v>109.866</v>
      </c>
      <c r="D309" s="13">
        <v>80.103999999999999</v>
      </c>
      <c r="E309" s="13">
        <v>100.098</v>
      </c>
      <c r="F309" s="13">
        <v>99.796000000000006</v>
      </c>
      <c r="G309" s="13">
        <v>104.28100000000001</v>
      </c>
      <c r="H309" s="13">
        <v>140.54300000000001</v>
      </c>
      <c r="I309" s="13">
        <v>309.5</v>
      </c>
      <c r="J309" s="13">
        <v>349.5</v>
      </c>
      <c r="K309" s="13">
        <v>166.809</v>
      </c>
      <c r="L309" s="13">
        <v>152.78899999999999</v>
      </c>
      <c r="M309" s="13">
        <v>82.677999999999997</v>
      </c>
      <c r="N309" s="13">
        <v>82.986999999999995</v>
      </c>
      <c r="O309" s="13">
        <v>165.55799999999999</v>
      </c>
      <c r="P309" s="13">
        <v>131.417</v>
      </c>
      <c r="Q309" s="13">
        <v>95.266000000000005</v>
      </c>
      <c r="R309" s="13">
        <v>129.22</v>
      </c>
      <c r="S309" s="13" t="e">
        <f t="shared" ca="1" si="15"/>
        <v>#NAME?</v>
      </c>
      <c r="T309" s="13">
        <v>102</v>
      </c>
      <c r="U309" s="13">
        <v>50</v>
      </c>
      <c r="Y309" s="10">
        <v>43039</v>
      </c>
      <c r="Z309" s="13">
        <v>597.4</v>
      </c>
    </row>
    <row r="310" spans="1:26" s="4" customFormat="1">
      <c r="A310" s="10">
        <v>41191</v>
      </c>
      <c r="B310" s="13">
        <v>975.43799999999999</v>
      </c>
      <c r="C310" s="13">
        <v>113.818</v>
      </c>
      <c r="D310" s="13">
        <v>82.332999999999998</v>
      </c>
      <c r="E310" s="13">
        <v>104.65300000000001</v>
      </c>
      <c r="F310" s="13">
        <v>103.65300000000001</v>
      </c>
      <c r="G310" s="13">
        <v>108.99</v>
      </c>
      <c r="H310" s="13">
        <v>145.47</v>
      </c>
      <c r="I310" s="13">
        <v>320.5</v>
      </c>
      <c r="J310" s="13">
        <v>364.5</v>
      </c>
      <c r="K310" s="13">
        <v>167.16300000000001</v>
      </c>
      <c r="L310" s="13">
        <v>157.13900000000001</v>
      </c>
      <c r="M310" s="13">
        <v>82.677999999999997</v>
      </c>
      <c r="N310" s="13">
        <v>82.986999999999995</v>
      </c>
      <c r="O310" s="13">
        <v>165.55799999999999</v>
      </c>
      <c r="P310" s="13">
        <v>131.417</v>
      </c>
      <c r="Q310" s="13">
        <v>95.266000000000005</v>
      </c>
      <c r="R310" s="13">
        <v>129.22</v>
      </c>
      <c r="S310" s="13" t="e">
        <f t="shared" ca="1" si="15"/>
        <v>#NAME?</v>
      </c>
      <c r="T310" s="13">
        <v>102</v>
      </c>
      <c r="U310" s="13">
        <v>50</v>
      </c>
      <c r="Y310" s="10">
        <v>43038</v>
      </c>
      <c r="Z310" s="13">
        <v>596.89</v>
      </c>
    </row>
    <row r="311" spans="1:26" s="4" customFormat="1">
      <c r="A311" s="10">
        <v>41192</v>
      </c>
      <c r="B311" s="13">
        <v>1007.58</v>
      </c>
      <c r="C311" s="13">
        <v>114.44799999999999</v>
      </c>
      <c r="D311" s="13">
        <v>84.492999999999995</v>
      </c>
      <c r="E311" s="13">
        <v>106.163</v>
      </c>
      <c r="F311" s="13">
        <v>104.124</v>
      </c>
      <c r="G311" s="13">
        <v>108.845</v>
      </c>
      <c r="H311" s="13">
        <v>145.76400000000001</v>
      </c>
      <c r="I311" s="13">
        <v>319</v>
      </c>
      <c r="J311" s="13">
        <v>367.5</v>
      </c>
      <c r="K311" s="13">
        <v>163.10599999999999</v>
      </c>
      <c r="L311" s="13">
        <v>159.62899999999999</v>
      </c>
      <c r="M311" s="13">
        <v>82.677999999999997</v>
      </c>
      <c r="N311" s="13">
        <v>82.986999999999995</v>
      </c>
      <c r="O311" s="13">
        <v>165.55799999999999</v>
      </c>
      <c r="P311" s="13">
        <v>131.417</v>
      </c>
      <c r="Q311" s="13">
        <v>95.266000000000005</v>
      </c>
      <c r="R311" s="13">
        <v>129.22</v>
      </c>
      <c r="S311" s="13" t="e">
        <f t="shared" ca="1" si="15"/>
        <v>#NAME?</v>
      </c>
      <c r="T311" s="13">
        <v>105</v>
      </c>
      <c r="U311" s="13">
        <v>52</v>
      </c>
      <c r="Y311" s="10">
        <v>43035</v>
      </c>
      <c r="Z311" s="13">
        <v>597.41999999999996</v>
      </c>
    </row>
    <row r="312" spans="1:26" s="4" customFormat="1">
      <c r="A312" s="10">
        <v>41193</v>
      </c>
      <c r="B312" s="13">
        <v>1008.167</v>
      </c>
      <c r="C312" s="13">
        <v>113.67</v>
      </c>
      <c r="D312" s="13">
        <v>85.25</v>
      </c>
      <c r="E312" s="13">
        <v>105.663</v>
      </c>
      <c r="F312" s="13">
        <v>103.503</v>
      </c>
      <c r="G312" s="13">
        <v>106.19</v>
      </c>
      <c r="H312" s="13">
        <v>142.738</v>
      </c>
      <c r="I312" s="13">
        <v>317.5</v>
      </c>
      <c r="J312" s="13">
        <v>368.5</v>
      </c>
      <c r="K312" s="13">
        <v>162.178</v>
      </c>
      <c r="L312" s="13">
        <v>155.38900000000001</v>
      </c>
      <c r="M312" s="13">
        <v>82.677999999999997</v>
      </c>
      <c r="N312" s="13">
        <v>82.986999999999995</v>
      </c>
      <c r="O312" s="13">
        <v>165.55799999999999</v>
      </c>
      <c r="P312" s="13">
        <v>131.417</v>
      </c>
      <c r="Q312" s="13">
        <v>95.266000000000005</v>
      </c>
      <c r="R312" s="13">
        <v>129.22</v>
      </c>
      <c r="S312" s="13" t="e">
        <f t="shared" ca="1" si="15"/>
        <v>#NAME?</v>
      </c>
      <c r="T312" s="13">
        <v>104</v>
      </c>
      <c r="U312" s="13">
        <v>51.5</v>
      </c>
      <c r="Y312" s="10">
        <v>43034</v>
      </c>
      <c r="Z312" s="13">
        <v>597.30999999999995</v>
      </c>
    </row>
    <row r="313" spans="1:26" s="4" customFormat="1">
      <c r="A313" s="10">
        <v>41194</v>
      </c>
      <c r="B313" s="13">
        <v>990.98800000000006</v>
      </c>
      <c r="C313" s="13">
        <v>111.503</v>
      </c>
      <c r="D313" s="13">
        <v>82.188000000000002</v>
      </c>
      <c r="E313" s="13">
        <v>103.673</v>
      </c>
      <c r="F313" s="13">
        <v>102.333</v>
      </c>
      <c r="G313" s="13">
        <v>105.598</v>
      </c>
      <c r="H313" s="13">
        <v>142.91399999999999</v>
      </c>
      <c r="I313" s="13">
        <v>306</v>
      </c>
      <c r="J313" s="13">
        <v>352</v>
      </c>
      <c r="K313" s="13">
        <v>156.91300000000001</v>
      </c>
      <c r="L313" s="13">
        <v>157.24799999999999</v>
      </c>
      <c r="M313" s="13">
        <v>82.677999999999997</v>
      </c>
      <c r="N313" s="13">
        <v>82.986999999999995</v>
      </c>
      <c r="O313" s="13">
        <v>165.55799999999999</v>
      </c>
      <c r="P313" s="13">
        <v>131.417</v>
      </c>
      <c r="Q313" s="13">
        <v>95.266000000000005</v>
      </c>
      <c r="R313" s="13">
        <v>129.22</v>
      </c>
      <c r="S313" s="13" t="e">
        <f t="shared" ca="1" si="15"/>
        <v>#NAME?</v>
      </c>
      <c r="T313" s="13">
        <v>100</v>
      </c>
      <c r="U313" s="13">
        <v>49</v>
      </c>
      <c r="Y313" s="10">
        <v>43033</v>
      </c>
      <c r="Z313" s="13">
        <v>597.34</v>
      </c>
    </row>
    <row r="314" spans="1:26" s="4" customFormat="1">
      <c r="A314" s="10">
        <v>41195</v>
      </c>
      <c r="B314" s="13">
        <v>990.98800000000006</v>
      </c>
      <c r="C314" s="13">
        <v>111.503</v>
      </c>
      <c r="D314" s="13">
        <v>82.188000000000002</v>
      </c>
      <c r="E314" s="13">
        <v>103.673</v>
      </c>
      <c r="F314" s="13">
        <v>102.333</v>
      </c>
      <c r="G314" s="13">
        <v>105.598</v>
      </c>
      <c r="H314" s="13">
        <v>142.91399999999999</v>
      </c>
      <c r="I314" s="13">
        <v>306</v>
      </c>
      <c r="J314" s="13">
        <v>352</v>
      </c>
      <c r="K314" s="13">
        <v>156.91300000000001</v>
      </c>
      <c r="L314" s="13">
        <v>157.24799999999999</v>
      </c>
      <c r="M314" s="13">
        <v>82.677999999999997</v>
      </c>
      <c r="N314" s="13">
        <v>82.986999999999995</v>
      </c>
      <c r="O314" s="13">
        <v>165.55799999999999</v>
      </c>
      <c r="P314" s="13">
        <v>131.417</v>
      </c>
      <c r="Q314" s="13">
        <v>95.266000000000005</v>
      </c>
      <c r="R314" s="13">
        <v>129.22</v>
      </c>
      <c r="S314" s="13" t="e">
        <f t="shared" ca="1" si="15"/>
        <v>#NAME?</v>
      </c>
      <c r="T314" s="13">
        <v>100</v>
      </c>
      <c r="U314" s="13">
        <v>49</v>
      </c>
      <c r="Y314" s="10">
        <v>43032</v>
      </c>
      <c r="Z314" s="13">
        <v>596.9</v>
      </c>
    </row>
    <row r="315" spans="1:26" s="4" customFormat="1">
      <c r="A315" s="10">
        <v>41196</v>
      </c>
      <c r="B315" s="13">
        <v>990.98800000000006</v>
      </c>
      <c r="C315" s="13">
        <v>111.503</v>
      </c>
      <c r="D315" s="13">
        <v>82.188000000000002</v>
      </c>
      <c r="E315" s="13">
        <v>103.673</v>
      </c>
      <c r="F315" s="13">
        <v>102.333</v>
      </c>
      <c r="G315" s="13">
        <v>105.598</v>
      </c>
      <c r="H315" s="13">
        <v>142.91399999999999</v>
      </c>
      <c r="I315" s="13">
        <v>306</v>
      </c>
      <c r="J315" s="13">
        <v>352</v>
      </c>
      <c r="K315" s="13">
        <v>156.91300000000001</v>
      </c>
      <c r="L315" s="13">
        <v>157.24799999999999</v>
      </c>
      <c r="M315" s="13">
        <v>82.677999999999997</v>
      </c>
      <c r="N315" s="13">
        <v>82.986999999999995</v>
      </c>
      <c r="O315" s="13">
        <v>165.55799999999999</v>
      </c>
      <c r="P315" s="13">
        <v>131.417</v>
      </c>
      <c r="Q315" s="13">
        <v>95.266000000000005</v>
      </c>
      <c r="R315" s="13">
        <v>129.22</v>
      </c>
      <c r="S315" s="13" t="e">
        <f t="shared" ca="1" si="15"/>
        <v>#NAME?</v>
      </c>
      <c r="T315" s="13">
        <v>100</v>
      </c>
      <c r="U315" s="13">
        <v>49</v>
      </c>
      <c r="Y315" s="10">
        <v>43031</v>
      </c>
      <c r="Z315" s="13">
        <v>597.13</v>
      </c>
    </row>
    <row r="316" spans="1:26" s="4" customFormat="1">
      <c r="A316" s="10">
        <v>41197</v>
      </c>
      <c r="B316" s="13">
        <v>966.29200000000003</v>
      </c>
      <c r="C316" s="13">
        <v>111</v>
      </c>
      <c r="D316" s="13">
        <v>83.007000000000005</v>
      </c>
      <c r="E316" s="13">
        <v>103.125</v>
      </c>
      <c r="F316" s="13">
        <v>101</v>
      </c>
      <c r="G316" s="13">
        <v>105.175</v>
      </c>
      <c r="H316" s="13">
        <v>141.13900000000001</v>
      </c>
      <c r="I316" s="13">
        <v>294</v>
      </c>
      <c r="J316" s="13">
        <v>348.5</v>
      </c>
      <c r="K316" s="13">
        <v>161.68</v>
      </c>
      <c r="L316" s="13">
        <v>157.13</v>
      </c>
      <c r="M316" s="13">
        <v>82.677999999999997</v>
      </c>
      <c r="N316" s="13">
        <v>82.986999999999995</v>
      </c>
      <c r="O316" s="13">
        <v>165.55799999999999</v>
      </c>
      <c r="P316" s="13">
        <v>131.417</v>
      </c>
      <c r="Q316" s="13">
        <v>95.266000000000005</v>
      </c>
      <c r="R316" s="13">
        <v>129.22</v>
      </c>
      <c r="S316" s="13" t="e">
        <f t="shared" ca="1" si="15"/>
        <v>#NAME?</v>
      </c>
      <c r="T316" s="13">
        <v>95</v>
      </c>
      <c r="U316" s="13">
        <v>49</v>
      </c>
      <c r="Y316" s="10">
        <v>43028</v>
      </c>
      <c r="Z316" s="13">
        <v>596.87</v>
      </c>
    </row>
    <row r="317" spans="1:26" s="4" customFormat="1">
      <c r="A317" s="10">
        <v>41198</v>
      </c>
      <c r="B317" s="13">
        <v>961.85699999999997</v>
      </c>
      <c r="C317" s="13">
        <v>110.608</v>
      </c>
      <c r="D317" s="13">
        <v>82.177999999999997</v>
      </c>
      <c r="E317" s="13">
        <v>101.66800000000001</v>
      </c>
      <c r="F317" s="13">
        <v>98.897999999999996</v>
      </c>
      <c r="G317" s="13">
        <v>103.84</v>
      </c>
      <c r="H317" s="13">
        <v>133.589</v>
      </c>
      <c r="I317" s="13">
        <v>272.5</v>
      </c>
      <c r="J317" s="13">
        <v>322.5</v>
      </c>
      <c r="K317" s="13">
        <v>152.77099999999999</v>
      </c>
      <c r="L317" s="13">
        <v>151.875</v>
      </c>
      <c r="M317" s="13">
        <v>82.677999999999997</v>
      </c>
      <c r="N317" s="13">
        <v>82.986999999999995</v>
      </c>
      <c r="O317" s="13">
        <v>165.55799999999999</v>
      </c>
      <c r="P317" s="13">
        <v>131.417</v>
      </c>
      <c r="Q317" s="13">
        <v>95.266000000000005</v>
      </c>
      <c r="R317" s="13">
        <v>129.22</v>
      </c>
      <c r="S317" s="13" t="e">
        <f t="shared" ca="1" si="15"/>
        <v>#NAME?</v>
      </c>
      <c r="T317" s="13">
        <v>86</v>
      </c>
      <c r="U317" s="13">
        <v>49</v>
      </c>
      <c r="Y317" s="10">
        <v>43027</v>
      </c>
      <c r="Z317" s="13">
        <v>596.9</v>
      </c>
    </row>
    <row r="318" spans="1:26" s="4" customFormat="1">
      <c r="A318" s="10">
        <v>41199</v>
      </c>
      <c r="B318" s="13">
        <v>962.74699999999996</v>
      </c>
      <c r="C318" s="13">
        <v>109.003</v>
      </c>
      <c r="D318" s="13">
        <v>80.347999999999999</v>
      </c>
      <c r="E318" s="13">
        <v>100.83499999999999</v>
      </c>
      <c r="F318" s="13">
        <v>99</v>
      </c>
      <c r="G318" s="13">
        <v>102.675</v>
      </c>
      <c r="H318" s="13">
        <v>129.393</v>
      </c>
      <c r="I318" s="13">
        <v>232.5</v>
      </c>
      <c r="J318" s="13">
        <v>322.5</v>
      </c>
      <c r="K318" s="13">
        <v>145.44200000000001</v>
      </c>
      <c r="L318" s="13">
        <v>147.358</v>
      </c>
      <c r="M318" s="13">
        <v>82.677999999999997</v>
      </c>
      <c r="N318" s="13">
        <v>82.986999999999995</v>
      </c>
      <c r="O318" s="13">
        <v>165.55799999999999</v>
      </c>
      <c r="P318" s="13">
        <v>131.417</v>
      </c>
      <c r="Q318" s="13">
        <v>95.266000000000005</v>
      </c>
      <c r="R318" s="13">
        <v>129.22</v>
      </c>
      <c r="S318" s="13" t="e">
        <f t="shared" ca="1" si="15"/>
        <v>#NAME?</v>
      </c>
      <c r="T318" s="13">
        <v>75</v>
      </c>
      <c r="U318" s="13">
        <v>35.5</v>
      </c>
      <c r="Y318" s="10">
        <v>43026</v>
      </c>
      <c r="Z318" s="13">
        <v>597.41999999999996</v>
      </c>
    </row>
    <row r="319" spans="1:26" s="4" customFormat="1">
      <c r="A319" s="10">
        <v>41200</v>
      </c>
      <c r="B319" s="13">
        <v>970.25699999999995</v>
      </c>
      <c r="C319" s="13">
        <v>108.5</v>
      </c>
      <c r="D319" s="13">
        <v>80.334999999999994</v>
      </c>
      <c r="E319" s="13">
        <v>99.337999999999994</v>
      </c>
      <c r="F319" s="13">
        <v>97.563000000000002</v>
      </c>
      <c r="G319" s="13">
        <v>102.66500000000001</v>
      </c>
      <c r="H319" s="13">
        <v>131.417</v>
      </c>
      <c r="I319" s="13">
        <v>250.5</v>
      </c>
      <c r="J319" s="13">
        <v>322.5</v>
      </c>
      <c r="K319" s="13">
        <v>145.68600000000001</v>
      </c>
      <c r="L319" s="13">
        <v>150.5</v>
      </c>
      <c r="M319" s="13">
        <v>82.677999999999997</v>
      </c>
      <c r="N319" s="13">
        <v>82.986999999999995</v>
      </c>
      <c r="O319" s="13">
        <v>165.55799999999999</v>
      </c>
      <c r="P319" s="13">
        <v>131.417</v>
      </c>
      <c r="Q319" s="13">
        <v>95.266000000000005</v>
      </c>
      <c r="R319" s="13">
        <v>129.22</v>
      </c>
      <c r="S319" s="13" t="e">
        <f t="shared" ca="1" si="15"/>
        <v>#NAME?</v>
      </c>
      <c r="T319" s="13">
        <v>76</v>
      </c>
      <c r="U319" s="13">
        <v>34.5</v>
      </c>
      <c r="Y319" s="10">
        <v>43025</v>
      </c>
      <c r="Z319" s="13">
        <v>597.64</v>
      </c>
    </row>
    <row r="320" spans="1:26" s="4" customFormat="1">
      <c r="A320" s="10">
        <v>41201</v>
      </c>
      <c r="B320" s="13">
        <v>971.52300000000002</v>
      </c>
      <c r="C320" s="13">
        <v>111.163</v>
      </c>
      <c r="D320" s="13">
        <v>82.343000000000004</v>
      </c>
      <c r="E320" s="13">
        <v>102.17</v>
      </c>
      <c r="F320" s="13">
        <v>100.5</v>
      </c>
      <c r="G320" s="13">
        <v>104.199</v>
      </c>
      <c r="H320" s="13">
        <v>135.875</v>
      </c>
      <c r="I320" s="13">
        <v>244</v>
      </c>
      <c r="J320" s="13">
        <v>280</v>
      </c>
      <c r="K320" s="13">
        <v>149.98699999999999</v>
      </c>
      <c r="L320" s="13">
        <v>155.25700000000001</v>
      </c>
      <c r="M320" s="13">
        <v>82.677999999999997</v>
      </c>
      <c r="N320" s="13">
        <v>82.986999999999995</v>
      </c>
      <c r="O320" s="13">
        <v>165.55799999999999</v>
      </c>
      <c r="P320" s="13">
        <v>131.417</v>
      </c>
      <c r="Q320" s="13">
        <v>95.266000000000005</v>
      </c>
      <c r="R320" s="13">
        <v>129.22</v>
      </c>
      <c r="S320" s="13" t="e">
        <f t="shared" ca="1" si="15"/>
        <v>#NAME?</v>
      </c>
      <c r="T320" s="13">
        <v>72</v>
      </c>
      <c r="U320" s="13">
        <v>33.5</v>
      </c>
      <c r="Y320" s="10">
        <v>43024</v>
      </c>
      <c r="Z320" s="13">
        <v>597.02</v>
      </c>
    </row>
    <row r="321" spans="1:26" s="4" customFormat="1">
      <c r="A321" s="10">
        <v>41202</v>
      </c>
      <c r="B321" s="13">
        <v>971.52300000000002</v>
      </c>
      <c r="C321" s="13">
        <v>111.163</v>
      </c>
      <c r="D321" s="13">
        <v>82.343000000000004</v>
      </c>
      <c r="E321" s="13">
        <v>102.17</v>
      </c>
      <c r="F321" s="13">
        <v>100.5</v>
      </c>
      <c r="G321" s="13">
        <v>104.199</v>
      </c>
      <c r="H321" s="13">
        <v>135.875</v>
      </c>
      <c r="I321" s="13">
        <v>244</v>
      </c>
      <c r="J321" s="13">
        <v>280</v>
      </c>
      <c r="K321" s="13">
        <v>149.98699999999999</v>
      </c>
      <c r="L321" s="13">
        <v>155.25700000000001</v>
      </c>
      <c r="M321" s="13">
        <v>82.677999999999997</v>
      </c>
      <c r="N321" s="13">
        <v>82.986999999999995</v>
      </c>
      <c r="O321" s="13">
        <v>165.55799999999999</v>
      </c>
      <c r="P321" s="13">
        <v>131.417</v>
      </c>
      <c r="Q321" s="13">
        <v>95.266000000000005</v>
      </c>
      <c r="R321" s="13">
        <v>129.22</v>
      </c>
      <c r="S321" s="13" t="e">
        <f t="shared" ca="1" si="15"/>
        <v>#NAME?</v>
      </c>
      <c r="T321" s="13">
        <v>72</v>
      </c>
      <c r="U321" s="13">
        <v>33.5</v>
      </c>
      <c r="Y321" s="10">
        <v>43021</v>
      </c>
      <c r="Z321" s="13">
        <v>596.86</v>
      </c>
    </row>
    <row r="322" spans="1:26" s="4" customFormat="1">
      <c r="A322" s="10">
        <v>41203</v>
      </c>
      <c r="B322" s="13">
        <v>971.52300000000002</v>
      </c>
      <c r="C322" s="13">
        <v>111.163</v>
      </c>
      <c r="D322" s="13">
        <v>82.343000000000004</v>
      </c>
      <c r="E322" s="13">
        <v>102.17</v>
      </c>
      <c r="F322" s="13">
        <v>100.5</v>
      </c>
      <c r="G322" s="13">
        <v>104.199</v>
      </c>
      <c r="H322" s="13">
        <v>135.875</v>
      </c>
      <c r="I322" s="13">
        <v>244</v>
      </c>
      <c r="J322" s="13">
        <v>280</v>
      </c>
      <c r="K322" s="13">
        <v>149.98699999999999</v>
      </c>
      <c r="L322" s="13">
        <v>155.25700000000001</v>
      </c>
      <c r="M322" s="13">
        <v>82.677999999999997</v>
      </c>
      <c r="N322" s="13">
        <v>82.986999999999995</v>
      </c>
      <c r="O322" s="13">
        <v>165.55799999999999</v>
      </c>
      <c r="P322" s="13">
        <v>131.417</v>
      </c>
      <c r="Q322" s="13">
        <v>95.266000000000005</v>
      </c>
      <c r="R322" s="13">
        <v>129.22</v>
      </c>
      <c r="S322" s="13" t="e">
        <f t="shared" ca="1" si="15"/>
        <v>#NAME?</v>
      </c>
      <c r="T322" s="13">
        <v>72</v>
      </c>
      <c r="U322" s="13">
        <v>33.5</v>
      </c>
      <c r="Y322" s="10">
        <v>43020</v>
      </c>
      <c r="Z322" s="13">
        <v>596.76</v>
      </c>
    </row>
    <row r="323" spans="1:26" s="4" customFormat="1">
      <c r="A323" s="10">
        <v>41204</v>
      </c>
      <c r="B323" s="13">
        <v>969.75</v>
      </c>
      <c r="C323" s="13">
        <v>108.93899999999999</v>
      </c>
      <c r="D323" s="13">
        <v>81.834999999999994</v>
      </c>
      <c r="E323" s="13">
        <v>101.5</v>
      </c>
      <c r="F323" s="13">
        <v>99.875</v>
      </c>
      <c r="G323" s="13">
        <v>103.25</v>
      </c>
      <c r="H323" s="13">
        <v>145.917</v>
      </c>
      <c r="I323" s="13">
        <v>245</v>
      </c>
      <c r="J323" s="13">
        <v>295</v>
      </c>
      <c r="K323" s="13">
        <v>152.22900000000001</v>
      </c>
      <c r="L323" s="13">
        <v>160.12700000000001</v>
      </c>
      <c r="M323" s="13">
        <v>82.677999999999997</v>
      </c>
      <c r="N323" s="13">
        <v>82.986999999999995</v>
      </c>
      <c r="O323" s="13">
        <v>165.55799999999999</v>
      </c>
      <c r="P323" s="13">
        <v>131.417</v>
      </c>
      <c r="Q323" s="13">
        <v>95.266000000000005</v>
      </c>
      <c r="R323" s="13">
        <v>129.22</v>
      </c>
      <c r="S323" s="13" t="e">
        <f t="shared" ca="1" si="15"/>
        <v>#NAME?</v>
      </c>
      <c r="T323" s="13">
        <v>72</v>
      </c>
      <c r="U323" s="13">
        <v>31.5</v>
      </c>
      <c r="Y323" s="10">
        <v>43019</v>
      </c>
      <c r="Z323" s="13">
        <v>596.76</v>
      </c>
    </row>
    <row r="324" spans="1:26" s="4" customFormat="1">
      <c r="A324" s="10">
        <v>41205</v>
      </c>
      <c r="B324" s="13">
        <v>975.21799999999996</v>
      </c>
      <c r="C324" s="13">
        <v>111.127</v>
      </c>
      <c r="D324" s="13">
        <v>81.680000000000007</v>
      </c>
      <c r="E324" s="13">
        <v>102.624</v>
      </c>
      <c r="F324" s="13">
        <v>101.22199999999999</v>
      </c>
      <c r="G324" s="13">
        <v>105.70099999999999</v>
      </c>
      <c r="H324" s="13">
        <v>159.58799999999999</v>
      </c>
      <c r="I324" s="13">
        <v>264.5</v>
      </c>
      <c r="J324" s="13">
        <v>317.5</v>
      </c>
      <c r="K324" s="13">
        <v>160.48500000000001</v>
      </c>
      <c r="L324" s="13">
        <v>168.91300000000001</v>
      </c>
      <c r="M324" s="13">
        <v>82.677999999999997</v>
      </c>
      <c r="N324" s="13">
        <v>82.986999999999995</v>
      </c>
      <c r="O324" s="13">
        <v>165.55799999999999</v>
      </c>
      <c r="P324" s="13">
        <v>131.417</v>
      </c>
      <c r="Q324" s="13">
        <v>95.266000000000005</v>
      </c>
      <c r="R324" s="13">
        <v>129.22</v>
      </c>
      <c r="S324" s="13" t="e">
        <f t="shared" ca="1" si="15"/>
        <v>#NAME?</v>
      </c>
      <c r="T324" s="13">
        <v>69.5</v>
      </c>
      <c r="U324" s="13">
        <v>27.5</v>
      </c>
      <c r="Y324" s="10">
        <v>43018</v>
      </c>
      <c r="Z324" s="13">
        <v>596.6</v>
      </c>
    </row>
    <row r="325" spans="1:26" s="4" customFormat="1">
      <c r="A325" s="10">
        <v>41206</v>
      </c>
      <c r="B325" s="13">
        <v>955.84299999999996</v>
      </c>
      <c r="C325" s="13">
        <v>109.5</v>
      </c>
      <c r="D325" s="13">
        <v>80.811000000000007</v>
      </c>
      <c r="E325" s="13">
        <v>101.947</v>
      </c>
      <c r="F325" s="13">
        <v>100.53700000000001</v>
      </c>
      <c r="G325" s="13">
        <v>104.937</v>
      </c>
      <c r="H325" s="13">
        <v>156</v>
      </c>
      <c r="I325" s="13">
        <v>262.5</v>
      </c>
      <c r="J325" s="13">
        <v>317.5</v>
      </c>
      <c r="K325" s="13">
        <v>157.16499999999999</v>
      </c>
      <c r="L325" s="13">
        <v>165.5</v>
      </c>
      <c r="M325" s="13">
        <v>82.677999999999997</v>
      </c>
      <c r="N325" s="13">
        <v>82.986999999999995</v>
      </c>
      <c r="O325" s="13">
        <v>165.55799999999999</v>
      </c>
      <c r="P325" s="13">
        <v>131.417</v>
      </c>
      <c r="Q325" s="13">
        <v>95.266000000000005</v>
      </c>
      <c r="R325" s="13">
        <v>129.22</v>
      </c>
      <c r="S325" s="13" t="e">
        <f t="shared" ca="1" si="15"/>
        <v>#NAME?</v>
      </c>
      <c r="T325" s="13">
        <v>69</v>
      </c>
      <c r="U325" s="13">
        <v>28.5</v>
      </c>
      <c r="Y325" s="10">
        <v>43017</v>
      </c>
      <c r="Z325" s="13">
        <v>597.01</v>
      </c>
    </row>
    <row r="326" spans="1:26" s="4" customFormat="1">
      <c r="A326" s="10">
        <v>41207</v>
      </c>
      <c r="B326" s="13">
        <v>958.57500000000005</v>
      </c>
      <c r="C326" s="13">
        <v>107.83799999999999</v>
      </c>
      <c r="D326" s="13">
        <v>78.852999999999994</v>
      </c>
      <c r="E326" s="13">
        <v>99.674999999999997</v>
      </c>
      <c r="F326" s="13">
        <v>99.5</v>
      </c>
      <c r="G326" s="13">
        <v>102.843</v>
      </c>
      <c r="H326" s="13">
        <v>153.16999999999999</v>
      </c>
      <c r="I326" s="13">
        <v>254.5</v>
      </c>
      <c r="J326" s="13">
        <v>292.5</v>
      </c>
      <c r="K326" s="13">
        <v>151.84</v>
      </c>
      <c r="L326" s="13">
        <v>162.83500000000001</v>
      </c>
      <c r="M326" s="13">
        <v>82.677999999999997</v>
      </c>
      <c r="N326" s="13">
        <v>82.986999999999995</v>
      </c>
      <c r="O326" s="13">
        <v>165.55799999999999</v>
      </c>
      <c r="P326" s="13">
        <v>131.417</v>
      </c>
      <c r="Q326" s="13">
        <v>95.266000000000005</v>
      </c>
      <c r="R326" s="13">
        <v>129.22</v>
      </c>
      <c r="S326" s="13" t="e">
        <f t="shared" ca="1" si="15"/>
        <v>#NAME?</v>
      </c>
      <c r="T326" s="13">
        <v>63.5</v>
      </c>
      <c r="U326" s="13">
        <v>25.5</v>
      </c>
      <c r="Y326" s="10">
        <v>43014</v>
      </c>
      <c r="Z326" s="13">
        <v>596.95000000000005</v>
      </c>
    </row>
    <row r="327" spans="1:26" s="4" customFormat="1">
      <c r="A327" s="10">
        <v>41208</v>
      </c>
      <c r="B327" s="13">
        <v>1287.415</v>
      </c>
      <c r="C327" s="13">
        <v>108.66</v>
      </c>
      <c r="D327" s="13">
        <v>81.174999999999997</v>
      </c>
      <c r="E327" s="13">
        <v>100.495</v>
      </c>
      <c r="F327" s="13">
        <v>99.334999999999994</v>
      </c>
      <c r="G327" s="13">
        <v>100.49299999999999</v>
      </c>
      <c r="H327" s="13">
        <v>152.5</v>
      </c>
      <c r="I327" s="13">
        <v>272</v>
      </c>
      <c r="J327" s="13">
        <v>307.5</v>
      </c>
      <c r="K327" s="13">
        <v>153.267</v>
      </c>
      <c r="L327" s="13">
        <v>163.5</v>
      </c>
      <c r="M327" s="13">
        <v>71.168000000000006</v>
      </c>
      <c r="N327" s="13">
        <v>71.793000000000006</v>
      </c>
      <c r="O327" s="13">
        <v>165.55799999999999</v>
      </c>
      <c r="P327" s="13">
        <v>131.417</v>
      </c>
      <c r="Q327" s="13">
        <v>95.266000000000005</v>
      </c>
      <c r="R327" s="13">
        <v>129.22</v>
      </c>
      <c r="S327" s="13" t="e">
        <f t="shared" ca="1" si="15"/>
        <v>#NAME?</v>
      </c>
      <c r="T327" s="13">
        <v>66</v>
      </c>
      <c r="U327" s="13">
        <v>24</v>
      </c>
      <c r="Y327" s="10">
        <v>43013</v>
      </c>
      <c r="Z327" s="13">
        <v>596.71</v>
      </c>
    </row>
    <row r="328" spans="1:26" s="4" customFormat="1">
      <c r="A328" s="10">
        <v>41209</v>
      </c>
      <c r="B328" s="13">
        <v>1287.415</v>
      </c>
      <c r="C328" s="13">
        <v>108.66</v>
      </c>
      <c r="D328" s="13">
        <v>81.174999999999997</v>
      </c>
      <c r="E328" s="13">
        <v>100.495</v>
      </c>
      <c r="F328" s="13">
        <v>99.334999999999994</v>
      </c>
      <c r="G328" s="13">
        <v>100.49299999999999</v>
      </c>
      <c r="H328" s="13">
        <v>152.5</v>
      </c>
      <c r="I328" s="13">
        <v>272</v>
      </c>
      <c r="J328" s="13">
        <v>307.5</v>
      </c>
      <c r="K328" s="13">
        <v>153.267</v>
      </c>
      <c r="L328" s="13">
        <v>163.5</v>
      </c>
      <c r="M328" s="13">
        <v>71.168000000000006</v>
      </c>
      <c r="N328" s="13">
        <v>71.793000000000006</v>
      </c>
      <c r="O328" s="13">
        <v>165.55799999999999</v>
      </c>
      <c r="P328" s="13">
        <v>131.417</v>
      </c>
      <c r="Q328" s="13">
        <v>95.266000000000005</v>
      </c>
      <c r="R328" s="13">
        <v>129.22</v>
      </c>
      <c r="S328" s="13" t="e">
        <f t="shared" ca="1" si="15"/>
        <v>#NAME?</v>
      </c>
      <c r="T328" s="13">
        <v>66</v>
      </c>
      <c r="U328" s="13">
        <v>24</v>
      </c>
      <c r="Y328" s="10">
        <v>43012</v>
      </c>
      <c r="Z328" s="13">
        <v>596.5</v>
      </c>
    </row>
    <row r="329" spans="1:26" s="4" customFormat="1">
      <c r="A329" s="10">
        <v>41210</v>
      </c>
      <c r="B329" s="13">
        <v>1287.415</v>
      </c>
      <c r="C329" s="13">
        <v>108.66</v>
      </c>
      <c r="D329" s="13">
        <v>81.174999999999997</v>
      </c>
      <c r="E329" s="13">
        <v>100.495</v>
      </c>
      <c r="F329" s="13">
        <v>99.334999999999994</v>
      </c>
      <c r="G329" s="13">
        <v>100.49299999999999</v>
      </c>
      <c r="H329" s="13">
        <v>152.5</v>
      </c>
      <c r="I329" s="13">
        <v>272</v>
      </c>
      <c r="J329" s="13">
        <v>307.5</v>
      </c>
      <c r="K329" s="13">
        <v>153.267</v>
      </c>
      <c r="L329" s="13">
        <v>163.5</v>
      </c>
      <c r="M329" s="13">
        <v>71.168000000000006</v>
      </c>
      <c r="N329" s="13">
        <v>71.793000000000006</v>
      </c>
      <c r="O329" s="13">
        <v>165.55799999999999</v>
      </c>
      <c r="P329" s="13">
        <v>131.417</v>
      </c>
      <c r="Q329" s="13">
        <v>95.266000000000005</v>
      </c>
      <c r="R329" s="13">
        <v>129.22</v>
      </c>
      <c r="S329" s="13" t="e">
        <f t="shared" ca="1" si="15"/>
        <v>#NAME?</v>
      </c>
      <c r="T329" s="13">
        <v>66</v>
      </c>
      <c r="U329" s="13">
        <v>24</v>
      </c>
      <c r="Y329" s="10">
        <v>43011</v>
      </c>
      <c r="Z329" s="13">
        <v>596.78</v>
      </c>
    </row>
    <row r="330" spans="1:26" s="4" customFormat="1">
      <c r="A330" s="10">
        <v>41211</v>
      </c>
      <c r="B330" s="13">
        <v>1533.2360000000001</v>
      </c>
      <c r="C330" s="13">
        <v>111.453</v>
      </c>
      <c r="D330" s="13">
        <v>81.766999999999996</v>
      </c>
      <c r="E330" s="13">
        <v>101.876</v>
      </c>
      <c r="F330" s="13">
        <v>101.53400000000001</v>
      </c>
      <c r="G330" s="13">
        <v>103.746</v>
      </c>
      <c r="H330" s="13">
        <v>157.16999999999999</v>
      </c>
      <c r="I330" s="13">
        <v>283</v>
      </c>
      <c r="J330" s="13">
        <v>311</v>
      </c>
      <c r="K330" s="13">
        <v>155.20099999999999</v>
      </c>
      <c r="L330" s="13">
        <v>168.28399999999999</v>
      </c>
      <c r="M330" s="13">
        <v>71.168000000000006</v>
      </c>
      <c r="N330" s="13">
        <v>71.793000000000006</v>
      </c>
      <c r="O330" s="13">
        <v>165.55799999999999</v>
      </c>
      <c r="P330" s="13">
        <v>131.417</v>
      </c>
      <c r="Q330" s="13">
        <v>95.266000000000005</v>
      </c>
      <c r="R330" s="13">
        <v>129.22</v>
      </c>
      <c r="S330" s="13" t="e">
        <f t="shared" ca="1" si="15"/>
        <v>#NAME?</v>
      </c>
      <c r="T330" s="13">
        <v>70.5</v>
      </c>
      <c r="U330" s="13">
        <v>27</v>
      </c>
      <c r="Y330" s="10">
        <v>43010</v>
      </c>
      <c r="Z330" s="13">
        <v>596.92999999999995</v>
      </c>
    </row>
    <row r="331" spans="1:26" s="4" customFormat="1">
      <c r="A331" s="10">
        <v>41212</v>
      </c>
      <c r="B331" s="13">
        <v>1496.1690000000001</v>
      </c>
      <c r="C331" s="13">
        <v>111.68300000000001</v>
      </c>
      <c r="D331" s="13">
        <v>82.099000000000004</v>
      </c>
      <c r="E331" s="13">
        <v>102.10899999999999</v>
      </c>
      <c r="F331" s="13">
        <v>103.205</v>
      </c>
      <c r="G331" s="13">
        <v>104.893</v>
      </c>
      <c r="H331" s="13">
        <v>155.505</v>
      </c>
      <c r="I331" s="13">
        <v>270</v>
      </c>
      <c r="J331" s="13">
        <v>300.5</v>
      </c>
      <c r="K331" s="13">
        <v>153.34200000000001</v>
      </c>
      <c r="L331" s="13">
        <v>166.054</v>
      </c>
      <c r="M331" s="13">
        <v>71.168000000000006</v>
      </c>
      <c r="N331" s="13">
        <v>71.793000000000006</v>
      </c>
      <c r="O331" s="13">
        <v>165.55799999999999</v>
      </c>
      <c r="P331" s="13">
        <v>131.417</v>
      </c>
      <c r="Q331" s="13">
        <v>95.266000000000005</v>
      </c>
      <c r="R331" s="13">
        <v>129.22</v>
      </c>
      <c r="S331" s="13" t="e">
        <f t="shared" ca="1" si="15"/>
        <v>#NAME?</v>
      </c>
      <c r="T331" s="13">
        <v>70.5</v>
      </c>
      <c r="U331" s="13">
        <v>27</v>
      </c>
      <c r="Y331" s="10">
        <v>43007</v>
      </c>
      <c r="Z331" s="4">
        <v>596.70000000000005</v>
      </c>
    </row>
    <row r="332" spans="1:26" s="4" customFormat="1">
      <c r="A332" s="10">
        <v>41213</v>
      </c>
      <c r="B332" s="13">
        <v>1734.309</v>
      </c>
      <c r="C332" s="13">
        <v>112.32299999999999</v>
      </c>
      <c r="D332" s="13">
        <v>81.352999999999994</v>
      </c>
      <c r="E332" s="13">
        <v>103.163</v>
      </c>
      <c r="F332" s="13">
        <v>101.33799999999999</v>
      </c>
      <c r="G332" s="13">
        <v>104.04600000000001</v>
      </c>
      <c r="H332" s="13">
        <v>153.81200000000001</v>
      </c>
      <c r="I332" s="13">
        <v>275</v>
      </c>
      <c r="J332" s="13">
        <v>300</v>
      </c>
      <c r="K332" s="13">
        <v>150.251</v>
      </c>
      <c r="L332" s="13">
        <v>162.32300000000001</v>
      </c>
      <c r="M332" s="13">
        <v>71.168000000000006</v>
      </c>
      <c r="N332" s="13">
        <v>71.793000000000006</v>
      </c>
      <c r="O332" s="13">
        <v>165.55799999999999</v>
      </c>
      <c r="P332" s="13">
        <v>131.417</v>
      </c>
      <c r="Q332" s="13">
        <v>95.266000000000005</v>
      </c>
      <c r="R332" s="13">
        <v>129.22</v>
      </c>
      <c r="S332" s="13" t="e">
        <f t="shared" ca="1" si="15"/>
        <v>#NAME?</v>
      </c>
      <c r="T332" s="13">
        <v>70.5</v>
      </c>
      <c r="U332" s="10">
        <v>27</v>
      </c>
      <c r="Y332" s="10">
        <v>43006</v>
      </c>
      <c r="Z332" s="4">
        <v>596.9</v>
      </c>
    </row>
    <row r="333" spans="1:26" s="4" customFormat="1">
      <c r="A333" s="10">
        <v>41214</v>
      </c>
      <c r="B333" s="13">
        <v>2032.1869999999999</v>
      </c>
      <c r="C333" s="13">
        <v>110.40900000000001</v>
      </c>
      <c r="D333" s="13">
        <v>81.346999999999994</v>
      </c>
      <c r="E333" s="13">
        <v>101.273</v>
      </c>
      <c r="F333" s="13">
        <v>100.773</v>
      </c>
      <c r="G333" s="13">
        <v>100.687</v>
      </c>
      <c r="H333" s="13">
        <v>151.33199999999999</v>
      </c>
      <c r="I333" s="13">
        <v>283</v>
      </c>
      <c r="J333" s="13">
        <v>305</v>
      </c>
      <c r="K333" s="13">
        <v>149.35499999999999</v>
      </c>
      <c r="L333" s="13">
        <v>159.703</v>
      </c>
      <c r="M333" s="13">
        <v>71.168000000000006</v>
      </c>
      <c r="N333" s="13">
        <v>71.793000000000006</v>
      </c>
      <c r="O333" s="13">
        <v>165.55799999999999</v>
      </c>
      <c r="P333" s="13">
        <v>131.417</v>
      </c>
      <c r="Q333" s="13">
        <v>95.266000000000005</v>
      </c>
      <c r="R333" s="13">
        <v>129.22</v>
      </c>
      <c r="S333" s="13" t="e">
        <f t="shared" ca="1" si="15"/>
        <v>#NAME?</v>
      </c>
      <c r="T333" s="13">
        <v>72</v>
      </c>
      <c r="U333" s="13">
        <v>30</v>
      </c>
      <c r="Y333" s="10">
        <v>43005</v>
      </c>
      <c r="Z333" s="4">
        <v>597.09</v>
      </c>
    </row>
    <row r="334" spans="1:26" s="4" customFormat="1">
      <c r="A334" s="10">
        <v>41215</v>
      </c>
      <c r="B334" s="13">
        <v>2059.38</v>
      </c>
      <c r="C334" s="13">
        <v>108.39</v>
      </c>
      <c r="D334" s="13">
        <v>79.355999999999995</v>
      </c>
      <c r="E334" s="13">
        <v>100.111</v>
      </c>
      <c r="F334" s="13">
        <v>100.41800000000001</v>
      </c>
      <c r="G334" s="13">
        <v>100.76600000000001</v>
      </c>
      <c r="H334" s="13">
        <v>153.51300000000001</v>
      </c>
      <c r="I334" s="13">
        <v>289</v>
      </c>
      <c r="J334" s="13">
        <v>315</v>
      </c>
      <c r="K334" s="13">
        <v>149.99</v>
      </c>
      <c r="L334" s="13">
        <v>162.26900000000001</v>
      </c>
      <c r="M334" s="13">
        <v>71.168000000000006</v>
      </c>
      <c r="N334" s="13">
        <v>71.793000000000006</v>
      </c>
      <c r="O334" s="13">
        <v>165.55799999999999</v>
      </c>
      <c r="P334" s="13">
        <v>131.417</v>
      </c>
      <c r="Q334" s="13">
        <v>95.266000000000005</v>
      </c>
      <c r="R334" s="13">
        <v>129.22</v>
      </c>
      <c r="S334" s="13" t="e">
        <f t="shared" ca="1" si="15"/>
        <v>#NAME?</v>
      </c>
      <c r="T334" s="13">
        <v>76</v>
      </c>
      <c r="U334" s="13">
        <v>32</v>
      </c>
      <c r="Y334" s="10">
        <v>43004</v>
      </c>
      <c r="Z334" s="4">
        <v>596.69000000000005</v>
      </c>
    </row>
    <row r="335" spans="1:26" s="4" customFormat="1">
      <c r="A335" s="10">
        <v>41216</v>
      </c>
      <c r="B335" s="13">
        <v>2059.38</v>
      </c>
      <c r="C335" s="13">
        <v>108.39</v>
      </c>
      <c r="D335" s="13">
        <v>79.355999999999995</v>
      </c>
      <c r="E335" s="13">
        <v>100.111</v>
      </c>
      <c r="F335" s="13">
        <v>100.41800000000001</v>
      </c>
      <c r="G335" s="13">
        <v>100.76600000000001</v>
      </c>
      <c r="H335" s="13">
        <v>153.51300000000001</v>
      </c>
      <c r="I335" s="13">
        <v>289</v>
      </c>
      <c r="J335" s="13">
        <v>315</v>
      </c>
      <c r="K335" s="13">
        <v>149.99</v>
      </c>
      <c r="L335" s="13">
        <v>162.26900000000001</v>
      </c>
      <c r="M335" s="13">
        <v>71.168000000000006</v>
      </c>
      <c r="N335" s="13">
        <v>71.793000000000006</v>
      </c>
      <c r="O335" s="13">
        <v>165.55799999999999</v>
      </c>
      <c r="P335" s="13">
        <v>131.417</v>
      </c>
      <c r="Q335" s="13">
        <v>95.266000000000005</v>
      </c>
      <c r="R335" s="13">
        <v>129.22</v>
      </c>
      <c r="S335" s="13" t="e">
        <f t="shared" ca="1" si="15"/>
        <v>#NAME?</v>
      </c>
      <c r="T335" s="13">
        <v>76</v>
      </c>
      <c r="U335" s="13">
        <v>32</v>
      </c>
      <c r="Y335" s="10">
        <v>43003</v>
      </c>
      <c r="Z335" s="4">
        <v>596.45000000000005</v>
      </c>
    </row>
    <row r="336" spans="1:26" s="4" customFormat="1">
      <c r="A336" s="10">
        <v>41217</v>
      </c>
      <c r="B336" s="13">
        <v>2059.38</v>
      </c>
      <c r="C336" s="13">
        <v>108.39</v>
      </c>
      <c r="D336" s="13">
        <v>79.355999999999995</v>
      </c>
      <c r="E336" s="13">
        <v>100.111</v>
      </c>
      <c r="F336" s="13">
        <v>100.41800000000001</v>
      </c>
      <c r="G336" s="13">
        <v>100.76600000000001</v>
      </c>
      <c r="H336" s="13">
        <v>153.51300000000001</v>
      </c>
      <c r="I336" s="13">
        <v>289</v>
      </c>
      <c r="J336" s="13">
        <v>315</v>
      </c>
      <c r="K336" s="13">
        <v>149.99</v>
      </c>
      <c r="L336" s="13">
        <v>162.26900000000001</v>
      </c>
      <c r="M336" s="13">
        <v>71.168000000000006</v>
      </c>
      <c r="N336" s="13">
        <v>71.793000000000006</v>
      </c>
      <c r="O336" s="13">
        <v>165.55799999999999</v>
      </c>
      <c r="P336" s="13">
        <v>131.417</v>
      </c>
      <c r="Q336" s="13">
        <v>95.266000000000005</v>
      </c>
      <c r="R336" s="13">
        <v>129.22</v>
      </c>
      <c r="S336" s="13" t="e">
        <f t="shared" ca="1" si="15"/>
        <v>#NAME?</v>
      </c>
      <c r="T336" s="13">
        <v>76</v>
      </c>
      <c r="U336" s="13">
        <v>32</v>
      </c>
      <c r="Y336" s="10">
        <v>43000</v>
      </c>
      <c r="Z336" s="4">
        <v>596.37</v>
      </c>
    </row>
    <row r="337" spans="1:26" s="4" customFormat="1">
      <c r="A337" s="10">
        <v>41218</v>
      </c>
      <c r="B337" s="13">
        <v>1850.5070000000001</v>
      </c>
      <c r="C337" s="13">
        <v>106.998</v>
      </c>
      <c r="D337" s="13">
        <v>78.503</v>
      </c>
      <c r="E337" s="13">
        <v>100.00700000000001</v>
      </c>
      <c r="F337" s="13">
        <v>99.337999999999994</v>
      </c>
      <c r="G337" s="13">
        <v>102.345</v>
      </c>
      <c r="H337" s="13">
        <v>154.87100000000001</v>
      </c>
      <c r="I337" s="13">
        <v>293</v>
      </c>
      <c r="J337" s="13">
        <v>325</v>
      </c>
      <c r="K337" s="13">
        <v>153.16499999999999</v>
      </c>
      <c r="L337" s="13">
        <v>159.005</v>
      </c>
      <c r="M337" s="13">
        <v>71.168000000000006</v>
      </c>
      <c r="N337" s="13">
        <v>71.793000000000006</v>
      </c>
      <c r="O337" s="13">
        <v>165.55799999999999</v>
      </c>
      <c r="P337" s="13">
        <v>131.417</v>
      </c>
      <c r="Q337" s="13">
        <v>95.266000000000005</v>
      </c>
      <c r="R337" s="13">
        <v>129.22</v>
      </c>
      <c r="S337" s="13" t="e">
        <f t="shared" ca="1" si="15"/>
        <v>#NAME?</v>
      </c>
      <c r="T337" s="13">
        <v>77</v>
      </c>
      <c r="U337" s="13">
        <v>32</v>
      </c>
      <c r="Y337" s="10">
        <v>42999</v>
      </c>
      <c r="Z337" s="4">
        <v>596.62</v>
      </c>
    </row>
    <row r="338" spans="1:26" s="4" customFormat="1">
      <c r="A338" s="10">
        <v>41219</v>
      </c>
      <c r="B338" s="13">
        <v>1799.05</v>
      </c>
      <c r="C338" s="13">
        <v>102.173</v>
      </c>
      <c r="D338" s="13">
        <v>77.677999999999997</v>
      </c>
      <c r="E338" s="13">
        <v>97.847999999999999</v>
      </c>
      <c r="F338" s="13">
        <v>97.5</v>
      </c>
      <c r="G338" s="13">
        <v>100.35</v>
      </c>
      <c r="H338" s="13">
        <v>150.54</v>
      </c>
      <c r="I338" s="13">
        <v>282</v>
      </c>
      <c r="J338" s="13">
        <v>315</v>
      </c>
      <c r="K338" s="13">
        <v>149.68</v>
      </c>
      <c r="L338" s="13">
        <v>152.14400000000001</v>
      </c>
      <c r="M338" s="13">
        <v>71.168000000000006</v>
      </c>
      <c r="N338" s="13">
        <v>71.793000000000006</v>
      </c>
      <c r="O338" s="13">
        <v>165.55799999999999</v>
      </c>
      <c r="P338" s="13">
        <v>131.417</v>
      </c>
      <c r="Q338" s="13">
        <v>95.266000000000005</v>
      </c>
      <c r="R338" s="13">
        <v>129.22</v>
      </c>
      <c r="S338" s="13" t="e">
        <f t="shared" ca="1" si="15"/>
        <v>#NAME?</v>
      </c>
      <c r="T338" s="13">
        <v>74</v>
      </c>
      <c r="U338" s="13">
        <v>31</v>
      </c>
      <c r="Y338" s="10">
        <v>42998</v>
      </c>
      <c r="Z338" s="4">
        <v>596.45000000000005</v>
      </c>
    </row>
    <row r="339" spans="1:26" s="4" customFormat="1">
      <c r="A339" s="10">
        <v>41220</v>
      </c>
      <c r="B339" s="13">
        <v>1749.309</v>
      </c>
      <c r="C339" s="13">
        <v>100.251</v>
      </c>
      <c r="D339" s="13">
        <v>76</v>
      </c>
      <c r="E339" s="13">
        <v>98.686000000000007</v>
      </c>
      <c r="F339" s="13">
        <v>97.415000000000006</v>
      </c>
      <c r="G339" s="13">
        <v>97.528000000000006</v>
      </c>
      <c r="H339" s="13">
        <v>153.00200000000001</v>
      </c>
      <c r="I339" s="13">
        <v>291</v>
      </c>
      <c r="J339" s="13">
        <v>325</v>
      </c>
      <c r="K339" s="13">
        <v>151.49799999999999</v>
      </c>
      <c r="L339" s="13">
        <v>153.06800000000001</v>
      </c>
      <c r="M339" s="13">
        <v>71.168000000000006</v>
      </c>
      <c r="N339" s="13">
        <v>71.793000000000006</v>
      </c>
      <c r="O339" s="13">
        <v>165.55799999999999</v>
      </c>
      <c r="P339" s="13">
        <v>131.417</v>
      </c>
      <c r="Q339" s="13">
        <v>95.266000000000005</v>
      </c>
      <c r="R339" s="13">
        <v>129.22</v>
      </c>
      <c r="S339" s="13" t="e">
        <f t="shared" ca="1" si="15"/>
        <v>#NAME?</v>
      </c>
      <c r="T339" s="13">
        <v>80.5</v>
      </c>
      <c r="U339" s="13">
        <v>34</v>
      </c>
      <c r="Y339" s="10">
        <v>42997</v>
      </c>
      <c r="Z339" s="4">
        <v>591.28</v>
      </c>
    </row>
    <row r="340" spans="1:26" s="4" customFormat="1">
      <c r="A340" s="10">
        <v>41221</v>
      </c>
      <c r="B340" s="13">
        <v>1848.85</v>
      </c>
      <c r="C340" s="13">
        <v>102.663</v>
      </c>
      <c r="D340" s="13">
        <v>78.503</v>
      </c>
      <c r="E340" s="13">
        <v>99.162999999999997</v>
      </c>
      <c r="F340" s="13">
        <v>99.658000000000001</v>
      </c>
      <c r="G340" s="13">
        <v>98.248000000000005</v>
      </c>
      <c r="H340" s="13">
        <v>151.57300000000001</v>
      </c>
      <c r="I340" s="13">
        <v>291</v>
      </c>
      <c r="J340" s="13">
        <v>325</v>
      </c>
      <c r="K340" s="13">
        <v>152.142</v>
      </c>
      <c r="L340" s="13">
        <v>151.012</v>
      </c>
      <c r="M340" s="13">
        <v>71.168000000000006</v>
      </c>
      <c r="N340" s="13">
        <v>71.793000000000006</v>
      </c>
      <c r="O340" s="13">
        <v>165.55799999999999</v>
      </c>
      <c r="P340" s="13">
        <v>131.417</v>
      </c>
      <c r="Q340" s="13">
        <v>95.266000000000005</v>
      </c>
      <c r="R340" s="13">
        <v>129.22</v>
      </c>
      <c r="S340" s="13" t="e">
        <f t="shared" ca="1" si="15"/>
        <v>#NAME?</v>
      </c>
      <c r="T340" s="13">
        <v>80.5</v>
      </c>
      <c r="U340" s="13">
        <v>32</v>
      </c>
      <c r="Y340" s="10">
        <v>42996</v>
      </c>
      <c r="Z340" s="4">
        <v>591.4</v>
      </c>
    </row>
    <row r="341" spans="1:26" s="4" customFormat="1">
      <c r="A341" s="10">
        <v>41222</v>
      </c>
      <c r="B341" s="13">
        <v>1971.36</v>
      </c>
      <c r="C341" s="13">
        <v>103.50700000000001</v>
      </c>
      <c r="D341" s="13">
        <v>79.343000000000004</v>
      </c>
      <c r="E341" s="13">
        <v>98.832999999999998</v>
      </c>
      <c r="F341" s="13">
        <v>100.66500000000001</v>
      </c>
      <c r="G341" s="13">
        <v>101.33499999999999</v>
      </c>
      <c r="H341" s="13">
        <v>152.68199999999999</v>
      </c>
      <c r="I341" s="13">
        <v>291</v>
      </c>
      <c r="J341" s="13">
        <v>325</v>
      </c>
      <c r="K341" s="13">
        <v>155.983</v>
      </c>
      <c r="L341" s="13">
        <v>152.33099999999999</v>
      </c>
      <c r="M341" s="13">
        <v>71.168000000000006</v>
      </c>
      <c r="N341" s="13">
        <v>71.793000000000006</v>
      </c>
      <c r="O341" s="13">
        <v>165.55799999999999</v>
      </c>
      <c r="P341" s="13">
        <v>131.417</v>
      </c>
      <c r="Q341" s="13">
        <v>95.266000000000005</v>
      </c>
      <c r="R341" s="13">
        <v>129.22</v>
      </c>
      <c r="S341" s="13" t="e">
        <f t="shared" ca="1" si="15"/>
        <v>#NAME?</v>
      </c>
      <c r="T341" s="13">
        <v>80.5</v>
      </c>
      <c r="U341" s="13">
        <v>32</v>
      </c>
      <c r="Y341" s="10">
        <v>42993</v>
      </c>
      <c r="Z341" s="4">
        <v>591.38</v>
      </c>
    </row>
    <row r="342" spans="1:26" s="4" customFormat="1">
      <c r="A342" s="10">
        <v>41223</v>
      </c>
      <c r="B342" s="13">
        <v>1971.36</v>
      </c>
      <c r="C342" s="13">
        <v>103.50700000000001</v>
      </c>
      <c r="D342" s="13">
        <v>79.343000000000004</v>
      </c>
      <c r="E342" s="13">
        <v>98.832999999999998</v>
      </c>
      <c r="F342" s="13">
        <v>100.66500000000001</v>
      </c>
      <c r="G342" s="13">
        <v>101.33499999999999</v>
      </c>
      <c r="H342" s="13">
        <v>152.68199999999999</v>
      </c>
      <c r="I342" s="13">
        <v>291</v>
      </c>
      <c r="J342" s="13">
        <v>325</v>
      </c>
      <c r="K342" s="13">
        <v>155.983</v>
      </c>
      <c r="L342" s="13">
        <v>152.33099999999999</v>
      </c>
      <c r="M342" s="13">
        <v>71.168000000000006</v>
      </c>
      <c r="N342" s="13">
        <v>71.793000000000006</v>
      </c>
      <c r="O342" s="13">
        <v>165.55799999999999</v>
      </c>
      <c r="P342" s="13">
        <v>131.417</v>
      </c>
      <c r="Q342" s="13">
        <v>95.266000000000005</v>
      </c>
      <c r="R342" s="13">
        <v>129.22</v>
      </c>
      <c r="S342" s="13" t="e">
        <f t="shared" ca="1" si="15"/>
        <v>#NAME?</v>
      </c>
      <c r="T342" s="13">
        <v>80.5</v>
      </c>
      <c r="U342" s="13">
        <v>32</v>
      </c>
      <c r="Y342" s="10">
        <v>42992</v>
      </c>
      <c r="Z342" s="4">
        <v>591.25</v>
      </c>
    </row>
    <row r="343" spans="1:26" s="4" customFormat="1">
      <c r="A343" s="10">
        <v>41224</v>
      </c>
      <c r="B343" s="13">
        <v>1971.36</v>
      </c>
      <c r="C343" s="13">
        <v>103.50700000000001</v>
      </c>
      <c r="D343" s="13">
        <v>79.343000000000004</v>
      </c>
      <c r="E343" s="13">
        <v>98.832999999999998</v>
      </c>
      <c r="F343" s="13">
        <v>100.66500000000001</v>
      </c>
      <c r="G343" s="13">
        <v>101.33499999999999</v>
      </c>
      <c r="H343" s="13">
        <v>152.68199999999999</v>
      </c>
      <c r="I343" s="13">
        <v>291</v>
      </c>
      <c r="J343" s="13">
        <v>325</v>
      </c>
      <c r="K343" s="13">
        <v>155.983</v>
      </c>
      <c r="L343" s="13">
        <v>152.33099999999999</v>
      </c>
      <c r="M343" s="13">
        <v>71.168000000000006</v>
      </c>
      <c r="N343" s="13">
        <v>71.793000000000006</v>
      </c>
      <c r="O343" s="13">
        <v>165.55799999999999</v>
      </c>
      <c r="P343" s="13">
        <v>131.417</v>
      </c>
      <c r="Q343" s="13">
        <v>95.266000000000005</v>
      </c>
      <c r="R343" s="13">
        <v>129.22</v>
      </c>
      <c r="S343" s="13" t="e">
        <f t="shared" ca="1" si="15"/>
        <v>#NAME?</v>
      </c>
      <c r="T343" s="13">
        <v>80.5</v>
      </c>
      <c r="U343" s="13">
        <v>32</v>
      </c>
      <c r="Y343" s="10">
        <v>42991</v>
      </c>
      <c r="Z343" s="4">
        <v>591.6</v>
      </c>
    </row>
    <row r="344" spans="1:26" s="4" customFormat="1">
      <c r="A344" s="10">
        <v>41225</v>
      </c>
      <c r="B344" s="13">
        <v>2189.1509999999998</v>
      </c>
      <c r="C344" s="13">
        <v>102.877</v>
      </c>
      <c r="D344" s="13">
        <v>79.492999999999995</v>
      </c>
      <c r="E344" s="13">
        <v>99.632999999999996</v>
      </c>
      <c r="F344" s="13">
        <v>100.13500000000001</v>
      </c>
      <c r="G344" s="13">
        <v>98.058000000000007</v>
      </c>
      <c r="H344" s="13">
        <v>152.72800000000001</v>
      </c>
      <c r="I344" s="13">
        <v>313</v>
      </c>
      <c r="J344" s="13">
        <v>347</v>
      </c>
      <c r="K344" s="13">
        <v>155.274</v>
      </c>
      <c r="L344" s="13">
        <v>151.767</v>
      </c>
      <c r="M344" s="13">
        <v>71.168000000000006</v>
      </c>
      <c r="N344" s="13">
        <v>71.793000000000006</v>
      </c>
      <c r="O344" s="13">
        <v>165.55799999999999</v>
      </c>
      <c r="P344" s="13">
        <v>131.417</v>
      </c>
      <c r="Q344" s="13">
        <v>95.266000000000005</v>
      </c>
      <c r="R344" s="13">
        <v>129.22</v>
      </c>
      <c r="S344" s="13" t="e">
        <f t="shared" ca="1" si="15"/>
        <v>#NAME?</v>
      </c>
      <c r="T344" s="13">
        <v>88.5</v>
      </c>
      <c r="U344" s="13">
        <v>32</v>
      </c>
      <c r="Y344" s="10">
        <v>42990</v>
      </c>
      <c r="Z344" s="4">
        <v>591.48</v>
      </c>
    </row>
    <row r="345" spans="1:26" s="4" customFormat="1">
      <c r="A345" s="10">
        <v>41226</v>
      </c>
      <c r="B345" s="13">
        <v>2366.047</v>
      </c>
      <c r="C345" s="13">
        <v>102.625</v>
      </c>
      <c r="D345" s="13">
        <v>77.177999999999997</v>
      </c>
      <c r="E345" s="13">
        <v>99.921000000000006</v>
      </c>
      <c r="F345" s="13">
        <v>98.625</v>
      </c>
      <c r="G345" s="13">
        <v>100.5</v>
      </c>
      <c r="H345" s="13">
        <v>149.99199999999999</v>
      </c>
      <c r="I345" s="13">
        <v>307</v>
      </c>
      <c r="J345" s="13">
        <v>345</v>
      </c>
      <c r="K345" s="13">
        <v>156.375</v>
      </c>
      <c r="L345" s="13">
        <v>148.78399999999999</v>
      </c>
      <c r="M345" s="13">
        <v>71.168000000000006</v>
      </c>
      <c r="N345" s="13">
        <v>71.793000000000006</v>
      </c>
      <c r="O345" s="13">
        <v>165.55799999999999</v>
      </c>
      <c r="P345" s="13">
        <v>131.417</v>
      </c>
      <c r="Q345" s="13">
        <v>95.266000000000005</v>
      </c>
      <c r="R345" s="13">
        <v>129.22</v>
      </c>
      <c r="S345" s="13" t="e">
        <f t="shared" ca="1" si="15"/>
        <v>#NAME?</v>
      </c>
      <c r="T345" s="13">
        <v>88</v>
      </c>
      <c r="U345" s="13">
        <v>31</v>
      </c>
      <c r="Y345" s="10">
        <v>42989</v>
      </c>
      <c r="Z345" s="4">
        <v>591.35</v>
      </c>
    </row>
    <row r="346" spans="1:26" s="4" customFormat="1">
      <c r="A346" s="10">
        <v>41227</v>
      </c>
      <c r="B346" s="13">
        <v>2524.3780000000002</v>
      </c>
      <c r="C346" s="13">
        <v>104.333</v>
      </c>
      <c r="D346" s="13">
        <v>78.162999999999997</v>
      </c>
      <c r="E346" s="13">
        <v>101.667</v>
      </c>
      <c r="F346" s="13">
        <v>100.667</v>
      </c>
      <c r="G346" s="13">
        <v>102</v>
      </c>
      <c r="H346" s="13">
        <v>149.83699999999999</v>
      </c>
      <c r="I346" s="13">
        <v>305</v>
      </c>
      <c r="J346" s="13">
        <v>347</v>
      </c>
      <c r="K346" s="13">
        <v>159.881</v>
      </c>
      <c r="L346" s="13">
        <v>148.691</v>
      </c>
      <c r="M346" s="13">
        <v>71.168000000000006</v>
      </c>
      <c r="N346" s="13">
        <v>71.793000000000006</v>
      </c>
      <c r="O346" s="13">
        <v>165.55799999999999</v>
      </c>
      <c r="P346" s="13">
        <v>131.417</v>
      </c>
      <c r="Q346" s="13">
        <v>95.266000000000005</v>
      </c>
      <c r="R346" s="13">
        <v>129.22</v>
      </c>
      <c r="S346" s="13" t="e">
        <f t="shared" ca="1" si="15"/>
        <v>#NAME?</v>
      </c>
      <c r="T346" s="13">
        <v>89</v>
      </c>
      <c r="U346" s="13">
        <v>31</v>
      </c>
      <c r="Y346" s="10">
        <v>42986</v>
      </c>
      <c r="Z346" s="4">
        <v>591.07000000000005</v>
      </c>
    </row>
    <row r="347" spans="1:26" s="4" customFormat="1">
      <c r="A347" s="10">
        <v>41228</v>
      </c>
      <c r="B347" s="13">
        <v>2656.1529999999998</v>
      </c>
      <c r="C347" s="13">
        <v>107.70099999999999</v>
      </c>
      <c r="D347" s="13">
        <v>79.168000000000006</v>
      </c>
      <c r="E347" s="13">
        <v>104.27200000000001</v>
      </c>
      <c r="F347" s="13">
        <v>104</v>
      </c>
      <c r="G347" s="13">
        <v>103.333</v>
      </c>
      <c r="H347" s="13">
        <v>153.916</v>
      </c>
      <c r="I347" s="13">
        <v>308</v>
      </c>
      <c r="J347" s="13">
        <v>349</v>
      </c>
      <c r="K347" s="13">
        <v>164.244</v>
      </c>
      <c r="L347" s="13">
        <v>151.923</v>
      </c>
      <c r="M347" s="13">
        <v>71.168000000000006</v>
      </c>
      <c r="N347" s="13">
        <v>71.793000000000006</v>
      </c>
      <c r="O347" s="13">
        <v>165.55799999999999</v>
      </c>
      <c r="P347" s="13">
        <v>131.417</v>
      </c>
      <c r="Q347" s="13">
        <v>95.266000000000005</v>
      </c>
      <c r="R347" s="13">
        <v>129.22</v>
      </c>
      <c r="S347" s="13" t="e">
        <f t="shared" ca="1" si="15"/>
        <v>#NAME?</v>
      </c>
      <c r="T347" s="13">
        <v>89.5</v>
      </c>
      <c r="U347" s="13">
        <v>31</v>
      </c>
      <c r="Y347" s="10">
        <v>42985</v>
      </c>
      <c r="Z347" s="4">
        <v>591.46</v>
      </c>
    </row>
    <row r="348" spans="1:26" s="4" customFormat="1">
      <c r="A348" s="10">
        <v>41229</v>
      </c>
      <c r="B348" s="13">
        <v>3108.4270000000001</v>
      </c>
      <c r="C348" s="13">
        <v>108.09</v>
      </c>
      <c r="D348" s="13">
        <v>80.498000000000005</v>
      </c>
      <c r="E348" s="13">
        <v>105.173</v>
      </c>
      <c r="F348" s="13">
        <v>104.675</v>
      </c>
      <c r="G348" s="13">
        <v>105.00700000000001</v>
      </c>
      <c r="H348" s="13">
        <v>157.38499999999999</v>
      </c>
      <c r="I348" s="13">
        <v>308</v>
      </c>
      <c r="J348" s="13">
        <v>349</v>
      </c>
      <c r="K348" s="13">
        <v>166.75200000000001</v>
      </c>
      <c r="L348" s="13">
        <v>154.68</v>
      </c>
      <c r="M348" s="13">
        <v>71.168000000000006</v>
      </c>
      <c r="N348" s="13">
        <v>71.793000000000006</v>
      </c>
      <c r="O348" s="13">
        <v>165.55799999999999</v>
      </c>
      <c r="P348" s="13">
        <v>131.417</v>
      </c>
      <c r="Q348" s="13">
        <v>95.266000000000005</v>
      </c>
      <c r="R348" s="13">
        <v>129.22</v>
      </c>
      <c r="S348" s="13" t="e">
        <f t="shared" ca="1" si="15"/>
        <v>#NAME?</v>
      </c>
      <c r="T348" s="13">
        <v>91</v>
      </c>
      <c r="U348" s="13">
        <v>31</v>
      </c>
      <c r="Y348" s="10">
        <v>42984</v>
      </c>
      <c r="Z348" s="4">
        <v>591.14</v>
      </c>
    </row>
    <row r="349" spans="1:26" s="4" customFormat="1">
      <c r="A349" s="10">
        <v>41230</v>
      </c>
      <c r="B349" s="13">
        <v>3108.4270000000001</v>
      </c>
      <c r="C349" s="13">
        <v>108.09</v>
      </c>
      <c r="D349" s="13">
        <v>80.498000000000005</v>
      </c>
      <c r="E349" s="13">
        <v>105.173</v>
      </c>
      <c r="F349" s="13">
        <v>104.675</v>
      </c>
      <c r="G349" s="13">
        <v>105.00700000000001</v>
      </c>
      <c r="H349" s="13">
        <v>157.38499999999999</v>
      </c>
      <c r="I349" s="13">
        <v>308</v>
      </c>
      <c r="J349" s="13">
        <v>349</v>
      </c>
      <c r="K349" s="13">
        <v>166.75200000000001</v>
      </c>
      <c r="L349" s="13">
        <v>154.68</v>
      </c>
      <c r="M349" s="13">
        <v>71.168000000000006</v>
      </c>
      <c r="N349" s="13">
        <v>71.793000000000006</v>
      </c>
      <c r="O349" s="13">
        <v>165.55799999999999</v>
      </c>
      <c r="P349" s="13">
        <v>131.417</v>
      </c>
      <c r="Q349" s="13">
        <v>95.266000000000005</v>
      </c>
      <c r="R349" s="13">
        <v>129.22</v>
      </c>
      <c r="S349" s="13" t="e">
        <f t="shared" ref="S349:S412" ca="1" si="16">+IFERROR(VLOOKUP($A349,$Y$28:$Z$330,2,0),S348)</f>
        <v>#NAME?</v>
      </c>
      <c r="T349" s="13">
        <v>91</v>
      </c>
      <c r="U349" s="13">
        <v>31</v>
      </c>
      <c r="Y349" s="10">
        <v>42983</v>
      </c>
      <c r="Z349" s="4">
        <v>590.89</v>
      </c>
    </row>
    <row r="350" spans="1:26" s="4" customFormat="1">
      <c r="A350" s="10">
        <v>41231</v>
      </c>
      <c r="B350" s="13">
        <v>3108.4270000000001</v>
      </c>
      <c r="C350" s="13">
        <v>108.09</v>
      </c>
      <c r="D350" s="13">
        <v>80.498000000000005</v>
      </c>
      <c r="E350" s="13">
        <v>105.173</v>
      </c>
      <c r="F350" s="13">
        <v>104.675</v>
      </c>
      <c r="G350" s="13">
        <v>105.00700000000001</v>
      </c>
      <c r="H350" s="13">
        <v>157.38499999999999</v>
      </c>
      <c r="I350" s="13">
        <v>308</v>
      </c>
      <c r="J350" s="13">
        <v>349</v>
      </c>
      <c r="K350" s="13">
        <v>166.75200000000001</v>
      </c>
      <c r="L350" s="13">
        <v>154.68</v>
      </c>
      <c r="M350" s="13">
        <v>71.168000000000006</v>
      </c>
      <c r="N350" s="13">
        <v>71.793000000000006</v>
      </c>
      <c r="O350" s="13">
        <v>165.55799999999999</v>
      </c>
      <c r="P350" s="13">
        <v>131.417</v>
      </c>
      <c r="Q350" s="13">
        <v>95.266000000000005</v>
      </c>
      <c r="R350" s="13">
        <v>129.22</v>
      </c>
      <c r="S350" s="13" t="e">
        <f t="shared" ca="1" si="16"/>
        <v>#NAME?</v>
      </c>
      <c r="T350" s="13">
        <v>91</v>
      </c>
      <c r="U350" s="13">
        <v>31</v>
      </c>
      <c r="Y350" s="10">
        <v>42982</v>
      </c>
      <c r="Z350" s="4">
        <v>591.29999999999995</v>
      </c>
    </row>
    <row r="351" spans="1:26" s="4" customFormat="1">
      <c r="A351" s="10">
        <v>41232</v>
      </c>
      <c r="B351" s="13">
        <v>2846.5790000000002</v>
      </c>
      <c r="C351" s="13">
        <v>104.625</v>
      </c>
      <c r="D351" s="13">
        <v>77.858000000000004</v>
      </c>
      <c r="E351" s="13">
        <v>101.75</v>
      </c>
      <c r="F351" s="13">
        <v>101.125</v>
      </c>
      <c r="G351" s="13">
        <v>102.25</v>
      </c>
      <c r="H351" s="13">
        <v>150.33000000000001</v>
      </c>
      <c r="I351" s="13">
        <v>293</v>
      </c>
      <c r="J351" s="13">
        <v>338</v>
      </c>
      <c r="K351" s="13">
        <v>163.43199999999999</v>
      </c>
      <c r="L351" s="13">
        <v>147.88499999999999</v>
      </c>
      <c r="M351" s="13">
        <v>71.168000000000006</v>
      </c>
      <c r="N351" s="13">
        <v>71.793000000000006</v>
      </c>
      <c r="O351" s="13">
        <v>165.55799999999999</v>
      </c>
      <c r="P351" s="13">
        <v>131.417</v>
      </c>
      <c r="Q351" s="13">
        <v>95.266000000000005</v>
      </c>
      <c r="R351" s="13">
        <v>129.22</v>
      </c>
      <c r="S351" s="13" t="e">
        <f t="shared" ca="1" si="16"/>
        <v>#NAME?</v>
      </c>
      <c r="T351" s="13">
        <v>88.5</v>
      </c>
      <c r="U351" s="13">
        <v>30.5</v>
      </c>
      <c r="Y351" s="10">
        <v>42979</v>
      </c>
      <c r="Z351" s="4">
        <v>591.04999999999995</v>
      </c>
    </row>
    <row r="352" spans="1:26" s="4" customFormat="1">
      <c r="A352" s="10">
        <v>41233</v>
      </c>
      <c r="B352" s="13">
        <v>2629.5010000000002</v>
      </c>
      <c r="C352" s="13">
        <v>103.813</v>
      </c>
      <c r="D352" s="13">
        <v>77.168000000000006</v>
      </c>
      <c r="E352" s="13">
        <v>100</v>
      </c>
      <c r="F352" s="13">
        <v>100.25</v>
      </c>
      <c r="G352" s="13">
        <v>101</v>
      </c>
      <c r="H352" s="13">
        <v>148.495</v>
      </c>
      <c r="I352" s="13">
        <v>285</v>
      </c>
      <c r="J352" s="13">
        <v>330</v>
      </c>
      <c r="K352" s="13">
        <v>162.714</v>
      </c>
      <c r="L352" s="13">
        <v>146.38499999999999</v>
      </c>
      <c r="M352" s="13">
        <v>71.168000000000006</v>
      </c>
      <c r="N352" s="13">
        <v>71.793000000000006</v>
      </c>
      <c r="O352" s="13">
        <v>165.55799999999999</v>
      </c>
      <c r="P352" s="13">
        <v>131.417</v>
      </c>
      <c r="Q352" s="13">
        <v>95.266000000000005</v>
      </c>
      <c r="R352" s="13">
        <v>129.22</v>
      </c>
      <c r="S352" s="13" t="e">
        <f t="shared" ca="1" si="16"/>
        <v>#NAME?</v>
      </c>
      <c r="T352" s="13">
        <v>91</v>
      </c>
      <c r="U352" s="13">
        <v>31</v>
      </c>
      <c r="Y352" s="10">
        <v>42978</v>
      </c>
      <c r="Z352" s="4">
        <v>591.13</v>
      </c>
    </row>
    <row r="353" spans="1:26" s="4" customFormat="1">
      <c r="A353" s="10">
        <v>41234</v>
      </c>
      <c r="B353" s="13">
        <v>2763.8249999999998</v>
      </c>
      <c r="C353" s="13">
        <v>104.667</v>
      </c>
      <c r="D353" s="13">
        <v>76.837999999999994</v>
      </c>
      <c r="E353" s="13">
        <v>101.333</v>
      </c>
      <c r="F353" s="13">
        <v>101</v>
      </c>
      <c r="G353" s="13">
        <v>102</v>
      </c>
      <c r="H353" s="13">
        <v>148.495</v>
      </c>
      <c r="I353" s="13">
        <v>270</v>
      </c>
      <c r="J353" s="13">
        <v>320</v>
      </c>
      <c r="K353" s="13">
        <v>164.81899999999999</v>
      </c>
      <c r="L353" s="13">
        <v>145.16999999999999</v>
      </c>
      <c r="M353" s="13">
        <v>71.168000000000006</v>
      </c>
      <c r="N353" s="13">
        <v>71.793000000000006</v>
      </c>
      <c r="O353" s="13">
        <v>165.55799999999999</v>
      </c>
      <c r="P353" s="13">
        <v>131.417</v>
      </c>
      <c r="Q353" s="13">
        <v>95.266000000000005</v>
      </c>
      <c r="R353" s="13">
        <v>129.22</v>
      </c>
      <c r="S353" s="13" t="e">
        <f t="shared" ca="1" si="16"/>
        <v>#NAME?</v>
      </c>
      <c r="T353" s="13">
        <v>88.5</v>
      </c>
      <c r="U353" s="13">
        <v>31</v>
      </c>
      <c r="Y353" s="10">
        <v>42977</v>
      </c>
      <c r="Z353" s="4">
        <v>591.16999999999996</v>
      </c>
    </row>
    <row r="354" spans="1:26" s="4" customFormat="1">
      <c r="A354" s="10">
        <v>41235</v>
      </c>
      <c r="B354" s="13">
        <v>2765.8829999999998</v>
      </c>
      <c r="C354" s="13">
        <v>104.503</v>
      </c>
      <c r="D354" s="13">
        <v>76.837999999999994</v>
      </c>
      <c r="E354" s="13">
        <v>100.83799999999999</v>
      </c>
      <c r="F354" s="13">
        <v>100.636</v>
      </c>
      <c r="G354" s="13">
        <v>101.34</v>
      </c>
      <c r="H354" s="13">
        <v>146.947</v>
      </c>
      <c r="I354" s="13">
        <v>268</v>
      </c>
      <c r="J354" s="13">
        <v>315</v>
      </c>
      <c r="K354" s="13">
        <v>164.67</v>
      </c>
      <c r="L354" s="13">
        <v>143.66999999999999</v>
      </c>
      <c r="M354" s="13">
        <v>71.168000000000006</v>
      </c>
      <c r="N354" s="13">
        <v>71.793000000000006</v>
      </c>
      <c r="O354" s="13">
        <v>165.55799999999999</v>
      </c>
      <c r="P354" s="13">
        <v>131.417</v>
      </c>
      <c r="Q354" s="13">
        <v>95.266000000000005</v>
      </c>
      <c r="R354" s="13">
        <v>129.22</v>
      </c>
      <c r="S354" s="13" t="e">
        <f t="shared" ca="1" si="16"/>
        <v>#NAME?</v>
      </c>
      <c r="T354" s="13">
        <v>87.5</v>
      </c>
      <c r="U354" s="13">
        <v>30</v>
      </c>
      <c r="Y354" s="10">
        <v>42976</v>
      </c>
      <c r="Z354" s="4">
        <v>590.48</v>
      </c>
    </row>
    <row r="355" spans="1:26" s="4" customFormat="1">
      <c r="A355" s="10">
        <v>41236</v>
      </c>
      <c r="B355" s="13">
        <v>3064.5169999999998</v>
      </c>
      <c r="C355" s="13">
        <v>103.846</v>
      </c>
      <c r="D355" s="13">
        <v>78.197000000000003</v>
      </c>
      <c r="E355" s="13">
        <v>100.169</v>
      </c>
      <c r="F355" s="13">
        <v>100.80500000000001</v>
      </c>
      <c r="G355" s="13">
        <v>100.169</v>
      </c>
      <c r="H355" s="13">
        <v>146.46199999999999</v>
      </c>
      <c r="I355" s="13">
        <v>265</v>
      </c>
      <c r="J355" s="13">
        <v>315</v>
      </c>
      <c r="K355" s="13">
        <v>163.95599999999999</v>
      </c>
      <c r="L355" s="13">
        <v>143.614</v>
      </c>
      <c r="M355" s="13">
        <v>71.168000000000006</v>
      </c>
      <c r="N355" s="13">
        <v>71.793000000000006</v>
      </c>
      <c r="O355" s="13">
        <v>165.55799999999999</v>
      </c>
      <c r="P355" s="13">
        <v>131.417</v>
      </c>
      <c r="Q355" s="13">
        <v>95.266000000000005</v>
      </c>
      <c r="R355" s="13">
        <v>129.22</v>
      </c>
      <c r="S355" s="13" t="e">
        <f t="shared" ca="1" si="16"/>
        <v>#NAME?</v>
      </c>
      <c r="T355" s="13">
        <v>85.5</v>
      </c>
      <c r="U355" s="13">
        <v>31</v>
      </c>
      <c r="Y355" s="10">
        <v>42975</v>
      </c>
      <c r="Z355" s="4">
        <v>590.79</v>
      </c>
    </row>
    <row r="356" spans="1:26" s="4" customFormat="1">
      <c r="A356" s="10">
        <v>41237</v>
      </c>
      <c r="B356" s="13">
        <v>3064.5169999999998</v>
      </c>
      <c r="C356" s="13">
        <v>103.846</v>
      </c>
      <c r="D356" s="13">
        <v>78.197000000000003</v>
      </c>
      <c r="E356" s="13">
        <v>100.169</v>
      </c>
      <c r="F356" s="13">
        <v>100.80500000000001</v>
      </c>
      <c r="G356" s="13">
        <v>100.169</v>
      </c>
      <c r="H356" s="13">
        <v>146.46199999999999</v>
      </c>
      <c r="I356" s="13">
        <v>265</v>
      </c>
      <c r="J356" s="13">
        <v>315</v>
      </c>
      <c r="K356" s="13">
        <v>163.95599999999999</v>
      </c>
      <c r="L356" s="13">
        <v>143.614</v>
      </c>
      <c r="M356" s="13">
        <v>71.168000000000006</v>
      </c>
      <c r="N356" s="13">
        <v>71.793000000000006</v>
      </c>
      <c r="O356" s="13">
        <v>165.55799999999999</v>
      </c>
      <c r="P356" s="13">
        <v>131.417</v>
      </c>
      <c r="Q356" s="13">
        <v>95.266000000000005</v>
      </c>
      <c r="R356" s="13">
        <v>129.22</v>
      </c>
      <c r="S356" s="13" t="e">
        <f t="shared" ca="1" si="16"/>
        <v>#NAME?</v>
      </c>
      <c r="T356" s="13">
        <v>85.5</v>
      </c>
      <c r="U356" s="13">
        <v>31</v>
      </c>
      <c r="Y356" s="10">
        <v>42972</v>
      </c>
      <c r="Z356" s="4">
        <v>591</v>
      </c>
    </row>
    <row r="357" spans="1:26" s="4" customFormat="1">
      <c r="A357" s="10">
        <v>41238</v>
      </c>
      <c r="B357" s="13">
        <v>3064.5169999999998</v>
      </c>
      <c r="C357" s="13">
        <v>103.846</v>
      </c>
      <c r="D357" s="13">
        <v>78.197000000000003</v>
      </c>
      <c r="E357" s="13">
        <v>100.169</v>
      </c>
      <c r="F357" s="13">
        <v>100.80500000000001</v>
      </c>
      <c r="G357" s="13">
        <v>100.169</v>
      </c>
      <c r="H357" s="13">
        <v>146.46199999999999</v>
      </c>
      <c r="I357" s="13">
        <v>265</v>
      </c>
      <c r="J357" s="13">
        <v>315</v>
      </c>
      <c r="K357" s="13">
        <v>163.95599999999999</v>
      </c>
      <c r="L357" s="13">
        <v>143.614</v>
      </c>
      <c r="M357" s="13">
        <v>71.168000000000006</v>
      </c>
      <c r="N357" s="13">
        <v>71.793000000000006</v>
      </c>
      <c r="O357" s="13">
        <v>165.55799999999999</v>
      </c>
      <c r="P357" s="13">
        <v>131.417</v>
      </c>
      <c r="Q357" s="13">
        <v>95.266000000000005</v>
      </c>
      <c r="R357" s="13">
        <v>129.22</v>
      </c>
      <c r="S357" s="13" t="e">
        <f t="shared" ca="1" si="16"/>
        <v>#NAME?</v>
      </c>
      <c r="T357" s="13">
        <v>85.5</v>
      </c>
      <c r="U357" s="13">
        <v>31</v>
      </c>
      <c r="Y357" s="10">
        <v>42971</v>
      </c>
      <c r="Z357" s="4">
        <v>591.05999999999995</v>
      </c>
    </row>
    <row r="358" spans="1:26" s="4" customFormat="1">
      <c r="A358" s="10">
        <v>41239</v>
      </c>
      <c r="B358" s="13">
        <v>3898.2849999999999</v>
      </c>
      <c r="C358" s="13">
        <v>105.663</v>
      </c>
      <c r="D358" s="13">
        <v>78.847999999999999</v>
      </c>
      <c r="E358" s="13">
        <v>101.998</v>
      </c>
      <c r="F358" s="13">
        <v>102.16800000000001</v>
      </c>
      <c r="G358" s="13">
        <v>102.49299999999999</v>
      </c>
      <c r="H358" s="13">
        <v>146.672</v>
      </c>
      <c r="I358" s="13">
        <v>262</v>
      </c>
      <c r="J358" s="13">
        <v>313</v>
      </c>
      <c r="K358" s="13">
        <v>162.12</v>
      </c>
      <c r="L358" s="13">
        <v>143.267</v>
      </c>
      <c r="M358" s="13">
        <v>71.168000000000006</v>
      </c>
      <c r="N358" s="13">
        <v>71.793000000000006</v>
      </c>
      <c r="O358" s="13">
        <v>165.55799999999999</v>
      </c>
      <c r="P358" s="13">
        <v>131.417</v>
      </c>
      <c r="Q358" s="13">
        <v>95.266000000000005</v>
      </c>
      <c r="R358" s="13">
        <v>129.22</v>
      </c>
      <c r="S358" s="13" t="e">
        <f t="shared" ca="1" si="16"/>
        <v>#NAME?</v>
      </c>
      <c r="T358" s="13">
        <v>84.5</v>
      </c>
      <c r="U358" s="13">
        <v>31</v>
      </c>
      <c r="Y358" s="10">
        <v>42970</v>
      </c>
      <c r="Z358" s="4">
        <v>590.91999999999996</v>
      </c>
    </row>
    <row r="359" spans="1:26" s="4" customFormat="1">
      <c r="A359" s="10">
        <v>41240</v>
      </c>
      <c r="B359" s="13">
        <v>3453.6509999999998</v>
      </c>
      <c r="C359" s="13">
        <v>106.916</v>
      </c>
      <c r="D359" s="13">
        <v>79.003</v>
      </c>
      <c r="E359" s="13">
        <v>102.673</v>
      </c>
      <c r="F359" s="13">
        <v>102.746</v>
      </c>
      <c r="G359" s="13">
        <v>101.845</v>
      </c>
      <c r="H359" s="13">
        <v>143.37299999999999</v>
      </c>
      <c r="I359" s="13">
        <v>252.5</v>
      </c>
      <c r="J359" s="13">
        <v>300.5</v>
      </c>
      <c r="K359" s="13">
        <v>157.82499999999999</v>
      </c>
      <c r="L359" s="13">
        <v>137.71799999999999</v>
      </c>
      <c r="M359" s="13">
        <v>71.168000000000006</v>
      </c>
      <c r="N359" s="13">
        <v>71.793000000000006</v>
      </c>
      <c r="O359" s="13">
        <v>165.55799999999999</v>
      </c>
      <c r="P359" s="13">
        <v>131.417</v>
      </c>
      <c r="Q359" s="13">
        <v>95.266000000000005</v>
      </c>
      <c r="R359" s="13">
        <v>129.22</v>
      </c>
      <c r="S359" s="13" t="e">
        <f t="shared" ca="1" si="16"/>
        <v>#NAME?</v>
      </c>
      <c r="T359" s="13">
        <v>84</v>
      </c>
      <c r="U359" s="13">
        <v>31</v>
      </c>
      <c r="Y359" s="10">
        <v>42969</v>
      </c>
      <c r="Z359" s="4">
        <v>591.07000000000005</v>
      </c>
    </row>
    <row r="360" spans="1:26" s="4" customFormat="1">
      <c r="A360" s="10">
        <v>41241</v>
      </c>
      <c r="B360" s="13">
        <v>3727.279</v>
      </c>
      <c r="C360" s="13">
        <v>107.83499999999999</v>
      </c>
      <c r="D360" s="13">
        <v>78.75</v>
      </c>
      <c r="E360" s="13">
        <v>101.67</v>
      </c>
      <c r="F360" s="13">
        <v>102.91800000000001</v>
      </c>
      <c r="G360" s="13">
        <v>102.005</v>
      </c>
      <c r="H360" s="13">
        <v>145.22300000000001</v>
      </c>
      <c r="I360" s="13">
        <v>251.5</v>
      </c>
      <c r="J360" s="13">
        <v>301</v>
      </c>
      <c r="K360" s="13">
        <v>157.5</v>
      </c>
      <c r="L360" s="13">
        <v>137.22399999999999</v>
      </c>
      <c r="M360" s="13">
        <v>71.168000000000006</v>
      </c>
      <c r="N360" s="13">
        <v>71.793000000000006</v>
      </c>
      <c r="O360" s="13">
        <v>165.55799999999999</v>
      </c>
      <c r="P360" s="13">
        <v>131.417</v>
      </c>
      <c r="Q360" s="13">
        <v>95.266000000000005</v>
      </c>
      <c r="R360" s="13">
        <v>129.22</v>
      </c>
      <c r="S360" s="13" t="e">
        <f t="shared" ca="1" si="16"/>
        <v>#NAME?</v>
      </c>
      <c r="T360" s="13">
        <v>84</v>
      </c>
      <c r="U360" s="13">
        <v>31</v>
      </c>
      <c r="Y360" s="10">
        <v>42968</v>
      </c>
      <c r="Z360" s="4">
        <v>590.79</v>
      </c>
    </row>
    <row r="361" spans="1:26" s="4" customFormat="1">
      <c r="A361" s="10">
        <v>41242</v>
      </c>
      <c r="B361" s="13">
        <v>2328.652</v>
      </c>
      <c r="C361" s="13">
        <v>106.673</v>
      </c>
      <c r="D361" s="13">
        <v>77.513000000000005</v>
      </c>
      <c r="E361" s="13">
        <v>99.843000000000004</v>
      </c>
      <c r="F361" s="13">
        <v>100.343</v>
      </c>
      <c r="G361" s="13">
        <v>99.01</v>
      </c>
      <c r="H361" s="13">
        <v>137.637</v>
      </c>
      <c r="I361" s="13">
        <v>240.5</v>
      </c>
      <c r="J361" s="13">
        <v>282.5</v>
      </c>
      <c r="K361" s="13">
        <v>149.864</v>
      </c>
      <c r="L361" s="13">
        <v>131.55799999999999</v>
      </c>
      <c r="M361" s="13">
        <v>71.168000000000006</v>
      </c>
      <c r="N361" s="13">
        <v>71.793000000000006</v>
      </c>
      <c r="O361" s="13">
        <v>165.55799999999999</v>
      </c>
      <c r="P361" s="13">
        <v>131.417</v>
      </c>
      <c r="Q361" s="13">
        <v>95.266000000000005</v>
      </c>
      <c r="R361" s="13">
        <v>129.22</v>
      </c>
      <c r="S361" s="13" t="e">
        <f t="shared" ca="1" si="16"/>
        <v>#NAME?</v>
      </c>
      <c r="T361" s="13">
        <v>80</v>
      </c>
      <c r="U361" s="13">
        <v>30</v>
      </c>
      <c r="Y361" s="10">
        <v>42965</v>
      </c>
      <c r="Z361" s="4">
        <v>590.78</v>
      </c>
    </row>
    <row r="362" spans="1:26" s="4" customFormat="1">
      <c r="A362" s="10">
        <v>41243</v>
      </c>
      <c r="B362" s="13">
        <v>2238.56</v>
      </c>
      <c r="C362" s="13">
        <v>110.815</v>
      </c>
      <c r="D362" s="13">
        <v>77.828000000000003</v>
      </c>
      <c r="E362" s="13">
        <v>101.075</v>
      </c>
      <c r="F362" s="13">
        <v>101.333</v>
      </c>
      <c r="G362" s="13">
        <v>100.366</v>
      </c>
      <c r="H362" s="13">
        <v>136.47</v>
      </c>
      <c r="I362" s="13">
        <v>245.5</v>
      </c>
      <c r="J362" s="13">
        <v>285.5</v>
      </c>
      <c r="K362" s="13">
        <v>149.52199999999999</v>
      </c>
      <c r="L362" s="13">
        <v>130.79900000000001</v>
      </c>
      <c r="M362" s="13">
        <v>71.168000000000006</v>
      </c>
      <c r="N362" s="13">
        <v>71.793000000000006</v>
      </c>
      <c r="O362" s="13">
        <v>165.55799999999999</v>
      </c>
      <c r="P362" s="13">
        <v>131.417</v>
      </c>
      <c r="Q362" s="13">
        <v>95.266000000000005</v>
      </c>
      <c r="R362" s="13">
        <v>129.22</v>
      </c>
      <c r="S362" s="13" t="e">
        <f t="shared" ca="1" si="16"/>
        <v>#NAME?</v>
      </c>
      <c r="T362" s="13">
        <v>81</v>
      </c>
      <c r="U362" s="13">
        <v>31</v>
      </c>
      <c r="Y362" s="10">
        <v>42964</v>
      </c>
      <c r="Z362" s="4">
        <v>590.5</v>
      </c>
    </row>
    <row r="363" spans="1:26" s="4" customFormat="1">
      <c r="A363" s="10">
        <v>41244</v>
      </c>
      <c r="B363" s="13">
        <v>2238.56</v>
      </c>
      <c r="C363" s="13">
        <v>110.815</v>
      </c>
      <c r="D363" s="13">
        <v>77.828000000000003</v>
      </c>
      <c r="E363" s="13">
        <v>101.075</v>
      </c>
      <c r="F363" s="13">
        <v>101.333</v>
      </c>
      <c r="G363" s="13">
        <v>100.366</v>
      </c>
      <c r="H363" s="13">
        <v>136.47</v>
      </c>
      <c r="I363" s="13">
        <v>245.5</v>
      </c>
      <c r="J363" s="13">
        <v>285.5</v>
      </c>
      <c r="K363" s="13">
        <v>149.52199999999999</v>
      </c>
      <c r="L363" s="13">
        <v>130.79900000000001</v>
      </c>
      <c r="M363" s="13">
        <v>71.168000000000006</v>
      </c>
      <c r="N363" s="13">
        <v>71.793000000000006</v>
      </c>
      <c r="O363" s="13">
        <v>165.55799999999999</v>
      </c>
      <c r="P363" s="13">
        <v>131.417</v>
      </c>
      <c r="Q363" s="13">
        <v>95.266000000000005</v>
      </c>
      <c r="R363" s="13">
        <v>129.22</v>
      </c>
      <c r="S363" s="13" t="e">
        <f t="shared" ca="1" si="16"/>
        <v>#NAME?</v>
      </c>
      <c r="T363" s="13">
        <v>81</v>
      </c>
      <c r="U363" s="13">
        <v>31</v>
      </c>
      <c r="Y363" s="10">
        <v>42963</v>
      </c>
      <c r="Z363" s="4">
        <v>590.84</v>
      </c>
    </row>
    <row r="364" spans="1:26" s="4" customFormat="1">
      <c r="A364" s="10">
        <v>41245</v>
      </c>
      <c r="B364" s="13">
        <v>2238.56</v>
      </c>
      <c r="C364" s="13">
        <v>110.815</v>
      </c>
      <c r="D364" s="13">
        <v>77.828000000000003</v>
      </c>
      <c r="E364" s="13">
        <v>101.075</v>
      </c>
      <c r="F364" s="13">
        <v>101.333</v>
      </c>
      <c r="G364" s="13">
        <v>100.366</v>
      </c>
      <c r="H364" s="13">
        <v>136.47</v>
      </c>
      <c r="I364" s="13">
        <v>245.5</v>
      </c>
      <c r="J364" s="13">
        <v>285.5</v>
      </c>
      <c r="K364" s="13">
        <v>149.52199999999999</v>
      </c>
      <c r="L364" s="13">
        <v>130.79900000000001</v>
      </c>
      <c r="M364" s="13">
        <v>71.168000000000006</v>
      </c>
      <c r="N364" s="13">
        <v>71.793000000000006</v>
      </c>
      <c r="O364" s="13">
        <v>165.55799999999999</v>
      </c>
      <c r="P364" s="13">
        <v>131.417</v>
      </c>
      <c r="Q364" s="13">
        <v>95.266000000000005</v>
      </c>
      <c r="R364" s="13">
        <v>129.22</v>
      </c>
      <c r="S364" s="13" t="e">
        <f t="shared" ca="1" si="16"/>
        <v>#NAME?</v>
      </c>
      <c r="T364" s="13">
        <v>81</v>
      </c>
      <c r="U364" s="13">
        <v>31</v>
      </c>
      <c r="Y364" s="10">
        <v>42962</v>
      </c>
      <c r="Z364" s="4">
        <v>590.95000000000005</v>
      </c>
    </row>
    <row r="365" spans="1:26" s="4" customFormat="1">
      <c r="A365" s="10">
        <v>41246</v>
      </c>
      <c r="B365" s="13">
        <v>2136.87</v>
      </c>
      <c r="C365" s="13">
        <v>110.67</v>
      </c>
      <c r="D365" s="13">
        <v>76.673000000000002</v>
      </c>
      <c r="E365" s="13">
        <v>99.832999999999998</v>
      </c>
      <c r="F365" s="13">
        <v>98.183000000000007</v>
      </c>
      <c r="G365" s="13">
        <v>99</v>
      </c>
      <c r="H365" s="13">
        <v>135.30500000000001</v>
      </c>
      <c r="I365" s="13">
        <v>232.5</v>
      </c>
      <c r="J365" s="13">
        <v>272.5</v>
      </c>
      <c r="K365" s="13">
        <v>149.08799999999999</v>
      </c>
      <c r="L365" s="13">
        <v>130.38300000000001</v>
      </c>
      <c r="M365" s="13">
        <v>71.168000000000006</v>
      </c>
      <c r="N365" s="13">
        <v>71.793000000000006</v>
      </c>
      <c r="O365" s="13">
        <v>165.55799999999999</v>
      </c>
      <c r="P365" s="13">
        <v>131.417</v>
      </c>
      <c r="Q365" s="13">
        <v>95.266000000000005</v>
      </c>
      <c r="R365" s="13">
        <v>129.22</v>
      </c>
      <c r="S365" s="13" t="e">
        <f t="shared" ca="1" si="16"/>
        <v>#NAME?</v>
      </c>
      <c r="T365" s="13">
        <v>78</v>
      </c>
      <c r="U365" s="13">
        <v>30</v>
      </c>
      <c r="Y365" s="10">
        <v>42961</v>
      </c>
      <c r="Z365" s="4">
        <v>590.94000000000005</v>
      </c>
    </row>
    <row r="366" spans="1:26" s="4" customFormat="1">
      <c r="A366" s="10">
        <v>41247</v>
      </c>
      <c r="B366" s="13">
        <v>1919.566</v>
      </c>
      <c r="C366" s="13">
        <v>109.437</v>
      </c>
      <c r="D366" s="13">
        <v>77.337999999999994</v>
      </c>
      <c r="E366" s="13">
        <v>99.25</v>
      </c>
      <c r="F366" s="13">
        <v>98.42</v>
      </c>
      <c r="G366" s="13">
        <v>97.665000000000006</v>
      </c>
      <c r="H366" s="13">
        <v>135.39099999999999</v>
      </c>
      <c r="I366" s="13">
        <v>230.5</v>
      </c>
      <c r="J366" s="13">
        <v>272.5</v>
      </c>
      <c r="K366" s="13">
        <v>148.29499999999999</v>
      </c>
      <c r="L366" s="13">
        <v>130.12899999999999</v>
      </c>
      <c r="M366" s="13">
        <v>71.168000000000006</v>
      </c>
      <c r="N366" s="13">
        <v>71.793000000000006</v>
      </c>
      <c r="O366" s="13">
        <v>165.55799999999999</v>
      </c>
      <c r="P366" s="13">
        <v>131.417</v>
      </c>
      <c r="Q366" s="13">
        <v>95.266000000000005</v>
      </c>
      <c r="R366" s="13">
        <v>129.22</v>
      </c>
      <c r="S366" s="13" t="e">
        <f t="shared" ca="1" si="16"/>
        <v>#NAME?</v>
      </c>
      <c r="T366" s="13">
        <v>79</v>
      </c>
      <c r="U366" s="13">
        <v>30</v>
      </c>
      <c r="Y366" s="10">
        <v>42958</v>
      </c>
      <c r="Z366" s="4">
        <v>590.58000000000004</v>
      </c>
    </row>
    <row r="367" spans="1:26" s="4" customFormat="1">
      <c r="A367" s="10">
        <v>41248</v>
      </c>
      <c r="B367" s="13">
        <v>1740.1020000000001</v>
      </c>
      <c r="C367" s="13">
        <v>108.175</v>
      </c>
      <c r="D367" s="13">
        <v>75.837999999999994</v>
      </c>
      <c r="E367" s="13">
        <v>97.513000000000005</v>
      </c>
      <c r="F367" s="13">
        <v>97.332999999999998</v>
      </c>
      <c r="G367" s="13">
        <v>96.344999999999999</v>
      </c>
      <c r="H367" s="13">
        <v>135.66200000000001</v>
      </c>
      <c r="I367" s="13">
        <v>232.5</v>
      </c>
      <c r="J367" s="13">
        <v>284.5</v>
      </c>
      <c r="K367" s="13">
        <v>150.267</v>
      </c>
      <c r="L367" s="13">
        <v>129.68799999999999</v>
      </c>
      <c r="M367" s="13">
        <v>63.343000000000004</v>
      </c>
      <c r="N367" s="13">
        <v>58.183</v>
      </c>
      <c r="O367" s="13">
        <v>165.55799999999999</v>
      </c>
      <c r="P367" s="13">
        <v>98.174999999999997</v>
      </c>
      <c r="Q367" s="13">
        <v>95.266000000000005</v>
      </c>
      <c r="R367" s="13">
        <v>129.22</v>
      </c>
      <c r="S367" s="13" t="e">
        <f t="shared" ca="1" si="16"/>
        <v>#NAME?</v>
      </c>
      <c r="T367" s="13">
        <v>80</v>
      </c>
      <c r="U367" s="13">
        <v>30</v>
      </c>
      <c r="Y367" s="10">
        <v>42957</v>
      </c>
      <c r="Z367" s="4">
        <v>590.71</v>
      </c>
    </row>
    <row r="368" spans="1:26" s="4" customFormat="1">
      <c r="A368" s="10">
        <v>41249</v>
      </c>
      <c r="B368" s="13">
        <v>1618.761</v>
      </c>
      <c r="C368" s="13">
        <v>107.173</v>
      </c>
      <c r="D368" s="13">
        <v>74.5</v>
      </c>
      <c r="E368" s="13">
        <v>97.173000000000002</v>
      </c>
      <c r="F368" s="13">
        <v>96.503</v>
      </c>
      <c r="G368" s="13">
        <v>96.503</v>
      </c>
      <c r="H368" s="13">
        <v>134.83500000000001</v>
      </c>
      <c r="I368" s="13">
        <v>250</v>
      </c>
      <c r="J368" s="13">
        <v>295</v>
      </c>
      <c r="K368" s="13">
        <v>151.19999999999999</v>
      </c>
      <c r="L368" s="13">
        <v>126.66800000000001</v>
      </c>
      <c r="M368" s="13">
        <v>64.784000000000006</v>
      </c>
      <c r="N368" s="13">
        <v>61.292000000000002</v>
      </c>
      <c r="O368" s="13">
        <v>165.55799999999999</v>
      </c>
      <c r="P368" s="13">
        <v>99.153999999999996</v>
      </c>
      <c r="Q368" s="13">
        <v>72.111999999999995</v>
      </c>
      <c r="R368" s="13">
        <v>87.552000000000007</v>
      </c>
      <c r="S368" s="13" t="e">
        <f t="shared" ca="1" si="16"/>
        <v>#NAME?</v>
      </c>
      <c r="T368" s="13">
        <v>81</v>
      </c>
      <c r="U368" s="13">
        <v>32</v>
      </c>
      <c r="Y368" s="10">
        <v>42956</v>
      </c>
      <c r="Z368" s="4">
        <v>590.74</v>
      </c>
    </row>
    <row r="369" spans="1:26" s="4" customFormat="1">
      <c r="A369" s="10">
        <v>41250</v>
      </c>
      <c r="B369" s="13">
        <v>1580.02</v>
      </c>
      <c r="C369" s="13">
        <v>108.116</v>
      </c>
      <c r="D369" s="13">
        <v>73.998000000000005</v>
      </c>
      <c r="E369" s="13">
        <v>99.875</v>
      </c>
      <c r="F369" s="13">
        <v>97.875</v>
      </c>
      <c r="G369" s="13">
        <v>98.5</v>
      </c>
      <c r="H369" s="13">
        <v>134.5</v>
      </c>
      <c r="I369" s="13">
        <v>255.5</v>
      </c>
      <c r="J369" s="13">
        <v>302.5</v>
      </c>
      <c r="K369" s="13">
        <v>150.464</v>
      </c>
      <c r="L369" s="13">
        <v>126.66800000000001</v>
      </c>
      <c r="M369" s="13">
        <v>62.969000000000001</v>
      </c>
      <c r="N369" s="13">
        <v>59.807000000000002</v>
      </c>
      <c r="O369" s="13">
        <v>165.55799999999999</v>
      </c>
      <c r="P369" s="13">
        <v>99.153999999999996</v>
      </c>
      <c r="Q369" s="13">
        <v>70.296999999999997</v>
      </c>
      <c r="R369" s="13">
        <v>85.902000000000001</v>
      </c>
      <c r="S369" s="13" t="e">
        <f t="shared" ca="1" si="16"/>
        <v>#NAME?</v>
      </c>
      <c r="T369" s="13">
        <v>84</v>
      </c>
      <c r="U369" s="13">
        <v>32</v>
      </c>
      <c r="Y369" s="10">
        <v>42955</v>
      </c>
      <c r="Z369" s="4">
        <v>590.67999999999995</v>
      </c>
    </row>
    <row r="370" spans="1:26" s="4" customFormat="1">
      <c r="A370" s="10">
        <v>41251</v>
      </c>
      <c r="B370" s="13">
        <v>1580.02</v>
      </c>
      <c r="C370" s="13">
        <v>108.116</v>
      </c>
      <c r="D370" s="13">
        <v>73.998000000000005</v>
      </c>
      <c r="E370" s="13">
        <v>99.875</v>
      </c>
      <c r="F370" s="13">
        <v>97.875</v>
      </c>
      <c r="G370" s="13">
        <v>98.5</v>
      </c>
      <c r="H370" s="13">
        <v>134.5</v>
      </c>
      <c r="I370" s="13">
        <v>255.5</v>
      </c>
      <c r="J370" s="13">
        <v>302.5</v>
      </c>
      <c r="K370" s="13">
        <v>150.464</v>
      </c>
      <c r="L370" s="13">
        <v>126.66800000000001</v>
      </c>
      <c r="M370" s="13">
        <v>62.969000000000001</v>
      </c>
      <c r="N370" s="13">
        <v>59.807000000000002</v>
      </c>
      <c r="O370" s="13">
        <v>165.55799999999999</v>
      </c>
      <c r="P370" s="13">
        <v>99.153999999999996</v>
      </c>
      <c r="Q370" s="13">
        <v>70.296999999999997</v>
      </c>
      <c r="R370" s="13">
        <v>85.902000000000001</v>
      </c>
      <c r="S370" s="13" t="e">
        <f t="shared" ca="1" si="16"/>
        <v>#NAME?</v>
      </c>
      <c r="T370" s="13">
        <v>84</v>
      </c>
      <c r="U370" s="13">
        <v>32</v>
      </c>
      <c r="Y370" s="10">
        <v>42954</v>
      </c>
      <c r="Z370" s="4">
        <v>590.84</v>
      </c>
    </row>
    <row r="371" spans="1:26" s="4" customFormat="1">
      <c r="A371" s="10">
        <v>41252</v>
      </c>
      <c r="B371" s="13">
        <v>1580.02</v>
      </c>
      <c r="C371" s="13">
        <v>108.116</v>
      </c>
      <c r="D371" s="13">
        <v>73.998000000000005</v>
      </c>
      <c r="E371" s="13">
        <v>99.875</v>
      </c>
      <c r="F371" s="13">
        <v>97.875</v>
      </c>
      <c r="G371" s="13">
        <v>98.5</v>
      </c>
      <c r="H371" s="13">
        <v>134.5</v>
      </c>
      <c r="I371" s="13">
        <v>255.5</v>
      </c>
      <c r="J371" s="13">
        <v>302.5</v>
      </c>
      <c r="K371" s="13">
        <v>150.464</v>
      </c>
      <c r="L371" s="13">
        <v>126.66800000000001</v>
      </c>
      <c r="M371" s="13">
        <v>62.969000000000001</v>
      </c>
      <c r="N371" s="13">
        <v>59.807000000000002</v>
      </c>
      <c r="O371" s="13">
        <v>165.55799999999999</v>
      </c>
      <c r="P371" s="13">
        <v>99.153999999999996</v>
      </c>
      <c r="Q371" s="13">
        <v>70.296999999999997</v>
      </c>
      <c r="R371" s="13">
        <v>85.902000000000001</v>
      </c>
      <c r="S371" s="13" t="e">
        <f t="shared" ca="1" si="16"/>
        <v>#NAME?</v>
      </c>
      <c r="T371" s="13">
        <v>84</v>
      </c>
      <c r="U371" s="13">
        <v>32</v>
      </c>
      <c r="Y371" s="10">
        <v>42951</v>
      </c>
      <c r="Z371" s="4">
        <v>590.75</v>
      </c>
    </row>
    <row r="372" spans="1:26" s="4" customFormat="1">
      <c r="A372" s="10">
        <v>41253</v>
      </c>
      <c r="B372" s="13">
        <v>1585.19</v>
      </c>
      <c r="C372" s="13">
        <v>111.32299999999999</v>
      </c>
      <c r="D372" s="13">
        <v>73.337000000000003</v>
      </c>
      <c r="E372" s="13">
        <v>99.125</v>
      </c>
      <c r="F372" s="13">
        <v>98.625</v>
      </c>
      <c r="G372" s="13">
        <v>98.75</v>
      </c>
      <c r="H372" s="13">
        <v>136.16499999999999</v>
      </c>
      <c r="I372" s="13">
        <v>255.5</v>
      </c>
      <c r="J372" s="13">
        <v>312.5</v>
      </c>
      <c r="K372" s="13">
        <v>152.35300000000001</v>
      </c>
      <c r="L372" s="13">
        <v>127.559</v>
      </c>
      <c r="M372" s="13">
        <v>63.469000000000001</v>
      </c>
      <c r="N372" s="13">
        <v>60.637</v>
      </c>
      <c r="O372" s="13">
        <v>124.459</v>
      </c>
      <c r="P372" s="13">
        <v>99.971999999999994</v>
      </c>
      <c r="Q372" s="13">
        <v>70.137</v>
      </c>
      <c r="R372" s="13">
        <v>85.912000000000006</v>
      </c>
      <c r="S372" s="13" t="e">
        <f t="shared" ca="1" si="16"/>
        <v>#NAME?</v>
      </c>
      <c r="T372" s="13">
        <v>87</v>
      </c>
      <c r="U372" s="13">
        <v>34</v>
      </c>
      <c r="Y372" s="10">
        <v>42950</v>
      </c>
      <c r="Z372" s="4">
        <v>590.70000000000005</v>
      </c>
    </row>
    <row r="373" spans="1:26" s="4" customFormat="1">
      <c r="A373" s="10">
        <v>41254</v>
      </c>
      <c r="B373" s="13">
        <v>1512.7470000000001</v>
      </c>
      <c r="C373" s="13">
        <v>109.17</v>
      </c>
      <c r="D373" s="13">
        <v>74.441000000000003</v>
      </c>
      <c r="E373" s="13">
        <v>96.08</v>
      </c>
      <c r="F373" s="13">
        <v>95.92</v>
      </c>
      <c r="G373" s="13">
        <v>96.203999999999994</v>
      </c>
      <c r="H373" s="13">
        <v>134.464</v>
      </c>
      <c r="I373" s="13">
        <v>255.5</v>
      </c>
      <c r="J373" s="13">
        <v>312.5</v>
      </c>
      <c r="K373" s="13">
        <v>150.107</v>
      </c>
      <c r="L373" s="13">
        <v>125.276</v>
      </c>
      <c r="M373" s="13">
        <v>63.503</v>
      </c>
      <c r="N373" s="13">
        <v>59.335000000000001</v>
      </c>
      <c r="O373" s="13">
        <v>123.97</v>
      </c>
      <c r="P373" s="13">
        <v>99.781000000000006</v>
      </c>
      <c r="Q373" s="13">
        <v>70.403999999999996</v>
      </c>
      <c r="R373" s="13">
        <v>87.316999999999993</v>
      </c>
      <c r="S373" s="13" t="e">
        <f t="shared" ca="1" si="16"/>
        <v>#NAME?</v>
      </c>
      <c r="T373" s="13">
        <v>87</v>
      </c>
      <c r="U373" s="13">
        <v>34</v>
      </c>
      <c r="Y373" s="10">
        <v>42949</v>
      </c>
      <c r="Z373" s="4">
        <v>590.91</v>
      </c>
    </row>
    <row r="374" spans="1:26" s="4" customFormat="1">
      <c r="A374" s="10">
        <v>41255</v>
      </c>
      <c r="B374" s="13">
        <v>1502.67</v>
      </c>
      <c r="C374" s="13">
        <v>107.76300000000001</v>
      </c>
      <c r="D374" s="13">
        <v>73.174999999999997</v>
      </c>
      <c r="E374" s="13">
        <v>94.906000000000006</v>
      </c>
      <c r="F374" s="13">
        <v>94.212000000000003</v>
      </c>
      <c r="G374" s="13">
        <v>95.53</v>
      </c>
      <c r="H374" s="13">
        <v>133.83000000000001</v>
      </c>
      <c r="I374" s="13">
        <v>275.5</v>
      </c>
      <c r="J374" s="13">
        <v>289.5</v>
      </c>
      <c r="K374" s="13">
        <v>143.917</v>
      </c>
      <c r="L374" s="13">
        <v>123.16500000000001</v>
      </c>
      <c r="M374" s="13">
        <v>63.503</v>
      </c>
      <c r="N374" s="13">
        <v>59.335000000000001</v>
      </c>
      <c r="O374" s="13">
        <v>123.97</v>
      </c>
      <c r="P374" s="13">
        <v>99.781000000000006</v>
      </c>
      <c r="Q374" s="13">
        <v>70.403999999999996</v>
      </c>
      <c r="R374" s="13">
        <v>87.316999999999993</v>
      </c>
      <c r="S374" s="13" t="e">
        <f t="shared" ca="1" si="16"/>
        <v>#NAME?</v>
      </c>
      <c r="T374" s="13">
        <v>86</v>
      </c>
      <c r="U374" s="13">
        <v>34</v>
      </c>
      <c r="Y374" s="10">
        <v>42948</v>
      </c>
      <c r="Z374" s="4">
        <v>590.84</v>
      </c>
    </row>
    <row r="375" spans="1:26" s="4" customFormat="1">
      <c r="A375" s="10">
        <v>41256</v>
      </c>
      <c r="B375" s="13">
        <v>1520.7670000000001</v>
      </c>
      <c r="C375" s="13">
        <v>107.67</v>
      </c>
      <c r="D375" s="13">
        <v>72.34</v>
      </c>
      <c r="E375" s="13">
        <v>94.745000000000005</v>
      </c>
      <c r="F375" s="13">
        <v>94.546000000000006</v>
      </c>
      <c r="G375" s="13">
        <v>95.162999999999997</v>
      </c>
      <c r="H375" s="13">
        <v>133.5</v>
      </c>
      <c r="I375" s="13">
        <v>275</v>
      </c>
      <c r="J375" s="13">
        <v>295</v>
      </c>
      <c r="K375" s="13">
        <v>143.809</v>
      </c>
      <c r="L375" s="13">
        <v>123.16500000000001</v>
      </c>
      <c r="M375" s="13">
        <v>63.503</v>
      </c>
      <c r="N375" s="13">
        <v>59.335000000000001</v>
      </c>
      <c r="O375" s="13">
        <v>123.97</v>
      </c>
      <c r="P375" s="13">
        <v>99.781000000000006</v>
      </c>
      <c r="Q375" s="13">
        <v>70.403999999999996</v>
      </c>
      <c r="R375" s="13">
        <v>87.316999999999993</v>
      </c>
      <c r="S375" s="13" t="e">
        <f t="shared" ca="1" si="16"/>
        <v>#NAME?</v>
      </c>
      <c r="T375" s="13">
        <v>86</v>
      </c>
      <c r="U375" s="13">
        <v>32</v>
      </c>
      <c r="Y375" s="10">
        <v>42947</v>
      </c>
      <c r="Z375" s="4">
        <v>590.54</v>
      </c>
    </row>
    <row r="376" spans="1:26" s="4" customFormat="1">
      <c r="A376" s="10">
        <v>41257</v>
      </c>
      <c r="B376" s="13">
        <v>1510.066</v>
      </c>
      <c r="C376" s="13">
        <v>107.83799999999999</v>
      </c>
      <c r="D376" s="13">
        <v>73.661000000000001</v>
      </c>
      <c r="E376" s="13">
        <v>95.125</v>
      </c>
      <c r="F376" s="13">
        <v>94.631</v>
      </c>
      <c r="G376" s="13">
        <v>94.33</v>
      </c>
      <c r="H376" s="13">
        <v>134.5</v>
      </c>
      <c r="I376" s="13">
        <v>273</v>
      </c>
      <c r="J376" s="13">
        <v>295</v>
      </c>
      <c r="K376" s="13">
        <v>145.05099999999999</v>
      </c>
      <c r="L376" s="13">
        <v>124.16500000000001</v>
      </c>
      <c r="M376" s="13">
        <v>63.503</v>
      </c>
      <c r="N376" s="13">
        <v>59.335000000000001</v>
      </c>
      <c r="O376" s="13">
        <v>123.97</v>
      </c>
      <c r="P376" s="13">
        <v>99.781000000000006</v>
      </c>
      <c r="Q376" s="13">
        <v>70.403999999999996</v>
      </c>
      <c r="R376" s="13">
        <v>87.316999999999993</v>
      </c>
      <c r="S376" s="13" t="e">
        <f t="shared" ca="1" si="16"/>
        <v>#NAME?</v>
      </c>
      <c r="T376" s="13">
        <v>90</v>
      </c>
      <c r="U376" s="13">
        <v>38.5</v>
      </c>
      <c r="Y376" s="10">
        <v>42944</v>
      </c>
      <c r="Z376" s="4">
        <v>590.86</v>
      </c>
    </row>
    <row r="377" spans="1:26" s="4" customFormat="1">
      <c r="A377" s="10">
        <v>41258</v>
      </c>
      <c r="B377" s="13">
        <v>1510.066</v>
      </c>
      <c r="C377" s="13">
        <v>107.83799999999999</v>
      </c>
      <c r="D377" s="13">
        <v>73.661000000000001</v>
      </c>
      <c r="E377" s="13">
        <v>95.125</v>
      </c>
      <c r="F377" s="13">
        <v>94.631</v>
      </c>
      <c r="G377" s="13">
        <v>94.33</v>
      </c>
      <c r="H377" s="13">
        <v>134.5</v>
      </c>
      <c r="I377" s="13">
        <v>273</v>
      </c>
      <c r="J377" s="13">
        <v>295</v>
      </c>
      <c r="K377" s="13">
        <v>145.05099999999999</v>
      </c>
      <c r="L377" s="13">
        <v>124.16500000000001</v>
      </c>
      <c r="M377" s="13">
        <v>63.503</v>
      </c>
      <c r="N377" s="13">
        <v>59.335000000000001</v>
      </c>
      <c r="O377" s="13">
        <v>123.97</v>
      </c>
      <c r="P377" s="13">
        <v>99.781000000000006</v>
      </c>
      <c r="Q377" s="13">
        <v>70.403999999999996</v>
      </c>
      <c r="R377" s="13">
        <v>87.316999999999993</v>
      </c>
      <c r="S377" s="13" t="e">
        <f t="shared" ca="1" si="16"/>
        <v>#NAME?</v>
      </c>
      <c r="T377" s="13">
        <v>90</v>
      </c>
      <c r="U377" s="13">
        <v>38.5</v>
      </c>
      <c r="Y377" s="10">
        <v>42943</v>
      </c>
      <c r="Z377" s="4">
        <v>590.21</v>
      </c>
    </row>
    <row r="378" spans="1:26" s="4" customFormat="1">
      <c r="A378" s="10">
        <v>41259</v>
      </c>
      <c r="B378" s="13">
        <v>1510.066</v>
      </c>
      <c r="C378" s="13">
        <v>107.83799999999999</v>
      </c>
      <c r="D378" s="13">
        <v>73.661000000000001</v>
      </c>
      <c r="E378" s="13">
        <v>95.125</v>
      </c>
      <c r="F378" s="13">
        <v>94.631</v>
      </c>
      <c r="G378" s="13">
        <v>94.33</v>
      </c>
      <c r="H378" s="13">
        <v>134.5</v>
      </c>
      <c r="I378" s="13">
        <v>273</v>
      </c>
      <c r="J378" s="13">
        <v>295</v>
      </c>
      <c r="K378" s="13">
        <v>145.05099999999999</v>
      </c>
      <c r="L378" s="13">
        <v>124.16500000000001</v>
      </c>
      <c r="M378" s="13">
        <v>63.503</v>
      </c>
      <c r="N378" s="13">
        <v>59.335000000000001</v>
      </c>
      <c r="O378" s="13">
        <v>123.97</v>
      </c>
      <c r="P378" s="13">
        <v>99.781000000000006</v>
      </c>
      <c r="Q378" s="13">
        <v>70.403999999999996</v>
      </c>
      <c r="R378" s="13">
        <v>87.316999999999993</v>
      </c>
      <c r="S378" s="13" t="e">
        <f t="shared" ca="1" si="16"/>
        <v>#NAME?</v>
      </c>
      <c r="T378" s="13">
        <v>90</v>
      </c>
      <c r="U378" s="13">
        <v>38.5</v>
      </c>
      <c r="Y378" s="10">
        <v>42942</v>
      </c>
      <c r="Z378" s="4">
        <v>590.65</v>
      </c>
    </row>
    <row r="379" spans="1:26" s="4" customFormat="1">
      <c r="A379" s="10">
        <v>41260</v>
      </c>
      <c r="B379" s="13">
        <v>1500.63</v>
      </c>
      <c r="C379" s="13">
        <v>104.937</v>
      </c>
      <c r="D379" s="13">
        <v>74.658000000000001</v>
      </c>
      <c r="E379" s="13">
        <v>94.893000000000001</v>
      </c>
      <c r="F379" s="13">
        <v>94.042000000000002</v>
      </c>
      <c r="G379" s="13">
        <v>94.685000000000002</v>
      </c>
      <c r="H379" s="13">
        <v>134.5</v>
      </c>
      <c r="I379" s="13">
        <v>273</v>
      </c>
      <c r="J379" s="13">
        <v>295</v>
      </c>
      <c r="K379" s="13">
        <v>145.55000000000001</v>
      </c>
      <c r="L379" s="13">
        <v>125.66500000000001</v>
      </c>
      <c r="M379" s="13">
        <v>63.503</v>
      </c>
      <c r="N379" s="13">
        <v>59.335000000000001</v>
      </c>
      <c r="O379" s="13">
        <v>123.97</v>
      </c>
      <c r="P379" s="13">
        <v>99.781000000000006</v>
      </c>
      <c r="Q379" s="13">
        <v>70.403999999999996</v>
      </c>
      <c r="R379" s="13">
        <v>87.316999999999993</v>
      </c>
      <c r="S379" s="13" t="e">
        <f t="shared" ca="1" si="16"/>
        <v>#NAME?</v>
      </c>
      <c r="T379" s="13">
        <v>91</v>
      </c>
      <c r="U379" s="13">
        <v>38.5</v>
      </c>
      <c r="Y379" s="10">
        <v>42941</v>
      </c>
      <c r="Z379" s="4">
        <v>590.89</v>
      </c>
    </row>
    <row r="380" spans="1:26" s="4" customFormat="1">
      <c r="A380" s="10">
        <v>41261</v>
      </c>
      <c r="B380" s="13">
        <v>1443.1320000000001</v>
      </c>
      <c r="C380" s="13">
        <v>102.50700000000001</v>
      </c>
      <c r="D380" s="13">
        <v>70.013000000000005</v>
      </c>
      <c r="E380" s="13">
        <v>90.837999999999994</v>
      </c>
      <c r="F380" s="13">
        <v>90.673000000000002</v>
      </c>
      <c r="G380" s="13">
        <v>89.34</v>
      </c>
      <c r="H380" s="13">
        <v>128.601</v>
      </c>
      <c r="I380" s="13">
        <v>273</v>
      </c>
      <c r="J380" s="13">
        <v>286.5</v>
      </c>
      <c r="K380" s="13">
        <v>143.06299999999999</v>
      </c>
      <c r="L380" s="13">
        <v>122.61499999999999</v>
      </c>
      <c r="M380" s="13">
        <v>63.503</v>
      </c>
      <c r="N380" s="13">
        <v>59.335000000000001</v>
      </c>
      <c r="O380" s="13">
        <v>123.97</v>
      </c>
      <c r="P380" s="13">
        <v>99.781000000000006</v>
      </c>
      <c r="Q380" s="13">
        <v>70.403999999999996</v>
      </c>
      <c r="R380" s="13">
        <v>87.316999999999993</v>
      </c>
      <c r="S380" s="13" t="e">
        <f t="shared" ca="1" si="16"/>
        <v>#NAME?</v>
      </c>
      <c r="T380" s="13">
        <v>90</v>
      </c>
      <c r="U380" s="13">
        <v>38.5</v>
      </c>
      <c r="Y380" s="10">
        <v>42940</v>
      </c>
      <c r="Z380" s="4">
        <v>590.70000000000005</v>
      </c>
    </row>
    <row r="381" spans="1:26" s="4" customFormat="1">
      <c r="A381" s="10">
        <v>41262</v>
      </c>
      <c r="B381" s="13">
        <v>1427.479</v>
      </c>
      <c r="C381" s="13">
        <v>100.995</v>
      </c>
      <c r="D381" s="13">
        <v>66.852999999999994</v>
      </c>
      <c r="E381" s="13">
        <v>88.177999999999997</v>
      </c>
      <c r="F381" s="13">
        <v>88.677999999999997</v>
      </c>
      <c r="G381" s="13">
        <v>87.35</v>
      </c>
      <c r="H381" s="13">
        <v>126.505</v>
      </c>
      <c r="I381" s="13">
        <v>273</v>
      </c>
      <c r="J381" s="13">
        <v>289.5</v>
      </c>
      <c r="K381" s="13">
        <v>142.13399999999999</v>
      </c>
      <c r="L381" s="13">
        <v>121.14400000000001</v>
      </c>
      <c r="M381" s="13">
        <v>63.503</v>
      </c>
      <c r="N381" s="13">
        <v>59.335000000000001</v>
      </c>
      <c r="O381" s="13">
        <v>123.97</v>
      </c>
      <c r="P381" s="13">
        <v>99.781000000000006</v>
      </c>
      <c r="Q381" s="13">
        <v>70.403999999999996</v>
      </c>
      <c r="R381" s="13">
        <v>87.316999999999993</v>
      </c>
      <c r="S381" s="13" t="e">
        <f t="shared" ca="1" si="16"/>
        <v>#NAME?</v>
      </c>
      <c r="T381" s="13">
        <v>88.5</v>
      </c>
      <c r="U381" s="13">
        <v>38.5</v>
      </c>
      <c r="Y381" s="10">
        <v>42937</v>
      </c>
      <c r="Z381" s="4">
        <v>590.86</v>
      </c>
    </row>
    <row r="382" spans="1:26" s="4" customFormat="1">
      <c r="A382" s="10">
        <v>41263</v>
      </c>
      <c r="B382" s="13">
        <v>1400.7819999999999</v>
      </c>
      <c r="C382" s="13">
        <v>103.26300000000001</v>
      </c>
      <c r="D382" s="13">
        <v>69.340999999999994</v>
      </c>
      <c r="E382" s="13">
        <v>91.763000000000005</v>
      </c>
      <c r="F382" s="13">
        <v>92.16</v>
      </c>
      <c r="G382" s="13">
        <v>91.268000000000001</v>
      </c>
      <c r="H382" s="13">
        <v>129.14500000000001</v>
      </c>
      <c r="I382" s="13">
        <v>273</v>
      </c>
      <c r="J382" s="13">
        <v>295</v>
      </c>
      <c r="K382" s="13">
        <v>142.94499999999999</v>
      </c>
      <c r="L382" s="13">
        <v>121.78</v>
      </c>
      <c r="M382" s="13">
        <v>63.503</v>
      </c>
      <c r="N382" s="13">
        <v>59.335000000000001</v>
      </c>
      <c r="O382" s="13">
        <v>123.97</v>
      </c>
      <c r="P382" s="13">
        <v>99.781000000000006</v>
      </c>
      <c r="Q382" s="13">
        <v>70.403999999999996</v>
      </c>
      <c r="R382" s="13">
        <v>87.316999999999993</v>
      </c>
      <c r="S382" s="13" t="e">
        <f t="shared" ca="1" si="16"/>
        <v>#NAME?</v>
      </c>
      <c r="T382" s="13">
        <v>90</v>
      </c>
      <c r="U382" s="13">
        <v>38.5</v>
      </c>
      <c r="Y382" s="10">
        <v>42936</v>
      </c>
      <c r="Z382" s="4">
        <v>590.91999999999996</v>
      </c>
    </row>
    <row r="383" spans="1:26" s="4" customFormat="1">
      <c r="A383" s="10">
        <v>41264</v>
      </c>
      <c r="B383" s="13">
        <v>1430.6949999999999</v>
      </c>
      <c r="C383" s="13">
        <v>107.55200000000001</v>
      </c>
      <c r="D383" s="13">
        <v>72.004999999999995</v>
      </c>
      <c r="E383" s="13">
        <v>95.662999999999997</v>
      </c>
      <c r="F383" s="13">
        <v>96.328000000000003</v>
      </c>
      <c r="G383" s="13">
        <v>95.161000000000001</v>
      </c>
      <c r="H383" s="13">
        <v>131.886</v>
      </c>
      <c r="I383" s="13">
        <v>273</v>
      </c>
      <c r="J383" s="13">
        <v>295</v>
      </c>
      <c r="K383" s="13">
        <v>144.20599999999999</v>
      </c>
      <c r="L383" s="13">
        <v>127.663</v>
      </c>
      <c r="M383" s="13">
        <v>63.503</v>
      </c>
      <c r="N383" s="13">
        <v>59.335000000000001</v>
      </c>
      <c r="O383" s="13">
        <v>123.97</v>
      </c>
      <c r="P383" s="13">
        <v>99.781000000000006</v>
      </c>
      <c r="Q383" s="13">
        <v>70.403999999999996</v>
      </c>
      <c r="R383" s="13">
        <v>87.316999999999993</v>
      </c>
      <c r="S383" s="13" t="e">
        <f t="shared" ca="1" si="16"/>
        <v>#NAME?</v>
      </c>
      <c r="T383" s="13">
        <v>90</v>
      </c>
      <c r="U383" s="13">
        <v>38.5</v>
      </c>
      <c r="Y383" s="10">
        <v>42935</v>
      </c>
      <c r="Z383" s="4">
        <v>590.92999999999995</v>
      </c>
    </row>
    <row r="384" spans="1:26" s="4" customFormat="1">
      <c r="A384" s="10">
        <v>41265</v>
      </c>
      <c r="B384" s="13">
        <v>1430.6949999999999</v>
      </c>
      <c r="C384" s="13">
        <v>107.55200000000001</v>
      </c>
      <c r="D384" s="13">
        <v>72.004999999999995</v>
      </c>
      <c r="E384" s="13">
        <v>95.662999999999997</v>
      </c>
      <c r="F384" s="13">
        <v>96.328000000000003</v>
      </c>
      <c r="G384" s="13">
        <v>95.161000000000001</v>
      </c>
      <c r="H384" s="13">
        <v>131.886</v>
      </c>
      <c r="I384" s="13">
        <v>273</v>
      </c>
      <c r="J384" s="13">
        <v>295</v>
      </c>
      <c r="K384" s="13">
        <v>144.20599999999999</v>
      </c>
      <c r="L384" s="13">
        <v>127.663</v>
      </c>
      <c r="M384" s="13">
        <v>63.503</v>
      </c>
      <c r="N384" s="13">
        <v>59.335000000000001</v>
      </c>
      <c r="O384" s="13">
        <v>123.97</v>
      </c>
      <c r="P384" s="13">
        <v>99.781000000000006</v>
      </c>
      <c r="Q384" s="13">
        <v>70.403999999999996</v>
      </c>
      <c r="R384" s="13">
        <v>87.316999999999993</v>
      </c>
      <c r="S384" s="13" t="e">
        <f t="shared" ca="1" si="16"/>
        <v>#NAME?</v>
      </c>
      <c r="T384" s="13">
        <v>90</v>
      </c>
      <c r="U384" s="13">
        <v>38.5</v>
      </c>
      <c r="Y384" s="10">
        <v>42934</v>
      </c>
      <c r="Z384" s="4">
        <v>590.74</v>
      </c>
    </row>
    <row r="385" spans="1:26" s="4" customFormat="1">
      <c r="A385" s="10">
        <v>41266</v>
      </c>
      <c r="B385" s="13">
        <v>1430.6949999999999</v>
      </c>
      <c r="C385" s="13">
        <v>107.55200000000001</v>
      </c>
      <c r="D385" s="13">
        <v>72.004999999999995</v>
      </c>
      <c r="E385" s="13">
        <v>95.662999999999997</v>
      </c>
      <c r="F385" s="13">
        <v>96.328000000000003</v>
      </c>
      <c r="G385" s="13">
        <v>95.161000000000001</v>
      </c>
      <c r="H385" s="13">
        <v>131.886</v>
      </c>
      <c r="I385" s="13">
        <v>273</v>
      </c>
      <c r="J385" s="13">
        <v>295</v>
      </c>
      <c r="K385" s="13">
        <v>144.20599999999999</v>
      </c>
      <c r="L385" s="13">
        <v>127.663</v>
      </c>
      <c r="M385" s="13">
        <v>63.503</v>
      </c>
      <c r="N385" s="13">
        <v>59.335000000000001</v>
      </c>
      <c r="O385" s="13">
        <v>123.97</v>
      </c>
      <c r="P385" s="13">
        <v>99.781000000000006</v>
      </c>
      <c r="Q385" s="13">
        <v>70.403999999999996</v>
      </c>
      <c r="R385" s="13">
        <v>87.316999999999993</v>
      </c>
      <c r="S385" s="13" t="e">
        <f t="shared" ca="1" si="16"/>
        <v>#NAME?</v>
      </c>
      <c r="T385" s="13">
        <v>90</v>
      </c>
      <c r="U385" s="13">
        <v>38.5</v>
      </c>
      <c r="Y385" s="10">
        <v>42933</v>
      </c>
      <c r="Z385" s="4">
        <v>590.48</v>
      </c>
    </row>
    <row r="386" spans="1:26" s="4" customFormat="1">
      <c r="A386" s="10">
        <v>41267</v>
      </c>
      <c r="B386" s="13">
        <v>1429.989</v>
      </c>
      <c r="C386" s="13">
        <v>108.93300000000001</v>
      </c>
      <c r="D386" s="13">
        <v>72.611000000000004</v>
      </c>
      <c r="E386" s="13">
        <v>96.438000000000002</v>
      </c>
      <c r="F386" s="13">
        <v>97.003</v>
      </c>
      <c r="G386" s="13">
        <v>96.272999999999996</v>
      </c>
      <c r="H386" s="13">
        <v>130.94</v>
      </c>
      <c r="I386" s="13">
        <v>273</v>
      </c>
      <c r="J386" s="13">
        <v>295</v>
      </c>
      <c r="K386" s="13">
        <v>142.26400000000001</v>
      </c>
      <c r="L386" s="13">
        <v>126.14</v>
      </c>
      <c r="M386" s="13">
        <v>63.503</v>
      </c>
      <c r="N386" s="13">
        <v>59.335000000000001</v>
      </c>
      <c r="O386" s="13">
        <v>123.97</v>
      </c>
      <c r="P386" s="13">
        <v>99.781000000000006</v>
      </c>
      <c r="Q386" s="13">
        <v>70.403999999999996</v>
      </c>
      <c r="R386" s="13">
        <v>87.316999999999993</v>
      </c>
      <c r="S386" s="13" t="e">
        <f t="shared" ca="1" si="16"/>
        <v>#NAME?</v>
      </c>
      <c r="T386" s="13">
        <v>90</v>
      </c>
      <c r="U386" s="13">
        <v>38.5</v>
      </c>
      <c r="Y386" s="10">
        <v>42930</v>
      </c>
      <c r="Z386" s="4">
        <v>590.6</v>
      </c>
    </row>
    <row r="387" spans="1:26" s="4" customFormat="1">
      <c r="A387" s="10">
        <v>41268</v>
      </c>
      <c r="B387" s="13">
        <v>1430.4079999999999</v>
      </c>
      <c r="C387" s="13">
        <v>109.03</v>
      </c>
      <c r="D387" s="13">
        <v>72.638999999999996</v>
      </c>
      <c r="E387" s="13">
        <v>96.491</v>
      </c>
      <c r="F387" s="13">
        <v>97.058999999999997</v>
      </c>
      <c r="G387" s="13">
        <v>96.323999999999998</v>
      </c>
      <c r="H387" s="13">
        <v>131.04300000000001</v>
      </c>
      <c r="I387" s="13">
        <v>273</v>
      </c>
      <c r="J387" s="13">
        <v>295</v>
      </c>
      <c r="K387" s="13">
        <v>142.36799999999999</v>
      </c>
      <c r="L387" s="13">
        <v>126.041</v>
      </c>
      <c r="M387" s="13">
        <v>63.503</v>
      </c>
      <c r="N387" s="13">
        <v>59.335000000000001</v>
      </c>
      <c r="O387" s="13">
        <v>123.97</v>
      </c>
      <c r="P387" s="13">
        <v>99.781000000000006</v>
      </c>
      <c r="Q387" s="13">
        <v>70.403999999999996</v>
      </c>
      <c r="R387" s="13">
        <v>87.316999999999993</v>
      </c>
      <c r="S387" s="13" t="e">
        <f t="shared" ca="1" si="16"/>
        <v>#NAME?</v>
      </c>
      <c r="T387" s="13">
        <v>90</v>
      </c>
      <c r="U387" s="13">
        <v>38.5</v>
      </c>
      <c r="Y387" s="10">
        <v>42929</v>
      </c>
      <c r="Z387" s="4">
        <v>590.71</v>
      </c>
    </row>
    <row r="388" spans="1:26" s="4" customFormat="1">
      <c r="A388" s="10">
        <v>41269</v>
      </c>
      <c r="B388" s="13">
        <v>1430.6769999999999</v>
      </c>
      <c r="C388" s="13">
        <v>108.556</v>
      </c>
      <c r="D388" s="13">
        <v>73.102000000000004</v>
      </c>
      <c r="E388" s="13">
        <v>96.460999999999999</v>
      </c>
      <c r="F388" s="13">
        <v>97.287999999999997</v>
      </c>
      <c r="G388" s="13">
        <v>96.108000000000004</v>
      </c>
      <c r="H388" s="13">
        <v>130.077</v>
      </c>
      <c r="I388" s="13">
        <v>273</v>
      </c>
      <c r="J388" s="13">
        <v>295</v>
      </c>
      <c r="K388" s="13">
        <v>143.416</v>
      </c>
      <c r="L388" s="13">
        <v>124.67100000000001</v>
      </c>
      <c r="M388" s="13">
        <v>63.503</v>
      </c>
      <c r="N388" s="13">
        <v>59.335000000000001</v>
      </c>
      <c r="O388" s="13">
        <v>123.97</v>
      </c>
      <c r="P388" s="13">
        <v>99.781000000000006</v>
      </c>
      <c r="Q388" s="13">
        <v>70.403999999999996</v>
      </c>
      <c r="R388" s="13">
        <v>87.316999999999993</v>
      </c>
      <c r="S388" s="13" t="e">
        <f t="shared" ca="1" si="16"/>
        <v>#NAME?</v>
      </c>
      <c r="T388" s="13">
        <v>90</v>
      </c>
      <c r="U388" s="13">
        <v>38.5</v>
      </c>
      <c r="Y388" s="10">
        <v>42928</v>
      </c>
      <c r="Z388" s="4">
        <v>590.65</v>
      </c>
    </row>
    <row r="389" spans="1:26" s="4" customFormat="1">
      <c r="A389" s="10">
        <v>41270</v>
      </c>
      <c r="B389" s="13">
        <v>1448.241</v>
      </c>
      <c r="C389" s="13">
        <v>108.43600000000001</v>
      </c>
      <c r="D389" s="13">
        <v>73.296999999999997</v>
      </c>
      <c r="E389" s="13">
        <v>96.600999999999999</v>
      </c>
      <c r="F389" s="13">
        <v>97.153000000000006</v>
      </c>
      <c r="G389" s="13">
        <v>95.771000000000001</v>
      </c>
      <c r="H389" s="13">
        <v>130.47499999999999</v>
      </c>
      <c r="I389" s="13">
        <v>273</v>
      </c>
      <c r="J389" s="13">
        <v>295</v>
      </c>
      <c r="K389" s="13">
        <v>143.846</v>
      </c>
      <c r="L389" s="13">
        <v>124.96899999999999</v>
      </c>
      <c r="M389" s="13">
        <v>63.503</v>
      </c>
      <c r="N389" s="13">
        <v>59.335000000000001</v>
      </c>
      <c r="O389" s="13">
        <v>123.97</v>
      </c>
      <c r="P389" s="13">
        <v>99.781000000000006</v>
      </c>
      <c r="Q389" s="13">
        <v>70.403999999999996</v>
      </c>
      <c r="R389" s="13">
        <v>87.316999999999993</v>
      </c>
      <c r="S389" s="13" t="e">
        <f t="shared" ca="1" si="16"/>
        <v>#NAME?</v>
      </c>
      <c r="T389" s="13">
        <v>90</v>
      </c>
      <c r="U389" s="13">
        <v>38.5</v>
      </c>
      <c r="Y389" s="10">
        <v>42927</v>
      </c>
      <c r="Z389" s="4">
        <v>590.95000000000005</v>
      </c>
    </row>
    <row r="390" spans="1:26" s="4" customFormat="1">
      <c r="A390" s="10">
        <v>41271</v>
      </c>
      <c r="B390" s="13">
        <v>1464.749</v>
      </c>
      <c r="C390" s="13">
        <v>109.31399999999999</v>
      </c>
      <c r="D390" s="13">
        <v>72.602999999999994</v>
      </c>
      <c r="E390" s="13">
        <v>97.153999999999996</v>
      </c>
      <c r="F390" s="13">
        <v>98.29</v>
      </c>
      <c r="G390" s="13">
        <v>97.438000000000002</v>
      </c>
      <c r="H390" s="13">
        <v>131.655</v>
      </c>
      <c r="I390" s="13">
        <v>273</v>
      </c>
      <c r="J390" s="13">
        <v>295</v>
      </c>
      <c r="K390" s="13">
        <v>146.93100000000001</v>
      </c>
      <c r="L390" s="13">
        <v>127.36</v>
      </c>
      <c r="M390" s="13">
        <v>63.503</v>
      </c>
      <c r="N390" s="13">
        <v>59.335000000000001</v>
      </c>
      <c r="O390" s="13">
        <v>123.97</v>
      </c>
      <c r="P390" s="13">
        <v>99.781000000000006</v>
      </c>
      <c r="Q390" s="13">
        <v>70.403999999999996</v>
      </c>
      <c r="R390" s="13">
        <v>87.316999999999993</v>
      </c>
      <c r="S390" s="13" t="e">
        <f t="shared" ca="1" si="16"/>
        <v>#NAME?</v>
      </c>
      <c r="T390" s="13">
        <v>90</v>
      </c>
      <c r="U390" s="13">
        <v>38.5</v>
      </c>
      <c r="Y390" s="10">
        <v>42926</v>
      </c>
      <c r="Z390" s="4">
        <v>590.54</v>
      </c>
    </row>
    <row r="391" spans="1:26" s="4" customFormat="1">
      <c r="A391" s="10">
        <v>41272</v>
      </c>
      <c r="B391" s="13">
        <v>1464.749</v>
      </c>
      <c r="C391" s="13">
        <v>109.31399999999999</v>
      </c>
      <c r="D391" s="13">
        <v>72.602999999999994</v>
      </c>
      <c r="E391" s="13">
        <v>97.153999999999996</v>
      </c>
      <c r="F391" s="13">
        <v>98.29</v>
      </c>
      <c r="G391" s="13">
        <v>97.438000000000002</v>
      </c>
      <c r="H391" s="13">
        <v>131.655</v>
      </c>
      <c r="I391" s="13">
        <v>273</v>
      </c>
      <c r="J391" s="13">
        <v>295</v>
      </c>
      <c r="K391" s="13">
        <v>146.93100000000001</v>
      </c>
      <c r="L391" s="13">
        <v>127.36</v>
      </c>
      <c r="M391" s="13">
        <v>63.503</v>
      </c>
      <c r="N391" s="13">
        <v>59.335000000000001</v>
      </c>
      <c r="O391" s="13">
        <v>123.97</v>
      </c>
      <c r="P391" s="13">
        <v>99.781000000000006</v>
      </c>
      <c r="Q391" s="13">
        <v>70.403999999999996</v>
      </c>
      <c r="R391" s="13">
        <v>87.316999999999993</v>
      </c>
      <c r="S391" s="13" t="e">
        <f t="shared" ca="1" si="16"/>
        <v>#NAME?</v>
      </c>
      <c r="T391" s="13">
        <v>90</v>
      </c>
      <c r="U391" s="13">
        <v>38.5</v>
      </c>
      <c r="Y391" s="10">
        <v>42923</v>
      </c>
      <c r="Z391" s="4">
        <v>590.87</v>
      </c>
    </row>
    <row r="392" spans="1:26" s="4" customFormat="1">
      <c r="A392" s="10">
        <v>41273</v>
      </c>
      <c r="B392" s="13">
        <v>1464.749</v>
      </c>
      <c r="C392" s="13">
        <v>109.31399999999999</v>
      </c>
      <c r="D392" s="13">
        <v>72.602999999999994</v>
      </c>
      <c r="E392" s="13">
        <v>97.153999999999996</v>
      </c>
      <c r="F392" s="13">
        <v>98.29</v>
      </c>
      <c r="G392" s="13">
        <v>97.438000000000002</v>
      </c>
      <c r="H392" s="13">
        <v>131.655</v>
      </c>
      <c r="I392" s="13">
        <v>273</v>
      </c>
      <c r="J392" s="13">
        <v>295</v>
      </c>
      <c r="K392" s="13">
        <v>146.93100000000001</v>
      </c>
      <c r="L392" s="13">
        <v>127.36</v>
      </c>
      <c r="M392" s="13">
        <v>63.503</v>
      </c>
      <c r="N392" s="13">
        <v>59.335000000000001</v>
      </c>
      <c r="O392" s="13">
        <v>123.97</v>
      </c>
      <c r="P392" s="13">
        <v>99.781000000000006</v>
      </c>
      <c r="Q392" s="13">
        <v>70.403999999999996</v>
      </c>
      <c r="R392" s="13">
        <v>87.316999999999993</v>
      </c>
      <c r="S392" s="13" t="e">
        <f t="shared" ca="1" si="16"/>
        <v>#NAME?</v>
      </c>
      <c r="T392" s="13">
        <v>90</v>
      </c>
      <c r="U392" s="13">
        <v>38.5</v>
      </c>
      <c r="Y392" s="10">
        <v>42922</v>
      </c>
      <c r="Z392" s="4">
        <v>590.91999999999996</v>
      </c>
    </row>
    <row r="393" spans="1:26" s="4" customFormat="1">
      <c r="A393" s="10">
        <v>41274</v>
      </c>
      <c r="B393" s="13">
        <v>1441.5239999999999</v>
      </c>
      <c r="C393" s="13">
        <v>108.449</v>
      </c>
      <c r="D393" s="13">
        <v>72.478999999999999</v>
      </c>
      <c r="E393" s="13">
        <v>96.21</v>
      </c>
      <c r="F393" s="13">
        <v>97.817999999999998</v>
      </c>
      <c r="G393" s="13">
        <v>97.337999999999994</v>
      </c>
      <c r="H393" s="13">
        <v>131.624</v>
      </c>
      <c r="I393" s="13">
        <v>273</v>
      </c>
      <c r="J393" s="13">
        <v>295</v>
      </c>
      <c r="K393" s="13">
        <v>142.82300000000001</v>
      </c>
      <c r="L393" s="13">
        <v>127.026</v>
      </c>
      <c r="M393" s="13">
        <v>63.503</v>
      </c>
      <c r="N393" s="13">
        <v>59.335000000000001</v>
      </c>
      <c r="O393" s="13">
        <v>123.97</v>
      </c>
      <c r="P393" s="13">
        <v>99.781000000000006</v>
      </c>
      <c r="Q393" s="13">
        <v>70.403999999999996</v>
      </c>
      <c r="R393" s="13">
        <v>87.316999999999993</v>
      </c>
      <c r="S393" s="13" t="e">
        <f t="shared" ca="1" si="16"/>
        <v>#NAME?</v>
      </c>
      <c r="T393" s="13">
        <v>90</v>
      </c>
      <c r="U393" s="13">
        <v>38.5</v>
      </c>
      <c r="Y393" s="10">
        <v>42921</v>
      </c>
      <c r="Z393" s="4">
        <v>590.66</v>
      </c>
    </row>
    <row r="394" spans="1:26" s="4" customFormat="1">
      <c r="A394" s="10">
        <v>41275</v>
      </c>
      <c r="B394" s="13">
        <v>1446.0060000000001</v>
      </c>
      <c r="C394" s="13">
        <v>108.125</v>
      </c>
      <c r="D394" s="13">
        <v>72.135999999999996</v>
      </c>
      <c r="E394" s="13">
        <v>95.888999999999996</v>
      </c>
      <c r="F394" s="13">
        <v>97.494</v>
      </c>
      <c r="G394" s="13">
        <v>96.99</v>
      </c>
      <c r="H394" s="13">
        <v>132.446</v>
      </c>
      <c r="I394" s="13">
        <v>273</v>
      </c>
      <c r="J394" s="13">
        <v>295</v>
      </c>
      <c r="K394" s="13">
        <v>144.976</v>
      </c>
      <c r="L394" s="13">
        <v>127.846</v>
      </c>
      <c r="M394" s="13">
        <v>63.503</v>
      </c>
      <c r="N394" s="13">
        <v>59.335000000000001</v>
      </c>
      <c r="O394" s="13">
        <v>123.97</v>
      </c>
      <c r="P394" s="13">
        <v>99.781000000000006</v>
      </c>
      <c r="Q394" s="13">
        <v>70.403999999999996</v>
      </c>
      <c r="R394" s="13">
        <v>87.316999999999993</v>
      </c>
      <c r="S394" s="13" t="e">
        <f t="shared" ca="1" si="16"/>
        <v>#NAME?</v>
      </c>
      <c r="T394" s="13">
        <v>90</v>
      </c>
      <c r="U394" s="13">
        <v>38.5</v>
      </c>
      <c r="Y394" s="10">
        <v>42920</v>
      </c>
      <c r="Z394" s="4">
        <v>591.12</v>
      </c>
    </row>
    <row r="395" spans="1:26" s="4" customFormat="1">
      <c r="A395" s="10">
        <v>41276</v>
      </c>
      <c r="B395" s="13">
        <v>1416.2339999999999</v>
      </c>
      <c r="C395" s="13">
        <v>102.92400000000001</v>
      </c>
      <c r="D395" s="13">
        <v>70.128</v>
      </c>
      <c r="E395" s="13">
        <v>91.25</v>
      </c>
      <c r="F395" s="13">
        <v>92.221999999999994</v>
      </c>
      <c r="G395" s="13">
        <v>91.042000000000002</v>
      </c>
      <c r="H395" s="13">
        <v>127.33499999999999</v>
      </c>
      <c r="I395" s="13">
        <v>273</v>
      </c>
      <c r="J395" s="13">
        <v>295</v>
      </c>
      <c r="K395" s="13">
        <v>140.98699999999999</v>
      </c>
      <c r="L395" s="13">
        <v>123.559</v>
      </c>
      <c r="M395" s="13">
        <v>63.503</v>
      </c>
      <c r="N395" s="13">
        <v>59.335000000000001</v>
      </c>
      <c r="O395" s="13">
        <v>123.97</v>
      </c>
      <c r="P395" s="13">
        <v>99.781000000000006</v>
      </c>
      <c r="Q395" s="13">
        <v>70.403999999999996</v>
      </c>
      <c r="R395" s="13">
        <v>87.316999999999993</v>
      </c>
      <c r="S395" s="13" t="e">
        <f t="shared" ca="1" si="16"/>
        <v>#NAME?</v>
      </c>
      <c r="T395" s="13">
        <v>90</v>
      </c>
      <c r="U395" s="13">
        <v>38.5</v>
      </c>
      <c r="Y395" s="10">
        <v>42919</v>
      </c>
      <c r="Z395" s="4">
        <v>590.80999999999995</v>
      </c>
    </row>
    <row r="396" spans="1:26" s="4" customFormat="1">
      <c r="A396" s="10">
        <v>41277</v>
      </c>
      <c r="B396" s="13">
        <v>1395.202</v>
      </c>
      <c r="C396" s="13">
        <v>102.503</v>
      </c>
      <c r="D396" s="13">
        <v>67.004999999999995</v>
      </c>
      <c r="E396" s="13">
        <v>90.503</v>
      </c>
      <c r="F396" s="13">
        <v>91.668000000000006</v>
      </c>
      <c r="G396" s="13">
        <v>91.162999999999997</v>
      </c>
      <c r="H396" s="13">
        <v>119.03100000000001</v>
      </c>
      <c r="I396" s="13">
        <v>273</v>
      </c>
      <c r="J396" s="13">
        <v>295</v>
      </c>
      <c r="K396" s="13">
        <v>135.78700000000001</v>
      </c>
      <c r="L396" s="13">
        <v>113.913</v>
      </c>
      <c r="M396" s="13">
        <v>63.503</v>
      </c>
      <c r="N396" s="13">
        <v>59.335000000000001</v>
      </c>
      <c r="O396" s="13">
        <v>123.97</v>
      </c>
      <c r="P396" s="13">
        <v>99.781000000000006</v>
      </c>
      <c r="Q396" s="13">
        <v>70.403999999999996</v>
      </c>
      <c r="R396" s="13">
        <v>87.316999999999993</v>
      </c>
      <c r="S396" s="13" t="e">
        <f t="shared" ca="1" si="16"/>
        <v>#NAME?</v>
      </c>
      <c r="T396" s="13">
        <v>90</v>
      </c>
      <c r="U396" s="13">
        <v>38.5</v>
      </c>
      <c r="Y396" s="10">
        <v>42916</v>
      </c>
      <c r="Z396" s="4">
        <v>590.62400000000002</v>
      </c>
    </row>
    <row r="397" spans="1:26" s="4" customFormat="1">
      <c r="A397" s="10">
        <v>41278</v>
      </c>
      <c r="B397" s="13">
        <v>1404.5</v>
      </c>
      <c r="C397" s="13">
        <v>102.003</v>
      </c>
      <c r="D397" s="13">
        <v>66.832999999999998</v>
      </c>
      <c r="E397" s="13">
        <v>90.334999999999994</v>
      </c>
      <c r="F397" s="13">
        <v>91</v>
      </c>
      <c r="G397" s="13">
        <v>90.334999999999994</v>
      </c>
      <c r="H397" s="13">
        <v>120.729</v>
      </c>
      <c r="I397" s="13">
        <v>273</v>
      </c>
      <c r="J397" s="13">
        <v>295</v>
      </c>
      <c r="K397" s="13">
        <v>137.32499999999999</v>
      </c>
      <c r="L397" s="13">
        <v>116.78400000000001</v>
      </c>
      <c r="M397" s="13">
        <v>63.503</v>
      </c>
      <c r="N397" s="13">
        <v>59.335000000000001</v>
      </c>
      <c r="O397" s="13">
        <v>123.97</v>
      </c>
      <c r="P397" s="13">
        <v>99.781000000000006</v>
      </c>
      <c r="Q397" s="13">
        <v>70.403999999999996</v>
      </c>
      <c r="R397" s="13">
        <v>87.316999999999993</v>
      </c>
      <c r="S397" s="13" t="e">
        <f t="shared" ca="1" si="16"/>
        <v>#NAME?</v>
      </c>
      <c r="T397" s="13">
        <v>90</v>
      </c>
      <c r="U397" s="13">
        <v>38.5</v>
      </c>
      <c r="Y397" s="10">
        <v>42915</v>
      </c>
      <c r="Z397" s="4">
        <v>591.04999999999995</v>
      </c>
    </row>
    <row r="398" spans="1:26" s="4" customFormat="1">
      <c r="A398" s="10">
        <v>41279</v>
      </c>
      <c r="B398" s="13">
        <v>1404.5</v>
      </c>
      <c r="C398" s="13">
        <v>102.003</v>
      </c>
      <c r="D398" s="13">
        <v>66.832999999999998</v>
      </c>
      <c r="E398" s="13">
        <v>90.334999999999994</v>
      </c>
      <c r="F398" s="13">
        <v>91</v>
      </c>
      <c r="G398" s="13">
        <v>90.334999999999994</v>
      </c>
      <c r="H398" s="13">
        <v>120.729</v>
      </c>
      <c r="I398" s="13">
        <v>273</v>
      </c>
      <c r="J398" s="13">
        <v>295</v>
      </c>
      <c r="K398" s="13">
        <v>137.32499999999999</v>
      </c>
      <c r="L398" s="13">
        <v>116.78400000000001</v>
      </c>
      <c r="M398" s="13">
        <v>63.503</v>
      </c>
      <c r="N398" s="13">
        <v>59.335000000000001</v>
      </c>
      <c r="O398" s="13">
        <v>123.97</v>
      </c>
      <c r="P398" s="13">
        <v>99.781000000000006</v>
      </c>
      <c r="Q398" s="13">
        <v>70.403999999999996</v>
      </c>
      <c r="R398" s="13">
        <v>87.316999999999993</v>
      </c>
      <c r="S398" s="13" t="e">
        <f t="shared" ca="1" si="16"/>
        <v>#NAME?</v>
      </c>
      <c r="T398" s="13">
        <v>90</v>
      </c>
      <c r="U398" s="13">
        <v>38.5</v>
      </c>
      <c r="Y398" s="10">
        <v>42914</v>
      </c>
      <c r="Z398" s="4">
        <v>590.9</v>
      </c>
    </row>
    <row r="399" spans="1:26" s="4" customFormat="1">
      <c r="A399" s="10">
        <v>41280</v>
      </c>
      <c r="B399" s="13">
        <v>1404.5</v>
      </c>
      <c r="C399" s="13">
        <v>102.003</v>
      </c>
      <c r="D399" s="13">
        <v>66.832999999999998</v>
      </c>
      <c r="E399" s="13">
        <v>90.334999999999994</v>
      </c>
      <c r="F399" s="13">
        <v>91</v>
      </c>
      <c r="G399" s="13">
        <v>90.334999999999994</v>
      </c>
      <c r="H399" s="13">
        <v>120.729</v>
      </c>
      <c r="I399" s="13">
        <v>273</v>
      </c>
      <c r="J399" s="13">
        <v>295</v>
      </c>
      <c r="K399" s="13">
        <v>137.32499999999999</v>
      </c>
      <c r="L399" s="13">
        <v>116.78400000000001</v>
      </c>
      <c r="M399" s="13">
        <v>63.503</v>
      </c>
      <c r="N399" s="13">
        <v>59.335000000000001</v>
      </c>
      <c r="O399" s="13">
        <v>123.97</v>
      </c>
      <c r="P399" s="13">
        <v>99.781000000000006</v>
      </c>
      <c r="Q399" s="13">
        <v>70.403999999999996</v>
      </c>
      <c r="R399" s="13">
        <v>87.316999999999993</v>
      </c>
      <c r="S399" s="13" t="e">
        <f t="shared" ca="1" si="16"/>
        <v>#NAME?</v>
      </c>
      <c r="T399" s="13">
        <v>90</v>
      </c>
      <c r="U399" s="13">
        <v>38.5</v>
      </c>
      <c r="Y399" s="10">
        <v>42913</v>
      </c>
      <c r="Z399" s="4">
        <v>590.83000000000004</v>
      </c>
    </row>
    <row r="400" spans="1:26" s="4" customFormat="1">
      <c r="A400" s="10">
        <v>41281</v>
      </c>
      <c r="B400" s="13">
        <v>1434.2619999999999</v>
      </c>
      <c r="C400" s="13">
        <v>103.342</v>
      </c>
      <c r="D400" s="13">
        <v>68.501999999999995</v>
      </c>
      <c r="E400" s="13">
        <v>92.132000000000005</v>
      </c>
      <c r="F400" s="13">
        <v>92.064999999999998</v>
      </c>
      <c r="G400" s="13">
        <v>91.831000000000003</v>
      </c>
      <c r="H400" s="13">
        <v>120</v>
      </c>
      <c r="I400" s="13">
        <v>273</v>
      </c>
      <c r="J400" s="13">
        <v>295</v>
      </c>
      <c r="K400" s="13">
        <v>138.24299999999999</v>
      </c>
      <c r="L400" s="13">
        <v>116.33</v>
      </c>
      <c r="M400" s="13">
        <v>63.503</v>
      </c>
      <c r="N400" s="13">
        <v>59.335000000000001</v>
      </c>
      <c r="O400" s="13">
        <v>123.97</v>
      </c>
      <c r="P400" s="13">
        <v>99.781000000000006</v>
      </c>
      <c r="Q400" s="13">
        <v>70.403999999999996</v>
      </c>
      <c r="R400" s="13">
        <v>87.316999999999993</v>
      </c>
      <c r="S400" s="13" t="e">
        <f t="shared" ca="1" si="16"/>
        <v>#NAME?</v>
      </c>
      <c r="T400" s="13">
        <v>90</v>
      </c>
      <c r="U400" s="13">
        <v>38.5</v>
      </c>
      <c r="Y400" s="10">
        <v>42912</v>
      </c>
      <c r="Z400" s="4">
        <v>590.69000000000005</v>
      </c>
    </row>
    <row r="401" spans="1:26" s="4" customFormat="1">
      <c r="A401" s="10">
        <v>41282</v>
      </c>
      <c r="B401" s="13">
        <v>1651.2560000000001</v>
      </c>
      <c r="C401" s="13">
        <v>105.5</v>
      </c>
      <c r="D401" s="13">
        <v>69.658000000000001</v>
      </c>
      <c r="E401" s="13">
        <v>94.653000000000006</v>
      </c>
      <c r="F401" s="13">
        <v>93.125</v>
      </c>
      <c r="G401" s="13">
        <v>94.32</v>
      </c>
      <c r="H401" s="13">
        <v>121.175</v>
      </c>
      <c r="I401" s="13">
        <v>273</v>
      </c>
      <c r="J401" s="13">
        <v>295</v>
      </c>
      <c r="K401" s="13">
        <v>139.46700000000001</v>
      </c>
      <c r="L401" s="13">
        <v>118.658</v>
      </c>
      <c r="M401" s="13">
        <v>63.503</v>
      </c>
      <c r="N401" s="13">
        <v>59.335000000000001</v>
      </c>
      <c r="O401" s="13">
        <v>123.97</v>
      </c>
      <c r="P401" s="13">
        <v>99.781000000000006</v>
      </c>
      <c r="Q401" s="13">
        <v>70.403999999999996</v>
      </c>
      <c r="R401" s="13">
        <v>87.316999999999993</v>
      </c>
      <c r="S401" s="13" t="e">
        <f t="shared" ca="1" si="16"/>
        <v>#NAME?</v>
      </c>
      <c r="T401" s="13">
        <v>90</v>
      </c>
      <c r="U401" s="13">
        <v>38.5</v>
      </c>
      <c r="Y401" s="10">
        <v>42909</v>
      </c>
      <c r="Z401" s="4">
        <v>590.66</v>
      </c>
    </row>
    <row r="402" spans="1:26" s="4" customFormat="1">
      <c r="A402" s="10">
        <v>41283</v>
      </c>
      <c r="B402" s="13">
        <v>1739.2170000000001</v>
      </c>
      <c r="C402" s="13">
        <v>107.43600000000001</v>
      </c>
      <c r="D402" s="13">
        <v>68.332999999999998</v>
      </c>
      <c r="E402" s="13">
        <v>94.078999999999994</v>
      </c>
      <c r="F402" s="13">
        <v>94.504999999999995</v>
      </c>
      <c r="G402" s="13">
        <v>94.34</v>
      </c>
      <c r="H402" s="13">
        <v>121.16500000000001</v>
      </c>
      <c r="I402" s="13">
        <v>273</v>
      </c>
      <c r="J402" s="13">
        <v>295</v>
      </c>
      <c r="K402" s="13">
        <v>141.62899999999999</v>
      </c>
      <c r="L402" s="13">
        <v>118.05200000000001</v>
      </c>
      <c r="M402" s="13">
        <v>63.503</v>
      </c>
      <c r="N402" s="13">
        <v>59.335000000000001</v>
      </c>
      <c r="O402" s="13">
        <v>123.97</v>
      </c>
      <c r="P402" s="13">
        <v>99.781000000000006</v>
      </c>
      <c r="Q402" s="13">
        <v>70.403999999999996</v>
      </c>
      <c r="R402" s="13">
        <v>87.316999999999993</v>
      </c>
      <c r="S402" s="13" t="e">
        <f t="shared" ca="1" si="16"/>
        <v>#NAME?</v>
      </c>
      <c r="T402" s="13">
        <v>90</v>
      </c>
      <c r="U402" s="13">
        <v>38.5</v>
      </c>
      <c r="Y402" s="10">
        <v>42908</v>
      </c>
      <c r="Z402" s="4">
        <v>590.42999999999995</v>
      </c>
    </row>
    <row r="403" spans="1:26" s="4" customFormat="1">
      <c r="A403" s="10">
        <v>41284</v>
      </c>
      <c r="B403" s="13">
        <v>1704.922</v>
      </c>
      <c r="C403" s="13">
        <v>110.163</v>
      </c>
      <c r="D403" s="13">
        <v>69.162999999999997</v>
      </c>
      <c r="E403" s="13">
        <v>96.003</v>
      </c>
      <c r="F403" s="13">
        <v>95.382999999999996</v>
      </c>
      <c r="G403" s="13">
        <v>94.686999999999998</v>
      </c>
      <c r="H403" s="13">
        <v>119.95699999999999</v>
      </c>
      <c r="I403" s="13">
        <v>273</v>
      </c>
      <c r="J403" s="13">
        <v>295</v>
      </c>
      <c r="K403" s="13">
        <v>140.779</v>
      </c>
      <c r="L403" s="13">
        <v>116.901</v>
      </c>
      <c r="M403" s="13">
        <v>64.504000000000005</v>
      </c>
      <c r="N403" s="13">
        <v>62.582999999999998</v>
      </c>
      <c r="O403" s="13">
        <v>130.667</v>
      </c>
      <c r="P403" s="13">
        <v>94.843000000000004</v>
      </c>
      <c r="Q403" s="13">
        <v>76.915999999999997</v>
      </c>
      <c r="R403" s="13">
        <v>89.465999999999994</v>
      </c>
      <c r="S403" s="13" t="e">
        <f t="shared" ca="1" si="16"/>
        <v>#NAME?</v>
      </c>
      <c r="T403" s="13">
        <v>90</v>
      </c>
      <c r="U403" s="13">
        <v>38.5</v>
      </c>
      <c r="Y403" s="10">
        <v>42907</v>
      </c>
      <c r="Z403" s="4">
        <v>590.29999999999995</v>
      </c>
    </row>
    <row r="404" spans="1:26" s="4" customFormat="1">
      <c r="A404" s="10">
        <v>41285</v>
      </c>
      <c r="B404" s="13">
        <v>1949.454</v>
      </c>
      <c r="C404" s="13">
        <v>112.3</v>
      </c>
      <c r="D404" s="13">
        <v>69.795000000000002</v>
      </c>
      <c r="E404" s="13">
        <v>96.33</v>
      </c>
      <c r="F404" s="13">
        <v>96.694999999999993</v>
      </c>
      <c r="G404" s="13">
        <v>94.572999999999993</v>
      </c>
      <c r="H404" s="13">
        <v>123.77500000000001</v>
      </c>
      <c r="I404" s="13">
        <v>273</v>
      </c>
      <c r="J404" s="13">
        <v>295</v>
      </c>
      <c r="K404" s="13">
        <v>141.178</v>
      </c>
      <c r="L404" s="13">
        <v>119.373</v>
      </c>
      <c r="M404" s="13">
        <v>66.834999999999994</v>
      </c>
      <c r="N404" s="13">
        <v>63.866</v>
      </c>
      <c r="O404" s="13">
        <v>147.655</v>
      </c>
      <c r="P404" s="13">
        <v>102.968</v>
      </c>
      <c r="Q404" s="13">
        <v>78.085999999999999</v>
      </c>
      <c r="R404" s="13">
        <v>90.646000000000001</v>
      </c>
      <c r="S404" s="13" t="e">
        <f t="shared" ca="1" si="16"/>
        <v>#NAME?</v>
      </c>
      <c r="T404" s="13">
        <v>90</v>
      </c>
      <c r="U404" s="13">
        <v>38.5</v>
      </c>
      <c r="Y404" s="10">
        <v>42906</v>
      </c>
      <c r="Z404" s="4">
        <v>590.94000000000005</v>
      </c>
    </row>
    <row r="405" spans="1:26" s="4" customFormat="1">
      <c r="A405" s="10">
        <v>41286</v>
      </c>
      <c r="B405" s="13">
        <v>1949.454</v>
      </c>
      <c r="C405" s="13">
        <v>112.3</v>
      </c>
      <c r="D405" s="13">
        <v>69.795000000000002</v>
      </c>
      <c r="E405" s="13">
        <v>96.33</v>
      </c>
      <c r="F405" s="13">
        <v>96.694999999999993</v>
      </c>
      <c r="G405" s="13">
        <v>94.572999999999993</v>
      </c>
      <c r="H405" s="13">
        <v>123.77500000000001</v>
      </c>
      <c r="I405" s="13">
        <v>273</v>
      </c>
      <c r="J405" s="13">
        <v>295</v>
      </c>
      <c r="K405" s="13">
        <v>141.178</v>
      </c>
      <c r="L405" s="13">
        <v>119.373</v>
      </c>
      <c r="M405" s="13">
        <v>66.834999999999994</v>
      </c>
      <c r="N405" s="13">
        <v>63.866</v>
      </c>
      <c r="O405" s="13">
        <v>147.655</v>
      </c>
      <c r="P405" s="13">
        <v>102.968</v>
      </c>
      <c r="Q405" s="13">
        <v>78.085999999999999</v>
      </c>
      <c r="R405" s="13">
        <v>90.646000000000001</v>
      </c>
      <c r="S405" s="13" t="e">
        <f t="shared" ca="1" si="16"/>
        <v>#NAME?</v>
      </c>
      <c r="T405" s="13">
        <v>90</v>
      </c>
      <c r="U405" s="13">
        <v>38.5</v>
      </c>
      <c r="Y405" s="10">
        <v>42905</v>
      </c>
      <c r="Z405" s="4">
        <v>590.59</v>
      </c>
    </row>
    <row r="406" spans="1:26" s="4" customFormat="1">
      <c r="A406" s="10">
        <v>41287</v>
      </c>
      <c r="B406" s="13">
        <v>1949.454</v>
      </c>
      <c r="C406" s="13">
        <v>112.3</v>
      </c>
      <c r="D406" s="13">
        <v>69.795000000000002</v>
      </c>
      <c r="E406" s="13">
        <v>96.33</v>
      </c>
      <c r="F406" s="13">
        <v>96.694999999999993</v>
      </c>
      <c r="G406" s="13">
        <v>94.572999999999993</v>
      </c>
      <c r="H406" s="13">
        <v>123.77500000000001</v>
      </c>
      <c r="I406" s="13">
        <v>273</v>
      </c>
      <c r="J406" s="13">
        <v>295</v>
      </c>
      <c r="K406" s="13">
        <v>141.178</v>
      </c>
      <c r="L406" s="13">
        <v>119.373</v>
      </c>
      <c r="M406" s="13">
        <v>66.834999999999994</v>
      </c>
      <c r="N406" s="13">
        <v>63.866</v>
      </c>
      <c r="O406" s="13">
        <v>147.655</v>
      </c>
      <c r="P406" s="13">
        <v>102.968</v>
      </c>
      <c r="Q406" s="13">
        <v>78.085999999999999</v>
      </c>
      <c r="R406" s="13">
        <v>90.646000000000001</v>
      </c>
      <c r="S406" s="13" t="e">
        <f t="shared" ca="1" si="16"/>
        <v>#NAME?</v>
      </c>
      <c r="T406" s="13">
        <v>90</v>
      </c>
      <c r="U406" s="13">
        <v>38.5</v>
      </c>
      <c r="Y406" s="10">
        <v>42902</v>
      </c>
      <c r="Z406" s="4">
        <v>590.70000000000005</v>
      </c>
    </row>
    <row r="407" spans="1:26" s="4" customFormat="1">
      <c r="A407" s="10">
        <v>41288</v>
      </c>
      <c r="B407" s="13">
        <v>1926.635</v>
      </c>
      <c r="C407" s="13">
        <v>112.503</v>
      </c>
      <c r="D407" s="13">
        <v>69.900000000000006</v>
      </c>
      <c r="E407" s="13">
        <v>95</v>
      </c>
      <c r="F407" s="13">
        <v>96.332999999999998</v>
      </c>
      <c r="G407" s="13">
        <v>94.667000000000002</v>
      </c>
      <c r="H407" s="13">
        <v>125.25700000000001</v>
      </c>
      <c r="I407" s="13">
        <v>273</v>
      </c>
      <c r="J407" s="13">
        <v>295</v>
      </c>
      <c r="K407" s="13">
        <v>144.84800000000001</v>
      </c>
      <c r="L407" s="13">
        <v>121.935</v>
      </c>
      <c r="M407" s="13">
        <v>65.537999999999997</v>
      </c>
      <c r="N407" s="13">
        <v>63.08</v>
      </c>
      <c r="O407" s="13">
        <v>135.59</v>
      </c>
      <c r="P407" s="13">
        <v>98.997</v>
      </c>
      <c r="Q407" s="13">
        <v>77.921000000000006</v>
      </c>
      <c r="R407" s="13">
        <v>91.198999999999998</v>
      </c>
      <c r="S407" s="13" t="e">
        <f t="shared" ca="1" si="16"/>
        <v>#NAME?</v>
      </c>
      <c r="T407" s="13">
        <v>90</v>
      </c>
      <c r="U407" s="13">
        <v>38.5</v>
      </c>
      <c r="Y407" s="10">
        <v>42901</v>
      </c>
      <c r="Z407" s="4">
        <v>590.67999999999995</v>
      </c>
    </row>
    <row r="408" spans="1:26" s="4" customFormat="1">
      <c r="A408" s="10">
        <v>41289</v>
      </c>
      <c r="B408" s="13">
        <v>1895.1130000000001</v>
      </c>
      <c r="C408" s="13">
        <v>112.66500000000001</v>
      </c>
      <c r="D408" s="13">
        <v>71.317999999999998</v>
      </c>
      <c r="E408" s="13">
        <v>96.75</v>
      </c>
      <c r="F408" s="13">
        <v>95.875</v>
      </c>
      <c r="G408" s="13">
        <v>94.5</v>
      </c>
      <c r="H408" s="13">
        <v>126.83499999999999</v>
      </c>
      <c r="I408" s="13">
        <v>273</v>
      </c>
      <c r="J408" s="13">
        <v>295</v>
      </c>
      <c r="K408" s="13">
        <v>145.66</v>
      </c>
      <c r="L408" s="13">
        <v>124.378</v>
      </c>
      <c r="M408" s="13">
        <v>68.260000000000005</v>
      </c>
      <c r="N408" s="13">
        <v>65.326999999999998</v>
      </c>
      <c r="O408" s="13">
        <v>139.524</v>
      </c>
      <c r="P408" s="13">
        <v>102.714</v>
      </c>
      <c r="Q408" s="13">
        <v>80.421000000000006</v>
      </c>
      <c r="R408" s="13">
        <v>92.275999999999996</v>
      </c>
      <c r="S408" s="13" t="e">
        <f t="shared" ca="1" si="16"/>
        <v>#NAME?</v>
      </c>
      <c r="T408" s="13">
        <v>90</v>
      </c>
      <c r="U408" s="13">
        <v>38.5</v>
      </c>
      <c r="Y408" s="10">
        <v>42900</v>
      </c>
      <c r="Z408" s="4">
        <v>590.58000000000004</v>
      </c>
    </row>
    <row r="409" spans="1:26" s="4" customFormat="1">
      <c r="A409" s="10">
        <v>41290</v>
      </c>
      <c r="B409" s="13">
        <v>1955.1890000000001</v>
      </c>
      <c r="C409" s="13">
        <v>111.503</v>
      </c>
      <c r="D409" s="13">
        <v>69.498000000000005</v>
      </c>
      <c r="E409" s="13">
        <v>95.173000000000002</v>
      </c>
      <c r="F409" s="13">
        <v>95.287999999999997</v>
      </c>
      <c r="G409" s="13">
        <v>93.34</v>
      </c>
      <c r="H409" s="13">
        <v>127.691</v>
      </c>
      <c r="I409" s="13">
        <v>273</v>
      </c>
      <c r="J409" s="13">
        <v>295</v>
      </c>
      <c r="K409" s="13">
        <v>149.83500000000001</v>
      </c>
      <c r="L409" s="13">
        <v>124.941</v>
      </c>
      <c r="M409" s="13">
        <v>70.100999999999999</v>
      </c>
      <c r="N409" s="13">
        <v>67.295000000000002</v>
      </c>
      <c r="O409" s="13">
        <v>142.66</v>
      </c>
      <c r="P409" s="13">
        <v>102.812</v>
      </c>
      <c r="Q409" s="13">
        <v>82.174999999999997</v>
      </c>
      <c r="R409" s="13">
        <v>94.474000000000004</v>
      </c>
      <c r="S409" s="13" t="e">
        <f t="shared" ca="1" si="16"/>
        <v>#NAME?</v>
      </c>
      <c r="T409" s="13">
        <v>87</v>
      </c>
      <c r="U409" s="13">
        <v>41</v>
      </c>
      <c r="Y409" s="10">
        <v>42899</v>
      </c>
      <c r="Z409" s="4">
        <v>590.6</v>
      </c>
    </row>
    <row r="410" spans="1:26" s="4" customFormat="1">
      <c r="A410" s="10">
        <v>41291</v>
      </c>
      <c r="B410" s="13">
        <v>1945.912</v>
      </c>
      <c r="C410" s="13">
        <v>108.83799999999999</v>
      </c>
      <c r="D410" s="13">
        <v>67.673000000000002</v>
      </c>
      <c r="E410" s="13">
        <v>93.625</v>
      </c>
      <c r="F410" s="13">
        <v>92.302000000000007</v>
      </c>
      <c r="G410" s="13">
        <v>91</v>
      </c>
      <c r="H410" s="13">
        <v>128.673</v>
      </c>
      <c r="I410" s="13">
        <v>273</v>
      </c>
      <c r="J410" s="13">
        <v>295</v>
      </c>
      <c r="K410" s="13">
        <v>150.584</v>
      </c>
      <c r="L410" s="13">
        <v>122.80200000000001</v>
      </c>
      <c r="M410" s="13">
        <v>70.433000000000007</v>
      </c>
      <c r="N410" s="13">
        <v>67.539000000000001</v>
      </c>
      <c r="O410" s="13">
        <v>144.005</v>
      </c>
      <c r="P410" s="13">
        <v>105.95699999999999</v>
      </c>
      <c r="Q410" s="13">
        <v>83.233999999999995</v>
      </c>
      <c r="R410" s="13">
        <v>94.694000000000003</v>
      </c>
      <c r="S410" s="13" t="e">
        <f t="shared" ca="1" si="16"/>
        <v>#NAME?</v>
      </c>
      <c r="T410" s="13">
        <v>84</v>
      </c>
      <c r="U410" s="13">
        <v>40</v>
      </c>
      <c r="Y410" s="10">
        <v>42898</v>
      </c>
      <c r="Z410" s="4">
        <v>590.63</v>
      </c>
    </row>
    <row r="411" spans="1:26" s="4" customFormat="1">
      <c r="A411" s="10">
        <v>41292</v>
      </c>
      <c r="B411" s="13">
        <v>1907.3689999999999</v>
      </c>
      <c r="C411" s="13">
        <v>108.696</v>
      </c>
      <c r="D411" s="13">
        <v>67.569000000000003</v>
      </c>
      <c r="E411" s="13">
        <v>92.843999999999994</v>
      </c>
      <c r="F411" s="13">
        <v>93</v>
      </c>
      <c r="G411" s="13">
        <v>91.525999999999996</v>
      </c>
      <c r="H411" s="13">
        <v>132.43100000000001</v>
      </c>
      <c r="I411" s="13">
        <v>227</v>
      </c>
      <c r="J411" s="13">
        <v>255</v>
      </c>
      <c r="K411" s="13">
        <v>153.518</v>
      </c>
      <c r="L411" s="13">
        <v>125.911</v>
      </c>
      <c r="M411" s="13">
        <v>67.778000000000006</v>
      </c>
      <c r="N411" s="13">
        <v>65.344999999999999</v>
      </c>
      <c r="O411" s="13">
        <v>138.37100000000001</v>
      </c>
      <c r="P411" s="13">
        <v>101.995</v>
      </c>
      <c r="Q411" s="13">
        <v>81.203000000000003</v>
      </c>
      <c r="R411" s="13">
        <v>91.165000000000006</v>
      </c>
      <c r="S411" s="13" t="e">
        <f t="shared" ca="1" si="16"/>
        <v>#NAME?</v>
      </c>
      <c r="T411" s="13">
        <v>84</v>
      </c>
      <c r="U411" s="13">
        <v>40</v>
      </c>
      <c r="Y411" s="10">
        <v>42895</v>
      </c>
      <c r="Z411" s="4">
        <v>590.63</v>
      </c>
    </row>
    <row r="412" spans="1:26" s="4" customFormat="1">
      <c r="A412" s="10">
        <v>41293</v>
      </c>
      <c r="B412" s="13">
        <v>1907.3689999999999</v>
      </c>
      <c r="C412" s="13">
        <v>108.696</v>
      </c>
      <c r="D412" s="13">
        <v>67.569000000000003</v>
      </c>
      <c r="E412" s="13">
        <v>92.843999999999994</v>
      </c>
      <c r="F412" s="13">
        <v>93</v>
      </c>
      <c r="G412" s="13">
        <v>91.525999999999996</v>
      </c>
      <c r="H412" s="13">
        <v>132.43100000000001</v>
      </c>
      <c r="I412" s="13">
        <v>227</v>
      </c>
      <c r="J412" s="13">
        <v>255</v>
      </c>
      <c r="K412" s="13">
        <v>153.518</v>
      </c>
      <c r="L412" s="13">
        <v>125.911</v>
      </c>
      <c r="M412" s="13">
        <v>67.778000000000006</v>
      </c>
      <c r="N412" s="13">
        <v>65.344999999999999</v>
      </c>
      <c r="O412" s="13">
        <v>138.37100000000001</v>
      </c>
      <c r="P412" s="13">
        <v>101.995</v>
      </c>
      <c r="Q412" s="13">
        <v>81.203000000000003</v>
      </c>
      <c r="R412" s="13">
        <v>91.165000000000006</v>
      </c>
      <c r="S412" s="13" t="e">
        <f t="shared" ca="1" si="16"/>
        <v>#NAME?</v>
      </c>
      <c r="T412" s="13">
        <v>84</v>
      </c>
      <c r="U412" s="13">
        <v>40</v>
      </c>
      <c r="Y412" s="10">
        <v>42894</v>
      </c>
      <c r="Z412" s="4">
        <v>590.91</v>
      </c>
    </row>
    <row r="413" spans="1:26" s="4" customFormat="1">
      <c r="A413" s="10">
        <v>41294</v>
      </c>
      <c r="B413" s="13">
        <v>1907.3689999999999</v>
      </c>
      <c r="C413" s="13">
        <v>108.696</v>
      </c>
      <c r="D413" s="13">
        <v>67.569000000000003</v>
      </c>
      <c r="E413" s="13">
        <v>92.843999999999994</v>
      </c>
      <c r="F413" s="13">
        <v>93</v>
      </c>
      <c r="G413" s="13">
        <v>91.525999999999996</v>
      </c>
      <c r="H413" s="13">
        <v>132.43100000000001</v>
      </c>
      <c r="I413" s="13">
        <v>227</v>
      </c>
      <c r="J413" s="13">
        <v>255</v>
      </c>
      <c r="K413" s="13">
        <v>153.518</v>
      </c>
      <c r="L413" s="13">
        <v>125.911</v>
      </c>
      <c r="M413" s="13">
        <v>67.778000000000006</v>
      </c>
      <c r="N413" s="13">
        <v>65.344999999999999</v>
      </c>
      <c r="O413" s="13">
        <v>138.37100000000001</v>
      </c>
      <c r="P413" s="13">
        <v>101.995</v>
      </c>
      <c r="Q413" s="13">
        <v>81.203000000000003</v>
      </c>
      <c r="R413" s="13">
        <v>91.165000000000006</v>
      </c>
      <c r="S413" s="13" t="e">
        <f t="shared" ref="S413:S476" ca="1" si="17">+IFERROR(VLOOKUP($A413,$Y$28:$Z$330,2,0),S412)</f>
        <v>#NAME?</v>
      </c>
      <c r="T413" s="13">
        <v>84</v>
      </c>
      <c r="U413" s="13">
        <v>40</v>
      </c>
      <c r="Y413" s="10">
        <v>42893</v>
      </c>
      <c r="Z413" s="4">
        <v>590.88</v>
      </c>
    </row>
    <row r="414" spans="1:26" s="4" customFormat="1">
      <c r="A414" s="10">
        <v>41295</v>
      </c>
      <c r="B414" s="13">
        <v>1891.3869999999999</v>
      </c>
      <c r="C414" s="13">
        <v>108.76300000000001</v>
      </c>
      <c r="D414" s="13">
        <v>67.805000000000007</v>
      </c>
      <c r="E414" s="13">
        <v>92.543999999999997</v>
      </c>
      <c r="F414" s="13">
        <v>92.879000000000005</v>
      </c>
      <c r="G414" s="13">
        <v>91.543000000000006</v>
      </c>
      <c r="H414" s="13">
        <v>131.59200000000001</v>
      </c>
      <c r="I414" s="13">
        <v>227</v>
      </c>
      <c r="J414" s="13">
        <v>255</v>
      </c>
      <c r="K414" s="13">
        <v>153.49</v>
      </c>
      <c r="L414" s="13">
        <v>125.074</v>
      </c>
      <c r="M414" s="13">
        <v>67.108000000000004</v>
      </c>
      <c r="N414" s="13">
        <v>64.772999999999996</v>
      </c>
      <c r="O414" s="13">
        <v>137.94399999999999</v>
      </c>
      <c r="P414" s="13">
        <v>101.91500000000001</v>
      </c>
      <c r="Q414" s="13">
        <v>80.47</v>
      </c>
      <c r="R414" s="13">
        <v>91.528999999999996</v>
      </c>
      <c r="S414" s="13" t="e">
        <f t="shared" ca="1" si="17"/>
        <v>#NAME?</v>
      </c>
      <c r="T414" s="13">
        <v>84</v>
      </c>
      <c r="U414" s="13">
        <v>40</v>
      </c>
      <c r="Y414" s="10">
        <v>42892</v>
      </c>
      <c r="Z414" s="4">
        <v>590.37</v>
      </c>
    </row>
    <row r="415" spans="1:26" s="4" customFormat="1">
      <c r="A415" s="10">
        <v>41296</v>
      </c>
      <c r="B415" s="13">
        <v>1926.153</v>
      </c>
      <c r="C415" s="13">
        <v>108.26600000000001</v>
      </c>
      <c r="D415" s="13">
        <v>67.837999999999994</v>
      </c>
      <c r="E415" s="13">
        <v>92.165000000000006</v>
      </c>
      <c r="F415" s="13">
        <v>92.665000000000006</v>
      </c>
      <c r="G415" s="13">
        <v>91.665000000000006</v>
      </c>
      <c r="H415" s="13">
        <v>134.54300000000001</v>
      </c>
      <c r="I415" s="13">
        <v>238</v>
      </c>
      <c r="J415" s="13">
        <v>256</v>
      </c>
      <c r="K415" s="13">
        <v>156.39400000000001</v>
      </c>
      <c r="L415" s="13">
        <v>126.33799999999999</v>
      </c>
      <c r="M415" s="13">
        <v>66.111999999999995</v>
      </c>
      <c r="N415" s="13">
        <v>63.664999999999999</v>
      </c>
      <c r="O415" s="13">
        <v>135.685</v>
      </c>
      <c r="P415" s="13">
        <v>99.513000000000005</v>
      </c>
      <c r="Q415" s="13">
        <v>80.974999999999994</v>
      </c>
      <c r="R415" s="13">
        <v>91.813999999999993</v>
      </c>
      <c r="S415" s="13" t="e">
        <f t="shared" ca="1" si="17"/>
        <v>#NAME?</v>
      </c>
      <c r="T415" s="13">
        <v>85.5</v>
      </c>
      <c r="U415" s="13">
        <v>41</v>
      </c>
      <c r="Y415" s="10">
        <v>42891</v>
      </c>
      <c r="Z415" s="4">
        <v>590.80999999999995</v>
      </c>
    </row>
    <row r="416" spans="1:26" s="4" customFormat="1">
      <c r="A416" s="10">
        <v>41297</v>
      </c>
      <c r="B416" s="13">
        <v>1953.9670000000001</v>
      </c>
      <c r="C416" s="13">
        <v>107.598</v>
      </c>
      <c r="D416" s="13">
        <v>67.498000000000005</v>
      </c>
      <c r="E416" s="13">
        <v>92</v>
      </c>
      <c r="F416" s="13">
        <v>92.334999999999994</v>
      </c>
      <c r="G416" s="13">
        <v>91.165000000000006</v>
      </c>
      <c r="H416" s="13">
        <v>134.053</v>
      </c>
      <c r="I416" s="13">
        <v>238</v>
      </c>
      <c r="J416" s="13">
        <v>256</v>
      </c>
      <c r="K416" s="13">
        <v>165.012</v>
      </c>
      <c r="L416" s="13">
        <v>124.175</v>
      </c>
      <c r="M416" s="13">
        <v>66.111999999999995</v>
      </c>
      <c r="N416" s="13">
        <v>64.165000000000006</v>
      </c>
      <c r="O416" s="13">
        <v>136.52099999999999</v>
      </c>
      <c r="P416" s="13">
        <v>101.313</v>
      </c>
      <c r="Q416" s="13">
        <v>83.766999999999996</v>
      </c>
      <c r="R416" s="13">
        <v>92.683999999999997</v>
      </c>
      <c r="S416" s="13" t="e">
        <f t="shared" ca="1" si="17"/>
        <v>#NAME?</v>
      </c>
      <c r="T416" s="13">
        <v>85.5</v>
      </c>
      <c r="U416" s="13">
        <v>41</v>
      </c>
      <c r="Y416" s="10">
        <v>42888</v>
      </c>
      <c r="Z416" s="4">
        <v>590.69000000000005</v>
      </c>
    </row>
    <row r="417" spans="1:26" s="4" customFormat="1">
      <c r="A417" s="10">
        <v>41298</v>
      </c>
      <c r="B417" s="13">
        <v>2013.0730000000001</v>
      </c>
      <c r="C417" s="13">
        <v>107.33499999999999</v>
      </c>
      <c r="D417" s="13">
        <v>68.503</v>
      </c>
      <c r="E417" s="13">
        <v>91.561999999999998</v>
      </c>
      <c r="F417" s="13">
        <v>91.707999999999998</v>
      </c>
      <c r="G417" s="13">
        <v>90.35</v>
      </c>
      <c r="H417" s="13">
        <v>131.76900000000001</v>
      </c>
      <c r="I417" s="13">
        <v>238</v>
      </c>
      <c r="J417" s="13">
        <v>256</v>
      </c>
      <c r="K417" s="13">
        <v>163.43899999999999</v>
      </c>
      <c r="L417" s="13">
        <v>121.19</v>
      </c>
      <c r="M417" s="13">
        <v>66.271000000000001</v>
      </c>
      <c r="N417" s="13">
        <v>63.936</v>
      </c>
      <c r="O417" s="13">
        <v>137.83500000000001</v>
      </c>
      <c r="P417" s="13">
        <v>101.51300000000001</v>
      </c>
      <c r="Q417" s="13">
        <v>84.227000000000004</v>
      </c>
      <c r="R417" s="13">
        <v>93.165999999999997</v>
      </c>
      <c r="S417" s="13" t="e">
        <f t="shared" ca="1" si="17"/>
        <v>#NAME?</v>
      </c>
      <c r="T417" s="13">
        <v>85.5</v>
      </c>
      <c r="U417" s="13">
        <v>41</v>
      </c>
      <c r="Y417" s="10">
        <v>42887</v>
      </c>
      <c r="Z417" s="4">
        <v>590.79</v>
      </c>
    </row>
    <row r="418" spans="1:26" s="4" customFormat="1">
      <c r="A418" s="10">
        <v>41299</v>
      </c>
      <c r="B418" s="13">
        <v>2034.7180000000001</v>
      </c>
      <c r="C418" s="13">
        <v>107.598</v>
      </c>
      <c r="D418" s="13">
        <v>67.111000000000004</v>
      </c>
      <c r="E418" s="13">
        <v>90.111000000000004</v>
      </c>
      <c r="F418" s="13">
        <v>91.602999999999994</v>
      </c>
      <c r="G418" s="13">
        <v>89.278000000000006</v>
      </c>
      <c r="H418" s="13">
        <v>132.02500000000001</v>
      </c>
      <c r="I418" s="13">
        <v>238</v>
      </c>
      <c r="J418" s="13">
        <v>256</v>
      </c>
      <c r="K418" s="13">
        <v>162.358</v>
      </c>
      <c r="L418" s="13">
        <v>120.16800000000001</v>
      </c>
      <c r="M418" s="13">
        <v>65.436000000000007</v>
      </c>
      <c r="N418" s="13">
        <v>63.83</v>
      </c>
      <c r="O418" s="13">
        <v>138.047</v>
      </c>
      <c r="P418" s="13">
        <v>100.96</v>
      </c>
      <c r="Q418" s="13">
        <v>85.450999999999993</v>
      </c>
      <c r="R418" s="13">
        <v>93.332999999999998</v>
      </c>
      <c r="S418" s="13" t="e">
        <f t="shared" ca="1" si="17"/>
        <v>#NAME?</v>
      </c>
      <c r="T418" s="13">
        <v>85.5</v>
      </c>
      <c r="U418" s="13">
        <v>41</v>
      </c>
      <c r="Y418" s="10">
        <v>42886</v>
      </c>
      <c r="Z418" s="4">
        <v>590.73</v>
      </c>
    </row>
    <row r="419" spans="1:26" s="4" customFormat="1">
      <c r="A419" s="10">
        <v>41300</v>
      </c>
      <c r="B419" s="13">
        <v>2034.7180000000001</v>
      </c>
      <c r="C419" s="13">
        <v>107.598</v>
      </c>
      <c r="D419" s="13">
        <v>67.111000000000004</v>
      </c>
      <c r="E419" s="13">
        <v>90.111000000000004</v>
      </c>
      <c r="F419" s="13">
        <v>91.602999999999994</v>
      </c>
      <c r="G419" s="13">
        <v>89.278000000000006</v>
      </c>
      <c r="H419" s="13">
        <v>132.02500000000001</v>
      </c>
      <c r="I419" s="13">
        <v>238</v>
      </c>
      <c r="J419" s="13">
        <v>256</v>
      </c>
      <c r="K419" s="13">
        <v>162.358</v>
      </c>
      <c r="L419" s="13">
        <v>120.16800000000001</v>
      </c>
      <c r="M419" s="13">
        <v>65.436000000000007</v>
      </c>
      <c r="N419" s="13">
        <v>63.83</v>
      </c>
      <c r="O419" s="13">
        <v>138.047</v>
      </c>
      <c r="P419" s="13">
        <v>100.96</v>
      </c>
      <c r="Q419" s="13">
        <v>85.450999999999993</v>
      </c>
      <c r="R419" s="13">
        <v>93.332999999999998</v>
      </c>
      <c r="S419" s="13" t="e">
        <f t="shared" ca="1" si="17"/>
        <v>#NAME?</v>
      </c>
      <c r="T419" s="13">
        <v>85.5</v>
      </c>
      <c r="U419" s="13">
        <v>41</v>
      </c>
      <c r="Y419" s="10">
        <v>42885</v>
      </c>
      <c r="Z419" s="4">
        <v>590.39</v>
      </c>
    </row>
    <row r="420" spans="1:26" s="4" customFormat="1">
      <c r="A420" s="10">
        <v>41301</v>
      </c>
      <c r="B420" s="13">
        <v>2034.7180000000001</v>
      </c>
      <c r="C420" s="13">
        <v>107.598</v>
      </c>
      <c r="D420" s="13">
        <v>67.111000000000004</v>
      </c>
      <c r="E420" s="13">
        <v>90.111000000000004</v>
      </c>
      <c r="F420" s="13">
        <v>91.602999999999994</v>
      </c>
      <c r="G420" s="13">
        <v>89.278000000000006</v>
      </c>
      <c r="H420" s="13">
        <v>132.02500000000001</v>
      </c>
      <c r="I420" s="13">
        <v>238</v>
      </c>
      <c r="J420" s="13">
        <v>256</v>
      </c>
      <c r="K420" s="13">
        <v>162.358</v>
      </c>
      <c r="L420" s="13">
        <v>120.16800000000001</v>
      </c>
      <c r="M420" s="13">
        <v>65.436000000000007</v>
      </c>
      <c r="N420" s="13">
        <v>63.83</v>
      </c>
      <c r="O420" s="13">
        <v>138.047</v>
      </c>
      <c r="P420" s="13">
        <v>100.96</v>
      </c>
      <c r="Q420" s="13">
        <v>85.450999999999993</v>
      </c>
      <c r="R420" s="13">
        <v>93.332999999999998</v>
      </c>
      <c r="S420" s="13" t="e">
        <f t="shared" ca="1" si="17"/>
        <v>#NAME?</v>
      </c>
      <c r="T420" s="13">
        <v>85.5</v>
      </c>
      <c r="U420" s="13">
        <v>41</v>
      </c>
      <c r="Y420" s="10">
        <v>42884</v>
      </c>
      <c r="Z420" s="4">
        <v>590.46</v>
      </c>
    </row>
    <row r="421" spans="1:26" s="4" customFormat="1">
      <c r="A421" s="10">
        <v>41302</v>
      </c>
      <c r="B421" s="13">
        <v>2062.7220000000002</v>
      </c>
      <c r="C421" s="13">
        <v>108.526</v>
      </c>
      <c r="D421" s="13">
        <v>69.204999999999998</v>
      </c>
      <c r="E421" s="13">
        <v>92.393000000000001</v>
      </c>
      <c r="F421" s="13">
        <v>92.885000000000005</v>
      </c>
      <c r="G421" s="13">
        <v>91.251999999999995</v>
      </c>
      <c r="H421" s="13">
        <v>133.946</v>
      </c>
      <c r="I421" s="13">
        <v>238</v>
      </c>
      <c r="J421" s="13">
        <v>260</v>
      </c>
      <c r="K421" s="13">
        <v>162.66499999999999</v>
      </c>
      <c r="L421" s="13">
        <v>120.955</v>
      </c>
      <c r="M421" s="13">
        <v>64.963999999999999</v>
      </c>
      <c r="N421" s="13">
        <v>63.213999999999999</v>
      </c>
      <c r="O421" s="13">
        <v>137.83000000000001</v>
      </c>
      <c r="P421" s="13">
        <v>100.98399999999999</v>
      </c>
      <c r="Q421" s="13">
        <v>84.816000000000003</v>
      </c>
      <c r="R421" s="13">
        <v>92.424999999999997</v>
      </c>
      <c r="S421" s="13" t="e">
        <f t="shared" ca="1" si="17"/>
        <v>#NAME?</v>
      </c>
      <c r="T421" s="13">
        <v>85.5</v>
      </c>
      <c r="U421" s="13">
        <v>41</v>
      </c>
      <c r="Y421" s="10">
        <v>42881</v>
      </c>
      <c r="Z421" s="4">
        <v>590.23</v>
      </c>
    </row>
    <row r="422" spans="1:26" s="4" customFormat="1">
      <c r="A422" s="10">
        <v>41303</v>
      </c>
      <c r="B422" s="13">
        <v>2089.7220000000002</v>
      </c>
      <c r="C422" s="13">
        <v>109.096</v>
      </c>
      <c r="D422" s="13">
        <v>67.183999999999997</v>
      </c>
      <c r="E422" s="13">
        <v>92.617999999999995</v>
      </c>
      <c r="F422" s="13">
        <v>92.728999999999999</v>
      </c>
      <c r="G422" s="13">
        <v>91.334999999999994</v>
      </c>
      <c r="H422" s="13">
        <v>137.21100000000001</v>
      </c>
      <c r="I422" s="13">
        <v>238</v>
      </c>
      <c r="J422" s="13">
        <v>256</v>
      </c>
      <c r="K422" s="13">
        <v>166.15700000000001</v>
      </c>
      <c r="L422" s="13">
        <v>124.83499999999999</v>
      </c>
      <c r="M422" s="13">
        <v>65.492999999999995</v>
      </c>
      <c r="N422" s="13">
        <v>63.493000000000002</v>
      </c>
      <c r="O422" s="13">
        <v>137.86699999999999</v>
      </c>
      <c r="P422" s="13">
        <v>100.864</v>
      </c>
      <c r="Q422" s="13">
        <v>85.753</v>
      </c>
      <c r="R422" s="13">
        <v>92.305999999999997</v>
      </c>
      <c r="S422" s="13" t="e">
        <f t="shared" ca="1" si="17"/>
        <v>#NAME?</v>
      </c>
      <c r="T422" s="13">
        <v>85.5</v>
      </c>
      <c r="U422" s="13">
        <v>41</v>
      </c>
      <c r="Y422" s="10">
        <v>42880</v>
      </c>
      <c r="Z422" s="4">
        <v>590.36</v>
      </c>
    </row>
    <row r="423" spans="1:26" s="4" customFormat="1">
      <c r="A423" s="10">
        <v>41304</v>
      </c>
      <c r="B423" s="13">
        <v>2094.6799999999998</v>
      </c>
      <c r="C423" s="13">
        <v>113.75</v>
      </c>
      <c r="D423" s="13">
        <v>68.832999999999998</v>
      </c>
      <c r="E423" s="13">
        <v>96.832999999999998</v>
      </c>
      <c r="F423" s="13">
        <v>97.415999999999997</v>
      </c>
      <c r="G423" s="13">
        <v>94.625</v>
      </c>
      <c r="H423" s="13">
        <v>144.63</v>
      </c>
      <c r="I423" s="13">
        <v>238</v>
      </c>
      <c r="J423" s="13">
        <v>256</v>
      </c>
      <c r="K423" s="13">
        <v>173.74299999999999</v>
      </c>
      <c r="L423" s="13">
        <v>133.17500000000001</v>
      </c>
      <c r="M423" s="13">
        <v>67.396000000000001</v>
      </c>
      <c r="N423" s="13">
        <v>65.210999999999999</v>
      </c>
      <c r="O423" s="13">
        <v>141.696</v>
      </c>
      <c r="P423" s="13">
        <v>103.224</v>
      </c>
      <c r="Q423" s="13">
        <v>89.793000000000006</v>
      </c>
      <c r="R423" s="13">
        <v>94.248000000000005</v>
      </c>
      <c r="S423" s="13" t="e">
        <f t="shared" ca="1" si="17"/>
        <v>#NAME?</v>
      </c>
      <c r="T423" s="13">
        <v>85.5</v>
      </c>
      <c r="U423" s="13">
        <v>41</v>
      </c>
      <c r="Y423" s="10">
        <v>42879</v>
      </c>
      <c r="Z423" s="4">
        <v>590.29</v>
      </c>
    </row>
    <row r="424" spans="1:26" s="4" customFormat="1">
      <c r="A424" s="10">
        <v>41305</v>
      </c>
      <c r="B424" s="13">
        <v>2103.4679999999998</v>
      </c>
      <c r="C424" s="13">
        <v>116.33799999999999</v>
      </c>
      <c r="D424" s="13">
        <v>68.834999999999994</v>
      </c>
      <c r="E424" s="13">
        <v>95.844999999999999</v>
      </c>
      <c r="F424" s="13">
        <v>98.25</v>
      </c>
      <c r="G424" s="13">
        <v>94.51</v>
      </c>
      <c r="H424" s="13">
        <v>146.62700000000001</v>
      </c>
      <c r="I424" s="13">
        <v>238</v>
      </c>
      <c r="J424" s="13">
        <v>256</v>
      </c>
      <c r="K424" s="13">
        <v>173.57900000000001</v>
      </c>
      <c r="L424" s="13">
        <v>135.26400000000001</v>
      </c>
      <c r="M424" s="13">
        <v>72.33</v>
      </c>
      <c r="N424" s="13">
        <v>69.168000000000006</v>
      </c>
      <c r="O424" s="13">
        <v>146.33500000000001</v>
      </c>
      <c r="P424" s="13">
        <v>107.33499999999999</v>
      </c>
      <c r="Q424" s="13">
        <v>93.346000000000004</v>
      </c>
      <c r="R424" s="13">
        <v>99.813000000000002</v>
      </c>
      <c r="S424" s="13" t="e">
        <f t="shared" ca="1" si="17"/>
        <v>#NAME?</v>
      </c>
      <c r="T424" s="13">
        <v>85.5</v>
      </c>
      <c r="U424" s="13">
        <v>41</v>
      </c>
      <c r="Y424" s="10">
        <v>42878</v>
      </c>
      <c r="Z424" s="4">
        <v>590.29</v>
      </c>
    </row>
    <row r="425" spans="1:26" s="4" customFormat="1">
      <c r="A425" s="10">
        <v>41306</v>
      </c>
      <c r="B425" s="13">
        <v>2126.7139999999999</v>
      </c>
      <c r="C425" s="13">
        <v>117.428</v>
      </c>
      <c r="D425" s="13">
        <v>69.771000000000001</v>
      </c>
      <c r="E425" s="13">
        <v>97.096000000000004</v>
      </c>
      <c r="F425" s="13">
        <v>98.332999999999998</v>
      </c>
      <c r="G425" s="13">
        <v>95.695999999999998</v>
      </c>
      <c r="H425" s="13">
        <v>142.68</v>
      </c>
      <c r="I425" s="13">
        <v>238</v>
      </c>
      <c r="J425" s="13">
        <v>256</v>
      </c>
      <c r="K425" s="13">
        <v>173.01499999999999</v>
      </c>
      <c r="L425" s="13">
        <v>134.096</v>
      </c>
      <c r="M425" s="13">
        <v>71.17</v>
      </c>
      <c r="N425" s="13">
        <v>68.757999999999996</v>
      </c>
      <c r="O425" s="13">
        <v>146.80799999999999</v>
      </c>
      <c r="P425" s="13">
        <v>106.232</v>
      </c>
      <c r="Q425" s="13">
        <v>92.149000000000001</v>
      </c>
      <c r="R425" s="13">
        <v>99.021000000000001</v>
      </c>
      <c r="S425" s="13" t="e">
        <f t="shared" ca="1" si="17"/>
        <v>#NAME?</v>
      </c>
      <c r="T425" s="13">
        <v>85.5</v>
      </c>
      <c r="U425" s="13">
        <v>41</v>
      </c>
      <c r="Y425" s="10">
        <v>42877</v>
      </c>
      <c r="Z425" s="4">
        <v>590.45000000000005</v>
      </c>
    </row>
    <row r="426" spans="1:26" s="4" customFormat="1">
      <c r="A426" s="10">
        <v>41307</v>
      </c>
      <c r="B426" s="13">
        <v>2126.7139999999999</v>
      </c>
      <c r="C426" s="13">
        <v>117.428</v>
      </c>
      <c r="D426" s="13">
        <v>69.771000000000001</v>
      </c>
      <c r="E426" s="13">
        <v>97.096000000000004</v>
      </c>
      <c r="F426" s="13">
        <v>98.332999999999998</v>
      </c>
      <c r="G426" s="13">
        <v>95.695999999999998</v>
      </c>
      <c r="H426" s="13">
        <v>142.68</v>
      </c>
      <c r="I426" s="13">
        <v>238</v>
      </c>
      <c r="J426" s="13">
        <v>256</v>
      </c>
      <c r="K426" s="13">
        <v>173.01499999999999</v>
      </c>
      <c r="L426" s="13">
        <v>134.096</v>
      </c>
      <c r="M426" s="13">
        <v>71.17</v>
      </c>
      <c r="N426" s="13">
        <v>68.757999999999996</v>
      </c>
      <c r="O426" s="13">
        <v>146.80799999999999</v>
      </c>
      <c r="P426" s="13">
        <v>106.232</v>
      </c>
      <c r="Q426" s="13">
        <v>92.149000000000001</v>
      </c>
      <c r="R426" s="13">
        <v>99.021000000000001</v>
      </c>
      <c r="S426" s="13" t="e">
        <f t="shared" ca="1" si="17"/>
        <v>#NAME?</v>
      </c>
      <c r="T426" s="13">
        <v>85.5</v>
      </c>
      <c r="U426" s="13">
        <v>41</v>
      </c>
      <c r="Y426" s="10">
        <v>42874</v>
      </c>
      <c r="Z426" s="4">
        <v>590.5</v>
      </c>
    </row>
    <row r="427" spans="1:26" s="4" customFormat="1">
      <c r="A427" s="10">
        <v>41308</v>
      </c>
      <c r="B427" s="13">
        <v>2126.7139999999999</v>
      </c>
      <c r="C427" s="13">
        <v>117.428</v>
      </c>
      <c r="D427" s="13">
        <v>69.771000000000001</v>
      </c>
      <c r="E427" s="13">
        <v>97.096000000000004</v>
      </c>
      <c r="F427" s="13">
        <v>98.332999999999998</v>
      </c>
      <c r="G427" s="13">
        <v>95.695999999999998</v>
      </c>
      <c r="H427" s="13">
        <v>142.68</v>
      </c>
      <c r="I427" s="13">
        <v>238</v>
      </c>
      <c r="J427" s="13">
        <v>256</v>
      </c>
      <c r="K427" s="13">
        <v>173.01499999999999</v>
      </c>
      <c r="L427" s="13">
        <v>134.096</v>
      </c>
      <c r="M427" s="13">
        <v>71.17</v>
      </c>
      <c r="N427" s="13">
        <v>68.757999999999996</v>
      </c>
      <c r="O427" s="13">
        <v>146.80799999999999</v>
      </c>
      <c r="P427" s="13">
        <v>106.232</v>
      </c>
      <c r="Q427" s="13">
        <v>92.149000000000001</v>
      </c>
      <c r="R427" s="13">
        <v>99.021000000000001</v>
      </c>
      <c r="S427" s="13" t="e">
        <f t="shared" ca="1" si="17"/>
        <v>#NAME?</v>
      </c>
      <c r="T427" s="13">
        <v>85.5</v>
      </c>
      <c r="U427" s="13">
        <v>41</v>
      </c>
      <c r="Y427" s="10">
        <v>42873</v>
      </c>
      <c r="Z427" s="4">
        <v>589.94000000000005</v>
      </c>
    </row>
    <row r="428" spans="1:26" s="4" customFormat="1">
      <c r="A428" s="10">
        <v>41309</v>
      </c>
      <c r="B428" s="13">
        <v>2147.0740000000001</v>
      </c>
      <c r="C428" s="13">
        <v>119.181</v>
      </c>
      <c r="D428" s="13">
        <v>70.563000000000002</v>
      </c>
      <c r="E428" s="13">
        <v>97.927999999999997</v>
      </c>
      <c r="F428" s="13">
        <v>99.662999999999997</v>
      </c>
      <c r="G428" s="13">
        <v>95.352999999999994</v>
      </c>
      <c r="H428" s="13">
        <v>147.53800000000001</v>
      </c>
      <c r="I428" s="13">
        <v>238</v>
      </c>
      <c r="J428" s="13">
        <v>256</v>
      </c>
      <c r="K428" s="13">
        <v>176.51</v>
      </c>
      <c r="L428" s="13">
        <v>136.536</v>
      </c>
      <c r="M428" s="13">
        <v>73.165000000000006</v>
      </c>
      <c r="N428" s="13">
        <v>70.325000000000003</v>
      </c>
      <c r="O428" s="13">
        <v>146.94399999999999</v>
      </c>
      <c r="P428" s="13">
        <v>106.28400000000001</v>
      </c>
      <c r="Q428" s="13">
        <v>92.006</v>
      </c>
      <c r="R428" s="13">
        <v>100.973</v>
      </c>
      <c r="S428" s="13" t="e">
        <f t="shared" ca="1" si="17"/>
        <v>#NAME?</v>
      </c>
      <c r="T428" s="13">
        <v>85.5</v>
      </c>
      <c r="U428" s="13">
        <v>41</v>
      </c>
      <c r="Y428" s="10">
        <v>42872</v>
      </c>
      <c r="Z428" s="4">
        <v>589.67999999999995</v>
      </c>
    </row>
    <row r="429" spans="1:26" s="4" customFormat="1">
      <c r="A429" s="10">
        <v>41310</v>
      </c>
      <c r="B429" s="13">
        <v>2086.92</v>
      </c>
      <c r="C429" s="13">
        <v>119.375</v>
      </c>
      <c r="D429" s="13">
        <v>71.337999999999994</v>
      </c>
      <c r="E429" s="13">
        <v>98.375</v>
      </c>
      <c r="F429" s="13">
        <v>99.5</v>
      </c>
      <c r="G429" s="13">
        <v>96.5</v>
      </c>
      <c r="H429" s="13">
        <v>142.5</v>
      </c>
      <c r="I429" s="13">
        <v>238</v>
      </c>
      <c r="J429" s="13">
        <v>256</v>
      </c>
      <c r="K429" s="13">
        <v>170.83</v>
      </c>
      <c r="L429" s="13">
        <v>137.42500000000001</v>
      </c>
      <c r="M429" s="13">
        <v>71.67</v>
      </c>
      <c r="N429" s="13">
        <v>67.518000000000001</v>
      </c>
      <c r="O429" s="13">
        <v>150.173</v>
      </c>
      <c r="P429" s="13">
        <v>108.35299999999999</v>
      </c>
      <c r="Q429" s="13">
        <v>92.019000000000005</v>
      </c>
      <c r="R429" s="13">
        <v>101.343</v>
      </c>
      <c r="S429" s="13" t="e">
        <f t="shared" ca="1" si="17"/>
        <v>#NAME?</v>
      </c>
      <c r="T429" s="13">
        <v>85.5</v>
      </c>
      <c r="U429" s="13">
        <v>41</v>
      </c>
      <c r="Y429" s="10">
        <v>42871</v>
      </c>
      <c r="Z429" s="4">
        <v>590.13</v>
      </c>
    </row>
    <row r="430" spans="1:26" s="4" customFormat="1">
      <c r="A430" s="10">
        <v>41311</v>
      </c>
      <c r="B430" s="13">
        <v>2343.3380000000002</v>
      </c>
      <c r="C430" s="13">
        <v>118.96599999999999</v>
      </c>
      <c r="D430" s="13">
        <v>70.021000000000001</v>
      </c>
      <c r="E430" s="13">
        <v>98.007000000000005</v>
      </c>
      <c r="F430" s="13">
        <v>99.67</v>
      </c>
      <c r="G430" s="13">
        <v>95.942999999999998</v>
      </c>
      <c r="H430" s="13">
        <v>141.15799999999999</v>
      </c>
      <c r="I430" s="13">
        <v>238</v>
      </c>
      <c r="J430" s="13">
        <v>256</v>
      </c>
      <c r="K430" s="13">
        <v>170.22800000000001</v>
      </c>
      <c r="L430" s="13">
        <v>131.86799999999999</v>
      </c>
      <c r="M430" s="13">
        <v>69.207999999999998</v>
      </c>
      <c r="N430" s="13">
        <v>67.828000000000003</v>
      </c>
      <c r="O430" s="13">
        <v>144.01599999999999</v>
      </c>
      <c r="P430" s="13">
        <v>104.379</v>
      </c>
      <c r="Q430" s="13">
        <v>94.33</v>
      </c>
      <c r="R430" s="13">
        <v>97.206000000000003</v>
      </c>
      <c r="S430" s="13" t="e">
        <f t="shared" ca="1" si="17"/>
        <v>#NAME?</v>
      </c>
      <c r="T430" s="13">
        <v>85.5</v>
      </c>
      <c r="U430" s="13">
        <v>41</v>
      </c>
      <c r="Y430" s="10">
        <v>42870</v>
      </c>
      <c r="Z430" s="4">
        <v>590.11</v>
      </c>
    </row>
    <row r="431" spans="1:26" s="4" customFormat="1">
      <c r="A431" s="10">
        <v>41312</v>
      </c>
      <c r="B431" s="13">
        <v>2369.6060000000002</v>
      </c>
      <c r="C431" s="13">
        <v>119.301</v>
      </c>
      <c r="D431" s="13">
        <v>69.173000000000002</v>
      </c>
      <c r="E431" s="13">
        <v>97.421999999999997</v>
      </c>
      <c r="F431" s="13">
        <v>99.231999999999999</v>
      </c>
      <c r="G431" s="13">
        <v>96.543000000000006</v>
      </c>
      <c r="H431" s="13">
        <v>142.19800000000001</v>
      </c>
      <c r="I431" s="13">
        <v>238</v>
      </c>
      <c r="J431" s="13">
        <v>256</v>
      </c>
      <c r="K431" s="13">
        <v>169.721</v>
      </c>
      <c r="L431" s="13">
        <v>134.15</v>
      </c>
      <c r="M431" s="13">
        <v>68.756</v>
      </c>
      <c r="N431" s="13">
        <v>67.084999999999994</v>
      </c>
      <c r="O431" s="13">
        <v>145.55600000000001</v>
      </c>
      <c r="P431" s="13">
        <v>105.881</v>
      </c>
      <c r="Q431" s="13">
        <v>93.122</v>
      </c>
      <c r="R431" s="13">
        <v>98.846000000000004</v>
      </c>
      <c r="S431" s="13" t="e">
        <f t="shared" ca="1" si="17"/>
        <v>#NAME?</v>
      </c>
      <c r="T431" s="13">
        <v>85.5</v>
      </c>
      <c r="U431" s="13">
        <v>41</v>
      </c>
      <c r="Y431" s="10">
        <v>42867</v>
      </c>
      <c r="Z431" s="4">
        <v>589.98</v>
      </c>
    </row>
    <row r="432" spans="1:26" s="4" customFormat="1">
      <c r="A432" s="10">
        <v>41313</v>
      </c>
      <c r="B432" s="13">
        <v>2272.433</v>
      </c>
      <c r="C432" s="13">
        <v>118.711</v>
      </c>
      <c r="D432" s="13">
        <v>69.207999999999998</v>
      </c>
      <c r="E432" s="13">
        <v>97.403999999999996</v>
      </c>
      <c r="F432" s="13">
        <v>99.334999999999994</v>
      </c>
      <c r="G432" s="13">
        <v>95.67</v>
      </c>
      <c r="H432" s="13">
        <v>141.95400000000001</v>
      </c>
      <c r="I432" s="13">
        <v>238</v>
      </c>
      <c r="J432" s="13">
        <v>256</v>
      </c>
      <c r="K432" s="13">
        <v>169.65799999999999</v>
      </c>
      <c r="L432" s="13">
        <v>133.80199999999999</v>
      </c>
      <c r="M432" s="13">
        <v>67.515000000000001</v>
      </c>
      <c r="N432" s="13">
        <v>66.834999999999994</v>
      </c>
      <c r="O432" s="13">
        <v>144.34800000000001</v>
      </c>
      <c r="P432" s="13">
        <v>101.479</v>
      </c>
      <c r="Q432" s="13">
        <v>91.685000000000002</v>
      </c>
      <c r="R432" s="13">
        <v>97.183000000000007</v>
      </c>
      <c r="S432" s="13" t="e">
        <f t="shared" ca="1" si="17"/>
        <v>#NAME?</v>
      </c>
      <c r="T432" s="13">
        <v>85.5</v>
      </c>
      <c r="U432" s="13">
        <v>41</v>
      </c>
      <c r="Y432" s="10">
        <v>42866</v>
      </c>
      <c r="Z432" s="4">
        <v>590.04999999999995</v>
      </c>
    </row>
    <row r="433" spans="1:26" s="4" customFormat="1">
      <c r="A433" s="10">
        <v>41314</v>
      </c>
      <c r="B433" s="13">
        <v>2272.433</v>
      </c>
      <c r="C433" s="13">
        <v>118.711</v>
      </c>
      <c r="D433" s="13">
        <v>69.207999999999998</v>
      </c>
      <c r="E433" s="13">
        <v>97.403999999999996</v>
      </c>
      <c r="F433" s="13">
        <v>99.334999999999994</v>
      </c>
      <c r="G433" s="13">
        <v>95.67</v>
      </c>
      <c r="H433" s="13">
        <v>141.95400000000001</v>
      </c>
      <c r="I433" s="13">
        <v>238</v>
      </c>
      <c r="J433" s="13">
        <v>256</v>
      </c>
      <c r="K433" s="13">
        <v>169.65799999999999</v>
      </c>
      <c r="L433" s="13">
        <v>133.80199999999999</v>
      </c>
      <c r="M433" s="13">
        <v>67.515000000000001</v>
      </c>
      <c r="N433" s="13">
        <v>66.834999999999994</v>
      </c>
      <c r="O433" s="13">
        <v>144.34800000000001</v>
      </c>
      <c r="P433" s="13">
        <v>101.479</v>
      </c>
      <c r="Q433" s="13">
        <v>91.685000000000002</v>
      </c>
      <c r="R433" s="13">
        <v>97.183000000000007</v>
      </c>
      <c r="S433" s="13" t="e">
        <f t="shared" ca="1" si="17"/>
        <v>#NAME?</v>
      </c>
      <c r="T433" s="13">
        <v>85.5</v>
      </c>
      <c r="U433" s="13">
        <v>41</v>
      </c>
      <c r="Y433" s="10">
        <v>42865</v>
      </c>
      <c r="Z433" s="4">
        <v>589.66999999999996</v>
      </c>
    </row>
    <row r="434" spans="1:26" s="4" customFormat="1">
      <c r="A434" s="10">
        <v>41315</v>
      </c>
      <c r="B434" s="13">
        <v>2272.433</v>
      </c>
      <c r="C434" s="13">
        <v>118.711</v>
      </c>
      <c r="D434" s="13">
        <v>69.207999999999998</v>
      </c>
      <c r="E434" s="13">
        <v>97.403999999999996</v>
      </c>
      <c r="F434" s="13">
        <v>99.334999999999994</v>
      </c>
      <c r="G434" s="13">
        <v>95.67</v>
      </c>
      <c r="H434" s="13">
        <v>141.95400000000001</v>
      </c>
      <c r="I434" s="13">
        <v>238</v>
      </c>
      <c r="J434" s="13">
        <v>256</v>
      </c>
      <c r="K434" s="13">
        <v>169.65799999999999</v>
      </c>
      <c r="L434" s="13">
        <v>133.80199999999999</v>
      </c>
      <c r="M434" s="13">
        <v>67.515000000000001</v>
      </c>
      <c r="N434" s="13">
        <v>66.834999999999994</v>
      </c>
      <c r="O434" s="13">
        <v>144.34800000000001</v>
      </c>
      <c r="P434" s="13">
        <v>101.479</v>
      </c>
      <c r="Q434" s="13">
        <v>91.685000000000002</v>
      </c>
      <c r="R434" s="13">
        <v>97.183000000000007</v>
      </c>
      <c r="S434" s="13" t="e">
        <f t="shared" ca="1" si="17"/>
        <v>#NAME?</v>
      </c>
      <c r="T434" s="13">
        <v>85.5</v>
      </c>
      <c r="U434" s="13">
        <v>41</v>
      </c>
      <c r="Y434" s="10">
        <v>42864</v>
      </c>
      <c r="Z434" s="4">
        <v>589.80999999999995</v>
      </c>
    </row>
    <row r="435" spans="1:26" s="4" customFormat="1">
      <c r="A435" s="10">
        <v>41316</v>
      </c>
      <c r="B435" s="13">
        <v>2238.0120000000002</v>
      </c>
      <c r="C435" s="13">
        <v>118.66500000000001</v>
      </c>
      <c r="D435" s="13">
        <v>70.668000000000006</v>
      </c>
      <c r="E435" s="13">
        <v>98.99</v>
      </c>
      <c r="F435" s="13">
        <v>98.668000000000006</v>
      </c>
      <c r="G435" s="13">
        <v>95.834999999999994</v>
      </c>
      <c r="H435" s="13">
        <v>141.91399999999999</v>
      </c>
      <c r="I435" s="13">
        <v>238</v>
      </c>
      <c r="J435" s="13">
        <v>256</v>
      </c>
      <c r="K435" s="13">
        <v>170.47399999999999</v>
      </c>
      <c r="L435" s="13">
        <v>136.685</v>
      </c>
      <c r="M435" s="13">
        <v>68.430999999999997</v>
      </c>
      <c r="N435" s="13">
        <v>66.430999999999997</v>
      </c>
      <c r="O435" s="13">
        <v>144.792</v>
      </c>
      <c r="P435" s="13">
        <v>104.792</v>
      </c>
      <c r="Q435" s="13">
        <v>92.84</v>
      </c>
      <c r="R435" s="13">
        <v>98.165000000000006</v>
      </c>
      <c r="S435" s="13" t="e">
        <f t="shared" ca="1" si="17"/>
        <v>#NAME?</v>
      </c>
      <c r="T435" s="13">
        <v>85.5</v>
      </c>
      <c r="U435" s="13">
        <v>41</v>
      </c>
      <c r="Y435" s="10">
        <v>42863</v>
      </c>
      <c r="Z435" s="4">
        <v>589.72</v>
      </c>
    </row>
    <row r="436" spans="1:26" s="4" customFormat="1">
      <c r="A436" s="10">
        <v>41317</v>
      </c>
      <c r="B436" s="13">
        <v>2216.931</v>
      </c>
      <c r="C436" s="13">
        <v>119.16800000000001</v>
      </c>
      <c r="D436" s="13">
        <v>70.177999999999997</v>
      </c>
      <c r="E436" s="13">
        <v>97.498000000000005</v>
      </c>
      <c r="F436" s="13">
        <v>98.832999999999998</v>
      </c>
      <c r="G436" s="13">
        <v>95.665000000000006</v>
      </c>
      <c r="H436" s="13">
        <v>140.86000000000001</v>
      </c>
      <c r="I436" s="13">
        <v>238</v>
      </c>
      <c r="J436" s="13">
        <v>256</v>
      </c>
      <c r="K436" s="13">
        <v>169.67</v>
      </c>
      <c r="L436" s="13">
        <v>133.34700000000001</v>
      </c>
      <c r="M436" s="13">
        <v>68.906000000000006</v>
      </c>
      <c r="N436" s="13">
        <v>66.903999999999996</v>
      </c>
      <c r="O436" s="13">
        <v>144.80600000000001</v>
      </c>
      <c r="P436" s="13">
        <v>104.795</v>
      </c>
      <c r="Q436" s="13">
        <v>92.707999999999998</v>
      </c>
      <c r="R436" s="13">
        <v>98.795000000000002</v>
      </c>
      <c r="S436" s="13" t="e">
        <f t="shared" ca="1" si="17"/>
        <v>#NAME?</v>
      </c>
      <c r="T436" s="13">
        <v>85.5</v>
      </c>
      <c r="U436" s="13">
        <v>41</v>
      </c>
      <c r="Y436" s="10">
        <v>42860</v>
      </c>
      <c r="Z436" s="4">
        <v>589.6</v>
      </c>
    </row>
    <row r="437" spans="1:26" s="4" customFormat="1">
      <c r="A437" s="10">
        <v>41318</v>
      </c>
      <c r="B437" s="13">
        <v>2327.2979999999998</v>
      </c>
      <c r="C437" s="13">
        <v>120</v>
      </c>
      <c r="D437" s="13">
        <v>68.442999999999998</v>
      </c>
      <c r="E437" s="13">
        <v>98.004999999999995</v>
      </c>
      <c r="F437" s="13">
        <v>99.168000000000006</v>
      </c>
      <c r="G437" s="13">
        <v>96.34</v>
      </c>
      <c r="H437" s="13">
        <v>140.036</v>
      </c>
      <c r="I437" s="13">
        <v>238</v>
      </c>
      <c r="J437" s="13">
        <v>256</v>
      </c>
      <c r="K437" s="13">
        <v>168.345</v>
      </c>
      <c r="L437" s="13">
        <v>133.584</v>
      </c>
      <c r="M437" s="13">
        <v>68.906000000000006</v>
      </c>
      <c r="N437" s="13">
        <v>66.903999999999996</v>
      </c>
      <c r="O437" s="13">
        <v>144.80600000000001</v>
      </c>
      <c r="P437" s="13">
        <v>104.795</v>
      </c>
      <c r="Q437" s="13">
        <v>92.707999999999998</v>
      </c>
      <c r="R437" s="13">
        <v>98.795000000000002</v>
      </c>
      <c r="S437" s="13" t="e">
        <f t="shared" ca="1" si="17"/>
        <v>#NAME?</v>
      </c>
      <c r="T437" s="13">
        <v>85.5</v>
      </c>
      <c r="U437" s="13">
        <v>41</v>
      </c>
      <c r="Y437" s="10">
        <v>42859</v>
      </c>
      <c r="Z437" s="4">
        <v>589.66</v>
      </c>
    </row>
    <row r="438" spans="1:26" s="4" customFormat="1">
      <c r="A438" s="10">
        <v>41319</v>
      </c>
      <c r="B438" s="13">
        <v>2309.1880000000001</v>
      </c>
      <c r="C438" s="13">
        <v>120</v>
      </c>
      <c r="D438" s="13">
        <v>69.498000000000005</v>
      </c>
      <c r="E438" s="13">
        <v>97.665000000000006</v>
      </c>
      <c r="F438" s="13">
        <v>99.100999999999999</v>
      </c>
      <c r="G438" s="13">
        <v>96.168000000000006</v>
      </c>
      <c r="H438" s="13">
        <v>140.59899999999999</v>
      </c>
      <c r="I438" s="13">
        <v>238</v>
      </c>
      <c r="J438" s="13">
        <v>256</v>
      </c>
      <c r="K438" s="13">
        <v>168.29400000000001</v>
      </c>
      <c r="L438" s="13">
        <v>133.75200000000001</v>
      </c>
      <c r="M438" s="13">
        <v>65.495000000000005</v>
      </c>
      <c r="N438" s="13">
        <v>64.155000000000001</v>
      </c>
      <c r="O438" s="13">
        <v>142.49799999999999</v>
      </c>
      <c r="P438" s="13">
        <v>104.66</v>
      </c>
      <c r="Q438" s="13">
        <v>88.691000000000003</v>
      </c>
      <c r="R438" s="13">
        <v>96.016999999999996</v>
      </c>
      <c r="S438" s="13" t="e">
        <f t="shared" ca="1" si="17"/>
        <v>#NAME?</v>
      </c>
      <c r="T438" s="13">
        <v>85.5</v>
      </c>
      <c r="U438" s="13">
        <v>41</v>
      </c>
      <c r="Y438" s="10">
        <v>42858</v>
      </c>
      <c r="Z438" s="4">
        <v>589.55999999999995</v>
      </c>
    </row>
    <row r="439" spans="1:26" s="4" customFormat="1">
      <c r="A439" s="10">
        <v>41320</v>
      </c>
      <c r="B439" s="13">
        <v>2433.1120000000001</v>
      </c>
      <c r="C439" s="13">
        <v>120.80200000000001</v>
      </c>
      <c r="D439" s="13">
        <v>69.602999999999994</v>
      </c>
      <c r="E439" s="13">
        <v>98.067999999999998</v>
      </c>
      <c r="F439" s="13">
        <v>99.271000000000001</v>
      </c>
      <c r="G439" s="13">
        <v>96.436000000000007</v>
      </c>
      <c r="H439" s="13">
        <v>141.76900000000001</v>
      </c>
      <c r="I439" s="13">
        <v>238</v>
      </c>
      <c r="J439" s="13">
        <v>256</v>
      </c>
      <c r="K439" s="13">
        <v>169.358</v>
      </c>
      <c r="L439" s="13">
        <v>135.13900000000001</v>
      </c>
      <c r="M439" s="13">
        <v>65.766000000000005</v>
      </c>
      <c r="N439" s="13">
        <v>63.936999999999998</v>
      </c>
      <c r="O439" s="13">
        <v>141.26400000000001</v>
      </c>
      <c r="P439" s="13">
        <v>103.675</v>
      </c>
      <c r="Q439" s="13">
        <v>86.536000000000001</v>
      </c>
      <c r="R439" s="13">
        <v>93.697999999999993</v>
      </c>
      <c r="S439" s="13" t="e">
        <f t="shared" ca="1" si="17"/>
        <v>#NAME?</v>
      </c>
      <c r="T439" s="13">
        <v>85.5</v>
      </c>
      <c r="U439" s="13">
        <v>41</v>
      </c>
      <c r="Y439" s="10">
        <v>42857</v>
      </c>
      <c r="Z439" s="4">
        <v>589.64</v>
      </c>
    </row>
    <row r="440" spans="1:26" s="4" customFormat="1">
      <c r="A440" s="10">
        <v>41321</v>
      </c>
      <c r="B440" s="13">
        <v>2433.1120000000001</v>
      </c>
      <c r="C440" s="13">
        <v>120.80200000000001</v>
      </c>
      <c r="D440" s="13">
        <v>69.602999999999994</v>
      </c>
      <c r="E440" s="13">
        <v>98.067999999999998</v>
      </c>
      <c r="F440" s="13">
        <v>99.271000000000001</v>
      </c>
      <c r="G440" s="13">
        <v>96.436000000000007</v>
      </c>
      <c r="H440" s="13">
        <v>141.76900000000001</v>
      </c>
      <c r="I440" s="13">
        <v>238</v>
      </c>
      <c r="J440" s="13">
        <v>256</v>
      </c>
      <c r="K440" s="13">
        <v>169.358</v>
      </c>
      <c r="L440" s="13">
        <v>135.13900000000001</v>
      </c>
      <c r="M440" s="13">
        <v>65.766000000000005</v>
      </c>
      <c r="N440" s="13">
        <v>63.936999999999998</v>
      </c>
      <c r="O440" s="13">
        <v>141.26400000000001</v>
      </c>
      <c r="P440" s="13">
        <v>103.675</v>
      </c>
      <c r="Q440" s="13">
        <v>86.536000000000001</v>
      </c>
      <c r="R440" s="13">
        <v>93.697999999999993</v>
      </c>
      <c r="S440" s="13" t="e">
        <f t="shared" ca="1" si="17"/>
        <v>#NAME?</v>
      </c>
      <c r="T440" s="13">
        <v>85.5</v>
      </c>
      <c r="U440" s="13">
        <v>41</v>
      </c>
      <c r="Y440" s="10">
        <v>42856</v>
      </c>
      <c r="Z440" s="4">
        <v>589.74</v>
      </c>
    </row>
    <row r="441" spans="1:26" s="4" customFormat="1">
      <c r="A441" s="10">
        <v>41322</v>
      </c>
      <c r="B441" s="13">
        <v>2433.1120000000001</v>
      </c>
      <c r="C441" s="13">
        <v>120.80200000000001</v>
      </c>
      <c r="D441" s="13">
        <v>69.602999999999994</v>
      </c>
      <c r="E441" s="13">
        <v>98.067999999999998</v>
      </c>
      <c r="F441" s="13">
        <v>99.271000000000001</v>
      </c>
      <c r="G441" s="13">
        <v>96.436000000000007</v>
      </c>
      <c r="H441" s="13">
        <v>141.76900000000001</v>
      </c>
      <c r="I441" s="13">
        <v>238</v>
      </c>
      <c r="J441" s="13">
        <v>256</v>
      </c>
      <c r="K441" s="13">
        <v>169.358</v>
      </c>
      <c r="L441" s="13">
        <v>135.13900000000001</v>
      </c>
      <c r="M441" s="13">
        <v>65.766000000000005</v>
      </c>
      <c r="N441" s="13">
        <v>63.936999999999998</v>
      </c>
      <c r="O441" s="13">
        <v>141.26400000000001</v>
      </c>
      <c r="P441" s="13">
        <v>103.675</v>
      </c>
      <c r="Q441" s="13">
        <v>86.536000000000001</v>
      </c>
      <c r="R441" s="13">
        <v>93.697999999999993</v>
      </c>
      <c r="S441" s="13" t="e">
        <f t="shared" ca="1" si="17"/>
        <v>#NAME?</v>
      </c>
      <c r="T441" s="13">
        <v>85.5</v>
      </c>
      <c r="U441" s="13">
        <v>41</v>
      </c>
      <c r="Y441" s="10">
        <v>42852</v>
      </c>
      <c r="Z441" s="4">
        <v>589.29999999999995</v>
      </c>
    </row>
    <row r="442" spans="1:26" s="4" customFormat="1">
      <c r="A442" s="10">
        <v>41323</v>
      </c>
      <c r="B442" s="13">
        <v>2436.8310000000001</v>
      </c>
      <c r="C442" s="13">
        <v>121.371</v>
      </c>
      <c r="D442" s="13">
        <v>69.599999999999994</v>
      </c>
      <c r="E442" s="13">
        <v>98.462000000000003</v>
      </c>
      <c r="F442" s="13">
        <v>100.003</v>
      </c>
      <c r="G442" s="13">
        <v>96.825000000000003</v>
      </c>
      <c r="H442" s="13">
        <v>141.83000000000001</v>
      </c>
      <c r="I442" s="13">
        <v>238</v>
      </c>
      <c r="J442" s="13">
        <v>256</v>
      </c>
      <c r="K442" s="13">
        <v>169.5</v>
      </c>
      <c r="L442" s="13">
        <v>134.50299999999999</v>
      </c>
      <c r="M442" s="13">
        <v>66.061000000000007</v>
      </c>
      <c r="N442" s="13">
        <v>63.691000000000003</v>
      </c>
      <c r="O442" s="13">
        <v>142.065</v>
      </c>
      <c r="P442" s="13">
        <v>103.259</v>
      </c>
      <c r="Q442" s="13">
        <v>86.119</v>
      </c>
      <c r="R442" s="13">
        <v>95.748000000000005</v>
      </c>
      <c r="S442" s="13" t="e">
        <f t="shared" ca="1" si="17"/>
        <v>#NAME?</v>
      </c>
      <c r="T442" s="13">
        <v>85.5</v>
      </c>
      <c r="U442" s="13">
        <v>41</v>
      </c>
      <c r="Y442" s="10">
        <v>42851</v>
      </c>
      <c r="Z442" s="4">
        <v>589.19000000000005</v>
      </c>
    </row>
    <row r="443" spans="1:26" s="4" customFormat="1">
      <c r="A443" s="10">
        <v>41324</v>
      </c>
      <c r="B443" s="13">
        <v>2418.4</v>
      </c>
      <c r="C443" s="13">
        <v>121.64</v>
      </c>
      <c r="D443" s="13">
        <v>69.17</v>
      </c>
      <c r="E443" s="13">
        <v>96.432000000000002</v>
      </c>
      <c r="F443" s="13">
        <v>99.231999999999999</v>
      </c>
      <c r="G443" s="13">
        <v>96.933000000000007</v>
      </c>
      <c r="H443" s="13">
        <v>144.309</v>
      </c>
      <c r="I443" s="13">
        <v>238.001</v>
      </c>
      <c r="J443" s="13">
        <v>256</v>
      </c>
      <c r="K443" s="13">
        <v>173.005</v>
      </c>
      <c r="L443" s="13">
        <v>134.71600000000001</v>
      </c>
      <c r="M443" s="13">
        <v>65.597999999999999</v>
      </c>
      <c r="N443" s="13">
        <v>63.427999999999997</v>
      </c>
      <c r="O443" s="13">
        <v>139.95699999999999</v>
      </c>
      <c r="P443" s="13">
        <v>101.90600000000001</v>
      </c>
      <c r="Q443" s="13">
        <v>82.039000000000001</v>
      </c>
      <c r="R443" s="13">
        <v>91.816999999999993</v>
      </c>
      <c r="S443" s="13" t="e">
        <f t="shared" ca="1" si="17"/>
        <v>#NAME?</v>
      </c>
      <c r="T443" s="13">
        <v>85.5</v>
      </c>
      <c r="U443" s="13">
        <v>41</v>
      </c>
    </row>
    <row r="444" spans="1:26" s="4" customFormat="1">
      <c r="A444" s="10">
        <v>41325</v>
      </c>
      <c r="B444" s="13">
        <v>2392.2919999999999</v>
      </c>
      <c r="C444" s="13">
        <v>125.66</v>
      </c>
      <c r="D444" s="13">
        <v>69.271000000000001</v>
      </c>
      <c r="E444" s="13">
        <v>99.423000000000002</v>
      </c>
      <c r="F444" s="13">
        <v>101.745</v>
      </c>
      <c r="G444" s="13">
        <v>98.587999999999994</v>
      </c>
      <c r="H444" s="13">
        <v>143.72300000000001</v>
      </c>
      <c r="I444" s="13">
        <v>241</v>
      </c>
      <c r="J444" s="13">
        <v>256</v>
      </c>
      <c r="K444" s="13">
        <v>167.672</v>
      </c>
      <c r="L444" s="13">
        <v>134.16999999999999</v>
      </c>
      <c r="M444" s="13">
        <v>64.268000000000001</v>
      </c>
      <c r="N444" s="13">
        <v>62.753</v>
      </c>
      <c r="O444" s="13">
        <v>138.83000000000001</v>
      </c>
      <c r="P444" s="13">
        <v>99.495999999999995</v>
      </c>
      <c r="Q444" s="13">
        <v>73.891000000000005</v>
      </c>
      <c r="R444" s="13">
        <v>88.372</v>
      </c>
      <c r="S444" s="13" t="e">
        <f t="shared" ca="1" si="17"/>
        <v>#NAME?</v>
      </c>
      <c r="T444" s="13">
        <v>85.5</v>
      </c>
      <c r="U444" s="13">
        <v>41.25</v>
      </c>
    </row>
    <row r="445" spans="1:26" s="4" customFormat="1">
      <c r="A445" s="10">
        <v>41326</v>
      </c>
      <c r="B445" s="13">
        <v>2307.145</v>
      </c>
      <c r="C445" s="13">
        <v>126.991</v>
      </c>
      <c r="D445" s="13">
        <v>69.260000000000005</v>
      </c>
      <c r="E445" s="13">
        <v>100.498</v>
      </c>
      <c r="F445" s="13">
        <v>102.327</v>
      </c>
      <c r="G445" s="13">
        <v>99.658000000000001</v>
      </c>
      <c r="H445" s="13">
        <v>148.92599999999999</v>
      </c>
      <c r="I445" s="13">
        <v>245.5</v>
      </c>
      <c r="J445" s="13">
        <v>260.5</v>
      </c>
      <c r="K445" s="13">
        <v>170.93899999999999</v>
      </c>
      <c r="L445" s="13">
        <v>139.75299999999999</v>
      </c>
      <c r="M445" s="13">
        <v>66.983000000000004</v>
      </c>
      <c r="N445" s="13">
        <v>64.941999999999993</v>
      </c>
      <c r="O445" s="13">
        <v>139.245</v>
      </c>
      <c r="P445" s="13">
        <v>101.333</v>
      </c>
      <c r="Q445" s="13">
        <v>77.566999999999993</v>
      </c>
      <c r="R445" s="13">
        <v>91.57</v>
      </c>
      <c r="S445" s="13" t="e">
        <f t="shared" ca="1" si="17"/>
        <v>#NAME?</v>
      </c>
      <c r="T445" s="13">
        <v>85.5</v>
      </c>
      <c r="U445" s="13">
        <v>41</v>
      </c>
    </row>
    <row r="446" spans="1:26" s="4" customFormat="1">
      <c r="A446" s="10">
        <v>41327</v>
      </c>
      <c r="B446" s="13">
        <v>2334.2109999999998</v>
      </c>
      <c r="C446" s="13">
        <v>126.377</v>
      </c>
      <c r="D446" s="13">
        <v>70.23</v>
      </c>
      <c r="E446" s="13">
        <v>100.087</v>
      </c>
      <c r="F446" s="13">
        <v>101.07299999999999</v>
      </c>
      <c r="G446" s="13">
        <v>98.174999999999997</v>
      </c>
      <c r="H446" s="13">
        <v>148.733</v>
      </c>
      <c r="I446" s="13">
        <v>243</v>
      </c>
      <c r="J446" s="13">
        <v>256</v>
      </c>
      <c r="K446" s="13">
        <v>170.67500000000001</v>
      </c>
      <c r="L446" s="13">
        <v>140.733</v>
      </c>
      <c r="M446" s="13">
        <v>67.100999999999999</v>
      </c>
      <c r="N446" s="13">
        <v>65.331000000000003</v>
      </c>
      <c r="O446" s="13">
        <v>139.06100000000001</v>
      </c>
      <c r="P446" s="13">
        <v>100.44799999999999</v>
      </c>
      <c r="Q446" s="13">
        <v>78.358999999999995</v>
      </c>
      <c r="R446" s="13">
        <v>90.466999999999999</v>
      </c>
      <c r="S446" s="13" t="e">
        <f t="shared" ca="1" si="17"/>
        <v>#NAME?</v>
      </c>
      <c r="T446" s="13">
        <v>85.5</v>
      </c>
      <c r="U446" s="13">
        <v>41</v>
      </c>
    </row>
    <row r="447" spans="1:26" s="4" customFormat="1">
      <c r="A447" s="10">
        <v>41328</v>
      </c>
      <c r="B447" s="13">
        <v>2334.2109999999998</v>
      </c>
      <c r="C447" s="13">
        <v>126.377</v>
      </c>
      <c r="D447" s="13">
        <v>70.23</v>
      </c>
      <c r="E447" s="13">
        <v>100.087</v>
      </c>
      <c r="F447" s="13">
        <v>101.07299999999999</v>
      </c>
      <c r="G447" s="13">
        <v>98.174999999999997</v>
      </c>
      <c r="H447" s="13">
        <v>148.733</v>
      </c>
      <c r="I447" s="13">
        <v>243</v>
      </c>
      <c r="J447" s="13">
        <v>256</v>
      </c>
      <c r="K447" s="13">
        <v>170.67500000000001</v>
      </c>
      <c r="L447" s="13">
        <v>140.733</v>
      </c>
      <c r="M447" s="13">
        <v>67.100999999999999</v>
      </c>
      <c r="N447" s="13">
        <v>65.331000000000003</v>
      </c>
      <c r="O447" s="13">
        <v>139.06100000000001</v>
      </c>
      <c r="P447" s="13">
        <v>100.44799999999999</v>
      </c>
      <c r="Q447" s="13">
        <v>78.358999999999995</v>
      </c>
      <c r="R447" s="13">
        <v>90.466999999999999</v>
      </c>
      <c r="S447" s="13" t="e">
        <f t="shared" ca="1" si="17"/>
        <v>#NAME?</v>
      </c>
      <c r="T447" s="13">
        <v>85.5</v>
      </c>
      <c r="U447" s="13">
        <v>41</v>
      </c>
    </row>
    <row r="448" spans="1:26" s="4" customFormat="1">
      <c r="A448" s="10">
        <v>41329</v>
      </c>
      <c r="B448" s="13">
        <v>2334.2109999999998</v>
      </c>
      <c r="C448" s="13">
        <v>126.377</v>
      </c>
      <c r="D448" s="13">
        <v>70.23</v>
      </c>
      <c r="E448" s="13">
        <v>100.087</v>
      </c>
      <c r="F448" s="13">
        <v>101.07299999999999</v>
      </c>
      <c r="G448" s="13">
        <v>98.174999999999997</v>
      </c>
      <c r="H448" s="13">
        <v>148.733</v>
      </c>
      <c r="I448" s="13">
        <v>243</v>
      </c>
      <c r="J448" s="13">
        <v>256</v>
      </c>
      <c r="K448" s="13">
        <v>170.67500000000001</v>
      </c>
      <c r="L448" s="13">
        <v>140.733</v>
      </c>
      <c r="M448" s="13">
        <v>67.100999999999999</v>
      </c>
      <c r="N448" s="13">
        <v>65.331000000000003</v>
      </c>
      <c r="O448" s="13">
        <v>139.06100000000001</v>
      </c>
      <c r="P448" s="13">
        <v>100.44799999999999</v>
      </c>
      <c r="Q448" s="13">
        <v>78.358999999999995</v>
      </c>
      <c r="R448" s="13">
        <v>90.466999999999999</v>
      </c>
      <c r="S448" s="13" t="e">
        <f t="shared" ca="1" si="17"/>
        <v>#NAME?</v>
      </c>
      <c r="T448" s="13">
        <v>85.5</v>
      </c>
      <c r="U448" s="13">
        <v>41</v>
      </c>
    </row>
    <row r="449" spans="1:21" s="4" customFormat="1">
      <c r="A449" s="10">
        <v>41330</v>
      </c>
      <c r="B449" s="13">
        <v>2270.0880000000002</v>
      </c>
      <c r="C449" s="13">
        <v>127.995</v>
      </c>
      <c r="D449" s="13">
        <v>69.507999999999996</v>
      </c>
      <c r="E449" s="13">
        <v>100.59</v>
      </c>
      <c r="F449" s="13">
        <v>103.741</v>
      </c>
      <c r="G449" s="13">
        <v>99.209000000000003</v>
      </c>
      <c r="H449" s="13">
        <v>146.60900000000001</v>
      </c>
      <c r="I449" s="13">
        <v>240</v>
      </c>
      <c r="J449" s="13">
        <v>257.5</v>
      </c>
      <c r="K449" s="13">
        <v>170.45099999999999</v>
      </c>
      <c r="L449" s="13">
        <v>140.53299999999999</v>
      </c>
      <c r="M449" s="13">
        <v>65.941000000000003</v>
      </c>
      <c r="N449" s="13">
        <v>64.010000000000005</v>
      </c>
      <c r="O449" s="13">
        <v>135.68299999999999</v>
      </c>
      <c r="P449" s="13">
        <v>97.978999999999999</v>
      </c>
      <c r="Q449" s="13">
        <v>77.745000000000005</v>
      </c>
      <c r="R449" s="13">
        <v>90.466999999999999</v>
      </c>
      <c r="S449" s="13" t="e">
        <f t="shared" ca="1" si="17"/>
        <v>#NAME?</v>
      </c>
      <c r="T449" s="13">
        <v>85.5</v>
      </c>
      <c r="U449" s="13">
        <v>41</v>
      </c>
    </row>
    <row r="450" spans="1:21" s="4" customFormat="1">
      <c r="A450" s="10">
        <v>41331</v>
      </c>
      <c r="B450" s="13">
        <v>2277.0509999999999</v>
      </c>
      <c r="C450" s="13">
        <v>129.66499999999999</v>
      </c>
      <c r="D450" s="13">
        <v>72.007000000000005</v>
      </c>
      <c r="E450" s="13">
        <v>102.66500000000001</v>
      </c>
      <c r="F450" s="13">
        <v>104.328</v>
      </c>
      <c r="G450" s="13">
        <v>101.33</v>
      </c>
      <c r="H450" s="13">
        <v>153.583</v>
      </c>
      <c r="I450" s="13">
        <v>238</v>
      </c>
      <c r="J450" s="13">
        <v>256</v>
      </c>
      <c r="K450" s="13">
        <v>174.58099999999999</v>
      </c>
      <c r="L450" s="13">
        <v>145.83000000000001</v>
      </c>
      <c r="M450" s="13">
        <v>69.66</v>
      </c>
      <c r="N450" s="13">
        <v>67.325000000000003</v>
      </c>
      <c r="O450" s="13">
        <v>141.83000000000001</v>
      </c>
      <c r="P450" s="13">
        <v>103.825</v>
      </c>
      <c r="Q450" s="13">
        <v>81.724999999999994</v>
      </c>
      <c r="R450" s="13">
        <v>94.347999999999999</v>
      </c>
      <c r="S450" s="13" t="e">
        <f t="shared" ca="1" si="17"/>
        <v>#NAME?</v>
      </c>
      <c r="T450" s="13">
        <v>85.5</v>
      </c>
      <c r="U450" s="13">
        <v>41</v>
      </c>
    </row>
    <row r="451" spans="1:21" s="4" customFormat="1">
      <c r="A451" s="10">
        <v>41332</v>
      </c>
      <c r="B451" s="13">
        <v>2349.0189999999998</v>
      </c>
      <c r="C451" s="13">
        <v>129.50299999999999</v>
      </c>
      <c r="D451" s="13">
        <v>67.875</v>
      </c>
      <c r="E451" s="13">
        <v>99.052999999999997</v>
      </c>
      <c r="F451" s="13">
        <v>102.688</v>
      </c>
      <c r="G451" s="13">
        <v>98.417000000000002</v>
      </c>
      <c r="H451" s="13">
        <v>150.863</v>
      </c>
      <c r="I451" s="13">
        <v>238</v>
      </c>
      <c r="J451" s="13">
        <v>256</v>
      </c>
      <c r="K451" s="13">
        <v>170.441</v>
      </c>
      <c r="L451" s="13">
        <v>141.16499999999999</v>
      </c>
      <c r="M451" s="13">
        <v>67.876999999999995</v>
      </c>
      <c r="N451" s="13">
        <v>65.504000000000005</v>
      </c>
      <c r="O451" s="13">
        <v>139.53399999999999</v>
      </c>
      <c r="P451" s="13">
        <v>101.417</v>
      </c>
      <c r="Q451" s="13">
        <v>78.78</v>
      </c>
      <c r="R451" s="13">
        <v>92.116</v>
      </c>
      <c r="S451" s="13" t="e">
        <f t="shared" ca="1" si="17"/>
        <v>#NAME?</v>
      </c>
      <c r="T451" s="13">
        <v>85.5</v>
      </c>
      <c r="U451" s="13">
        <v>41</v>
      </c>
    </row>
    <row r="452" spans="1:21" s="4" customFormat="1">
      <c r="A452" s="10">
        <v>41333</v>
      </c>
      <c r="B452" s="13">
        <v>2755.0160000000001</v>
      </c>
      <c r="C452" s="13">
        <v>131.16300000000001</v>
      </c>
      <c r="D452" s="13">
        <v>70.153000000000006</v>
      </c>
      <c r="E452" s="13">
        <v>98.847999999999999</v>
      </c>
      <c r="F452" s="13">
        <v>102.343</v>
      </c>
      <c r="G452" s="13">
        <v>99.015000000000001</v>
      </c>
      <c r="H452" s="13">
        <v>146.83500000000001</v>
      </c>
      <c r="I452" s="13">
        <v>238.001</v>
      </c>
      <c r="J452" s="13">
        <v>259</v>
      </c>
      <c r="K452" s="13">
        <v>172.751</v>
      </c>
      <c r="L452" s="13">
        <v>138.33799999999999</v>
      </c>
      <c r="M452" s="13">
        <v>66.063999999999993</v>
      </c>
      <c r="N452" s="13">
        <v>64.055999999999997</v>
      </c>
      <c r="O452" s="13">
        <v>138.089</v>
      </c>
      <c r="P452" s="13">
        <v>100.575</v>
      </c>
      <c r="Q452" s="13">
        <v>75.984999999999999</v>
      </c>
      <c r="R452" s="13">
        <v>90.701999999999998</v>
      </c>
      <c r="S452" s="13" t="e">
        <f t="shared" ca="1" si="17"/>
        <v>#NAME?</v>
      </c>
      <c r="T452" s="13">
        <v>85.5</v>
      </c>
      <c r="U452" s="13">
        <v>41</v>
      </c>
    </row>
    <row r="453" spans="1:21" s="4" customFormat="1">
      <c r="A453" s="10">
        <v>41334</v>
      </c>
      <c r="B453" s="13">
        <v>3614.4580000000001</v>
      </c>
      <c r="C453" s="13">
        <v>133.79400000000001</v>
      </c>
      <c r="D453" s="13">
        <v>68.954999999999998</v>
      </c>
      <c r="E453" s="13">
        <v>100.33499999999999</v>
      </c>
      <c r="F453" s="13">
        <v>102.884</v>
      </c>
      <c r="G453" s="13">
        <v>99.653999999999996</v>
      </c>
      <c r="H453" s="13">
        <v>148.041</v>
      </c>
      <c r="I453" s="13">
        <v>238.001</v>
      </c>
      <c r="J453" s="13">
        <v>256</v>
      </c>
      <c r="K453" s="13">
        <v>173.33</v>
      </c>
      <c r="L453" s="13">
        <v>137.59200000000001</v>
      </c>
      <c r="M453" s="13">
        <v>66.165000000000006</v>
      </c>
      <c r="N453" s="13">
        <v>63.67</v>
      </c>
      <c r="O453" s="13">
        <v>136.005</v>
      </c>
      <c r="P453" s="13">
        <v>100</v>
      </c>
      <c r="Q453" s="13">
        <v>75.984999999999999</v>
      </c>
      <c r="R453" s="13">
        <v>91.013000000000005</v>
      </c>
      <c r="S453" s="13" t="e">
        <f t="shared" ca="1" si="17"/>
        <v>#NAME?</v>
      </c>
      <c r="T453" s="13">
        <v>85.5</v>
      </c>
      <c r="U453" s="13">
        <v>41</v>
      </c>
    </row>
    <row r="454" spans="1:21" s="4" customFormat="1">
      <c r="A454" s="10">
        <v>41335</v>
      </c>
      <c r="B454" s="13">
        <v>3614.4580000000001</v>
      </c>
      <c r="C454" s="13">
        <v>133.79400000000001</v>
      </c>
      <c r="D454" s="13">
        <v>68.954999999999998</v>
      </c>
      <c r="E454" s="13">
        <v>100.33499999999999</v>
      </c>
      <c r="F454" s="13">
        <v>102.884</v>
      </c>
      <c r="G454" s="13">
        <v>99.653999999999996</v>
      </c>
      <c r="H454" s="13">
        <v>148.041</v>
      </c>
      <c r="I454" s="13">
        <v>238.001</v>
      </c>
      <c r="J454" s="13">
        <v>256</v>
      </c>
      <c r="K454" s="13">
        <v>173.33</v>
      </c>
      <c r="L454" s="13">
        <v>137.59200000000001</v>
      </c>
      <c r="M454" s="13">
        <v>66.165000000000006</v>
      </c>
      <c r="N454" s="13">
        <v>63.67</v>
      </c>
      <c r="O454" s="13">
        <v>136.005</v>
      </c>
      <c r="P454" s="13">
        <v>100</v>
      </c>
      <c r="Q454" s="13">
        <v>75.984999999999999</v>
      </c>
      <c r="R454" s="13">
        <v>91.013000000000005</v>
      </c>
      <c r="S454" s="13" t="e">
        <f t="shared" ca="1" si="17"/>
        <v>#NAME?</v>
      </c>
      <c r="T454" s="13">
        <v>85.5</v>
      </c>
      <c r="U454" s="13">
        <v>41</v>
      </c>
    </row>
    <row r="455" spans="1:21" s="4" customFormat="1">
      <c r="A455" s="10">
        <v>41336</v>
      </c>
      <c r="B455" s="13">
        <v>3614.4580000000001</v>
      </c>
      <c r="C455" s="13">
        <v>133.79400000000001</v>
      </c>
      <c r="D455" s="13">
        <v>68.954999999999998</v>
      </c>
      <c r="E455" s="13">
        <v>100.33499999999999</v>
      </c>
      <c r="F455" s="13">
        <v>102.884</v>
      </c>
      <c r="G455" s="13">
        <v>99.653999999999996</v>
      </c>
      <c r="H455" s="13">
        <v>148.041</v>
      </c>
      <c r="I455" s="13">
        <v>238.001</v>
      </c>
      <c r="J455" s="13">
        <v>256</v>
      </c>
      <c r="K455" s="13">
        <v>173.33</v>
      </c>
      <c r="L455" s="13">
        <v>137.59200000000001</v>
      </c>
      <c r="M455" s="13">
        <v>66.165000000000006</v>
      </c>
      <c r="N455" s="13">
        <v>63.67</v>
      </c>
      <c r="O455" s="13">
        <v>136.005</v>
      </c>
      <c r="P455" s="13">
        <v>100</v>
      </c>
      <c r="Q455" s="13">
        <v>75.984999999999999</v>
      </c>
      <c r="R455" s="13">
        <v>91.013000000000005</v>
      </c>
      <c r="S455" s="13" t="e">
        <f t="shared" ca="1" si="17"/>
        <v>#NAME?</v>
      </c>
      <c r="T455" s="13">
        <v>85.5</v>
      </c>
      <c r="U455" s="13">
        <v>41</v>
      </c>
    </row>
    <row r="456" spans="1:21" s="4" customFormat="1">
      <c r="A456" s="10">
        <v>41337</v>
      </c>
      <c r="B456" s="13">
        <v>2719.3159999999998</v>
      </c>
      <c r="C456" s="13">
        <v>133.16499999999999</v>
      </c>
      <c r="D456" s="13">
        <v>68.337999999999994</v>
      </c>
      <c r="E456" s="13">
        <v>98.674999999999997</v>
      </c>
      <c r="F456" s="13">
        <v>102.998</v>
      </c>
      <c r="G456" s="13">
        <v>99.344999999999999</v>
      </c>
      <c r="H456" s="13">
        <v>148.83000000000001</v>
      </c>
      <c r="I456" s="13">
        <v>238</v>
      </c>
      <c r="J456" s="13">
        <v>256</v>
      </c>
      <c r="K456" s="13">
        <v>173.83</v>
      </c>
      <c r="L456" s="13">
        <v>137.99799999999999</v>
      </c>
      <c r="M456" s="13">
        <v>67.933000000000007</v>
      </c>
      <c r="N456" s="13">
        <v>65.768000000000001</v>
      </c>
      <c r="O456" s="13">
        <v>138.374</v>
      </c>
      <c r="P456" s="13">
        <v>102.95699999999999</v>
      </c>
      <c r="Q456" s="13">
        <v>78.075000000000003</v>
      </c>
      <c r="R456" s="13">
        <v>91.206999999999994</v>
      </c>
      <c r="S456" s="13" t="e">
        <f t="shared" ca="1" si="17"/>
        <v>#NAME?</v>
      </c>
      <c r="T456" s="13">
        <v>85.5</v>
      </c>
      <c r="U456" s="13">
        <v>41</v>
      </c>
    </row>
    <row r="457" spans="1:21" s="4" customFormat="1">
      <c r="A457" s="10">
        <v>41338</v>
      </c>
      <c r="B457" s="13">
        <v>2677.136</v>
      </c>
      <c r="C457" s="13">
        <v>129.50700000000001</v>
      </c>
      <c r="D457" s="13">
        <v>69.492999999999995</v>
      </c>
      <c r="E457" s="13">
        <v>97.513000000000005</v>
      </c>
      <c r="F457" s="13">
        <v>99.507000000000005</v>
      </c>
      <c r="G457" s="13">
        <v>96.35</v>
      </c>
      <c r="H457" s="13">
        <v>144.75299999999999</v>
      </c>
      <c r="I457" s="13">
        <v>238.001</v>
      </c>
      <c r="J457" s="13">
        <v>256</v>
      </c>
      <c r="K457" s="13">
        <v>169.995</v>
      </c>
      <c r="L457" s="13">
        <v>134.559</v>
      </c>
      <c r="M457" s="13">
        <v>63.685000000000002</v>
      </c>
      <c r="N457" s="13">
        <v>62.02</v>
      </c>
      <c r="O457" s="13">
        <v>137.221</v>
      </c>
      <c r="P457" s="13">
        <v>100.96899999999999</v>
      </c>
      <c r="Q457" s="13">
        <v>77.266999999999996</v>
      </c>
      <c r="R457" s="13">
        <v>91.347999999999999</v>
      </c>
      <c r="S457" s="13" t="e">
        <f t="shared" ca="1" si="17"/>
        <v>#NAME?</v>
      </c>
      <c r="T457" s="13">
        <v>85.5</v>
      </c>
      <c r="U457" s="13">
        <v>41</v>
      </c>
    </row>
    <row r="458" spans="1:21" s="4" customFormat="1">
      <c r="A458" s="10">
        <v>41339</v>
      </c>
      <c r="B458" s="13">
        <v>2700.7150000000001</v>
      </c>
      <c r="C458" s="13">
        <v>125.5</v>
      </c>
      <c r="D458" s="13">
        <v>67.173000000000002</v>
      </c>
      <c r="E458" s="13">
        <v>96.674999999999997</v>
      </c>
      <c r="F458" s="13">
        <v>97.837999999999994</v>
      </c>
      <c r="G458" s="13">
        <v>95.344999999999999</v>
      </c>
      <c r="H458" s="13">
        <v>144.72300000000001</v>
      </c>
      <c r="I458" s="13">
        <v>238</v>
      </c>
      <c r="J458" s="13">
        <v>256</v>
      </c>
      <c r="K458" s="13">
        <v>169.39</v>
      </c>
      <c r="L458" s="13">
        <v>134.42099999999999</v>
      </c>
      <c r="M458" s="13">
        <v>63.52</v>
      </c>
      <c r="N458" s="13">
        <v>61.561999999999998</v>
      </c>
      <c r="O458" s="13">
        <v>133.995</v>
      </c>
      <c r="P458" s="13">
        <v>96.741</v>
      </c>
      <c r="Q458" s="13">
        <v>74.658000000000001</v>
      </c>
      <c r="R458" s="13">
        <v>88.373999999999995</v>
      </c>
      <c r="S458" s="13" t="e">
        <f t="shared" ca="1" si="17"/>
        <v>#NAME?</v>
      </c>
      <c r="T458" s="13">
        <v>85.5</v>
      </c>
      <c r="U458" s="13">
        <v>41</v>
      </c>
    </row>
    <row r="459" spans="1:21" s="4" customFormat="1">
      <c r="A459" s="10">
        <v>41340</v>
      </c>
      <c r="B459" s="13">
        <v>2941.654</v>
      </c>
      <c r="C459" s="13">
        <v>125.063</v>
      </c>
      <c r="D459" s="13">
        <v>64.847999999999999</v>
      </c>
      <c r="E459" s="13">
        <v>95.54</v>
      </c>
      <c r="F459" s="13">
        <v>96.174999999999997</v>
      </c>
      <c r="G459" s="13">
        <v>94.518000000000001</v>
      </c>
      <c r="H459" s="13">
        <v>140.33500000000001</v>
      </c>
      <c r="I459" s="13">
        <v>238</v>
      </c>
      <c r="J459" s="13">
        <v>256</v>
      </c>
      <c r="K459" s="13">
        <v>169.19499999999999</v>
      </c>
      <c r="L459" s="13">
        <v>131.667</v>
      </c>
      <c r="M459" s="13">
        <v>63.954000000000001</v>
      </c>
      <c r="N459" s="13">
        <v>61.110999999999997</v>
      </c>
      <c r="O459" s="13">
        <v>132.10300000000001</v>
      </c>
      <c r="P459" s="13">
        <v>95.840999999999994</v>
      </c>
      <c r="Q459" s="13">
        <v>73.370999999999995</v>
      </c>
      <c r="R459" s="13">
        <v>87.09</v>
      </c>
      <c r="S459" s="13" t="e">
        <f t="shared" ca="1" si="17"/>
        <v>#NAME?</v>
      </c>
      <c r="T459" s="13">
        <v>85.5</v>
      </c>
      <c r="U459" s="13">
        <v>41</v>
      </c>
    </row>
    <row r="460" spans="1:21" s="4" customFormat="1">
      <c r="A460" s="10">
        <v>41341</v>
      </c>
      <c r="B460" s="13">
        <v>2970.4639999999999</v>
      </c>
      <c r="C460" s="13">
        <v>121.67</v>
      </c>
      <c r="D460" s="13">
        <v>64.668000000000006</v>
      </c>
      <c r="E460" s="13">
        <v>94.155000000000001</v>
      </c>
      <c r="F460" s="13">
        <v>94.165000000000006</v>
      </c>
      <c r="G460" s="13">
        <v>94.49</v>
      </c>
      <c r="H460" s="13">
        <v>138.965</v>
      </c>
      <c r="I460" s="13">
        <v>238</v>
      </c>
      <c r="J460" s="13">
        <v>256</v>
      </c>
      <c r="K460" s="13">
        <v>166.285</v>
      </c>
      <c r="L460" s="13">
        <v>129.83500000000001</v>
      </c>
      <c r="M460" s="13">
        <v>62.34</v>
      </c>
      <c r="N460" s="13">
        <v>59.85</v>
      </c>
      <c r="O460" s="13">
        <v>130.77099999999999</v>
      </c>
      <c r="P460" s="13">
        <v>94.34</v>
      </c>
      <c r="Q460" s="13">
        <v>72.734999999999999</v>
      </c>
      <c r="R460" s="13">
        <v>85.251999999999995</v>
      </c>
      <c r="S460" s="13" t="e">
        <f t="shared" ca="1" si="17"/>
        <v>#NAME?</v>
      </c>
      <c r="T460" s="13">
        <v>85.5</v>
      </c>
      <c r="U460" s="13">
        <v>41</v>
      </c>
    </row>
    <row r="461" spans="1:21" s="4" customFormat="1">
      <c r="A461" s="10">
        <v>41342</v>
      </c>
      <c r="B461" s="13">
        <v>2970.4639999999999</v>
      </c>
      <c r="C461" s="13">
        <v>121.67</v>
      </c>
      <c r="D461" s="13">
        <v>64.668000000000006</v>
      </c>
      <c r="E461" s="13">
        <v>94.155000000000001</v>
      </c>
      <c r="F461" s="13">
        <v>94.165000000000006</v>
      </c>
      <c r="G461" s="13">
        <v>94.49</v>
      </c>
      <c r="H461" s="13">
        <v>138.965</v>
      </c>
      <c r="I461" s="13">
        <v>238</v>
      </c>
      <c r="J461" s="13">
        <v>256</v>
      </c>
      <c r="K461" s="13">
        <v>166.285</v>
      </c>
      <c r="L461" s="13">
        <v>129.83500000000001</v>
      </c>
      <c r="M461" s="13">
        <v>62.34</v>
      </c>
      <c r="N461" s="13">
        <v>59.85</v>
      </c>
      <c r="O461" s="13">
        <v>130.77099999999999</v>
      </c>
      <c r="P461" s="13">
        <v>94.34</v>
      </c>
      <c r="Q461" s="13">
        <v>72.734999999999999</v>
      </c>
      <c r="R461" s="13">
        <v>85.251999999999995</v>
      </c>
      <c r="S461" s="13" t="e">
        <f t="shared" ca="1" si="17"/>
        <v>#NAME?</v>
      </c>
      <c r="T461" s="13">
        <v>85.5</v>
      </c>
      <c r="U461" s="13">
        <v>41</v>
      </c>
    </row>
    <row r="462" spans="1:21" s="4" customFormat="1">
      <c r="A462" s="10">
        <v>41343</v>
      </c>
      <c r="B462" s="13">
        <v>2970.4639999999999</v>
      </c>
      <c r="C462" s="13">
        <v>121.67</v>
      </c>
      <c r="D462" s="13">
        <v>64.668000000000006</v>
      </c>
      <c r="E462" s="13">
        <v>94.155000000000001</v>
      </c>
      <c r="F462" s="13">
        <v>94.165000000000006</v>
      </c>
      <c r="G462" s="13">
        <v>94.49</v>
      </c>
      <c r="H462" s="13">
        <v>138.965</v>
      </c>
      <c r="I462" s="13">
        <v>238</v>
      </c>
      <c r="J462" s="13">
        <v>256</v>
      </c>
      <c r="K462" s="13">
        <v>166.285</v>
      </c>
      <c r="L462" s="13">
        <v>129.83500000000001</v>
      </c>
      <c r="M462" s="13">
        <v>62.34</v>
      </c>
      <c r="N462" s="13">
        <v>59.85</v>
      </c>
      <c r="O462" s="13">
        <v>130.77099999999999</v>
      </c>
      <c r="P462" s="13">
        <v>94.34</v>
      </c>
      <c r="Q462" s="13">
        <v>72.734999999999999</v>
      </c>
      <c r="R462" s="13">
        <v>85.251999999999995</v>
      </c>
      <c r="S462" s="13" t="e">
        <f t="shared" ca="1" si="17"/>
        <v>#NAME?</v>
      </c>
      <c r="T462" s="13">
        <v>85.5</v>
      </c>
      <c r="U462" s="13">
        <v>41</v>
      </c>
    </row>
    <row r="463" spans="1:21" s="4" customFormat="1">
      <c r="A463" s="10">
        <v>41344</v>
      </c>
      <c r="B463" s="13">
        <v>2973.127</v>
      </c>
      <c r="C463" s="13">
        <v>121</v>
      </c>
      <c r="D463" s="13">
        <v>62.093000000000004</v>
      </c>
      <c r="E463" s="13">
        <v>90.263000000000005</v>
      </c>
      <c r="F463" s="13">
        <v>91.424999999999997</v>
      </c>
      <c r="G463" s="13">
        <v>90.433000000000007</v>
      </c>
      <c r="H463" s="13">
        <v>140.33500000000001</v>
      </c>
      <c r="I463" s="13">
        <v>238</v>
      </c>
      <c r="J463" s="13">
        <v>256</v>
      </c>
      <c r="K463" s="13">
        <v>167.10400000000001</v>
      </c>
      <c r="L463" s="13">
        <v>130.66499999999999</v>
      </c>
      <c r="M463" s="13">
        <v>65.150000000000006</v>
      </c>
      <c r="N463" s="13">
        <v>61.161999999999999</v>
      </c>
      <c r="O463" s="13">
        <v>129.495</v>
      </c>
      <c r="P463" s="13">
        <v>94.16</v>
      </c>
      <c r="Q463" s="13">
        <v>73.007000000000005</v>
      </c>
      <c r="R463" s="13">
        <v>84.055000000000007</v>
      </c>
      <c r="S463" s="13" t="e">
        <f t="shared" ca="1" si="17"/>
        <v>#NAME?</v>
      </c>
      <c r="T463" s="13">
        <v>85.5</v>
      </c>
      <c r="U463" s="13">
        <v>41</v>
      </c>
    </row>
    <row r="464" spans="1:21" s="4" customFormat="1">
      <c r="A464" s="10">
        <v>41345</v>
      </c>
      <c r="B464" s="13">
        <v>2951.377</v>
      </c>
      <c r="C464" s="13">
        <v>122.24299999999999</v>
      </c>
      <c r="D464" s="13">
        <v>63.164999999999999</v>
      </c>
      <c r="E464" s="13">
        <v>90</v>
      </c>
      <c r="F464" s="13">
        <v>89.117999999999995</v>
      </c>
      <c r="G464" s="13">
        <v>89.34</v>
      </c>
      <c r="H464" s="13">
        <v>140.66499999999999</v>
      </c>
      <c r="I464" s="13">
        <v>238</v>
      </c>
      <c r="J464" s="13">
        <v>256</v>
      </c>
      <c r="K464" s="13">
        <v>170.60900000000001</v>
      </c>
      <c r="L464" s="13">
        <v>131.279</v>
      </c>
      <c r="M464" s="13">
        <v>65.168000000000006</v>
      </c>
      <c r="N464" s="13">
        <v>61.99</v>
      </c>
      <c r="O464" s="13">
        <v>130.34299999999999</v>
      </c>
      <c r="P464" s="13">
        <v>95.173000000000002</v>
      </c>
      <c r="Q464" s="13">
        <v>73.566999999999993</v>
      </c>
      <c r="R464" s="13">
        <v>84.337999999999994</v>
      </c>
      <c r="S464" s="13" t="e">
        <f t="shared" ca="1" si="17"/>
        <v>#NAME?</v>
      </c>
      <c r="T464" s="13">
        <v>85.5</v>
      </c>
      <c r="U464" s="13">
        <v>41</v>
      </c>
    </row>
    <row r="465" spans="1:21" s="4" customFormat="1">
      <c r="A465" s="10">
        <v>41346</v>
      </c>
      <c r="B465" s="13">
        <v>2943.77</v>
      </c>
      <c r="C465" s="13">
        <v>123.495</v>
      </c>
      <c r="D465" s="13">
        <v>64.5</v>
      </c>
      <c r="E465" s="13">
        <v>89.257000000000005</v>
      </c>
      <c r="F465" s="13">
        <v>90.165000000000006</v>
      </c>
      <c r="G465" s="13">
        <v>89.67</v>
      </c>
      <c r="H465" s="13">
        <v>140.71799999999999</v>
      </c>
      <c r="I465" s="13">
        <v>238</v>
      </c>
      <c r="J465" s="13">
        <v>256</v>
      </c>
      <c r="K465" s="13">
        <v>170.68600000000001</v>
      </c>
      <c r="L465" s="13">
        <v>130.434</v>
      </c>
      <c r="M465" s="13">
        <v>67.043000000000006</v>
      </c>
      <c r="N465" s="13">
        <v>62.997</v>
      </c>
      <c r="O465" s="13">
        <v>131.101</v>
      </c>
      <c r="P465" s="13">
        <v>96.83</v>
      </c>
      <c r="Q465" s="13">
        <v>76.382999999999996</v>
      </c>
      <c r="R465" s="13">
        <v>86.867999999999995</v>
      </c>
      <c r="S465" s="13" t="e">
        <f t="shared" ca="1" si="17"/>
        <v>#NAME?</v>
      </c>
      <c r="T465" s="13">
        <v>85.5</v>
      </c>
      <c r="U465" s="13">
        <v>41</v>
      </c>
    </row>
    <row r="466" spans="1:21" s="4" customFormat="1">
      <c r="A466" s="10">
        <v>41347</v>
      </c>
      <c r="B466" s="13">
        <v>2740.067</v>
      </c>
      <c r="C466" s="13">
        <v>127.66</v>
      </c>
      <c r="D466" s="13">
        <v>64.828000000000003</v>
      </c>
      <c r="E466" s="13">
        <v>90.01</v>
      </c>
      <c r="F466" s="13">
        <v>90.173000000000002</v>
      </c>
      <c r="G466" s="13">
        <v>89.625</v>
      </c>
      <c r="H466" s="13">
        <v>140.5</v>
      </c>
      <c r="I466" s="13">
        <v>270</v>
      </c>
      <c r="J466" s="13">
        <v>256</v>
      </c>
      <c r="K466" s="13">
        <v>169.214</v>
      </c>
      <c r="L466" s="13">
        <v>129.94200000000001</v>
      </c>
      <c r="M466" s="13">
        <v>67.53</v>
      </c>
      <c r="N466" s="13">
        <v>62.921999999999997</v>
      </c>
      <c r="O466" s="13">
        <v>130.935</v>
      </c>
      <c r="P466" s="13">
        <v>99.808999999999997</v>
      </c>
      <c r="Q466" s="13">
        <v>77.159000000000006</v>
      </c>
      <c r="R466" s="13">
        <v>86.789000000000001</v>
      </c>
      <c r="S466" s="13" t="e">
        <f t="shared" ca="1" si="17"/>
        <v>#NAME?</v>
      </c>
      <c r="T466" s="13">
        <v>70.5</v>
      </c>
      <c r="U466" s="13">
        <v>34</v>
      </c>
    </row>
    <row r="467" spans="1:21" s="4" customFormat="1">
      <c r="A467" s="10">
        <v>41348</v>
      </c>
      <c r="B467" s="13">
        <v>3032.857</v>
      </c>
      <c r="C467" s="13">
        <v>129.55099999999999</v>
      </c>
      <c r="D467" s="13">
        <v>64.174999999999997</v>
      </c>
      <c r="E467" s="13">
        <v>90.617999999999995</v>
      </c>
      <c r="F467" s="13">
        <v>89.78</v>
      </c>
      <c r="G467" s="13">
        <v>90.200999999999993</v>
      </c>
      <c r="H467" s="13">
        <v>140.37799999999999</v>
      </c>
      <c r="I467" s="13">
        <v>270</v>
      </c>
      <c r="J467" s="13">
        <v>264.5</v>
      </c>
      <c r="K467" s="13">
        <v>169.33</v>
      </c>
      <c r="L467" s="13">
        <v>128.90100000000001</v>
      </c>
      <c r="M467" s="13">
        <v>66.760000000000005</v>
      </c>
      <c r="N467" s="13">
        <v>62.426000000000002</v>
      </c>
      <c r="O467" s="13">
        <v>128.941</v>
      </c>
      <c r="P467" s="13">
        <v>96.204999999999998</v>
      </c>
      <c r="Q467" s="13">
        <v>77.59</v>
      </c>
      <c r="R467" s="13">
        <v>84.731999999999999</v>
      </c>
      <c r="S467" s="13" t="e">
        <f t="shared" ca="1" si="17"/>
        <v>#NAME?</v>
      </c>
      <c r="T467" s="13">
        <v>70.5</v>
      </c>
      <c r="U467" s="13">
        <v>34</v>
      </c>
    </row>
    <row r="468" spans="1:21" s="4" customFormat="1">
      <c r="A468" s="10">
        <v>41349</v>
      </c>
      <c r="B468" s="13">
        <v>3032.857</v>
      </c>
      <c r="C468" s="13">
        <v>129.55099999999999</v>
      </c>
      <c r="D468" s="13">
        <v>64.174999999999997</v>
      </c>
      <c r="E468" s="13">
        <v>90.617999999999995</v>
      </c>
      <c r="F468" s="13">
        <v>89.78</v>
      </c>
      <c r="G468" s="13">
        <v>90.200999999999993</v>
      </c>
      <c r="H468" s="13">
        <v>140.37799999999999</v>
      </c>
      <c r="I468" s="13">
        <v>270</v>
      </c>
      <c r="J468" s="13">
        <v>264.5</v>
      </c>
      <c r="K468" s="13">
        <v>169.33</v>
      </c>
      <c r="L468" s="13">
        <v>128.90100000000001</v>
      </c>
      <c r="M468" s="13">
        <v>66.760000000000005</v>
      </c>
      <c r="N468" s="13">
        <v>62.426000000000002</v>
      </c>
      <c r="O468" s="13">
        <v>128.941</v>
      </c>
      <c r="P468" s="13">
        <v>96.204999999999998</v>
      </c>
      <c r="Q468" s="13">
        <v>77.59</v>
      </c>
      <c r="R468" s="13">
        <v>84.731999999999999</v>
      </c>
      <c r="S468" s="13" t="e">
        <f t="shared" ca="1" si="17"/>
        <v>#NAME?</v>
      </c>
      <c r="T468" s="13">
        <v>70.5</v>
      </c>
      <c r="U468" s="13">
        <v>34</v>
      </c>
    </row>
    <row r="469" spans="1:21" s="4" customFormat="1">
      <c r="A469" s="10">
        <v>41350</v>
      </c>
      <c r="B469" s="13">
        <v>3032.857</v>
      </c>
      <c r="C469" s="13">
        <v>129.55099999999999</v>
      </c>
      <c r="D469" s="13">
        <v>64.174999999999997</v>
      </c>
      <c r="E469" s="13">
        <v>90.617999999999995</v>
      </c>
      <c r="F469" s="13">
        <v>89.78</v>
      </c>
      <c r="G469" s="13">
        <v>90.200999999999993</v>
      </c>
      <c r="H469" s="13">
        <v>140.37799999999999</v>
      </c>
      <c r="I469" s="13">
        <v>270</v>
      </c>
      <c r="J469" s="13">
        <v>264.5</v>
      </c>
      <c r="K469" s="13">
        <v>169.33</v>
      </c>
      <c r="L469" s="13">
        <v>128.90100000000001</v>
      </c>
      <c r="M469" s="13">
        <v>66.760000000000005</v>
      </c>
      <c r="N469" s="13">
        <v>62.426000000000002</v>
      </c>
      <c r="O469" s="13">
        <v>128.941</v>
      </c>
      <c r="P469" s="13">
        <v>96.204999999999998</v>
      </c>
      <c r="Q469" s="13">
        <v>77.59</v>
      </c>
      <c r="R469" s="13">
        <v>84.731999999999999</v>
      </c>
      <c r="S469" s="13" t="e">
        <f t="shared" ca="1" si="17"/>
        <v>#NAME?</v>
      </c>
      <c r="T469" s="13">
        <v>70.5</v>
      </c>
      <c r="U469" s="13">
        <v>34</v>
      </c>
    </row>
    <row r="470" spans="1:21" s="4" customFormat="1">
      <c r="A470" s="10">
        <v>41351</v>
      </c>
      <c r="B470" s="13">
        <v>3219.2570000000001</v>
      </c>
      <c r="C470" s="13">
        <v>130</v>
      </c>
      <c r="D470" s="13">
        <v>64.003</v>
      </c>
      <c r="E470" s="13">
        <v>91.67</v>
      </c>
      <c r="F470" s="13">
        <v>90.875</v>
      </c>
      <c r="G470" s="13">
        <v>91.343000000000004</v>
      </c>
      <c r="H470" s="13">
        <v>141.875</v>
      </c>
      <c r="I470" s="13">
        <v>273</v>
      </c>
      <c r="J470" s="13">
        <v>273</v>
      </c>
      <c r="K470" s="13">
        <v>169.70599999999999</v>
      </c>
      <c r="L470" s="13">
        <v>130.54900000000001</v>
      </c>
      <c r="M470" s="13">
        <v>68.792000000000002</v>
      </c>
      <c r="N470" s="13">
        <v>65.069999999999993</v>
      </c>
      <c r="O470" s="13">
        <v>135.83799999999999</v>
      </c>
      <c r="P470" s="13">
        <v>101.66800000000001</v>
      </c>
      <c r="Q470" s="13">
        <v>79.721999999999994</v>
      </c>
      <c r="R470" s="13">
        <v>92.683000000000007</v>
      </c>
      <c r="S470" s="13" t="e">
        <f t="shared" ca="1" si="17"/>
        <v>#NAME?</v>
      </c>
      <c r="T470" s="13">
        <v>69.5</v>
      </c>
      <c r="U470" s="13">
        <v>34.5</v>
      </c>
    </row>
    <row r="471" spans="1:21" s="4" customFormat="1">
      <c r="A471" s="10">
        <v>41352</v>
      </c>
      <c r="B471" s="13">
        <v>3212.3330000000001</v>
      </c>
      <c r="C471" s="13">
        <v>130.995</v>
      </c>
      <c r="D471" s="13">
        <v>62.009</v>
      </c>
      <c r="E471" s="13">
        <v>90.518000000000001</v>
      </c>
      <c r="F471" s="13">
        <v>90.67</v>
      </c>
      <c r="G471" s="13">
        <v>91.25</v>
      </c>
      <c r="H471" s="13">
        <v>148.72399999999999</v>
      </c>
      <c r="I471" s="13">
        <v>273</v>
      </c>
      <c r="J471" s="13">
        <v>273</v>
      </c>
      <c r="K471" s="13">
        <v>172.005</v>
      </c>
      <c r="L471" s="13">
        <v>136.88</v>
      </c>
      <c r="M471" s="13">
        <v>67.325000000000003</v>
      </c>
      <c r="N471" s="13">
        <v>62.16</v>
      </c>
      <c r="O471" s="13">
        <v>132.61199999999999</v>
      </c>
      <c r="P471" s="13">
        <v>99.155000000000001</v>
      </c>
      <c r="Q471" s="13">
        <v>78.064999999999998</v>
      </c>
      <c r="R471" s="13">
        <v>88.003</v>
      </c>
      <c r="S471" s="13" t="e">
        <f t="shared" ca="1" si="17"/>
        <v>#NAME?</v>
      </c>
      <c r="T471" s="13">
        <v>69.5</v>
      </c>
      <c r="U471" s="13">
        <v>34.5</v>
      </c>
    </row>
    <row r="472" spans="1:21" s="4" customFormat="1">
      <c r="A472" s="10">
        <v>41353</v>
      </c>
      <c r="B472" s="13">
        <v>3048.864</v>
      </c>
      <c r="C472" s="13">
        <v>131.833</v>
      </c>
      <c r="D472" s="13">
        <v>64.658000000000001</v>
      </c>
      <c r="E472" s="13">
        <v>92.668000000000006</v>
      </c>
      <c r="F472" s="13">
        <v>91.332999999999998</v>
      </c>
      <c r="G472" s="13">
        <v>91.83</v>
      </c>
      <c r="H472" s="13">
        <v>157.10599999999999</v>
      </c>
      <c r="I472" s="13">
        <v>273</v>
      </c>
      <c r="J472" s="13">
        <v>273</v>
      </c>
      <c r="K472" s="13">
        <v>176.66499999999999</v>
      </c>
      <c r="L472" s="13">
        <v>144.084</v>
      </c>
      <c r="M472" s="13">
        <v>69.694000000000003</v>
      </c>
      <c r="N472" s="13">
        <v>66.665000000000006</v>
      </c>
      <c r="O472" s="13">
        <v>139.36600000000001</v>
      </c>
      <c r="P472" s="13">
        <v>105.164</v>
      </c>
      <c r="Q472" s="13">
        <v>82.201999999999998</v>
      </c>
      <c r="R472" s="13">
        <v>91.061999999999998</v>
      </c>
      <c r="S472" s="13" t="e">
        <f t="shared" ca="1" si="17"/>
        <v>#NAME?</v>
      </c>
      <c r="T472" s="13">
        <v>69.5</v>
      </c>
      <c r="U472" s="13">
        <v>34.5</v>
      </c>
    </row>
    <row r="473" spans="1:21" s="4" customFormat="1">
      <c r="A473" s="10">
        <v>41354</v>
      </c>
      <c r="B473" s="13">
        <v>3193.7139999999999</v>
      </c>
      <c r="C473" s="13">
        <v>136.99</v>
      </c>
      <c r="D473" s="13">
        <v>64.400000000000006</v>
      </c>
      <c r="E473" s="13">
        <v>91.751000000000005</v>
      </c>
      <c r="F473" s="13">
        <v>93.495000000000005</v>
      </c>
      <c r="G473" s="13">
        <v>93.516000000000005</v>
      </c>
      <c r="H473" s="13">
        <v>158.49</v>
      </c>
      <c r="I473" s="13">
        <v>279.5</v>
      </c>
      <c r="J473" s="13">
        <v>278.5</v>
      </c>
      <c r="K473" s="13">
        <v>179.244</v>
      </c>
      <c r="L473" s="13">
        <v>146.899</v>
      </c>
      <c r="M473" s="13">
        <v>69.558000000000007</v>
      </c>
      <c r="N473" s="13">
        <v>65.748000000000005</v>
      </c>
      <c r="O473" s="13">
        <v>138.99799999999999</v>
      </c>
      <c r="P473" s="13">
        <v>104.99299999999999</v>
      </c>
      <c r="Q473" s="13">
        <v>81.105000000000004</v>
      </c>
      <c r="R473" s="13">
        <v>90.263000000000005</v>
      </c>
      <c r="S473" s="13" t="e">
        <f t="shared" ca="1" si="17"/>
        <v>#NAME?</v>
      </c>
      <c r="T473" s="13">
        <v>69.5</v>
      </c>
      <c r="U473" s="13">
        <v>34.5</v>
      </c>
    </row>
    <row r="474" spans="1:21" s="4" customFormat="1">
      <c r="A474" s="10">
        <v>41355</v>
      </c>
      <c r="B474" s="13">
        <v>3207.5819999999999</v>
      </c>
      <c r="C474" s="13">
        <v>138.99</v>
      </c>
      <c r="D474" s="13">
        <v>64.093000000000004</v>
      </c>
      <c r="E474" s="13">
        <v>95.578000000000003</v>
      </c>
      <c r="F474" s="13">
        <v>94.665000000000006</v>
      </c>
      <c r="G474" s="13">
        <v>95</v>
      </c>
      <c r="H474" s="13">
        <v>158.98699999999999</v>
      </c>
      <c r="I474" s="13">
        <v>273</v>
      </c>
      <c r="J474" s="13">
        <v>273</v>
      </c>
      <c r="K474" s="13">
        <v>178.446</v>
      </c>
      <c r="L474" s="13">
        <v>147.87700000000001</v>
      </c>
      <c r="M474" s="13">
        <v>71.055999999999997</v>
      </c>
      <c r="N474" s="13">
        <v>65.587999999999994</v>
      </c>
      <c r="O474" s="13">
        <v>140.23400000000001</v>
      </c>
      <c r="P474" s="13">
        <v>102.617</v>
      </c>
      <c r="Q474" s="13">
        <v>82.120999999999995</v>
      </c>
      <c r="R474" s="13">
        <v>91.290999999999997</v>
      </c>
      <c r="S474" s="13" t="e">
        <f t="shared" ca="1" si="17"/>
        <v>#NAME?</v>
      </c>
      <c r="T474" s="13">
        <v>69.5</v>
      </c>
      <c r="U474" s="13">
        <v>34.5</v>
      </c>
    </row>
    <row r="475" spans="1:21" s="4" customFormat="1">
      <c r="A475" s="10">
        <v>41356</v>
      </c>
      <c r="B475" s="13">
        <v>3207.5819999999999</v>
      </c>
      <c r="C475" s="13">
        <v>138.99</v>
      </c>
      <c r="D475" s="13">
        <v>64.093000000000004</v>
      </c>
      <c r="E475" s="13">
        <v>95.578000000000003</v>
      </c>
      <c r="F475" s="13">
        <v>94.665000000000006</v>
      </c>
      <c r="G475" s="13">
        <v>95</v>
      </c>
      <c r="H475" s="13">
        <v>158.98699999999999</v>
      </c>
      <c r="I475" s="13">
        <v>273</v>
      </c>
      <c r="J475" s="13">
        <v>273</v>
      </c>
      <c r="K475" s="13">
        <v>178.446</v>
      </c>
      <c r="L475" s="13">
        <v>147.87700000000001</v>
      </c>
      <c r="M475" s="13">
        <v>71.055999999999997</v>
      </c>
      <c r="N475" s="13">
        <v>65.587999999999994</v>
      </c>
      <c r="O475" s="13">
        <v>140.23400000000001</v>
      </c>
      <c r="P475" s="13">
        <v>102.617</v>
      </c>
      <c r="Q475" s="13">
        <v>82.120999999999995</v>
      </c>
      <c r="R475" s="13">
        <v>91.290999999999997</v>
      </c>
      <c r="S475" s="13" t="e">
        <f t="shared" ca="1" si="17"/>
        <v>#NAME?</v>
      </c>
      <c r="T475" s="13">
        <v>69.5</v>
      </c>
      <c r="U475" s="13">
        <v>34.5</v>
      </c>
    </row>
    <row r="476" spans="1:21" s="4" customFormat="1">
      <c r="A476" s="10">
        <v>41357</v>
      </c>
      <c r="B476" s="13">
        <v>3207.5819999999999</v>
      </c>
      <c r="C476" s="13">
        <v>138.99</v>
      </c>
      <c r="D476" s="13">
        <v>64.093000000000004</v>
      </c>
      <c r="E476" s="13">
        <v>95.578000000000003</v>
      </c>
      <c r="F476" s="13">
        <v>94.665000000000006</v>
      </c>
      <c r="G476" s="13">
        <v>95</v>
      </c>
      <c r="H476" s="13">
        <v>158.98699999999999</v>
      </c>
      <c r="I476" s="13">
        <v>273</v>
      </c>
      <c r="J476" s="13">
        <v>273</v>
      </c>
      <c r="K476" s="13">
        <v>178.446</v>
      </c>
      <c r="L476" s="13">
        <v>147.87700000000001</v>
      </c>
      <c r="M476" s="13">
        <v>71.055999999999997</v>
      </c>
      <c r="N476" s="13">
        <v>65.587999999999994</v>
      </c>
      <c r="O476" s="13">
        <v>140.23400000000001</v>
      </c>
      <c r="P476" s="13">
        <v>102.617</v>
      </c>
      <c r="Q476" s="13">
        <v>82.120999999999995</v>
      </c>
      <c r="R476" s="13">
        <v>91.290999999999997</v>
      </c>
      <c r="S476" s="13" t="e">
        <f t="shared" ca="1" si="17"/>
        <v>#NAME?</v>
      </c>
      <c r="T476" s="13">
        <v>69.5</v>
      </c>
      <c r="U476" s="13">
        <v>34.5</v>
      </c>
    </row>
    <row r="477" spans="1:21" s="4" customFormat="1">
      <c r="A477" s="10">
        <v>41358</v>
      </c>
      <c r="B477" s="13">
        <v>3124.3470000000002</v>
      </c>
      <c r="C477" s="13">
        <v>137.375</v>
      </c>
      <c r="D477" s="13">
        <v>64.503</v>
      </c>
      <c r="E477" s="13">
        <v>95.375</v>
      </c>
      <c r="F477" s="13">
        <v>93.875</v>
      </c>
      <c r="G477" s="13">
        <v>94.25</v>
      </c>
      <c r="H477" s="13">
        <v>160</v>
      </c>
      <c r="I477" s="13">
        <v>280</v>
      </c>
      <c r="J477" s="13">
        <v>280</v>
      </c>
      <c r="K477" s="13">
        <v>175.5</v>
      </c>
      <c r="L477" s="13">
        <v>143.786</v>
      </c>
      <c r="M477" s="13">
        <v>70.203999999999994</v>
      </c>
      <c r="N477" s="13">
        <v>65.423000000000002</v>
      </c>
      <c r="O477" s="13">
        <v>142.477</v>
      </c>
      <c r="P477" s="13">
        <v>101.873</v>
      </c>
      <c r="Q477" s="13">
        <v>80.561999999999998</v>
      </c>
      <c r="R477" s="13">
        <v>91.290999999999997</v>
      </c>
      <c r="S477" s="13" t="e">
        <f t="shared" ref="S477:S540" ca="1" si="18">+IFERROR(VLOOKUP($A477,$Y$28:$Z$330,2,0),S476)</f>
        <v>#NAME?</v>
      </c>
      <c r="T477" s="13">
        <v>69.5</v>
      </c>
      <c r="U477" s="13">
        <v>34.5</v>
      </c>
    </row>
    <row r="478" spans="1:21" s="4" customFormat="1">
      <c r="A478" s="10">
        <v>41359</v>
      </c>
      <c r="B478" s="13">
        <v>3464.8760000000002</v>
      </c>
      <c r="C478" s="13">
        <v>137.375</v>
      </c>
      <c r="D478" s="13">
        <v>65.257000000000005</v>
      </c>
      <c r="E478" s="13">
        <v>96.5</v>
      </c>
      <c r="F478" s="13">
        <v>95.5</v>
      </c>
      <c r="G478" s="13">
        <v>95.563000000000002</v>
      </c>
      <c r="H478" s="13">
        <v>159.23099999999999</v>
      </c>
      <c r="I478" s="13">
        <v>280</v>
      </c>
      <c r="J478" s="13">
        <v>279</v>
      </c>
      <c r="K478" s="13">
        <v>175.226</v>
      </c>
      <c r="L478" s="13">
        <v>143.119</v>
      </c>
      <c r="M478" s="13">
        <v>74.058000000000007</v>
      </c>
      <c r="N478" s="13">
        <v>67.844999999999999</v>
      </c>
      <c r="O478" s="13">
        <v>159.15799999999999</v>
      </c>
      <c r="P478" s="13">
        <v>107.50700000000001</v>
      </c>
      <c r="Q478" s="13">
        <v>83.498999999999995</v>
      </c>
      <c r="R478" s="13">
        <v>95.61</v>
      </c>
      <c r="S478" s="13" t="e">
        <f t="shared" ca="1" si="18"/>
        <v>#NAME?</v>
      </c>
      <c r="T478" s="13">
        <v>69.5</v>
      </c>
      <c r="U478" s="13">
        <v>34.5</v>
      </c>
    </row>
    <row r="479" spans="1:21" s="4" customFormat="1">
      <c r="A479" s="10">
        <v>41360</v>
      </c>
      <c r="B479" s="13">
        <v>3490.0929999999998</v>
      </c>
      <c r="C479" s="13">
        <v>139</v>
      </c>
      <c r="D479" s="13">
        <v>66.09</v>
      </c>
      <c r="E479" s="13">
        <v>100.251</v>
      </c>
      <c r="F479" s="13">
        <v>98.3</v>
      </c>
      <c r="G479" s="13">
        <v>98.087999999999994</v>
      </c>
      <c r="H479" s="13">
        <v>165.244</v>
      </c>
      <c r="I479" s="13">
        <v>273</v>
      </c>
      <c r="J479" s="13">
        <v>273</v>
      </c>
      <c r="K479" s="13">
        <v>181.49199999999999</v>
      </c>
      <c r="L479" s="13">
        <v>147.56899999999999</v>
      </c>
      <c r="M479" s="13">
        <v>70.602000000000004</v>
      </c>
      <c r="N479" s="13">
        <v>65.852999999999994</v>
      </c>
      <c r="O479" s="13">
        <v>153.761</v>
      </c>
      <c r="P479" s="13">
        <v>102.422</v>
      </c>
      <c r="Q479" s="13">
        <v>81.887</v>
      </c>
      <c r="R479" s="13">
        <v>91.216999999999999</v>
      </c>
      <c r="S479" s="13" t="e">
        <f t="shared" ca="1" si="18"/>
        <v>#NAME?</v>
      </c>
      <c r="T479" s="13">
        <v>69.5</v>
      </c>
      <c r="U479" s="13">
        <v>34.5</v>
      </c>
    </row>
    <row r="480" spans="1:21" s="4" customFormat="1">
      <c r="A480" s="10">
        <v>41361</v>
      </c>
      <c r="B480" s="13">
        <v>3820.2280000000001</v>
      </c>
      <c r="C480" s="13">
        <v>137.75299999999999</v>
      </c>
      <c r="D480" s="13">
        <v>65.864999999999995</v>
      </c>
      <c r="E480" s="13">
        <v>98.853999999999999</v>
      </c>
      <c r="F480" s="13">
        <v>97.835999999999999</v>
      </c>
      <c r="G480" s="13">
        <v>98.173000000000002</v>
      </c>
      <c r="H480" s="13">
        <v>163.33699999999999</v>
      </c>
      <c r="I480" s="13">
        <v>273</v>
      </c>
      <c r="J480" s="13">
        <v>273</v>
      </c>
      <c r="K480" s="13">
        <v>180.893</v>
      </c>
      <c r="L480" s="13">
        <v>146.393</v>
      </c>
      <c r="M480" s="13">
        <v>76.980999999999995</v>
      </c>
      <c r="N480" s="13">
        <v>72.048000000000002</v>
      </c>
      <c r="O480" s="13">
        <v>161.36000000000001</v>
      </c>
      <c r="P480" s="13">
        <v>108.69</v>
      </c>
      <c r="Q480" s="13">
        <v>86.698999999999998</v>
      </c>
      <c r="R480" s="13">
        <v>98.066000000000003</v>
      </c>
      <c r="S480" s="13" t="e">
        <f t="shared" ca="1" si="18"/>
        <v>#NAME?</v>
      </c>
      <c r="T480" s="13">
        <v>69.5</v>
      </c>
      <c r="U480" s="13">
        <v>34.5</v>
      </c>
    </row>
    <row r="481" spans="1:21" s="4" customFormat="1">
      <c r="A481" s="10">
        <v>41362</v>
      </c>
      <c r="B481" s="13">
        <v>3753.6080000000002</v>
      </c>
      <c r="C481" s="13">
        <v>137.22</v>
      </c>
      <c r="D481" s="13">
        <v>65.936000000000007</v>
      </c>
      <c r="E481" s="13">
        <v>98.33</v>
      </c>
      <c r="F481" s="13">
        <v>97.165999999999997</v>
      </c>
      <c r="G481" s="13">
        <v>97.67</v>
      </c>
      <c r="H481" s="13">
        <v>164.32499999999999</v>
      </c>
      <c r="I481" s="13">
        <v>273</v>
      </c>
      <c r="J481" s="13">
        <v>273</v>
      </c>
      <c r="K481" s="13">
        <v>181.32499999999999</v>
      </c>
      <c r="L481" s="13">
        <v>146.58799999999999</v>
      </c>
      <c r="M481" s="13">
        <v>76.980999999999995</v>
      </c>
      <c r="N481" s="13">
        <v>72.048000000000002</v>
      </c>
      <c r="O481" s="13">
        <v>161.36000000000001</v>
      </c>
      <c r="P481" s="13">
        <v>108.69</v>
      </c>
      <c r="Q481" s="13">
        <v>86.698999999999998</v>
      </c>
      <c r="R481" s="13">
        <v>98.066000000000003</v>
      </c>
      <c r="S481" s="13" t="e">
        <f t="shared" ca="1" si="18"/>
        <v>#NAME?</v>
      </c>
      <c r="T481" s="13">
        <v>69.5</v>
      </c>
      <c r="U481" s="13">
        <v>34.5</v>
      </c>
    </row>
    <row r="482" spans="1:21" s="4" customFormat="1">
      <c r="A482" s="10">
        <v>41363</v>
      </c>
      <c r="B482" s="13">
        <v>3753.6080000000002</v>
      </c>
      <c r="C482" s="13">
        <v>137.22</v>
      </c>
      <c r="D482" s="13">
        <v>65.936000000000007</v>
      </c>
      <c r="E482" s="13">
        <v>98.33</v>
      </c>
      <c r="F482" s="13">
        <v>97.165999999999997</v>
      </c>
      <c r="G482" s="13">
        <v>97.67</v>
      </c>
      <c r="H482" s="13">
        <v>164.32499999999999</v>
      </c>
      <c r="I482" s="13">
        <v>273</v>
      </c>
      <c r="J482" s="13">
        <v>273</v>
      </c>
      <c r="K482" s="13">
        <v>181.32499999999999</v>
      </c>
      <c r="L482" s="13">
        <v>146.58799999999999</v>
      </c>
      <c r="M482" s="13">
        <v>76.980999999999995</v>
      </c>
      <c r="N482" s="13">
        <v>72.048000000000002</v>
      </c>
      <c r="O482" s="13">
        <v>161.36000000000001</v>
      </c>
      <c r="P482" s="13">
        <v>108.69</v>
      </c>
      <c r="Q482" s="13">
        <v>86.698999999999998</v>
      </c>
      <c r="R482" s="13">
        <v>98.066000000000003</v>
      </c>
      <c r="S482" s="13" t="e">
        <f t="shared" ca="1" si="18"/>
        <v>#NAME?</v>
      </c>
      <c r="T482" s="13">
        <v>69.5</v>
      </c>
      <c r="U482" s="13">
        <v>34.5</v>
      </c>
    </row>
    <row r="483" spans="1:21" s="4" customFormat="1">
      <c r="A483" s="10">
        <v>41364</v>
      </c>
      <c r="B483" s="13">
        <v>3753.6080000000002</v>
      </c>
      <c r="C483" s="13">
        <v>137.22</v>
      </c>
      <c r="D483" s="13">
        <v>65.936000000000007</v>
      </c>
      <c r="E483" s="13">
        <v>98.33</v>
      </c>
      <c r="F483" s="13">
        <v>97.165999999999997</v>
      </c>
      <c r="G483" s="13">
        <v>97.67</v>
      </c>
      <c r="H483" s="13">
        <v>164.32499999999999</v>
      </c>
      <c r="I483" s="13">
        <v>273</v>
      </c>
      <c r="J483" s="13">
        <v>273</v>
      </c>
      <c r="K483" s="13">
        <v>181.32499999999999</v>
      </c>
      <c r="L483" s="13">
        <v>146.58799999999999</v>
      </c>
      <c r="M483" s="13">
        <v>76.980999999999995</v>
      </c>
      <c r="N483" s="13">
        <v>72.048000000000002</v>
      </c>
      <c r="O483" s="13">
        <v>161.36000000000001</v>
      </c>
      <c r="P483" s="13">
        <v>108.69</v>
      </c>
      <c r="Q483" s="13">
        <v>86.698999999999998</v>
      </c>
      <c r="R483" s="13">
        <v>98.066000000000003</v>
      </c>
      <c r="S483" s="13" t="e">
        <f t="shared" ca="1" si="18"/>
        <v>#NAME?</v>
      </c>
      <c r="T483" s="13">
        <v>69.5</v>
      </c>
      <c r="U483" s="13">
        <v>34.5</v>
      </c>
    </row>
    <row r="484" spans="1:21" s="4" customFormat="1">
      <c r="A484" s="10">
        <v>41365</v>
      </c>
      <c r="B484" s="13">
        <v>3528.7689999999998</v>
      </c>
      <c r="C484" s="13">
        <v>138.47</v>
      </c>
      <c r="D484" s="13">
        <v>66.278000000000006</v>
      </c>
      <c r="E484" s="13">
        <v>99.465999999999994</v>
      </c>
      <c r="F484" s="13">
        <v>98.353999999999999</v>
      </c>
      <c r="G484" s="13">
        <v>98.781000000000006</v>
      </c>
      <c r="H484" s="13">
        <v>164.559</v>
      </c>
      <c r="I484" s="13">
        <v>273</v>
      </c>
      <c r="J484" s="13">
        <v>273</v>
      </c>
      <c r="K484" s="13">
        <v>181.554</v>
      </c>
      <c r="L484" s="13">
        <v>146.56100000000001</v>
      </c>
      <c r="M484" s="13">
        <v>76.980999999999995</v>
      </c>
      <c r="N484" s="13">
        <v>72.048000000000002</v>
      </c>
      <c r="O484" s="13">
        <v>161.36000000000001</v>
      </c>
      <c r="P484" s="13">
        <v>108.69</v>
      </c>
      <c r="Q484" s="13">
        <v>86.698999999999998</v>
      </c>
      <c r="R484" s="13">
        <v>98.066000000000003</v>
      </c>
      <c r="S484" s="13" t="e">
        <f t="shared" ca="1" si="18"/>
        <v>#NAME?</v>
      </c>
      <c r="T484" s="13">
        <v>69.5</v>
      </c>
      <c r="U484" s="13">
        <v>34.5</v>
      </c>
    </row>
    <row r="485" spans="1:21" s="4" customFormat="1">
      <c r="A485" s="10">
        <v>41366</v>
      </c>
      <c r="B485" s="13">
        <v>4194.8100000000004</v>
      </c>
      <c r="C485" s="13">
        <v>138.76</v>
      </c>
      <c r="D485" s="13">
        <v>66.001000000000005</v>
      </c>
      <c r="E485" s="13">
        <v>101.465</v>
      </c>
      <c r="F485" s="13">
        <v>98.313000000000002</v>
      </c>
      <c r="G485" s="13">
        <v>99.43</v>
      </c>
      <c r="H485" s="13">
        <v>160.40299999999999</v>
      </c>
      <c r="I485" s="13">
        <v>273</v>
      </c>
      <c r="J485" s="13">
        <v>273</v>
      </c>
      <c r="K485" s="13">
        <v>180.29499999999999</v>
      </c>
      <c r="L485" s="13">
        <v>144.404</v>
      </c>
      <c r="M485" s="13">
        <v>82.73</v>
      </c>
      <c r="N485" s="13">
        <v>72.048000000000002</v>
      </c>
      <c r="O485" s="13">
        <v>161.36000000000001</v>
      </c>
      <c r="P485" s="13">
        <v>108.69</v>
      </c>
      <c r="Q485" s="13">
        <v>86.698999999999998</v>
      </c>
      <c r="R485" s="13">
        <v>98.066000000000003</v>
      </c>
      <c r="S485" s="13" t="e">
        <f t="shared" ca="1" si="18"/>
        <v>#NAME?</v>
      </c>
      <c r="T485" s="13">
        <v>69.5</v>
      </c>
      <c r="U485" s="13">
        <v>34.5</v>
      </c>
    </row>
    <row r="486" spans="1:21" s="4" customFormat="1">
      <c r="A486" s="10">
        <v>41367</v>
      </c>
      <c r="B486" s="13">
        <v>3076.721</v>
      </c>
      <c r="C486" s="13">
        <v>135.87299999999999</v>
      </c>
      <c r="D486" s="13">
        <v>67.593999999999994</v>
      </c>
      <c r="E486" s="13">
        <v>99.224000000000004</v>
      </c>
      <c r="F486" s="13">
        <v>98.828000000000003</v>
      </c>
      <c r="G486" s="13">
        <v>100.429</v>
      </c>
      <c r="H486" s="13">
        <v>159.38499999999999</v>
      </c>
      <c r="I486" s="13">
        <v>273</v>
      </c>
      <c r="J486" s="13">
        <v>273</v>
      </c>
      <c r="K486" s="13">
        <v>179.066</v>
      </c>
      <c r="L486" s="13">
        <v>147.50299999999999</v>
      </c>
      <c r="M486" s="13">
        <v>83.224999999999994</v>
      </c>
      <c r="N486" s="13">
        <v>72.048000000000002</v>
      </c>
      <c r="O486" s="13">
        <v>161.36000000000001</v>
      </c>
      <c r="P486" s="13">
        <v>108.69</v>
      </c>
      <c r="Q486" s="13">
        <v>86.698999999999998</v>
      </c>
      <c r="R486" s="13">
        <v>98.066000000000003</v>
      </c>
      <c r="S486" s="13" t="e">
        <f t="shared" ca="1" si="18"/>
        <v>#NAME?</v>
      </c>
      <c r="T486" s="13">
        <v>69.5</v>
      </c>
      <c r="U486" s="13">
        <v>34.5</v>
      </c>
    </row>
    <row r="487" spans="1:21" s="4" customFormat="1">
      <c r="A487" s="10">
        <v>41368</v>
      </c>
      <c r="B487" s="13">
        <v>3066.6590000000001</v>
      </c>
      <c r="C487" s="13">
        <v>133.59</v>
      </c>
      <c r="D487" s="13">
        <v>65.504999999999995</v>
      </c>
      <c r="E487" s="13">
        <v>98.665000000000006</v>
      </c>
      <c r="F487" s="13">
        <v>95.677999999999997</v>
      </c>
      <c r="G487" s="13">
        <v>98.674999999999997</v>
      </c>
      <c r="H487" s="13">
        <v>155</v>
      </c>
      <c r="I487" s="13">
        <v>273</v>
      </c>
      <c r="J487" s="13">
        <v>273</v>
      </c>
      <c r="K487" s="13">
        <v>177.208</v>
      </c>
      <c r="L487" s="13">
        <v>143.833</v>
      </c>
      <c r="M487" s="13">
        <v>83.224999999999994</v>
      </c>
      <c r="N487" s="13">
        <v>72.048000000000002</v>
      </c>
      <c r="O487" s="13">
        <v>161.36000000000001</v>
      </c>
      <c r="P487" s="13">
        <v>108.69</v>
      </c>
      <c r="Q487" s="13">
        <v>86.698999999999998</v>
      </c>
      <c r="R487" s="13">
        <v>98.066000000000003</v>
      </c>
      <c r="S487" s="13" t="e">
        <f t="shared" ca="1" si="18"/>
        <v>#NAME?</v>
      </c>
      <c r="T487" s="13">
        <v>69.5</v>
      </c>
      <c r="U487" s="13">
        <v>34.5</v>
      </c>
    </row>
    <row r="488" spans="1:21" s="4" customFormat="1">
      <c r="A488" s="10">
        <v>41369</v>
      </c>
      <c r="B488" s="13">
        <v>2920.5909999999999</v>
      </c>
      <c r="C488" s="13">
        <v>130.173</v>
      </c>
      <c r="D488" s="13">
        <v>65.004999999999995</v>
      </c>
      <c r="E488" s="13">
        <v>99.98</v>
      </c>
      <c r="F488" s="13">
        <v>94.587999999999994</v>
      </c>
      <c r="G488" s="13">
        <v>99.66</v>
      </c>
      <c r="H488" s="13">
        <v>149.607</v>
      </c>
      <c r="I488" s="13">
        <v>278.5</v>
      </c>
      <c r="J488" s="13">
        <v>273</v>
      </c>
      <c r="K488" s="13">
        <v>169.18</v>
      </c>
      <c r="L488" s="13">
        <v>139.83500000000001</v>
      </c>
      <c r="M488" s="13">
        <v>83.224999999999994</v>
      </c>
      <c r="N488" s="13">
        <v>72.048000000000002</v>
      </c>
      <c r="O488" s="13">
        <v>161.36000000000001</v>
      </c>
      <c r="P488" s="13">
        <v>108.69</v>
      </c>
      <c r="Q488" s="13">
        <v>86.698999999999998</v>
      </c>
      <c r="R488" s="13">
        <v>98.066000000000003</v>
      </c>
      <c r="S488" s="13" t="e">
        <f t="shared" ca="1" si="18"/>
        <v>#NAME?</v>
      </c>
      <c r="T488" s="13">
        <v>69.5</v>
      </c>
      <c r="U488" s="13">
        <v>35</v>
      </c>
    </row>
    <row r="489" spans="1:21" s="4" customFormat="1">
      <c r="A489" s="10">
        <v>41370</v>
      </c>
      <c r="B489" s="13">
        <v>2920.5909999999999</v>
      </c>
      <c r="C489" s="13">
        <v>130.173</v>
      </c>
      <c r="D489" s="13">
        <v>65.004999999999995</v>
      </c>
      <c r="E489" s="13">
        <v>99.98</v>
      </c>
      <c r="F489" s="13">
        <v>94.587999999999994</v>
      </c>
      <c r="G489" s="13">
        <v>99.66</v>
      </c>
      <c r="H489" s="13">
        <v>149.607</v>
      </c>
      <c r="I489" s="13">
        <v>278.5</v>
      </c>
      <c r="J489" s="13">
        <v>273</v>
      </c>
      <c r="K489" s="13">
        <v>169.18</v>
      </c>
      <c r="L489" s="13">
        <v>139.83500000000001</v>
      </c>
      <c r="M489" s="13">
        <v>83.224999999999994</v>
      </c>
      <c r="N489" s="13">
        <v>72.048000000000002</v>
      </c>
      <c r="O489" s="13">
        <v>161.36000000000001</v>
      </c>
      <c r="P489" s="13">
        <v>108.69</v>
      </c>
      <c r="Q489" s="13">
        <v>86.698999999999998</v>
      </c>
      <c r="R489" s="13">
        <v>98.066000000000003</v>
      </c>
      <c r="S489" s="13" t="e">
        <f t="shared" ca="1" si="18"/>
        <v>#NAME?</v>
      </c>
      <c r="T489" s="13">
        <v>69.5</v>
      </c>
      <c r="U489" s="13">
        <v>35</v>
      </c>
    </row>
    <row r="490" spans="1:21" s="4" customFormat="1">
      <c r="A490" s="10">
        <v>41371</v>
      </c>
      <c r="B490" s="13">
        <v>2920.5909999999999</v>
      </c>
      <c r="C490" s="13">
        <v>130.173</v>
      </c>
      <c r="D490" s="13">
        <v>65.004999999999995</v>
      </c>
      <c r="E490" s="13">
        <v>99.98</v>
      </c>
      <c r="F490" s="13">
        <v>94.587999999999994</v>
      </c>
      <c r="G490" s="13">
        <v>99.66</v>
      </c>
      <c r="H490" s="13">
        <v>149.607</v>
      </c>
      <c r="I490" s="13">
        <v>278.5</v>
      </c>
      <c r="J490" s="13">
        <v>273</v>
      </c>
      <c r="K490" s="13">
        <v>169.18</v>
      </c>
      <c r="L490" s="13">
        <v>139.83500000000001</v>
      </c>
      <c r="M490" s="13">
        <v>83.224999999999994</v>
      </c>
      <c r="N490" s="13">
        <v>72.048000000000002</v>
      </c>
      <c r="O490" s="13">
        <v>161.36000000000001</v>
      </c>
      <c r="P490" s="13">
        <v>108.69</v>
      </c>
      <c r="Q490" s="13">
        <v>86.698999999999998</v>
      </c>
      <c r="R490" s="13">
        <v>98.066000000000003</v>
      </c>
      <c r="S490" s="13" t="e">
        <f t="shared" ca="1" si="18"/>
        <v>#NAME?</v>
      </c>
      <c r="T490" s="13">
        <v>69.5</v>
      </c>
      <c r="U490" s="13">
        <v>35</v>
      </c>
    </row>
    <row r="491" spans="1:21" s="4" customFormat="1">
      <c r="A491" s="10">
        <v>41372</v>
      </c>
      <c r="B491" s="13">
        <v>2747.6689999999999</v>
      </c>
      <c r="C491" s="13">
        <v>125.75</v>
      </c>
      <c r="D491" s="13">
        <v>65.427999999999997</v>
      </c>
      <c r="E491" s="13">
        <v>96.625</v>
      </c>
      <c r="F491" s="13">
        <v>91.75</v>
      </c>
      <c r="G491" s="13">
        <v>96.125</v>
      </c>
      <c r="H491" s="13">
        <v>144.06299999999999</v>
      </c>
      <c r="I491" s="13">
        <v>275.5</v>
      </c>
      <c r="J491" s="13">
        <v>269.5</v>
      </c>
      <c r="K491" s="13">
        <v>164.416</v>
      </c>
      <c r="L491" s="13">
        <v>133.83500000000001</v>
      </c>
      <c r="M491" s="13">
        <v>87.061999999999998</v>
      </c>
      <c r="N491" s="13">
        <v>73.054000000000002</v>
      </c>
      <c r="O491" s="13">
        <v>154.732</v>
      </c>
      <c r="P491" s="13">
        <v>105.333</v>
      </c>
      <c r="Q491" s="13">
        <v>88.117000000000004</v>
      </c>
      <c r="R491" s="13">
        <v>96.013000000000005</v>
      </c>
      <c r="S491" s="13" t="e">
        <f t="shared" ca="1" si="18"/>
        <v>#NAME?</v>
      </c>
      <c r="T491" s="13">
        <v>72.5</v>
      </c>
      <c r="U491" s="13">
        <v>34</v>
      </c>
    </row>
    <row r="492" spans="1:21" s="4" customFormat="1">
      <c r="A492" s="10">
        <v>41373</v>
      </c>
      <c r="B492" s="13">
        <v>2735.2719999999999</v>
      </c>
      <c r="C492" s="13">
        <v>124.163</v>
      </c>
      <c r="D492" s="13">
        <v>65.5</v>
      </c>
      <c r="E492" s="13">
        <v>93.564999999999998</v>
      </c>
      <c r="F492" s="13">
        <v>90.168000000000006</v>
      </c>
      <c r="G492" s="13">
        <v>92.84</v>
      </c>
      <c r="H492" s="13">
        <v>144.5</v>
      </c>
      <c r="I492" s="13">
        <v>276.5</v>
      </c>
      <c r="J492" s="13">
        <v>269.5</v>
      </c>
      <c r="K492" s="13">
        <v>163.005</v>
      </c>
      <c r="L492" s="13">
        <v>133.06399999999999</v>
      </c>
      <c r="M492" s="13">
        <v>82.564999999999998</v>
      </c>
      <c r="N492" s="13">
        <v>70.518000000000001</v>
      </c>
      <c r="O492" s="13">
        <v>153.34299999999999</v>
      </c>
      <c r="P492" s="13">
        <v>103.44799999999999</v>
      </c>
      <c r="Q492" s="13">
        <v>84.915000000000006</v>
      </c>
      <c r="R492" s="13">
        <v>96.34</v>
      </c>
      <c r="S492" s="13" t="e">
        <f t="shared" ca="1" si="18"/>
        <v>#NAME?</v>
      </c>
      <c r="T492" s="13">
        <v>74</v>
      </c>
      <c r="U492" s="13">
        <v>34.5</v>
      </c>
    </row>
    <row r="493" spans="1:21" s="4" customFormat="1">
      <c r="A493" s="10">
        <v>41374</v>
      </c>
      <c r="B493" s="13">
        <v>2650.0479999999998</v>
      </c>
      <c r="C493" s="13">
        <v>119.01</v>
      </c>
      <c r="D493" s="13">
        <v>62.674999999999997</v>
      </c>
      <c r="E493" s="13">
        <v>88.173000000000002</v>
      </c>
      <c r="F493" s="13">
        <v>86.34</v>
      </c>
      <c r="G493" s="13">
        <v>89.337999999999994</v>
      </c>
      <c r="H493" s="13">
        <v>140.29</v>
      </c>
      <c r="I493" s="13">
        <v>272.5</v>
      </c>
      <c r="J493" s="13">
        <v>266.5</v>
      </c>
      <c r="K493" s="13">
        <v>155.70500000000001</v>
      </c>
      <c r="L493" s="13">
        <v>127.003</v>
      </c>
      <c r="M493" s="13">
        <v>84.998000000000005</v>
      </c>
      <c r="N493" s="13">
        <v>71.432000000000002</v>
      </c>
      <c r="O493" s="13">
        <v>148.333</v>
      </c>
      <c r="P493" s="13">
        <v>99.283000000000001</v>
      </c>
      <c r="Q493" s="13">
        <v>86.73</v>
      </c>
      <c r="R493" s="13">
        <v>96.007000000000005</v>
      </c>
      <c r="S493" s="13" t="e">
        <f t="shared" ca="1" si="18"/>
        <v>#NAME?</v>
      </c>
      <c r="T493" s="13">
        <v>74</v>
      </c>
      <c r="U493" s="13">
        <v>34</v>
      </c>
    </row>
    <row r="494" spans="1:21" s="4" customFormat="1">
      <c r="A494" s="10">
        <v>41375</v>
      </c>
      <c r="B494" s="13">
        <v>2575.3969999999999</v>
      </c>
      <c r="C494" s="13">
        <v>114.42</v>
      </c>
      <c r="D494" s="13">
        <v>63.674999999999997</v>
      </c>
      <c r="E494" s="13">
        <v>85</v>
      </c>
      <c r="F494" s="13">
        <v>83.674999999999997</v>
      </c>
      <c r="G494" s="13">
        <v>85.344999999999999</v>
      </c>
      <c r="H494" s="13">
        <v>137.97499999999999</v>
      </c>
      <c r="I494" s="13">
        <v>265.5</v>
      </c>
      <c r="J494" s="13">
        <v>258.5</v>
      </c>
      <c r="K494" s="13">
        <v>148.78200000000001</v>
      </c>
      <c r="L494" s="13">
        <v>125.792</v>
      </c>
      <c r="M494" s="13">
        <v>80.897000000000006</v>
      </c>
      <c r="N494" s="13">
        <v>69.266000000000005</v>
      </c>
      <c r="O494" s="13">
        <v>143.797</v>
      </c>
      <c r="P494" s="13">
        <v>97.57</v>
      </c>
      <c r="Q494" s="13">
        <v>84.402000000000001</v>
      </c>
      <c r="R494" s="13">
        <v>94.35</v>
      </c>
      <c r="S494" s="13" t="e">
        <f t="shared" ca="1" si="18"/>
        <v>#NAME?</v>
      </c>
      <c r="T494" s="13">
        <v>74.5</v>
      </c>
      <c r="U494" s="13">
        <v>34.5</v>
      </c>
    </row>
    <row r="495" spans="1:21" s="4" customFormat="1">
      <c r="A495" s="10">
        <v>41376</v>
      </c>
      <c r="B495" s="13">
        <v>2547.3359999999998</v>
      </c>
      <c r="C495" s="13">
        <v>114.66800000000001</v>
      </c>
      <c r="D495" s="13">
        <v>63.66</v>
      </c>
      <c r="E495" s="13">
        <v>85.125</v>
      </c>
      <c r="F495" s="13">
        <v>83.888000000000005</v>
      </c>
      <c r="G495" s="13">
        <v>85.5</v>
      </c>
      <c r="H495" s="13">
        <v>141.49</v>
      </c>
      <c r="I495" s="13">
        <v>271.5</v>
      </c>
      <c r="J495" s="13">
        <v>263.5</v>
      </c>
      <c r="K495" s="13">
        <v>152.655</v>
      </c>
      <c r="L495" s="13">
        <v>125.626</v>
      </c>
      <c r="M495" s="13">
        <v>79.998000000000005</v>
      </c>
      <c r="N495" s="13">
        <v>67.644999999999996</v>
      </c>
      <c r="O495" s="13">
        <v>140.333</v>
      </c>
      <c r="P495" s="13">
        <v>97.525999999999996</v>
      </c>
      <c r="Q495" s="13">
        <v>82.965000000000003</v>
      </c>
      <c r="R495" s="13">
        <v>93.322999999999993</v>
      </c>
      <c r="S495" s="13" t="e">
        <f t="shared" ca="1" si="18"/>
        <v>#NAME?</v>
      </c>
      <c r="T495" s="13">
        <v>75.5</v>
      </c>
      <c r="U495" s="13">
        <v>34.5</v>
      </c>
    </row>
    <row r="496" spans="1:21" s="4" customFormat="1">
      <c r="A496" s="10">
        <v>41377</v>
      </c>
      <c r="B496" s="13">
        <v>2547.3359999999998</v>
      </c>
      <c r="C496" s="13">
        <v>114.66800000000001</v>
      </c>
      <c r="D496" s="13">
        <v>63.66</v>
      </c>
      <c r="E496" s="13">
        <v>85.125</v>
      </c>
      <c r="F496" s="13">
        <v>83.888000000000005</v>
      </c>
      <c r="G496" s="13">
        <v>85.5</v>
      </c>
      <c r="H496" s="13">
        <v>141.49</v>
      </c>
      <c r="I496" s="13">
        <v>271.5</v>
      </c>
      <c r="J496" s="13">
        <v>263.5</v>
      </c>
      <c r="K496" s="13">
        <v>152.655</v>
      </c>
      <c r="L496" s="13">
        <v>125.626</v>
      </c>
      <c r="M496" s="13">
        <v>79.998000000000005</v>
      </c>
      <c r="N496" s="13">
        <v>67.644999999999996</v>
      </c>
      <c r="O496" s="13">
        <v>140.333</v>
      </c>
      <c r="P496" s="13">
        <v>97.525999999999996</v>
      </c>
      <c r="Q496" s="13">
        <v>82.965000000000003</v>
      </c>
      <c r="R496" s="13">
        <v>93.322999999999993</v>
      </c>
      <c r="S496" s="13" t="e">
        <f t="shared" ca="1" si="18"/>
        <v>#NAME?</v>
      </c>
      <c r="T496" s="13">
        <v>75.5</v>
      </c>
      <c r="U496" s="13">
        <v>34.5</v>
      </c>
    </row>
    <row r="497" spans="1:21" s="4" customFormat="1">
      <c r="A497" s="10">
        <v>41378</v>
      </c>
      <c r="B497" s="13">
        <v>2547.3359999999998</v>
      </c>
      <c r="C497" s="13">
        <v>114.66800000000001</v>
      </c>
      <c r="D497" s="13">
        <v>63.66</v>
      </c>
      <c r="E497" s="13">
        <v>85.125</v>
      </c>
      <c r="F497" s="13">
        <v>83.888000000000005</v>
      </c>
      <c r="G497" s="13">
        <v>85.5</v>
      </c>
      <c r="H497" s="13">
        <v>141.49</v>
      </c>
      <c r="I497" s="13">
        <v>271.5</v>
      </c>
      <c r="J497" s="13">
        <v>263.5</v>
      </c>
      <c r="K497" s="13">
        <v>152.655</v>
      </c>
      <c r="L497" s="13">
        <v>125.626</v>
      </c>
      <c r="M497" s="13">
        <v>79.998000000000005</v>
      </c>
      <c r="N497" s="13">
        <v>67.644999999999996</v>
      </c>
      <c r="O497" s="13">
        <v>140.333</v>
      </c>
      <c r="P497" s="13">
        <v>97.525999999999996</v>
      </c>
      <c r="Q497" s="13">
        <v>82.965000000000003</v>
      </c>
      <c r="R497" s="13">
        <v>93.322999999999993</v>
      </c>
      <c r="S497" s="13" t="e">
        <f t="shared" ca="1" si="18"/>
        <v>#NAME?</v>
      </c>
      <c r="T497" s="13">
        <v>75.5</v>
      </c>
      <c r="U497" s="13">
        <v>34.5</v>
      </c>
    </row>
    <row r="498" spans="1:21" s="4" customFormat="1">
      <c r="A498" s="10">
        <v>41379</v>
      </c>
      <c r="B498" s="13">
        <v>2356.5749999999998</v>
      </c>
      <c r="C498" s="13">
        <v>117.75</v>
      </c>
      <c r="D498" s="13">
        <v>63</v>
      </c>
      <c r="E498" s="13">
        <v>87.188000000000002</v>
      </c>
      <c r="F498" s="13">
        <v>86</v>
      </c>
      <c r="G498" s="13">
        <v>87.625</v>
      </c>
      <c r="H498" s="13">
        <v>144.33500000000001</v>
      </c>
      <c r="I498" s="13">
        <v>271.5</v>
      </c>
      <c r="J498" s="13">
        <v>267.5</v>
      </c>
      <c r="K498" s="13">
        <v>159.16499999999999</v>
      </c>
      <c r="L498" s="13">
        <v>125.19499999999999</v>
      </c>
      <c r="M498" s="13">
        <v>82.236999999999995</v>
      </c>
      <c r="N498" s="13">
        <v>69.105999999999995</v>
      </c>
      <c r="O498" s="13">
        <v>140.81200000000001</v>
      </c>
      <c r="P498" s="13">
        <v>98.971999999999994</v>
      </c>
      <c r="Q498" s="13">
        <v>83.402000000000001</v>
      </c>
      <c r="R498" s="13">
        <v>92.173000000000002</v>
      </c>
      <c r="S498" s="13" t="e">
        <f t="shared" ca="1" si="18"/>
        <v>#NAME?</v>
      </c>
      <c r="T498" s="13">
        <v>76.5</v>
      </c>
      <c r="U498" s="13">
        <v>35</v>
      </c>
    </row>
    <row r="499" spans="1:21" s="4" customFormat="1">
      <c r="A499" s="10">
        <v>41380</v>
      </c>
      <c r="B499" s="13">
        <v>2155.3670000000002</v>
      </c>
      <c r="C499" s="13">
        <v>118.29900000000001</v>
      </c>
      <c r="D499" s="13">
        <v>64.747</v>
      </c>
      <c r="E499" s="13">
        <v>88.543000000000006</v>
      </c>
      <c r="F499" s="13">
        <v>87.19</v>
      </c>
      <c r="G499" s="13">
        <v>89.844999999999999</v>
      </c>
      <c r="H499" s="13">
        <v>143.93600000000001</v>
      </c>
      <c r="I499" s="13">
        <v>268.5</v>
      </c>
      <c r="J499" s="13">
        <v>265.5</v>
      </c>
      <c r="K499" s="13">
        <v>163.13399999999999</v>
      </c>
      <c r="L499" s="13">
        <v>125.05500000000001</v>
      </c>
      <c r="M499" s="13">
        <v>81.677999999999997</v>
      </c>
      <c r="N499" s="13">
        <v>70.337999999999994</v>
      </c>
      <c r="O499" s="13">
        <v>142.66999999999999</v>
      </c>
      <c r="P499" s="13">
        <v>100.00700000000001</v>
      </c>
      <c r="Q499" s="13">
        <v>83.572000000000003</v>
      </c>
      <c r="R499" s="13">
        <v>93.18</v>
      </c>
      <c r="S499" s="13" t="e">
        <f t="shared" ca="1" si="18"/>
        <v>#NAME?</v>
      </c>
      <c r="T499" s="13">
        <v>76</v>
      </c>
      <c r="U499" s="13">
        <v>35</v>
      </c>
    </row>
    <row r="500" spans="1:21" s="4" customFormat="1">
      <c r="A500" s="10">
        <v>41381</v>
      </c>
      <c r="B500" s="13">
        <v>2254.8980000000001</v>
      </c>
      <c r="C500" s="13">
        <v>117.875</v>
      </c>
      <c r="D500" s="13">
        <v>63.923000000000002</v>
      </c>
      <c r="E500" s="13">
        <v>88.375</v>
      </c>
      <c r="F500" s="13">
        <v>87.875</v>
      </c>
      <c r="G500" s="13">
        <v>89.375</v>
      </c>
      <c r="H500" s="13">
        <v>147.446</v>
      </c>
      <c r="I500" s="13">
        <v>267.5</v>
      </c>
      <c r="J500" s="13">
        <v>262.5</v>
      </c>
      <c r="K500" s="13">
        <v>165.815</v>
      </c>
      <c r="L500" s="13">
        <v>126.804</v>
      </c>
      <c r="M500" s="13">
        <v>80.076999999999998</v>
      </c>
      <c r="N500" s="13">
        <v>69.605999999999995</v>
      </c>
      <c r="O500" s="13">
        <v>141.553</v>
      </c>
      <c r="P500" s="13">
        <v>99.299000000000007</v>
      </c>
      <c r="Q500" s="13">
        <v>81.254000000000005</v>
      </c>
      <c r="R500" s="13">
        <v>91.355000000000004</v>
      </c>
      <c r="S500" s="13" t="e">
        <f t="shared" ca="1" si="18"/>
        <v>#NAME?</v>
      </c>
      <c r="T500" s="13">
        <v>76.5</v>
      </c>
      <c r="U500" s="13">
        <v>35</v>
      </c>
    </row>
    <row r="501" spans="1:21" s="4" customFormat="1">
      <c r="A501" s="10">
        <v>41382</v>
      </c>
      <c r="B501" s="13">
        <v>2120.989</v>
      </c>
      <c r="C501" s="13">
        <v>119.643</v>
      </c>
      <c r="D501" s="13">
        <v>67.754999999999995</v>
      </c>
      <c r="E501" s="13">
        <v>92.548000000000002</v>
      </c>
      <c r="F501" s="13">
        <v>90.864000000000004</v>
      </c>
      <c r="G501" s="13">
        <v>93.173000000000002</v>
      </c>
      <c r="H501" s="13">
        <v>150.38499999999999</v>
      </c>
      <c r="I501" s="13">
        <v>268</v>
      </c>
      <c r="J501" s="13">
        <v>265</v>
      </c>
      <c r="K501" s="13">
        <v>169.315</v>
      </c>
      <c r="L501" s="13">
        <v>127.065</v>
      </c>
      <c r="M501" s="13">
        <v>77.822999999999993</v>
      </c>
      <c r="N501" s="13">
        <v>72.155000000000001</v>
      </c>
      <c r="O501" s="13">
        <v>141.012</v>
      </c>
      <c r="P501" s="13">
        <v>102.685</v>
      </c>
      <c r="Q501" s="13">
        <v>83.180999999999997</v>
      </c>
      <c r="R501" s="13">
        <v>94.992999999999995</v>
      </c>
      <c r="S501" s="13" t="e">
        <f t="shared" ca="1" si="18"/>
        <v>#NAME?</v>
      </c>
      <c r="T501" s="13">
        <v>75.5</v>
      </c>
      <c r="U501" s="13">
        <v>33.5</v>
      </c>
    </row>
    <row r="502" spans="1:21" s="4" customFormat="1">
      <c r="A502" s="10">
        <v>41383</v>
      </c>
      <c r="B502" s="13">
        <v>2274.2719999999999</v>
      </c>
      <c r="C502" s="13">
        <v>121.27800000000001</v>
      </c>
      <c r="D502" s="13">
        <v>68.828999999999994</v>
      </c>
      <c r="E502" s="13">
        <v>92.108000000000004</v>
      </c>
      <c r="F502" s="13">
        <v>91.391000000000005</v>
      </c>
      <c r="G502" s="13">
        <v>92.677999999999997</v>
      </c>
      <c r="H502" s="13">
        <v>149.83500000000001</v>
      </c>
      <c r="I502" s="13">
        <v>268</v>
      </c>
      <c r="J502" s="13">
        <v>265</v>
      </c>
      <c r="K502" s="13">
        <v>170.40100000000001</v>
      </c>
      <c r="L502" s="13">
        <v>126.5</v>
      </c>
      <c r="M502" s="13">
        <v>74.503</v>
      </c>
      <c r="N502" s="13">
        <v>71.668000000000006</v>
      </c>
      <c r="O502" s="13">
        <v>143.65299999999999</v>
      </c>
      <c r="P502" s="13">
        <v>97.012</v>
      </c>
      <c r="Q502" s="13">
        <v>82.572000000000003</v>
      </c>
      <c r="R502" s="13">
        <v>91.007000000000005</v>
      </c>
      <c r="S502" s="13" t="e">
        <f t="shared" ca="1" si="18"/>
        <v>#NAME?</v>
      </c>
      <c r="T502" s="13">
        <v>75.5</v>
      </c>
      <c r="U502" s="13">
        <v>33.5</v>
      </c>
    </row>
    <row r="503" spans="1:21" s="4" customFormat="1">
      <c r="A503" s="10">
        <v>41384</v>
      </c>
      <c r="B503" s="13">
        <v>2274.2719999999999</v>
      </c>
      <c r="C503" s="13">
        <v>121.27800000000001</v>
      </c>
      <c r="D503" s="13">
        <v>68.828999999999994</v>
      </c>
      <c r="E503" s="13">
        <v>92.108000000000004</v>
      </c>
      <c r="F503" s="13">
        <v>91.391000000000005</v>
      </c>
      <c r="G503" s="13">
        <v>92.677999999999997</v>
      </c>
      <c r="H503" s="13">
        <v>149.83500000000001</v>
      </c>
      <c r="I503" s="13">
        <v>268</v>
      </c>
      <c r="J503" s="13">
        <v>265</v>
      </c>
      <c r="K503" s="13">
        <v>170.40100000000001</v>
      </c>
      <c r="L503" s="13">
        <v>126.5</v>
      </c>
      <c r="M503" s="13">
        <v>74.503</v>
      </c>
      <c r="N503" s="13">
        <v>71.668000000000006</v>
      </c>
      <c r="O503" s="13">
        <v>143.65299999999999</v>
      </c>
      <c r="P503" s="13">
        <v>97.012</v>
      </c>
      <c r="Q503" s="13">
        <v>82.572000000000003</v>
      </c>
      <c r="R503" s="13">
        <v>91.007000000000005</v>
      </c>
      <c r="S503" s="13" t="e">
        <f t="shared" ca="1" si="18"/>
        <v>#NAME?</v>
      </c>
      <c r="T503" s="13">
        <v>75.5</v>
      </c>
      <c r="U503" s="13">
        <v>33.5</v>
      </c>
    </row>
    <row r="504" spans="1:21" s="4" customFormat="1">
      <c r="A504" s="10">
        <v>41385</v>
      </c>
      <c r="B504" s="13">
        <v>2274.2719999999999</v>
      </c>
      <c r="C504" s="13">
        <v>121.27800000000001</v>
      </c>
      <c r="D504" s="13">
        <v>68.828999999999994</v>
      </c>
      <c r="E504" s="13">
        <v>92.108000000000004</v>
      </c>
      <c r="F504" s="13">
        <v>91.391000000000005</v>
      </c>
      <c r="G504" s="13">
        <v>92.677999999999997</v>
      </c>
      <c r="H504" s="13">
        <v>149.83500000000001</v>
      </c>
      <c r="I504" s="13">
        <v>268</v>
      </c>
      <c r="J504" s="13">
        <v>265</v>
      </c>
      <c r="K504" s="13">
        <v>170.40100000000001</v>
      </c>
      <c r="L504" s="13">
        <v>126.5</v>
      </c>
      <c r="M504" s="13">
        <v>74.503</v>
      </c>
      <c r="N504" s="13">
        <v>71.668000000000006</v>
      </c>
      <c r="O504" s="13">
        <v>143.65299999999999</v>
      </c>
      <c r="P504" s="13">
        <v>97.012</v>
      </c>
      <c r="Q504" s="13">
        <v>82.572000000000003</v>
      </c>
      <c r="R504" s="13">
        <v>91.007000000000005</v>
      </c>
      <c r="S504" s="13" t="e">
        <f t="shared" ca="1" si="18"/>
        <v>#NAME?</v>
      </c>
      <c r="T504" s="13">
        <v>75.5</v>
      </c>
      <c r="U504" s="13">
        <v>33.5</v>
      </c>
    </row>
    <row r="505" spans="1:21" s="4" customFormat="1">
      <c r="A505" s="10">
        <v>41386</v>
      </c>
      <c r="B505" s="13">
        <v>2205.973</v>
      </c>
      <c r="C505" s="13">
        <v>119.01</v>
      </c>
      <c r="D505" s="13">
        <v>68.015000000000001</v>
      </c>
      <c r="E505" s="13">
        <v>89.843000000000004</v>
      </c>
      <c r="F505" s="13">
        <v>90.995000000000005</v>
      </c>
      <c r="G505" s="13">
        <v>90.858000000000004</v>
      </c>
      <c r="H505" s="13">
        <v>147.40600000000001</v>
      </c>
      <c r="I505" s="13">
        <v>268</v>
      </c>
      <c r="J505" s="13">
        <v>265</v>
      </c>
      <c r="K505" s="13">
        <v>174.34299999999999</v>
      </c>
      <c r="L505" s="13">
        <v>124.751</v>
      </c>
      <c r="M505" s="13">
        <v>73.814999999999998</v>
      </c>
      <c r="N505" s="13">
        <v>71.427999999999997</v>
      </c>
      <c r="O505" s="13">
        <v>140.01</v>
      </c>
      <c r="P505" s="13">
        <v>96.674999999999997</v>
      </c>
      <c r="Q505" s="13">
        <v>80.540000000000006</v>
      </c>
      <c r="R505" s="13">
        <v>90.36</v>
      </c>
      <c r="S505" s="13" t="e">
        <f t="shared" ca="1" si="18"/>
        <v>#NAME?</v>
      </c>
      <c r="T505" s="13">
        <v>75.5</v>
      </c>
      <c r="U505" s="13">
        <v>33.5</v>
      </c>
    </row>
    <row r="506" spans="1:21" s="4" customFormat="1">
      <c r="A506" s="10">
        <v>41387</v>
      </c>
      <c r="B506" s="13">
        <v>2401.569</v>
      </c>
      <c r="C506" s="13">
        <v>118.343</v>
      </c>
      <c r="D506" s="13">
        <v>68.504999999999995</v>
      </c>
      <c r="E506" s="13">
        <v>88.513000000000005</v>
      </c>
      <c r="F506" s="13">
        <v>88.51</v>
      </c>
      <c r="G506" s="13">
        <v>90.188000000000002</v>
      </c>
      <c r="H506" s="13">
        <v>143.38499999999999</v>
      </c>
      <c r="I506" s="13">
        <v>268</v>
      </c>
      <c r="J506" s="13">
        <v>265</v>
      </c>
      <c r="K506" s="13">
        <v>168.101</v>
      </c>
      <c r="L506" s="13">
        <v>123.111</v>
      </c>
      <c r="M506" s="13">
        <v>74.67</v>
      </c>
      <c r="N506" s="13">
        <v>71.837999999999994</v>
      </c>
      <c r="O506" s="13">
        <v>140.16999999999999</v>
      </c>
      <c r="P506" s="13">
        <v>98.984999999999999</v>
      </c>
      <c r="Q506" s="13">
        <v>80.394000000000005</v>
      </c>
      <c r="R506" s="13">
        <v>89.834999999999994</v>
      </c>
      <c r="S506" s="13" t="e">
        <f t="shared" ca="1" si="18"/>
        <v>#NAME?</v>
      </c>
      <c r="T506" s="13">
        <v>75.5</v>
      </c>
      <c r="U506" s="13">
        <v>33.5</v>
      </c>
    </row>
    <row r="507" spans="1:21" s="4" customFormat="1">
      <c r="A507" s="10">
        <v>41388</v>
      </c>
      <c r="B507" s="13">
        <v>2253.1619999999998</v>
      </c>
      <c r="C507" s="13">
        <v>116.923</v>
      </c>
      <c r="D507" s="13">
        <v>67.347999999999999</v>
      </c>
      <c r="E507" s="13">
        <v>88.177999999999997</v>
      </c>
      <c r="F507" s="13">
        <v>86.674999999999997</v>
      </c>
      <c r="G507" s="13">
        <v>88.188000000000002</v>
      </c>
      <c r="H507" s="13">
        <v>139.58600000000001</v>
      </c>
      <c r="I507" s="13">
        <v>257.5</v>
      </c>
      <c r="J507" s="13">
        <v>248.5</v>
      </c>
      <c r="K507" s="13">
        <v>165.94399999999999</v>
      </c>
      <c r="L507" s="13">
        <v>121.386</v>
      </c>
      <c r="M507" s="13">
        <v>73.900000000000006</v>
      </c>
      <c r="N507" s="13">
        <v>73.165000000000006</v>
      </c>
      <c r="O507" s="13">
        <v>140.495</v>
      </c>
      <c r="P507" s="13">
        <v>97.468999999999994</v>
      </c>
      <c r="Q507" s="13">
        <v>81.397000000000006</v>
      </c>
      <c r="R507" s="13">
        <v>90.828000000000003</v>
      </c>
      <c r="S507" s="13" t="e">
        <f t="shared" ca="1" si="18"/>
        <v>#NAME?</v>
      </c>
      <c r="T507" s="13">
        <v>75.5</v>
      </c>
      <c r="U507" s="13">
        <v>34.5</v>
      </c>
    </row>
    <row r="508" spans="1:21" s="4" customFormat="1">
      <c r="A508" s="10">
        <v>41389</v>
      </c>
      <c r="B508" s="13">
        <v>2410.9380000000001</v>
      </c>
      <c r="C508" s="13">
        <v>115.503</v>
      </c>
      <c r="D508" s="13">
        <v>67.766000000000005</v>
      </c>
      <c r="E508" s="13">
        <v>86.665000000000006</v>
      </c>
      <c r="F508" s="13">
        <v>85.768000000000001</v>
      </c>
      <c r="G508" s="13">
        <v>87.605999999999995</v>
      </c>
      <c r="H508" s="13">
        <v>138.12</v>
      </c>
      <c r="I508" s="13">
        <v>261.5</v>
      </c>
      <c r="J508" s="13">
        <v>254.5</v>
      </c>
      <c r="K508" s="13">
        <v>163.815</v>
      </c>
      <c r="L508" s="13">
        <v>122.84</v>
      </c>
      <c r="M508" s="13">
        <v>73.498000000000005</v>
      </c>
      <c r="N508" s="13">
        <v>73.665000000000006</v>
      </c>
      <c r="O508" s="13">
        <v>140.477</v>
      </c>
      <c r="P508" s="13">
        <v>97.483000000000004</v>
      </c>
      <c r="Q508" s="13">
        <v>83.052000000000007</v>
      </c>
      <c r="R508" s="13">
        <v>91.317999999999998</v>
      </c>
      <c r="S508" s="13" t="e">
        <f t="shared" ca="1" si="18"/>
        <v>#NAME?</v>
      </c>
      <c r="T508" s="13">
        <v>76</v>
      </c>
      <c r="U508" s="13">
        <v>35</v>
      </c>
    </row>
    <row r="509" spans="1:21" s="4" customFormat="1">
      <c r="A509" s="10">
        <v>41390</v>
      </c>
      <c r="B509" s="13">
        <v>2532.6350000000002</v>
      </c>
      <c r="C509" s="13">
        <v>114.503</v>
      </c>
      <c r="D509" s="13">
        <v>66.879000000000005</v>
      </c>
      <c r="E509" s="13">
        <v>85.832999999999998</v>
      </c>
      <c r="F509" s="13">
        <v>85.352000000000004</v>
      </c>
      <c r="G509" s="13">
        <v>87.052999999999997</v>
      </c>
      <c r="H509" s="13">
        <v>139.83500000000001</v>
      </c>
      <c r="I509" s="13">
        <v>265.5</v>
      </c>
      <c r="J509" s="13">
        <v>252.5</v>
      </c>
      <c r="K509" s="13">
        <v>164.285</v>
      </c>
      <c r="L509" s="13">
        <v>123.645</v>
      </c>
      <c r="M509" s="13">
        <v>72.072000000000003</v>
      </c>
      <c r="N509" s="13">
        <v>72.266000000000005</v>
      </c>
      <c r="O509" s="13">
        <v>137.84</v>
      </c>
      <c r="P509" s="13">
        <v>93.513000000000005</v>
      </c>
      <c r="Q509" s="13">
        <v>82.887</v>
      </c>
      <c r="R509" s="13">
        <v>90.647000000000006</v>
      </c>
      <c r="S509" s="13" t="e">
        <f t="shared" ca="1" si="18"/>
        <v>#NAME?</v>
      </c>
      <c r="T509" s="13">
        <v>77</v>
      </c>
      <c r="U509" s="13">
        <v>36</v>
      </c>
    </row>
    <row r="510" spans="1:21" s="4" customFormat="1">
      <c r="A510" s="10">
        <v>41391</v>
      </c>
      <c r="B510" s="13">
        <v>2532.6350000000002</v>
      </c>
      <c r="C510" s="13">
        <v>114.503</v>
      </c>
      <c r="D510" s="13">
        <v>66.879000000000005</v>
      </c>
      <c r="E510" s="13">
        <v>85.832999999999998</v>
      </c>
      <c r="F510" s="13">
        <v>85.352000000000004</v>
      </c>
      <c r="G510" s="13">
        <v>87.052999999999997</v>
      </c>
      <c r="H510" s="13">
        <v>139.83500000000001</v>
      </c>
      <c r="I510" s="13">
        <v>265.5</v>
      </c>
      <c r="J510" s="13">
        <v>252.5</v>
      </c>
      <c r="K510" s="13">
        <v>164.285</v>
      </c>
      <c r="L510" s="13">
        <v>123.645</v>
      </c>
      <c r="M510" s="13">
        <v>72.072000000000003</v>
      </c>
      <c r="N510" s="13">
        <v>72.266000000000005</v>
      </c>
      <c r="O510" s="13">
        <v>137.84</v>
      </c>
      <c r="P510" s="13">
        <v>93.513000000000005</v>
      </c>
      <c r="Q510" s="13">
        <v>82.887</v>
      </c>
      <c r="R510" s="13">
        <v>90.647000000000006</v>
      </c>
      <c r="S510" s="13" t="e">
        <f t="shared" ca="1" si="18"/>
        <v>#NAME?</v>
      </c>
      <c r="T510" s="13">
        <v>77</v>
      </c>
      <c r="U510" s="13">
        <v>36</v>
      </c>
    </row>
    <row r="511" spans="1:21" s="4" customFormat="1">
      <c r="A511" s="10">
        <v>41392</v>
      </c>
      <c r="B511" s="13">
        <v>2532.6350000000002</v>
      </c>
      <c r="C511" s="13">
        <v>114.503</v>
      </c>
      <c r="D511" s="13">
        <v>66.879000000000005</v>
      </c>
      <c r="E511" s="13">
        <v>85.832999999999998</v>
      </c>
      <c r="F511" s="13">
        <v>85.352000000000004</v>
      </c>
      <c r="G511" s="13">
        <v>87.052999999999997</v>
      </c>
      <c r="H511" s="13">
        <v>139.83500000000001</v>
      </c>
      <c r="I511" s="13">
        <v>265.5</v>
      </c>
      <c r="J511" s="13">
        <v>252.5</v>
      </c>
      <c r="K511" s="13">
        <v>164.285</v>
      </c>
      <c r="L511" s="13">
        <v>123.645</v>
      </c>
      <c r="M511" s="13">
        <v>72.072000000000003</v>
      </c>
      <c r="N511" s="13">
        <v>72.266000000000005</v>
      </c>
      <c r="O511" s="13">
        <v>137.84</v>
      </c>
      <c r="P511" s="13">
        <v>93.513000000000005</v>
      </c>
      <c r="Q511" s="13">
        <v>82.887</v>
      </c>
      <c r="R511" s="13">
        <v>90.647000000000006</v>
      </c>
      <c r="S511" s="13" t="e">
        <f t="shared" ca="1" si="18"/>
        <v>#NAME?</v>
      </c>
      <c r="T511" s="13">
        <v>77</v>
      </c>
      <c r="U511" s="13">
        <v>36</v>
      </c>
    </row>
    <row r="512" spans="1:21" s="4" customFormat="1">
      <c r="A512" s="10">
        <v>41393</v>
      </c>
      <c r="B512" s="13">
        <v>2544.1559999999999</v>
      </c>
      <c r="C512" s="13">
        <v>112.5</v>
      </c>
      <c r="D512" s="13">
        <v>66.125</v>
      </c>
      <c r="E512" s="13">
        <v>84.75</v>
      </c>
      <c r="F512" s="13">
        <v>84.125</v>
      </c>
      <c r="G512" s="13">
        <v>85.625</v>
      </c>
      <c r="H512" s="13">
        <v>137.57300000000001</v>
      </c>
      <c r="I512" s="13">
        <v>257.5</v>
      </c>
      <c r="J512" s="13">
        <v>244.5</v>
      </c>
      <c r="K512" s="13">
        <v>160.66200000000001</v>
      </c>
      <c r="L512" s="13">
        <v>121.22</v>
      </c>
      <c r="M512" s="13">
        <v>72.072000000000003</v>
      </c>
      <c r="N512" s="13">
        <v>72.266000000000005</v>
      </c>
      <c r="O512" s="13">
        <v>137.84</v>
      </c>
      <c r="P512" s="13">
        <v>93.513000000000005</v>
      </c>
      <c r="Q512" s="13">
        <v>82.887</v>
      </c>
      <c r="R512" s="13">
        <v>90.647000000000006</v>
      </c>
      <c r="S512" s="13" t="e">
        <f t="shared" ca="1" si="18"/>
        <v>#NAME?</v>
      </c>
      <c r="T512" s="13">
        <v>77</v>
      </c>
      <c r="U512" s="13">
        <v>36</v>
      </c>
    </row>
    <row r="513" spans="1:21" s="4" customFormat="1">
      <c r="A513" s="10">
        <v>41394</v>
      </c>
      <c r="B513" s="13">
        <v>2517.471</v>
      </c>
      <c r="C513" s="13">
        <v>109.01</v>
      </c>
      <c r="D513" s="13">
        <v>64.061999999999998</v>
      </c>
      <c r="E513" s="13">
        <v>81.677999999999997</v>
      </c>
      <c r="F513" s="13">
        <v>82.382999999999996</v>
      </c>
      <c r="G513" s="13">
        <v>83.515000000000001</v>
      </c>
      <c r="H513" s="13">
        <v>137.11699999999999</v>
      </c>
      <c r="I513" s="13">
        <v>252.5</v>
      </c>
      <c r="J513" s="13">
        <v>239.5</v>
      </c>
      <c r="K513" s="13">
        <v>157.286</v>
      </c>
      <c r="L513" s="13">
        <v>117.809</v>
      </c>
      <c r="M513" s="13">
        <v>71.402000000000001</v>
      </c>
      <c r="N513" s="13">
        <v>71.662999999999997</v>
      </c>
      <c r="O513" s="13">
        <v>129.11099999999999</v>
      </c>
      <c r="P513" s="13">
        <v>89.853999999999999</v>
      </c>
      <c r="Q513" s="13">
        <v>82.721999999999994</v>
      </c>
      <c r="R513" s="13">
        <v>88.150999999999996</v>
      </c>
      <c r="S513" s="13" t="e">
        <f t="shared" ca="1" si="18"/>
        <v>#NAME?</v>
      </c>
      <c r="T513" s="13">
        <v>75.5</v>
      </c>
      <c r="U513" s="13">
        <v>35.5</v>
      </c>
    </row>
    <row r="514" spans="1:21" s="4" customFormat="1">
      <c r="A514" s="10">
        <v>41395</v>
      </c>
      <c r="B514" s="13">
        <v>2550.2930000000001</v>
      </c>
      <c r="C514" s="13">
        <v>109.995</v>
      </c>
      <c r="D514" s="13">
        <v>65.998000000000005</v>
      </c>
      <c r="E514" s="13">
        <v>81.343000000000004</v>
      </c>
      <c r="F514" s="13">
        <v>82.004999999999995</v>
      </c>
      <c r="G514" s="13">
        <v>87.658000000000001</v>
      </c>
      <c r="H514" s="13">
        <v>137.40799999999999</v>
      </c>
      <c r="I514" s="13">
        <v>255.5</v>
      </c>
      <c r="J514" s="13">
        <v>242.5</v>
      </c>
      <c r="K514" s="13">
        <v>155.00299999999999</v>
      </c>
      <c r="L514" s="13">
        <v>116.94199999999999</v>
      </c>
      <c r="M514" s="13">
        <v>71.402000000000001</v>
      </c>
      <c r="N514" s="13">
        <v>71.662999999999997</v>
      </c>
      <c r="O514" s="13">
        <v>129.11099999999999</v>
      </c>
      <c r="P514" s="13">
        <v>89.853999999999999</v>
      </c>
      <c r="Q514" s="13">
        <v>82.721999999999994</v>
      </c>
      <c r="R514" s="13">
        <v>88.150999999999996</v>
      </c>
      <c r="S514" s="13" t="e">
        <f t="shared" ca="1" si="18"/>
        <v>#NAME?</v>
      </c>
      <c r="T514" s="13">
        <v>76</v>
      </c>
      <c r="U514" s="13">
        <v>36</v>
      </c>
    </row>
    <row r="515" spans="1:21" s="4" customFormat="1">
      <c r="A515" s="10">
        <v>41396</v>
      </c>
      <c r="B515" s="13">
        <v>2632.9209999999998</v>
      </c>
      <c r="C515" s="13">
        <v>106.01</v>
      </c>
      <c r="D515" s="13">
        <v>63.69</v>
      </c>
      <c r="E515" s="13">
        <v>78.680000000000007</v>
      </c>
      <c r="F515" s="13">
        <v>80.004999999999995</v>
      </c>
      <c r="G515" s="13">
        <v>86.507000000000005</v>
      </c>
      <c r="H515" s="13">
        <v>134.376</v>
      </c>
      <c r="I515" s="13">
        <v>256.5</v>
      </c>
      <c r="J515" s="13">
        <v>240.5</v>
      </c>
      <c r="K515" s="13">
        <v>151.833</v>
      </c>
      <c r="L515" s="13">
        <v>112.55</v>
      </c>
      <c r="M515" s="13">
        <v>71.905000000000001</v>
      </c>
      <c r="N515" s="13">
        <v>72.597999999999999</v>
      </c>
      <c r="O515" s="13">
        <v>130.26599999999999</v>
      </c>
      <c r="P515" s="13">
        <v>87.879000000000005</v>
      </c>
      <c r="Q515" s="13">
        <v>82.724999999999994</v>
      </c>
      <c r="R515" s="13">
        <v>88.864000000000004</v>
      </c>
      <c r="S515" s="13" t="e">
        <f t="shared" ca="1" si="18"/>
        <v>#NAME?</v>
      </c>
      <c r="T515" s="13">
        <v>75.5</v>
      </c>
      <c r="U515" s="13">
        <v>35.5</v>
      </c>
    </row>
    <row r="516" spans="1:21" s="4" customFormat="1">
      <c r="A516" s="10">
        <v>41397</v>
      </c>
      <c r="B516" s="13">
        <v>2761.326</v>
      </c>
      <c r="C516" s="13">
        <v>105.879</v>
      </c>
      <c r="D516" s="13">
        <v>62.322000000000003</v>
      </c>
      <c r="E516" s="13">
        <v>77.894000000000005</v>
      </c>
      <c r="F516" s="13">
        <v>78.03</v>
      </c>
      <c r="G516" s="13">
        <v>85.055999999999997</v>
      </c>
      <c r="H516" s="13">
        <v>132.363</v>
      </c>
      <c r="I516" s="13">
        <v>247.5</v>
      </c>
      <c r="J516" s="13">
        <v>226.5</v>
      </c>
      <c r="K516" s="13">
        <v>150.50299999999999</v>
      </c>
      <c r="L516" s="13">
        <v>113.833</v>
      </c>
      <c r="M516" s="13">
        <v>71.576999999999998</v>
      </c>
      <c r="N516" s="13">
        <v>72.766000000000005</v>
      </c>
      <c r="O516" s="13">
        <v>128.29900000000001</v>
      </c>
      <c r="P516" s="13">
        <v>84.879000000000005</v>
      </c>
      <c r="Q516" s="13">
        <v>86.188999999999993</v>
      </c>
      <c r="R516" s="13">
        <v>88.275999999999996</v>
      </c>
      <c r="S516" s="13" t="e">
        <f t="shared" ca="1" si="18"/>
        <v>#NAME?</v>
      </c>
      <c r="T516" s="13">
        <v>74</v>
      </c>
      <c r="U516" s="13">
        <v>35</v>
      </c>
    </row>
    <row r="517" spans="1:21" s="4" customFormat="1">
      <c r="A517" s="10">
        <v>41398</v>
      </c>
      <c r="B517" s="13">
        <v>2761.326</v>
      </c>
      <c r="C517" s="13">
        <v>105.879</v>
      </c>
      <c r="D517" s="13">
        <v>62.322000000000003</v>
      </c>
      <c r="E517" s="13">
        <v>77.894000000000005</v>
      </c>
      <c r="F517" s="13">
        <v>78.03</v>
      </c>
      <c r="G517" s="13">
        <v>85.055999999999997</v>
      </c>
      <c r="H517" s="13">
        <v>132.363</v>
      </c>
      <c r="I517" s="13">
        <v>247.5</v>
      </c>
      <c r="J517" s="13">
        <v>226.5</v>
      </c>
      <c r="K517" s="13">
        <v>150.50299999999999</v>
      </c>
      <c r="L517" s="13">
        <v>113.833</v>
      </c>
      <c r="M517" s="13">
        <v>71.576999999999998</v>
      </c>
      <c r="N517" s="13">
        <v>72.766000000000005</v>
      </c>
      <c r="O517" s="13">
        <v>128.29900000000001</v>
      </c>
      <c r="P517" s="13">
        <v>84.879000000000005</v>
      </c>
      <c r="Q517" s="13">
        <v>86.188999999999993</v>
      </c>
      <c r="R517" s="13">
        <v>88.275999999999996</v>
      </c>
      <c r="S517" s="13" t="e">
        <f t="shared" ca="1" si="18"/>
        <v>#NAME?</v>
      </c>
      <c r="T517" s="13">
        <v>74</v>
      </c>
      <c r="U517" s="13">
        <v>35</v>
      </c>
    </row>
    <row r="518" spans="1:21" s="4" customFormat="1">
      <c r="A518" s="10">
        <v>41399</v>
      </c>
      <c r="B518" s="13">
        <v>2761.326</v>
      </c>
      <c r="C518" s="13">
        <v>105.879</v>
      </c>
      <c r="D518" s="13">
        <v>62.322000000000003</v>
      </c>
      <c r="E518" s="13">
        <v>77.894000000000005</v>
      </c>
      <c r="F518" s="13">
        <v>78.03</v>
      </c>
      <c r="G518" s="13">
        <v>85.055999999999997</v>
      </c>
      <c r="H518" s="13">
        <v>132.363</v>
      </c>
      <c r="I518" s="13">
        <v>247.5</v>
      </c>
      <c r="J518" s="13">
        <v>226.5</v>
      </c>
      <c r="K518" s="13">
        <v>150.50299999999999</v>
      </c>
      <c r="L518" s="13">
        <v>113.833</v>
      </c>
      <c r="M518" s="13">
        <v>71.576999999999998</v>
      </c>
      <c r="N518" s="13">
        <v>72.766000000000005</v>
      </c>
      <c r="O518" s="13">
        <v>128.29900000000001</v>
      </c>
      <c r="P518" s="13">
        <v>84.879000000000005</v>
      </c>
      <c r="Q518" s="13">
        <v>86.188999999999993</v>
      </c>
      <c r="R518" s="13">
        <v>88.275999999999996</v>
      </c>
      <c r="S518" s="13" t="e">
        <f t="shared" ca="1" si="18"/>
        <v>#NAME?</v>
      </c>
      <c r="T518" s="13">
        <v>74</v>
      </c>
      <c r="U518" s="13">
        <v>35</v>
      </c>
    </row>
    <row r="519" spans="1:21" s="4" customFormat="1">
      <c r="A519" s="10">
        <v>41400</v>
      </c>
      <c r="B519" s="13">
        <v>2688.77</v>
      </c>
      <c r="C519" s="13">
        <v>106.498</v>
      </c>
      <c r="D519" s="13">
        <v>63.923000000000002</v>
      </c>
      <c r="E519" s="13">
        <v>76.828000000000003</v>
      </c>
      <c r="F519" s="13">
        <v>76.498000000000005</v>
      </c>
      <c r="G519" s="13">
        <v>82.503</v>
      </c>
      <c r="H519" s="13">
        <v>131.9</v>
      </c>
      <c r="I519" s="13">
        <v>247.5</v>
      </c>
      <c r="J519" s="13">
        <v>226.5</v>
      </c>
      <c r="K519" s="13">
        <v>150.672</v>
      </c>
      <c r="L519" s="13">
        <v>118.158</v>
      </c>
      <c r="M519" s="13">
        <v>70.165000000000006</v>
      </c>
      <c r="N519" s="13">
        <v>70</v>
      </c>
      <c r="O519" s="13">
        <v>127.003</v>
      </c>
      <c r="P519" s="13">
        <v>83.007000000000005</v>
      </c>
      <c r="Q519" s="13">
        <v>78.445999999999998</v>
      </c>
      <c r="R519" s="13">
        <v>86.337999999999994</v>
      </c>
      <c r="S519" s="13" t="e">
        <f t="shared" ca="1" si="18"/>
        <v>#NAME?</v>
      </c>
      <c r="T519" s="13">
        <v>74</v>
      </c>
      <c r="U519" s="13">
        <v>35</v>
      </c>
    </row>
    <row r="520" spans="1:21" s="4" customFormat="1">
      <c r="A520" s="10">
        <v>41401</v>
      </c>
      <c r="B520" s="13">
        <v>2722.806</v>
      </c>
      <c r="C520" s="13">
        <v>106.66500000000001</v>
      </c>
      <c r="D520" s="13">
        <v>64.84</v>
      </c>
      <c r="E520" s="13">
        <v>76.25</v>
      </c>
      <c r="F520" s="13">
        <v>76.334999999999994</v>
      </c>
      <c r="G520" s="13">
        <v>83.337999999999994</v>
      </c>
      <c r="H520" s="13">
        <v>129.82499999999999</v>
      </c>
      <c r="I520" s="13">
        <v>236.5</v>
      </c>
      <c r="J520" s="13">
        <v>219.5</v>
      </c>
      <c r="K520" s="13">
        <v>148.16999999999999</v>
      </c>
      <c r="L520" s="13">
        <v>113.372</v>
      </c>
      <c r="M520" s="13">
        <v>68.775999999999996</v>
      </c>
      <c r="N520" s="13">
        <v>69.003</v>
      </c>
      <c r="O520" s="13">
        <v>124.84</v>
      </c>
      <c r="P520" s="13">
        <v>81.673000000000002</v>
      </c>
      <c r="Q520" s="13">
        <v>73.768000000000001</v>
      </c>
      <c r="R520" s="13">
        <v>82.347999999999999</v>
      </c>
      <c r="S520" s="13" t="e">
        <f t="shared" ca="1" si="18"/>
        <v>#NAME?</v>
      </c>
      <c r="T520" s="13">
        <v>73.5</v>
      </c>
      <c r="U520" s="13">
        <v>34.5</v>
      </c>
    </row>
    <row r="521" spans="1:21" s="4" customFormat="1">
      <c r="A521" s="10">
        <v>41402</v>
      </c>
      <c r="B521" s="13">
        <v>2893.0709999999999</v>
      </c>
      <c r="C521" s="13">
        <v>108.75</v>
      </c>
      <c r="D521" s="13">
        <v>64.995000000000005</v>
      </c>
      <c r="E521" s="13">
        <v>75.625</v>
      </c>
      <c r="F521" s="13">
        <v>74.834999999999994</v>
      </c>
      <c r="G521" s="13">
        <v>84.25</v>
      </c>
      <c r="H521" s="13">
        <v>129.88999999999999</v>
      </c>
      <c r="I521" s="13">
        <v>236.5</v>
      </c>
      <c r="J521" s="13">
        <v>223.5</v>
      </c>
      <c r="K521" s="13">
        <v>146.12</v>
      </c>
      <c r="L521" s="13">
        <v>112.422</v>
      </c>
      <c r="M521" s="13">
        <v>67.602999999999994</v>
      </c>
      <c r="N521" s="13">
        <v>69.137</v>
      </c>
      <c r="O521" s="13">
        <v>123.96899999999999</v>
      </c>
      <c r="P521" s="13">
        <v>81.137</v>
      </c>
      <c r="Q521" s="13">
        <v>74.936000000000007</v>
      </c>
      <c r="R521" s="13">
        <v>81.203999999999994</v>
      </c>
      <c r="S521" s="13" t="e">
        <f t="shared" ca="1" si="18"/>
        <v>#NAME?</v>
      </c>
      <c r="T521" s="13">
        <v>73</v>
      </c>
      <c r="U521" s="13">
        <v>34.5</v>
      </c>
    </row>
    <row r="522" spans="1:21" s="4" customFormat="1">
      <c r="A522" s="10">
        <v>41403</v>
      </c>
      <c r="B522" s="13">
        <v>2734.7020000000002</v>
      </c>
      <c r="C522" s="13">
        <v>109.16800000000001</v>
      </c>
      <c r="D522" s="13">
        <v>63.68</v>
      </c>
      <c r="E522" s="13">
        <v>75.5</v>
      </c>
      <c r="F522" s="13">
        <v>74.013000000000005</v>
      </c>
      <c r="G522" s="13">
        <v>84.674999999999997</v>
      </c>
      <c r="H522" s="13">
        <v>126.83499999999999</v>
      </c>
      <c r="I522" s="13">
        <v>241.5</v>
      </c>
      <c r="J522" s="13">
        <v>229.5</v>
      </c>
      <c r="K522" s="13">
        <v>143.71299999999999</v>
      </c>
      <c r="L522" s="13">
        <v>110.946</v>
      </c>
      <c r="M522" s="13">
        <v>67.108000000000004</v>
      </c>
      <c r="N522" s="13">
        <v>70.456999999999994</v>
      </c>
      <c r="O522" s="13">
        <v>124.629</v>
      </c>
      <c r="P522" s="13">
        <v>81.632000000000005</v>
      </c>
      <c r="Q522" s="13">
        <v>74.275000000000006</v>
      </c>
      <c r="R522" s="13">
        <v>80.709000000000003</v>
      </c>
      <c r="S522" s="13" t="e">
        <f t="shared" ca="1" si="18"/>
        <v>#NAME?</v>
      </c>
      <c r="T522" s="13">
        <v>73</v>
      </c>
      <c r="U522" s="13">
        <v>34.5</v>
      </c>
    </row>
    <row r="523" spans="1:21" s="4" customFormat="1">
      <c r="A523" s="10">
        <v>41404</v>
      </c>
      <c r="B523" s="13">
        <v>2912.8829999999998</v>
      </c>
      <c r="C523" s="13">
        <v>110.66500000000001</v>
      </c>
      <c r="D523" s="13">
        <v>65.998000000000005</v>
      </c>
      <c r="E523" s="13">
        <v>75.825000000000003</v>
      </c>
      <c r="F523" s="13">
        <v>74.832999999999998</v>
      </c>
      <c r="G523" s="13">
        <v>86.16</v>
      </c>
      <c r="H523" s="13">
        <v>128.071</v>
      </c>
      <c r="I523" s="13">
        <v>236.5</v>
      </c>
      <c r="J523" s="13">
        <v>225.5</v>
      </c>
      <c r="K523" s="13">
        <v>145.00200000000001</v>
      </c>
      <c r="L523" s="13">
        <v>112.887</v>
      </c>
      <c r="M523" s="13">
        <v>67.992999999999995</v>
      </c>
      <c r="N523" s="13">
        <v>70.328000000000003</v>
      </c>
      <c r="O523" s="13">
        <v>126.155</v>
      </c>
      <c r="P523" s="13">
        <v>81.662999999999997</v>
      </c>
      <c r="Q523" s="13">
        <v>75.462000000000003</v>
      </c>
      <c r="R523" s="13">
        <v>81.662999999999997</v>
      </c>
      <c r="S523" s="13" t="e">
        <f t="shared" ca="1" si="18"/>
        <v>#NAME?</v>
      </c>
      <c r="T523" s="13">
        <v>72.5</v>
      </c>
      <c r="U523" s="13">
        <v>34.5</v>
      </c>
    </row>
    <row r="524" spans="1:21" s="4" customFormat="1">
      <c r="A524" s="10">
        <v>41405</v>
      </c>
      <c r="B524" s="13">
        <v>2912.8829999999998</v>
      </c>
      <c r="C524" s="13">
        <v>110.66500000000001</v>
      </c>
      <c r="D524" s="13">
        <v>65.998000000000005</v>
      </c>
      <c r="E524" s="13">
        <v>75.825000000000003</v>
      </c>
      <c r="F524" s="13">
        <v>74.832999999999998</v>
      </c>
      <c r="G524" s="13">
        <v>86.16</v>
      </c>
      <c r="H524" s="13">
        <v>128.071</v>
      </c>
      <c r="I524" s="13">
        <v>236.5</v>
      </c>
      <c r="J524" s="13">
        <v>225.5</v>
      </c>
      <c r="K524" s="13">
        <v>145.00200000000001</v>
      </c>
      <c r="L524" s="13">
        <v>112.887</v>
      </c>
      <c r="M524" s="13">
        <v>67.992999999999995</v>
      </c>
      <c r="N524" s="13">
        <v>70.328000000000003</v>
      </c>
      <c r="O524" s="13">
        <v>126.155</v>
      </c>
      <c r="P524" s="13">
        <v>81.662999999999997</v>
      </c>
      <c r="Q524" s="13">
        <v>75.462000000000003</v>
      </c>
      <c r="R524" s="13">
        <v>81.662999999999997</v>
      </c>
      <c r="S524" s="13" t="e">
        <f t="shared" ca="1" si="18"/>
        <v>#NAME?</v>
      </c>
      <c r="T524" s="13">
        <v>72.5</v>
      </c>
      <c r="U524" s="13">
        <v>34.5</v>
      </c>
    </row>
    <row r="525" spans="1:21" s="4" customFormat="1">
      <c r="A525" s="10">
        <v>41406</v>
      </c>
      <c r="B525" s="13">
        <v>2912.8829999999998</v>
      </c>
      <c r="C525" s="13">
        <v>110.66500000000001</v>
      </c>
      <c r="D525" s="13">
        <v>65.998000000000005</v>
      </c>
      <c r="E525" s="13">
        <v>75.825000000000003</v>
      </c>
      <c r="F525" s="13">
        <v>74.832999999999998</v>
      </c>
      <c r="G525" s="13">
        <v>86.16</v>
      </c>
      <c r="H525" s="13">
        <v>128.071</v>
      </c>
      <c r="I525" s="13">
        <v>236.5</v>
      </c>
      <c r="J525" s="13">
        <v>225.5</v>
      </c>
      <c r="K525" s="13">
        <v>145.00200000000001</v>
      </c>
      <c r="L525" s="13">
        <v>112.887</v>
      </c>
      <c r="M525" s="13">
        <v>67.992999999999995</v>
      </c>
      <c r="N525" s="13">
        <v>70.328000000000003</v>
      </c>
      <c r="O525" s="13">
        <v>126.155</v>
      </c>
      <c r="P525" s="13">
        <v>81.662999999999997</v>
      </c>
      <c r="Q525" s="13">
        <v>75.462000000000003</v>
      </c>
      <c r="R525" s="13">
        <v>81.662999999999997</v>
      </c>
      <c r="S525" s="13" t="e">
        <f t="shared" ca="1" si="18"/>
        <v>#NAME?</v>
      </c>
      <c r="T525" s="13">
        <v>72.5</v>
      </c>
      <c r="U525" s="13">
        <v>34.5</v>
      </c>
    </row>
    <row r="526" spans="1:21" s="4" customFormat="1">
      <c r="A526" s="10">
        <v>41407</v>
      </c>
      <c r="B526" s="13">
        <v>2909.5520000000001</v>
      </c>
      <c r="C526" s="13">
        <v>114.16500000000001</v>
      </c>
      <c r="D526" s="13">
        <v>66.015000000000001</v>
      </c>
      <c r="E526" s="13">
        <v>75.697000000000003</v>
      </c>
      <c r="F526" s="13">
        <v>75.834999999999994</v>
      </c>
      <c r="G526" s="13">
        <v>87.02</v>
      </c>
      <c r="H526" s="13">
        <v>130.57599999999999</v>
      </c>
      <c r="I526" s="13">
        <v>239.5</v>
      </c>
      <c r="J526" s="13">
        <v>228.5</v>
      </c>
      <c r="K526" s="13">
        <v>147.518</v>
      </c>
      <c r="L526" s="13">
        <v>117.014</v>
      </c>
      <c r="M526" s="13">
        <v>66.844999999999999</v>
      </c>
      <c r="N526" s="13">
        <v>70.599000000000004</v>
      </c>
      <c r="O526" s="13">
        <v>126.348</v>
      </c>
      <c r="P526" s="13">
        <v>81.018000000000001</v>
      </c>
      <c r="Q526" s="13">
        <v>74.063000000000002</v>
      </c>
      <c r="R526" s="13">
        <v>81.018000000000001</v>
      </c>
      <c r="S526" s="13" t="e">
        <f t="shared" ca="1" si="18"/>
        <v>#NAME?</v>
      </c>
      <c r="T526" s="13">
        <v>72</v>
      </c>
      <c r="U526" s="13">
        <v>34.5</v>
      </c>
    </row>
    <row r="527" spans="1:21" s="4" customFormat="1">
      <c r="A527" s="10">
        <v>41408</v>
      </c>
      <c r="B527" s="13">
        <v>2843.0509999999999</v>
      </c>
      <c r="C527" s="13">
        <v>117.75</v>
      </c>
      <c r="D527" s="13">
        <v>66.84</v>
      </c>
      <c r="E527" s="13">
        <v>77.77</v>
      </c>
      <c r="F527" s="13">
        <v>77.75</v>
      </c>
      <c r="G527" s="13">
        <v>89.375</v>
      </c>
      <c r="H527" s="13">
        <v>128.16499999999999</v>
      </c>
      <c r="I527" s="13">
        <v>238.5</v>
      </c>
      <c r="J527" s="13">
        <v>229.5</v>
      </c>
      <c r="K527" s="13">
        <v>148.28</v>
      </c>
      <c r="L527" s="13">
        <v>116.331</v>
      </c>
      <c r="M527" s="13">
        <v>68.834999999999994</v>
      </c>
      <c r="N527" s="13">
        <v>72.17</v>
      </c>
      <c r="O527" s="13">
        <v>129.68199999999999</v>
      </c>
      <c r="P527" s="13">
        <v>83.668000000000006</v>
      </c>
      <c r="Q527" s="13">
        <v>75.838999999999999</v>
      </c>
      <c r="R527" s="13">
        <v>83.337999999999994</v>
      </c>
      <c r="S527" s="13" t="e">
        <f t="shared" ca="1" si="18"/>
        <v>#NAME?</v>
      </c>
      <c r="T527" s="13">
        <v>71</v>
      </c>
      <c r="U527" s="13">
        <v>34</v>
      </c>
    </row>
    <row r="528" spans="1:21" s="4" customFormat="1">
      <c r="A528" s="10">
        <v>41409</v>
      </c>
      <c r="B528" s="13">
        <v>2810.252</v>
      </c>
      <c r="C528" s="13">
        <v>119.633</v>
      </c>
      <c r="D528" s="13">
        <v>67.430000000000007</v>
      </c>
      <c r="E528" s="13">
        <v>79.027000000000001</v>
      </c>
      <c r="F528" s="13">
        <v>78.331000000000003</v>
      </c>
      <c r="G528" s="13">
        <v>90.346000000000004</v>
      </c>
      <c r="H528" s="13">
        <v>131.72900000000001</v>
      </c>
      <c r="I528" s="13">
        <v>238.5</v>
      </c>
      <c r="J528" s="13">
        <v>231.5</v>
      </c>
      <c r="K528" s="13">
        <v>155.90799999999999</v>
      </c>
      <c r="L528" s="13">
        <v>119.12</v>
      </c>
      <c r="M528" s="13">
        <v>69.504999999999995</v>
      </c>
      <c r="N528" s="13">
        <v>73.17</v>
      </c>
      <c r="O528" s="13">
        <v>136.327</v>
      </c>
      <c r="P528" s="13">
        <v>85.003</v>
      </c>
      <c r="Q528" s="13">
        <v>76.739999999999995</v>
      </c>
      <c r="R528" s="13">
        <v>83.337999999999994</v>
      </c>
      <c r="S528" s="13" t="e">
        <f t="shared" ca="1" si="18"/>
        <v>#NAME?</v>
      </c>
      <c r="T528" s="13">
        <v>70.5</v>
      </c>
      <c r="U528" s="13">
        <v>34.5</v>
      </c>
    </row>
    <row r="529" spans="1:21" s="4" customFormat="1">
      <c r="A529" s="10">
        <v>41410</v>
      </c>
      <c r="B529" s="13">
        <v>2789.1239999999998</v>
      </c>
      <c r="C529" s="13">
        <v>124.32299999999999</v>
      </c>
      <c r="D529" s="13">
        <v>67.606999999999999</v>
      </c>
      <c r="E529" s="13">
        <v>81.775000000000006</v>
      </c>
      <c r="F529" s="13">
        <v>82.426000000000002</v>
      </c>
      <c r="G529" s="13">
        <v>91.847999999999999</v>
      </c>
      <c r="H529" s="13">
        <v>135.63999999999999</v>
      </c>
      <c r="I529" s="13">
        <v>235.5</v>
      </c>
      <c r="J529" s="13">
        <v>228.5</v>
      </c>
      <c r="K529" s="13">
        <v>158.321</v>
      </c>
      <c r="L529" s="13">
        <v>121.78100000000001</v>
      </c>
      <c r="M529" s="13">
        <v>69.498000000000005</v>
      </c>
      <c r="N529" s="13">
        <v>73.832999999999998</v>
      </c>
      <c r="O529" s="13">
        <v>138.32</v>
      </c>
      <c r="P529" s="13">
        <v>85.058999999999997</v>
      </c>
      <c r="Q529" s="13">
        <v>77.400000000000006</v>
      </c>
      <c r="R529" s="13">
        <v>82.495000000000005</v>
      </c>
      <c r="S529" s="13" t="e">
        <f t="shared" ca="1" si="18"/>
        <v>#NAME?</v>
      </c>
      <c r="T529" s="13">
        <v>70</v>
      </c>
      <c r="U529" s="13">
        <v>33.5</v>
      </c>
    </row>
    <row r="530" spans="1:21" s="4" customFormat="1">
      <c r="A530" s="10">
        <v>41411</v>
      </c>
      <c r="B530" s="13">
        <v>3070.0230000000001</v>
      </c>
      <c r="C530" s="13">
        <v>127.125</v>
      </c>
      <c r="D530" s="13">
        <v>70.147000000000006</v>
      </c>
      <c r="E530" s="13">
        <v>84.328000000000003</v>
      </c>
      <c r="F530" s="13">
        <v>84.495000000000005</v>
      </c>
      <c r="G530" s="13">
        <v>94.944999999999993</v>
      </c>
      <c r="H530" s="13">
        <v>134.614</v>
      </c>
      <c r="I530" s="13">
        <v>233.5</v>
      </c>
      <c r="J530" s="13">
        <v>223.5</v>
      </c>
      <c r="K530" s="13">
        <v>164.94</v>
      </c>
      <c r="L530" s="13">
        <v>114.389</v>
      </c>
      <c r="M530" s="13">
        <v>68.039000000000001</v>
      </c>
      <c r="N530" s="13">
        <v>73.138999999999996</v>
      </c>
      <c r="O530" s="13">
        <v>133.495</v>
      </c>
      <c r="P530" s="13">
        <v>83.802000000000007</v>
      </c>
      <c r="Q530" s="13">
        <v>76.08</v>
      </c>
      <c r="R530" s="13">
        <v>81.234999999999999</v>
      </c>
      <c r="S530" s="13" t="e">
        <f t="shared" ca="1" si="18"/>
        <v>#NAME?</v>
      </c>
      <c r="T530" s="13">
        <v>68.5</v>
      </c>
      <c r="U530" s="13">
        <v>32.5</v>
      </c>
    </row>
    <row r="531" spans="1:21" s="4" customFormat="1">
      <c r="A531" s="10">
        <v>41412</v>
      </c>
      <c r="B531" s="13">
        <v>3070.0230000000001</v>
      </c>
      <c r="C531" s="13">
        <v>127.125</v>
      </c>
      <c r="D531" s="13">
        <v>70.147000000000006</v>
      </c>
      <c r="E531" s="13">
        <v>84.328000000000003</v>
      </c>
      <c r="F531" s="13">
        <v>84.495000000000005</v>
      </c>
      <c r="G531" s="13">
        <v>94.944999999999993</v>
      </c>
      <c r="H531" s="13">
        <v>134.614</v>
      </c>
      <c r="I531" s="13">
        <v>233.5</v>
      </c>
      <c r="J531" s="13">
        <v>223.5</v>
      </c>
      <c r="K531" s="13">
        <v>164.94</v>
      </c>
      <c r="L531" s="13">
        <v>114.389</v>
      </c>
      <c r="M531" s="13">
        <v>68.039000000000001</v>
      </c>
      <c r="N531" s="13">
        <v>73.138999999999996</v>
      </c>
      <c r="O531" s="13">
        <v>133.495</v>
      </c>
      <c r="P531" s="13">
        <v>83.802000000000007</v>
      </c>
      <c r="Q531" s="13">
        <v>76.08</v>
      </c>
      <c r="R531" s="13">
        <v>81.234999999999999</v>
      </c>
      <c r="S531" s="13" t="e">
        <f t="shared" ca="1" si="18"/>
        <v>#NAME?</v>
      </c>
      <c r="T531" s="13">
        <v>68.5</v>
      </c>
      <c r="U531" s="13">
        <v>32.5</v>
      </c>
    </row>
    <row r="532" spans="1:21" s="4" customFormat="1">
      <c r="A532" s="10">
        <v>41413</v>
      </c>
      <c r="B532" s="13">
        <v>3070.0230000000001</v>
      </c>
      <c r="C532" s="13">
        <v>127.125</v>
      </c>
      <c r="D532" s="13">
        <v>70.147000000000006</v>
      </c>
      <c r="E532" s="13">
        <v>84.328000000000003</v>
      </c>
      <c r="F532" s="13">
        <v>84.495000000000005</v>
      </c>
      <c r="G532" s="13">
        <v>94.944999999999993</v>
      </c>
      <c r="H532" s="13">
        <v>134.614</v>
      </c>
      <c r="I532" s="13">
        <v>233.5</v>
      </c>
      <c r="J532" s="13">
        <v>223.5</v>
      </c>
      <c r="K532" s="13">
        <v>164.94</v>
      </c>
      <c r="L532" s="13">
        <v>114.389</v>
      </c>
      <c r="M532" s="13">
        <v>68.039000000000001</v>
      </c>
      <c r="N532" s="13">
        <v>73.138999999999996</v>
      </c>
      <c r="O532" s="13">
        <v>133.495</v>
      </c>
      <c r="P532" s="13">
        <v>83.802000000000007</v>
      </c>
      <c r="Q532" s="13">
        <v>76.08</v>
      </c>
      <c r="R532" s="13">
        <v>81.234999999999999</v>
      </c>
      <c r="S532" s="13" t="e">
        <f t="shared" ca="1" si="18"/>
        <v>#NAME?</v>
      </c>
      <c r="T532" s="13">
        <v>68.5</v>
      </c>
      <c r="U532" s="13">
        <v>32.5</v>
      </c>
    </row>
    <row r="533" spans="1:21" s="4" customFormat="1">
      <c r="A533" s="10">
        <v>41414</v>
      </c>
      <c r="B533" s="13">
        <v>3116.3330000000001</v>
      </c>
      <c r="C533" s="13">
        <v>130.32</v>
      </c>
      <c r="D533" s="13">
        <v>71.941999999999993</v>
      </c>
      <c r="E533" s="13">
        <v>87.817999999999998</v>
      </c>
      <c r="F533" s="13">
        <v>86.825000000000003</v>
      </c>
      <c r="G533" s="13">
        <v>97</v>
      </c>
      <c r="H533" s="13">
        <v>135.76599999999999</v>
      </c>
      <c r="I533" s="13">
        <v>221.5</v>
      </c>
      <c r="J533" s="13">
        <v>222.5</v>
      </c>
      <c r="K533" s="13">
        <v>169.417</v>
      </c>
      <c r="L533" s="13">
        <v>116.626</v>
      </c>
      <c r="M533" s="13">
        <v>68.503</v>
      </c>
      <c r="N533" s="13">
        <v>71.504999999999995</v>
      </c>
      <c r="O533" s="13">
        <v>139.315</v>
      </c>
      <c r="P533" s="13">
        <v>85.168000000000006</v>
      </c>
      <c r="Q533" s="13">
        <v>76.739999999999995</v>
      </c>
      <c r="R533" s="13">
        <v>80.844999999999999</v>
      </c>
      <c r="S533" s="13" t="e">
        <f t="shared" ca="1" si="18"/>
        <v>#NAME?</v>
      </c>
      <c r="T533" s="13">
        <v>67.5</v>
      </c>
      <c r="U533" s="13">
        <v>31.5</v>
      </c>
    </row>
    <row r="534" spans="1:21" s="4" customFormat="1">
      <c r="A534" s="10">
        <v>41415</v>
      </c>
      <c r="B534" s="13">
        <v>3096.54</v>
      </c>
      <c r="C534" s="13">
        <v>129.833</v>
      </c>
      <c r="D534" s="13">
        <v>71.67</v>
      </c>
      <c r="E534" s="13">
        <v>87.492999999999995</v>
      </c>
      <c r="F534" s="13">
        <v>85.498000000000005</v>
      </c>
      <c r="G534" s="13">
        <v>96.837999999999994</v>
      </c>
      <c r="H534" s="13">
        <v>137.16</v>
      </c>
      <c r="I534" s="13">
        <v>222.5</v>
      </c>
      <c r="J534" s="13">
        <v>208.5</v>
      </c>
      <c r="K534" s="13">
        <v>170.887</v>
      </c>
      <c r="L534" s="13">
        <v>118.712</v>
      </c>
      <c r="M534" s="13">
        <v>69.016000000000005</v>
      </c>
      <c r="N534" s="13">
        <v>72.748000000000005</v>
      </c>
      <c r="O534" s="13">
        <v>138.565</v>
      </c>
      <c r="P534" s="13">
        <v>86.328000000000003</v>
      </c>
      <c r="Q534" s="13">
        <v>76.721000000000004</v>
      </c>
      <c r="R534" s="13">
        <v>83.513000000000005</v>
      </c>
      <c r="S534" s="13" t="e">
        <f t="shared" ca="1" si="18"/>
        <v>#NAME?</v>
      </c>
      <c r="T534" s="13">
        <v>67.5</v>
      </c>
      <c r="U534" s="13">
        <v>30</v>
      </c>
    </row>
    <row r="535" spans="1:21" s="4" customFormat="1">
      <c r="A535" s="10">
        <v>41416</v>
      </c>
      <c r="B535" s="13">
        <v>2900.6019999999999</v>
      </c>
      <c r="C535" s="13">
        <v>129.66999999999999</v>
      </c>
      <c r="D535" s="13">
        <v>72.98</v>
      </c>
      <c r="E535" s="13">
        <v>88.662999999999997</v>
      </c>
      <c r="F535" s="13">
        <v>87</v>
      </c>
      <c r="G535" s="13">
        <v>96.843000000000004</v>
      </c>
      <c r="H535" s="13">
        <v>135.571</v>
      </c>
      <c r="I535" s="13">
        <v>216.5</v>
      </c>
      <c r="J535" s="13">
        <v>200</v>
      </c>
      <c r="K535" s="13">
        <v>168.875</v>
      </c>
      <c r="L535" s="13">
        <v>117.998</v>
      </c>
      <c r="M535" s="13">
        <v>69.06</v>
      </c>
      <c r="N535" s="13">
        <v>72.930999999999997</v>
      </c>
      <c r="O535" s="13">
        <v>139.99299999999999</v>
      </c>
      <c r="P535" s="13">
        <v>87.16</v>
      </c>
      <c r="Q535" s="13">
        <v>76.900000000000006</v>
      </c>
      <c r="R535" s="13">
        <v>85.33</v>
      </c>
      <c r="S535" s="13" t="e">
        <f t="shared" ca="1" si="18"/>
        <v>#NAME?</v>
      </c>
      <c r="T535" s="13">
        <v>59.5</v>
      </c>
      <c r="U535" s="13">
        <v>27</v>
      </c>
    </row>
    <row r="536" spans="1:21" s="4" customFormat="1">
      <c r="A536" s="10">
        <v>41417</v>
      </c>
      <c r="B536" s="13">
        <v>3083.5390000000002</v>
      </c>
      <c r="C536" s="13">
        <v>131.99</v>
      </c>
      <c r="D536" s="13">
        <v>74.484999999999999</v>
      </c>
      <c r="E536" s="13">
        <v>91.99</v>
      </c>
      <c r="F536" s="13">
        <v>89.822999999999993</v>
      </c>
      <c r="G536" s="13">
        <v>99.503</v>
      </c>
      <c r="H536" s="13">
        <v>143.11199999999999</v>
      </c>
      <c r="I536" s="13">
        <v>224.5</v>
      </c>
      <c r="J536" s="13">
        <v>203.5</v>
      </c>
      <c r="K536" s="13">
        <v>171.821</v>
      </c>
      <c r="L536" s="13">
        <v>122.4</v>
      </c>
      <c r="M536" s="13">
        <v>72.218999999999994</v>
      </c>
      <c r="N536" s="13">
        <v>76.918000000000006</v>
      </c>
      <c r="O536" s="13">
        <v>146.66</v>
      </c>
      <c r="P536" s="13">
        <v>93.332999999999998</v>
      </c>
      <c r="Q536" s="13">
        <v>79.593000000000004</v>
      </c>
      <c r="R536" s="13">
        <v>88.775000000000006</v>
      </c>
      <c r="S536" s="13" t="e">
        <f t="shared" ca="1" si="18"/>
        <v>#NAME?</v>
      </c>
      <c r="T536" s="13">
        <v>62</v>
      </c>
      <c r="U536" s="13">
        <v>28</v>
      </c>
    </row>
    <row r="537" spans="1:21" s="4" customFormat="1">
      <c r="A537" s="10">
        <v>41418</v>
      </c>
      <c r="B537" s="13">
        <v>3112.7469999999998</v>
      </c>
      <c r="C537" s="13">
        <v>133.01499999999999</v>
      </c>
      <c r="D537" s="13">
        <v>74.552999999999997</v>
      </c>
      <c r="E537" s="13">
        <v>93.524000000000001</v>
      </c>
      <c r="F537" s="13">
        <v>91.552000000000007</v>
      </c>
      <c r="G537" s="13">
        <v>101.313</v>
      </c>
      <c r="H537" s="13">
        <v>144.16200000000001</v>
      </c>
      <c r="I537" s="13">
        <v>232.5</v>
      </c>
      <c r="J537" s="13">
        <v>213.5</v>
      </c>
      <c r="K537" s="13">
        <v>172.21799999999999</v>
      </c>
      <c r="L537" s="13">
        <v>123.52200000000001</v>
      </c>
      <c r="M537" s="13">
        <v>72.218999999999994</v>
      </c>
      <c r="N537" s="13">
        <v>76.918000000000006</v>
      </c>
      <c r="O537" s="13">
        <v>147.63399999999999</v>
      </c>
      <c r="P537" s="13">
        <v>93.332999999999998</v>
      </c>
      <c r="Q537" s="13">
        <v>79.593000000000004</v>
      </c>
      <c r="R537" s="13">
        <v>88.775000000000006</v>
      </c>
      <c r="S537" s="13" t="e">
        <f t="shared" ca="1" si="18"/>
        <v>#NAME?</v>
      </c>
      <c r="T537" s="13">
        <v>62.5</v>
      </c>
      <c r="U537" s="13">
        <v>28.5</v>
      </c>
    </row>
    <row r="538" spans="1:21" s="4" customFormat="1">
      <c r="A538" s="10">
        <v>41419</v>
      </c>
      <c r="B538" s="13">
        <v>3112.7469999999998</v>
      </c>
      <c r="C538" s="13">
        <v>133.01499999999999</v>
      </c>
      <c r="D538" s="13">
        <v>74.552999999999997</v>
      </c>
      <c r="E538" s="13">
        <v>93.524000000000001</v>
      </c>
      <c r="F538" s="13">
        <v>91.552000000000007</v>
      </c>
      <c r="G538" s="13">
        <v>101.313</v>
      </c>
      <c r="H538" s="13">
        <v>144.16200000000001</v>
      </c>
      <c r="I538" s="13">
        <v>232.5</v>
      </c>
      <c r="J538" s="13">
        <v>213.5</v>
      </c>
      <c r="K538" s="13">
        <v>172.21799999999999</v>
      </c>
      <c r="L538" s="13">
        <v>123.52200000000001</v>
      </c>
      <c r="M538" s="13">
        <v>72.218999999999994</v>
      </c>
      <c r="N538" s="13">
        <v>76.918000000000006</v>
      </c>
      <c r="O538" s="13">
        <v>147.63399999999999</v>
      </c>
      <c r="P538" s="13">
        <v>93.332999999999998</v>
      </c>
      <c r="Q538" s="13">
        <v>79.593000000000004</v>
      </c>
      <c r="R538" s="13">
        <v>88.775000000000006</v>
      </c>
      <c r="S538" s="13" t="e">
        <f t="shared" ca="1" si="18"/>
        <v>#NAME?</v>
      </c>
      <c r="T538" s="13">
        <v>62.5</v>
      </c>
      <c r="U538" s="13">
        <v>28.5</v>
      </c>
    </row>
    <row r="539" spans="1:21" s="4" customFormat="1">
      <c r="A539" s="10">
        <v>41420</v>
      </c>
      <c r="B539" s="13">
        <v>3112.7469999999998</v>
      </c>
      <c r="C539" s="13">
        <v>133.01499999999999</v>
      </c>
      <c r="D539" s="13">
        <v>74.552999999999997</v>
      </c>
      <c r="E539" s="13">
        <v>93.524000000000001</v>
      </c>
      <c r="F539" s="13">
        <v>91.552000000000007</v>
      </c>
      <c r="G539" s="13">
        <v>101.313</v>
      </c>
      <c r="H539" s="13">
        <v>144.16200000000001</v>
      </c>
      <c r="I539" s="13">
        <v>232.5</v>
      </c>
      <c r="J539" s="13">
        <v>213.5</v>
      </c>
      <c r="K539" s="13">
        <v>172.21799999999999</v>
      </c>
      <c r="L539" s="13">
        <v>123.52200000000001</v>
      </c>
      <c r="M539" s="13">
        <v>72.218999999999994</v>
      </c>
      <c r="N539" s="13">
        <v>76.918000000000006</v>
      </c>
      <c r="O539" s="13">
        <v>147.63399999999999</v>
      </c>
      <c r="P539" s="13">
        <v>93.332999999999998</v>
      </c>
      <c r="Q539" s="13">
        <v>79.593000000000004</v>
      </c>
      <c r="R539" s="13">
        <v>88.775000000000006</v>
      </c>
      <c r="S539" s="13" t="e">
        <f t="shared" ca="1" si="18"/>
        <v>#NAME?</v>
      </c>
      <c r="T539" s="13">
        <v>62.5</v>
      </c>
      <c r="U539" s="13">
        <v>28.5</v>
      </c>
    </row>
    <row r="540" spans="1:21" s="4" customFormat="1">
      <c r="A540" s="10">
        <v>41421</v>
      </c>
      <c r="B540" s="13">
        <v>3146.433</v>
      </c>
      <c r="C540" s="13">
        <v>134.483</v>
      </c>
      <c r="D540" s="13">
        <v>75.001999999999995</v>
      </c>
      <c r="E540" s="13">
        <v>94.546000000000006</v>
      </c>
      <c r="F540" s="13">
        <v>92.745000000000005</v>
      </c>
      <c r="G540" s="13">
        <v>100.36799999999999</v>
      </c>
      <c r="H540" s="13">
        <v>144.173</v>
      </c>
      <c r="I540" s="13">
        <v>232.5</v>
      </c>
      <c r="J540" s="13">
        <v>213.5</v>
      </c>
      <c r="K540" s="13">
        <v>172.959</v>
      </c>
      <c r="L540" s="13">
        <v>124.538</v>
      </c>
      <c r="M540" s="13">
        <v>74.718999999999994</v>
      </c>
      <c r="N540" s="13">
        <v>80.495000000000005</v>
      </c>
      <c r="O540" s="13">
        <v>155.148</v>
      </c>
      <c r="P540" s="13">
        <v>96.650999999999996</v>
      </c>
      <c r="Q540" s="13">
        <v>81.953999999999994</v>
      </c>
      <c r="R540" s="13">
        <v>90.343000000000004</v>
      </c>
      <c r="S540" s="13" t="e">
        <f t="shared" ca="1" si="18"/>
        <v>#NAME?</v>
      </c>
      <c r="T540" s="13">
        <v>62.5</v>
      </c>
      <c r="U540" s="13">
        <v>28.5</v>
      </c>
    </row>
    <row r="541" spans="1:21" s="4" customFormat="1">
      <c r="A541" s="10">
        <v>41422</v>
      </c>
      <c r="B541" s="13">
        <v>3183.6350000000002</v>
      </c>
      <c r="C541" s="13">
        <v>136.89699999999999</v>
      </c>
      <c r="D541" s="13">
        <v>72.855000000000004</v>
      </c>
      <c r="E541" s="13">
        <v>96.438999999999993</v>
      </c>
      <c r="F541" s="13">
        <v>94.33</v>
      </c>
      <c r="G541" s="13">
        <v>101.663</v>
      </c>
      <c r="H541" s="13">
        <v>142.11699999999999</v>
      </c>
      <c r="I541" s="13">
        <v>243.5</v>
      </c>
      <c r="J541" s="13">
        <v>225.5</v>
      </c>
      <c r="K541" s="13">
        <v>174.05699999999999</v>
      </c>
      <c r="L541" s="13">
        <v>124.108</v>
      </c>
      <c r="M541" s="13">
        <v>70.268000000000001</v>
      </c>
      <c r="N541" s="13">
        <v>78.239999999999995</v>
      </c>
      <c r="O541" s="13">
        <v>148.81299999999999</v>
      </c>
      <c r="P541" s="13">
        <v>91.73</v>
      </c>
      <c r="Q541" s="13">
        <v>81.623999999999995</v>
      </c>
      <c r="R541" s="13">
        <v>86.638999999999996</v>
      </c>
      <c r="S541" s="13" t="e">
        <f t="shared" ref="S541:S604" ca="1" si="19">+IFERROR(VLOOKUP($A541,$Y$28:$Z$330,2,0),S540)</f>
        <v>#NAME?</v>
      </c>
      <c r="T541" s="13">
        <v>65.5</v>
      </c>
      <c r="U541" s="13">
        <v>29</v>
      </c>
    </row>
    <row r="542" spans="1:21" s="4" customFormat="1">
      <c r="A542" s="10">
        <v>41423</v>
      </c>
      <c r="B542" s="13">
        <v>3180.6990000000001</v>
      </c>
      <c r="C542" s="13">
        <v>142.19200000000001</v>
      </c>
      <c r="D542" s="13">
        <v>76.284999999999997</v>
      </c>
      <c r="E542" s="13">
        <v>101.413</v>
      </c>
      <c r="F542" s="13">
        <v>97.218999999999994</v>
      </c>
      <c r="G542" s="13">
        <v>104.05200000000001</v>
      </c>
      <c r="H542" s="13">
        <v>150.995</v>
      </c>
      <c r="I542" s="13">
        <v>249.5</v>
      </c>
      <c r="J542" s="13">
        <v>230.5</v>
      </c>
      <c r="K542" s="13">
        <v>181.28800000000001</v>
      </c>
      <c r="L542" s="13">
        <v>129.333</v>
      </c>
      <c r="M542" s="13">
        <v>70.927999999999997</v>
      </c>
      <c r="N542" s="13">
        <v>77.415000000000006</v>
      </c>
      <c r="O542" s="13">
        <v>149.96799999999999</v>
      </c>
      <c r="P542" s="13">
        <v>98.992000000000004</v>
      </c>
      <c r="Q542" s="13">
        <v>80.799000000000007</v>
      </c>
      <c r="R542" s="13">
        <v>90.772000000000006</v>
      </c>
      <c r="S542" s="13" t="e">
        <f t="shared" ca="1" si="19"/>
        <v>#NAME?</v>
      </c>
      <c r="T542" s="13">
        <v>67</v>
      </c>
      <c r="U542" s="13">
        <v>29.5</v>
      </c>
    </row>
    <row r="543" spans="1:21" s="4" customFormat="1">
      <c r="A543" s="10">
        <v>41424</v>
      </c>
      <c r="B543" s="13">
        <v>3250.4670000000001</v>
      </c>
      <c r="C543" s="13">
        <v>142</v>
      </c>
      <c r="D543" s="13">
        <v>75.834999999999994</v>
      </c>
      <c r="E543" s="13">
        <v>101.995</v>
      </c>
      <c r="F543" s="13">
        <v>97.834999999999994</v>
      </c>
      <c r="G543" s="13">
        <v>105.175</v>
      </c>
      <c r="H543" s="13">
        <v>154.328</v>
      </c>
      <c r="I543" s="13">
        <v>250.5</v>
      </c>
      <c r="J543" s="13">
        <v>232.5</v>
      </c>
      <c r="K543" s="13">
        <v>189.49799999999999</v>
      </c>
      <c r="L543" s="13">
        <v>132.77500000000001</v>
      </c>
      <c r="M543" s="13">
        <v>74.668000000000006</v>
      </c>
      <c r="N543" s="13">
        <v>82.334999999999994</v>
      </c>
      <c r="O543" s="13">
        <v>165.50299999999999</v>
      </c>
      <c r="P543" s="13">
        <v>97.662999999999997</v>
      </c>
      <c r="Q543" s="13">
        <v>83.39</v>
      </c>
      <c r="R543" s="13">
        <v>89.84</v>
      </c>
      <c r="S543" s="13" t="e">
        <f t="shared" ca="1" si="19"/>
        <v>#NAME?</v>
      </c>
      <c r="T543" s="13">
        <v>67</v>
      </c>
      <c r="U543" s="13">
        <v>27.5</v>
      </c>
    </row>
    <row r="544" spans="1:21" s="4" customFormat="1">
      <c r="A544" s="10">
        <v>41425</v>
      </c>
      <c r="B544" s="13">
        <v>3143.79</v>
      </c>
      <c r="C544" s="13">
        <v>146.98500000000001</v>
      </c>
      <c r="D544" s="13">
        <v>77.489999999999995</v>
      </c>
      <c r="E544" s="13">
        <v>106.473</v>
      </c>
      <c r="F544" s="13">
        <v>102.818</v>
      </c>
      <c r="G544" s="13">
        <v>110.15</v>
      </c>
      <c r="H544" s="13">
        <v>155.45099999999999</v>
      </c>
      <c r="I544" s="13">
        <v>253.5</v>
      </c>
      <c r="J544" s="13">
        <v>235</v>
      </c>
      <c r="K544" s="13">
        <v>191.65299999999999</v>
      </c>
      <c r="L544" s="13">
        <v>130.94800000000001</v>
      </c>
      <c r="M544" s="13">
        <v>74.221000000000004</v>
      </c>
      <c r="N544" s="13">
        <v>83.721999999999994</v>
      </c>
      <c r="O544" s="13">
        <v>161.87200000000001</v>
      </c>
      <c r="P544" s="13">
        <v>96.843999999999994</v>
      </c>
      <c r="Q544" s="13">
        <v>84.71</v>
      </c>
      <c r="R544" s="13">
        <v>86.662999999999997</v>
      </c>
      <c r="S544" s="13" t="e">
        <f t="shared" ca="1" si="19"/>
        <v>#NAME?</v>
      </c>
      <c r="T544" s="13">
        <v>67.5</v>
      </c>
      <c r="U544" s="13">
        <v>28</v>
      </c>
    </row>
    <row r="545" spans="1:21" s="4" customFormat="1">
      <c r="A545" s="10">
        <v>41426</v>
      </c>
      <c r="B545" s="13">
        <v>3143.79</v>
      </c>
      <c r="C545" s="13">
        <v>146.98500000000001</v>
      </c>
      <c r="D545" s="13">
        <v>77.489999999999995</v>
      </c>
      <c r="E545" s="13">
        <v>106.473</v>
      </c>
      <c r="F545" s="13">
        <v>102.818</v>
      </c>
      <c r="G545" s="13">
        <v>110.15</v>
      </c>
      <c r="H545" s="13">
        <v>155.45099999999999</v>
      </c>
      <c r="I545" s="13">
        <v>253.5</v>
      </c>
      <c r="J545" s="13">
        <v>235</v>
      </c>
      <c r="K545" s="13">
        <v>191.65299999999999</v>
      </c>
      <c r="L545" s="13">
        <v>130.94800000000001</v>
      </c>
      <c r="M545" s="13">
        <v>74.221000000000004</v>
      </c>
      <c r="N545" s="13">
        <v>83.721999999999994</v>
      </c>
      <c r="O545" s="13">
        <v>161.87200000000001</v>
      </c>
      <c r="P545" s="13">
        <v>96.843999999999994</v>
      </c>
      <c r="Q545" s="13">
        <v>84.71</v>
      </c>
      <c r="R545" s="13">
        <v>86.662999999999997</v>
      </c>
      <c r="S545" s="13" t="e">
        <f t="shared" ca="1" si="19"/>
        <v>#NAME?</v>
      </c>
      <c r="T545" s="13">
        <v>67.5</v>
      </c>
      <c r="U545" s="13">
        <v>28</v>
      </c>
    </row>
    <row r="546" spans="1:21" s="4" customFormat="1">
      <c r="A546" s="10">
        <v>41427</v>
      </c>
      <c r="B546" s="13">
        <v>3143.79</v>
      </c>
      <c r="C546" s="13">
        <v>146.98500000000001</v>
      </c>
      <c r="D546" s="13">
        <v>77.489999999999995</v>
      </c>
      <c r="E546" s="13">
        <v>106.473</v>
      </c>
      <c r="F546" s="13">
        <v>102.818</v>
      </c>
      <c r="G546" s="13">
        <v>110.15</v>
      </c>
      <c r="H546" s="13">
        <v>155.45099999999999</v>
      </c>
      <c r="I546" s="13">
        <v>253.5</v>
      </c>
      <c r="J546" s="13">
        <v>235</v>
      </c>
      <c r="K546" s="13">
        <v>191.65299999999999</v>
      </c>
      <c r="L546" s="13">
        <v>130.94800000000001</v>
      </c>
      <c r="M546" s="13">
        <v>74.221000000000004</v>
      </c>
      <c r="N546" s="13">
        <v>83.721999999999994</v>
      </c>
      <c r="O546" s="13">
        <v>161.87200000000001</v>
      </c>
      <c r="P546" s="13">
        <v>96.843999999999994</v>
      </c>
      <c r="Q546" s="13">
        <v>84.71</v>
      </c>
      <c r="R546" s="13">
        <v>86.662999999999997</v>
      </c>
      <c r="S546" s="13" t="e">
        <f t="shared" ca="1" si="19"/>
        <v>#NAME?</v>
      </c>
      <c r="T546" s="13">
        <v>67.5</v>
      </c>
      <c r="U546" s="13">
        <v>28</v>
      </c>
    </row>
    <row r="547" spans="1:21" s="4" customFormat="1">
      <c r="A547" s="10">
        <v>41428</v>
      </c>
      <c r="B547" s="13">
        <v>3174.123</v>
      </c>
      <c r="C547" s="13">
        <v>147.17500000000001</v>
      </c>
      <c r="D547" s="13">
        <v>78.471999999999994</v>
      </c>
      <c r="E547" s="13">
        <v>105.95099999999999</v>
      </c>
      <c r="F547" s="13">
        <v>102.91200000000001</v>
      </c>
      <c r="G547" s="13">
        <v>110.589</v>
      </c>
      <c r="H547" s="13">
        <v>160.607</v>
      </c>
      <c r="I547" s="13">
        <v>261.5</v>
      </c>
      <c r="J547" s="13">
        <v>242.5</v>
      </c>
      <c r="K547" s="13">
        <v>192.99799999999999</v>
      </c>
      <c r="L547" s="13">
        <v>145.66300000000001</v>
      </c>
      <c r="M547" s="13">
        <v>81.667000000000002</v>
      </c>
      <c r="N547" s="13">
        <v>90.539000000000001</v>
      </c>
      <c r="O547" s="13">
        <v>184.25700000000001</v>
      </c>
      <c r="P547" s="13">
        <v>107.001</v>
      </c>
      <c r="Q547" s="13">
        <v>90.966999999999999</v>
      </c>
      <c r="R547" s="13">
        <v>93.757000000000005</v>
      </c>
      <c r="S547" s="13" t="e">
        <f t="shared" ca="1" si="19"/>
        <v>#NAME?</v>
      </c>
      <c r="T547" s="13">
        <v>71.5</v>
      </c>
      <c r="U547" s="13">
        <v>28.5</v>
      </c>
    </row>
    <row r="548" spans="1:21" s="4" customFormat="1">
      <c r="A548" s="10">
        <v>41429</v>
      </c>
      <c r="B548" s="13">
        <v>3490.8020000000001</v>
      </c>
      <c r="C548" s="13">
        <v>149.92500000000001</v>
      </c>
      <c r="D548" s="13">
        <v>81.471000000000004</v>
      </c>
      <c r="E548" s="13">
        <v>110.346</v>
      </c>
      <c r="F548" s="13">
        <v>106.066</v>
      </c>
      <c r="G548" s="13">
        <v>114.32</v>
      </c>
      <c r="H548" s="13">
        <v>156.71600000000001</v>
      </c>
      <c r="I548" s="13">
        <v>253.5</v>
      </c>
      <c r="J548" s="13">
        <v>233.5</v>
      </c>
      <c r="K548" s="13">
        <v>187.268</v>
      </c>
      <c r="L548" s="13">
        <v>141.267</v>
      </c>
      <c r="M548" s="13">
        <v>79.003</v>
      </c>
      <c r="N548" s="13">
        <v>88.498000000000005</v>
      </c>
      <c r="O548" s="13">
        <v>181.99799999999999</v>
      </c>
      <c r="P548" s="13">
        <v>100.889</v>
      </c>
      <c r="Q548" s="13">
        <v>90.369</v>
      </c>
      <c r="R548" s="13">
        <v>91.668000000000006</v>
      </c>
      <c r="S548" s="13" t="e">
        <f t="shared" ca="1" si="19"/>
        <v>#NAME?</v>
      </c>
      <c r="T548" s="13">
        <v>69.5</v>
      </c>
      <c r="U548" s="13">
        <v>27.5</v>
      </c>
    </row>
    <row r="549" spans="1:21" s="4" customFormat="1">
      <c r="A549" s="10">
        <v>41430</v>
      </c>
      <c r="B549" s="13">
        <v>3297.2910000000002</v>
      </c>
      <c r="C549" s="13">
        <v>152.74</v>
      </c>
      <c r="D549" s="13">
        <v>86.793000000000006</v>
      </c>
      <c r="E549" s="13">
        <v>117.806</v>
      </c>
      <c r="F549" s="13">
        <v>112.601</v>
      </c>
      <c r="G549" s="13">
        <v>121.774</v>
      </c>
      <c r="H549" s="13">
        <v>166.89</v>
      </c>
      <c r="I549" s="13">
        <v>253.5</v>
      </c>
      <c r="J549" s="13">
        <v>233.5</v>
      </c>
      <c r="K549" s="13">
        <v>195.43</v>
      </c>
      <c r="L549" s="13">
        <v>153.03899999999999</v>
      </c>
      <c r="M549" s="13">
        <v>80.655000000000001</v>
      </c>
      <c r="N549" s="13">
        <v>88.498000000000005</v>
      </c>
      <c r="O549" s="13">
        <v>182.16</v>
      </c>
      <c r="P549" s="13">
        <v>103.01</v>
      </c>
      <c r="Q549" s="13">
        <v>90.350999999999999</v>
      </c>
      <c r="R549" s="13">
        <v>91.668000000000006</v>
      </c>
      <c r="S549" s="13" t="e">
        <f t="shared" ca="1" si="19"/>
        <v>#NAME?</v>
      </c>
      <c r="T549" s="13">
        <v>69</v>
      </c>
      <c r="U549" s="13">
        <v>28</v>
      </c>
    </row>
    <row r="550" spans="1:21" s="4" customFormat="1">
      <c r="A550" s="10">
        <v>41431</v>
      </c>
      <c r="B550" s="13">
        <v>3331.0729999999999</v>
      </c>
      <c r="C550" s="13">
        <v>155.827</v>
      </c>
      <c r="D550" s="13">
        <v>88.01</v>
      </c>
      <c r="E550" s="13">
        <v>122.818</v>
      </c>
      <c r="F550" s="13">
        <v>118.498</v>
      </c>
      <c r="G550" s="13">
        <v>126.14700000000001</v>
      </c>
      <c r="H550" s="13">
        <v>175.17</v>
      </c>
      <c r="I550" s="13">
        <v>258.5</v>
      </c>
      <c r="J550" s="13">
        <v>238.5</v>
      </c>
      <c r="K550" s="13">
        <v>200.661</v>
      </c>
      <c r="L550" s="13">
        <v>167.98599999999999</v>
      </c>
      <c r="M550" s="13">
        <v>82.33</v>
      </c>
      <c r="N550" s="13">
        <v>88.498000000000005</v>
      </c>
      <c r="O550" s="13">
        <v>181.84</v>
      </c>
      <c r="P550" s="13">
        <v>103.515</v>
      </c>
      <c r="Q550" s="13">
        <v>91.977999999999994</v>
      </c>
      <c r="R550" s="13">
        <v>91.668000000000006</v>
      </c>
      <c r="S550" s="13" t="e">
        <f t="shared" ca="1" si="19"/>
        <v>#NAME?</v>
      </c>
      <c r="T550" s="13">
        <v>69</v>
      </c>
      <c r="U550" s="13">
        <v>28.5</v>
      </c>
    </row>
    <row r="551" spans="1:21" s="4" customFormat="1">
      <c r="A551" s="10">
        <v>41432</v>
      </c>
      <c r="B551" s="13">
        <v>3570.97</v>
      </c>
      <c r="C551" s="13">
        <v>159.49299999999999</v>
      </c>
      <c r="D551" s="13">
        <v>91.99</v>
      </c>
      <c r="E551" s="13">
        <v>124.75</v>
      </c>
      <c r="F551" s="13">
        <v>118.625</v>
      </c>
      <c r="G551" s="13">
        <v>127.75</v>
      </c>
      <c r="H551" s="13">
        <v>174.577</v>
      </c>
      <c r="I551" s="13">
        <v>264.5</v>
      </c>
      <c r="J551" s="13">
        <v>250.5</v>
      </c>
      <c r="K551" s="13">
        <v>197.44300000000001</v>
      </c>
      <c r="L551" s="13">
        <v>163.22399999999999</v>
      </c>
      <c r="M551" s="13">
        <v>82.33</v>
      </c>
      <c r="N551" s="13">
        <v>88.498000000000005</v>
      </c>
      <c r="O551" s="13">
        <v>181.84</v>
      </c>
      <c r="P551" s="13">
        <v>103.515</v>
      </c>
      <c r="Q551" s="13">
        <v>91.977999999999994</v>
      </c>
      <c r="R551" s="13">
        <v>91.668000000000006</v>
      </c>
      <c r="S551" s="13" t="e">
        <f t="shared" ca="1" si="19"/>
        <v>#NAME?</v>
      </c>
      <c r="T551" s="13">
        <v>71</v>
      </c>
      <c r="U551" s="13">
        <v>28.5</v>
      </c>
    </row>
    <row r="552" spans="1:21" s="4" customFormat="1">
      <c r="A552" s="10">
        <v>41433</v>
      </c>
      <c r="B552" s="13">
        <v>3570.97</v>
      </c>
      <c r="C552" s="13">
        <v>159.49299999999999</v>
      </c>
      <c r="D552" s="13">
        <v>91.99</v>
      </c>
      <c r="E552" s="13">
        <v>124.75</v>
      </c>
      <c r="F552" s="13">
        <v>118.625</v>
      </c>
      <c r="G552" s="13">
        <v>127.75</v>
      </c>
      <c r="H552" s="13">
        <v>174.577</v>
      </c>
      <c r="I552" s="13">
        <v>264.5</v>
      </c>
      <c r="J552" s="13">
        <v>250.5</v>
      </c>
      <c r="K552" s="13">
        <v>197.44300000000001</v>
      </c>
      <c r="L552" s="13">
        <v>163.22399999999999</v>
      </c>
      <c r="M552" s="13">
        <v>82.33</v>
      </c>
      <c r="N552" s="13">
        <v>88.498000000000005</v>
      </c>
      <c r="O552" s="13">
        <v>181.84</v>
      </c>
      <c r="P552" s="13">
        <v>103.515</v>
      </c>
      <c r="Q552" s="13">
        <v>91.977999999999994</v>
      </c>
      <c r="R552" s="13">
        <v>91.668000000000006</v>
      </c>
      <c r="S552" s="13" t="e">
        <f t="shared" ca="1" si="19"/>
        <v>#NAME?</v>
      </c>
      <c r="T552" s="13">
        <v>71</v>
      </c>
      <c r="U552" s="13">
        <v>28.5</v>
      </c>
    </row>
    <row r="553" spans="1:21" s="4" customFormat="1">
      <c r="A553" s="10">
        <v>41434</v>
      </c>
      <c r="B553" s="13">
        <v>3570.97</v>
      </c>
      <c r="C553" s="13">
        <v>159.49299999999999</v>
      </c>
      <c r="D553" s="13">
        <v>91.99</v>
      </c>
      <c r="E553" s="13">
        <v>124.75</v>
      </c>
      <c r="F553" s="13">
        <v>118.625</v>
      </c>
      <c r="G553" s="13">
        <v>127.75</v>
      </c>
      <c r="H553" s="13">
        <v>174.577</v>
      </c>
      <c r="I553" s="13">
        <v>264.5</v>
      </c>
      <c r="J553" s="13">
        <v>250.5</v>
      </c>
      <c r="K553" s="13">
        <v>197.44300000000001</v>
      </c>
      <c r="L553" s="13">
        <v>163.22399999999999</v>
      </c>
      <c r="M553" s="13">
        <v>82.33</v>
      </c>
      <c r="N553" s="13">
        <v>88.498000000000005</v>
      </c>
      <c r="O553" s="13">
        <v>181.84</v>
      </c>
      <c r="P553" s="13">
        <v>103.515</v>
      </c>
      <c r="Q553" s="13">
        <v>91.977999999999994</v>
      </c>
      <c r="R553" s="13">
        <v>91.668000000000006</v>
      </c>
      <c r="S553" s="13" t="e">
        <f t="shared" ca="1" si="19"/>
        <v>#NAME?</v>
      </c>
      <c r="T553" s="13">
        <v>71</v>
      </c>
      <c r="U553" s="13">
        <v>28.5</v>
      </c>
    </row>
    <row r="554" spans="1:21" s="4" customFormat="1">
      <c r="A554" s="10">
        <v>41435</v>
      </c>
      <c r="B554" s="13">
        <v>3582.8130000000001</v>
      </c>
      <c r="C554" s="13">
        <v>168.25</v>
      </c>
      <c r="D554" s="13">
        <v>96.875</v>
      </c>
      <c r="E554" s="13">
        <v>132.125</v>
      </c>
      <c r="F554" s="13">
        <v>125.143</v>
      </c>
      <c r="G554" s="13">
        <v>137.25</v>
      </c>
      <c r="H554" s="13">
        <v>182.101</v>
      </c>
      <c r="I554" s="13">
        <v>257.5</v>
      </c>
      <c r="J554" s="13">
        <v>247.5</v>
      </c>
      <c r="K554" s="13">
        <v>203.93199999999999</v>
      </c>
      <c r="L554" s="13">
        <v>171.613</v>
      </c>
      <c r="M554" s="13">
        <v>84.822999999999993</v>
      </c>
      <c r="N554" s="13">
        <v>94.488</v>
      </c>
      <c r="O554" s="13">
        <v>199.501</v>
      </c>
      <c r="P554" s="13">
        <v>108.253</v>
      </c>
      <c r="Q554" s="13">
        <v>94.322999999999993</v>
      </c>
      <c r="R554" s="13">
        <v>94.314999999999998</v>
      </c>
      <c r="S554" s="13" t="e">
        <f t="shared" ca="1" si="19"/>
        <v>#NAME?</v>
      </c>
      <c r="T554" s="13">
        <v>70.5</v>
      </c>
      <c r="U554" s="13">
        <v>28</v>
      </c>
    </row>
    <row r="555" spans="1:21" s="4" customFormat="1">
      <c r="A555" s="10">
        <v>41436</v>
      </c>
      <c r="B555" s="13">
        <v>3745.56</v>
      </c>
      <c r="C555" s="13">
        <v>176.74799999999999</v>
      </c>
      <c r="D555" s="13">
        <v>101.824</v>
      </c>
      <c r="E555" s="13">
        <v>140.91900000000001</v>
      </c>
      <c r="F555" s="13">
        <v>136.38900000000001</v>
      </c>
      <c r="G555" s="13">
        <v>145.89400000000001</v>
      </c>
      <c r="H555" s="13">
        <v>189.76900000000001</v>
      </c>
      <c r="I555" s="13">
        <v>266.5</v>
      </c>
      <c r="J555" s="13">
        <v>257.5</v>
      </c>
      <c r="K555" s="13">
        <v>212.90799999999999</v>
      </c>
      <c r="L555" s="13">
        <v>184.011</v>
      </c>
      <c r="M555" s="13">
        <v>93.325000000000003</v>
      </c>
      <c r="N555" s="13">
        <v>104.292</v>
      </c>
      <c r="O555" s="13">
        <v>216.01499999999999</v>
      </c>
      <c r="P555" s="13">
        <v>121.886</v>
      </c>
      <c r="Q555" s="13">
        <v>102.812</v>
      </c>
      <c r="R555" s="13">
        <v>105.61799999999999</v>
      </c>
      <c r="S555" s="13" t="e">
        <f t="shared" ca="1" si="19"/>
        <v>#NAME?</v>
      </c>
      <c r="T555" s="13">
        <v>74</v>
      </c>
      <c r="U555" s="13">
        <v>29.5</v>
      </c>
    </row>
    <row r="556" spans="1:21" s="4" customFormat="1">
      <c r="A556" s="10">
        <v>41437</v>
      </c>
      <c r="B556" s="13">
        <v>3732.4050000000002</v>
      </c>
      <c r="C556" s="13">
        <v>174.982</v>
      </c>
      <c r="D556" s="13">
        <v>101.834</v>
      </c>
      <c r="E556" s="13">
        <v>140.041</v>
      </c>
      <c r="F556" s="13">
        <v>135.173</v>
      </c>
      <c r="G556" s="13">
        <v>144.333</v>
      </c>
      <c r="H556" s="13">
        <v>188.96899999999999</v>
      </c>
      <c r="I556" s="13">
        <v>258.5</v>
      </c>
      <c r="J556" s="13">
        <v>247.5</v>
      </c>
      <c r="K556" s="13">
        <v>207.04300000000001</v>
      </c>
      <c r="L556" s="13">
        <v>177.72499999999999</v>
      </c>
      <c r="M556" s="13">
        <v>93.325000000000003</v>
      </c>
      <c r="N556" s="13">
        <v>104.292</v>
      </c>
      <c r="O556" s="13">
        <v>216.01499999999999</v>
      </c>
      <c r="P556" s="13">
        <v>121.886</v>
      </c>
      <c r="Q556" s="13">
        <v>102.812</v>
      </c>
      <c r="R556" s="13">
        <v>105.61799999999999</v>
      </c>
      <c r="S556" s="13" t="e">
        <f t="shared" ca="1" si="19"/>
        <v>#NAME?</v>
      </c>
      <c r="T556" s="13">
        <v>71</v>
      </c>
      <c r="U556" s="13">
        <v>27</v>
      </c>
    </row>
    <row r="557" spans="1:21" s="4" customFormat="1">
      <c r="A557" s="10">
        <v>41438</v>
      </c>
      <c r="B557" s="13">
        <v>3736.788</v>
      </c>
      <c r="C557" s="13">
        <v>154.21</v>
      </c>
      <c r="D557" s="13">
        <v>87.495000000000005</v>
      </c>
      <c r="E557" s="13">
        <v>121.53</v>
      </c>
      <c r="F557" s="13">
        <v>117.705</v>
      </c>
      <c r="G557" s="13">
        <v>126.86</v>
      </c>
      <c r="H557" s="13">
        <v>179.40799999999999</v>
      </c>
      <c r="I557" s="13">
        <v>267.5</v>
      </c>
      <c r="J557" s="13">
        <v>257.5</v>
      </c>
      <c r="K557" s="13">
        <v>193.251</v>
      </c>
      <c r="L557" s="13">
        <v>168.255</v>
      </c>
      <c r="M557" s="13">
        <v>99.855000000000004</v>
      </c>
      <c r="N557" s="13">
        <v>111.015</v>
      </c>
      <c r="O557" s="13">
        <v>224.06</v>
      </c>
      <c r="P557" s="13">
        <v>123.553</v>
      </c>
      <c r="Q557" s="13">
        <v>108.46599999999999</v>
      </c>
      <c r="R557" s="13">
        <v>116.85299999999999</v>
      </c>
      <c r="S557" s="13" t="e">
        <f t="shared" ca="1" si="19"/>
        <v>#NAME?</v>
      </c>
      <c r="T557" s="13">
        <v>71.5</v>
      </c>
      <c r="U557" s="13">
        <v>28</v>
      </c>
    </row>
    <row r="558" spans="1:21" s="4" customFormat="1">
      <c r="A558" s="10">
        <v>41439</v>
      </c>
      <c r="B558" s="13">
        <v>3646.9079999999999</v>
      </c>
      <c r="C558" s="13">
        <v>150.815</v>
      </c>
      <c r="D558" s="13">
        <v>87.83</v>
      </c>
      <c r="E558" s="13">
        <v>120.47</v>
      </c>
      <c r="F558" s="13">
        <v>115.645</v>
      </c>
      <c r="G558" s="13">
        <v>124.432</v>
      </c>
      <c r="H558" s="13">
        <v>170.93299999999999</v>
      </c>
      <c r="I558" s="13">
        <v>260.5</v>
      </c>
      <c r="J558" s="13">
        <v>252.5</v>
      </c>
      <c r="K558" s="13">
        <v>183.95699999999999</v>
      </c>
      <c r="L558" s="13">
        <v>157.75200000000001</v>
      </c>
      <c r="M558" s="13">
        <v>83.995000000000005</v>
      </c>
      <c r="N558" s="13">
        <v>96.33</v>
      </c>
      <c r="O558" s="13">
        <v>197.024</v>
      </c>
      <c r="P558" s="13">
        <v>109.129</v>
      </c>
      <c r="Q558" s="13">
        <v>96.992999999999995</v>
      </c>
      <c r="R558" s="13">
        <v>102.325</v>
      </c>
      <c r="S558" s="13" t="e">
        <f t="shared" ca="1" si="19"/>
        <v>#NAME?</v>
      </c>
      <c r="T558" s="13">
        <v>69.5</v>
      </c>
      <c r="U558" s="13">
        <v>26</v>
      </c>
    </row>
    <row r="559" spans="1:21" s="4" customFormat="1">
      <c r="A559" s="10">
        <v>41440</v>
      </c>
      <c r="B559" s="13">
        <v>3646.9079999999999</v>
      </c>
      <c r="C559" s="13">
        <v>150.815</v>
      </c>
      <c r="D559" s="13">
        <v>87.83</v>
      </c>
      <c r="E559" s="13">
        <v>120.47</v>
      </c>
      <c r="F559" s="13">
        <v>115.645</v>
      </c>
      <c r="G559" s="13">
        <v>124.432</v>
      </c>
      <c r="H559" s="13">
        <v>170.93299999999999</v>
      </c>
      <c r="I559" s="13">
        <v>260.5</v>
      </c>
      <c r="J559" s="13">
        <v>252.5</v>
      </c>
      <c r="K559" s="13">
        <v>183.95699999999999</v>
      </c>
      <c r="L559" s="13">
        <v>157.75200000000001</v>
      </c>
      <c r="M559" s="13">
        <v>83.995000000000005</v>
      </c>
      <c r="N559" s="13">
        <v>96.33</v>
      </c>
      <c r="O559" s="13">
        <v>197.024</v>
      </c>
      <c r="P559" s="13">
        <v>109.129</v>
      </c>
      <c r="Q559" s="13">
        <v>96.992999999999995</v>
      </c>
      <c r="R559" s="13">
        <v>102.325</v>
      </c>
      <c r="S559" s="13" t="e">
        <f t="shared" ca="1" si="19"/>
        <v>#NAME?</v>
      </c>
      <c r="T559" s="13">
        <v>69.5</v>
      </c>
      <c r="U559" s="13">
        <v>26</v>
      </c>
    </row>
    <row r="560" spans="1:21" s="4" customFormat="1">
      <c r="A560" s="10">
        <v>41441</v>
      </c>
      <c r="B560" s="13">
        <v>3646.9079999999999</v>
      </c>
      <c r="C560" s="13">
        <v>150.815</v>
      </c>
      <c r="D560" s="13">
        <v>87.83</v>
      </c>
      <c r="E560" s="13">
        <v>120.47</v>
      </c>
      <c r="F560" s="13">
        <v>115.645</v>
      </c>
      <c r="G560" s="13">
        <v>124.432</v>
      </c>
      <c r="H560" s="13">
        <v>170.93299999999999</v>
      </c>
      <c r="I560" s="13">
        <v>260.5</v>
      </c>
      <c r="J560" s="13">
        <v>252.5</v>
      </c>
      <c r="K560" s="13">
        <v>183.95699999999999</v>
      </c>
      <c r="L560" s="13">
        <v>157.75200000000001</v>
      </c>
      <c r="M560" s="13">
        <v>83.995000000000005</v>
      </c>
      <c r="N560" s="13">
        <v>96.33</v>
      </c>
      <c r="O560" s="13">
        <v>197.024</v>
      </c>
      <c r="P560" s="13">
        <v>109.129</v>
      </c>
      <c r="Q560" s="13">
        <v>96.992999999999995</v>
      </c>
      <c r="R560" s="13">
        <v>102.325</v>
      </c>
      <c r="S560" s="13" t="e">
        <f t="shared" ca="1" si="19"/>
        <v>#NAME?</v>
      </c>
      <c r="T560" s="13">
        <v>69.5</v>
      </c>
      <c r="U560" s="13">
        <v>26</v>
      </c>
    </row>
    <row r="561" spans="1:21" s="4" customFormat="1">
      <c r="A561" s="10">
        <v>41442</v>
      </c>
      <c r="B561" s="13">
        <v>3449.9760000000001</v>
      </c>
      <c r="C561" s="13">
        <v>161.625</v>
      </c>
      <c r="D561" s="13">
        <v>92.125</v>
      </c>
      <c r="E561" s="13">
        <v>130.125</v>
      </c>
      <c r="F561" s="13">
        <v>127.29300000000001</v>
      </c>
      <c r="G561" s="13">
        <v>135.625</v>
      </c>
      <c r="H561" s="13">
        <v>164.208</v>
      </c>
      <c r="I561" s="13">
        <v>263.5</v>
      </c>
      <c r="J561" s="13">
        <v>256.5</v>
      </c>
      <c r="K561" s="13">
        <v>177.70099999999999</v>
      </c>
      <c r="L561" s="13">
        <v>155.011</v>
      </c>
      <c r="M561" s="13">
        <v>79.998000000000005</v>
      </c>
      <c r="N561" s="13">
        <v>89.662999999999997</v>
      </c>
      <c r="O561" s="13">
        <v>189.428</v>
      </c>
      <c r="P561" s="13">
        <v>108.09099999999999</v>
      </c>
      <c r="Q561" s="13">
        <v>95.003</v>
      </c>
      <c r="R561" s="13">
        <v>96.343000000000004</v>
      </c>
      <c r="S561" s="13" t="e">
        <f t="shared" ca="1" si="19"/>
        <v>#NAME?</v>
      </c>
      <c r="T561" s="13">
        <v>71</v>
      </c>
      <c r="U561" s="13">
        <v>27</v>
      </c>
    </row>
    <row r="562" spans="1:21" s="4" customFormat="1">
      <c r="A562" s="10">
        <v>41443</v>
      </c>
      <c r="B562" s="13">
        <v>3559.3270000000002</v>
      </c>
      <c r="C562" s="13">
        <v>165.322</v>
      </c>
      <c r="D562" s="13">
        <v>94.165000000000006</v>
      </c>
      <c r="E562" s="13">
        <v>131.47300000000001</v>
      </c>
      <c r="F562" s="13">
        <v>126.158</v>
      </c>
      <c r="G562" s="13">
        <v>135.65299999999999</v>
      </c>
      <c r="H562" s="13">
        <v>173.5</v>
      </c>
      <c r="I562" s="13">
        <v>270.5</v>
      </c>
      <c r="J562" s="13">
        <v>260.5</v>
      </c>
      <c r="K562" s="13">
        <v>191.69800000000001</v>
      </c>
      <c r="L562" s="13">
        <v>162.13</v>
      </c>
      <c r="M562" s="13">
        <v>80.658000000000001</v>
      </c>
      <c r="N562" s="13">
        <v>90.658000000000001</v>
      </c>
      <c r="O562" s="13">
        <v>199.48500000000001</v>
      </c>
      <c r="P562" s="13">
        <v>109.26300000000001</v>
      </c>
      <c r="Q562" s="13">
        <v>93.864000000000004</v>
      </c>
      <c r="R562" s="13">
        <v>96.513000000000005</v>
      </c>
      <c r="S562" s="13" t="e">
        <f t="shared" ca="1" si="19"/>
        <v>#NAME?</v>
      </c>
      <c r="T562" s="13">
        <v>73.5</v>
      </c>
      <c r="U562" s="13">
        <v>28.5</v>
      </c>
    </row>
    <row r="563" spans="1:21" s="4" customFormat="1">
      <c r="A563" s="10">
        <v>41444</v>
      </c>
      <c r="B563" s="13">
        <v>3894.12</v>
      </c>
      <c r="C563" s="13">
        <v>187.012</v>
      </c>
      <c r="D563" s="13">
        <v>106.161</v>
      </c>
      <c r="E563" s="13">
        <v>142.239</v>
      </c>
      <c r="F563" s="13">
        <v>137.94800000000001</v>
      </c>
      <c r="G563" s="13">
        <v>145.85900000000001</v>
      </c>
      <c r="H563" s="13">
        <v>173.45099999999999</v>
      </c>
      <c r="I563" s="13">
        <v>270.5</v>
      </c>
      <c r="J563" s="13">
        <v>260.5</v>
      </c>
      <c r="K563" s="13">
        <v>194.089</v>
      </c>
      <c r="L563" s="13">
        <v>162.44499999999999</v>
      </c>
      <c r="M563" s="13">
        <v>80.658000000000001</v>
      </c>
      <c r="N563" s="13">
        <v>97.325000000000003</v>
      </c>
      <c r="O563" s="13">
        <v>209.65199999999999</v>
      </c>
      <c r="P563" s="13">
        <v>116.56</v>
      </c>
      <c r="Q563" s="13">
        <v>101.63800000000001</v>
      </c>
      <c r="R563" s="13">
        <v>107.818</v>
      </c>
      <c r="S563" s="13" t="e">
        <f t="shared" ca="1" si="19"/>
        <v>#NAME?</v>
      </c>
      <c r="T563" s="13">
        <v>73</v>
      </c>
      <c r="U563" s="13">
        <v>28.5</v>
      </c>
    </row>
    <row r="564" spans="1:21" s="4" customFormat="1">
      <c r="A564" s="10">
        <v>41445</v>
      </c>
      <c r="B564" s="13">
        <v>3626.7080000000001</v>
      </c>
      <c r="C564" s="13">
        <v>201.995</v>
      </c>
      <c r="D564" s="13">
        <v>111.422</v>
      </c>
      <c r="E564" s="13">
        <v>168.714</v>
      </c>
      <c r="F564" s="13">
        <v>164.92400000000001</v>
      </c>
      <c r="G564" s="13">
        <v>163.714</v>
      </c>
      <c r="H564" s="13">
        <v>216.32</v>
      </c>
      <c r="I564" s="13">
        <v>288.5</v>
      </c>
      <c r="J564" s="13">
        <v>285</v>
      </c>
      <c r="K564" s="13">
        <v>240.99</v>
      </c>
      <c r="L564" s="13">
        <v>203.77799999999999</v>
      </c>
      <c r="M564" s="13">
        <v>98.322999999999993</v>
      </c>
      <c r="N564" s="13">
        <v>97.325000000000003</v>
      </c>
      <c r="O564" s="13">
        <v>253.328</v>
      </c>
      <c r="P564" s="13">
        <v>137.64400000000001</v>
      </c>
      <c r="Q564" s="13">
        <v>128.607</v>
      </c>
      <c r="R564" s="13">
        <v>107.818</v>
      </c>
      <c r="S564" s="13" t="e">
        <f t="shared" ca="1" si="19"/>
        <v>#NAME?</v>
      </c>
      <c r="T564" s="13">
        <v>73</v>
      </c>
      <c r="U564" s="13">
        <v>28.5</v>
      </c>
    </row>
    <row r="565" spans="1:21" s="4" customFormat="1">
      <c r="A565" s="10">
        <v>41446</v>
      </c>
      <c r="B565" s="13">
        <v>4101.4070000000002</v>
      </c>
      <c r="C565" s="13">
        <v>210.5</v>
      </c>
      <c r="D565" s="13">
        <v>113.634</v>
      </c>
      <c r="E565" s="13">
        <v>169.386</v>
      </c>
      <c r="F565" s="13">
        <v>161.05600000000001</v>
      </c>
      <c r="G565" s="13">
        <v>173.27600000000001</v>
      </c>
      <c r="H565" s="13">
        <v>219.28399999999999</v>
      </c>
      <c r="I565" s="13">
        <v>286.5</v>
      </c>
      <c r="J565" s="13">
        <v>285</v>
      </c>
      <c r="K565" s="13">
        <v>244.411</v>
      </c>
      <c r="L565" s="13">
        <v>220.93700000000001</v>
      </c>
      <c r="M565" s="13">
        <v>98.322999999999993</v>
      </c>
      <c r="N565" s="13">
        <v>97.325000000000003</v>
      </c>
      <c r="O565" s="13">
        <v>242.74799999999999</v>
      </c>
      <c r="P565" s="13">
        <v>139.417</v>
      </c>
      <c r="Q565" s="13">
        <v>123.11799999999999</v>
      </c>
      <c r="R565" s="13">
        <v>107.818</v>
      </c>
      <c r="S565" s="13" t="e">
        <f t="shared" ca="1" si="19"/>
        <v>#NAME?</v>
      </c>
      <c r="T565" s="13">
        <v>80</v>
      </c>
      <c r="U565" s="13">
        <v>32.5</v>
      </c>
    </row>
    <row r="566" spans="1:21" s="4" customFormat="1">
      <c r="A566" s="10">
        <v>41447</v>
      </c>
      <c r="B566" s="13">
        <v>4101.4070000000002</v>
      </c>
      <c r="C566" s="13">
        <v>210.5</v>
      </c>
      <c r="D566" s="13">
        <v>113.634</v>
      </c>
      <c r="E566" s="13">
        <v>169.386</v>
      </c>
      <c r="F566" s="13">
        <v>161.05600000000001</v>
      </c>
      <c r="G566" s="13">
        <v>173.27600000000001</v>
      </c>
      <c r="H566" s="13">
        <v>219.28399999999999</v>
      </c>
      <c r="I566" s="13">
        <v>286.5</v>
      </c>
      <c r="J566" s="13">
        <v>285</v>
      </c>
      <c r="K566" s="13">
        <v>244.411</v>
      </c>
      <c r="L566" s="13">
        <v>220.93700000000001</v>
      </c>
      <c r="M566" s="13">
        <v>98.322999999999993</v>
      </c>
      <c r="N566" s="13">
        <v>97.325000000000003</v>
      </c>
      <c r="O566" s="13">
        <v>242.74799999999999</v>
      </c>
      <c r="P566" s="13">
        <v>139.417</v>
      </c>
      <c r="Q566" s="13">
        <v>123.11799999999999</v>
      </c>
      <c r="R566" s="13">
        <v>107.818</v>
      </c>
      <c r="S566" s="13" t="e">
        <f t="shared" ca="1" si="19"/>
        <v>#NAME?</v>
      </c>
      <c r="T566" s="13">
        <v>80</v>
      </c>
      <c r="U566" s="13">
        <v>32.5</v>
      </c>
    </row>
    <row r="567" spans="1:21" s="4" customFormat="1">
      <c r="A567" s="10">
        <v>41448</v>
      </c>
      <c r="B567" s="13">
        <v>4101.4070000000002</v>
      </c>
      <c r="C567" s="13">
        <v>210.5</v>
      </c>
      <c r="D567" s="13">
        <v>113.634</v>
      </c>
      <c r="E567" s="13">
        <v>169.386</v>
      </c>
      <c r="F567" s="13">
        <v>161.05600000000001</v>
      </c>
      <c r="G567" s="13">
        <v>173.27600000000001</v>
      </c>
      <c r="H567" s="13">
        <v>219.28399999999999</v>
      </c>
      <c r="I567" s="13">
        <v>286.5</v>
      </c>
      <c r="J567" s="13">
        <v>285</v>
      </c>
      <c r="K567" s="13">
        <v>244.411</v>
      </c>
      <c r="L567" s="13">
        <v>220.93700000000001</v>
      </c>
      <c r="M567" s="13">
        <v>98.322999999999993</v>
      </c>
      <c r="N567" s="13">
        <v>97.325000000000003</v>
      </c>
      <c r="O567" s="13">
        <v>242.74799999999999</v>
      </c>
      <c r="P567" s="13">
        <v>139.417</v>
      </c>
      <c r="Q567" s="13">
        <v>123.11799999999999</v>
      </c>
      <c r="R567" s="13">
        <v>107.818</v>
      </c>
      <c r="S567" s="13" t="e">
        <f t="shared" ca="1" si="19"/>
        <v>#NAME?</v>
      </c>
      <c r="T567" s="13">
        <v>80</v>
      </c>
      <c r="U567" s="13">
        <v>32.5</v>
      </c>
    </row>
    <row r="568" spans="1:21" s="4" customFormat="1">
      <c r="A568" s="10">
        <v>41449</v>
      </c>
      <c r="B568" s="13">
        <v>3870.9969999999998</v>
      </c>
      <c r="C568" s="13">
        <v>206.02</v>
      </c>
      <c r="D568" s="13">
        <v>112.02</v>
      </c>
      <c r="E568" s="13">
        <v>164.36500000000001</v>
      </c>
      <c r="F568" s="13">
        <v>157.35</v>
      </c>
      <c r="G568" s="13">
        <v>169.7</v>
      </c>
      <c r="H568" s="13">
        <v>241.50299999999999</v>
      </c>
      <c r="I568" s="13">
        <v>286.5</v>
      </c>
      <c r="J568" s="13">
        <v>296</v>
      </c>
      <c r="K568" s="13">
        <v>268.41300000000001</v>
      </c>
      <c r="L568" s="13">
        <v>241.53700000000001</v>
      </c>
      <c r="M568" s="13">
        <v>108.142</v>
      </c>
      <c r="N568" s="13">
        <v>138.29</v>
      </c>
      <c r="O568" s="13">
        <v>268.43299999999999</v>
      </c>
      <c r="P568" s="13">
        <v>154.25299999999999</v>
      </c>
      <c r="Q568" s="13">
        <v>138.75899999999999</v>
      </c>
      <c r="R568" s="13">
        <v>130.58500000000001</v>
      </c>
      <c r="S568" s="13" t="e">
        <f t="shared" ca="1" si="19"/>
        <v>#NAME?</v>
      </c>
      <c r="T568" s="13">
        <v>81</v>
      </c>
      <c r="U568" s="13">
        <v>33.5</v>
      </c>
    </row>
    <row r="569" spans="1:21" s="4" customFormat="1">
      <c r="A569" s="10">
        <v>41450</v>
      </c>
      <c r="B569" s="13">
        <v>3541.6170000000002</v>
      </c>
      <c r="C569" s="13">
        <v>197.83500000000001</v>
      </c>
      <c r="D569" s="13">
        <v>108.015</v>
      </c>
      <c r="E569" s="13">
        <v>156.685</v>
      </c>
      <c r="F569" s="13">
        <v>149.995</v>
      </c>
      <c r="G569" s="13">
        <v>160.35</v>
      </c>
      <c r="H569" s="13">
        <v>216.73599999999999</v>
      </c>
      <c r="I569" s="13">
        <v>281.5</v>
      </c>
      <c r="J569" s="13">
        <v>294</v>
      </c>
      <c r="K569" s="13">
        <v>241.91800000000001</v>
      </c>
      <c r="L569" s="13">
        <v>210.88200000000001</v>
      </c>
      <c r="M569" s="13">
        <v>109.68300000000001</v>
      </c>
      <c r="N569" s="13">
        <v>140.51499999999999</v>
      </c>
      <c r="O569" s="13">
        <v>260.58199999999999</v>
      </c>
      <c r="P569" s="13">
        <v>149.005</v>
      </c>
      <c r="Q569" s="13">
        <v>138.309</v>
      </c>
      <c r="R569" s="13">
        <v>137.67500000000001</v>
      </c>
      <c r="S569" s="13" t="e">
        <f t="shared" ca="1" si="19"/>
        <v>#NAME?</v>
      </c>
      <c r="T569" s="13">
        <v>82</v>
      </c>
      <c r="U569" s="13">
        <v>34</v>
      </c>
    </row>
    <row r="570" spans="1:21" s="4" customFormat="1">
      <c r="A570" s="10">
        <v>41451</v>
      </c>
      <c r="B570" s="13">
        <v>3058.471</v>
      </c>
      <c r="C570" s="13">
        <v>189.83</v>
      </c>
      <c r="D570" s="13">
        <v>104.651</v>
      </c>
      <c r="E570" s="13">
        <v>148.98500000000001</v>
      </c>
      <c r="F570" s="13">
        <v>140.858</v>
      </c>
      <c r="G570" s="13">
        <v>154.32499999999999</v>
      </c>
      <c r="H570" s="13">
        <v>204.041</v>
      </c>
      <c r="I570" s="13">
        <v>287.5</v>
      </c>
      <c r="J570" s="13">
        <v>287</v>
      </c>
      <c r="K570" s="13">
        <v>226.16</v>
      </c>
      <c r="L570" s="13">
        <v>198.81100000000001</v>
      </c>
      <c r="M570" s="13">
        <v>109.68300000000001</v>
      </c>
      <c r="N570" s="13">
        <v>140.51499999999999</v>
      </c>
      <c r="O570" s="13">
        <v>231.57499999999999</v>
      </c>
      <c r="P570" s="13">
        <v>138.506</v>
      </c>
      <c r="Q570" s="13">
        <v>128.482</v>
      </c>
      <c r="R570" s="13">
        <v>137.67500000000001</v>
      </c>
      <c r="S570" s="13" t="e">
        <f t="shared" ca="1" si="19"/>
        <v>#NAME?</v>
      </c>
      <c r="T570" s="13">
        <v>81</v>
      </c>
      <c r="U570" s="13">
        <v>33</v>
      </c>
    </row>
    <row r="571" spans="1:21" s="4" customFormat="1">
      <c r="A571" s="10">
        <v>41452</v>
      </c>
      <c r="B571" s="13">
        <v>2873.9279999999999</v>
      </c>
      <c r="C571" s="13">
        <v>183.75</v>
      </c>
      <c r="D571" s="13">
        <v>98.67</v>
      </c>
      <c r="E571" s="13">
        <v>140.83500000000001</v>
      </c>
      <c r="F571" s="13">
        <v>130.5</v>
      </c>
      <c r="G571" s="13">
        <v>144.01499999999999</v>
      </c>
      <c r="H571" s="13">
        <v>194.179</v>
      </c>
      <c r="I571" s="13">
        <v>280.5</v>
      </c>
      <c r="J571" s="13">
        <v>281</v>
      </c>
      <c r="K571" s="13">
        <v>217.34</v>
      </c>
      <c r="L571" s="13">
        <v>184.13200000000001</v>
      </c>
      <c r="M571" s="13">
        <v>109.68300000000001</v>
      </c>
      <c r="N571" s="13">
        <v>140.51499999999999</v>
      </c>
      <c r="O571" s="13">
        <v>208.345</v>
      </c>
      <c r="P571" s="13">
        <v>126.503</v>
      </c>
      <c r="Q571" s="13">
        <v>119.22499999999999</v>
      </c>
      <c r="R571" s="13">
        <v>137.67500000000001</v>
      </c>
      <c r="S571" s="13" t="e">
        <f t="shared" ca="1" si="19"/>
        <v>#NAME?</v>
      </c>
      <c r="T571" s="13">
        <v>80</v>
      </c>
      <c r="U571" s="13">
        <v>31</v>
      </c>
    </row>
    <row r="572" spans="1:21" s="4" customFormat="1">
      <c r="A572" s="10">
        <v>41453</v>
      </c>
      <c r="B572" s="13">
        <v>3008.931</v>
      </c>
      <c r="C572" s="13">
        <v>184.995</v>
      </c>
      <c r="D572" s="13">
        <v>98.653000000000006</v>
      </c>
      <c r="E572" s="13">
        <v>140.995</v>
      </c>
      <c r="F572" s="13">
        <v>131.16300000000001</v>
      </c>
      <c r="G572" s="13">
        <v>143.852</v>
      </c>
      <c r="H572" s="13">
        <v>195.244</v>
      </c>
      <c r="I572" s="13">
        <v>283.5</v>
      </c>
      <c r="J572" s="13">
        <v>284</v>
      </c>
      <c r="K572" s="13">
        <v>216.327</v>
      </c>
      <c r="L572" s="13">
        <v>190.833</v>
      </c>
      <c r="M572" s="13">
        <v>109.68300000000001</v>
      </c>
      <c r="N572" s="13">
        <v>140.51499999999999</v>
      </c>
      <c r="O572" s="13">
        <v>206.53</v>
      </c>
      <c r="P572" s="13">
        <v>126.04900000000001</v>
      </c>
      <c r="Q572" s="13">
        <v>117.74</v>
      </c>
      <c r="R572" s="13">
        <v>137.67500000000001</v>
      </c>
      <c r="S572" s="13" t="e">
        <f t="shared" ca="1" si="19"/>
        <v>#NAME?</v>
      </c>
      <c r="T572" s="13">
        <v>81</v>
      </c>
      <c r="U572" s="13">
        <v>32</v>
      </c>
    </row>
    <row r="573" spans="1:21" s="4" customFormat="1">
      <c r="A573" s="10">
        <v>41454</v>
      </c>
      <c r="B573" s="13">
        <v>3008.931</v>
      </c>
      <c r="C573" s="13">
        <v>184.995</v>
      </c>
      <c r="D573" s="13">
        <v>98.653000000000006</v>
      </c>
      <c r="E573" s="13">
        <v>140.995</v>
      </c>
      <c r="F573" s="13">
        <v>131.16300000000001</v>
      </c>
      <c r="G573" s="13">
        <v>143.852</v>
      </c>
      <c r="H573" s="13">
        <v>195.244</v>
      </c>
      <c r="I573" s="13">
        <v>283.5</v>
      </c>
      <c r="J573" s="13">
        <v>284</v>
      </c>
      <c r="K573" s="13">
        <v>216.327</v>
      </c>
      <c r="L573" s="13">
        <v>190.833</v>
      </c>
      <c r="M573" s="13">
        <v>109.68300000000001</v>
      </c>
      <c r="N573" s="13">
        <v>140.51499999999999</v>
      </c>
      <c r="O573" s="13">
        <v>206.53</v>
      </c>
      <c r="P573" s="13">
        <v>126.04900000000001</v>
      </c>
      <c r="Q573" s="13">
        <v>117.74</v>
      </c>
      <c r="R573" s="13">
        <v>137.67500000000001</v>
      </c>
      <c r="S573" s="13" t="e">
        <f t="shared" ca="1" si="19"/>
        <v>#NAME?</v>
      </c>
      <c r="T573" s="13">
        <v>81</v>
      </c>
      <c r="U573" s="13">
        <v>32</v>
      </c>
    </row>
    <row r="574" spans="1:21" s="4" customFormat="1">
      <c r="A574" s="10">
        <v>41455</v>
      </c>
      <c r="B574" s="13">
        <v>3008.931</v>
      </c>
      <c r="C574" s="13">
        <v>184.995</v>
      </c>
      <c r="D574" s="13">
        <v>98.653000000000006</v>
      </c>
      <c r="E574" s="13">
        <v>140.995</v>
      </c>
      <c r="F574" s="13">
        <v>131.16300000000001</v>
      </c>
      <c r="G574" s="13">
        <v>143.852</v>
      </c>
      <c r="H574" s="13">
        <v>195.244</v>
      </c>
      <c r="I574" s="13">
        <v>283.5</v>
      </c>
      <c r="J574" s="13">
        <v>284</v>
      </c>
      <c r="K574" s="13">
        <v>216.327</v>
      </c>
      <c r="L574" s="13">
        <v>190.833</v>
      </c>
      <c r="M574" s="13">
        <v>109.68300000000001</v>
      </c>
      <c r="N574" s="13">
        <v>140.51499999999999</v>
      </c>
      <c r="O574" s="13">
        <v>206.53</v>
      </c>
      <c r="P574" s="13">
        <v>126.04900000000001</v>
      </c>
      <c r="Q574" s="13">
        <v>117.74</v>
      </c>
      <c r="R574" s="13">
        <v>137.67500000000001</v>
      </c>
      <c r="S574" s="13" t="e">
        <f t="shared" ca="1" si="19"/>
        <v>#NAME?</v>
      </c>
      <c r="T574" s="13">
        <v>81</v>
      </c>
      <c r="U574" s="13">
        <v>32</v>
      </c>
    </row>
    <row r="575" spans="1:21" s="4" customFormat="1">
      <c r="A575" s="10">
        <v>41456</v>
      </c>
      <c r="B575" s="13">
        <v>2831.1849999999999</v>
      </c>
      <c r="C575" s="13">
        <v>187.047</v>
      </c>
      <c r="D575" s="13">
        <v>97.25</v>
      </c>
      <c r="E575" s="13">
        <v>140.86099999999999</v>
      </c>
      <c r="F575" s="13">
        <v>131.00800000000001</v>
      </c>
      <c r="G575" s="13">
        <v>144.959</v>
      </c>
      <c r="H575" s="13">
        <v>191.55199999999999</v>
      </c>
      <c r="I575" s="13">
        <v>280.5</v>
      </c>
      <c r="J575" s="13">
        <v>278</v>
      </c>
      <c r="K575" s="13">
        <v>213.96100000000001</v>
      </c>
      <c r="L575" s="13">
        <v>185.09399999999999</v>
      </c>
      <c r="M575" s="13">
        <v>109.68300000000001</v>
      </c>
      <c r="N575" s="13">
        <v>140.51499999999999</v>
      </c>
      <c r="O575" s="13">
        <v>201.35</v>
      </c>
      <c r="P575" s="13">
        <v>126.32299999999999</v>
      </c>
      <c r="Q575" s="13">
        <v>118.20099999999999</v>
      </c>
      <c r="R575" s="13">
        <v>137.67500000000001</v>
      </c>
      <c r="S575" s="13" t="e">
        <f t="shared" ca="1" si="19"/>
        <v>#NAME?</v>
      </c>
      <c r="T575" s="13">
        <v>80.5</v>
      </c>
      <c r="U575" s="13">
        <v>32</v>
      </c>
    </row>
    <row r="576" spans="1:21" s="4" customFormat="1">
      <c r="A576" s="10">
        <v>41457</v>
      </c>
      <c r="B576" s="13">
        <v>2893.107</v>
      </c>
      <c r="C576" s="13">
        <v>191.32</v>
      </c>
      <c r="D576" s="13">
        <v>98.674999999999997</v>
      </c>
      <c r="E576" s="13">
        <v>141.99</v>
      </c>
      <c r="F576" s="13">
        <v>132.82499999999999</v>
      </c>
      <c r="G576" s="13">
        <v>144.995</v>
      </c>
      <c r="H576" s="13">
        <v>181.1</v>
      </c>
      <c r="I576" s="13">
        <v>271.5</v>
      </c>
      <c r="J576" s="13">
        <v>271.5</v>
      </c>
      <c r="K576" s="13">
        <v>212.066</v>
      </c>
      <c r="L576" s="13">
        <v>179.63800000000001</v>
      </c>
      <c r="M576" s="13">
        <v>109.68300000000001</v>
      </c>
      <c r="N576" s="13">
        <v>140.51499999999999</v>
      </c>
      <c r="O576" s="13">
        <v>201.35</v>
      </c>
      <c r="P576" s="13">
        <v>121.11199999999999</v>
      </c>
      <c r="Q576" s="13">
        <v>118.20099999999999</v>
      </c>
      <c r="R576" s="13">
        <v>137.67500000000001</v>
      </c>
      <c r="S576" s="13" t="e">
        <f t="shared" ca="1" si="19"/>
        <v>#NAME?</v>
      </c>
      <c r="T576" s="13">
        <v>80</v>
      </c>
      <c r="U576" s="13">
        <v>32</v>
      </c>
    </row>
    <row r="577" spans="1:21" s="4" customFormat="1">
      <c r="A577" s="10">
        <v>41458</v>
      </c>
      <c r="B577" s="13">
        <v>3013.1350000000002</v>
      </c>
      <c r="C577" s="13">
        <v>201.54300000000001</v>
      </c>
      <c r="D577" s="13">
        <v>106.994</v>
      </c>
      <c r="E577" s="13">
        <v>148.708</v>
      </c>
      <c r="F577" s="13">
        <v>139.62899999999999</v>
      </c>
      <c r="G577" s="13">
        <v>153.11199999999999</v>
      </c>
      <c r="H577" s="13">
        <v>192.358</v>
      </c>
      <c r="I577" s="13">
        <v>292</v>
      </c>
      <c r="J577" s="13">
        <v>292</v>
      </c>
      <c r="K577" s="13">
        <v>224.81</v>
      </c>
      <c r="L577" s="13">
        <v>190.06899999999999</v>
      </c>
      <c r="M577" s="13">
        <v>109.68300000000001</v>
      </c>
      <c r="N577" s="13">
        <v>140.51499999999999</v>
      </c>
      <c r="O577" s="13">
        <v>215.98599999999999</v>
      </c>
      <c r="P577" s="13">
        <v>134.90899999999999</v>
      </c>
      <c r="Q577" s="13">
        <v>124.797</v>
      </c>
      <c r="R577" s="13">
        <v>137.67500000000001</v>
      </c>
      <c r="S577" s="13" t="e">
        <f t="shared" ca="1" si="19"/>
        <v>#NAME?</v>
      </c>
      <c r="T577" s="13">
        <v>83</v>
      </c>
      <c r="U577" s="13">
        <v>34</v>
      </c>
    </row>
    <row r="578" spans="1:21" s="4" customFormat="1">
      <c r="A578" s="10">
        <v>41459</v>
      </c>
      <c r="B578" s="13">
        <v>3239.4009999999998</v>
      </c>
      <c r="C578" s="13">
        <v>204.33</v>
      </c>
      <c r="D578" s="13">
        <v>103.982</v>
      </c>
      <c r="E578" s="13">
        <v>151.73599999999999</v>
      </c>
      <c r="F578" s="13">
        <v>142.333</v>
      </c>
      <c r="G578" s="13">
        <v>156.94900000000001</v>
      </c>
      <c r="H578" s="13">
        <v>189.786</v>
      </c>
      <c r="I578" s="13">
        <v>283</v>
      </c>
      <c r="J578" s="13">
        <v>283</v>
      </c>
      <c r="K578" s="13">
        <v>227.28</v>
      </c>
      <c r="L578" s="13">
        <v>188.971</v>
      </c>
      <c r="M578" s="13">
        <v>109.68300000000001</v>
      </c>
      <c r="N578" s="13">
        <v>140.51499999999999</v>
      </c>
      <c r="O578" s="13">
        <v>216.16300000000001</v>
      </c>
      <c r="P578" s="13">
        <v>135.417</v>
      </c>
      <c r="Q578" s="13">
        <v>124.467</v>
      </c>
      <c r="R578" s="13">
        <v>137.67500000000001</v>
      </c>
      <c r="S578" s="13" t="e">
        <f t="shared" ca="1" si="19"/>
        <v>#NAME?</v>
      </c>
      <c r="T578" s="13">
        <v>81</v>
      </c>
      <c r="U578" s="13">
        <v>32</v>
      </c>
    </row>
    <row r="579" spans="1:21" s="4" customFormat="1">
      <c r="A579" s="10">
        <v>41460</v>
      </c>
      <c r="B579" s="13">
        <v>3079.152</v>
      </c>
      <c r="C579" s="13">
        <v>209.97499999999999</v>
      </c>
      <c r="D579" s="13">
        <v>105.992</v>
      </c>
      <c r="E579" s="13">
        <v>155.25399999999999</v>
      </c>
      <c r="F579" s="13">
        <v>146.81800000000001</v>
      </c>
      <c r="G579" s="13">
        <v>161.87799999999999</v>
      </c>
      <c r="H579" s="13">
        <v>195.63200000000001</v>
      </c>
      <c r="I579" s="13">
        <v>280.5</v>
      </c>
      <c r="J579" s="13">
        <v>280.5</v>
      </c>
      <c r="K579" s="13">
        <v>229.392</v>
      </c>
      <c r="L579" s="13">
        <v>195.81299999999999</v>
      </c>
      <c r="M579" s="13">
        <v>90.790999999999997</v>
      </c>
      <c r="N579" s="13">
        <v>121.07</v>
      </c>
      <c r="O579" s="13">
        <v>207.23099999999999</v>
      </c>
      <c r="P579" s="13">
        <v>128.191</v>
      </c>
      <c r="Q579" s="13">
        <v>122.871</v>
      </c>
      <c r="R579" s="13">
        <v>123.005</v>
      </c>
      <c r="S579" s="13" t="e">
        <f t="shared" ca="1" si="19"/>
        <v>#NAME?</v>
      </c>
      <c r="T579" s="13">
        <v>81</v>
      </c>
      <c r="U579" s="13">
        <v>32</v>
      </c>
    </row>
    <row r="580" spans="1:21" s="4" customFormat="1">
      <c r="A580" s="10">
        <v>41461</v>
      </c>
      <c r="B580" s="13">
        <v>3079.152</v>
      </c>
      <c r="C580" s="13">
        <v>209.97499999999999</v>
      </c>
      <c r="D580" s="13">
        <v>105.992</v>
      </c>
      <c r="E580" s="13">
        <v>155.25399999999999</v>
      </c>
      <c r="F580" s="13">
        <v>146.81800000000001</v>
      </c>
      <c r="G580" s="13">
        <v>161.87799999999999</v>
      </c>
      <c r="H580" s="13">
        <v>195.63200000000001</v>
      </c>
      <c r="I580" s="13">
        <v>280.5</v>
      </c>
      <c r="J580" s="13">
        <v>280.5</v>
      </c>
      <c r="K580" s="13">
        <v>229.392</v>
      </c>
      <c r="L580" s="13">
        <v>195.81299999999999</v>
      </c>
      <c r="M580" s="13">
        <v>90.790999999999997</v>
      </c>
      <c r="N580" s="13">
        <v>121.07</v>
      </c>
      <c r="O580" s="13">
        <v>207.23099999999999</v>
      </c>
      <c r="P580" s="13">
        <v>128.191</v>
      </c>
      <c r="Q580" s="13">
        <v>122.871</v>
      </c>
      <c r="R580" s="13">
        <v>123.005</v>
      </c>
      <c r="S580" s="13" t="e">
        <f t="shared" ca="1" si="19"/>
        <v>#NAME?</v>
      </c>
      <c r="T580" s="13">
        <v>81</v>
      </c>
      <c r="U580" s="13">
        <v>32</v>
      </c>
    </row>
    <row r="581" spans="1:21" s="4" customFormat="1">
      <c r="A581" s="10">
        <v>41462</v>
      </c>
      <c r="B581" s="13">
        <v>3079.152</v>
      </c>
      <c r="C581" s="13">
        <v>209.97499999999999</v>
      </c>
      <c r="D581" s="13">
        <v>105.992</v>
      </c>
      <c r="E581" s="13">
        <v>155.25399999999999</v>
      </c>
      <c r="F581" s="13">
        <v>146.81800000000001</v>
      </c>
      <c r="G581" s="13">
        <v>161.87799999999999</v>
      </c>
      <c r="H581" s="13">
        <v>195.63200000000001</v>
      </c>
      <c r="I581" s="13">
        <v>280.5</v>
      </c>
      <c r="J581" s="13">
        <v>280.5</v>
      </c>
      <c r="K581" s="13">
        <v>229.392</v>
      </c>
      <c r="L581" s="13">
        <v>195.81299999999999</v>
      </c>
      <c r="M581" s="13">
        <v>90.790999999999997</v>
      </c>
      <c r="N581" s="13">
        <v>121.07</v>
      </c>
      <c r="O581" s="13">
        <v>207.23099999999999</v>
      </c>
      <c r="P581" s="13">
        <v>128.191</v>
      </c>
      <c r="Q581" s="13">
        <v>122.871</v>
      </c>
      <c r="R581" s="13">
        <v>123.005</v>
      </c>
      <c r="S581" s="13" t="e">
        <f t="shared" ca="1" si="19"/>
        <v>#NAME?</v>
      </c>
      <c r="T581" s="13">
        <v>81</v>
      </c>
      <c r="U581" s="13">
        <v>32</v>
      </c>
    </row>
    <row r="582" spans="1:21" s="4" customFormat="1">
      <c r="A582" s="10">
        <v>41463</v>
      </c>
      <c r="B582" s="13">
        <v>3164.7179999999998</v>
      </c>
      <c r="C582" s="13">
        <v>209.34899999999999</v>
      </c>
      <c r="D582" s="13">
        <v>104.35599999999999</v>
      </c>
      <c r="E582" s="13">
        <v>155.602</v>
      </c>
      <c r="F582" s="13">
        <v>146.392</v>
      </c>
      <c r="G582" s="13">
        <v>160.24199999999999</v>
      </c>
      <c r="H582" s="13">
        <v>195.62799999999999</v>
      </c>
      <c r="I582" s="13">
        <v>276.5</v>
      </c>
      <c r="J582" s="13">
        <v>278.5</v>
      </c>
      <c r="K582" s="13">
        <v>228.995</v>
      </c>
      <c r="L582" s="13">
        <v>195.57400000000001</v>
      </c>
      <c r="M582" s="13">
        <v>92.507000000000005</v>
      </c>
      <c r="N582" s="13">
        <v>124.833</v>
      </c>
      <c r="O582" s="13">
        <v>216.52600000000001</v>
      </c>
      <c r="P582" s="13">
        <v>130.768</v>
      </c>
      <c r="Q582" s="13">
        <v>125.967</v>
      </c>
      <c r="R582" s="13">
        <v>127.33499999999999</v>
      </c>
      <c r="S582" s="13" t="e">
        <f t="shared" ca="1" si="19"/>
        <v>#NAME?</v>
      </c>
      <c r="T582" s="13">
        <v>80</v>
      </c>
      <c r="U582" s="13">
        <v>31.5</v>
      </c>
    </row>
    <row r="583" spans="1:21" s="4" customFormat="1">
      <c r="A583" s="10">
        <v>41464</v>
      </c>
      <c r="B583" s="13">
        <v>3333.52</v>
      </c>
      <c r="C583" s="13">
        <v>201.023</v>
      </c>
      <c r="D583" s="13">
        <v>100.664</v>
      </c>
      <c r="E583" s="13">
        <v>148.58799999999999</v>
      </c>
      <c r="F583" s="13">
        <v>138.34800000000001</v>
      </c>
      <c r="G583" s="13">
        <v>152.22399999999999</v>
      </c>
      <c r="H583" s="13">
        <v>197.69300000000001</v>
      </c>
      <c r="I583" s="13">
        <v>268.5</v>
      </c>
      <c r="J583" s="13">
        <v>274.5</v>
      </c>
      <c r="K583" s="13">
        <v>225.61</v>
      </c>
      <c r="L583" s="13">
        <v>203.452</v>
      </c>
      <c r="M583" s="13">
        <v>90.692999999999998</v>
      </c>
      <c r="N583" s="13">
        <v>124.833</v>
      </c>
      <c r="O583" s="13">
        <v>214.98500000000001</v>
      </c>
      <c r="P583" s="13">
        <v>129.38999999999999</v>
      </c>
      <c r="Q583" s="13">
        <v>124.59</v>
      </c>
      <c r="R583" s="13">
        <v>124.69499999999999</v>
      </c>
      <c r="S583" s="13" t="e">
        <f t="shared" ca="1" si="19"/>
        <v>#NAME?</v>
      </c>
      <c r="T583" s="13">
        <v>80</v>
      </c>
      <c r="U583" s="13">
        <v>31</v>
      </c>
    </row>
    <row r="584" spans="1:21" s="4" customFormat="1">
      <c r="A584" s="10">
        <v>41465</v>
      </c>
      <c r="B584" s="13">
        <v>3438.1979999999999</v>
      </c>
      <c r="C584" s="13">
        <v>198.345</v>
      </c>
      <c r="D584" s="13">
        <v>98.518000000000001</v>
      </c>
      <c r="E584" s="13">
        <v>146.68</v>
      </c>
      <c r="F584" s="13">
        <v>136.173</v>
      </c>
      <c r="G584" s="13">
        <v>150.178</v>
      </c>
      <c r="H584" s="13">
        <v>200.44200000000001</v>
      </c>
      <c r="I584" s="13">
        <v>268.5</v>
      </c>
      <c r="J584" s="13">
        <v>274.5</v>
      </c>
      <c r="K584" s="13">
        <v>229.13900000000001</v>
      </c>
      <c r="L584" s="13">
        <v>215.98099999999999</v>
      </c>
      <c r="M584" s="13">
        <v>90.692999999999998</v>
      </c>
      <c r="N584" s="13">
        <v>124.833</v>
      </c>
      <c r="O584" s="13">
        <v>214.98500000000001</v>
      </c>
      <c r="P584" s="13">
        <v>129.38999999999999</v>
      </c>
      <c r="Q584" s="13">
        <v>124.59</v>
      </c>
      <c r="R584" s="13">
        <v>124.69499999999999</v>
      </c>
      <c r="S584" s="13" t="e">
        <f t="shared" ca="1" si="19"/>
        <v>#NAME?</v>
      </c>
      <c r="T584" s="13">
        <v>79</v>
      </c>
      <c r="U584" s="13">
        <v>30.5</v>
      </c>
    </row>
    <row r="585" spans="1:21" s="4" customFormat="1">
      <c r="A585" s="10">
        <v>41466</v>
      </c>
      <c r="B585" s="13">
        <v>3416.4740000000002</v>
      </c>
      <c r="C585" s="13">
        <v>192.5</v>
      </c>
      <c r="D585" s="13">
        <v>94.519000000000005</v>
      </c>
      <c r="E585" s="13">
        <v>139.417</v>
      </c>
      <c r="F585" s="13">
        <v>129.36600000000001</v>
      </c>
      <c r="G585" s="13">
        <v>142.21799999999999</v>
      </c>
      <c r="H585" s="13">
        <v>197.93700000000001</v>
      </c>
      <c r="I585" s="13">
        <v>268.5</v>
      </c>
      <c r="J585" s="13">
        <v>276.5</v>
      </c>
      <c r="K585" s="13">
        <v>227.34800000000001</v>
      </c>
      <c r="L585" s="13">
        <v>218.26</v>
      </c>
      <c r="M585" s="13">
        <v>90.692999999999998</v>
      </c>
      <c r="N585" s="13">
        <v>124.833</v>
      </c>
      <c r="O585" s="13">
        <v>214.98500000000001</v>
      </c>
      <c r="P585" s="13">
        <v>129.38999999999999</v>
      </c>
      <c r="Q585" s="13">
        <v>124.59</v>
      </c>
      <c r="R585" s="13">
        <v>124.69499999999999</v>
      </c>
      <c r="S585" s="13" t="e">
        <f t="shared" ca="1" si="19"/>
        <v>#NAME?</v>
      </c>
      <c r="T585" s="13">
        <v>77.5</v>
      </c>
      <c r="U585" s="13">
        <v>30.5</v>
      </c>
    </row>
    <row r="586" spans="1:21" s="4" customFormat="1">
      <c r="A586" s="10">
        <v>41467</v>
      </c>
      <c r="B586" s="13">
        <v>3270.9920000000002</v>
      </c>
      <c r="C586" s="13">
        <v>187.19499999999999</v>
      </c>
      <c r="D586" s="13">
        <v>92.864000000000004</v>
      </c>
      <c r="E586" s="13">
        <v>135.83199999999999</v>
      </c>
      <c r="F586" s="13">
        <v>125.944</v>
      </c>
      <c r="G586" s="13">
        <v>138.78700000000001</v>
      </c>
      <c r="H586" s="13">
        <v>193.124</v>
      </c>
      <c r="I586" s="13">
        <v>269.5</v>
      </c>
      <c r="J586" s="13">
        <v>274.5</v>
      </c>
      <c r="K586" s="13">
        <v>222.82400000000001</v>
      </c>
      <c r="L586" s="13">
        <v>213.03399999999999</v>
      </c>
      <c r="M586" s="13">
        <v>90.692999999999998</v>
      </c>
      <c r="N586" s="13">
        <v>124.833</v>
      </c>
      <c r="O586" s="13">
        <v>214.98500000000001</v>
      </c>
      <c r="P586" s="13">
        <v>129.38999999999999</v>
      </c>
      <c r="Q586" s="13">
        <v>124.59</v>
      </c>
      <c r="R586" s="13">
        <v>124.69499999999999</v>
      </c>
      <c r="S586" s="13" t="e">
        <f t="shared" ca="1" si="19"/>
        <v>#NAME?</v>
      </c>
      <c r="T586" s="13">
        <v>77.5</v>
      </c>
      <c r="U586" s="13">
        <v>31</v>
      </c>
    </row>
    <row r="587" spans="1:21" s="4" customFormat="1">
      <c r="A587" s="10">
        <v>41468</v>
      </c>
      <c r="B587" s="13">
        <v>3270.9920000000002</v>
      </c>
      <c r="C587" s="13">
        <v>187.19499999999999</v>
      </c>
      <c r="D587" s="13">
        <v>92.864000000000004</v>
      </c>
      <c r="E587" s="13">
        <v>135.83199999999999</v>
      </c>
      <c r="F587" s="13">
        <v>125.944</v>
      </c>
      <c r="G587" s="13">
        <v>138.78700000000001</v>
      </c>
      <c r="H587" s="13">
        <v>193.124</v>
      </c>
      <c r="I587" s="13">
        <v>269.5</v>
      </c>
      <c r="J587" s="13">
        <v>274.5</v>
      </c>
      <c r="K587" s="13">
        <v>222.82400000000001</v>
      </c>
      <c r="L587" s="13">
        <v>213.03399999999999</v>
      </c>
      <c r="M587" s="13">
        <v>90.692999999999998</v>
      </c>
      <c r="N587" s="13">
        <v>124.833</v>
      </c>
      <c r="O587" s="13">
        <v>214.98500000000001</v>
      </c>
      <c r="P587" s="13">
        <v>129.38999999999999</v>
      </c>
      <c r="Q587" s="13">
        <v>124.59</v>
      </c>
      <c r="R587" s="13">
        <v>124.69499999999999</v>
      </c>
      <c r="S587" s="13" t="e">
        <f t="shared" ca="1" si="19"/>
        <v>#NAME?</v>
      </c>
      <c r="T587" s="13">
        <v>77.5</v>
      </c>
      <c r="U587" s="13">
        <v>31</v>
      </c>
    </row>
    <row r="588" spans="1:21" s="4" customFormat="1">
      <c r="A588" s="10">
        <v>41469</v>
      </c>
      <c r="B588" s="13">
        <v>3270.9920000000002</v>
      </c>
      <c r="C588" s="13">
        <v>187.19499999999999</v>
      </c>
      <c r="D588" s="13">
        <v>92.864000000000004</v>
      </c>
      <c r="E588" s="13">
        <v>135.83199999999999</v>
      </c>
      <c r="F588" s="13">
        <v>125.944</v>
      </c>
      <c r="G588" s="13">
        <v>138.78700000000001</v>
      </c>
      <c r="H588" s="13">
        <v>193.124</v>
      </c>
      <c r="I588" s="13">
        <v>269.5</v>
      </c>
      <c r="J588" s="13">
        <v>274.5</v>
      </c>
      <c r="K588" s="13">
        <v>222.82400000000001</v>
      </c>
      <c r="L588" s="13">
        <v>213.03399999999999</v>
      </c>
      <c r="M588" s="13">
        <v>90.692999999999998</v>
      </c>
      <c r="N588" s="13">
        <v>124.833</v>
      </c>
      <c r="O588" s="13">
        <v>214.98500000000001</v>
      </c>
      <c r="P588" s="13">
        <v>129.38999999999999</v>
      </c>
      <c r="Q588" s="13">
        <v>124.59</v>
      </c>
      <c r="R588" s="13">
        <v>124.69499999999999</v>
      </c>
      <c r="S588" s="13" t="e">
        <f t="shared" ca="1" si="19"/>
        <v>#NAME?</v>
      </c>
      <c r="T588" s="13">
        <v>77.5</v>
      </c>
      <c r="U588" s="13">
        <v>31</v>
      </c>
    </row>
    <row r="589" spans="1:21" s="4" customFormat="1">
      <c r="A589" s="10">
        <v>41470</v>
      </c>
      <c r="B589" s="13">
        <v>3243.585</v>
      </c>
      <c r="C589" s="13">
        <v>176.685</v>
      </c>
      <c r="D589" s="13">
        <v>88</v>
      </c>
      <c r="E589" s="13">
        <v>124.85</v>
      </c>
      <c r="F589" s="13">
        <v>118.343</v>
      </c>
      <c r="G589" s="13">
        <v>131.35</v>
      </c>
      <c r="H589" s="13">
        <v>183.411</v>
      </c>
      <c r="I589" s="13">
        <v>280.5</v>
      </c>
      <c r="J589" s="13">
        <v>279.5</v>
      </c>
      <c r="K589" s="13">
        <v>210.52500000000001</v>
      </c>
      <c r="L589" s="13">
        <v>204.029</v>
      </c>
      <c r="M589" s="13">
        <v>90.692999999999998</v>
      </c>
      <c r="N589" s="13">
        <v>124.833</v>
      </c>
      <c r="O589" s="13">
        <v>214.98500000000001</v>
      </c>
      <c r="P589" s="13">
        <v>129.38999999999999</v>
      </c>
      <c r="Q589" s="13">
        <v>124.59</v>
      </c>
      <c r="R589" s="13">
        <v>124.69499999999999</v>
      </c>
      <c r="S589" s="13" t="e">
        <f t="shared" ca="1" si="19"/>
        <v>#NAME?</v>
      </c>
      <c r="T589" s="13">
        <v>79</v>
      </c>
      <c r="U589" s="13">
        <v>32</v>
      </c>
    </row>
    <row r="590" spans="1:21" s="4" customFormat="1">
      <c r="A590" s="10">
        <v>41471</v>
      </c>
      <c r="B590" s="13">
        <v>3049.79</v>
      </c>
      <c r="C590" s="13">
        <v>174.285</v>
      </c>
      <c r="D590" s="13">
        <v>86.225999999999999</v>
      </c>
      <c r="E590" s="13">
        <v>125.26</v>
      </c>
      <c r="F590" s="13">
        <v>117.5</v>
      </c>
      <c r="G590" s="13">
        <v>128.75</v>
      </c>
      <c r="H590" s="13">
        <v>173.584</v>
      </c>
      <c r="I590" s="13">
        <v>280.5</v>
      </c>
      <c r="J590" s="13">
        <v>279.5</v>
      </c>
      <c r="K590" s="13">
        <v>208.41200000000001</v>
      </c>
      <c r="L590" s="13">
        <v>196.762</v>
      </c>
      <c r="M590" s="13">
        <v>90.692999999999998</v>
      </c>
      <c r="N590" s="13">
        <v>124.833</v>
      </c>
      <c r="O590" s="13">
        <v>214.98500000000001</v>
      </c>
      <c r="P590" s="13">
        <v>129.38999999999999</v>
      </c>
      <c r="Q590" s="13">
        <v>124.59</v>
      </c>
      <c r="R590" s="13">
        <v>124.69499999999999</v>
      </c>
      <c r="S590" s="13" t="e">
        <f t="shared" ca="1" si="19"/>
        <v>#NAME?</v>
      </c>
      <c r="T590" s="13">
        <v>77.5</v>
      </c>
      <c r="U590" s="13">
        <v>31.5</v>
      </c>
    </row>
    <row r="591" spans="1:21" s="4" customFormat="1">
      <c r="A591" s="10">
        <v>41472</v>
      </c>
      <c r="B591" s="13">
        <v>2662.4229999999998</v>
      </c>
      <c r="C591" s="13">
        <v>169.774</v>
      </c>
      <c r="D591" s="13">
        <v>86.665000000000006</v>
      </c>
      <c r="E591" s="13">
        <v>122.121</v>
      </c>
      <c r="F591" s="13">
        <v>114.833</v>
      </c>
      <c r="G591" s="13">
        <v>129.09700000000001</v>
      </c>
      <c r="H591" s="13">
        <v>169.05600000000001</v>
      </c>
      <c r="I591" s="13">
        <v>278.5</v>
      </c>
      <c r="J591" s="13">
        <v>279.5</v>
      </c>
      <c r="K591" s="13">
        <v>207.00800000000001</v>
      </c>
      <c r="L591" s="13">
        <v>195.75299999999999</v>
      </c>
      <c r="M591" s="13">
        <v>90.692999999999998</v>
      </c>
      <c r="N591" s="13">
        <v>124.833</v>
      </c>
      <c r="O591" s="13">
        <v>214.98500000000001</v>
      </c>
      <c r="P591" s="13">
        <v>129.38999999999999</v>
      </c>
      <c r="Q591" s="13">
        <v>124.59</v>
      </c>
      <c r="R591" s="13">
        <v>124.69499999999999</v>
      </c>
      <c r="S591" s="13" t="e">
        <f t="shared" ca="1" si="19"/>
        <v>#NAME?</v>
      </c>
      <c r="T591" s="13">
        <v>75.5</v>
      </c>
      <c r="U591" s="13">
        <v>30.5</v>
      </c>
    </row>
    <row r="592" spans="1:21" s="4" customFormat="1">
      <c r="A592" s="10">
        <v>41473</v>
      </c>
      <c r="B592" s="13">
        <v>2519.0450000000001</v>
      </c>
      <c r="C592" s="13">
        <v>164.83</v>
      </c>
      <c r="D592" s="13">
        <v>85.094999999999999</v>
      </c>
      <c r="E592" s="13">
        <v>117.361</v>
      </c>
      <c r="F592" s="13">
        <v>111.833</v>
      </c>
      <c r="G592" s="13">
        <v>123.59</v>
      </c>
      <c r="H592" s="13">
        <v>165.667</v>
      </c>
      <c r="I592" s="13">
        <v>274.5</v>
      </c>
      <c r="J592" s="13">
        <v>274.5</v>
      </c>
      <c r="K592" s="13">
        <v>199.23599999999999</v>
      </c>
      <c r="L592" s="13">
        <v>186.202</v>
      </c>
      <c r="M592" s="13">
        <v>90.692999999999998</v>
      </c>
      <c r="N592" s="13">
        <v>124.833</v>
      </c>
      <c r="O592" s="13">
        <v>214.98500000000001</v>
      </c>
      <c r="P592" s="13">
        <v>129.38999999999999</v>
      </c>
      <c r="Q592" s="13">
        <v>124.59</v>
      </c>
      <c r="R592" s="13">
        <v>124.69499999999999</v>
      </c>
      <c r="S592" s="13" t="e">
        <f t="shared" ca="1" si="19"/>
        <v>#NAME?</v>
      </c>
      <c r="T592" s="13">
        <v>74</v>
      </c>
      <c r="U592" s="13">
        <v>30</v>
      </c>
    </row>
    <row r="593" spans="1:21" s="4" customFormat="1">
      <c r="A593" s="10">
        <v>41474</v>
      </c>
      <c r="B593" s="13">
        <v>2393.7910000000002</v>
      </c>
      <c r="C593" s="13">
        <v>165.85400000000001</v>
      </c>
      <c r="D593" s="13">
        <v>84.849000000000004</v>
      </c>
      <c r="E593" s="13">
        <v>119.21299999999999</v>
      </c>
      <c r="F593" s="13">
        <v>112.169</v>
      </c>
      <c r="G593" s="13">
        <v>123.79900000000001</v>
      </c>
      <c r="H593" s="13">
        <v>165.35900000000001</v>
      </c>
      <c r="I593" s="13">
        <v>271.5</v>
      </c>
      <c r="J593" s="13">
        <v>271.5</v>
      </c>
      <c r="K593" s="13">
        <v>200.708</v>
      </c>
      <c r="L593" s="13">
        <v>185.74</v>
      </c>
      <c r="M593" s="13">
        <v>90.692999999999998</v>
      </c>
      <c r="N593" s="13">
        <v>124.833</v>
      </c>
      <c r="O593" s="13">
        <v>214.98500000000001</v>
      </c>
      <c r="P593" s="13">
        <v>129.38999999999999</v>
      </c>
      <c r="Q593" s="13">
        <v>124.59</v>
      </c>
      <c r="R593" s="13">
        <v>124.69499999999999</v>
      </c>
      <c r="S593" s="13" t="e">
        <f t="shared" ca="1" si="19"/>
        <v>#NAME?</v>
      </c>
      <c r="T593" s="13">
        <v>73.5</v>
      </c>
      <c r="U593" s="13">
        <v>29</v>
      </c>
    </row>
    <row r="594" spans="1:21" s="4" customFormat="1">
      <c r="A594" s="10">
        <v>41475</v>
      </c>
      <c r="B594" s="13">
        <v>2393.7910000000002</v>
      </c>
      <c r="C594" s="13">
        <v>165.85400000000001</v>
      </c>
      <c r="D594" s="13">
        <v>84.849000000000004</v>
      </c>
      <c r="E594" s="13">
        <v>119.21299999999999</v>
      </c>
      <c r="F594" s="13">
        <v>112.169</v>
      </c>
      <c r="G594" s="13">
        <v>123.79900000000001</v>
      </c>
      <c r="H594" s="13">
        <v>165.35900000000001</v>
      </c>
      <c r="I594" s="13">
        <v>271.5</v>
      </c>
      <c r="J594" s="13">
        <v>271.5</v>
      </c>
      <c r="K594" s="13">
        <v>200.708</v>
      </c>
      <c r="L594" s="13">
        <v>185.74</v>
      </c>
      <c r="M594" s="13">
        <v>90.692999999999998</v>
      </c>
      <c r="N594" s="13">
        <v>124.833</v>
      </c>
      <c r="O594" s="13">
        <v>214.98500000000001</v>
      </c>
      <c r="P594" s="13">
        <v>129.38999999999999</v>
      </c>
      <c r="Q594" s="13">
        <v>124.59</v>
      </c>
      <c r="R594" s="13">
        <v>124.69499999999999</v>
      </c>
      <c r="S594" s="13" t="e">
        <f t="shared" ca="1" si="19"/>
        <v>#NAME?</v>
      </c>
      <c r="T594" s="13">
        <v>73.5</v>
      </c>
      <c r="U594" s="13">
        <v>29</v>
      </c>
    </row>
    <row r="595" spans="1:21" s="4" customFormat="1">
      <c r="A595" s="10">
        <v>41476</v>
      </c>
      <c r="B595" s="13">
        <v>2393.7910000000002</v>
      </c>
      <c r="C595" s="13">
        <v>165.85400000000001</v>
      </c>
      <c r="D595" s="13">
        <v>84.849000000000004</v>
      </c>
      <c r="E595" s="13">
        <v>119.21299999999999</v>
      </c>
      <c r="F595" s="13">
        <v>112.169</v>
      </c>
      <c r="G595" s="13">
        <v>123.79900000000001</v>
      </c>
      <c r="H595" s="13">
        <v>165.35900000000001</v>
      </c>
      <c r="I595" s="13">
        <v>271.5</v>
      </c>
      <c r="J595" s="13">
        <v>271.5</v>
      </c>
      <c r="K595" s="13">
        <v>200.708</v>
      </c>
      <c r="L595" s="13">
        <v>185.74</v>
      </c>
      <c r="M595" s="13">
        <v>90.692999999999998</v>
      </c>
      <c r="N595" s="13">
        <v>124.833</v>
      </c>
      <c r="O595" s="13">
        <v>214.98500000000001</v>
      </c>
      <c r="P595" s="13">
        <v>129.38999999999999</v>
      </c>
      <c r="Q595" s="13">
        <v>124.59</v>
      </c>
      <c r="R595" s="13">
        <v>124.69499999999999</v>
      </c>
      <c r="S595" s="13" t="e">
        <f t="shared" ca="1" si="19"/>
        <v>#NAME?</v>
      </c>
      <c r="T595" s="13">
        <v>73.5</v>
      </c>
      <c r="U595" s="13">
        <v>29</v>
      </c>
    </row>
    <row r="596" spans="1:21" s="4" customFormat="1">
      <c r="A596" s="10">
        <v>41477</v>
      </c>
      <c r="B596" s="13">
        <v>2370.8679999999999</v>
      </c>
      <c r="C596" s="13">
        <v>165.00299999999999</v>
      </c>
      <c r="D596" s="13">
        <v>88.68</v>
      </c>
      <c r="E596" s="13">
        <v>117.66500000000001</v>
      </c>
      <c r="F596" s="13">
        <v>110.83799999999999</v>
      </c>
      <c r="G596" s="13">
        <v>125.01</v>
      </c>
      <c r="H596" s="13">
        <v>161.047</v>
      </c>
      <c r="I596" s="13">
        <v>264.5</v>
      </c>
      <c r="J596" s="13">
        <v>264.5</v>
      </c>
      <c r="K596" s="13">
        <v>198.88399999999999</v>
      </c>
      <c r="L596" s="13">
        <v>183.57499999999999</v>
      </c>
      <c r="M596" s="13">
        <v>90.692999999999998</v>
      </c>
      <c r="N596" s="13">
        <v>124.833</v>
      </c>
      <c r="O596" s="13">
        <v>214.98500000000001</v>
      </c>
      <c r="P596" s="13">
        <v>129.38999999999999</v>
      </c>
      <c r="Q596" s="13">
        <v>124.59</v>
      </c>
      <c r="R596" s="13">
        <v>124.69499999999999</v>
      </c>
      <c r="S596" s="13" t="e">
        <f t="shared" ca="1" si="19"/>
        <v>#NAME?</v>
      </c>
      <c r="T596" s="13">
        <v>71</v>
      </c>
      <c r="U596" s="13">
        <v>29</v>
      </c>
    </row>
    <row r="597" spans="1:21" s="4" customFormat="1">
      <c r="A597" s="10">
        <v>41478</v>
      </c>
      <c r="B597" s="13">
        <v>2366.6950000000002</v>
      </c>
      <c r="C597" s="13">
        <v>166.249</v>
      </c>
      <c r="D597" s="13">
        <v>85.18</v>
      </c>
      <c r="E597" s="13">
        <v>118.75</v>
      </c>
      <c r="F597" s="13">
        <v>112</v>
      </c>
      <c r="G597" s="13">
        <v>125.5</v>
      </c>
      <c r="H597" s="13">
        <v>164.70400000000001</v>
      </c>
      <c r="I597" s="13">
        <v>262.5</v>
      </c>
      <c r="J597" s="13">
        <v>261.5</v>
      </c>
      <c r="K597" s="13">
        <v>200.25800000000001</v>
      </c>
      <c r="L597" s="13">
        <v>185.375</v>
      </c>
      <c r="M597" s="13">
        <v>90.692999999999998</v>
      </c>
      <c r="N597" s="13">
        <v>124.833</v>
      </c>
      <c r="O597" s="13">
        <v>186.25299999999999</v>
      </c>
      <c r="P597" s="13">
        <v>129.38999999999999</v>
      </c>
      <c r="Q597" s="13">
        <v>124.59</v>
      </c>
      <c r="R597" s="13">
        <v>124.69499999999999</v>
      </c>
      <c r="S597" s="13" t="e">
        <f t="shared" ca="1" si="19"/>
        <v>#NAME?</v>
      </c>
      <c r="T597" s="13">
        <v>70</v>
      </c>
      <c r="U597" s="13">
        <v>28</v>
      </c>
    </row>
    <row r="598" spans="1:21" s="4" customFormat="1">
      <c r="A598" s="10">
        <v>41479</v>
      </c>
      <c r="B598" s="13">
        <v>2318.2840000000001</v>
      </c>
      <c r="C598" s="13">
        <v>175.75</v>
      </c>
      <c r="D598" s="13">
        <v>92.173000000000002</v>
      </c>
      <c r="E598" s="13">
        <v>124.143</v>
      </c>
      <c r="F598" s="13">
        <v>119.14700000000001</v>
      </c>
      <c r="G598" s="13">
        <v>131.64500000000001</v>
      </c>
      <c r="H598" s="13">
        <v>168.81</v>
      </c>
      <c r="I598" s="13">
        <v>257</v>
      </c>
      <c r="J598" s="13">
        <v>259</v>
      </c>
      <c r="K598" s="13">
        <v>201.244</v>
      </c>
      <c r="L598" s="13">
        <v>187.953</v>
      </c>
      <c r="M598" s="13">
        <v>90.692999999999998</v>
      </c>
      <c r="N598" s="13">
        <v>124.833</v>
      </c>
      <c r="O598" s="13">
        <v>191.44900000000001</v>
      </c>
      <c r="P598" s="13">
        <v>129.38999999999999</v>
      </c>
      <c r="Q598" s="13">
        <v>124.59</v>
      </c>
      <c r="R598" s="13">
        <v>124.69499999999999</v>
      </c>
      <c r="S598" s="13" t="e">
        <f t="shared" ca="1" si="19"/>
        <v>#NAME?</v>
      </c>
      <c r="T598" s="13">
        <v>70</v>
      </c>
      <c r="U598" s="13">
        <v>28</v>
      </c>
    </row>
    <row r="599" spans="1:21" s="4" customFormat="1">
      <c r="A599" s="10">
        <v>41480</v>
      </c>
      <c r="B599" s="13">
        <v>2570.6480000000001</v>
      </c>
      <c r="C599" s="13">
        <v>178.333</v>
      </c>
      <c r="D599" s="13">
        <v>90.015000000000001</v>
      </c>
      <c r="E599" s="13">
        <v>126.34</v>
      </c>
      <c r="F599" s="13">
        <v>119.66500000000001</v>
      </c>
      <c r="G599" s="13">
        <v>133.52000000000001</v>
      </c>
      <c r="H599" s="13">
        <v>176.54400000000001</v>
      </c>
      <c r="I599" s="13">
        <v>260.5</v>
      </c>
      <c r="J599" s="13">
        <v>256</v>
      </c>
      <c r="K599" s="13">
        <v>207.071</v>
      </c>
      <c r="L599" s="13">
        <v>197.85400000000001</v>
      </c>
      <c r="M599" s="13">
        <v>90.692999999999998</v>
      </c>
      <c r="N599" s="13">
        <v>124.833</v>
      </c>
      <c r="O599" s="13">
        <v>191.44900000000001</v>
      </c>
      <c r="P599" s="13">
        <v>129.38999999999999</v>
      </c>
      <c r="Q599" s="13">
        <v>124.59</v>
      </c>
      <c r="R599" s="13">
        <v>124.69499999999999</v>
      </c>
      <c r="S599" s="13" t="e">
        <f t="shared" ca="1" si="19"/>
        <v>#NAME?</v>
      </c>
      <c r="T599" s="13">
        <v>70</v>
      </c>
      <c r="U599" s="13">
        <v>28</v>
      </c>
    </row>
    <row r="600" spans="1:21" s="4" customFormat="1">
      <c r="A600" s="10">
        <v>41481</v>
      </c>
      <c r="B600" s="13">
        <v>2497.0140000000001</v>
      </c>
      <c r="C600" s="13">
        <v>183.072</v>
      </c>
      <c r="D600" s="13">
        <v>92.34</v>
      </c>
      <c r="E600" s="13">
        <v>127.837</v>
      </c>
      <c r="F600" s="13">
        <v>123.629</v>
      </c>
      <c r="G600" s="13">
        <v>137.66499999999999</v>
      </c>
      <c r="H600" s="13">
        <v>178.06</v>
      </c>
      <c r="I600" s="13">
        <v>259</v>
      </c>
      <c r="J600" s="13">
        <v>256</v>
      </c>
      <c r="K600" s="13">
        <v>208.10300000000001</v>
      </c>
      <c r="L600" s="13">
        <v>202.04</v>
      </c>
      <c r="M600" s="13">
        <v>90.692999999999998</v>
      </c>
      <c r="N600" s="13">
        <v>124.833</v>
      </c>
      <c r="O600" s="13">
        <v>191.44900000000001</v>
      </c>
      <c r="P600" s="13">
        <v>129.38999999999999</v>
      </c>
      <c r="Q600" s="13">
        <v>124.59</v>
      </c>
      <c r="R600" s="13">
        <v>124.69499999999999</v>
      </c>
      <c r="S600" s="13" t="e">
        <f t="shared" ca="1" si="19"/>
        <v>#NAME?</v>
      </c>
      <c r="T600" s="13">
        <v>69</v>
      </c>
      <c r="U600" s="13">
        <v>28</v>
      </c>
    </row>
    <row r="601" spans="1:21" s="4" customFormat="1">
      <c r="A601" s="10">
        <v>41482</v>
      </c>
      <c r="B601" s="13">
        <v>2497.0140000000001</v>
      </c>
      <c r="C601" s="13">
        <v>183.072</v>
      </c>
      <c r="D601" s="13">
        <v>92.34</v>
      </c>
      <c r="E601" s="13">
        <v>127.837</v>
      </c>
      <c r="F601" s="13">
        <v>123.629</v>
      </c>
      <c r="G601" s="13">
        <v>137.66499999999999</v>
      </c>
      <c r="H601" s="13">
        <v>178.06</v>
      </c>
      <c r="I601" s="13">
        <v>259</v>
      </c>
      <c r="J601" s="13">
        <v>256</v>
      </c>
      <c r="K601" s="13">
        <v>208.10300000000001</v>
      </c>
      <c r="L601" s="13">
        <v>202.04</v>
      </c>
      <c r="M601" s="13">
        <v>90.692999999999998</v>
      </c>
      <c r="N601" s="13">
        <v>124.833</v>
      </c>
      <c r="O601" s="13">
        <v>191.44900000000001</v>
      </c>
      <c r="P601" s="13">
        <v>129.38999999999999</v>
      </c>
      <c r="Q601" s="13">
        <v>124.59</v>
      </c>
      <c r="R601" s="13">
        <v>124.69499999999999</v>
      </c>
      <c r="S601" s="13" t="e">
        <f t="shared" ca="1" si="19"/>
        <v>#NAME?</v>
      </c>
      <c r="T601" s="13">
        <v>69</v>
      </c>
      <c r="U601" s="13">
        <v>28</v>
      </c>
    </row>
    <row r="602" spans="1:21" s="4" customFormat="1">
      <c r="A602" s="10">
        <v>41483</v>
      </c>
      <c r="B602" s="13">
        <v>2497.0140000000001</v>
      </c>
      <c r="C602" s="13">
        <v>183.072</v>
      </c>
      <c r="D602" s="13">
        <v>92.34</v>
      </c>
      <c r="E602" s="13">
        <v>127.837</v>
      </c>
      <c r="F602" s="13">
        <v>123.629</v>
      </c>
      <c r="G602" s="13">
        <v>137.66499999999999</v>
      </c>
      <c r="H602" s="13">
        <v>178.06</v>
      </c>
      <c r="I602" s="13">
        <v>259</v>
      </c>
      <c r="J602" s="13">
        <v>256</v>
      </c>
      <c r="K602" s="13">
        <v>208.10300000000001</v>
      </c>
      <c r="L602" s="13">
        <v>202.04</v>
      </c>
      <c r="M602" s="13">
        <v>90.692999999999998</v>
      </c>
      <c r="N602" s="13">
        <v>124.833</v>
      </c>
      <c r="O602" s="13">
        <v>191.44900000000001</v>
      </c>
      <c r="P602" s="13">
        <v>129.38999999999999</v>
      </c>
      <c r="Q602" s="13">
        <v>124.59</v>
      </c>
      <c r="R602" s="13">
        <v>124.69499999999999</v>
      </c>
      <c r="S602" s="13" t="e">
        <f t="shared" ca="1" si="19"/>
        <v>#NAME?</v>
      </c>
      <c r="T602" s="13">
        <v>69</v>
      </c>
      <c r="U602" s="13">
        <v>28</v>
      </c>
    </row>
    <row r="603" spans="1:21" s="4" customFormat="1">
      <c r="A603" s="10">
        <v>41484</v>
      </c>
      <c r="B603" s="13">
        <v>2653.2530000000002</v>
      </c>
      <c r="C603" s="13">
        <v>190.1</v>
      </c>
      <c r="D603" s="13">
        <v>95.99</v>
      </c>
      <c r="E603" s="13">
        <v>133.40299999999999</v>
      </c>
      <c r="F603" s="13">
        <v>129.25</v>
      </c>
      <c r="G603" s="13">
        <v>139.381</v>
      </c>
      <c r="H603" s="13">
        <v>179.87899999999999</v>
      </c>
      <c r="I603" s="13">
        <v>262</v>
      </c>
      <c r="J603" s="13">
        <v>259</v>
      </c>
      <c r="K603" s="13">
        <v>210.74100000000001</v>
      </c>
      <c r="L603" s="13">
        <v>201.63</v>
      </c>
      <c r="M603" s="13">
        <v>90.692999999999998</v>
      </c>
      <c r="N603" s="13">
        <v>124.833</v>
      </c>
      <c r="O603" s="13">
        <v>206.34</v>
      </c>
      <c r="P603" s="13">
        <v>112.104</v>
      </c>
      <c r="Q603" s="13">
        <v>111.92100000000001</v>
      </c>
      <c r="R603" s="13">
        <v>124.69499999999999</v>
      </c>
      <c r="S603" s="13" t="e">
        <f t="shared" ca="1" si="19"/>
        <v>#NAME?</v>
      </c>
      <c r="T603" s="13">
        <v>67</v>
      </c>
      <c r="U603" s="13">
        <v>28</v>
      </c>
    </row>
    <row r="604" spans="1:21" s="4" customFormat="1">
      <c r="A604" s="10">
        <v>41485</v>
      </c>
      <c r="B604" s="13">
        <v>2659.6770000000001</v>
      </c>
      <c r="C604" s="13">
        <v>189.79400000000001</v>
      </c>
      <c r="D604" s="13">
        <v>94.492000000000004</v>
      </c>
      <c r="E604" s="13">
        <v>134.20599999999999</v>
      </c>
      <c r="F604" s="13">
        <v>128.499</v>
      </c>
      <c r="G604" s="13">
        <v>139.34100000000001</v>
      </c>
      <c r="H604" s="13">
        <v>180.006</v>
      </c>
      <c r="I604" s="13">
        <v>255</v>
      </c>
      <c r="J604" s="13">
        <v>252.5</v>
      </c>
      <c r="K604" s="13">
        <v>212.34399999999999</v>
      </c>
      <c r="L604" s="13">
        <v>203.11199999999999</v>
      </c>
      <c r="M604" s="13">
        <v>90.692999999999998</v>
      </c>
      <c r="N604" s="13">
        <v>124.833</v>
      </c>
      <c r="O604" s="13">
        <v>208.30500000000001</v>
      </c>
      <c r="P604" s="13">
        <v>112.586</v>
      </c>
      <c r="Q604" s="13">
        <v>111.756</v>
      </c>
      <c r="R604" s="13">
        <v>124.69499999999999</v>
      </c>
      <c r="S604" s="13" t="e">
        <f t="shared" ca="1" si="19"/>
        <v>#NAME?</v>
      </c>
      <c r="T604" s="13">
        <v>66</v>
      </c>
      <c r="U604" s="13">
        <v>27</v>
      </c>
    </row>
    <row r="605" spans="1:21" s="4" customFormat="1">
      <c r="A605" s="10">
        <v>41486</v>
      </c>
      <c r="B605" s="13">
        <v>2532.1799999999998</v>
      </c>
      <c r="C605" s="13">
        <v>188.167</v>
      </c>
      <c r="D605" s="13">
        <v>94.837000000000003</v>
      </c>
      <c r="E605" s="13">
        <v>132.495</v>
      </c>
      <c r="F605" s="13">
        <v>128.327</v>
      </c>
      <c r="G605" s="13">
        <v>140.505</v>
      </c>
      <c r="H605" s="13">
        <v>187.89699999999999</v>
      </c>
      <c r="I605" s="13">
        <v>254.5</v>
      </c>
      <c r="J605" s="13">
        <v>250.5</v>
      </c>
      <c r="K605" s="13">
        <v>222.18600000000001</v>
      </c>
      <c r="L605" s="13">
        <v>206.99100000000001</v>
      </c>
      <c r="M605" s="13">
        <v>90.692999999999998</v>
      </c>
      <c r="N605" s="13">
        <v>124.833</v>
      </c>
      <c r="O605" s="13">
        <v>208.30500000000001</v>
      </c>
      <c r="P605" s="13">
        <v>112.586</v>
      </c>
      <c r="Q605" s="13">
        <v>111.756</v>
      </c>
      <c r="R605" s="13">
        <v>124.69499999999999</v>
      </c>
      <c r="S605" s="13" t="e">
        <f t="shared" ref="S605:S668" ca="1" si="20">+IFERROR(VLOOKUP($A605,$Y$28:$Z$330,2,0),S604)</f>
        <v>#NAME?</v>
      </c>
      <c r="T605" s="13">
        <v>66</v>
      </c>
      <c r="U605" s="13">
        <v>26.5</v>
      </c>
    </row>
    <row r="606" spans="1:21" s="4" customFormat="1">
      <c r="A606" s="10">
        <v>41487</v>
      </c>
      <c r="B606" s="13">
        <v>2630.2330000000002</v>
      </c>
      <c r="C606" s="13">
        <v>186.774</v>
      </c>
      <c r="D606" s="13">
        <v>94.5</v>
      </c>
      <c r="E606" s="13">
        <v>130.375</v>
      </c>
      <c r="F606" s="13">
        <v>125.902</v>
      </c>
      <c r="G606" s="13">
        <v>138.625</v>
      </c>
      <c r="H606" s="13">
        <v>185.988</v>
      </c>
      <c r="I606" s="13">
        <v>249.5</v>
      </c>
      <c r="J606" s="13">
        <v>243.5</v>
      </c>
      <c r="K606" s="13">
        <v>220.15600000000001</v>
      </c>
      <c r="L606" s="13">
        <v>203.06700000000001</v>
      </c>
      <c r="M606" s="13">
        <v>90.692999999999998</v>
      </c>
      <c r="N606" s="13">
        <v>124.833</v>
      </c>
      <c r="O606" s="13">
        <v>208.30500000000001</v>
      </c>
      <c r="P606" s="13">
        <v>112.586</v>
      </c>
      <c r="Q606" s="13">
        <v>123.70099999999999</v>
      </c>
      <c r="R606" s="13">
        <v>124.69499999999999</v>
      </c>
      <c r="S606" s="13" t="e">
        <f t="shared" ca="1" si="20"/>
        <v>#NAME?</v>
      </c>
      <c r="T606" s="13">
        <v>66</v>
      </c>
      <c r="U606" s="13">
        <v>26</v>
      </c>
    </row>
    <row r="607" spans="1:21" s="4" customFormat="1">
      <c r="A607" s="10">
        <v>41488</v>
      </c>
      <c r="B607" s="13">
        <v>2655.3229999999999</v>
      </c>
      <c r="C607" s="13">
        <v>181.28800000000001</v>
      </c>
      <c r="D607" s="13">
        <v>92.015000000000001</v>
      </c>
      <c r="E607" s="13">
        <v>126.675</v>
      </c>
      <c r="F607" s="13">
        <v>122.45699999999999</v>
      </c>
      <c r="G607" s="13">
        <v>134.33799999999999</v>
      </c>
      <c r="H607" s="13">
        <v>184.435</v>
      </c>
      <c r="I607" s="13">
        <v>241.5</v>
      </c>
      <c r="J607" s="13">
        <v>236</v>
      </c>
      <c r="K607" s="13">
        <v>216.04499999999999</v>
      </c>
      <c r="L607" s="13">
        <v>205.86099999999999</v>
      </c>
      <c r="M607" s="13">
        <v>90.692999999999998</v>
      </c>
      <c r="N607" s="13">
        <v>124.833</v>
      </c>
      <c r="O607" s="13">
        <v>208.30500000000001</v>
      </c>
      <c r="P607" s="13">
        <v>112.586</v>
      </c>
      <c r="Q607" s="13">
        <v>125.13800000000001</v>
      </c>
      <c r="R607" s="13">
        <v>124.69499999999999</v>
      </c>
      <c r="S607" s="13" t="e">
        <f t="shared" ca="1" si="20"/>
        <v>#NAME?</v>
      </c>
      <c r="T607" s="13">
        <v>63</v>
      </c>
      <c r="U607" s="13">
        <v>26</v>
      </c>
    </row>
    <row r="608" spans="1:21" s="4" customFormat="1">
      <c r="A608" s="10">
        <v>41489</v>
      </c>
      <c r="B608" s="13">
        <v>2655.3229999999999</v>
      </c>
      <c r="C608" s="13">
        <v>181.28800000000001</v>
      </c>
      <c r="D608" s="13">
        <v>92.015000000000001</v>
      </c>
      <c r="E608" s="13">
        <v>126.675</v>
      </c>
      <c r="F608" s="13">
        <v>122.45699999999999</v>
      </c>
      <c r="G608" s="13">
        <v>134.33799999999999</v>
      </c>
      <c r="H608" s="13">
        <v>184.435</v>
      </c>
      <c r="I608" s="13">
        <v>241.5</v>
      </c>
      <c r="J608" s="13">
        <v>236</v>
      </c>
      <c r="K608" s="13">
        <v>216.04499999999999</v>
      </c>
      <c r="L608" s="13">
        <v>205.86099999999999</v>
      </c>
      <c r="M608" s="13">
        <v>90.692999999999998</v>
      </c>
      <c r="N608" s="13">
        <v>124.833</v>
      </c>
      <c r="O608" s="13">
        <v>208.30500000000001</v>
      </c>
      <c r="P608" s="13">
        <v>112.586</v>
      </c>
      <c r="Q608" s="13">
        <v>125.13800000000001</v>
      </c>
      <c r="R608" s="13">
        <v>124.69499999999999</v>
      </c>
      <c r="S608" s="13" t="e">
        <f t="shared" ca="1" si="20"/>
        <v>#NAME?</v>
      </c>
      <c r="T608" s="13">
        <v>63</v>
      </c>
      <c r="U608" s="13">
        <v>26</v>
      </c>
    </row>
    <row r="609" spans="1:21" s="4" customFormat="1">
      <c r="A609" s="10">
        <v>41490</v>
      </c>
      <c r="B609" s="13">
        <v>2655.3229999999999</v>
      </c>
      <c r="C609" s="13">
        <v>181.28800000000001</v>
      </c>
      <c r="D609" s="13">
        <v>92.015000000000001</v>
      </c>
      <c r="E609" s="13">
        <v>126.675</v>
      </c>
      <c r="F609" s="13">
        <v>122.45699999999999</v>
      </c>
      <c r="G609" s="13">
        <v>134.33799999999999</v>
      </c>
      <c r="H609" s="13">
        <v>184.435</v>
      </c>
      <c r="I609" s="13">
        <v>241.5</v>
      </c>
      <c r="J609" s="13">
        <v>236</v>
      </c>
      <c r="K609" s="13">
        <v>216.04499999999999</v>
      </c>
      <c r="L609" s="13">
        <v>205.86099999999999</v>
      </c>
      <c r="M609" s="13">
        <v>90.692999999999998</v>
      </c>
      <c r="N609" s="13">
        <v>124.833</v>
      </c>
      <c r="O609" s="13">
        <v>208.30500000000001</v>
      </c>
      <c r="P609" s="13">
        <v>112.586</v>
      </c>
      <c r="Q609" s="13">
        <v>125.13800000000001</v>
      </c>
      <c r="R609" s="13">
        <v>124.69499999999999</v>
      </c>
      <c r="S609" s="13" t="e">
        <f t="shared" ca="1" si="20"/>
        <v>#NAME?</v>
      </c>
      <c r="T609" s="13">
        <v>63</v>
      </c>
      <c r="U609" s="13">
        <v>26</v>
      </c>
    </row>
    <row r="610" spans="1:21" s="4" customFormat="1">
      <c r="A610" s="10">
        <v>41491</v>
      </c>
      <c r="B610" s="13">
        <v>2656.5940000000001</v>
      </c>
      <c r="C610" s="13">
        <v>181.696</v>
      </c>
      <c r="D610" s="13">
        <v>91.34</v>
      </c>
      <c r="E610" s="13">
        <v>125.66500000000001</v>
      </c>
      <c r="F610" s="13">
        <v>122.49299999999999</v>
      </c>
      <c r="G610" s="13">
        <v>133.66499999999999</v>
      </c>
      <c r="H610" s="13">
        <v>182.88900000000001</v>
      </c>
      <c r="I610" s="13">
        <v>243.5</v>
      </c>
      <c r="J610" s="13">
        <v>237</v>
      </c>
      <c r="K610" s="13">
        <v>221.46100000000001</v>
      </c>
      <c r="L610" s="13">
        <v>204.73699999999999</v>
      </c>
      <c r="M610" s="13">
        <v>90.692999999999998</v>
      </c>
      <c r="N610" s="13">
        <v>117.36799999999999</v>
      </c>
      <c r="O610" s="13">
        <v>222.001</v>
      </c>
      <c r="P610" s="13">
        <v>124.396</v>
      </c>
      <c r="Q610" s="13">
        <v>122.343</v>
      </c>
      <c r="R610" s="13">
        <v>124.69499999999999</v>
      </c>
      <c r="S610" s="13" t="e">
        <f t="shared" ca="1" si="20"/>
        <v>#NAME?</v>
      </c>
      <c r="T610" s="13">
        <v>64.5</v>
      </c>
      <c r="U610" s="13">
        <v>27</v>
      </c>
    </row>
    <row r="611" spans="1:21" s="4" customFormat="1">
      <c r="A611" s="10">
        <v>41492</v>
      </c>
      <c r="B611" s="13">
        <v>2423.2249999999999</v>
      </c>
      <c r="C611" s="13">
        <v>184.33799999999999</v>
      </c>
      <c r="D611" s="13">
        <v>92.141999999999996</v>
      </c>
      <c r="E611" s="13">
        <v>126.995</v>
      </c>
      <c r="F611" s="13">
        <v>123.675</v>
      </c>
      <c r="G611" s="13">
        <v>134.99100000000001</v>
      </c>
      <c r="H611" s="13">
        <v>184.61699999999999</v>
      </c>
      <c r="I611" s="13">
        <v>240.5</v>
      </c>
      <c r="J611" s="13">
        <v>234</v>
      </c>
      <c r="K611" s="13">
        <v>225.35499999999999</v>
      </c>
      <c r="L611" s="13">
        <v>210.40799999999999</v>
      </c>
      <c r="M611" s="13">
        <v>90.692999999999998</v>
      </c>
      <c r="N611" s="13">
        <v>117.36799999999999</v>
      </c>
      <c r="O611" s="13">
        <v>211.61699999999999</v>
      </c>
      <c r="P611" s="13">
        <v>117.364</v>
      </c>
      <c r="Q611" s="13">
        <v>121.485</v>
      </c>
      <c r="R611" s="13">
        <v>124.69499999999999</v>
      </c>
      <c r="S611" s="13" t="e">
        <f t="shared" ca="1" si="20"/>
        <v>#NAME?</v>
      </c>
      <c r="T611" s="13">
        <v>65.5</v>
      </c>
      <c r="U611" s="13">
        <v>27</v>
      </c>
    </row>
    <row r="612" spans="1:21" s="4" customFormat="1">
      <c r="A612" s="10">
        <v>41493</v>
      </c>
      <c r="B612" s="13">
        <v>2505.857</v>
      </c>
      <c r="C612" s="13">
        <v>188</v>
      </c>
      <c r="D612" s="13">
        <v>94.5</v>
      </c>
      <c r="E612" s="13">
        <v>130.15</v>
      </c>
      <c r="F612" s="13">
        <v>125.33199999999999</v>
      </c>
      <c r="G612" s="13">
        <v>136.828</v>
      </c>
      <c r="H612" s="13">
        <v>188.23500000000001</v>
      </c>
      <c r="I612" s="13">
        <v>243.5</v>
      </c>
      <c r="J612" s="13">
        <v>237</v>
      </c>
      <c r="K612" s="13">
        <v>228.98500000000001</v>
      </c>
      <c r="L612" s="13">
        <v>214.142</v>
      </c>
      <c r="M612" s="13">
        <v>90.692999999999998</v>
      </c>
      <c r="N612" s="13">
        <v>117.36799999999999</v>
      </c>
      <c r="O612" s="13">
        <v>216.059</v>
      </c>
      <c r="P612" s="13">
        <v>120.375</v>
      </c>
      <c r="Q612" s="13">
        <v>121.16500000000001</v>
      </c>
      <c r="R612" s="13">
        <v>124.69499999999999</v>
      </c>
      <c r="S612" s="13" t="e">
        <f t="shared" ca="1" si="20"/>
        <v>#NAME?</v>
      </c>
      <c r="T612" s="13">
        <v>66</v>
      </c>
      <c r="U612" s="13">
        <v>27.5</v>
      </c>
    </row>
    <row r="613" spans="1:21" s="4" customFormat="1">
      <c r="A613" s="10">
        <v>41494</v>
      </c>
      <c r="B613" s="13">
        <v>2608.83</v>
      </c>
      <c r="C613" s="13">
        <v>188.833</v>
      </c>
      <c r="D613" s="13">
        <v>95.162999999999997</v>
      </c>
      <c r="E613" s="13">
        <v>130.66999999999999</v>
      </c>
      <c r="F613" s="13">
        <v>126.333</v>
      </c>
      <c r="G613" s="13">
        <v>138.005</v>
      </c>
      <c r="H613" s="13">
        <v>184.946</v>
      </c>
      <c r="I613" s="13">
        <v>242.5</v>
      </c>
      <c r="J613" s="13">
        <v>233</v>
      </c>
      <c r="K613" s="13">
        <v>230.33799999999999</v>
      </c>
      <c r="L613" s="13">
        <v>213.14400000000001</v>
      </c>
      <c r="M613" s="13">
        <v>90.692999999999998</v>
      </c>
      <c r="N613" s="13">
        <v>117.36799999999999</v>
      </c>
      <c r="O613" s="13">
        <v>216.86099999999999</v>
      </c>
      <c r="P613" s="13">
        <v>123.32899999999999</v>
      </c>
      <c r="Q613" s="13">
        <v>121.88800000000001</v>
      </c>
      <c r="R613" s="13">
        <v>124.69499999999999</v>
      </c>
      <c r="S613" s="13" t="e">
        <f t="shared" ca="1" si="20"/>
        <v>#NAME?</v>
      </c>
      <c r="T613" s="13">
        <v>66.5</v>
      </c>
      <c r="U613" s="13">
        <v>27</v>
      </c>
    </row>
    <row r="614" spans="1:21" s="4" customFormat="1">
      <c r="A614" s="10">
        <v>41495</v>
      </c>
      <c r="B614" s="13">
        <v>2591.1550000000002</v>
      </c>
      <c r="C614" s="13">
        <v>186.029</v>
      </c>
      <c r="D614" s="13">
        <v>92.847999999999999</v>
      </c>
      <c r="E614" s="13">
        <v>126.729</v>
      </c>
      <c r="F614" s="13">
        <v>122.06399999999999</v>
      </c>
      <c r="G614" s="13">
        <v>135.941</v>
      </c>
      <c r="H614" s="13">
        <v>185.68199999999999</v>
      </c>
      <c r="I614" s="13">
        <v>238.5</v>
      </c>
      <c r="J614" s="13">
        <v>232</v>
      </c>
      <c r="K614" s="13">
        <v>229.702</v>
      </c>
      <c r="L614" s="13">
        <v>216.964</v>
      </c>
      <c r="M614" s="13">
        <v>90.692999999999998</v>
      </c>
      <c r="N614" s="13">
        <v>117.36799999999999</v>
      </c>
      <c r="O614" s="13">
        <v>216.86099999999999</v>
      </c>
      <c r="P614" s="13">
        <v>123.32899999999999</v>
      </c>
      <c r="Q614" s="13">
        <v>121.88800000000001</v>
      </c>
      <c r="R614" s="13">
        <v>124.69499999999999</v>
      </c>
      <c r="S614" s="13" t="e">
        <f t="shared" ca="1" si="20"/>
        <v>#NAME?</v>
      </c>
      <c r="T614" s="13">
        <v>66.5</v>
      </c>
      <c r="U614" s="13">
        <v>27</v>
      </c>
    </row>
    <row r="615" spans="1:21" s="4" customFormat="1">
      <c r="A615" s="10">
        <v>41496</v>
      </c>
      <c r="B615" s="13">
        <v>2591.1550000000002</v>
      </c>
      <c r="C615" s="13">
        <v>186.029</v>
      </c>
      <c r="D615" s="13">
        <v>92.847999999999999</v>
      </c>
      <c r="E615" s="13">
        <v>126.729</v>
      </c>
      <c r="F615" s="13">
        <v>122.06399999999999</v>
      </c>
      <c r="G615" s="13">
        <v>135.941</v>
      </c>
      <c r="H615" s="13">
        <v>185.68199999999999</v>
      </c>
      <c r="I615" s="13">
        <v>238.5</v>
      </c>
      <c r="J615" s="13">
        <v>232</v>
      </c>
      <c r="K615" s="13">
        <v>229.702</v>
      </c>
      <c r="L615" s="13">
        <v>216.964</v>
      </c>
      <c r="M615" s="13">
        <v>90.692999999999998</v>
      </c>
      <c r="N615" s="13">
        <v>117.36799999999999</v>
      </c>
      <c r="O615" s="13">
        <v>216.86099999999999</v>
      </c>
      <c r="P615" s="13">
        <v>123.32899999999999</v>
      </c>
      <c r="Q615" s="13">
        <v>121.88800000000001</v>
      </c>
      <c r="R615" s="13">
        <v>124.69499999999999</v>
      </c>
      <c r="S615" s="13" t="e">
        <f t="shared" ca="1" si="20"/>
        <v>#NAME?</v>
      </c>
      <c r="T615" s="13">
        <v>66.5</v>
      </c>
      <c r="U615" s="13">
        <v>27</v>
      </c>
    </row>
    <row r="616" spans="1:21" s="4" customFormat="1">
      <c r="A616" s="10">
        <v>41497</v>
      </c>
      <c r="B616" s="13">
        <v>2591.1550000000002</v>
      </c>
      <c r="C616" s="13">
        <v>186.029</v>
      </c>
      <c r="D616" s="13">
        <v>92.847999999999999</v>
      </c>
      <c r="E616" s="13">
        <v>126.729</v>
      </c>
      <c r="F616" s="13">
        <v>122.06399999999999</v>
      </c>
      <c r="G616" s="13">
        <v>135.941</v>
      </c>
      <c r="H616" s="13">
        <v>185.68199999999999</v>
      </c>
      <c r="I616" s="13">
        <v>238.5</v>
      </c>
      <c r="J616" s="13">
        <v>232</v>
      </c>
      <c r="K616" s="13">
        <v>229.702</v>
      </c>
      <c r="L616" s="13">
        <v>216.964</v>
      </c>
      <c r="M616" s="13">
        <v>90.692999999999998</v>
      </c>
      <c r="N616" s="13">
        <v>117.36799999999999</v>
      </c>
      <c r="O616" s="13">
        <v>216.86099999999999</v>
      </c>
      <c r="P616" s="13">
        <v>123.32899999999999</v>
      </c>
      <c r="Q616" s="13">
        <v>121.88800000000001</v>
      </c>
      <c r="R616" s="13">
        <v>124.69499999999999</v>
      </c>
      <c r="S616" s="13" t="e">
        <f t="shared" ca="1" si="20"/>
        <v>#NAME?</v>
      </c>
      <c r="T616" s="13">
        <v>66.5</v>
      </c>
      <c r="U616" s="13">
        <v>27</v>
      </c>
    </row>
    <row r="617" spans="1:21" s="4" customFormat="1">
      <c r="A617" s="10">
        <v>41498</v>
      </c>
      <c r="B617" s="13">
        <v>2580.1930000000002</v>
      </c>
      <c r="C617" s="13">
        <v>181.678</v>
      </c>
      <c r="D617" s="13">
        <v>91.004999999999995</v>
      </c>
      <c r="E617" s="13">
        <v>124</v>
      </c>
      <c r="F617" s="13">
        <v>117.843</v>
      </c>
      <c r="G617" s="13">
        <v>131.35</v>
      </c>
      <c r="H617" s="13">
        <v>184.55199999999999</v>
      </c>
      <c r="I617" s="13">
        <v>236.5</v>
      </c>
      <c r="J617" s="13">
        <v>230</v>
      </c>
      <c r="K617" s="13">
        <v>229.07599999999999</v>
      </c>
      <c r="L617" s="13">
        <v>213.79</v>
      </c>
      <c r="M617" s="13">
        <v>90.692999999999998</v>
      </c>
      <c r="N617" s="13">
        <v>117.36799999999999</v>
      </c>
      <c r="O617" s="13">
        <v>223.005</v>
      </c>
      <c r="P617" s="13">
        <v>124.965</v>
      </c>
      <c r="Q617" s="13">
        <v>121.386</v>
      </c>
      <c r="R617" s="13">
        <v>124.69499999999999</v>
      </c>
      <c r="S617" s="13" t="e">
        <f t="shared" ca="1" si="20"/>
        <v>#NAME?</v>
      </c>
      <c r="T617" s="13">
        <v>66.5</v>
      </c>
      <c r="U617" s="13">
        <v>27</v>
      </c>
    </row>
    <row r="618" spans="1:21" s="4" customFormat="1">
      <c r="A618" s="10">
        <v>41499</v>
      </c>
      <c r="B618" s="13">
        <v>2419.741</v>
      </c>
      <c r="C618" s="13">
        <v>177.17500000000001</v>
      </c>
      <c r="D618" s="13">
        <v>89.51</v>
      </c>
      <c r="E618" s="13">
        <v>117.675</v>
      </c>
      <c r="F618" s="13">
        <v>114.00700000000001</v>
      </c>
      <c r="G618" s="13">
        <v>126.85299999999999</v>
      </c>
      <c r="H618" s="13">
        <v>184.006</v>
      </c>
      <c r="I618" s="13">
        <v>235.5</v>
      </c>
      <c r="J618" s="13">
        <v>227.5</v>
      </c>
      <c r="K618" s="13">
        <v>228.708</v>
      </c>
      <c r="L618" s="13">
        <v>213.40700000000001</v>
      </c>
      <c r="M618" s="13">
        <v>82.875</v>
      </c>
      <c r="N618" s="13">
        <v>117.36799999999999</v>
      </c>
      <c r="O618" s="13">
        <v>212.405</v>
      </c>
      <c r="P618" s="13">
        <v>116.872</v>
      </c>
      <c r="Q618" s="13">
        <v>116.70399999999999</v>
      </c>
      <c r="R618" s="13">
        <v>118.85299999999999</v>
      </c>
      <c r="S618" s="13" t="e">
        <f t="shared" ca="1" si="20"/>
        <v>#NAME?</v>
      </c>
      <c r="T618" s="13">
        <v>67</v>
      </c>
      <c r="U618" s="13">
        <v>27</v>
      </c>
    </row>
    <row r="619" spans="1:21" s="4" customFormat="1">
      <c r="A619" s="10">
        <v>41500</v>
      </c>
      <c r="B619" s="13">
        <v>2317.7020000000002</v>
      </c>
      <c r="C619" s="13">
        <v>182.625</v>
      </c>
      <c r="D619" s="13">
        <v>90.17</v>
      </c>
      <c r="E619" s="13">
        <v>121.34</v>
      </c>
      <c r="F619" s="13">
        <v>116.83799999999999</v>
      </c>
      <c r="G619" s="13">
        <v>129.02000000000001</v>
      </c>
      <c r="H619" s="13">
        <v>186.51599999999999</v>
      </c>
      <c r="I619" s="13">
        <v>231</v>
      </c>
      <c r="J619" s="13">
        <v>221.5</v>
      </c>
      <c r="K619" s="13">
        <v>227.34800000000001</v>
      </c>
      <c r="L619" s="13">
        <v>212.965</v>
      </c>
      <c r="M619" s="13">
        <v>82.875</v>
      </c>
      <c r="N619" s="13">
        <v>117.36799999999999</v>
      </c>
      <c r="O619" s="13">
        <v>212.12200000000001</v>
      </c>
      <c r="P619" s="13">
        <v>115.54900000000001</v>
      </c>
      <c r="Q619" s="13">
        <v>116.869</v>
      </c>
      <c r="R619" s="13">
        <v>118.85299999999999</v>
      </c>
      <c r="S619" s="13" t="e">
        <f t="shared" ca="1" si="20"/>
        <v>#NAME?</v>
      </c>
      <c r="T619" s="13">
        <v>67.5</v>
      </c>
      <c r="U619" s="13">
        <v>26.5</v>
      </c>
    </row>
    <row r="620" spans="1:21" s="4" customFormat="1">
      <c r="A620" s="10">
        <v>41501</v>
      </c>
      <c r="B620" s="13">
        <v>2354.71</v>
      </c>
      <c r="C620" s="13">
        <v>192.25</v>
      </c>
      <c r="D620" s="13">
        <v>93</v>
      </c>
      <c r="E620" s="13">
        <v>128</v>
      </c>
      <c r="F620" s="13">
        <v>123.15</v>
      </c>
      <c r="G620" s="13">
        <v>135.82499999999999</v>
      </c>
      <c r="H620" s="13">
        <v>191.625</v>
      </c>
      <c r="I620" s="13">
        <v>232.5</v>
      </c>
      <c r="J620" s="13">
        <v>224.5</v>
      </c>
      <c r="K620" s="13">
        <v>234.48400000000001</v>
      </c>
      <c r="L620" s="13">
        <v>216.41300000000001</v>
      </c>
      <c r="M620" s="13">
        <v>82.875</v>
      </c>
      <c r="N620" s="13">
        <v>117.36799999999999</v>
      </c>
      <c r="O620" s="13">
        <v>212.12200000000001</v>
      </c>
      <c r="P620" s="13">
        <v>115.54900000000001</v>
      </c>
      <c r="Q620" s="13">
        <v>116.869</v>
      </c>
      <c r="R620" s="13">
        <v>118.85299999999999</v>
      </c>
      <c r="S620" s="13" t="e">
        <f t="shared" ca="1" si="20"/>
        <v>#NAME?</v>
      </c>
      <c r="T620" s="13">
        <v>69</v>
      </c>
      <c r="U620" s="13">
        <v>27</v>
      </c>
    </row>
    <row r="621" spans="1:21" s="4" customFormat="1">
      <c r="A621" s="10">
        <v>41502</v>
      </c>
      <c r="B621" s="13">
        <v>2441.386</v>
      </c>
      <c r="C621" s="13">
        <v>202.59</v>
      </c>
      <c r="D621" s="13">
        <v>96.17</v>
      </c>
      <c r="E621" s="13">
        <v>130.44200000000001</v>
      </c>
      <c r="F621" s="13">
        <v>128.65</v>
      </c>
      <c r="G621" s="13">
        <v>141.31</v>
      </c>
      <c r="H621" s="13">
        <v>192.834</v>
      </c>
      <c r="I621" s="13">
        <v>231.5</v>
      </c>
      <c r="J621" s="13">
        <v>224.5</v>
      </c>
      <c r="K621" s="13">
        <v>234.333</v>
      </c>
      <c r="L621" s="13">
        <v>218.27199999999999</v>
      </c>
      <c r="M621" s="13">
        <v>82.875</v>
      </c>
      <c r="N621" s="13">
        <v>117.36799999999999</v>
      </c>
      <c r="O621" s="13">
        <v>212.12200000000001</v>
      </c>
      <c r="P621" s="13">
        <v>115.54900000000001</v>
      </c>
      <c r="Q621" s="13">
        <v>116.869</v>
      </c>
      <c r="R621" s="13">
        <v>118.85299999999999</v>
      </c>
      <c r="S621" s="13" t="e">
        <f t="shared" ca="1" si="20"/>
        <v>#NAME?</v>
      </c>
      <c r="T621" s="13">
        <v>69.5</v>
      </c>
      <c r="U621" s="13">
        <v>26.5</v>
      </c>
    </row>
    <row r="622" spans="1:21" s="4" customFormat="1">
      <c r="A622" s="10">
        <v>41503</v>
      </c>
      <c r="B622" s="13">
        <v>2441.386</v>
      </c>
      <c r="C622" s="13">
        <v>202.59</v>
      </c>
      <c r="D622" s="13">
        <v>96.17</v>
      </c>
      <c r="E622" s="13">
        <v>130.44200000000001</v>
      </c>
      <c r="F622" s="13">
        <v>128.65</v>
      </c>
      <c r="G622" s="13">
        <v>141.31</v>
      </c>
      <c r="H622" s="13">
        <v>192.834</v>
      </c>
      <c r="I622" s="13">
        <v>231.5</v>
      </c>
      <c r="J622" s="13">
        <v>224.5</v>
      </c>
      <c r="K622" s="13">
        <v>234.333</v>
      </c>
      <c r="L622" s="13">
        <v>218.27199999999999</v>
      </c>
      <c r="M622" s="13">
        <v>82.875</v>
      </c>
      <c r="N622" s="13">
        <v>117.36799999999999</v>
      </c>
      <c r="O622" s="13">
        <v>212.12200000000001</v>
      </c>
      <c r="P622" s="13">
        <v>115.54900000000001</v>
      </c>
      <c r="Q622" s="13">
        <v>116.869</v>
      </c>
      <c r="R622" s="13">
        <v>118.85299999999999</v>
      </c>
      <c r="S622" s="13" t="e">
        <f t="shared" ca="1" si="20"/>
        <v>#NAME?</v>
      </c>
      <c r="T622" s="13">
        <v>69.5</v>
      </c>
      <c r="U622" s="13">
        <v>26.5</v>
      </c>
    </row>
    <row r="623" spans="1:21" s="4" customFormat="1">
      <c r="A623" s="10">
        <v>41504</v>
      </c>
      <c r="B623" s="13">
        <v>2441.386</v>
      </c>
      <c r="C623" s="13">
        <v>202.59</v>
      </c>
      <c r="D623" s="13">
        <v>96.17</v>
      </c>
      <c r="E623" s="13">
        <v>130.44200000000001</v>
      </c>
      <c r="F623" s="13">
        <v>128.65</v>
      </c>
      <c r="G623" s="13">
        <v>141.31</v>
      </c>
      <c r="H623" s="13">
        <v>192.834</v>
      </c>
      <c r="I623" s="13">
        <v>231.5</v>
      </c>
      <c r="J623" s="13">
        <v>224.5</v>
      </c>
      <c r="K623" s="13">
        <v>234.333</v>
      </c>
      <c r="L623" s="13">
        <v>218.27199999999999</v>
      </c>
      <c r="M623" s="13">
        <v>82.875</v>
      </c>
      <c r="N623" s="13">
        <v>117.36799999999999</v>
      </c>
      <c r="O623" s="13">
        <v>212.12200000000001</v>
      </c>
      <c r="P623" s="13">
        <v>115.54900000000001</v>
      </c>
      <c r="Q623" s="13">
        <v>116.869</v>
      </c>
      <c r="R623" s="13">
        <v>118.85299999999999</v>
      </c>
      <c r="S623" s="13" t="e">
        <f t="shared" ca="1" si="20"/>
        <v>#NAME?</v>
      </c>
      <c r="T623" s="13">
        <v>69.5</v>
      </c>
      <c r="U623" s="13">
        <v>26.5</v>
      </c>
    </row>
    <row r="624" spans="1:21" s="4" customFormat="1">
      <c r="A624" s="10">
        <v>41505</v>
      </c>
      <c r="B624" s="13">
        <v>2385.4169999999999</v>
      </c>
      <c r="C624" s="13">
        <v>209.00299999999999</v>
      </c>
      <c r="D624" s="13">
        <v>102.325</v>
      </c>
      <c r="E624" s="13">
        <v>137.84</v>
      </c>
      <c r="F624" s="13">
        <v>131.667</v>
      </c>
      <c r="G624" s="13">
        <v>151.995</v>
      </c>
      <c r="H624" s="13">
        <v>195.416</v>
      </c>
      <c r="I624" s="13">
        <v>233.5</v>
      </c>
      <c r="J624" s="13">
        <v>225.5</v>
      </c>
      <c r="K624" s="13">
        <v>243.96199999999999</v>
      </c>
      <c r="L624" s="13">
        <v>226.18799999999999</v>
      </c>
      <c r="M624" s="13">
        <v>82.875</v>
      </c>
      <c r="N624" s="13">
        <v>117.36799999999999</v>
      </c>
      <c r="O624" s="13">
        <v>273.04199999999997</v>
      </c>
      <c r="P624" s="13">
        <v>131.93700000000001</v>
      </c>
      <c r="Q624" s="13">
        <v>128.286</v>
      </c>
      <c r="R624" s="13">
        <v>118.85299999999999</v>
      </c>
      <c r="S624" s="13" t="e">
        <f t="shared" ca="1" si="20"/>
        <v>#NAME?</v>
      </c>
      <c r="T624" s="13">
        <v>70</v>
      </c>
      <c r="U624" s="13">
        <v>27</v>
      </c>
    </row>
    <row r="625" spans="1:21" s="4" customFormat="1">
      <c r="A625" s="10">
        <v>41506</v>
      </c>
      <c r="B625" s="13">
        <v>2410.6370000000002</v>
      </c>
      <c r="C625" s="13">
        <v>207.35400000000001</v>
      </c>
      <c r="D625" s="13">
        <v>102.66500000000001</v>
      </c>
      <c r="E625" s="13">
        <v>138</v>
      </c>
      <c r="F625" s="13">
        <v>129.99799999999999</v>
      </c>
      <c r="G625" s="13">
        <v>152.61600000000001</v>
      </c>
      <c r="H625" s="13">
        <v>201.392</v>
      </c>
      <c r="I625" s="13">
        <v>238.5</v>
      </c>
      <c r="J625" s="13">
        <v>230.5</v>
      </c>
      <c r="K625" s="13">
        <v>249.32499999999999</v>
      </c>
      <c r="L625" s="13">
        <v>232.39400000000001</v>
      </c>
      <c r="M625" s="13">
        <v>82.875</v>
      </c>
      <c r="N625" s="13">
        <v>117.36799999999999</v>
      </c>
      <c r="O625" s="13">
        <v>278.714</v>
      </c>
      <c r="P625" s="13">
        <v>142.685</v>
      </c>
      <c r="Q625" s="13">
        <v>142.93799999999999</v>
      </c>
      <c r="R625" s="13">
        <v>118.85299999999999</v>
      </c>
      <c r="S625" s="13" t="e">
        <f t="shared" ca="1" si="20"/>
        <v>#NAME?</v>
      </c>
      <c r="T625" s="13">
        <v>71</v>
      </c>
      <c r="U625" s="13">
        <v>29</v>
      </c>
    </row>
    <row r="626" spans="1:21" s="4" customFormat="1">
      <c r="A626" s="10">
        <v>41507</v>
      </c>
      <c r="B626" s="13">
        <v>2445.3530000000001</v>
      </c>
      <c r="C626" s="13">
        <v>215.14</v>
      </c>
      <c r="D626" s="13">
        <v>102.34</v>
      </c>
      <c r="E626" s="13">
        <v>144.48500000000001</v>
      </c>
      <c r="F626" s="13">
        <v>135.31</v>
      </c>
      <c r="G626" s="13">
        <v>158.98500000000001</v>
      </c>
      <c r="H626" s="13">
        <v>205.65700000000001</v>
      </c>
      <c r="I626" s="13">
        <v>239.5</v>
      </c>
      <c r="J626" s="13">
        <v>231.5</v>
      </c>
      <c r="K626" s="13">
        <v>253.31299999999999</v>
      </c>
      <c r="L626" s="13">
        <v>236.643</v>
      </c>
      <c r="M626" s="13">
        <v>82.875</v>
      </c>
      <c r="N626" s="13">
        <v>117.36799999999999</v>
      </c>
      <c r="O626" s="13">
        <v>281.32</v>
      </c>
      <c r="P626" s="13">
        <v>143.18</v>
      </c>
      <c r="Q626" s="13">
        <v>143.03399999999999</v>
      </c>
      <c r="R626" s="13">
        <v>118.85299999999999</v>
      </c>
      <c r="S626" s="13" t="e">
        <f t="shared" ca="1" si="20"/>
        <v>#NAME?</v>
      </c>
      <c r="T626" s="13">
        <v>72</v>
      </c>
      <c r="U626" s="13">
        <v>29</v>
      </c>
    </row>
    <row r="627" spans="1:21" s="4" customFormat="1">
      <c r="A627" s="10">
        <v>41508</v>
      </c>
      <c r="B627" s="13">
        <v>2419.759</v>
      </c>
      <c r="C627" s="13">
        <v>214.005</v>
      </c>
      <c r="D627" s="13">
        <v>102.355</v>
      </c>
      <c r="E627" s="13">
        <v>141.827</v>
      </c>
      <c r="F627" s="13">
        <v>134.83000000000001</v>
      </c>
      <c r="G627" s="13">
        <v>154.35499999999999</v>
      </c>
      <c r="H627" s="13">
        <v>206.09200000000001</v>
      </c>
      <c r="I627" s="13">
        <v>238.5</v>
      </c>
      <c r="J627" s="13">
        <v>230.5</v>
      </c>
      <c r="K627" s="13">
        <v>255.244</v>
      </c>
      <c r="L627" s="13">
        <v>239.98099999999999</v>
      </c>
      <c r="M627" s="13">
        <v>82.875</v>
      </c>
      <c r="N627" s="13">
        <v>117.36799999999999</v>
      </c>
      <c r="O627" s="13">
        <v>285.57</v>
      </c>
      <c r="P627" s="13">
        <v>150.149</v>
      </c>
      <c r="Q627" s="13">
        <v>158.08199999999999</v>
      </c>
      <c r="R627" s="13">
        <v>118.85299999999999</v>
      </c>
      <c r="S627" s="13" t="e">
        <f t="shared" ca="1" si="20"/>
        <v>#NAME?</v>
      </c>
      <c r="T627" s="13">
        <v>71.5</v>
      </c>
      <c r="U627" s="13">
        <v>28.5</v>
      </c>
    </row>
    <row r="628" spans="1:21" s="4" customFormat="1">
      <c r="A628" s="10">
        <v>41509</v>
      </c>
      <c r="B628" s="13">
        <v>2556.9009999999998</v>
      </c>
      <c r="C628" s="13">
        <v>200.35499999999999</v>
      </c>
      <c r="D628" s="13">
        <v>99.018000000000001</v>
      </c>
      <c r="E628" s="13">
        <v>130.625</v>
      </c>
      <c r="F628" s="13">
        <v>125.015</v>
      </c>
      <c r="G628" s="13">
        <v>145.96100000000001</v>
      </c>
      <c r="H628" s="13">
        <v>198.99799999999999</v>
      </c>
      <c r="I628" s="13">
        <v>231.5</v>
      </c>
      <c r="J628" s="13">
        <v>224.5</v>
      </c>
      <c r="K628" s="13">
        <v>244.83600000000001</v>
      </c>
      <c r="L628" s="13">
        <v>232.309</v>
      </c>
      <c r="M628" s="13">
        <v>82.875</v>
      </c>
      <c r="N628" s="13">
        <v>117.36799999999999</v>
      </c>
      <c r="O628" s="13">
        <v>280.62</v>
      </c>
      <c r="P628" s="13">
        <v>149.15899999999999</v>
      </c>
      <c r="Q628" s="13">
        <v>156.102</v>
      </c>
      <c r="R628" s="13">
        <v>118.85299999999999</v>
      </c>
      <c r="S628" s="13" t="e">
        <f t="shared" ca="1" si="20"/>
        <v>#NAME?</v>
      </c>
      <c r="T628" s="13">
        <v>70.5</v>
      </c>
      <c r="U628" s="13">
        <v>28</v>
      </c>
    </row>
    <row r="629" spans="1:21" s="4" customFormat="1">
      <c r="A629" s="10">
        <v>41510</v>
      </c>
      <c r="B629" s="13">
        <v>2556.9009999999998</v>
      </c>
      <c r="C629" s="13">
        <v>200.35499999999999</v>
      </c>
      <c r="D629" s="13">
        <v>99.018000000000001</v>
      </c>
      <c r="E629" s="13">
        <v>130.625</v>
      </c>
      <c r="F629" s="13">
        <v>125.015</v>
      </c>
      <c r="G629" s="13">
        <v>145.96100000000001</v>
      </c>
      <c r="H629" s="13">
        <v>198.99799999999999</v>
      </c>
      <c r="I629" s="13">
        <v>231.5</v>
      </c>
      <c r="J629" s="13">
        <v>224.5</v>
      </c>
      <c r="K629" s="13">
        <v>244.83600000000001</v>
      </c>
      <c r="L629" s="13">
        <v>232.309</v>
      </c>
      <c r="M629" s="13">
        <v>82.875</v>
      </c>
      <c r="N629" s="13">
        <v>117.36799999999999</v>
      </c>
      <c r="O629" s="13">
        <v>280.62</v>
      </c>
      <c r="P629" s="13">
        <v>149.15899999999999</v>
      </c>
      <c r="Q629" s="13">
        <v>156.102</v>
      </c>
      <c r="R629" s="13">
        <v>118.85299999999999</v>
      </c>
      <c r="S629" s="13" t="e">
        <f t="shared" ca="1" si="20"/>
        <v>#NAME?</v>
      </c>
      <c r="T629" s="13">
        <v>70.5</v>
      </c>
      <c r="U629" s="13">
        <v>28</v>
      </c>
    </row>
    <row r="630" spans="1:21" s="4" customFormat="1">
      <c r="A630" s="10">
        <v>41511</v>
      </c>
      <c r="B630" s="13">
        <v>2556.9009999999998</v>
      </c>
      <c r="C630" s="13">
        <v>200.35499999999999</v>
      </c>
      <c r="D630" s="13">
        <v>99.018000000000001</v>
      </c>
      <c r="E630" s="13">
        <v>130.625</v>
      </c>
      <c r="F630" s="13">
        <v>125.015</v>
      </c>
      <c r="G630" s="13">
        <v>145.96100000000001</v>
      </c>
      <c r="H630" s="13">
        <v>198.99799999999999</v>
      </c>
      <c r="I630" s="13">
        <v>231.5</v>
      </c>
      <c r="J630" s="13">
        <v>224.5</v>
      </c>
      <c r="K630" s="13">
        <v>244.83600000000001</v>
      </c>
      <c r="L630" s="13">
        <v>232.309</v>
      </c>
      <c r="M630" s="13">
        <v>82.875</v>
      </c>
      <c r="N630" s="13">
        <v>117.36799999999999</v>
      </c>
      <c r="O630" s="13">
        <v>280.62</v>
      </c>
      <c r="P630" s="13">
        <v>149.15899999999999</v>
      </c>
      <c r="Q630" s="13">
        <v>156.102</v>
      </c>
      <c r="R630" s="13">
        <v>118.85299999999999</v>
      </c>
      <c r="S630" s="13" t="e">
        <f t="shared" ca="1" si="20"/>
        <v>#NAME?</v>
      </c>
      <c r="T630" s="13">
        <v>70.5</v>
      </c>
      <c r="U630" s="13">
        <v>28</v>
      </c>
    </row>
    <row r="631" spans="1:21" s="4" customFormat="1">
      <c r="A631" s="10">
        <v>41512</v>
      </c>
      <c r="B631" s="13">
        <v>2773.7750000000001</v>
      </c>
      <c r="C631" s="13">
        <v>199.167</v>
      </c>
      <c r="D631" s="13">
        <v>97.67</v>
      </c>
      <c r="E631" s="13">
        <v>131.125</v>
      </c>
      <c r="F631" s="13">
        <v>124.996</v>
      </c>
      <c r="G631" s="13">
        <v>145.167</v>
      </c>
      <c r="H631" s="13">
        <v>196.66499999999999</v>
      </c>
      <c r="I631" s="13">
        <v>231.5</v>
      </c>
      <c r="J631" s="13">
        <v>224.5</v>
      </c>
      <c r="K631" s="13">
        <v>243.26</v>
      </c>
      <c r="L631" s="13">
        <v>229.93899999999999</v>
      </c>
      <c r="M631" s="13">
        <v>82.875</v>
      </c>
      <c r="N631" s="13">
        <v>117.36799999999999</v>
      </c>
      <c r="O631" s="13">
        <v>281.72300000000001</v>
      </c>
      <c r="P631" s="13">
        <v>148.744</v>
      </c>
      <c r="Q631" s="13">
        <v>155.94499999999999</v>
      </c>
      <c r="R631" s="13">
        <v>118.85299999999999</v>
      </c>
      <c r="S631" s="13" t="e">
        <f t="shared" ca="1" si="20"/>
        <v>#NAME?</v>
      </c>
      <c r="T631" s="13">
        <v>70.5</v>
      </c>
      <c r="U631" s="13">
        <v>28</v>
      </c>
    </row>
    <row r="632" spans="1:21" s="4" customFormat="1">
      <c r="A632" s="10">
        <v>41513</v>
      </c>
      <c r="B632" s="13">
        <v>2778.402</v>
      </c>
      <c r="C632" s="13">
        <v>205.161</v>
      </c>
      <c r="D632" s="13">
        <v>100.5</v>
      </c>
      <c r="E632" s="13">
        <v>136.333</v>
      </c>
      <c r="F632" s="13">
        <v>128.828</v>
      </c>
      <c r="G632" s="13">
        <v>149.48599999999999</v>
      </c>
      <c r="H632" s="13">
        <v>204.233</v>
      </c>
      <c r="I632" s="13">
        <v>236.5</v>
      </c>
      <c r="J632" s="13">
        <v>227.5</v>
      </c>
      <c r="K632" s="13">
        <v>246.619</v>
      </c>
      <c r="L632" s="13">
        <v>239.77699999999999</v>
      </c>
      <c r="M632" s="13">
        <v>82.875</v>
      </c>
      <c r="N632" s="13">
        <v>117.36799999999999</v>
      </c>
      <c r="O632" s="13">
        <v>281.72300000000001</v>
      </c>
      <c r="P632" s="13">
        <v>148.744</v>
      </c>
      <c r="Q632" s="13">
        <v>155.94499999999999</v>
      </c>
      <c r="R632" s="13">
        <v>118.85299999999999</v>
      </c>
      <c r="S632" s="13" t="e">
        <f t="shared" ca="1" si="20"/>
        <v>#NAME?</v>
      </c>
      <c r="T632" s="13">
        <v>72</v>
      </c>
      <c r="U632" s="13">
        <v>29</v>
      </c>
    </row>
    <row r="633" spans="1:21" s="4" customFormat="1">
      <c r="A633" s="10">
        <v>41514</v>
      </c>
      <c r="B633" s="13">
        <v>2977.9209999999998</v>
      </c>
      <c r="C633" s="13">
        <v>202.625</v>
      </c>
      <c r="D633" s="13">
        <v>100.056</v>
      </c>
      <c r="E633" s="13">
        <v>134.375</v>
      </c>
      <c r="F633" s="13">
        <v>128.125</v>
      </c>
      <c r="G633" s="13">
        <v>149.875</v>
      </c>
      <c r="H633" s="13">
        <v>203.89500000000001</v>
      </c>
      <c r="I633" s="13">
        <v>242.5</v>
      </c>
      <c r="J633" s="13">
        <v>229.5</v>
      </c>
      <c r="K633" s="13">
        <v>244.828</v>
      </c>
      <c r="L633" s="13">
        <v>242.13800000000001</v>
      </c>
      <c r="M633" s="13">
        <v>82.875</v>
      </c>
      <c r="N633" s="13">
        <v>117.36799999999999</v>
      </c>
      <c r="O633" s="13">
        <v>281.72300000000001</v>
      </c>
      <c r="P633" s="13">
        <v>148.744</v>
      </c>
      <c r="Q633" s="13">
        <v>155.94499999999999</v>
      </c>
      <c r="R633" s="13">
        <v>118.85299999999999</v>
      </c>
      <c r="S633" s="13" t="e">
        <f t="shared" ca="1" si="20"/>
        <v>#NAME?</v>
      </c>
      <c r="T633" s="13">
        <v>71</v>
      </c>
      <c r="U633" s="13">
        <v>28</v>
      </c>
    </row>
    <row r="634" spans="1:21" s="4" customFormat="1">
      <c r="A634" s="10">
        <v>41515</v>
      </c>
      <c r="B634" s="13">
        <v>3199.701</v>
      </c>
      <c r="C634" s="13">
        <v>203.66</v>
      </c>
      <c r="D634" s="13">
        <v>101.65</v>
      </c>
      <c r="E634" s="13">
        <v>135.98500000000001</v>
      </c>
      <c r="F634" s="13">
        <v>128.99</v>
      </c>
      <c r="G634" s="13">
        <v>149.983</v>
      </c>
      <c r="H634" s="13">
        <v>198.05699999999999</v>
      </c>
      <c r="I634" s="13">
        <v>238.5</v>
      </c>
      <c r="J634" s="13">
        <v>228.5</v>
      </c>
      <c r="K634" s="13">
        <v>239.548</v>
      </c>
      <c r="L634" s="13">
        <v>236.012</v>
      </c>
      <c r="M634" s="13">
        <v>82.875</v>
      </c>
      <c r="N634" s="13">
        <v>117.36799999999999</v>
      </c>
      <c r="O634" s="13">
        <v>281.72300000000001</v>
      </c>
      <c r="P634" s="13">
        <v>148.744</v>
      </c>
      <c r="Q634" s="13">
        <v>155.94499999999999</v>
      </c>
      <c r="R634" s="13">
        <v>118.85299999999999</v>
      </c>
      <c r="S634" s="13" t="e">
        <f t="shared" ca="1" si="20"/>
        <v>#NAME?</v>
      </c>
      <c r="T634" s="13">
        <v>70.5</v>
      </c>
      <c r="U634" s="13">
        <v>28</v>
      </c>
    </row>
    <row r="635" spans="1:21" s="4" customFormat="1">
      <c r="A635" s="10">
        <v>41516</v>
      </c>
      <c r="B635" s="13">
        <v>3252.7840000000001</v>
      </c>
      <c r="C635" s="13">
        <v>206.85499999999999</v>
      </c>
      <c r="D635" s="13">
        <v>102</v>
      </c>
      <c r="E635" s="13">
        <v>138.655</v>
      </c>
      <c r="F635" s="13">
        <v>132.41</v>
      </c>
      <c r="G635" s="13">
        <v>153.16</v>
      </c>
      <c r="H635" s="13">
        <v>199.59299999999999</v>
      </c>
      <c r="I635" s="13">
        <v>240.5</v>
      </c>
      <c r="J635" s="13">
        <v>230.5</v>
      </c>
      <c r="K635" s="13">
        <v>239.791</v>
      </c>
      <c r="L635" s="13">
        <v>239.94499999999999</v>
      </c>
      <c r="M635" s="13">
        <v>82.875</v>
      </c>
      <c r="N635" s="13">
        <v>117.36799999999999</v>
      </c>
      <c r="O635" s="13">
        <v>281.72300000000001</v>
      </c>
      <c r="P635" s="13">
        <v>148.744</v>
      </c>
      <c r="Q635" s="13">
        <v>155.94499999999999</v>
      </c>
      <c r="R635" s="13">
        <v>118.85299999999999</v>
      </c>
      <c r="S635" s="13" t="e">
        <f t="shared" ca="1" si="20"/>
        <v>#NAME?</v>
      </c>
      <c r="T635" s="13">
        <v>70.5</v>
      </c>
      <c r="U635" s="13">
        <v>28</v>
      </c>
    </row>
    <row r="636" spans="1:21" s="4" customFormat="1">
      <c r="A636" s="10">
        <v>41517</v>
      </c>
      <c r="B636" s="13">
        <v>3252.7840000000001</v>
      </c>
      <c r="C636" s="13">
        <v>206.85499999999999</v>
      </c>
      <c r="D636" s="13">
        <v>102</v>
      </c>
      <c r="E636" s="13">
        <v>138.655</v>
      </c>
      <c r="F636" s="13">
        <v>132.41</v>
      </c>
      <c r="G636" s="13">
        <v>153.16</v>
      </c>
      <c r="H636" s="13">
        <v>199.59299999999999</v>
      </c>
      <c r="I636" s="13">
        <v>240.5</v>
      </c>
      <c r="J636" s="13">
        <v>230.5</v>
      </c>
      <c r="K636" s="13">
        <v>239.791</v>
      </c>
      <c r="L636" s="13">
        <v>239.94499999999999</v>
      </c>
      <c r="M636" s="13">
        <v>82.875</v>
      </c>
      <c r="N636" s="13">
        <v>117.36799999999999</v>
      </c>
      <c r="O636" s="13">
        <v>281.72300000000001</v>
      </c>
      <c r="P636" s="13">
        <v>148.744</v>
      </c>
      <c r="Q636" s="13">
        <v>155.94499999999999</v>
      </c>
      <c r="R636" s="13">
        <v>118.85299999999999</v>
      </c>
      <c r="S636" s="13" t="e">
        <f t="shared" ca="1" si="20"/>
        <v>#NAME?</v>
      </c>
      <c r="T636" s="13">
        <v>70.5</v>
      </c>
      <c r="U636" s="13">
        <v>28</v>
      </c>
    </row>
    <row r="637" spans="1:21" s="4" customFormat="1">
      <c r="A637" s="10">
        <v>41518</v>
      </c>
      <c r="B637" s="13">
        <v>3252.7840000000001</v>
      </c>
      <c r="C637" s="13">
        <v>206.85499999999999</v>
      </c>
      <c r="D637" s="13">
        <v>102</v>
      </c>
      <c r="E637" s="13">
        <v>138.655</v>
      </c>
      <c r="F637" s="13">
        <v>132.41</v>
      </c>
      <c r="G637" s="13">
        <v>153.16</v>
      </c>
      <c r="H637" s="13">
        <v>199.59299999999999</v>
      </c>
      <c r="I637" s="13">
        <v>240.5</v>
      </c>
      <c r="J637" s="13">
        <v>230.5</v>
      </c>
      <c r="K637" s="13">
        <v>239.791</v>
      </c>
      <c r="L637" s="13">
        <v>239.94499999999999</v>
      </c>
      <c r="M637" s="13">
        <v>82.875</v>
      </c>
      <c r="N637" s="13">
        <v>117.36799999999999</v>
      </c>
      <c r="O637" s="13">
        <v>281.72300000000001</v>
      </c>
      <c r="P637" s="13">
        <v>148.744</v>
      </c>
      <c r="Q637" s="13">
        <v>155.94499999999999</v>
      </c>
      <c r="R637" s="13">
        <v>118.85299999999999</v>
      </c>
      <c r="S637" s="13" t="e">
        <f t="shared" ca="1" si="20"/>
        <v>#NAME?</v>
      </c>
      <c r="T637" s="13">
        <v>70.5</v>
      </c>
      <c r="U637" s="13">
        <v>28</v>
      </c>
    </row>
    <row r="638" spans="1:21" s="4" customFormat="1">
      <c r="A638" s="10">
        <v>41519</v>
      </c>
      <c r="B638" s="13">
        <v>3015.6489999999999</v>
      </c>
      <c r="C638" s="13">
        <v>205.65199999999999</v>
      </c>
      <c r="D638" s="13">
        <v>102.446</v>
      </c>
      <c r="E638" s="13">
        <v>134.61000000000001</v>
      </c>
      <c r="F638" s="13">
        <v>132.07400000000001</v>
      </c>
      <c r="G638" s="13">
        <v>146.75399999999999</v>
      </c>
      <c r="H638" s="13">
        <v>198.732</v>
      </c>
      <c r="I638" s="13">
        <v>236.5</v>
      </c>
      <c r="J638" s="13">
        <v>224.5</v>
      </c>
      <c r="K638" s="13">
        <v>240.22200000000001</v>
      </c>
      <c r="L638" s="13">
        <v>228.36</v>
      </c>
      <c r="M638" s="13">
        <v>82.875</v>
      </c>
      <c r="N638" s="13">
        <v>117.36799999999999</v>
      </c>
      <c r="O638" s="13">
        <v>281.72300000000001</v>
      </c>
      <c r="P638" s="13">
        <v>148.744</v>
      </c>
      <c r="Q638" s="13">
        <v>155.94499999999999</v>
      </c>
      <c r="R638" s="13">
        <v>118.85299999999999</v>
      </c>
      <c r="S638" s="13" t="e">
        <f t="shared" ca="1" si="20"/>
        <v>#NAME?</v>
      </c>
      <c r="T638" s="13">
        <v>69.5</v>
      </c>
      <c r="U638" s="13">
        <v>27.5</v>
      </c>
    </row>
    <row r="639" spans="1:21" s="4" customFormat="1">
      <c r="A639" s="10">
        <v>41520</v>
      </c>
      <c r="B639" s="13">
        <v>3036.5070000000001</v>
      </c>
      <c r="C639" s="13">
        <v>206.75</v>
      </c>
      <c r="D639" s="13">
        <v>102.65</v>
      </c>
      <c r="E639" s="13">
        <v>139.75</v>
      </c>
      <c r="F639" s="13">
        <v>132.375</v>
      </c>
      <c r="G639" s="13">
        <v>154</v>
      </c>
      <c r="H639" s="13">
        <v>201.303</v>
      </c>
      <c r="I639" s="13">
        <v>237.5</v>
      </c>
      <c r="J639" s="13">
        <v>226.5</v>
      </c>
      <c r="K639" s="13">
        <v>237.93799999999999</v>
      </c>
      <c r="L639" s="13">
        <v>241.72</v>
      </c>
      <c r="M639" s="13">
        <v>82.875</v>
      </c>
      <c r="N639" s="13">
        <v>117.36799999999999</v>
      </c>
      <c r="O639" s="13">
        <v>281.72300000000001</v>
      </c>
      <c r="P639" s="13">
        <v>148.744</v>
      </c>
      <c r="Q639" s="13">
        <v>155.94499999999999</v>
      </c>
      <c r="R639" s="13">
        <v>118.85299999999999</v>
      </c>
      <c r="S639" s="13" t="e">
        <f t="shared" ca="1" si="20"/>
        <v>#NAME?</v>
      </c>
      <c r="T639" s="13">
        <v>69.5</v>
      </c>
      <c r="U639" s="13">
        <v>27.5</v>
      </c>
    </row>
    <row r="640" spans="1:21" s="4" customFormat="1">
      <c r="A640" s="10">
        <v>41521</v>
      </c>
      <c r="B640" s="13">
        <v>3091.5949999999998</v>
      </c>
      <c r="C640" s="13">
        <v>207.99700000000001</v>
      </c>
      <c r="D640" s="13">
        <v>100</v>
      </c>
      <c r="E640" s="13">
        <v>141.374</v>
      </c>
      <c r="F640" s="13">
        <v>133.99700000000001</v>
      </c>
      <c r="G640" s="13">
        <v>154.74</v>
      </c>
      <c r="H640" s="13">
        <v>200.50200000000001</v>
      </c>
      <c r="I640" s="13">
        <v>247.5</v>
      </c>
      <c r="J640" s="13">
        <v>237.5</v>
      </c>
      <c r="K640" s="13">
        <v>235.066</v>
      </c>
      <c r="L640" s="13">
        <v>244.49100000000001</v>
      </c>
      <c r="M640" s="13">
        <v>82.875</v>
      </c>
      <c r="N640" s="13">
        <v>117.36799999999999</v>
      </c>
      <c r="O640" s="13">
        <v>281.72300000000001</v>
      </c>
      <c r="P640" s="13">
        <v>141.68799999999999</v>
      </c>
      <c r="Q640" s="13">
        <v>144.726</v>
      </c>
      <c r="R640" s="13">
        <v>118.85299999999999</v>
      </c>
      <c r="S640" s="13" t="e">
        <f t="shared" ca="1" si="20"/>
        <v>#NAME?</v>
      </c>
      <c r="T640" s="13">
        <v>70</v>
      </c>
      <c r="U640" s="13">
        <v>28</v>
      </c>
    </row>
    <row r="641" spans="1:21" s="4" customFormat="1">
      <c r="A641" s="10">
        <v>41522</v>
      </c>
      <c r="B641" s="13">
        <v>2907.2689999999998</v>
      </c>
      <c r="C641" s="13">
        <v>206.512</v>
      </c>
      <c r="D641" s="13">
        <v>99.35</v>
      </c>
      <c r="E641" s="13">
        <v>139.34</v>
      </c>
      <c r="F641" s="13">
        <v>131.34800000000001</v>
      </c>
      <c r="G641" s="13">
        <v>153.185</v>
      </c>
      <c r="H641" s="13">
        <v>199.03899999999999</v>
      </c>
      <c r="I641" s="13">
        <v>244.5</v>
      </c>
      <c r="J641" s="13">
        <v>233.5</v>
      </c>
      <c r="K641" s="13">
        <v>230.86199999999999</v>
      </c>
      <c r="L641" s="13">
        <v>245.631</v>
      </c>
      <c r="M641" s="13">
        <v>82.875</v>
      </c>
      <c r="N641" s="13">
        <v>117.36799999999999</v>
      </c>
      <c r="O641" s="13">
        <v>281.72300000000001</v>
      </c>
      <c r="P641" s="13">
        <v>140.97300000000001</v>
      </c>
      <c r="Q641" s="13">
        <v>144.577</v>
      </c>
      <c r="R641" s="13">
        <v>118.85299999999999</v>
      </c>
      <c r="S641" s="13" t="e">
        <f t="shared" ca="1" si="20"/>
        <v>#NAME?</v>
      </c>
      <c r="T641" s="13">
        <v>69.5</v>
      </c>
      <c r="U641" s="13">
        <v>28</v>
      </c>
    </row>
    <row r="642" spans="1:21" s="4" customFormat="1">
      <c r="A642" s="10">
        <v>41523</v>
      </c>
      <c r="B642" s="13">
        <v>2930.6970000000001</v>
      </c>
      <c r="C642" s="13">
        <v>197.35</v>
      </c>
      <c r="D642" s="13">
        <v>98.504999999999995</v>
      </c>
      <c r="E642" s="13">
        <v>134.33500000000001</v>
      </c>
      <c r="F642" s="13">
        <v>126.345</v>
      </c>
      <c r="G642" s="13">
        <v>147.01</v>
      </c>
      <c r="H642" s="13">
        <v>194.70400000000001</v>
      </c>
      <c r="I642" s="13">
        <v>249.5</v>
      </c>
      <c r="J642" s="13">
        <v>235.5</v>
      </c>
      <c r="K642" s="13">
        <v>230.97300000000001</v>
      </c>
      <c r="L642" s="13">
        <v>243.08600000000001</v>
      </c>
      <c r="M642" s="13">
        <v>82.875</v>
      </c>
      <c r="N642" s="13">
        <v>117.36799999999999</v>
      </c>
      <c r="O642" s="13">
        <v>281.72300000000001</v>
      </c>
      <c r="P642" s="13">
        <v>140.97300000000001</v>
      </c>
      <c r="Q642" s="13">
        <v>144.577</v>
      </c>
      <c r="R642" s="13">
        <v>118.85299999999999</v>
      </c>
      <c r="S642" s="13" t="e">
        <f t="shared" ca="1" si="20"/>
        <v>#NAME?</v>
      </c>
      <c r="T642" s="13">
        <v>69.5</v>
      </c>
      <c r="U642" s="13">
        <v>28</v>
      </c>
    </row>
    <row r="643" spans="1:21" s="4" customFormat="1">
      <c r="A643" s="10">
        <v>41524</v>
      </c>
      <c r="B643" s="13">
        <v>2930.6970000000001</v>
      </c>
      <c r="C643" s="13">
        <v>197.35</v>
      </c>
      <c r="D643" s="13">
        <v>98.504999999999995</v>
      </c>
      <c r="E643" s="13">
        <v>134.33500000000001</v>
      </c>
      <c r="F643" s="13">
        <v>126.345</v>
      </c>
      <c r="G643" s="13">
        <v>147.01</v>
      </c>
      <c r="H643" s="13">
        <v>194.70400000000001</v>
      </c>
      <c r="I643" s="13">
        <v>249.5</v>
      </c>
      <c r="J643" s="13">
        <v>235.5</v>
      </c>
      <c r="K643" s="13">
        <v>230.97300000000001</v>
      </c>
      <c r="L643" s="13">
        <v>243.08600000000001</v>
      </c>
      <c r="M643" s="13">
        <v>82.875</v>
      </c>
      <c r="N643" s="13">
        <v>117.36799999999999</v>
      </c>
      <c r="O643" s="13">
        <v>281.72300000000001</v>
      </c>
      <c r="P643" s="13">
        <v>140.97300000000001</v>
      </c>
      <c r="Q643" s="13">
        <v>144.577</v>
      </c>
      <c r="R643" s="13">
        <v>118.85299999999999</v>
      </c>
      <c r="S643" s="13" t="e">
        <f t="shared" ca="1" si="20"/>
        <v>#NAME?</v>
      </c>
      <c r="T643" s="13">
        <v>69.5</v>
      </c>
      <c r="U643" s="13">
        <v>28</v>
      </c>
    </row>
    <row r="644" spans="1:21" s="4" customFormat="1">
      <c r="A644" s="10">
        <v>41525</v>
      </c>
      <c r="B644" s="13">
        <v>2930.6970000000001</v>
      </c>
      <c r="C644" s="13">
        <v>197.35</v>
      </c>
      <c r="D644" s="13">
        <v>98.504999999999995</v>
      </c>
      <c r="E644" s="13">
        <v>134.33500000000001</v>
      </c>
      <c r="F644" s="13">
        <v>126.345</v>
      </c>
      <c r="G644" s="13">
        <v>147.01</v>
      </c>
      <c r="H644" s="13">
        <v>194.70400000000001</v>
      </c>
      <c r="I644" s="13">
        <v>249.5</v>
      </c>
      <c r="J644" s="13">
        <v>235.5</v>
      </c>
      <c r="K644" s="13">
        <v>230.97300000000001</v>
      </c>
      <c r="L644" s="13">
        <v>243.08600000000001</v>
      </c>
      <c r="M644" s="13">
        <v>82.875</v>
      </c>
      <c r="N644" s="13">
        <v>117.36799999999999</v>
      </c>
      <c r="O644" s="13">
        <v>281.72300000000001</v>
      </c>
      <c r="P644" s="13">
        <v>140.97300000000001</v>
      </c>
      <c r="Q644" s="13">
        <v>144.577</v>
      </c>
      <c r="R644" s="13">
        <v>118.85299999999999</v>
      </c>
      <c r="S644" s="13" t="e">
        <f t="shared" ca="1" si="20"/>
        <v>#NAME?</v>
      </c>
      <c r="T644" s="13">
        <v>69.5</v>
      </c>
      <c r="U644" s="13">
        <v>28</v>
      </c>
    </row>
    <row r="645" spans="1:21" s="4" customFormat="1">
      <c r="A645" s="10">
        <v>41526</v>
      </c>
      <c r="B645" s="13">
        <v>2652.7719999999999</v>
      </c>
      <c r="C645" s="13">
        <v>190.17</v>
      </c>
      <c r="D645" s="13">
        <v>95.665999999999997</v>
      </c>
      <c r="E645" s="13">
        <v>129.655</v>
      </c>
      <c r="F645" s="13">
        <v>122.328</v>
      </c>
      <c r="G645" s="13">
        <v>143.33500000000001</v>
      </c>
      <c r="H645" s="13">
        <v>193.203</v>
      </c>
      <c r="I645" s="13">
        <v>251.5</v>
      </c>
      <c r="J645" s="13">
        <v>237.5</v>
      </c>
      <c r="K645" s="13">
        <v>231.619</v>
      </c>
      <c r="L645" s="13">
        <v>233.60599999999999</v>
      </c>
      <c r="M645" s="13">
        <v>82.875</v>
      </c>
      <c r="N645" s="13">
        <v>117.36799999999999</v>
      </c>
      <c r="O645" s="13">
        <v>281.72300000000001</v>
      </c>
      <c r="P645" s="13">
        <v>131.06899999999999</v>
      </c>
      <c r="Q645" s="13">
        <v>144.577</v>
      </c>
      <c r="R645" s="13">
        <v>118.85299999999999</v>
      </c>
      <c r="S645" s="13" t="e">
        <f t="shared" ca="1" si="20"/>
        <v>#NAME?</v>
      </c>
      <c r="T645" s="13">
        <v>69.5</v>
      </c>
      <c r="U645" s="13">
        <v>28</v>
      </c>
    </row>
    <row r="646" spans="1:21" s="4" customFormat="1">
      <c r="A646" s="10">
        <v>41527</v>
      </c>
      <c r="B646" s="13">
        <v>2777.806</v>
      </c>
      <c r="C646" s="13">
        <v>185.67</v>
      </c>
      <c r="D646" s="13">
        <v>94.013000000000005</v>
      </c>
      <c r="E646" s="13">
        <v>126.825</v>
      </c>
      <c r="F646" s="13">
        <v>119.005</v>
      </c>
      <c r="G646" s="13">
        <v>139.01</v>
      </c>
      <c r="H646" s="13">
        <v>190.76499999999999</v>
      </c>
      <c r="I646" s="13">
        <v>245.5</v>
      </c>
      <c r="J646" s="13">
        <v>233.5</v>
      </c>
      <c r="K646" s="13">
        <v>228.16200000000001</v>
      </c>
      <c r="L646" s="13">
        <v>230.07400000000001</v>
      </c>
      <c r="M646" s="13">
        <v>82.875</v>
      </c>
      <c r="N646" s="13">
        <v>117.36799999999999</v>
      </c>
      <c r="O646" s="13">
        <v>281.72300000000001</v>
      </c>
      <c r="P646" s="13">
        <v>121.83499999999999</v>
      </c>
      <c r="Q646" s="13">
        <v>125.505</v>
      </c>
      <c r="R646" s="13">
        <v>118.85299999999999</v>
      </c>
      <c r="S646" s="13" t="e">
        <f t="shared" ca="1" si="20"/>
        <v>#NAME?</v>
      </c>
      <c r="T646" s="13">
        <v>70</v>
      </c>
      <c r="U646" s="13">
        <v>27.5</v>
      </c>
    </row>
    <row r="647" spans="1:21" s="4" customFormat="1">
      <c r="A647" s="10">
        <v>41528</v>
      </c>
      <c r="B647" s="13">
        <v>2643.2489999999998</v>
      </c>
      <c r="C647" s="13">
        <v>179.35</v>
      </c>
      <c r="D647" s="13">
        <v>91.5</v>
      </c>
      <c r="E647" s="13">
        <v>123.003</v>
      </c>
      <c r="F647" s="13">
        <v>115.51</v>
      </c>
      <c r="G647" s="13">
        <v>135.51499999999999</v>
      </c>
      <c r="H647" s="13">
        <v>181.874</v>
      </c>
      <c r="I647" s="13">
        <v>245</v>
      </c>
      <c r="J647" s="13">
        <v>233</v>
      </c>
      <c r="K647" s="13">
        <v>219.20400000000001</v>
      </c>
      <c r="L647" s="13">
        <v>219.78700000000001</v>
      </c>
      <c r="M647" s="13">
        <v>82.875</v>
      </c>
      <c r="N647" s="13">
        <v>117.36799999999999</v>
      </c>
      <c r="O647" s="13">
        <v>281.72300000000001</v>
      </c>
      <c r="P647" s="13">
        <v>120.902</v>
      </c>
      <c r="Q647" s="13">
        <v>125.126</v>
      </c>
      <c r="R647" s="13">
        <v>118.85299999999999</v>
      </c>
      <c r="S647" s="13" t="e">
        <f t="shared" ca="1" si="20"/>
        <v>#NAME?</v>
      </c>
      <c r="T647" s="13">
        <v>68</v>
      </c>
      <c r="U647" s="13">
        <v>27</v>
      </c>
    </row>
    <row r="648" spans="1:21" s="4" customFormat="1">
      <c r="A648" s="10">
        <v>41529</v>
      </c>
      <c r="B648" s="13">
        <v>2717.2570000000001</v>
      </c>
      <c r="C648" s="13">
        <v>178.33</v>
      </c>
      <c r="D648" s="13">
        <v>90.686000000000007</v>
      </c>
      <c r="E648" s="13">
        <v>121.65900000000001</v>
      </c>
      <c r="F648" s="13">
        <v>114.664</v>
      </c>
      <c r="G648" s="13">
        <v>135.339</v>
      </c>
      <c r="H648" s="13">
        <v>171.81899999999999</v>
      </c>
      <c r="I648" s="13">
        <v>247.5</v>
      </c>
      <c r="J648" s="13">
        <v>235.5</v>
      </c>
      <c r="K648" s="13">
        <v>208.27799999999999</v>
      </c>
      <c r="L648" s="13">
        <v>209.97900000000001</v>
      </c>
      <c r="M648" s="13">
        <v>82.875</v>
      </c>
      <c r="N648" s="13">
        <v>117.36799999999999</v>
      </c>
      <c r="O648" s="13">
        <v>281.72300000000001</v>
      </c>
      <c r="P648" s="13">
        <v>121.876</v>
      </c>
      <c r="Q648" s="13">
        <v>122.47</v>
      </c>
      <c r="R648" s="13">
        <v>118.85299999999999</v>
      </c>
      <c r="S648" s="13" t="e">
        <f t="shared" ca="1" si="20"/>
        <v>#NAME?</v>
      </c>
      <c r="T648" s="13">
        <v>68</v>
      </c>
      <c r="U648" s="13">
        <v>26</v>
      </c>
    </row>
    <row r="649" spans="1:21" s="4" customFormat="1">
      <c r="A649" s="10">
        <v>41530</v>
      </c>
      <c r="B649" s="13">
        <v>2669.4279999999999</v>
      </c>
      <c r="C649" s="13">
        <v>174.01900000000001</v>
      </c>
      <c r="D649" s="13">
        <v>91.840999999999994</v>
      </c>
      <c r="E649" s="13">
        <v>121.114</v>
      </c>
      <c r="F649" s="13">
        <v>113.514</v>
      </c>
      <c r="G649" s="13">
        <v>135.84299999999999</v>
      </c>
      <c r="H649" s="13">
        <v>169.655</v>
      </c>
      <c r="I649" s="13">
        <v>249.5</v>
      </c>
      <c r="J649" s="13">
        <v>237.5</v>
      </c>
      <c r="K649" s="13">
        <v>208.54499999999999</v>
      </c>
      <c r="L649" s="13">
        <v>214.24</v>
      </c>
      <c r="M649" s="13">
        <v>82.875</v>
      </c>
      <c r="N649" s="13">
        <v>84.052000000000007</v>
      </c>
      <c r="O649" s="13">
        <v>281.72300000000001</v>
      </c>
      <c r="P649" s="13">
        <v>124.5</v>
      </c>
      <c r="Q649" s="13">
        <v>126.16500000000001</v>
      </c>
      <c r="R649" s="13">
        <v>118.85299999999999</v>
      </c>
      <c r="S649" s="13" t="e">
        <f t="shared" ca="1" si="20"/>
        <v>#NAME?</v>
      </c>
      <c r="T649" s="13">
        <v>65</v>
      </c>
      <c r="U649" s="13">
        <v>25</v>
      </c>
    </row>
    <row r="650" spans="1:21" s="4" customFormat="1">
      <c r="A650" s="10">
        <v>41531</v>
      </c>
      <c r="B650" s="13">
        <v>2669.4279999999999</v>
      </c>
      <c r="C650" s="13">
        <v>174.01900000000001</v>
      </c>
      <c r="D650" s="13">
        <v>91.840999999999994</v>
      </c>
      <c r="E650" s="13">
        <v>121.114</v>
      </c>
      <c r="F650" s="13">
        <v>113.514</v>
      </c>
      <c r="G650" s="13">
        <v>135.84299999999999</v>
      </c>
      <c r="H650" s="13">
        <v>169.655</v>
      </c>
      <c r="I650" s="13">
        <v>249.5</v>
      </c>
      <c r="J650" s="13">
        <v>237.5</v>
      </c>
      <c r="K650" s="13">
        <v>208.54499999999999</v>
      </c>
      <c r="L650" s="13">
        <v>214.24</v>
      </c>
      <c r="M650" s="13">
        <v>82.875</v>
      </c>
      <c r="N650" s="13">
        <v>84.052000000000007</v>
      </c>
      <c r="O650" s="13">
        <v>281.72300000000001</v>
      </c>
      <c r="P650" s="13">
        <v>124.5</v>
      </c>
      <c r="Q650" s="13">
        <v>126.16500000000001</v>
      </c>
      <c r="R650" s="13">
        <v>118.85299999999999</v>
      </c>
      <c r="S650" s="13" t="e">
        <f t="shared" ca="1" si="20"/>
        <v>#NAME?</v>
      </c>
      <c r="T650" s="13">
        <v>65</v>
      </c>
      <c r="U650" s="13">
        <v>25</v>
      </c>
    </row>
    <row r="651" spans="1:21" s="4" customFormat="1">
      <c r="A651" s="10">
        <v>41532</v>
      </c>
      <c r="B651" s="13">
        <v>2669.4279999999999</v>
      </c>
      <c r="C651" s="13">
        <v>174.01900000000001</v>
      </c>
      <c r="D651" s="13">
        <v>91.840999999999994</v>
      </c>
      <c r="E651" s="13">
        <v>121.114</v>
      </c>
      <c r="F651" s="13">
        <v>113.514</v>
      </c>
      <c r="G651" s="13">
        <v>135.84299999999999</v>
      </c>
      <c r="H651" s="13">
        <v>169.655</v>
      </c>
      <c r="I651" s="13">
        <v>249.5</v>
      </c>
      <c r="J651" s="13">
        <v>237.5</v>
      </c>
      <c r="K651" s="13">
        <v>208.54499999999999</v>
      </c>
      <c r="L651" s="13">
        <v>214.24</v>
      </c>
      <c r="M651" s="13">
        <v>82.875</v>
      </c>
      <c r="N651" s="13">
        <v>84.052000000000007</v>
      </c>
      <c r="O651" s="13">
        <v>281.72300000000001</v>
      </c>
      <c r="P651" s="13">
        <v>124.5</v>
      </c>
      <c r="Q651" s="13">
        <v>126.16500000000001</v>
      </c>
      <c r="R651" s="13">
        <v>118.85299999999999</v>
      </c>
      <c r="S651" s="13" t="e">
        <f t="shared" ca="1" si="20"/>
        <v>#NAME?</v>
      </c>
      <c r="T651" s="13">
        <v>65</v>
      </c>
      <c r="U651" s="13">
        <v>25</v>
      </c>
    </row>
    <row r="652" spans="1:21" s="4" customFormat="1">
      <c r="A652" s="10">
        <v>41533</v>
      </c>
      <c r="B652" s="13">
        <v>2761.5390000000002</v>
      </c>
      <c r="C652" s="13">
        <v>167.87299999999999</v>
      </c>
      <c r="D652" s="13">
        <v>89.001000000000005</v>
      </c>
      <c r="E652" s="13">
        <v>118.624</v>
      </c>
      <c r="F652" s="13">
        <v>110.374</v>
      </c>
      <c r="G652" s="13">
        <v>132.66800000000001</v>
      </c>
      <c r="H652" s="13">
        <v>168.339</v>
      </c>
      <c r="I652" s="13">
        <v>251.5</v>
      </c>
      <c r="J652" s="13">
        <v>237.5</v>
      </c>
      <c r="K652" s="13">
        <v>202.453</v>
      </c>
      <c r="L652" s="13">
        <v>207.07499999999999</v>
      </c>
      <c r="M652" s="13">
        <v>82.875</v>
      </c>
      <c r="N652" s="13">
        <v>83.352999999999994</v>
      </c>
      <c r="O652" s="13">
        <v>281.72300000000001</v>
      </c>
      <c r="P652" s="13">
        <v>121.02</v>
      </c>
      <c r="Q652" s="13">
        <v>122.884</v>
      </c>
      <c r="R652" s="13">
        <v>118.85299999999999</v>
      </c>
      <c r="S652" s="13" t="e">
        <f t="shared" ca="1" si="20"/>
        <v>#NAME?</v>
      </c>
      <c r="T652" s="13">
        <v>65</v>
      </c>
      <c r="U652" s="13">
        <v>25</v>
      </c>
    </row>
    <row r="653" spans="1:21" s="4" customFormat="1">
      <c r="A653" s="10">
        <v>41534</v>
      </c>
      <c r="B653" s="13">
        <v>2571.701</v>
      </c>
      <c r="C653" s="13">
        <v>164.83199999999999</v>
      </c>
      <c r="D653" s="13">
        <v>86.84</v>
      </c>
      <c r="E653" s="13">
        <v>112.994</v>
      </c>
      <c r="F653" s="13">
        <v>107.004</v>
      </c>
      <c r="G653" s="13">
        <v>129.333</v>
      </c>
      <c r="H653" s="13">
        <v>162.001</v>
      </c>
      <c r="I653" s="13">
        <v>249</v>
      </c>
      <c r="J653" s="13">
        <v>235</v>
      </c>
      <c r="K653" s="13">
        <v>202.465</v>
      </c>
      <c r="L653" s="13">
        <v>206.65199999999999</v>
      </c>
      <c r="M653" s="13">
        <v>82.875</v>
      </c>
      <c r="N653" s="13">
        <v>83.352999999999994</v>
      </c>
      <c r="O653" s="13">
        <v>281.72300000000001</v>
      </c>
      <c r="P653" s="13">
        <v>121.02500000000001</v>
      </c>
      <c r="Q653" s="13">
        <v>123.709</v>
      </c>
      <c r="R653" s="13">
        <v>118.85299999999999</v>
      </c>
      <c r="S653" s="13" t="e">
        <f t="shared" ca="1" si="20"/>
        <v>#NAME?</v>
      </c>
      <c r="T653" s="13">
        <v>66</v>
      </c>
      <c r="U653" s="13">
        <v>25</v>
      </c>
    </row>
    <row r="654" spans="1:21" s="4" customFormat="1">
      <c r="A654" s="10">
        <v>41535</v>
      </c>
      <c r="B654" s="13">
        <v>2569.6010000000001</v>
      </c>
      <c r="C654" s="13">
        <v>149.988</v>
      </c>
      <c r="D654" s="13">
        <v>82.878</v>
      </c>
      <c r="E654" s="13">
        <v>104.497</v>
      </c>
      <c r="F654" s="13">
        <v>98.012</v>
      </c>
      <c r="G654" s="13">
        <v>120.994</v>
      </c>
      <c r="H654" s="13">
        <v>156.14500000000001</v>
      </c>
      <c r="I654" s="13">
        <v>239.5</v>
      </c>
      <c r="J654" s="13">
        <v>227.5</v>
      </c>
      <c r="K654" s="13">
        <v>201.69900000000001</v>
      </c>
      <c r="L654" s="13">
        <v>200.59100000000001</v>
      </c>
      <c r="M654" s="13">
        <v>82.875</v>
      </c>
      <c r="N654" s="13">
        <v>77.86</v>
      </c>
      <c r="O654" s="13">
        <v>281.72300000000001</v>
      </c>
      <c r="P654" s="13">
        <v>121.02500000000001</v>
      </c>
      <c r="Q654" s="13">
        <v>123.709</v>
      </c>
      <c r="R654" s="13">
        <v>118.85299999999999</v>
      </c>
      <c r="S654" s="13" t="e">
        <f t="shared" ca="1" si="20"/>
        <v>#NAME?</v>
      </c>
      <c r="T654" s="13">
        <v>65.75</v>
      </c>
      <c r="U654" s="13">
        <v>24.5</v>
      </c>
    </row>
    <row r="655" spans="1:21" s="4" customFormat="1">
      <c r="A655" s="10">
        <v>41536</v>
      </c>
      <c r="B655" s="13">
        <v>2468.2820000000002</v>
      </c>
      <c r="C655" s="13">
        <v>149.125</v>
      </c>
      <c r="D655" s="13">
        <v>82.5</v>
      </c>
      <c r="E655" s="13">
        <v>107.375</v>
      </c>
      <c r="F655" s="13">
        <v>97.625</v>
      </c>
      <c r="G655" s="13">
        <v>122.625</v>
      </c>
      <c r="H655" s="13">
        <v>140.22200000000001</v>
      </c>
      <c r="I655" s="13">
        <v>239.5</v>
      </c>
      <c r="J655" s="13">
        <v>227.5</v>
      </c>
      <c r="K655" s="13">
        <v>174.398</v>
      </c>
      <c r="L655" s="13">
        <v>173.28700000000001</v>
      </c>
      <c r="M655" s="13">
        <v>82.875</v>
      </c>
      <c r="N655" s="13">
        <v>73.66</v>
      </c>
      <c r="O655" s="13">
        <v>281.72300000000001</v>
      </c>
      <c r="P655" s="13">
        <v>98.988</v>
      </c>
      <c r="Q655" s="13">
        <v>97.992999999999995</v>
      </c>
      <c r="R655" s="13">
        <v>118.85299999999999</v>
      </c>
      <c r="S655" s="13" t="e">
        <f t="shared" ca="1" si="20"/>
        <v>#NAME?</v>
      </c>
      <c r="T655" s="13">
        <v>65</v>
      </c>
      <c r="U655" s="13">
        <v>23.5</v>
      </c>
    </row>
    <row r="656" spans="1:21" s="4" customFormat="1">
      <c r="A656" s="10">
        <v>41537</v>
      </c>
      <c r="B656" s="13">
        <v>2425.277</v>
      </c>
      <c r="C656" s="13">
        <v>157.291</v>
      </c>
      <c r="D656" s="13">
        <v>86.16</v>
      </c>
      <c r="E656" s="13">
        <v>113.102</v>
      </c>
      <c r="F656" s="13">
        <v>104.039</v>
      </c>
      <c r="G656" s="13">
        <v>129.054</v>
      </c>
      <c r="H656" s="13">
        <v>163.697</v>
      </c>
      <c r="I656" s="13">
        <v>245</v>
      </c>
      <c r="J656" s="13">
        <v>231</v>
      </c>
      <c r="K656" s="13">
        <v>195.761</v>
      </c>
      <c r="L656" s="13">
        <v>197.10599999999999</v>
      </c>
      <c r="M656" s="13">
        <v>82.875</v>
      </c>
      <c r="N656" s="13">
        <v>74.814999999999998</v>
      </c>
      <c r="O656" s="13">
        <v>281.72300000000001</v>
      </c>
      <c r="P656" s="13">
        <v>99.317999999999998</v>
      </c>
      <c r="Q656" s="13">
        <v>100.798</v>
      </c>
      <c r="R656" s="13">
        <v>118.85299999999999</v>
      </c>
      <c r="S656" s="13" t="e">
        <f t="shared" ca="1" si="20"/>
        <v>#NAME?</v>
      </c>
      <c r="T656" s="13">
        <v>68.5</v>
      </c>
      <c r="U656" s="13">
        <v>24.5</v>
      </c>
    </row>
    <row r="657" spans="1:21" s="4" customFormat="1">
      <c r="A657" s="10">
        <v>41538</v>
      </c>
      <c r="B657" s="13">
        <v>2425.277</v>
      </c>
      <c r="C657" s="13">
        <v>157.291</v>
      </c>
      <c r="D657" s="13">
        <v>86.16</v>
      </c>
      <c r="E657" s="13">
        <v>113.102</v>
      </c>
      <c r="F657" s="13">
        <v>104.039</v>
      </c>
      <c r="G657" s="13">
        <v>129.054</v>
      </c>
      <c r="H657" s="13">
        <v>163.697</v>
      </c>
      <c r="I657" s="13">
        <v>245</v>
      </c>
      <c r="J657" s="13">
        <v>231</v>
      </c>
      <c r="K657" s="13">
        <v>195.761</v>
      </c>
      <c r="L657" s="13">
        <v>197.10599999999999</v>
      </c>
      <c r="M657" s="13">
        <v>82.875</v>
      </c>
      <c r="N657" s="13">
        <v>74.814999999999998</v>
      </c>
      <c r="O657" s="13">
        <v>281.72300000000001</v>
      </c>
      <c r="P657" s="13">
        <v>99.317999999999998</v>
      </c>
      <c r="Q657" s="13">
        <v>100.798</v>
      </c>
      <c r="R657" s="13">
        <v>118.85299999999999</v>
      </c>
      <c r="S657" s="13" t="e">
        <f t="shared" ca="1" si="20"/>
        <v>#NAME?</v>
      </c>
      <c r="T657" s="13">
        <v>68.5</v>
      </c>
      <c r="U657" s="13">
        <v>24.5</v>
      </c>
    </row>
    <row r="658" spans="1:21" s="4" customFormat="1">
      <c r="A658" s="10">
        <v>41539</v>
      </c>
      <c r="B658" s="13">
        <v>2425.277</v>
      </c>
      <c r="C658" s="13">
        <v>157.291</v>
      </c>
      <c r="D658" s="13">
        <v>86.16</v>
      </c>
      <c r="E658" s="13">
        <v>113.102</v>
      </c>
      <c r="F658" s="13">
        <v>104.039</v>
      </c>
      <c r="G658" s="13">
        <v>129.054</v>
      </c>
      <c r="H658" s="13">
        <v>163.697</v>
      </c>
      <c r="I658" s="13">
        <v>245</v>
      </c>
      <c r="J658" s="13">
        <v>231</v>
      </c>
      <c r="K658" s="13">
        <v>195.761</v>
      </c>
      <c r="L658" s="13">
        <v>197.10599999999999</v>
      </c>
      <c r="M658" s="13">
        <v>82.875</v>
      </c>
      <c r="N658" s="13">
        <v>74.814999999999998</v>
      </c>
      <c r="O658" s="13">
        <v>281.72300000000001</v>
      </c>
      <c r="P658" s="13">
        <v>99.317999999999998</v>
      </c>
      <c r="Q658" s="13">
        <v>100.798</v>
      </c>
      <c r="R658" s="13">
        <v>118.85299999999999</v>
      </c>
      <c r="S658" s="13" t="e">
        <f t="shared" ca="1" si="20"/>
        <v>#NAME?</v>
      </c>
      <c r="T658" s="13">
        <v>68.5</v>
      </c>
      <c r="U658" s="13">
        <v>24.5</v>
      </c>
    </row>
    <row r="659" spans="1:21" s="4" customFormat="1">
      <c r="A659" s="10">
        <v>41540</v>
      </c>
      <c r="B659" s="13">
        <v>2432.1860000000001</v>
      </c>
      <c r="C659" s="13">
        <v>161.33000000000001</v>
      </c>
      <c r="D659" s="13">
        <v>86.674999999999997</v>
      </c>
      <c r="E659" s="13">
        <v>117.33</v>
      </c>
      <c r="F659" s="13">
        <v>104.357</v>
      </c>
      <c r="G659" s="13">
        <v>133.33500000000001</v>
      </c>
      <c r="H659" s="13">
        <v>163.51599999999999</v>
      </c>
      <c r="I659" s="13">
        <v>244</v>
      </c>
      <c r="J659" s="13">
        <v>229</v>
      </c>
      <c r="K659" s="13">
        <v>191.37799999999999</v>
      </c>
      <c r="L659" s="13">
        <v>196.68</v>
      </c>
      <c r="M659" s="13">
        <v>82.875</v>
      </c>
      <c r="N659" s="13">
        <v>81.361000000000004</v>
      </c>
      <c r="O659" s="13">
        <v>281.72300000000001</v>
      </c>
      <c r="P659" s="13">
        <v>106.792</v>
      </c>
      <c r="Q659" s="13">
        <v>104.825</v>
      </c>
      <c r="R659" s="13">
        <v>118.85299999999999</v>
      </c>
      <c r="S659" s="13" t="e">
        <f t="shared" ca="1" si="20"/>
        <v>#NAME?</v>
      </c>
      <c r="T659" s="13">
        <v>68.5</v>
      </c>
      <c r="U659" s="13">
        <v>24</v>
      </c>
    </row>
    <row r="660" spans="1:21" s="4" customFormat="1">
      <c r="A660" s="10">
        <v>41541</v>
      </c>
      <c r="B660" s="13">
        <v>2396.7649999999999</v>
      </c>
      <c r="C660" s="13">
        <v>160.505</v>
      </c>
      <c r="D660" s="13">
        <v>86.674999999999997</v>
      </c>
      <c r="E660" s="13">
        <v>118.67</v>
      </c>
      <c r="F660" s="13">
        <v>109.17</v>
      </c>
      <c r="G660" s="13">
        <v>134.66999999999999</v>
      </c>
      <c r="H660" s="13">
        <v>162.81899999999999</v>
      </c>
      <c r="I660" s="13">
        <v>241</v>
      </c>
      <c r="J660" s="13">
        <v>225</v>
      </c>
      <c r="K660" s="13">
        <v>194.56700000000001</v>
      </c>
      <c r="L660" s="13">
        <v>198.67099999999999</v>
      </c>
      <c r="M660" s="13">
        <v>82.875</v>
      </c>
      <c r="N660" s="13">
        <v>86.325000000000003</v>
      </c>
      <c r="O660" s="13">
        <v>281.72300000000001</v>
      </c>
      <c r="P660" s="13">
        <v>108.264</v>
      </c>
      <c r="Q660" s="13">
        <v>105.946</v>
      </c>
      <c r="R660" s="13">
        <v>118.85299999999999</v>
      </c>
      <c r="S660" s="13" t="e">
        <f t="shared" ca="1" si="20"/>
        <v>#NAME?</v>
      </c>
      <c r="T660" s="13">
        <v>68.5</v>
      </c>
      <c r="U660" s="13">
        <v>24</v>
      </c>
    </row>
    <row r="661" spans="1:21" s="4" customFormat="1">
      <c r="A661" s="10">
        <v>41542</v>
      </c>
      <c r="B661" s="13">
        <v>2384.3040000000001</v>
      </c>
      <c r="C661" s="13">
        <v>161.5</v>
      </c>
      <c r="D661" s="13">
        <v>84.855000000000004</v>
      </c>
      <c r="E661" s="13">
        <v>121.16800000000001</v>
      </c>
      <c r="F661" s="13">
        <v>110.83499999999999</v>
      </c>
      <c r="G661" s="13">
        <v>136.833</v>
      </c>
      <c r="H661" s="13">
        <v>160.77699999999999</v>
      </c>
      <c r="I661" s="13">
        <v>241</v>
      </c>
      <c r="J661" s="13">
        <v>221</v>
      </c>
      <c r="K661" s="13">
        <v>189.756</v>
      </c>
      <c r="L661" s="13">
        <v>198.45599999999999</v>
      </c>
      <c r="M661" s="13">
        <v>82.875</v>
      </c>
      <c r="N661" s="13">
        <v>86.498000000000005</v>
      </c>
      <c r="O661" s="13">
        <v>281.72300000000001</v>
      </c>
      <c r="P661" s="13">
        <v>108.264</v>
      </c>
      <c r="Q661" s="13">
        <v>105.946</v>
      </c>
      <c r="R661" s="13">
        <v>118.85299999999999</v>
      </c>
      <c r="S661" s="13" t="e">
        <f t="shared" ca="1" si="20"/>
        <v>#NAME?</v>
      </c>
      <c r="T661" s="13">
        <v>68</v>
      </c>
      <c r="U661" s="13">
        <v>23.5</v>
      </c>
    </row>
    <row r="662" spans="1:21" s="4" customFormat="1">
      <c r="A662" s="10">
        <v>41543</v>
      </c>
      <c r="B662" s="13">
        <v>2392.3490000000002</v>
      </c>
      <c r="C662" s="13">
        <v>167.48</v>
      </c>
      <c r="D662" s="13">
        <v>88.51</v>
      </c>
      <c r="E662" s="13">
        <v>127.30500000000001</v>
      </c>
      <c r="F662" s="13">
        <v>114.5</v>
      </c>
      <c r="G662" s="13">
        <v>142.30000000000001</v>
      </c>
      <c r="H662" s="13">
        <v>165.45699999999999</v>
      </c>
      <c r="I662" s="13">
        <v>248.5</v>
      </c>
      <c r="J662" s="13">
        <v>226.5</v>
      </c>
      <c r="K662" s="13">
        <v>189.971</v>
      </c>
      <c r="L662" s="13">
        <v>204.619</v>
      </c>
      <c r="M662" s="13">
        <v>82.875</v>
      </c>
      <c r="N662" s="13">
        <v>85.177999999999997</v>
      </c>
      <c r="O662" s="13">
        <v>281.72300000000001</v>
      </c>
      <c r="P662" s="13">
        <v>108.264</v>
      </c>
      <c r="Q662" s="13">
        <v>105.946</v>
      </c>
      <c r="R662" s="13">
        <v>118.85299999999999</v>
      </c>
      <c r="S662" s="13" t="e">
        <f t="shared" ca="1" si="20"/>
        <v>#NAME?</v>
      </c>
      <c r="T662" s="13">
        <v>68</v>
      </c>
      <c r="U662" s="13">
        <v>23.5</v>
      </c>
    </row>
    <row r="663" spans="1:21" s="4" customFormat="1">
      <c r="A663" s="10">
        <v>41544</v>
      </c>
      <c r="B663" s="13">
        <v>2402.8229999999999</v>
      </c>
      <c r="C663" s="13">
        <v>174.15799999999999</v>
      </c>
      <c r="D663" s="13">
        <v>91.66</v>
      </c>
      <c r="E663" s="13">
        <v>132.304</v>
      </c>
      <c r="F663" s="13">
        <v>121.31</v>
      </c>
      <c r="G663" s="13">
        <v>146.46799999999999</v>
      </c>
      <c r="H663" s="13">
        <v>170.78</v>
      </c>
      <c r="I663" s="13">
        <v>263.5</v>
      </c>
      <c r="J663" s="13">
        <v>232.5</v>
      </c>
      <c r="K663" s="13">
        <v>197.14599999999999</v>
      </c>
      <c r="L663" s="13">
        <v>212.62700000000001</v>
      </c>
      <c r="M663" s="13">
        <v>82.875</v>
      </c>
      <c r="N663" s="13">
        <v>85.177999999999997</v>
      </c>
      <c r="O663" s="13">
        <v>281.72300000000001</v>
      </c>
      <c r="P663" s="13">
        <v>108.264</v>
      </c>
      <c r="Q663" s="13">
        <v>105.946</v>
      </c>
      <c r="R663" s="13">
        <v>118.85299999999999</v>
      </c>
      <c r="S663" s="13" t="e">
        <f t="shared" ca="1" si="20"/>
        <v>#NAME?</v>
      </c>
      <c r="T663" s="13">
        <v>68.5</v>
      </c>
      <c r="U663" s="13">
        <v>23.5</v>
      </c>
    </row>
    <row r="664" spans="1:21" s="4" customFormat="1">
      <c r="A664" s="10">
        <v>41545</v>
      </c>
      <c r="B664" s="13">
        <v>2402.8229999999999</v>
      </c>
      <c r="C664" s="13">
        <v>174.15799999999999</v>
      </c>
      <c r="D664" s="13">
        <v>91.66</v>
      </c>
      <c r="E664" s="13">
        <v>132.304</v>
      </c>
      <c r="F664" s="13">
        <v>121.31</v>
      </c>
      <c r="G664" s="13">
        <v>146.46799999999999</v>
      </c>
      <c r="H664" s="13">
        <v>170.78</v>
      </c>
      <c r="I664" s="13">
        <v>263.5</v>
      </c>
      <c r="J664" s="13">
        <v>232.5</v>
      </c>
      <c r="K664" s="13">
        <v>197.14599999999999</v>
      </c>
      <c r="L664" s="13">
        <v>212.62700000000001</v>
      </c>
      <c r="M664" s="13">
        <v>82.875</v>
      </c>
      <c r="N664" s="13">
        <v>85.177999999999997</v>
      </c>
      <c r="O664" s="13">
        <v>281.72300000000001</v>
      </c>
      <c r="P664" s="13">
        <v>108.264</v>
      </c>
      <c r="Q664" s="13">
        <v>105.946</v>
      </c>
      <c r="R664" s="13">
        <v>118.85299999999999</v>
      </c>
      <c r="S664" s="13" t="e">
        <f t="shared" ca="1" si="20"/>
        <v>#NAME?</v>
      </c>
      <c r="T664" s="13">
        <v>68.5</v>
      </c>
      <c r="U664" s="13">
        <v>23.5</v>
      </c>
    </row>
    <row r="665" spans="1:21" s="4" customFormat="1">
      <c r="A665" s="10">
        <v>41546</v>
      </c>
      <c r="B665" s="13">
        <v>2402.8229999999999</v>
      </c>
      <c r="C665" s="13">
        <v>174.15799999999999</v>
      </c>
      <c r="D665" s="13">
        <v>91.66</v>
      </c>
      <c r="E665" s="13">
        <v>132.304</v>
      </c>
      <c r="F665" s="13">
        <v>121.31</v>
      </c>
      <c r="G665" s="13">
        <v>146.46799999999999</v>
      </c>
      <c r="H665" s="13">
        <v>170.78</v>
      </c>
      <c r="I665" s="13">
        <v>263.5</v>
      </c>
      <c r="J665" s="13">
        <v>232.5</v>
      </c>
      <c r="K665" s="13">
        <v>197.14599999999999</v>
      </c>
      <c r="L665" s="13">
        <v>212.62700000000001</v>
      </c>
      <c r="M665" s="13">
        <v>82.875</v>
      </c>
      <c r="N665" s="13">
        <v>85.177999999999997</v>
      </c>
      <c r="O665" s="13">
        <v>281.72300000000001</v>
      </c>
      <c r="P665" s="13">
        <v>108.264</v>
      </c>
      <c r="Q665" s="13">
        <v>105.946</v>
      </c>
      <c r="R665" s="13">
        <v>118.85299999999999</v>
      </c>
      <c r="S665" s="13" t="e">
        <f t="shared" ca="1" si="20"/>
        <v>#NAME?</v>
      </c>
      <c r="T665" s="13">
        <v>68.5</v>
      </c>
      <c r="U665" s="13">
        <v>23.5</v>
      </c>
    </row>
    <row r="666" spans="1:21" s="4" customFormat="1">
      <c r="A666" s="10">
        <v>41547</v>
      </c>
      <c r="B666" s="13">
        <v>2527.4560000000001</v>
      </c>
      <c r="C666" s="13">
        <v>176</v>
      </c>
      <c r="D666" s="13">
        <v>89.18</v>
      </c>
      <c r="E666" s="13">
        <v>133.75</v>
      </c>
      <c r="F666" s="13">
        <v>122.375</v>
      </c>
      <c r="G666" s="13">
        <v>148.25</v>
      </c>
      <c r="H666" s="13">
        <v>172.642</v>
      </c>
      <c r="I666" s="13">
        <v>277.5</v>
      </c>
      <c r="J666" s="13">
        <v>234.5</v>
      </c>
      <c r="K666" s="13">
        <v>197.226</v>
      </c>
      <c r="L666" s="13">
        <v>213.584</v>
      </c>
      <c r="M666" s="13">
        <v>82.875</v>
      </c>
      <c r="N666" s="13">
        <v>85.177999999999997</v>
      </c>
      <c r="O666" s="13">
        <v>281.72300000000001</v>
      </c>
      <c r="P666" s="13">
        <v>108.264</v>
      </c>
      <c r="Q666" s="13">
        <v>105.946</v>
      </c>
      <c r="R666" s="13">
        <v>118.85299999999999</v>
      </c>
      <c r="S666" s="13" t="e">
        <f t="shared" ca="1" si="20"/>
        <v>#NAME?</v>
      </c>
      <c r="T666" s="13">
        <v>69.5</v>
      </c>
      <c r="U666" s="13">
        <v>24</v>
      </c>
    </row>
    <row r="667" spans="1:21" s="4" customFormat="1">
      <c r="A667" s="10">
        <v>41548</v>
      </c>
      <c r="B667" s="13">
        <v>2485.431</v>
      </c>
      <c r="C667" s="13">
        <v>171.09299999999999</v>
      </c>
      <c r="D667" s="13">
        <v>89.155000000000001</v>
      </c>
      <c r="E667" s="13">
        <v>132.505</v>
      </c>
      <c r="F667" s="13">
        <v>120.16800000000001</v>
      </c>
      <c r="G667" s="13">
        <v>144.16999999999999</v>
      </c>
      <c r="H667" s="13">
        <v>168.21700000000001</v>
      </c>
      <c r="I667" s="13">
        <v>260.5</v>
      </c>
      <c r="J667" s="13">
        <v>217.5</v>
      </c>
      <c r="K667" s="13">
        <v>194.89500000000001</v>
      </c>
      <c r="L667" s="13">
        <v>208.166</v>
      </c>
      <c r="M667" s="13">
        <v>82.875</v>
      </c>
      <c r="N667" s="13">
        <v>85.177999999999997</v>
      </c>
      <c r="O667" s="13">
        <v>281.72300000000001</v>
      </c>
      <c r="P667" s="13">
        <v>108.264</v>
      </c>
      <c r="Q667" s="13">
        <v>105.946</v>
      </c>
      <c r="R667" s="13">
        <v>118.85299999999999</v>
      </c>
      <c r="S667" s="13" t="e">
        <f t="shared" ca="1" si="20"/>
        <v>#NAME?</v>
      </c>
      <c r="T667" s="13">
        <v>67</v>
      </c>
      <c r="U667" s="13">
        <v>23</v>
      </c>
    </row>
    <row r="668" spans="1:21" s="4" customFormat="1">
      <c r="A668" s="10">
        <v>41549</v>
      </c>
      <c r="B668" s="13">
        <v>2497.5010000000002</v>
      </c>
      <c r="C668" s="13">
        <v>170.99</v>
      </c>
      <c r="D668" s="13">
        <v>88.83</v>
      </c>
      <c r="E668" s="13">
        <v>132.655</v>
      </c>
      <c r="F668" s="13">
        <v>120.328</v>
      </c>
      <c r="G668" s="13">
        <v>144.65</v>
      </c>
      <c r="H668" s="13">
        <v>171.29400000000001</v>
      </c>
      <c r="I668" s="13">
        <v>247.5</v>
      </c>
      <c r="J668" s="13">
        <v>217.5</v>
      </c>
      <c r="K668" s="13">
        <v>192.90199999999999</v>
      </c>
      <c r="L668" s="13">
        <v>212.53399999999999</v>
      </c>
      <c r="M668" s="13">
        <v>82.875</v>
      </c>
      <c r="N668" s="13">
        <v>85.177999999999997</v>
      </c>
      <c r="O668" s="13">
        <v>281.72300000000001</v>
      </c>
      <c r="P668" s="13">
        <v>108.264</v>
      </c>
      <c r="Q668" s="13">
        <v>105.946</v>
      </c>
      <c r="R668" s="13">
        <v>118.85299999999999</v>
      </c>
      <c r="S668" s="13" t="e">
        <f t="shared" ca="1" si="20"/>
        <v>#NAME?</v>
      </c>
      <c r="T668" s="13">
        <v>67.5</v>
      </c>
      <c r="U668" s="13">
        <v>23.5</v>
      </c>
    </row>
    <row r="669" spans="1:21" s="4" customFormat="1">
      <c r="A669" s="10">
        <v>41550</v>
      </c>
      <c r="B669" s="13">
        <v>2540.5259999999998</v>
      </c>
      <c r="C669" s="13">
        <v>171.33500000000001</v>
      </c>
      <c r="D669" s="13">
        <v>88.674999999999997</v>
      </c>
      <c r="E669" s="13">
        <v>131.673</v>
      </c>
      <c r="F669" s="13">
        <v>120.33499999999999</v>
      </c>
      <c r="G669" s="13">
        <v>144.34</v>
      </c>
      <c r="H669" s="13">
        <v>173.72499999999999</v>
      </c>
      <c r="I669" s="13">
        <v>246.5</v>
      </c>
      <c r="J669" s="13">
        <v>217.5</v>
      </c>
      <c r="K669" s="13">
        <v>195.256</v>
      </c>
      <c r="L669" s="13">
        <v>212.857</v>
      </c>
      <c r="M669" s="13">
        <v>82.875</v>
      </c>
      <c r="N669" s="13">
        <v>85.177999999999997</v>
      </c>
      <c r="O669" s="13">
        <v>281.72300000000001</v>
      </c>
      <c r="P669" s="13">
        <v>108.264</v>
      </c>
      <c r="Q669" s="13">
        <v>105.946</v>
      </c>
      <c r="R669" s="13">
        <v>118.85299999999999</v>
      </c>
      <c r="S669" s="13" t="e">
        <f t="shared" ref="S669:S732" ca="1" si="21">+IFERROR(VLOOKUP($A669,$Y$28:$Z$330,2,0),S668)</f>
        <v>#NAME?</v>
      </c>
      <c r="T669" s="13">
        <v>67</v>
      </c>
      <c r="U669" s="13">
        <v>23.5</v>
      </c>
    </row>
    <row r="670" spans="1:21" s="4" customFormat="1">
      <c r="A670" s="10">
        <v>41551</v>
      </c>
      <c r="B670" s="13">
        <v>2542.828</v>
      </c>
      <c r="C670" s="13">
        <v>168.01499999999999</v>
      </c>
      <c r="D670" s="13">
        <v>86.85</v>
      </c>
      <c r="E670" s="13">
        <v>129.17500000000001</v>
      </c>
      <c r="F670" s="13">
        <v>118.348</v>
      </c>
      <c r="G670" s="13">
        <v>142.01499999999999</v>
      </c>
      <c r="H670" s="13">
        <v>170.06700000000001</v>
      </c>
      <c r="I670" s="13">
        <v>237.5</v>
      </c>
      <c r="J670" s="13">
        <v>212.5</v>
      </c>
      <c r="K670" s="13">
        <v>194.21199999999999</v>
      </c>
      <c r="L670" s="13">
        <v>209.982</v>
      </c>
      <c r="M670" s="13">
        <v>82.875</v>
      </c>
      <c r="N670" s="13">
        <v>85.177999999999997</v>
      </c>
      <c r="O670" s="13">
        <v>281.72300000000001</v>
      </c>
      <c r="P670" s="13">
        <v>108.264</v>
      </c>
      <c r="Q670" s="13">
        <v>105.946</v>
      </c>
      <c r="R670" s="13">
        <v>118.85299999999999</v>
      </c>
      <c r="S670" s="13" t="e">
        <f t="shared" ca="1" si="21"/>
        <v>#NAME?</v>
      </c>
      <c r="T670" s="13">
        <v>66.5</v>
      </c>
      <c r="U670" s="13">
        <v>23.5</v>
      </c>
    </row>
    <row r="671" spans="1:21" s="4" customFormat="1">
      <c r="A671" s="10">
        <v>41552</v>
      </c>
      <c r="B671" s="13">
        <v>2542.828</v>
      </c>
      <c r="C671" s="13">
        <v>168.01499999999999</v>
      </c>
      <c r="D671" s="13">
        <v>86.85</v>
      </c>
      <c r="E671" s="13">
        <v>129.17500000000001</v>
      </c>
      <c r="F671" s="13">
        <v>118.348</v>
      </c>
      <c r="G671" s="13">
        <v>142.01499999999999</v>
      </c>
      <c r="H671" s="13">
        <v>170.06700000000001</v>
      </c>
      <c r="I671" s="13">
        <v>237.5</v>
      </c>
      <c r="J671" s="13">
        <v>212.5</v>
      </c>
      <c r="K671" s="13">
        <v>194.21199999999999</v>
      </c>
      <c r="L671" s="13">
        <v>209.982</v>
      </c>
      <c r="M671" s="13">
        <v>82.875</v>
      </c>
      <c r="N671" s="13">
        <v>85.177999999999997</v>
      </c>
      <c r="O671" s="13">
        <v>281.72300000000001</v>
      </c>
      <c r="P671" s="13">
        <v>108.264</v>
      </c>
      <c r="Q671" s="13">
        <v>105.946</v>
      </c>
      <c r="R671" s="13">
        <v>118.85299999999999</v>
      </c>
      <c r="S671" s="13" t="e">
        <f t="shared" ca="1" si="21"/>
        <v>#NAME?</v>
      </c>
      <c r="T671" s="13">
        <v>66.5</v>
      </c>
      <c r="U671" s="13">
        <v>23.5</v>
      </c>
    </row>
    <row r="672" spans="1:21" s="4" customFormat="1">
      <c r="A672" s="10">
        <v>41553</v>
      </c>
      <c r="B672" s="13">
        <v>2542.828</v>
      </c>
      <c r="C672" s="13">
        <v>168.01499999999999</v>
      </c>
      <c r="D672" s="13">
        <v>86.85</v>
      </c>
      <c r="E672" s="13">
        <v>129.17500000000001</v>
      </c>
      <c r="F672" s="13">
        <v>118.348</v>
      </c>
      <c r="G672" s="13">
        <v>142.01499999999999</v>
      </c>
      <c r="H672" s="13">
        <v>170.06700000000001</v>
      </c>
      <c r="I672" s="13">
        <v>237.5</v>
      </c>
      <c r="J672" s="13">
        <v>212.5</v>
      </c>
      <c r="K672" s="13">
        <v>194.21199999999999</v>
      </c>
      <c r="L672" s="13">
        <v>209.982</v>
      </c>
      <c r="M672" s="13">
        <v>82.875</v>
      </c>
      <c r="N672" s="13">
        <v>85.177999999999997</v>
      </c>
      <c r="O672" s="13">
        <v>281.72300000000001</v>
      </c>
      <c r="P672" s="13">
        <v>108.264</v>
      </c>
      <c r="Q672" s="13">
        <v>105.946</v>
      </c>
      <c r="R672" s="13">
        <v>118.85299999999999</v>
      </c>
      <c r="S672" s="13" t="e">
        <f t="shared" ca="1" si="21"/>
        <v>#NAME?</v>
      </c>
      <c r="T672" s="13">
        <v>66.5</v>
      </c>
      <c r="U672" s="13">
        <v>23.5</v>
      </c>
    </row>
    <row r="673" spans="1:21" s="4" customFormat="1">
      <c r="A673" s="10">
        <v>41554</v>
      </c>
      <c r="B673" s="13">
        <v>2501.7220000000002</v>
      </c>
      <c r="C673" s="13">
        <v>164.505</v>
      </c>
      <c r="D673" s="13">
        <v>84.685000000000002</v>
      </c>
      <c r="E673" s="13">
        <v>126.85</v>
      </c>
      <c r="F673" s="13">
        <v>115.33499999999999</v>
      </c>
      <c r="G673" s="13">
        <v>139.34</v>
      </c>
      <c r="H673" s="13">
        <v>169.089</v>
      </c>
      <c r="I673" s="13">
        <v>234.5</v>
      </c>
      <c r="J673" s="13">
        <v>209.5</v>
      </c>
      <c r="K673" s="13">
        <v>189.50700000000001</v>
      </c>
      <c r="L673" s="13">
        <v>208.83799999999999</v>
      </c>
      <c r="M673" s="13">
        <v>82.875</v>
      </c>
      <c r="N673" s="13">
        <v>83.492999999999995</v>
      </c>
      <c r="O673" s="13">
        <v>281.72300000000001</v>
      </c>
      <c r="P673" s="13">
        <v>108.264</v>
      </c>
      <c r="Q673" s="13">
        <v>105.946</v>
      </c>
      <c r="R673" s="13">
        <v>118.85299999999999</v>
      </c>
      <c r="S673" s="13" t="e">
        <f t="shared" ca="1" si="21"/>
        <v>#NAME?</v>
      </c>
      <c r="T673" s="13">
        <v>66.5</v>
      </c>
      <c r="U673" s="13">
        <v>23.5</v>
      </c>
    </row>
    <row r="674" spans="1:21" s="4" customFormat="1">
      <c r="A674" s="10">
        <v>41555</v>
      </c>
      <c r="B674" s="13">
        <v>2485.89</v>
      </c>
      <c r="C674" s="13">
        <v>164.17</v>
      </c>
      <c r="D674" s="13">
        <v>84.685000000000002</v>
      </c>
      <c r="E674" s="13">
        <v>126.25</v>
      </c>
      <c r="F674" s="13">
        <v>114.754</v>
      </c>
      <c r="G674" s="13">
        <v>138.417</v>
      </c>
      <c r="H674" s="13">
        <v>168.42400000000001</v>
      </c>
      <c r="I674" s="13">
        <v>233.5</v>
      </c>
      <c r="J674" s="13">
        <v>212.5</v>
      </c>
      <c r="K674" s="13">
        <v>188.79599999999999</v>
      </c>
      <c r="L674" s="13">
        <v>207.83799999999999</v>
      </c>
      <c r="M674" s="13">
        <v>82.875</v>
      </c>
      <c r="N674" s="13">
        <v>82.503</v>
      </c>
      <c r="O674" s="13">
        <v>281.72300000000001</v>
      </c>
      <c r="P674" s="13">
        <v>108.264</v>
      </c>
      <c r="Q674" s="13">
        <v>105.946</v>
      </c>
      <c r="R674" s="13">
        <v>118.85299999999999</v>
      </c>
      <c r="S674" s="13" t="e">
        <f t="shared" ca="1" si="21"/>
        <v>#NAME?</v>
      </c>
      <c r="T674" s="13">
        <v>66.5</v>
      </c>
      <c r="U674" s="13">
        <v>23.5</v>
      </c>
    </row>
    <row r="675" spans="1:21" s="4" customFormat="1">
      <c r="A675" s="10">
        <v>41556</v>
      </c>
      <c r="B675" s="13">
        <v>2428.2460000000001</v>
      </c>
      <c r="C675" s="13">
        <v>164.495</v>
      </c>
      <c r="D675" s="13">
        <v>86.825000000000003</v>
      </c>
      <c r="E675" s="13">
        <v>128.47999999999999</v>
      </c>
      <c r="F675" s="13">
        <v>115.825</v>
      </c>
      <c r="G675" s="13">
        <v>138.488</v>
      </c>
      <c r="H675" s="13">
        <v>169.52</v>
      </c>
      <c r="I675" s="13">
        <v>233.5</v>
      </c>
      <c r="J675" s="13">
        <v>213.5</v>
      </c>
      <c r="K675" s="13">
        <v>189.006</v>
      </c>
      <c r="L675" s="13">
        <v>207.714</v>
      </c>
      <c r="M675" s="13">
        <v>82.875</v>
      </c>
      <c r="N675" s="13">
        <v>82.503</v>
      </c>
      <c r="O675" s="13">
        <v>281.72300000000001</v>
      </c>
      <c r="P675" s="13">
        <v>108.264</v>
      </c>
      <c r="Q675" s="13">
        <v>105.946</v>
      </c>
      <c r="R675" s="13">
        <v>118.85299999999999</v>
      </c>
      <c r="S675" s="13" t="e">
        <f t="shared" ca="1" si="21"/>
        <v>#NAME?</v>
      </c>
      <c r="T675" s="13">
        <v>66</v>
      </c>
      <c r="U675" s="13">
        <v>23</v>
      </c>
    </row>
    <row r="676" spans="1:21" s="4" customFormat="1">
      <c r="A676" s="10">
        <v>41557</v>
      </c>
      <c r="B676" s="13">
        <v>2307.5010000000002</v>
      </c>
      <c r="C676" s="13">
        <v>153.87299999999999</v>
      </c>
      <c r="D676" s="13">
        <v>83.185000000000002</v>
      </c>
      <c r="E676" s="13">
        <v>122.66500000000001</v>
      </c>
      <c r="F676" s="13">
        <v>109.843</v>
      </c>
      <c r="G676" s="13">
        <v>134.375</v>
      </c>
      <c r="H676" s="13">
        <v>164.876</v>
      </c>
      <c r="I676" s="13">
        <v>229.5</v>
      </c>
      <c r="J676" s="13">
        <v>206.5</v>
      </c>
      <c r="K676" s="13">
        <v>185.185</v>
      </c>
      <c r="L676" s="13">
        <v>200.02</v>
      </c>
      <c r="M676" s="13">
        <v>82.875</v>
      </c>
      <c r="N676" s="13">
        <v>82.503</v>
      </c>
      <c r="O676" s="13">
        <v>281.72300000000001</v>
      </c>
      <c r="P676" s="13">
        <v>108.264</v>
      </c>
      <c r="Q676" s="13">
        <v>105.946</v>
      </c>
      <c r="R676" s="13">
        <v>118.85299999999999</v>
      </c>
      <c r="S676" s="13" t="e">
        <f t="shared" ca="1" si="21"/>
        <v>#NAME?</v>
      </c>
      <c r="T676" s="13">
        <v>66</v>
      </c>
      <c r="U676" s="13">
        <v>23</v>
      </c>
    </row>
    <row r="677" spans="1:21" s="4" customFormat="1">
      <c r="A677" s="10">
        <v>41558</v>
      </c>
      <c r="B677" s="13">
        <v>2191.9580000000001</v>
      </c>
      <c r="C677" s="13">
        <v>149.67500000000001</v>
      </c>
      <c r="D677" s="13">
        <v>84.03</v>
      </c>
      <c r="E677" s="13">
        <v>121.36</v>
      </c>
      <c r="F677" s="13">
        <v>107.22</v>
      </c>
      <c r="G677" s="13">
        <v>132.09899999999999</v>
      </c>
      <c r="H677" s="13">
        <v>159.28299999999999</v>
      </c>
      <c r="I677" s="13">
        <v>217.5</v>
      </c>
      <c r="J677" s="13">
        <v>204.5</v>
      </c>
      <c r="K677" s="13">
        <v>179.46899999999999</v>
      </c>
      <c r="L677" s="13">
        <v>192.126</v>
      </c>
      <c r="M677" s="13">
        <v>82.875</v>
      </c>
      <c r="N677" s="13">
        <v>82.503</v>
      </c>
      <c r="O677" s="13">
        <v>281.72300000000001</v>
      </c>
      <c r="P677" s="13">
        <v>108.264</v>
      </c>
      <c r="Q677" s="13">
        <v>105.946</v>
      </c>
      <c r="R677" s="13">
        <v>118.85299999999999</v>
      </c>
      <c r="S677" s="13" t="e">
        <f t="shared" ca="1" si="21"/>
        <v>#NAME?</v>
      </c>
      <c r="T677" s="13">
        <v>63</v>
      </c>
      <c r="U677" s="13">
        <v>22</v>
      </c>
    </row>
    <row r="678" spans="1:21" s="4" customFormat="1">
      <c r="A678" s="10">
        <v>41559</v>
      </c>
      <c r="B678" s="13">
        <v>2191.9580000000001</v>
      </c>
      <c r="C678" s="13">
        <v>149.67500000000001</v>
      </c>
      <c r="D678" s="13">
        <v>84.03</v>
      </c>
      <c r="E678" s="13">
        <v>121.36</v>
      </c>
      <c r="F678" s="13">
        <v>107.22</v>
      </c>
      <c r="G678" s="13">
        <v>132.09899999999999</v>
      </c>
      <c r="H678" s="13">
        <v>159.28299999999999</v>
      </c>
      <c r="I678" s="13">
        <v>217.5</v>
      </c>
      <c r="J678" s="13">
        <v>204.5</v>
      </c>
      <c r="K678" s="13">
        <v>179.46899999999999</v>
      </c>
      <c r="L678" s="13">
        <v>192.126</v>
      </c>
      <c r="M678" s="13">
        <v>82.875</v>
      </c>
      <c r="N678" s="13">
        <v>82.503</v>
      </c>
      <c r="O678" s="13">
        <v>281.72300000000001</v>
      </c>
      <c r="P678" s="13">
        <v>108.264</v>
      </c>
      <c r="Q678" s="13">
        <v>105.946</v>
      </c>
      <c r="R678" s="13">
        <v>118.85299999999999</v>
      </c>
      <c r="S678" s="13" t="e">
        <f t="shared" ca="1" si="21"/>
        <v>#NAME?</v>
      </c>
      <c r="T678" s="13">
        <v>63</v>
      </c>
      <c r="U678" s="13">
        <v>22</v>
      </c>
    </row>
    <row r="679" spans="1:21" s="4" customFormat="1">
      <c r="A679" s="10">
        <v>41560</v>
      </c>
      <c r="B679" s="13">
        <v>2191.9580000000001</v>
      </c>
      <c r="C679" s="13">
        <v>149.67500000000001</v>
      </c>
      <c r="D679" s="13">
        <v>84.03</v>
      </c>
      <c r="E679" s="13">
        <v>121.36</v>
      </c>
      <c r="F679" s="13">
        <v>107.22</v>
      </c>
      <c r="G679" s="13">
        <v>132.09899999999999</v>
      </c>
      <c r="H679" s="13">
        <v>159.28299999999999</v>
      </c>
      <c r="I679" s="13">
        <v>217.5</v>
      </c>
      <c r="J679" s="13">
        <v>204.5</v>
      </c>
      <c r="K679" s="13">
        <v>179.46899999999999</v>
      </c>
      <c r="L679" s="13">
        <v>192.126</v>
      </c>
      <c r="M679" s="13">
        <v>82.875</v>
      </c>
      <c r="N679" s="13">
        <v>82.503</v>
      </c>
      <c r="O679" s="13">
        <v>281.72300000000001</v>
      </c>
      <c r="P679" s="13">
        <v>108.264</v>
      </c>
      <c r="Q679" s="13">
        <v>105.946</v>
      </c>
      <c r="R679" s="13">
        <v>118.85299999999999</v>
      </c>
      <c r="S679" s="13" t="e">
        <f t="shared" ca="1" si="21"/>
        <v>#NAME?</v>
      </c>
      <c r="T679" s="13">
        <v>63</v>
      </c>
      <c r="U679" s="13">
        <v>22</v>
      </c>
    </row>
    <row r="680" spans="1:21" s="4" customFormat="1">
      <c r="A680" s="10">
        <v>41561</v>
      </c>
      <c r="B680" s="13">
        <v>2128.73</v>
      </c>
      <c r="C680" s="13">
        <v>148.22399999999999</v>
      </c>
      <c r="D680" s="13">
        <v>81.997</v>
      </c>
      <c r="E680" s="13">
        <v>120.265</v>
      </c>
      <c r="F680" s="13">
        <v>105.974</v>
      </c>
      <c r="G680" s="13">
        <v>129.989</v>
      </c>
      <c r="H680" s="13">
        <v>159.673</v>
      </c>
      <c r="I680" s="13">
        <v>216.5</v>
      </c>
      <c r="J680" s="13">
        <v>203.5</v>
      </c>
      <c r="K680" s="13">
        <v>179.34</v>
      </c>
      <c r="L680" s="13">
        <v>192.07</v>
      </c>
      <c r="M680" s="13">
        <v>82.875</v>
      </c>
      <c r="N680" s="13">
        <v>82.503</v>
      </c>
      <c r="O680" s="13">
        <v>281.72300000000001</v>
      </c>
      <c r="P680" s="13">
        <v>108.264</v>
      </c>
      <c r="Q680" s="13">
        <v>105.946</v>
      </c>
      <c r="R680" s="13">
        <v>118.85299999999999</v>
      </c>
      <c r="S680" s="13" t="e">
        <f t="shared" ca="1" si="21"/>
        <v>#NAME?</v>
      </c>
      <c r="T680" s="13">
        <v>63</v>
      </c>
      <c r="U680" s="13">
        <v>22</v>
      </c>
    </row>
    <row r="681" spans="1:21" s="4" customFormat="1">
      <c r="A681" s="10">
        <v>41562</v>
      </c>
      <c r="B681" s="13">
        <v>2164.4090000000001</v>
      </c>
      <c r="C681" s="13">
        <v>146.625</v>
      </c>
      <c r="D681" s="13">
        <v>80.75</v>
      </c>
      <c r="E681" s="13">
        <v>120.625</v>
      </c>
      <c r="F681" s="13">
        <v>105</v>
      </c>
      <c r="G681" s="13">
        <v>129</v>
      </c>
      <c r="H681" s="13">
        <v>152.09899999999999</v>
      </c>
      <c r="I681" s="13">
        <v>208</v>
      </c>
      <c r="J681" s="13">
        <v>195.5</v>
      </c>
      <c r="K681" s="13">
        <v>173.358</v>
      </c>
      <c r="L681" s="13">
        <v>181.255</v>
      </c>
      <c r="M681" s="13">
        <v>82.875</v>
      </c>
      <c r="N681" s="13">
        <v>82.503</v>
      </c>
      <c r="O681" s="13">
        <v>281.72300000000001</v>
      </c>
      <c r="P681" s="13">
        <v>108.264</v>
      </c>
      <c r="Q681" s="13">
        <v>105.946</v>
      </c>
      <c r="R681" s="13">
        <v>118.85299999999999</v>
      </c>
      <c r="S681" s="13" t="e">
        <f t="shared" ca="1" si="21"/>
        <v>#NAME?</v>
      </c>
      <c r="T681" s="13">
        <v>62</v>
      </c>
      <c r="U681" s="13">
        <v>22</v>
      </c>
    </row>
    <row r="682" spans="1:21" s="4" customFormat="1">
      <c r="A682" s="10">
        <v>41563</v>
      </c>
      <c r="B682" s="13">
        <v>2109.6080000000002</v>
      </c>
      <c r="C682" s="13">
        <v>145.82499999999999</v>
      </c>
      <c r="D682" s="13">
        <v>82</v>
      </c>
      <c r="E682" s="13">
        <v>119.318</v>
      </c>
      <c r="F682" s="13">
        <v>104.49</v>
      </c>
      <c r="G682" s="13">
        <v>126.845</v>
      </c>
      <c r="H682" s="13">
        <v>149.21899999999999</v>
      </c>
      <c r="I682" s="13">
        <v>204.5</v>
      </c>
      <c r="J682" s="13">
        <v>194.5</v>
      </c>
      <c r="K682" s="13">
        <v>169.869</v>
      </c>
      <c r="L682" s="13">
        <v>175.50700000000001</v>
      </c>
      <c r="M682" s="13">
        <v>82.875</v>
      </c>
      <c r="N682" s="13">
        <v>77.95</v>
      </c>
      <c r="O682" s="13">
        <v>281.72300000000001</v>
      </c>
      <c r="P682" s="13">
        <v>100.807</v>
      </c>
      <c r="Q682" s="13">
        <v>114.08</v>
      </c>
      <c r="R682" s="13">
        <v>118.85299999999999</v>
      </c>
      <c r="S682" s="13" t="e">
        <f t="shared" ca="1" si="21"/>
        <v>#NAME?</v>
      </c>
      <c r="T682" s="13">
        <v>61</v>
      </c>
      <c r="U682" s="13">
        <v>22</v>
      </c>
    </row>
    <row r="683" spans="1:21" s="4" customFormat="1">
      <c r="A683" s="10">
        <v>41564</v>
      </c>
      <c r="B683" s="13">
        <v>2186.3090000000002</v>
      </c>
      <c r="C683" s="13">
        <v>146.995</v>
      </c>
      <c r="D683" s="13">
        <v>81.840999999999994</v>
      </c>
      <c r="E683" s="13">
        <v>119.154</v>
      </c>
      <c r="F683" s="13">
        <v>103.66500000000001</v>
      </c>
      <c r="G683" s="13">
        <v>127.492</v>
      </c>
      <c r="H683" s="13">
        <v>153.459</v>
      </c>
      <c r="I683" s="13">
        <v>209.5</v>
      </c>
      <c r="J683" s="13">
        <v>196.5</v>
      </c>
      <c r="K683" s="13">
        <v>173.13399999999999</v>
      </c>
      <c r="L683" s="13">
        <v>178.83799999999999</v>
      </c>
      <c r="M683" s="13">
        <v>82.875</v>
      </c>
      <c r="N683" s="13">
        <v>77.168000000000006</v>
      </c>
      <c r="O683" s="13">
        <v>281.72300000000001</v>
      </c>
      <c r="P683" s="13">
        <v>97.5</v>
      </c>
      <c r="Q683" s="13">
        <v>110.745</v>
      </c>
      <c r="R683" s="13">
        <v>118.85299999999999</v>
      </c>
      <c r="S683" s="13" t="e">
        <f t="shared" ca="1" si="21"/>
        <v>#NAME?</v>
      </c>
      <c r="T683" s="13">
        <v>60</v>
      </c>
      <c r="U683" s="13">
        <v>22</v>
      </c>
    </row>
    <row r="684" spans="1:21" s="4" customFormat="1">
      <c r="A684" s="10">
        <v>41565</v>
      </c>
      <c r="B684" s="13">
        <v>2023.604</v>
      </c>
      <c r="C684" s="13">
        <v>149.505</v>
      </c>
      <c r="D684" s="13">
        <v>80.525000000000006</v>
      </c>
      <c r="E684" s="13">
        <v>118.998</v>
      </c>
      <c r="F684" s="13">
        <v>102.845</v>
      </c>
      <c r="G684" s="13">
        <v>127.85</v>
      </c>
      <c r="H684" s="13">
        <v>152.29599999999999</v>
      </c>
      <c r="I684" s="13">
        <v>212</v>
      </c>
      <c r="J684" s="13">
        <v>195.5</v>
      </c>
      <c r="K684" s="13">
        <v>171.43299999999999</v>
      </c>
      <c r="L684" s="13">
        <v>176.16800000000001</v>
      </c>
      <c r="M684" s="13">
        <v>82.875</v>
      </c>
      <c r="N684" s="13">
        <v>77.498000000000005</v>
      </c>
      <c r="O684" s="13">
        <v>281.72300000000001</v>
      </c>
      <c r="P684" s="13">
        <v>98.16</v>
      </c>
      <c r="Q684" s="13">
        <v>111.735</v>
      </c>
      <c r="R684" s="13">
        <v>118.85299999999999</v>
      </c>
      <c r="S684" s="13" t="e">
        <f t="shared" ca="1" si="21"/>
        <v>#NAME?</v>
      </c>
      <c r="T684" s="13">
        <v>60</v>
      </c>
      <c r="U684" s="13">
        <v>22</v>
      </c>
    </row>
    <row r="685" spans="1:21" s="4" customFormat="1">
      <c r="A685" s="10">
        <v>41566</v>
      </c>
      <c r="B685" s="13">
        <v>2023.604</v>
      </c>
      <c r="C685" s="13">
        <v>149.505</v>
      </c>
      <c r="D685" s="13">
        <v>80.525000000000006</v>
      </c>
      <c r="E685" s="13">
        <v>118.998</v>
      </c>
      <c r="F685" s="13">
        <v>102.845</v>
      </c>
      <c r="G685" s="13">
        <v>127.85</v>
      </c>
      <c r="H685" s="13">
        <v>152.29599999999999</v>
      </c>
      <c r="I685" s="13">
        <v>212</v>
      </c>
      <c r="J685" s="13">
        <v>195.5</v>
      </c>
      <c r="K685" s="13">
        <v>171.43299999999999</v>
      </c>
      <c r="L685" s="13">
        <v>176.16800000000001</v>
      </c>
      <c r="M685" s="13">
        <v>82.875</v>
      </c>
      <c r="N685" s="13">
        <v>77.498000000000005</v>
      </c>
      <c r="O685" s="13">
        <v>281.72300000000001</v>
      </c>
      <c r="P685" s="13">
        <v>98.16</v>
      </c>
      <c r="Q685" s="13">
        <v>111.735</v>
      </c>
      <c r="R685" s="13">
        <v>118.85299999999999</v>
      </c>
      <c r="S685" s="13" t="e">
        <f t="shared" ca="1" si="21"/>
        <v>#NAME?</v>
      </c>
      <c r="T685" s="13">
        <v>60</v>
      </c>
      <c r="U685" s="13">
        <v>22</v>
      </c>
    </row>
    <row r="686" spans="1:21" s="4" customFormat="1">
      <c r="A686" s="10">
        <v>41567</v>
      </c>
      <c r="B686" s="13">
        <v>2023.604</v>
      </c>
      <c r="C686" s="13">
        <v>149.505</v>
      </c>
      <c r="D686" s="13">
        <v>80.525000000000006</v>
      </c>
      <c r="E686" s="13">
        <v>118.998</v>
      </c>
      <c r="F686" s="13">
        <v>102.845</v>
      </c>
      <c r="G686" s="13">
        <v>127.85</v>
      </c>
      <c r="H686" s="13">
        <v>152.29599999999999</v>
      </c>
      <c r="I686" s="13">
        <v>212</v>
      </c>
      <c r="J686" s="13">
        <v>195.5</v>
      </c>
      <c r="K686" s="13">
        <v>171.43299999999999</v>
      </c>
      <c r="L686" s="13">
        <v>176.16800000000001</v>
      </c>
      <c r="M686" s="13">
        <v>82.875</v>
      </c>
      <c r="N686" s="13">
        <v>77.498000000000005</v>
      </c>
      <c r="O686" s="13">
        <v>281.72300000000001</v>
      </c>
      <c r="P686" s="13">
        <v>98.16</v>
      </c>
      <c r="Q686" s="13">
        <v>111.735</v>
      </c>
      <c r="R686" s="13">
        <v>118.85299999999999</v>
      </c>
      <c r="S686" s="13" t="e">
        <f t="shared" ca="1" si="21"/>
        <v>#NAME?</v>
      </c>
      <c r="T686" s="13">
        <v>60</v>
      </c>
      <c r="U686" s="13">
        <v>22</v>
      </c>
    </row>
    <row r="687" spans="1:21" s="4" customFormat="1">
      <c r="A687" s="10">
        <v>41568</v>
      </c>
      <c r="B687" s="13">
        <v>1749.2260000000001</v>
      </c>
      <c r="C687" s="13">
        <v>160.16499999999999</v>
      </c>
      <c r="D687" s="13">
        <v>79.510000000000005</v>
      </c>
      <c r="E687" s="13">
        <v>123.50700000000001</v>
      </c>
      <c r="F687" s="13">
        <v>105.343</v>
      </c>
      <c r="G687" s="13">
        <v>131.345</v>
      </c>
      <c r="H687" s="13">
        <v>152.464</v>
      </c>
      <c r="I687" s="13">
        <v>208</v>
      </c>
      <c r="J687" s="13">
        <v>194</v>
      </c>
      <c r="K687" s="13">
        <v>171.80699999999999</v>
      </c>
      <c r="L687" s="13">
        <v>176.61799999999999</v>
      </c>
      <c r="M687" s="13">
        <v>82.875</v>
      </c>
      <c r="N687" s="13">
        <v>77.665000000000006</v>
      </c>
      <c r="O687" s="13">
        <v>281.72300000000001</v>
      </c>
      <c r="P687" s="13">
        <v>98.155000000000001</v>
      </c>
      <c r="Q687" s="13">
        <v>111.4</v>
      </c>
      <c r="R687" s="13">
        <v>118.85299999999999</v>
      </c>
      <c r="S687" s="13" t="e">
        <f t="shared" ca="1" si="21"/>
        <v>#NAME?</v>
      </c>
      <c r="T687" s="13">
        <v>61</v>
      </c>
      <c r="U687" s="13">
        <v>22</v>
      </c>
    </row>
    <row r="688" spans="1:21" s="4" customFormat="1">
      <c r="A688" s="10">
        <v>41569</v>
      </c>
      <c r="B688" s="13">
        <v>1764.2760000000001</v>
      </c>
      <c r="C688" s="13">
        <v>157.17500000000001</v>
      </c>
      <c r="D688" s="13">
        <v>81.694999999999993</v>
      </c>
      <c r="E688" s="13">
        <v>120.505</v>
      </c>
      <c r="F688" s="13">
        <v>103.18300000000001</v>
      </c>
      <c r="G688" s="13">
        <v>128.35</v>
      </c>
      <c r="H688" s="13">
        <v>151.601</v>
      </c>
      <c r="I688" s="13">
        <v>202</v>
      </c>
      <c r="J688" s="13">
        <v>189</v>
      </c>
      <c r="K688" s="13">
        <v>170.375</v>
      </c>
      <c r="L688" s="13">
        <v>176.423</v>
      </c>
      <c r="M688" s="13">
        <v>82.875</v>
      </c>
      <c r="N688" s="13">
        <v>78.334999999999994</v>
      </c>
      <c r="O688" s="13">
        <v>281.72300000000001</v>
      </c>
      <c r="P688" s="13">
        <v>98.322999999999993</v>
      </c>
      <c r="Q688" s="13">
        <v>111.075</v>
      </c>
      <c r="R688" s="13">
        <v>118.85299999999999</v>
      </c>
      <c r="S688" s="13" t="e">
        <f t="shared" ca="1" si="21"/>
        <v>#NAME?</v>
      </c>
      <c r="T688" s="13">
        <v>60.5</v>
      </c>
      <c r="U688" s="13">
        <v>22</v>
      </c>
    </row>
    <row r="689" spans="1:21" s="4" customFormat="1">
      <c r="A689" s="10">
        <v>41570</v>
      </c>
      <c r="B689" s="13">
        <v>1726.4690000000001</v>
      </c>
      <c r="C689" s="13">
        <v>159.32499999999999</v>
      </c>
      <c r="D689" s="13">
        <v>84.334999999999994</v>
      </c>
      <c r="E689" s="13">
        <v>123.483</v>
      </c>
      <c r="F689" s="13">
        <v>104.33</v>
      </c>
      <c r="G689" s="13">
        <v>128.67500000000001</v>
      </c>
      <c r="H689" s="13">
        <v>155.64500000000001</v>
      </c>
      <c r="I689" s="13">
        <v>199.5</v>
      </c>
      <c r="J689" s="13">
        <v>184.5</v>
      </c>
      <c r="K689" s="13">
        <v>173.82499999999999</v>
      </c>
      <c r="L689" s="13">
        <v>179.119</v>
      </c>
      <c r="M689" s="13">
        <v>82.875</v>
      </c>
      <c r="N689" s="13">
        <v>82.474999999999994</v>
      </c>
      <c r="O689" s="13">
        <v>281.72300000000001</v>
      </c>
      <c r="P689" s="13">
        <v>93.837999999999994</v>
      </c>
      <c r="Q689" s="13">
        <v>111.065</v>
      </c>
      <c r="R689" s="13">
        <v>118.85299999999999</v>
      </c>
      <c r="S689" s="13" t="e">
        <f t="shared" ca="1" si="21"/>
        <v>#NAME?</v>
      </c>
      <c r="T689" s="13">
        <v>60</v>
      </c>
      <c r="U689" s="13">
        <v>22</v>
      </c>
    </row>
    <row r="690" spans="1:21" s="4" customFormat="1">
      <c r="A690" s="10">
        <v>41571</v>
      </c>
      <c r="B690" s="13">
        <v>1743.306</v>
      </c>
      <c r="C690" s="13">
        <v>162.15</v>
      </c>
      <c r="D690" s="13">
        <v>84.665000000000006</v>
      </c>
      <c r="E690" s="13">
        <v>125.315</v>
      </c>
      <c r="F690" s="13">
        <v>105.988</v>
      </c>
      <c r="G690" s="13">
        <v>132.82</v>
      </c>
      <c r="H690" s="13">
        <v>156.423</v>
      </c>
      <c r="I690" s="13">
        <v>203</v>
      </c>
      <c r="J690" s="13">
        <v>186.5</v>
      </c>
      <c r="K690" s="13">
        <v>175.53</v>
      </c>
      <c r="L690" s="13">
        <v>179.55699999999999</v>
      </c>
      <c r="M690" s="13">
        <v>82.875</v>
      </c>
      <c r="N690" s="13">
        <v>84.503</v>
      </c>
      <c r="O690" s="13">
        <v>281.72300000000001</v>
      </c>
      <c r="P690" s="13">
        <v>93.385000000000005</v>
      </c>
      <c r="Q690" s="13">
        <v>111.032</v>
      </c>
      <c r="R690" s="13">
        <v>118.85299999999999</v>
      </c>
      <c r="S690" s="13" t="e">
        <f t="shared" ca="1" si="21"/>
        <v>#NAME?</v>
      </c>
      <c r="T690" s="13">
        <v>60</v>
      </c>
      <c r="U690" s="13">
        <v>22</v>
      </c>
    </row>
    <row r="691" spans="1:21" s="4" customFormat="1">
      <c r="A691" s="10">
        <v>41572</v>
      </c>
      <c r="B691" s="13">
        <v>1779.7809999999999</v>
      </c>
      <c r="C691" s="13">
        <v>163.19999999999999</v>
      </c>
      <c r="D691" s="13">
        <v>81.225999999999999</v>
      </c>
      <c r="E691" s="13">
        <v>124.5</v>
      </c>
      <c r="F691" s="13">
        <v>104.491</v>
      </c>
      <c r="G691" s="13">
        <v>130.16999999999999</v>
      </c>
      <c r="H691" s="13">
        <v>157.31200000000001</v>
      </c>
      <c r="I691" s="13">
        <v>211.5</v>
      </c>
      <c r="J691" s="13">
        <v>192.5</v>
      </c>
      <c r="K691" s="13">
        <v>177.899</v>
      </c>
      <c r="L691" s="13">
        <v>180.50399999999999</v>
      </c>
      <c r="M691" s="13">
        <v>61.003</v>
      </c>
      <c r="N691" s="13">
        <v>82.688000000000002</v>
      </c>
      <c r="O691" s="13">
        <v>185.50299999999999</v>
      </c>
      <c r="P691" s="13">
        <v>93.558999999999997</v>
      </c>
      <c r="Q691" s="13">
        <v>109.011</v>
      </c>
      <c r="R691" s="13">
        <v>109.858</v>
      </c>
      <c r="S691" s="13" t="e">
        <f t="shared" ca="1" si="21"/>
        <v>#NAME?</v>
      </c>
      <c r="T691" s="13">
        <v>61</v>
      </c>
      <c r="U691" s="13">
        <v>22</v>
      </c>
    </row>
    <row r="692" spans="1:21" s="4" customFormat="1">
      <c r="A692" s="10">
        <v>41573</v>
      </c>
      <c r="B692" s="13">
        <v>1779.7809999999999</v>
      </c>
      <c r="C692" s="13">
        <v>163.19999999999999</v>
      </c>
      <c r="D692" s="13">
        <v>81.225999999999999</v>
      </c>
      <c r="E692" s="13">
        <v>124.5</v>
      </c>
      <c r="F692" s="13">
        <v>104.491</v>
      </c>
      <c r="G692" s="13">
        <v>130.16999999999999</v>
      </c>
      <c r="H692" s="13">
        <v>157.31200000000001</v>
      </c>
      <c r="I692" s="13">
        <v>211.5</v>
      </c>
      <c r="J692" s="13">
        <v>192.5</v>
      </c>
      <c r="K692" s="13">
        <v>177.899</v>
      </c>
      <c r="L692" s="13">
        <v>180.50399999999999</v>
      </c>
      <c r="M692" s="13">
        <v>61.003</v>
      </c>
      <c r="N692" s="13">
        <v>82.688000000000002</v>
      </c>
      <c r="O692" s="13">
        <v>185.50299999999999</v>
      </c>
      <c r="P692" s="13">
        <v>93.558999999999997</v>
      </c>
      <c r="Q692" s="13">
        <v>109.011</v>
      </c>
      <c r="R692" s="13">
        <v>109.858</v>
      </c>
      <c r="S692" s="13" t="e">
        <f t="shared" ca="1" si="21"/>
        <v>#NAME?</v>
      </c>
      <c r="T692" s="13">
        <v>61</v>
      </c>
      <c r="U692" s="13">
        <v>22</v>
      </c>
    </row>
    <row r="693" spans="1:21" s="4" customFormat="1">
      <c r="A693" s="10">
        <v>41574</v>
      </c>
      <c r="B693" s="13">
        <v>1779.7809999999999</v>
      </c>
      <c r="C693" s="13">
        <v>163.19999999999999</v>
      </c>
      <c r="D693" s="13">
        <v>81.225999999999999</v>
      </c>
      <c r="E693" s="13">
        <v>124.5</v>
      </c>
      <c r="F693" s="13">
        <v>104.491</v>
      </c>
      <c r="G693" s="13">
        <v>130.16999999999999</v>
      </c>
      <c r="H693" s="13">
        <v>157.31200000000001</v>
      </c>
      <c r="I693" s="13">
        <v>211.5</v>
      </c>
      <c r="J693" s="13">
        <v>192.5</v>
      </c>
      <c r="K693" s="13">
        <v>177.899</v>
      </c>
      <c r="L693" s="13">
        <v>180.50399999999999</v>
      </c>
      <c r="M693" s="13">
        <v>61.003</v>
      </c>
      <c r="N693" s="13">
        <v>82.688000000000002</v>
      </c>
      <c r="O693" s="13">
        <v>185.50299999999999</v>
      </c>
      <c r="P693" s="13">
        <v>93.558999999999997</v>
      </c>
      <c r="Q693" s="13">
        <v>109.011</v>
      </c>
      <c r="R693" s="13">
        <v>109.858</v>
      </c>
      <c r="S693" s="13" t="e">
        <f t="shared" ca="1" si="21"/>
        <v>#NAME?</v>
      </c>
      <c r="T693" s="13">
        <v>61</v>
      </c>
      <c r="U693" s="13">
        <v>22</v>
      </c>
    </row>
    <row r="694" spans="1:21" s="4" customFormat="1">
      <c r="A694" s="10">
        <v>41575</v>
      </c>
      <c r="B694" s="13">
        <v>1774.47</v>
      </c>
      <c r="C694" s="13">
        <v>163.995</v>
      </c>
      <c r="D694" s="13">
        <v>81.495000000000005</v>
      </c>
      <c r="E694" s="13">
        <v>124.49</v>
      </c>
      <c r="F694" s="13">
        <v>102.991</v>
      </c>
      <c r="G694" s="13">
        <v>130.16</v>
      </c>
      <c r="H694" s="13">
        <v>159.05500000000001</v>
      </c>
      <c r="I694" s="13">
        <v>210.5</v>
      </c>
      <c r="J694" s="13">
        <v>190.5</v>
      </c>
      <c r="K694" s="13">
        <v>181.09800000000001</v>
      </c>
      <c r="L694" s="13">
        <v>181.71199999999999</v>
      </c>
      <c r="M694" s="13">
        <v>60.832999999999998</v>
      </c>
      <c r="N694" s="13">
        <v>82.665000000000006</v>
      </c>
      <c r="O694" s="13">
        <v>189.322</v>
      </c>
      <c r="P694" s="13">
        <v>93.003</v>
      </c>
      <c r="Q694" s="13">
        <v>109.74</v>
      </c>
      <c r="R694" s="13">
        <v>110.82</v>
      </c>
      <c r="S694" s="13" t="e">
        <f t="shared" ca="1" si="21"/>
        <v>#NAME?</v>
      </c>
      <c r="T694" s="13">
        <v>61</v>
      </c>
      <c r="U694" s="13">
        <v>22</v>
      </c>
    </row>
    <row r="695" spans="1:21" s="4" customFormat="1">
      <c r="A695" s="10">
        <v>41576</v>
      </c>
      <c r="B695" s="13">
        <v>1754.9349999999999</v>
      </c>
      <c r="C695" s="13">
        <v>165.00200000000001</v>
      </c>
      <c r="D695" s="13">
        <v>78.510000000000005</v>
      </c>
      <c r="E695" s="13">
        <v>122.66</v>
      </c>
      <c r="F695" s="13">
        <v>102.66500000000001</v>
      </c>
      <c r="G695" s="13">
        <v>128.41900000000001</v>
      </c>
      <c r="H695" s="13">
        <v>162.09</v>
      </c>
      <c r="I695" s="13">
        <v>206.5</v>
      </c>
      <c r="J695" s="13">
        <v>182.5</v>
      </c>
      <c r="K695" s="13">
        <v>185.21100000000001</v>
      </c>
      <c r="L695" s="13">
        <v>186.011</v>
      </c>
      <c r="M695" s="13">
        <v>60.582000000000001</v>
      </c>
      <c r="N695" s="13">
        <v>80.662000000000006</v>
      </c>
      <c r="O695" s="13">
        <v>197.49799999999999</v>
      </c>
      <c r="P695" s="13">
        <v>94.995000000000005</v>
      </c>
      <c r="Q695" s="13">
        <v>108.459</v>
      </c>
      <c r="R695" s="13">
        <v>109.505</v>
      </c>
      <c r="S695" s="13" t="e">
        <f t="shared" ca="1" si="21"/>
        <v>#NAME?</v>
      </c>
      <c r="T695" s="13">
        <v>60</v>
      </c>
      <c r="U695" s="13">
        <v>23</v>
      </c>
    </row>
    <row r="696" spans="1:21" s="4" customFormat="1">
      <c r="A696" s="10">
        <v>41577</v>
      </c>
      <c r="B696" s="13">
        <v>1828.99</v>
      </c>
      <c r="C696" s="13">
        <v>165.66499999999999</v>
      </c>
      <c r="D696" s="13">
        <v>80.17</v>
      </c>
      <c r="E696" s="13">
        <v>123.505</v>
      </c>
      <c r="F696" s="13">
        <v>102.67</v>
      </c>
      <c r="G696" s="13">
        <v>128.16999999999999</v>
      </c>
      <c r="H696" s="13">
        <v>161.369</v>
      </c>
      <c r="I696" s="13">
        <v>204.5</v>
      </c>
      <c r="J696" s="13">
        <v>183.5</v>
      </c>
      <c r="K696" s="13">
        <v>183.32499999999999</v>
      </c>
      <c r="L696" s="13">
        <v>184.49299999999999</v>
      </c>
      <c r="M696" s="13">
        <v>59.524999999999999</v>
      </c>
      <c r="N696" s="13">
        <v>79.17</v>
      </c>
      <c r="O696" s="13">
        <v>195.37200000000001</v>
      </c>
      <c r="P696" s="13">
        <v>93.072999999999993</v>
      </c>
      <c r="Q696" s="13">
        <v>102.61799999999999</v>
      </c>
      <c r="R696" s="13">
        <v>105.30800000000001</v>
      </c>
      <c r="S696" s="13" t="e">
        <f t="shared" ca="1" si="21"/>
        <v>#NAME?</v>
      </c>
      <c r="T696" s="13">
        <v>57.5</v>
      </c>
      <c r="U696" s="13">
        <v>23</v>
      </c>
    </row>
    <row r="697" spans="1:21" s="4" customFormat="1">
      <c r="A697" s="10">
        <v>41578</v>
      </c>
      <c r="B697" s="13">
        <v>1851.816</v>
      </c>
      <c r="C697" s="13">
        <v>167.15</v>
      </c>
      <c r="D697" s="13">
        <v>79.126000000000005</v>
      </c>
      <c r="E697" s="13">
        <v>122.33499999999999</v>
      </c>
      <c r="F697" s="13">
        <v>103.16500000000001</v>
      </c>
      <c r="G697" s="13">
        <v>128.37200000000001</v>
      </c>
      <c r="H697" s="13">
        <v>161.428</v>
      </c>
      <c r="I697" s="13">
        <v>209.5</v>
      </c>
      <c r="J697" s="13">
        <v>186</v>
      </c>
      <c r="K697" s="13">
        <v>184.75200000000001</v>
      </c>
      <c r="L697" s="13">
        <v>184.99299999999999</v>
      </c>
      <c r="M697" s="13">
        <v>60.470999999999997</v>
      </c>
      <c r="N697" s="13">
        <v>79.668000000000006</v>
      </c>
      <c r="O697" s="13">
        <v>192.988</v>
      </c>
      <c r="P697" s="13">
        <v>94.17</v>
      </c>
      <c r="Q697" s="13">
        <v>102.797</v>
      </c>
      <c r="R697" s="13">
        <v>105.66800000000001</v>
      </c>
      <c r="S697" s="13" t="e">
        <f t="shared" ca="1" si="21"/>
        <v>#NAME?</v>
      </c>
      <c r="T697" s="13">
        <v>57.5</v>
      </c>
      <c r="U697" s="13">
        <v>23</v>
      </c>
    </row>
    <row r="698" spans="1:21" s="4" customFormat="1">
      <c r="A698" s="10">
        <v>41579</v>
      </c>
      <c r="B698" s="13">
        <v>1866.4570000000001</v>
      </c>
      <c r="C698" s="13">
        <v>178.983</v>
      </c>
      <c r="D698" s="13">
        <v>81.834999999999994</v>
      </c>
      <c r="E698" s="13">
        <v>127.248</v>
      </c>
      <c r="F698" s="13">
        <v>107.66500000000001</v>
      </c>
      <c r="G698" s="13">
        <v>132.005</v>
      </c>
      <c r="H698" s="13">
        <v>164.035</v>
      </c>
      <c r="I698" s="13">
        <v>202</v>
      </c>
      <c r="J698" s="13">
        <v>179.5</v>
      </c>
      <c r="K698" s="13">
        <v>193.238</v>
      </c>
      <c r="L698" s="13">
        <v>192.387</v>
      </c>
      <c r="M698" s="13">
        <v>61.328000000000003</v>
      </c>
      <c r="N698" s="13">
        <v>80.832999999999998</v>
      </c>
      <c r="O698" s="13">
        <v>203.67500000000001</v>
      </c>
      <c r="P698" s="13">
        <v>96.984999999999999</v>
      </c>
      <c r="Q698" s="13">
        <v>105.122</v>
      </c>
      <c r="R698" s="13">
        <v>109.66800000000001</v>
      </c>
      <c r="S698" s="13" t="e">
        <f t="shared" ca="1" si="21"/>
        <v>#NAME?</v>
      </c>
      <c r="T698" s="13">
        <v>57.25</v>
      </c>
      <c r="U698" s="13">
        <v>23</v>
      </c>
    </row>
    <row r="699" spans="1:21" s="4" customFormat="1">
      <c r="A699" s="10">
        <v>41580</v>
      </c>
      <c r="B699" s="13">
        <v>1866.4570000000001</v>
      </c>
      <c r="C699" s="13">
        <v>178.983</v>
      </c>
      <c r="D699" s="13">
        <v>81.834999999999994</v>
      </c>
      <c r="E699" s="13">
        <v>127.248</v>
      </c>
      <c r="F699" s="13">
        <v>107.66500000000001</v>
      </c>
      <c r="G699" s="13">
        <v>132.005</v>
      </c>
      <c r="H699" s="13">
        <v>164.035</v>
      </c>
      <c r="I699" s="13">
        <v>202</v>
      </c>
      <c r="J699" s="13">
        <v>179.5</v>
      </c>
      <c r="K699" s="13">
        <v>193.238</v>
      </c>
      <c r="L699" s="13">
        <v>192.387</v>
      </c>
      <c r="M699" s="13">
        <v>61.328000000000003</v>
      </c>
      <c r="N699" s="13">
        <v>80.832999999999998</v>
      </c>
      <c r="O699" s="13">
        <v>203.67500000000001</v>
      </c>
      <c r="P699" s="13">
        <v>96.984999999999999</v>
      </c>
      <c r="Q699" s="13">
        <v>105.122</v>
      </c>
      <c r="R699" s="13">
        <v>109.66800000000001</v>
      </c>
      <c r="S699" s="13" t="e">
        <f t="shared" ca="1" si="21"/>
        <v>#NAME?</v>
      </c>
      <c r="T699" s="13">
        <v>57.25</v>
      </c>
      <c r="U699" s="13">
        <v>23</v>
      </c>
    </row>
    <row r="700" spans="1:21" s="4" customFormat="1">
      <c r="A700" s="10">
        <v>41581</v>
      </c>
      <c r="B700" s="13">
        <v>1866.4570000000001</v>
      </c>
      <c r="C700" s="13">
        <v>178.983</v>
      </c>
      <c r="D700" s="13">
        <v>81.834999999999994</v>
      </c>
      <c r="E700" s="13">
        <v>127.248</v>
      </c>
      <c r="F700" s="13">
        <v>107.66500000000001</v>
      </c>
      <c r="G700" s="13">
        <v>132.005</v>
      </c>
      <c r="H700" s="13">
        <v>164.035</v>
      </c>
      <c r="I700" s="13">
        <v>202</v>
      </c>
      <c r="J700" s="13">
        <v>179.5</v>
      </c>
      <c r="K700" s="13">
        <v>193.238</v>
      </c>
      <c r="L700" s="13">
        <v>192.387</v>
      </c>
      <c r="M700" s="13">
        <v>61.328000000000003</v>
      </c>
      <c r="N700" s="13">
        <v>80.832999999999998</v>
      </c>
      <c r="O700" s="13">
        <v>203.67500000000001</v>
      </c>
      <c r="P700" s="13">
        <v>96.984999999999999</v>
      </c>
      <c r="Q700" s="13">
        <v>105.122</v>
      </c>
      <c r="R700" s="13">
        <v>109.66800000000001</v>
      </c>
      <c r="S700" s="13" t="e">
        <f t="shared" ca="1" si="21"/>
        <v>#NAME?</v>
      </c>
      <c r="T700" s="13">
        <v>57.25</v>
      </c>
      <c r="U700" s="13">
        <v>23</v>
      </c>
    </row>
    <row r="701" spans="1:21" s="4" customFormat="1">
      <c r="A701" s="10">
        <v>41582</v>
      </c>
      <c r="B701" s="13">
        <v>1848.88</v>
      </c>
      <c r="C701" s="13">
        <v>181.33500000000001</v>
      </c>
      <c r="D701" s="13">
        <v>81.751999999999995</v>
      </c>
      <c r="E701" s="13">
        <v>125.746</v>
      </c>
      <c r="F701" s="13">
        <v>105.238</v>
      </c>
      <c r="G701" s="13">
        <v>130.244</v>
      </c>
      <c r="H701" s="13">
        <v>163.92099999999999</v>
      </c>
      <c r="I701" s="13">
        <v>201</v>
      </c>
      <c r="J701" s="13">
        <v>169.5</v>
      </c>
      <c r="K701" s="13">
        <v>194.22900000000001</v>
      </c>
      <c r="L701" s="13">
        <v>193.911</v>
      </c>
      <c r="M701" s="13">
        <v>63.825000000000003</v>
      </c>
      <c r="N701" s="13">
        <v>83.325000000000003</v>
      </c>
      <c r="O701" s="13">
        <v>223.988</v>
      </c>
      <c r="P701" s="13">
        <v>102.45699999999999</v>
      </c>
      <c r="Q701" s="13">
        <v>111.19</v>
      </c>
      <c r="R701" s="13">
        <v>120.33</v>
      </c>
      <c r="S701" s="13" t="e">
        <f t="shared" ca="1" si="21"/>
        <v>#NAME?</v>
      </c>
      <c r="T701" s="13">
        <v>55</v>
      </c>
      <c r="U701" s="13">
        <v>23.5</v>
      </c>
    </row>
    <row r="702" spans="1:21" s="4" customFormat="1">
      <c r="A702" s="10">
        <v>41583</v>
      </c>
      <c r="B702" s="13">
        <v>1843.31</v>
      </c>
      <c r="C702" s="13">
        <v>186.98500000000001</v>
      </c>
      <c r="D702" s="13">
        <v>83.334999999999994</v>
      </c>
      <c r="E702" s="13">
        <v>129.15799999999999</v>
      </c>
      <c r="F702" s="13">
        <v>108.495</v>
      </c>
      <c r="G702" s="13">
        <v>134.33000000000001</v>
      </c>
      <c r="H702" s="13">
        <v>164.77500000000001</v>
      </c>
      <c r="I702" s="13">
        <v>201</v>
      </c>
      <c r="J702" s="13">
        <v>171.5</v>
      </c>
      <c r="K702" s="13">
        <v>194.19</v>
      </c>
      <c r="L702" s="13">
        <v>193.77099999999999</v>
      </c>
      <c r="M702" s="13">
        <v>63.328000000000003</v>
      </c>
      <c r="N702" s="13">
        <v>82.495000000000005</v>
      </c>
      <c r="O702" s="13">
        <v>223.15799999999999</v>
      </c>
      <c r="P702" s="13">
        <v>102.758</v>
      </c>
      <c r="Q702" s="13">
        <v>110.634</v>
      </c>
      <c r="R702" s="13">
        <v>119.985</v>
      </c>
      <c r="S702" s="13" t="e">
        <f t="shared" ca="1" si="21"/>
        <v>#NAME?</v>
      </c>
      <c r="T702" s="13">
        <v>54</v>
      </c>
      <c r="U702" s="13">
        <v>23.25</v>
      </c>
    </row>
    <row r="703" spans="1:21" s="4" customFormat="1">
      <c r="A703" s="10">
        <v>41584</v>
      </c>
      <c r="B703" s="13">
        <v>1804.7149999999999</v>
      </c>
      <c r="C703" s="13">
        <v>187.51</v>
      </c>
      <c r="D703" s="13">
        <v>85.67</v>
      </c>
      <c r="E703" s="13">
        <v>128.173</v>
      </c>
      <c r="F703" s="13">
        <v>108.68</v>
      </c>
      <c r="G703" s="13">
        <v>133.35</v>
      </c>
      <c r="H703" s="13">
        <v>168.47499999999999</v>
      </c>
      <c r="I703" s="13">
        <v>200</v>
      </c>
      <c r="J703" s="13">
        <v>171</v>
      </c>
      <c r="K703" s="13">
        <v>204.13200000000001</v>
      </c>
      <c r="L703" s="13">
        <v>203.45400000000001</v>
      </c>
      <c r="M703" s="13">
        <v>62.692999999999998</v>
      </c>
      <c r="N703" s="13">
        <v>80.834999999999994</v>
      </c>
      <c r="O703" s="13">
        <v>225.84299999999999</v>
      </c>
      <c r="P703" s="13">
        <v>105.54600000000001</v>
      </c>
      <c r="Q703" s="13">
        <v>111.68</v>
      </c>
      <c r="R703" s="13">
        <v>121.39100000000001</v>
      </c>
      <c r="S703" s="13" t="e">
        <f t="shared" ca="1" si="21"/>
        <v>#NAME?</v>
      </c>
      <c r="T703" s="13">
        <v>53</v>
      </c>
      <c r="U703" s="13">
        <v>22.5</v>
      </c>
    </row>
    <row r="704" spans="1:21" s="4" customFormat="1">
      <c r="A704" s="10">
        <v>41585</v>
      </c>
      <c r="B704" s="13">
        <v>1818.34</v>
      </c>
      <c r="C704" s="13">
        <v>191.655</v>
      </c>
      <c r="D704" s="13">
        <v>87.49</v>
      </c>
      <c r="E704" s="13">
        <v>128.155</v>
      </c>
      <c r="F704" s="13">
        <v>107.16500000000001</v>
      </c>
      <c r="G704" s="13">
        <v>133.66</v>
      </c>
      <c r="H704" s="13">
        <v>167.489</v>
      </c>
      <c r="I704" s="13">
        <v>194.5</v>
      </c>
      <c r="J704" s="13">
        <v>164.5</v>
      </c>
      <c r="K704" s="13">
        <v>207.71100000000001</v>
      </c>
      <c r="L704" s="13">
        <v>203.227</v>
      </c>
      <c r="M704" s="13">
        <v>61.325000000000003</v>
      </c>
      <c r="N704" s="13">
        <v>76.004999999999995</v>
      </c>
      <c r="O704" s="13">
        <v>219.40199999999999</v>
      </c>
      <c r="P704" s="13">
        <v>100.497</v>
      </c>
      <c r="Q704" s="13">
        <v>110.361</v>
      </c>
      <c r="R704" s="13">
        <v>115.65300000000001</v>
      </c>
      <c r="S704" s="13" t="e">
        <f t="shared" ca="1" si="21"/>
        <v>#NAME?</v>
      </c>
      <c r="T704" s="13">
        <v>52</v>
      </c>
      <c r="U704" s="13">
        <v>22.75</v>
      </c>
    </row>
    <row r="705" spans="1:21" s="4" customFormat="1">
      <c r="A705" s="10">
        <v>41586</v>
      </c>
      <c r="B705" s="13">
        <v>1766.202</v>
      </c>
      <c r="C705" s="13">
        <v>200.815</v>
      </c>
      <c r="D705" s="13">
        <v>88.367999999999995</v>
      </c>
      <c r="E705" s="13">
        <v>131.47200000000001</v>
      </c>
      <c r="F705" s="13">
        <v>108.726</v>
      </c>
      <c r="G705" s="13">
        <v>137.42699999999999</v>
      </c>
      <c r="H705" s="13">
        <v>168.22399999999999</v>
      </c>
      <c r="I705" s="13">
        <v>198</v>
      </c>
      <c r="J705" s="13">
        <v>166</v>
      </c>
      <c r="K705" s="13">
        <v>220.142</v>
      </c>
      <c r="L705" s="13">
        <v>210.07599999999999</v>
      </c>
      <c r="M705" s="13">
        <v>60.621000000000002</v>
      </c>
      <c r="N705" s="13">
        <v>75.186000000000007</v>
      </c>
      <c r="O705" s="13">
        <v>221.63</v>
      </c>
      <c r="P705" s="13">
        <v>104.34099999999999</v>
      </c>
      <c r="Q705" s="13">
        <v>111.983</v>
      </c>
      <c r="R705" s="13">
        <v>115.10599999999999</v>
      </c>
      <c r="S705" s="13" t="e">
        <f t="shared" ca="1" si="21"/>
        <v>#NAME?</v>
      </c>
      <c r="T705" s="13">
        <v>51.5</v>
      </c>
      <c r="U705" s="13">
        <v>22.75</v>
      </c>
    </row>
    <row r="706" spans="1:21" s="4" customFormat="1">
      <c r="A706" s="10">
        <v>41587</v>
      </c>
      <c r="B706" s="13">
        <v>1766.202</v>
      </c>
      <c r="C706" s="13">
        <v>200.815</v>
      </c>
      <c r="D706" s="13">
        <v>88.367999999999995</v>
      </c>
      <c r="E706" s="13">
        <v>131.47200000000001</v>
      </c>
      <c r="F706" s="13">
        <v>108.726</v>
      </c>
      <c r="G706" s="13">
        <v>137.42699999999999</v>
      </c>
      <c r="H706" s="13">
        <v>168.22399999999999</v>
      </c>
      <c r="I706" s="13">
        <v>198</v>
      </c>
      <c r="J706" s="13">
        <v>166</v>
      </c>
      <c r="K706" s="13">
        <v>220.142</v>
      </c>
      <c r="L706" s="13">
        <v>210.07599999999999</v>
      </c>
      <c r="M706" s="13">
        <v>60.621000000000002</v>
      </c>
      <c r="N706" s="13">
        <v>75.186000000000007</v>
      </c>
      <c r="O706" s="13">
        <v>221.63</v>
      </c>
      <c r="P706" s="13">
        <v>104.34099999999999</v>
      </c>
      <c r="Q706" s="13">
        <v>111.983</v>
      </c>
      <c r="R706" s="13">
        <v>115.10599999999999</v>
      </c>
      <c r="S706" s="13" t="e">
        <f t="shared" ca="1" si="21"/>
        <v>#NAME?</v>
      </c>
      <c r="T706" s="13">
        <v>51.5</v>
      </c>
      <c r="U706" s="13">
        <v>22.75</v>
      </c>
    </row>
    <row r="707" spans="1:21" s="4" customFormat="1">
      <c r="A707" s="10">
        <v>41588</v>
      </c>
      <c r="B707" s="13">
        <v>1766.202</v>
      </c>
      <c r="C707" s="13">
        <v>200.815</v>
      </c>
      <c r="D707" s="13">
        <v>88.367999999999995</v>
      </c>
      <c r="E707" s="13">
        <v>131.47200000000001</v>
      </c>
      <c r="F707" s="13">
        <v>108.726</v>
      </c>
      <c r="G707" s="13">
        <v>137.42699999999999</v>
      </c>
      <c r="H707" s="13">
        <v>168.22399999999999</v>
      </c>
      <c r="I707" s="13">
        <v>198</v>
      </c>
      <c r="J707" s="13">
        <v>166</v>
      </c>
      <c r="K707" s="13">
        <v>220.142</v>
      </c>
      <c r="L707" s="13">
        <v>210.07599999999999</v>
      </c>
      <c r="M707" s="13">
        <v>60.621000000000002</v>
      </c>
      <c r="N707" s="13">
        <v>75.186000000000007</v>
      </c>
      <c r="O707" s="13">
        <v>221.63</v>
      </c>
      <c r="P707" s="13">
        <v>104.34099999999999</v>
      </c>
      <c r="Q707" s="13">
        <v>111.983</v>
      </c>
      <c r="R707" s="13">
        <v>115.10599999999999</v>
      </c>
      <c r="S707" s="13" t="e">
        <f t="shared" ca="1" si="21"/>
        <v>#NAME?</v>
      </c>
      <c r="T707" s="13">
        <v>51.5</v>
      </c>
      <c r="U707" s="13">
        <v>22.75</v>
      </c>
    </row>
    <row r="708" spans="1:21" s="4" customFormat="1">
      <c r="A708" s="10">
        <v>41589</v>
      </c>
      <c r="B708" s="13">
        <v>1805.11</v>
      </c>
      <c r="C708" s="13">
        <v>204.297</v>
      </c>
      <c r="D708" s="13">
        <v>89.774000000000001</v>
      </c>
      <c r="E708" s="13">
        <v>132.584</v>
      </c>
      <c r="F708" s="13">
        <v>109.131</v>
      </c>
      <c r="G708" s="13">
        <v>138.53100000000001</v>
      </c>
      <c r="H708" s="13">
        <v>168.02699999999999</v>
      </c>
      <c r="I708" s="13">
        <v>192</v>
      </c>
      <c r="J708" s="13">
        <v>164.5</v>
      </c>
      <c r="K708" s="13">
        <v>220.40899999999999</v>
      </c>
      <c r="L708" s="13">
        <v>210.376</v>
      </c>
      <c r="M708" s="13">
        <v>60.372999999999998</v>
      </c>
      <c r="N708" s="13">
        <v>74.337999999999994</v>
      </c>
      <c r="O708" s="13">
        <v>234.988</v>
      </c>
      <c r="P708" s="13">
        <v>105.71599999999999</v>
      </c>
      <c r="Q708" s="13">
        <v>111.038</v>
      </c>
      <c r="R708" s="13">
        <v>118.86799999999999</v>
      </c>
      <c r="S708" s="13" t="e">
        <f t="shared" ca="1" si="21"/>
        <v>#NAME?</v>
      </c>
      <c r="T708" s="13">
        <v>50</v>
      </c>
      <c r="U708" s="13">
        <v>22.75</v>
      </c>
    </row>
    <row r="709" spans="1:21" s="4" customFormat="1">
      <c r="A709" s="10">
        <v>41590</v>
      </c>
      <c r="B709" s="13">
        <v>1802.3910000000001</v>
      </c>
      <c r="C709" s="13">
        <v>206.82300000000001</v>
      </c>
      <c r="D709" s="13">
        <v>92.486999999999995</v>
      </c>
      <c r="E709" s="13">
        <v>134.649</v>
      </c>
      <c r="F709" s="13">
        <v>110.989</v>
      </c>
      <c r="G709" s="13">
        <v>140.16</v>
      </c>
      <c r="H709" s="13">
        <v>169.90600000000001</v>
      </c>
      <c r="I709" s="13">
        <v>193</v>
      </c>
      <c r="J709" s="13">
        <v>167</v>
      </c>
      <c r="K709" s="13">
        <v>225.99799999999999</v>
      </c>
      <c r="L709" s="13">
        <v>212.66300000000001</v>
      </c>
      <c r="M709" s="13">
        <v>59.34</v>
      </c>
      <c r="N709" s="13">
        <v>72.832999999999998</v>
      </c>
      <c r="O709" s="13">
        <v>238.99799999999999</v>
      </c>
      <c r="P709" s="13">
        <v>107.00700000000001</v>
      </c>
      <c r="Q709" s="13">
        <v>115.18</v>
      </c>
      <c r="R709" s="13">
        <v>121.345</v>
      </c>
      <c r="S709" s="13" t="e">
        <f t="shared" ca="1" si="21"/>
        <v>#NAME?</v>
      </c>
      <c r="T709" s="13">
        <v>50</v>
      </c>
      <c r="U709" s="13">
        <v>20.25</v>
      </c>
    </row>
    <row r="710" spans="1:21" s="4" customFormat="1">
      <c r="A710" s="10">
        <v>41591</v>
      </c>
      <c r="B710" s="13">
        <v>1821.7090000000001</v>
      </c>
      <c r="C710" s="13">
        <v>205.923</v>
      </c>
      <c r="D710" s="13">
        <v>89.334999999999994</v>
      </c>
      <c r="E710" s="13">
        <v>132.58500000000001</v>
      </c>
      <c r="F710" s="13">
        <v>109.675</v>
      </c>
      <c r="G710" s="13">
        <v>137.67500000000001</v>
      </c>
      <c r="H710" s="13">
        <v>167.00299999999999</v>
      </c>
      <c r="I710" s="13">
        <v>196</v>
      </c>
      <c r="J710" s="13">
        <v>167.5</v>
      </c>
      <c r="K710" s="13">
        <v>218.03</v>
      </c>
      <c r="L710" s="13">
        <v>208.21100000000001</v>
      </c>
      <c r="M710" s="13">
        <v>61.67</v>
      </c>
      <c r="N710" s="13">
        <v>73.67</v>
      </c>
      <c r="O710" s="13">
        <v>241.22300000000001</v>
      </c>
      <c r="P710" s="13">
        <v>110.89</v>
      </c>
      <c r="Q710" s="13">
        <v>117.66500000000001</v>
      </c>
      <c r="R710" s="13">
        <v>124</v>
      </c>
      <c r="S710" s="13" t="e">
        <f t="shared" ca="1" si="21"/>
        <v>#NAME?</v>
      </c>
      <c r="T710" s="13">
        <v>50</v>
      </c>
      <c r="U710" s="13">
        <v>20.25</v>
      </c>
    </row>
    <row r="711" spans="1:21" s="4" customFormat="1">
      <c r="A711" s="10">
        <v>41592</v>
      </c>
      <c r="B711" s="13">
        <v>1820.69</v>
      </c>
      <c r="C711" s="13">
        <v>200</v>
      </c>
      <c r="D711" s="13">
        <v>86.685000000000002</v>
      </c>
      <c r="E711" s="13">
        <v>129.49</v>
      </c>
      <c r="F711" s="13">
        <v>106.998</v>
      </c>
      <c r="G711" s="13">
        <v>135.505</v>
      </c>
      <c r="H711" s="13">
        <v>164.673</v>
      </c>
      <c r="I711" s="13">
        <v>191</v>
      </c>
      <c r="J711" s="13">
        <v>163.5</v>
      </c>
      <c r="K711" s="13">
        <v>212.17</v>
      </c>
      <c r="L711" s="13">
        <v>201.446</v>
      </c>
      <c r="M711" s="13">
        <v>60.167999999999999</v>
      </c>
      <c r="N711" s="13">
        <v>71.168000000000006</v>
      </c>
      <c r="O711" s="13">
        <v>222.82499999999999</v>
      </c>
      <c r="P711" s="13">
        <v>107.998</v>
      </c>
      <c r="Q711" s="13">
        <v>112.328</v>
      </c>
      <c r="R711" s="13">
        <v>119.33499999999999</v>
      </c>
      <c r="S711" s="13" t="e">
        <f t="shared" ca="1" si="21"/>
        <v>#NAME?</v>
      </c>
      <c r="T711" s="13">
        <v>49</v>
      </c>
      <c r="U711" s="13">
        <v>19.75</v>
      </c>
    </row>
    <row r="712" spans="1:21" s="4" customFormat="1">
      <c r="A712" s="10">
        <v>41593</v>
      </c>
      <c r="B712" s="13">
        <v>1814.1690000000001</v>
      </c>
      <c r="C712" s="13">
        <v>191.67500000000001</v>
      </c>
      <c r="D712" s="13">
        <v>85.876000000000005</v>
      </c>
      <c r="E712" s="13">
        <v>124.39400000000001</v>
      </c>
      <c r="F712" s="13">
        <v>101.675</v>
      </c>
      <c r="G712" s="13">
        <v>129.01499999999999</v>
      </c>
      <c r="H712" s="13">
        <v>161.80699999999999</v>
      </c>
      <c r="I712" s="13">
        <v>194</v>
      </c>
      <c r="J712" s="13">
        <v>164.5</v>
      </c>
      <c r="K712" s="13">
        <v>203.751</v>
      </c>
      <c r="L712" s="13">
        <v>195.79</v>
      </c>
      <c r="M712" s="13">
        <v>59.838000000000001</v>
      </c>
      <c r="N712" s="13">
        <v>70.168000000000006</v>
      </c>
      <c r="O712" s="13">
        <v>216.17500000000001</v>
      </c>
      <c r="P712" s="13">
        <v>104.675</v>
      </c>
      <c r="Q712" s="13">
        <v>110.505</v>
      </c>
      <c r="R712" s="13">
        <v>116.01</v>
      </c>
      <c r="S712" s="13" t="e">
        <f t="shared" ca="1" si="21"/>
        <v>#NAME?</v>
      </c>
      <c r="T712" s="13">
        <v>49</v>
      </c>
      <c r="U712" s="13">
        <v>19.75</v>
      </c>
    </row>
    <row r="713" spans="1:21" s="4" customFormat="1">
      <c r="A713" s="10">
        <v>41594</v>
      </c>
      <c r="B713" s="13">
        <v>1814.1690000000001</v>
      </c>
      <c r="C713" s="13">
        <v>191.67500000000001</v>
      </c>
      <c r="D713" s="13">
        <v>85.876000000000005</v>
      </c>
      <c r="E713" s="13">
        <v>124.39400000000001</v>
      </c>
      <c r="F713" s="13">
        <v>101.675</v>
      </c>
      <c r="G713" s="13">
        <v>129.01499999999999</v>
      </c>
      <c r="H713" s="13">
        <v>161.80699999999999</v>
      </c>
      <c r="I713" s="13">
        <v>194</v>
      </c>
      <c r="J713" s="13">
        <v>164.5</v>
      </c>
      <c r="K713" s="13">
        <v>203.751</v>
      </c>
      <c r="L713" s="13">
        <v>195.79</v>
      </c>
      <c r="M713" s="13">
        <v>59.838000000000001</v>
      </c>
      <c r="N713" s="13">
        <v>70.168000000000006</v>
      </c>
      <c r="O713" s="13">
        <v>216.17500000000001</v>
      </c>
      <c r="P713" s="13">
        <v>104.675</v>
      </c>
      <c r="Q713" s="13">
        <v>110.505</v>
      </c>
      <c r="R713" s="13">
        <v>116.01</v>
      </c>
      <c r="S713" s="13" t="e">
        <f t="shared" ca="1" si="21"/>
        <v>#NAME?</v>
      </c>
      <c r="T713" s="13">
        <v>49</v>
      </c>
      <c r="U713" s="13">
        <v>19.75</v>
      </c>
    </row>
    <row r="714" spans="1:21" s="4" customFormat="1">
      <c r="A714" s="10">
        <v>41595</v>
      </c>
      <c r="B714" s="13">
        <v>1814.1690000000001</v>
      </c>
      <c r="C714" s="13">
        <v>191.67500000000001</v>
      </c>
      <c r="D714" s="13">
        <v>85.876000000000005</v>
      </c>
      <c r="E714" s="13">
        <v>124.39400000000001</v>
      </c>
      <c r="F714" s="13">
        <v>101.675</v>
      </c>
      <c r="G714" s="13">
        <v>129.01499999999999</v>
      </c>
      <c r="H714" s="13">
        <v>161.80699999999999</v>
      </c>
      <c r="I714" s="13">
        <v>194</v>
      </c>
      <c r="J714" s="13">
        <v>164.5</v>
      </c>
      <c r="K714" s="13">
        <v>203.751</v>
      </c>
      <c r="L714" s="13">
        <v>195.79</v>
      </c>
      <c r="M714" s="13">
        <v>59.838000000000001</v>
      </c>
      <c r="N714" s="13">
        <v>70.168000000000006</v>
      </c>
      <c r="O714" s="13">
        <v>216.17500000000001</v>
      </c>
      <c r="P714" s="13">
        <v>104.675</v>
      </c>
      <c r="Q714" s="13">
        <v>110.505</v>
      </c>
      <c r="R714" s="13">
        <v>116.01</v>
      </c>
      <c r="S714" s="13" t="e">
        <f t="shared" ca="1" si="21"/>
        <v>#NAME?</v>
      </c>
      <c r="T714" s="13">
        <v>49</v>
      </c>
      <c r="U714" s="13">
        <v>19.75</v>
      </c>
    </row>
    <row r="715" spans="1:21" s="4" customFormat="1">
      <c r="A715" s="10">
        <v>41596</v>
      </c>
      <c r="B715" s="13">
        <v>1736.252</v>
      </c>
      <c r="C715" s="13">
        <v>186.32499999999999</v>
      </c>
      <c r="D715" s="13">
        <v>79.513000000000005</v>
      </c>
      <c r="E715" s="13">
        <v>119.97799999999999</v>
      </c>
      <c r="F715" s="13">
        <v>95.49</v>
      </c>
      <c r="G715" s="13">
        <v>123.64400000000001</v>
      </c>
      <c r="H715" s="13">
        <v>157.833</v>
      </c>
      <c r="I715" s="13">
        <v>191</v>
      </c>
      <c r="J715" s="13">
        <v>163.5</v>
      </c>
      <c r="K715" s="13">
        <v>194.071</v>
      </c>
      <c r="L715" s="13">
        <v>190.083</v>
      </c>
      <c r="M715" s="13">
        <v>57.17</v>
      </c>
      <c r="N715" s="13">
        <v>65</v>
      </c>
      <c r="O715" s="13">
        <v>206.81800000000001</v>
      </c>
      <c r="P715" s="13">
        <v>97.753</v>
      </c>
      <c r="Q715" s="13">
        <v>107.02200000000001</v>
      </c>
      <c r="R715" s="13">
        <v>112.18</v>
      </c>
      <c r="S715" s="13" t="e">
        <f t="shared" ca="1" si="21"/>
        <v>#NAME?</v>
      </c>
      <c r="T715" s="13">
        <v>49.5</v>
      </c>
      <c r="U715" s="13">
        <v>20.25</v>
      </c>
    </row>
    <row r="716" spans="1:21" s="4" customFormat="1">
      <c r="A716" s="10">
        <v>41597</v>
      </c>
      <c r="B716" s="13">
        <v>1787.105</v>
      </c>
      <c r="C716" s="13">
        <v>194.25</v>
      </c>
      <c r="D716" s="13">
        <v>83.317999999999998</v>
      </c>
      <c r="E716" s="13">
        <v>124.658</v>
      </c>
      <c r="F716" s="13">
        <v>100.25</v>
      </c>
      <c r="G716" s="13">
        <v>128.32499999999999</v>
      </c>
      <c r="H716" s="13">
        <v>162.97999999999999</v>
      </c>
      <c r="I716" s="13">
        <v>190.5</v>
      </c>
      <c r="J716" s="13">
        <v>161.5</v>
      </c>
      <c r="K716" s="13">
        <v>198.946</v>
      </c>
      <c r="L716" s="13">
        <v>193.83500000000001</v>
      </c>
      <c r="M716" s="13">
        <v>57.997999999999998</v>
      </c>
      <c r="N716" s="13">
        <v>66.498000000000005</v>
      </c>
      <c r="O716" s="13">
        <v>210.50299999999999</v>
      </c>
      <c r="P716" s="13">
        <v>100.66</v>
      </c>
      <c r="Q716" s="13">
        <v>109.003</v>
      </c>
      <c r="R716" s="13">
        <v>113.825</v>
      </c>
      <c r="S716" s="13" t="e">
        <f t="shared" ca="1" si="21"/>
        <v>#NAME?</v>
      </c>
      <c r="T716" s="13">
        <v>50</v>
      </c>
      <c r="U716" s="13">
        <v>20.25</v>
      </c>
    </row>
    <row r="717" spans="1:21" s="4" customFormat="1">
      <c r="A717" s="10">
        <v>41598</v>
      </c>
      <c r="B717" s="13">
        <v>1817.06</v>
      </c>
      <c r="C717" s="13">
        <v>199.67</v>
      </c>
      <c r="D717" s="13">
        <v>81.179000000000002</v>
      </c>
      <c r="E717" s="13">
        <v>129.334</v>
      </c>
      <c r="F717" s="13">
        <v>104.84</v>
      </c>
      <c r="G717" s="13">
        <v>133.49600000000001</v>
      </c>
      <c r="H717" s="13">
        <v>163.38200000000001</v>
      </c>
      <c r="I717" s="13">
        <v>191.5</v>
      </c>
      <c r="J717" s="13">
        <v>161.5</v>
      </c>
      <c r="K717" s="13">
        <v>198.35599999999999</v>
      </c>
      <c r="L717" s="13">
        <v>194.75700000000001</v>
      </c>
      <c r="M717" s="13">
        <v>58.328000000000003</v>
      </c>
      <c r="N717" s="13">
        <v>67.492999999999995</v>
      </c>
      <c r="O717" s="13">
        <v>217.822</v>
      </c>
      <c r="P717" s="13">
        <v>102.83</v>
      </c>
      <c r="Q717" s="13">
        <v>104.333</v>
      </c>
      <c r="R717" s="13">
        <v>114.16500000000001</v>
      </c>
      <c r="S717" s="13" t="e">
        <f t="shared" ca="1" si="21"/>
        <v>#NAME?</v>
      </c>
      <c r="T717" s="13">
        <v>51</v>
      </c>
      <c r="U717" s="13">
        <v>20.75</v>
      </c>
    </row>
    <row r="718" spans="1:21" s="4" customFormat="1">
      <c r="A718" s="10">
        <v>41599</v>
      </c>
      <c r="B718" s="13">
        <v>1825.9349999999999</v>
      </c>
      <c r="C718" s="13">
        <v>201.834</v>
      </c>
      <c r="D718" s="13">
        <v>83.31</v>
      </c>
      <c r="E718" s="13">
        <v>129.643</v>
      </c>
      <c r="F718" s="13">
        <v>104.82</v>
      </c>
      <c r="G718" s="13">
        <v>134.98099999999999</v>
      </c>
      <c r="H718" s="13">
        <v>168.773</v>
      </c>
      <c r="I718" s="13">
        <v>192</v>
      </c>
      <c r="J718" s="13">
        <v>160.5</v>
      </c>
      <c r="K718" s="13">
        <v>203.875</v>
      </c>
      <c r="L718" s="13">
        <v>202.41200000000001</v>
      </c>
      <c r="M718" s="13">
        <v>57.338000000000001</v>
      </c>
      <c r="N718" s="13">
        <v>66.503</v>
      </c>
      <c r="O718" s="13">
        <v>221.49799999999999</v>
      </c>
      <c r="P718" s="13">
        <v>103.495</v>
      </c>
      <c r="Q718" s="13">
        <v>102.333</v>
      </c>
      <c r="R718" s="13">
        <v>114.67</v>
      </c>
      <c r="S718" s="13" t="e">
        <f t="shared" ca="1" si="21"/>
        <v>#NAME?</v>
      </c>
      <c r="T718" s="13">
        <v>51</v>
      </c>
      <c r="U718" s="13">
        <v>20.75</v>
      </c>
    </row>
    <row r="719" spans="1:21" s="4" customFormat="1">
      <c r="A719" s="10">
        <v>41600</v>
      </c>
      <c r="B719" s="13">
        <v>1809.2460000000001</v>
      </c>
      <c r="C719" s="13">
        <v>197.827</v>
      </c>
      <c r="D719" s="13">
        <v>83.488</v>
      </c>
      <c r="E719" s="13">
        <v>126.333</v>
      </c>
      <c r="F719" s="13">
        <v>100.833</v>
      </c>
      <c r="G719" s="13">
        <v>135.15</v>
      </c>
      <c r="H719" s="13">
        <v>165.59</v>
      </c>
      <c r="I719" s="13">
        <v>187.5</v>
      </c>
      <c r="J719" s="13">
        <v>156.5</v>
      </c>
      <c r="K719" s="13">
        <v>198.767</v>
      </c>
      <c r="L719" s="13">
        <v>199.83500000000001</v>
      </c>
      <c r="M719" s="13">
        <v>56.84</v>
      </c>
      <c r="N719" s="13">
        <v>65.34</v>
      </c>
      <c r="O719" s="13">
        <v>217.28</v>
      </c>
      <c r="P719" s="13">
        <v>101.83499999999999</v>
      </c>
      <c r="Q719" s="13">
        <v>101.505</v>
      </c>
      <c r="R719" s="13">
        <v>113.89100000000001</v>
      </c>
      <c r="S719" s="13" t="e">
        <f t="shared" ca="1" si="21"/>
        <v>#NAME?</v>
      </c>
      <c r="T719" s="13">
        <v>51</v>
      </c>
      <c r="U719" s="13">
        <v>21.25</v>
      </c>
    </row>
    <row r="720" spans="1:21" s="4" customFormat="1">
      <c r="A720" s="10">
        <v>41601</v>
      </c>
      <c r="B720" s="13">
        <v>1809.2460000000001</v>
      </c>
      <c r="C720" s="13">
        <v>197.827</v>
      </c>
      <c r="D720" s="13">
        <v>83.488</v>
      </c>
      <c r="E720" s="13">
        <v>126.333</v>
      </c>
      <c r="F720" s="13">
        <v>100.833</v>
      </c>
      <c r="G720" s="13">
        <v>135.15</v>
      </c>
      <c r="H720" s="13">
        <v>165.59</v>
      </c>
      <c r="I720" s="13">
        <v>187.5</v>
      </c>
      <c r="J720" s="13">
        <v>156.5</v>
      </c>
      <c r="K720" s="13">
        <v>198.767</v>
      </c>
      <c r="L720" s="13">
        <v>199.83500000000001</v>
      </c>
      <c r="M720" s="13">
        <v>56.84</v>
      </c>
      <c r="N720" s="13">
        <v>65.34</v>
      </c>
      <c r="O720" s="13">
        <v>217.28</v>
      </c>
      <c r="P720" s="13">
        <v>101.83499999999999</v>
      </c>
      <c r="Q720" s="13">
        <v>101.505</v>
      </c>
      <c r="R720" s="13">
        <v>113.89100000000001</v>
      </c>
      <c r="S720" s="13" t="e">
        <f t="shared" ca="1" si="21"/>
        <v>#NAME?</v>
      </c>
      <c r="T720" s="13">
        <v>51</v>
      </c>
      <c r="U720" s="13">
        <v>21.25</v>
      </c>
    </row>
    <row r="721" spans="1:21" s="4" customFormat="1">
      <c r="A721" s="10">
        <v>41602</v>
      </c>
      <c r="B721" s="13">
        <v>1809.2460000000001</v>
      </c>
      <c r="C721" s="13">
        <v>197.827</v>
      </c>
      <c r="D721" s="13">
        <v>83.488</v>
      </c>
      <c r="E721" s="13">
        <v>126.333</v>
      </c>
      <c r="F721" s="13">
        <v>100.833</v>
      </c>
      <c r="G721" s="13">
        <v>135.15</v>
      </c>
      <c r="H721" s="13">
        <v>165.59</v>
      </c>
      <c r="I721" s="13">
        <v>187.5</v>
      </c>
      <c r="J721" s="13">
        <v>156.5</v>
      </c>
      <c r="K721" s="13">
        <v>198.767</v>
      </c>
      <c r="L721" s="13">
        <v>199.83500000000001</v>
      </c>
      <c r="M721" s="13">
        <v>56.84</v>
      </c>
      <c r="N721" s="13">
        <v>65.34</v>
      </c>
      <c r="O721" s="13">
        <v>217.28</v>
      </c>
      <c r="P721" s="13">
        <v>101.83499999999999</v>
      </c>
      <c r="Q721" s="13">
        <v>101.505</v>
      </c>
      <c r="R721" s="13">
        <v>113.89100000000001</v>
      </c>
      <c r="S721" s="13" t="e">
        <f t="shared" ca="1" si="21"/>
        <v>#NAME?</v>
      </c>
      <c r="T721" s="13">
        <v>51</v>
      </c>
      <c r="U721" s="13">
        <v>21.25</v>
      </c>
    </row>
    <row r="722" spans="1:21" s="4" customFormat="1">
      <c r="A722" s="10">
        <v>41603</v>
      </c>
      <c r="B722" s="13">
        <v>1796.95</v>
      </c>
      <c r="C722" s="13">
        <v>201.154</v>
      </c>
      <c r="D722" s="13">
        <v>82.334999999999994</v>
      </c>
      <c r="E722" s="13">
        <v>125.274</v>
      </c>
      <c r="F722" s="13">
        <v>101.664</v>
      </c>
      <c r="G722" s="13">
        <v>135.93199999999999</v>
      </c>
      <c r="H722" s="13">
        <v>164.83500000000001</v>
      </c>
      <c r="I722" s="13">
        <v>184</v>
      </c>
      <c r="J722" s="13">
        <v>152.5</v>
      </c>
      <c r="K722" s="13">
        <v>197.63800000000001</v>
      </c>
      <c r="L722" s="13">
        <v>197.88399999999999</v>
      </c>
      <c r="M722" s="13">
        <v>56.17</v>
      </c>
      <c r="N722" s="13">
        <v>64.263000000000005</v>
      </c>
      <c r="O722" s="13">
        <v>214.31800000000001</v>
      </c>
      <c r="P722" s="13">
        <v>101</v>
      </c>
      <c r="Q722" s="13">
        <v>100.64</v>
      </c>
      <c r="R722" s="13">
        <v>112.639</v>
      </c>
      <c r="S722" s="13" t="e">
        <f t="shared" ca="1" si="21"/>
        <v>#NAME?</v>
      </c>
      <c r="T722" s="13">
        <v>51.5</v>
      </c>
      <c r="U722" s="13">
        <v>22</v>
      </c>
    </row>
    <row r="723" spans="1:21" s="4" customFormat="1">
      <c r="A723" s="10">
        <v>41604</v>
      </c>
      <c r="B723" s="13">
        <v>1756.268</v>
      </c>
      <c r="C723" s="13">
        <v>202.667</v>
      </c>
      <c r="D723" s="13">
        <v>82.831000000000003</v>
      </c>
      <c r="E723" s="13">
        <v>126.50700000000001</v>
      </c>
      <c r="F723" s="13">
        <v>102.16500000000001</v>
      </c>
      <c r="G723" s="13">
        <v>135.33000000000001</v>
      </c>
      <c r="H723" s="13">
        <v>165.249</v>
      </c>
      <c r="I723" s="13">
        <v>183</v>
      </c>
      <c r="J723" s="13">
        <v>149.5</v>
      </c>
      <c r="K723" s="13">
        <v>205.667</v>
      </c>
      <c r="L723" s="13">
        <v>202.66300000000001</v>
      </c>
      <c r="M723" s="13">
        <v>57.83</v>
      </c>
      <c r="N723" s="13">
        <v>65.822999999999993</v>
      </c>
      <c r="O723" s="13">
        <v>226.40199999999999</v>
      </c>
      <c r="P723" s="13">
        <v>104.423</v>
      </c>
      <c r="Q723" s="13">
        <v>103.5</v>
      </c>
      <c r="R723" s="13">
        <v>128.32499999999999</v>
      </c>
      <c r="S723" s="13" t="e">
        <f t="shared" ca="1" si="21"/>
        <v>#NAME?</v>
      </c>
      <c r="T723" s="13">
        <v>51.5</v>
      </c>
      <c r="U723" s="13">
        <v>22.25</v>
      </c>
    </row>
    <row r="724" spans="1:21" s="4" customFormat="1">
      <c r="A724" s="10">
        <v>41605</v>
      </c>
      <c r="B724" s="13">
        <v>1730.1659999999999</v>
      </c>
      <c r="C724" s="13">
        <v>205.167</v>
      </c>
      <c r="D724" s="13">
        <v>83.031000000000006</v>
      </c>
      <c r="E724" s="13">
        <v>128.21899999999999</v>
      </c>
      <c r="F724" s="13">
        <v>102.559</v>
      </c>
      <c r="G724" s="13">
        <v>135.995</v>
      </c>
      <c r="H724" s="13">
        <v>171.44300000000001</v>
      </c>
      <c r="I724" s="13">
        <v>178</v>
      </c>
      <c r="J724" s="13">
        <v>148.5</v>
      </c>
      <c r="K724" s="13">
        <v>210.333</v>
      </c>
      <c r="L724" s="13">
        <v>207.05199999999999</v>
      </c>
      <c r="M724" s="13">
        <v>57.997999999999998</v>
      </c>
      <c r="N724" s="13">
        <v>66.828000000000003</v>
      </c>
      <c r="O724" s="13">
        <v>236.988</v>
      </c>
      <c r="P724" s="13">
        <v>106.66800000000001</v>
      </c>
      <c r="Q724" s="13">
        <v>104.663</v>
      </c>
      <c r="R724" s="13">
        <v>128.167</v>
      </c>
      <c r="S724" s="13" t="e">
        <f t="shared" ca="1" si="21"/>
        <v>#NAME?</v>
      </c>
      <c r="T724" s="13">
        <v>52.5</v>
      </c>
      <c r="U724" s="13">
        <v>22.75</v>
      </c>
    </row>
    <row r="725" spans="1:21" s="4" customFormat="1">
      <c r="A725" s="10">
        <v>41606</v>
      </c>
      <c r="B725" s="13">
        <v>1728.425</v>
      </c>
      <c r="C725" s="13">
        <v>205</v>
      </c>
      <c r="D725" s="13">
        <v>84.004999999999995</v>
      </c>
      <c r="E725" s="13">
        <v>128.327</v>
      </c>
      <c r="F725" s="13">
        <v>103</v>
      </c>
      <c r="G725" s="13">
        <v>135.67500000000001</v>
      </c>
      <c r="H725" s="13">
        <v>171.49799999999999</v>
      </c>
      <c r="I725" s="13">
        <v>175</v>
      </c>
      <c r="J725" s="13">
        <v>149.5</v>
      </c>
      <c r="K725" s="13">
        <v>210.649</v>
      </c>
      <c r="L725" s="13">
        <v>207.143</v>
      </c>
      <c r="M725" s="13">
        <v>56.935000000000002</v>
      </c>
      <c r="N725" s="13">
        <v>65.5</v>
      </c>
      <c r="O725" s="13">
        <v>236.66300000000001</v>
      </c>
      <c r="P725" s="13">
        <v>106.568</v>
      </c>
      <c r="Q725" s="13">
        <v>103.834</v>
      </c>
      <c r="R725" s="13">
        <v>127.895</v>
      </c>
      <c r="S725" s="13" t="e">
        <f t="shared" ca="1" si="21"/>
        <v>#NAME?</v>
      </c>
      <c r="T725" s="13">
        <v>52</v>
      </c>
      <c r="U725" s="13">
        <v>23.25</v>
      </c>
    </row>
    <row r="726" spans="1:21" s="4" customFormat="1">
      <c r="A726" s="10">
        <v>41607</v>
      </c>
      <c r="B726" s="13">
        <v>1728.425</v>
      </c>
      <c r="C726" s="13">
        <v>205</v>
      </c>
      <c r="D726" s="13">
        <v>84.004999999999995</v>
      </c>
      <c r="E726" s="13">
        <v>128.327</v>
      </c>
      <c r="F726" s="13">
        <v>103</v>
      </c>
      <c r="G726" s="13">
        <v>135.67500000000001</v>
      </c>
      <c r="H726" s="13">
        <v>171.49799999999999</v>
      </c>
      <c r="I726" s="13">
        <v>178.5</v>
      </c>
      <c r="J726" s="13">
        <v>152.5</v>
      </c>
      <c r="K726" s="13">
        <v>210.649</v>
      </c>
      <c r="L726" s="13">
        <v>207.143</v>
      </c>
      <c r="M726" s="13">
        <v>56.61</v>
      </c>
      <c r="N726" s="13">
        <v>65.456999999999994</v>
      </c>
      <c r="O726" s="13">
        <v>235.78</v>
      </c>
      <c r="P726" s="13">
        <v>105.46</v>
      </c>
      <c r="Q726" s="13">
        <v>103.71</v>
      </c>
      <c r="R726" s="13">
        <v>125.495</v>
      </c>
      <c r="S726" s="13" t="e">
        <f t="shared" ca="1" si="21"/>
        <v>#NAME?</v>
      </c>
      <c r="T726" s="13">
        <v>53</v>
      </c>
      <c r="U726" s="13">
        <v>23.25</v>
      </c>
    </row>
    <row r="727" spans="1:21" s="4" customFormat="1">
      <c r="A727" s="10">
        <v>41608</v>
      </c>
      <c r="B727" s="13">
        <v>1728.425</v>
      </c>
      <c r="C727" s="13">
        <v>205</v>
      </c>
      <c r="D727" s="13">
        <v>84.004999999999995</v>
      </c>
      <c r="E727" s="13">
        <v>128.327</v>
      </c>
      <c r="F727" s="13">
        <v>103</v>
      </c>
      <c r="G727" s="13">
        <v>135.67500000000001</v>
      </c>
      <c r="H727" s="13">
        <v>171.49799999999999</v>
      </c>
      <c r="I727" s="13">
        <v>178.5</v>
      </c>
      <c r="J727" s="13">
        <v>152.5</v>
      </c>
      <c r="K727" s="13">
        <v>210.649</v>
      </c>
      <c r="L727" s="13">
        <v>207.143</v>
      </c>
      <c r="M727" s="13">
        <v>56.61</v>
      </c>
      <c r="N727" s="13">
        <v>65.456999999999994</v>
      </c>
      <c r="O727" s="13">
        <v>235.78</v>
      </c>
      <c r="P727" s="13">
        <v>105.46</v>
      </c>
      <c r="Q727" s="13">
        <v>103.71</v>
      </c>
      <c r="R727" s="13">
        <v>125.495</v>
      </c>
      <c r="S727" s="13" t="e">
        <f t="shared" ca="1" si="21"/>
        <v>#NAME?</v>
      </c>
      <c r="T727" s="13">
        <v>53</v>
      </c>
      <c r="U727" s="13">
        <v>23.25</v>
      </c>
    </row>
    <row r="728" spans="1:21" s="4" customFormat="1">
      <c r="A728" s="10">
        <v>41609</v>
      </c>
      <c r="B728" s="13">
        <v>1728.425</v>
      </c>
      <c r="C728" s="13">
        <v>205</v>
      </c>
      <c r="D728" s="13">
        <v>84.004999999999995</v>
      </c>
      <c r="E728" s="13">
        <v>128.327</v>
      </c>
      <c r="F728" s="13">
        <v>103</v>
      </c>
      <c r="G728" s="13">
        <v>135.67500000000001</v>
      </c>
      <c r="H728" s="13">
        <v>171.49799999999999</v>
      </c>
      <c r="I728" s="13">
        <v>178.5</v>
      </c>
      <c r="J728" s="13">
        <v>152.5</v>
      </c>
      <c r="K728" s="13">
        <v>210.649</v>
      </c>
      <c r="L728" s="13">
        <v>207.143</v>
      </c>
      <c r="M728" s="13">
        <v>56.61</v>
      </c>
      <c r="N728" s="13">
        <v>65.456999999999994</v>
      </c>
      <c r="O728" s="13">
        <v>235.78</v>
      </c>
      <c r="P728" s="13">
        <v>105.46</v>
      </c>
      <c r="Q728" s="13">
        <v>103.71</v>
      </c>
      <c r="R728" s="13">
        <v>125.495</v>
      </c>
      <c r="S728" s="13" t="e">
        <f t="shared" ca="1" si="21"/>
        <v>#NAME?</v>
      </c>
      <c r="T728" s="13">
        <v>53</v>
      </c>
      <c r="U728" s="13">
        <v>23.25</v>
      </c>
    </row>
    <row r="729" spans="1:21" s="4" customFormat="1">
      <c r="A729" s="10">
        <v>41610</v>
      </c>
      <c r="B729" s="13">
        <v>1683.2059999999999</v>
      </c>
      <c r="C729" s="13">
        <v>214</v>
      </c>
      <c r="D729" s="13">
        <v>84.177999999999997</v>
      </c>
      <c r="E729" s="13">
        <v>129.505</v>
      </c>
      <c r="F729" s="13">
        <v>104</v>
      </c>
      <c r="G729" s="13">
        <v>140.5</v>
      </c>
      <c r="H729" s="13">
        <v>173.79300000000001</v>
      </c>
      <c r="I729" s="13">
        <v>177.5</v>
      </c>
      <c r="J729" s="13">
        <v>154.5</v>
      </c>
      <c r="K729" s="13">
        <v>215.03800000000001</v>
      </c>
      <c r="L729" s="13">
        <v>212.483</v>
      </c>
      <c r="M729" s="13">
        <v>57.328000000000003</v>
      </c>
      <c r="N729" s="13">
        <v>66.325000000000003</v>
      </c>
      <c r="O729" s="13">
        <v>228.995</v>
      </c>
      <c r="P729" s="13">
        <v>104.35</v>
      </c>
      <c r="Q729" s="13">
        <v>104.658</v>
      </c>
      <c r="R729" s="13">
        <v>128.32</v>
      </c>
      <c r="S729" s="13" t="e">
        <f t="shared" ca="1" si="21"/>
        <v>#NAME?</v>
      </c>
      <c r="T729" s="13">
        <v>53</v>
      </c>
      <c r="U729" s="13">
        <v>23.25</v>
      </c>
    </row>
    <row r="730" spans="1:21" s="4" customFormat="1">
      <c r="A730" s="10">
        <v>41611</v>
      </c>
      <c r="B730" s="13">
        <v>1690.7819999999999</v>
      </c>
      <c r="C730" s="13">
        <v>213.33500000000001</v>
      </c>
      <c r="D730" s="13">
        <v>84.668000000000006</v>
      </c>
      <c r="E730" s="13">
        <v>131.34</v>
      </c>
      <c r="F730" s="13">
        <v>104.83799999999999</v>
      </c>
      <c r="G730" s="13">
        <v>141</v>
      </c>
      <c r="H730" s="13">
        <v>176.167</v>
      </c>
      <c r="I730" s="13">
        <v>180</v>
      </c>
      <c r="J730" s="13">
        <v>157.5</v>
      </c>
      <c r="K730" s="13">
        <v>220.67</v>
      </c>
      <c r="L730" s="13">
        <v>215.495</v>
      </c>
      <c r="M730" s="13">
        <v>58.83</v>
      </c>
      <c r="N730" s="13">
        <v>69.832999999999998</v>
      </c>
      <c r="O730" s="13">
        <v>235.167</v>
      </c>
      <c r="P730" s="13">
        <v>112.16500000000001</v>
      </c>
      <c r="Q730" s="13">
        <v>108.5</v>
      </c>
      <c r="R730" s="13">
        <v>131.148</v>
      </c>
      <c r="S730" s="13" t="e">
        <f t="shared" ca="1" si="21"/>
        <v>#NAME?</v>
      </c>
      <c r="T730" s="13">
        <v>52.5</v>
      </c>
      <c r="U730" s="13">
        <v>23.25</v>
      </c>
    </row>
    <row r="731" spans="1:21" s="4" customFormat="1">
      <c r="A731" s="10">
        <v>41612</v>
      </c>
      <c r="B731" s="13">
        <v>1733.0309999999999</v>
      </c>
      <c r="C731" s="13">
        <v>214.75</v>
      </c>
      <c r="D731" s="13">
        <v>86.158000000000001</v>
      </c>
      <c r="E731" s="13">
        <v>131.93799999999999</v>
      </c>
      <c r="F731" s="13">
        <v>105.875</v>
      </c>
      <c r="G731" s="13">
        <v>142.25</v>
      </c>
      <c r="H731" s="13">
        <v>176.333</v>
      </c>
      <c r="I731" s="13">
        <v>179.5</v>
      </c>
      <c r="J731" s="13">
        <v>161.5</v>
      </c>
      <c r="K731" s="13">
        <v>224.06</v>
      </c>
      <c r="L731" s="13">
        <v>220.22499999999999</v>
      </c>
      <c r="M731" s="13">
        <v>58.771000000000001</v>
      </c>
      <c r="N731" s="13">
        <v>71.83</v>
      </c>
      <c r="O731" s="13">
        <v>235.77799999999999</v>
      </c>
      <c r="P731" s="13">
        <v>111.746</v>
      </c>
      <c r="Q731" s="13">
        <v>108.998</v>
      </c>
      <c r="R731" s="13">
        <v>129.249</v>
      </c>
      <c r="S731" s="13" t="e">
        <f t="shared" ca="1" si="21"/>
        <v>#NAME?</v>
      </c>
      <c r="T731" s="13">
        <v>53</v>
      </c>
      <c r="U731" s="13">
        <v>23.25</v>
      </c>
    </row>
    <row r="732" spans="1:21" s="4" customFormat="1">
      <c r="A732" s="10">
        <v>41613</v>
      </c>
      <c r="B732" s="13">
        <v>1696.665</v>
      </c>
      <c r="C732" s="13">
        <v>203.827</v>
      </c>
      <c r="D732" s="13">
        <v>84.492999999999995</v>
      </c>
      <c r="E732" s="13">
        <v>128.65799999999999</v>
      </c>
      <c r="F732" s="13">
        <v>101.828</v>
      </c>
      <c r="G732" s="13">
        <v>138.82499999999999</v>
      </c>
      <c r="H732" s="13">
        <v>176.333</v>
      </c>
      <c r="I732" s="13">
        <v>180</v>
      </c>
      <c r="J732" s="13">
        <v>161.5</v>
      </c>
      <c r="K732" s="13">
        <v>219.82400000000001</v>
      </c>
      <c r="L732" s="13">
        <v>216.126</v>
      </c>
      <c r="M732" s="13">
        <v>58.835000000000001</v>
      </c>
      <c r="N732" s="13">
        <v>71.334999999999994</v>
      </c>
      <c r="O732" s="13">
        <v>236.17</v>
      </c>
      <c r="P732" s="13">
        <v>112.83499999999999</v>
      </c>
      <c r="Q732" s="13">
        <v>108.003</v>
      </c>
      <c r="R732" s="13">
        <v>129.32</v>
      </c>
      <c r="S732" s="13" t="e">
        <f t="shared" ca="1" si="21"/>
        <v>#NAME?</v>
      </c>
      <c r="T732" s="13">
        <v>52.5</v>
      </c>
      <c r="U732" s="13">
        <v>23.25</v>
      </c>
    </row>
    <row r="733" spans="1:21" s="4" customFormat="1">
      <c r="A733" s="10">
        <v>41614</v>
      </c>
      <c r="B733" s="13">
        <v>1704.2339999999999</v>
      </c>
      <c r="C733" s="13">
        <v>192.56399999999999</v>
      </c>
      <c r="D733" s="13">
        <v>81.061000000000007</v>
      </c>
      <c r="E733" s="13">
        <v>122.163</v>
      </c>
      <c r="F733" s="13">
        <v>93.75</v>
      </c>
      <c r="G733" s="13">
        <v>132.167</v>
      </c>
      <c r="H733" s="13">
        <v>167.90299999999999</v>
      </c>
      <c r="I733" s="13">
        <v>180</v>
      </c>
      <c r="J733" s="13">
        <v>164.5</v>
      </c>
      <c r="K733" s="13">
        <v>212.20400000000001</v>
      </c>
      <c r="L733" s="13">
        <v>207.94399999999999</v>
      </c>
      <c r="M733" s="13">
        <v>57.84</v>
      </c>
      <c r="N733" s="13">
        <v>69.844999999999999</v>
      </c>
      <c r="O733" s="13">
        <v>226.822</v>
      </c>
      <c r="P733" s="13">
        <v>111.83799999999999</v>
      </c>
      <c r="Q733" s="13">
        <v>107.01300000000001</v>
      </c>
      <c r="R733" s="13">
        <v>127.34</v>
      </c>
      <c r="S733" s="13" t="e">
        <f t="shared" ref="S733:S796" ca="1" si="22">+IFERROR(VLOOKUP($A733,$Y$28:$Z$330,2,0),S732)</f>
        <v>#NAME?</v>
      </c>
      <c r="T733" s="13">
        <v>53</v>
      </c>
      <c r="U733" s="13">
        <v>23.25</v>
      </c>
    </row>
    <row r="734" spans="1:21" s="4" customFormat="1">
      <c r="A734" s="10">
        <v>41615</v>
      </c>
      <c r="B734" s="13">
        <v>1704.2339999999999</v>
      </c>
      <c r="C734" s="13">
        <v>192.56399999999999</v>
      </c>
      <c r="D734" s="13">
        <v>81.061000000000007</v>
      </c>
      <c r="E734" s="13">
        <v>122.163</v>
      </c>
      <c r="F734" s="13">
        <v>93.75</v>
      </c>
      <c r="G734" s="13">
        <v>132.167</v>
      </c>
      <c r="H734" s="13">
        <v>167.90299999999999</v>
      </c>
      <c r="I734" s="13">
        <v>180</v>
      </c>
      <c r="J734" s="13">
        <v>164.5</v>
      </c>
      <c r="K734" s="13">
        <v>212.20400000000001</v>
      </c>
      <c r="L734" s="13">
        <v>207.94399999999999</v>
      </c>
      <c r="M734" s="13">
        <v>57.84</v>
      </c>
      <c r="N734" s="13">
        <v>69.844999999999999</v>
      </c>
      <c r="O734" s="13">
        <v>226.822</v>
      </c>
      <c r="P734" s="13">
        <v>111.83799999999999</v>
      </c>
      <c r="Q734" s="13">
        <v>107.01300000000001</v>
      </c>
      <c r="R734" s="13">
        <v>127.34</v>
      </c>
      <c r="S734" s="13" t="e">
        <f t="shared" ca="1" si="22"/>
        <v>#NAME?</v>
      </c>
      <c r="T734" s="13">
        <v>53</v>
      </c>
      <c r="U734" s="13">
        <v>23.25</v>
      </c>
    </row>
    <row r="735" spans="1:21" s="4" customFormat="1">
      <c r="A735" s="10">
        <v>41616</v>
      </c>
      <c r="B735" s="13">
        <v>1704.2339999999999</v>
      </c>
      <c r="C735" s="13">
        <v>192.56399999999999</v>
      </c>
      <c r="D735" s="13">
        <v>81.061000000000007</v>
      </c>
      <c r="E735" s="13">
        <v>122.163</v>
      </c>
      <c r="F735" s="13">
        <v>93.75</v>
      </c>
      <c r="G735" s="13">
        <v>132.167</v>
      </c>
      <c r="H735" s="13">
        <v>167.90299999999999</v>
      </c>
      <c r="I735" s="13">
        <v>180</v>
      </c>
      <c r="J735" s="13">
        <v>164.5</v>
      </c>
      <c r="K735" s="13">
        <v>212.20400000000001</v>
      </c>
      <c r="L735" s="13">
        <v>207.94399999999999</v>
      </c>
      <c r="M735" s="13">
        <v>57.84</v>
      </c>
      <c r="N735" s="13">
        <v>69.844999999999999</v>
      </c>
      <c r="O735" s="13">
        <v>226.822</v>
      </c>
      <c r="P735" s="13">
        <v>111.83799999999999</v>
      </c>
      <c r="Q735" s="13">
        <v>107.01300000000001</v>
      </c>
      <c r="R735" s="13">
        <v>127.34</v>
      </c>
      <c r="S735" s="13" t="e">
        <f t="shared" ca="1" si="22"/>
        <v>#NAME?</v>
      </c>
      <c r="T735" s="13">
        <v>53</v>
      </c>
      <c r="U735" s="13">
        <v>23.25</v>
      </c>
    </row>
    <row r="736" spans="1:21" s="4" customFormat="1">
      <c r="A736" s="10">
        <v>41617</v>
      </c>
      <c r="B736" s="13">
        <v>1707.0989999999999</v>
      </c>
      <c r="C736" s="13">
        <v>185.173</v>
      </c>
      <c r="D736" s="13">
        <v>78.015000000000001</v>
      </c>
      <c r="E736" s="13">
        <v>119.68</v>
      </c>
      <c r="F736" s="13">
        <v>89.167000000000002</v>
      </c>
      <c r="G736" s="13">
        <v>127.51</v>
      </c>
      <c r="H736" s="13">
        <v>162.01400000000001</v>
      </c>
      <c r="I736" s="13">
        <v>182</v>
      </c>
      <c r="J736" s="13">
        <v>161.5</v>
      </c>
      <c r="K736" s="13">
        <v>204.09200000000001</v>
      </c>
      <c r="L736" s="13">
        <v>200.22499999999999</v>
      </c>
      <c r="M736" s="13">
        <v>57.84</v>
      </c>
      <c r="N736" s="13">
        <v>69.844999999999999</v>
      </c>
      <c r="O736" s="13">
        <v>226.822</v>
      </c>
      <c r="P736" s="13">
        <v>111.83799999999999</v>
      </c>
      <c r="Q736" s="13">
        <v>105.845</v>
      </c>
      <c r="R736" s="13">
        <v>127.34</v>
      </c>
      <c r="S736" s="13" t="e">
        <f t="shared" ca="1" si="22"/>
        <v>#NAME?</v>
      </c>
      <c r="T736" s="13">
        <v>53</v>
      </c>
      <c r="U736" s="13">
        <v>23</v>
      </c>
    </row>
    <row r="737" spans="1:21" s="4" customFormat="1">
      <c r="A737" s="10">
        <v>41618</v>
      </c>
      <c r="B737" s="13">
        <v>1642.8579999999999</v>
      </c>
      <c r="C737" s="13">
        <v>184.5</v>
      </c>
      <c r="D737" s="13">
        <v>79.165000000000006</v>
      </c>
      <c r="E737" s="13">
        <v>119.16800000000001</v>
      </c>
      <c r="F737" s="13">
        <v>91.668000000000006</v>
      </c>
      <c r="G737" s="13">
        <v>131</v>
      </c>
      <c r="H737" s="13">
        <v>160.16300000000001</v>
      </c>
      <c r="I737" s="13">
        <v>182</v>
      </c>
      <c r="J737" s="13">
        <v>161.5</v>
      </c>
      <c r="K737" s="13">
        <v>194.61500000000001</v>
      </c>
      <c r="L737" s="13">
        <v>190.88200000000001</v>
      </c>
      <c r="M737" s="13">
        <v>57.164999999999999</v>
      </c>
      <c r="N737" s="13">
        <v>66.834999999999994</v>
      </c>
      <c r="O737" s="13">
        <v>215.988</v>
      </c>
      <c r="P737" s="13">
        <v>107.88500000000001</v>
      </c>
      <c r="Q737" s="13">
        <v>101.663</v>
      </c>
      <c r="R737" s="13">
        <v>124.99</v>
      </c>
      <c r="S737" s="13" t="e">
        <f t="shared" ca="1" si="22"/>
        <v>#NAME?</v>
      </c>
      <c r="T737" s="13">
        <v>52.5</v>
      </c>
      <c r="U737" s="13">
        <v>23.5</v>
      </c>
    </row>
    <row r="738" spans="1:21" s="4" customFormat="1">
      <c r="A738" s="10">
        <v>41619</v>
      </c>
      <c r="B738" s="13">
        <v>1673.8</v>
      </c>
      <c r="C738" s="13">
        <v>186.16900000000001</v>
      </c>
      <c r="D738" s="13">
        <v>78.343999999999994</v>
      </c>
      <c r="E738" s="13">
        <v>120.514</v>
      </c>
      <c r="F738" s="13">
        <v>92.665000000000006</v>
      </c>
      <c r="G738" s="13">
        <v>132.672</v>
      </c>
      <c r="H738" s="13">
        <v>162.459</v>
      </c>
      <c r="I738" s="13">
        <v>167</v>
      </c>
      <c r="J738" s="13">
        <v>148.5</v>
      </c>
      <c r="K738" s="13">
        <v>198.166</v>
      </c>
      <c r="L738" s="13">
        <v>196.333</v>
      </c>
      <c r="M738" s="13">
        <v>56.33</v>
      </c>
      <c r="N738" s="13">
        <v>65.492999999999995</v>
      </c>
      <c r="O738" s="13">
        <v>211.822</v>
      </c>
      <c r="P738" s="13">
        <v>106.663</v>
      </c>
      <c r="Q738" s="13">
        <v>99.998000000000005</v>
      </c>
      <c r="R738" s="13">
        <v>122.99</v>
      </c>
      <c r="S738" s="13" t="e">
        <f t="shared" ca="1" si="22"/>
        <v>#NAME?</v>
      </c>
      <c r="T738" s="13">
        <v>52.5</v>
      </c>
      <c r="U738" s="13">
        <v>23.5</v>
      </c>
    </row>
    <row r="739" spans="1:21" s="4" customFormat="1">
      <c r="A739" s="10">
        <v>41620</v>
      </c>
      <c r="B739" s="13">
        <v>1672.595</v>
      </c>
      <c r="C739" s="13">
        <v>181.667</v>
      </c>
      <c r="D739" s="13">
        <v>80.492000000000004</v>
      </c>
      <c r="E739" s="13">
        <v>121.02</v>
      </c>
      <c r="F739" s="13">
        <v>87.820999999999998</v>
      </c>
      <c r="G739" s="13">
        <v>133.01</v>
      </c>
      <c r="H739" s="13">
        <v>163.33000000000001</v>
      </c>
      <c r="I739" s="13">
        <v>168</v>
      </c>
      <c r="J739" s="13">
        <v>152.5</v>
      </c>
      <c r="K739" s="13">
        <v>198.68899999999999</v>
      </c>
      <c r="L739" s="13">
        <v>197.94900000000001</v>
      </c>
      <c r="M739" s="13">
        <v>56.167999999999999</v>
      </c>
      <c r="N739" s="13">
        <v>65.832999999999998</v>
      </c>
      <c r="O739" s="13">
        <v>212.69</v>
      </c>
      <c r="P739" s="13">
        <v>107.673</v>
      </c>
      <c r="Q739" s="13">
        <v>99.84</v>
      </c>
      <c r="R739" s="13">
        <v>122.34</v>
      </c>
      <c r="S739" s="13" t="e">
        <f t="shared" ca="1" si="22"/>
        <v>#NAME?</v>
      </c>
      <c r="T739" s="13">
        <v>52</v>
      </c>
      <c r="U739" s="13">
        <v>24</v>
      </c>
    </row>
    <row r="740" spans="1:21" s="4" customFormat="1">
      <c r="A740" s="10">
        <v>41621</v>
      </c>
      <c r="B740" s="13">
        <v>1709.539</v>
      </c>
      <c r="C740" s="13">
        <v>181.34299999999999</v>
      </c>
      <c r="D740" s="13">
        <v>79.655000000000001</v>
      </c>
      <c r="E740" s="13">
        <v>117.006</v>
      </c>
      <c r="F740" s="13">
        <v>89.33</v>
      </c>
      <c r="G740" s="13">
        <v>129.66999999999999</v>
      </c>
      <c r="H740" s="13">
        <v>161.983</v>
      </c>
      <c r="I740" s="13">
        <v>169.5</v>
      </c>
      <c r="J740" s="13">
        <v>150.5</v>
      </c>
      <c r="K740" s="13">
        <v>197.83500000000001</v>
      </c>
      <c r="L740" s="13">
        <v>192.5</v>
      </c>
      <c r="M740" s="13">
        <v>55.167999999999999</v>
      </c>
      <c r="N740" s="13">
        <v>65.165000000000006</v>
      </c>
      <c r="O740" s="13">
        <v>210</v>
      </c>
      <c r="P740" s="13">
        <v>107.72499999999999</v>
      </c>
      <c r="Q740" s="13">
        <v>100.00700000000001</v>
      </c>
      <c r="R740" s="13">
        <v>121.66500000000001</v>
      </c>
      <c r="S740" s="13" t="e">
        <f t="shared" ca="1" si="22"/>
        <v>#NAME?</v>
      </c>
      <c r="T740" s="13">
        <v>52</v>
      </c>
      <c r="U740" s="13">
        <v>24.5</v>
      </c>
    </row>
    <row r="741" spans="1:21" s="4" customFormat="1">
      <c r="A741" s="10">
        <v>41622</v>
      </c>
      <c r="B741" s="13">
        <v>1709.539</v>
      </c>
      <c r="C741" s="13">
        <v>181.34299999999999</v>
      </c>
      <c r="D741" s="13">
        <v>79.655000000000001</v>
      </c>
      <c r="E741" s="13">
        <v>117.006</v>
      </c>
      <c r="F741" s="13">
        <v>89.33</v>
      </c>
      <c r="G741" s="13">
        <v>129.66999999999999</v>
      </c>
      <c r="H741" s="13">
        <v>161.983</v>
      </c>
      <c r="I741" s="13">
        <v>169.5</v>
      </c>
      <c r="J741" s="13">
        <v>150.5</v>
      </c>
      <c r="K741" s="13">
        <v>197.83500000000001</v>
      </c>
      <c r="L741" s="13">
        <v>192.5</v>
      </c>
      <c r="M741" s="13">
        <v>55.167999999999999</v>
      </c>
      <c r="N741" s="13">
        <v>65.165000000000006</v>
      </c>
      <c r="O741" s="13">
        <v>210</v>
      </c>
      <c r="P741" s="13">
        <v>107.72499999999999</v>
      </c>
      <c r="Q741" s="13">
        <v>100.00700000000001</v>
      </c>
      <c r="R741" s="13">
        <v>121.66500000000001</v>
      </c>
      <c r="S741" s="13" t="e">
        <f t="shared" ca="1" si="22"/>
        <v>#NAME?</v>
      </c>
      <c r="T741" s="13">
        <v>52</v>
      </c>
      <c r="U741" s="13">
        <v>24.5</v>
      </c>
    </row>
    <row r="742" spans="1:21" s="4" customFormat="1">
      <c r="A742" s="10">
        <v>41623</v>
      </c>
      <c r="B742" s="13">
        <v>1709.539</v>
      </c>
      <c r="C742" s="13">
        <v>181.34299999999999</v>
      </c>
      <c r="D742" s="13">
        <v>79.655000000000001</v>
      </c>
      <c r="E742" s="13">
        <v>117.006</v>
      </c>
      <c r="F742" s="13">
        <v>89.33</v>
      </c>
      <c r="G742" s="13">
        <v>129.66999999999999</v>
      </c>
      <c r="H742" s="13">
        <v>161.983</v>
      </c>
      <c r="I742" s="13">
        <v>169.5</v>
      </c>
      <c r="J742" s="13">
        <v>150.5</v>
      </c>
      <c r="K742" s="13">
        <v>197.83500000000001</v>
      </c>
      <c r="L742" s="13">
        <v>192.5</v>
      </c>
      <c r="M742" s="13">
        <v>55.167999999999999</v>
      </c>
      <c r="N742" s="13">
        <v>65.165000000000006</v>
      </c>
      <c r="O742" s="13">
        <v>210</v>
      </c>
      <c r="P742" s="13">
        <v>107.72499999999999</v>
      </c>
      <c r="Q742" s="13">
        <v>100.00700000000001</v>
      </c>
      <c r="R742" s="13">
        <v>121.66500000000001</v>
      </c>
      <c r="S742" s="13" t="e">
        <f t="shared" ca="1" si="22"/>
        <v>#NAME?</v>
      </c>
      <c r="T742" s="13">
        <v>52</v>
      </c>
      <c r="U742" s="13">
        <v>24.5</v>
      </c>
    </row>
    <row r="743" spans="1:21" s="4" customFormat="1">
      <c r="A743" s="10">
        <v>41624</v>
      </c>
      <c r="B743" s="13">
        <v>1667.39</v>
      </c>
      <c r="C743" s="13">
        <v>181.005</v>
      </c>
      <c r="D743" s="13">
        <v>77.501000000000005</v>
      </c>
      <c r="E743" s="13">
        <v>116.175</v>
      </c>
      <c r="F743" s="13">
        <v>88.674999999999997</v>
      </c>
      <c r="G743" s="13">
        <v>128.01</v>
      </c>
      <c r="H743" s="13">
        <v>160.16499999999999</v>
      </c>
      <c r="I743" s="13">
        <v>170</v>
      </c>
      <c r="J743" s="13">
        <v>151.5</v>
      </c>
      <c r="K743" s="13">
        <v>194.83</v>
      </c>
      <c r="L743" s="13">
        <v>188.82499999999999</v>
      </c>
      <c r="M743" s="13">
        <v>55.396999999999998</v>
      </c>
      <c r="N743" s="13">
        <v>65.364000000000004</v>
      </c>
      <c r="O743" s="13">
        <v>215.66</v>
      </c>
      <c r="P743" s="13">
        <v>106.163</v>
      </c>
      <c r="Q743" s="13">
        <v>99.397999999999996</v>
      </c>
      <c r="R743" s="13">
        <v>121.581</v>
      </c>
      <c r="S743" s="13" t="e">
        <f t="shared" ca="1" si="22"/>
        <v>#NAME?</v>
      </c>
      <c r="T743" s="13">
        <v>52</v>
      </c>
      <c r="U743" s="13">
        <v>24</v>
      </c>
    </row>
    <row r="744" spans="1:21" s="4" customFormat="1">
      <c r="A744" s="10">
        <v>41625</v>
      </c>
      <c r="B744" s="13">
        <v>1691.31</v>
      </c>
      <c r="C744" s="13">
        <v>185.32499999999999</v>
      </c>
      <c r="D744" s="13">
        <v>79.481999999999999</v>
      </c>
      <c r="E744" s="13">
        <v>117.99</v>
      </c>
      <c r="F744" s="13">
        <v>89.995000000000005</v>
      </c>
      <c r="G744" s="13">
        <v>130.65</v>
      </c>
      <c r="H744" s="13">
        <v>158.85</v>
      </c>
      <c r="I744" s="13">
        <v>171.5</v>
      </c>
      <c r="J744" s="13">
        <v>152.5</v>
      </c>
      <c r="K744" s="13">
        <v>195.80699999999999</v>
      </c>
      <c r="L744" s="13">
        <v>195.607</v>
      </c>
      <c r="M744" s="13">
        <v>56.603999999999999</v>
      </c>
      <c r="N744" s="13">
        <v>66.436999999999998</v>
      </c>
      <c r="O744" s="13">
        <v>217.51</v>
      </c>
      <c r="P744" s="13">
        <v>104.94799999999999</v>
      </c>
      <c r="Q744" s="13">
        <v>100.57</v>
      </c>
      <c r="R744" s="13">
        <v>121.85599999999999</v>
      </c>
      <c r="S744" s="13" t="e">
        <f t="shared" ca="1" si="22"/>
        <v>#NAME?</v>
      </c>
      <c r="T744" s="13">
        <v>53.5</v>
      </c>
      <c r="U744" s="13">
        <v>24.5</v>
      </c>
    </row>
    <row r="745" spans="1:21" s="4" customFormat="1">
      <c r="A745" s="10">
        <v>41626</v>
      </c>
      <c r="B745" s="13">
        <v>1727.7059999999999</v>
      </c>
      <c r="C745" s="13">
        <v>176.833</v>
      </c>
      <c r="D745" s="13">
        <v>79.323999999999998</v>
      </c>
      <c r="E745" s="13">
        <v>113.999</v>
      </c>
      <c r="F745" s="13">
        <v>86.832999999999998</v>
      </c>
      <c r="G745" s="13">
        <v>126.331</v>
      </c>
      <c r="H745" s="13">
        <v>157.96</v>
      </c>
      <c r="I745" s="13">
        <v>170.5</v>
      </c>
      <c r="J745" s="13">
        <v>156.5</v>
      </c>
      <c r="K745" s="13">
        <v>194.77500000000001</v>
      </c>
      <c r="L745" s="13">
        <v>205.417</v>
      </c>
      <c r="M745" s="13">
        <v>56.551000000000002</v>
      </c>
      <c r="N745" s="13">
        <v>66.965999999999994</v>
      </c>
      <c r="O745" s="13">
        <v>218.34</v>
      </c>
      <c r="P745" s="13">
        <v>104.39400000000001</v>
      </c>
      <c r="Q745" s="13">
        <v>102.73399999999999</v>
      </c>
      <c r="R745" s="13">
        <v>120.583</v>
      </c>
      <c r="S745" s="13" t="e">
        <f t="shared" ca="1" si="22"/>
        <v>#NAME?</v>
      </c>
      <c r="T745" s="13">
        <v>53</v>
      </c>
      <c r="U745" s="13">
        <v>24</v>
      </c>
    </row>
    <row r="746" spans="1:21" s="4" customFormat="1">
      <c r="A746" s="10">
        <v>41627</v>
      </c>
      <c r="B746" s="13">
        <v>1686.9939999999999</v>
      </c>
      <c r="C746" s="13">
        <v>179.167</v>
      </c>
      <c r="D746" s="13">
        <v>77.998000000000005</v>
      </c>
      <c r="E746" s="13">
        <v>113.339</v>
      </c>
      <c r="F746" s="13">
        <v>87.492000000000004</v>
      </c>
      <c r="G746" s="13">
        <v>127.33199999999999</v>
      </c>
      <c r="H746" s="13">
        <v>156</v>
      </c>
      <c r="I746" s="13">
        <v>170.5</v>
      </c>
      <c r="J746" s="13">
        <v>152.5</v>
      </c>
      <c r="K746" s="13">
        <v>193.00200000000001</v>
      </c>
      <c r="L746" s="13">
        <v>209.673</v>
      </c>
      <c r="M746" s="13">
        <v>56.003</v>
      </c>
      <c r="N746" s="13">
        <v>66.643000000000001</v>
      </c>
      <c r="O746" s="13">
        <v>212.071</v>
      </c>
      <c r="P746" s="13">
        <v>100.069</v>
      </c>
      <c r="Q746" s="13">
        <v>99.082999999999998</v>
      </c>
      <c r="R746" s="13">
        <v>117.99</v>
      </c>
      <c r="S746" s="13" t="e">
        <f t="shared" ca="1" si="22"/>
        <v>#NAME?</v>
      </c>
      <c r="T746" s="13">
        <v>53</v>
      </c>
      <c r="U746" s="13">
        <v>24</v>
      </c>
    </row>
    <row r="747" spans="1:21" s="4" customFormat="1">
      <c r="A747" s="10">
        <v>41628</v>
      </c>
      <c r="B747" s="13">
        <v>1682.6420000000001</v>
      </c>
      <c r="C747" s="13">
        <v>186.333</v>
      </c>
      <c r="D747" s="13">
        <v>82.344999999999999</v>
      </c>
      <c r="E747" s="13">
        <v>122.256</v>
      </c>
      <c r="F747" s="13">
        <v>89.825000000000003</v>
      </c>
      <c r="G747" s="13">
        <v>134.80099999999999</v>
      </c>
      <c r="H747" s="13">
        <v>159.465</v>
      </c>
      <c r="I747" s="13">
        <v>171.5</v>
      </c>
      <c r="J747" s="13">
        <v>154.5</v>
      </c>
      <c r="K747" s="13">
        <v>200.16499999999999</v>
      </c>
      <c r="L747" s="13">
        <v>220.60599999999999</v>
      </c>
      <c r="M747" s="13">
        <v>61.487000000000002</v>
      </c>
      <c r="N747" s="13">
        <v>72.921000000000006</v>
      </c>
      <c r="O747" s="13">
        <v>221.404</v>
      </c>
      <c r="P747" s="13">
        <v>106.163</v>
      </c>
      <c r="Q747" s="13">
        <v>106.123</v>
      </c>
      <c r="R747" s="13">
        <v>124.59099999999999</v>
      </c>
      <c r="S747" s="13" t="e">
        <f t="shared" ca="1" si="22"/>
        <v>#NAME?</v>
      </c>
      <c r="T747" s="13">
        <v>53</v>
      </c>
      <c r="U747" s="13">
        <v>24</v>
      </c>
    </row>
    <row r="748" spans="1:21" s="4" customFormat="1">
      <c r="A748" s="10">
        <v>41629</v>
      </c>
      <c r="B748" s="13">
        <v>1682.6420000000001</v>
      </c>
      <c r="C748" s="13">
        <v>186.333</v>
      </c>
      <c r="D748" s="13">
        <v>82.344999999999999</v>
      </c>
      <c r="E748" s="13">
        <v>122.256</v>
      </c>
      <c r="F748" s="13">
        <v>89.825000000000003</v>
      </c>
      <c r="G748" s="13">
        <v>134.80099999999999</v>
      </c>
      <c r="H748" s="13">
        <v>159.465</v>
      </c>
      <c r="I748" s="13">
        <v>171.5</v>
      </c>
      <c r="J748" s="13">
        <v>154.5</v>
      </c>
      <c r="K748" s="13">
        <v>200.16499999999999</v>
      </c>
      <c r="L748" s="13">
        <v>220.60599999999999</v>
      </c>
      <c r="M748" s="13">
        <v>61.487000000000002</v>
      </c>
      <c r="N748" s="13">
        <v>72.921000000000006</v>
      </c>
      <c r="O748" s="13">
        <v>221.404</v>
      </c>
      <c r="P748" s="13">
        <v>106.163</v>
      </c>
      <c r="Q748" s="13">
        <v>106.123</v>
      </c>
      <c r="R748" s="13">
        <v>124.59099999999999</v>
      </c>
      <c r="S748" s="13" t="e">
        <f t="shared" ca="1" si="22"/>
        <v>#NAME?</v>
      </c>
      <c r="T748" s="13">
        <v>53</v>
      </c>
      <c r="U748" s="13">
        <v>24</v>
      </c>
    </row>
    <row r="749" spans="1:21" s="4" customFormat="1">
      <c r="A749" s="10">
        <v>41630</v>
      </c>
      <c r="B749" s="13">
        <v>1682.6420000000001</v>
      </c>
      <c r="C749" s="13">
        <v>186.333</v>
      </c>
      <c r="D749" s="13">
        <v>82.344999999999999</v>
      </c>
      <c r="E749" s="13">
        <v>122.256</v>
      </c>
      <c r="F749" s="13">
        <v>89.825000000000003</v>
      </c>
      <c r="G749" s="13">
        <v>134.80099999999999</v>
      </c>
      <c r="H749" s="13">
        <v>159.465</v>
      </c>
      <c r="I749" s="13">
        <v>171.5</v>
      </c>
      <c r="J749" s="13">
        <v>154.5</v>
      </c>
      <c r="K749" s="13">
        <v>200.16499999999999</v>
      </c>
      <c r="L749" s="13">
        <v>220.60599999999999</v>
      </c>
      <c r="M749" s="13">
        <v>61.487000000000002</v>
      </c>
      <c r="N749" s="13">
        <v>72.921000000000006</v>
      </c>
      <c r="O749" s="13">
        <v>221.404</v>
      </c>
      <c r="P749" s="13">
        <v>106.163</v>
      </c>
      <c r="Q749" s="13">
        <v>106.123</v>
      </c>
      <c r="R749" s="13">
        <v>124.59099999999999</v>
      </c>
      <c r="S749" s="13" t="e">
        <f t="shared" ca="1" si="22"/>
        <v>#NAME?</v>
      </c>
      <c r="T749" s="13">
        <v>53</v>
      </c>
      <c r="U749" s="13">
        <v>24</v>
      </c>
    </row>
    <row r="750" spans="1:21" s="4" customFormat="1">
      <c r="A750" s="10">
        <v>41631</v>
      </c>
      <c r="B750" s="13">
        <v>1704.789</v>
      </c>
      <c r="C750" s="13">
        <v>185.89099999999999</v>
      </c>
      <c r="D750" s="13">
        <v>80.387</v>
      </c>
      <c r="E750" s="13">
        <v>118.532</v>
      </c>
      <c r="F750" s="13">
        <v>91</v>
      </c>
      <c r="G750" s="13">
        <v>131.38999999999999</v>
      </c>
      <c r="H750" s="13">
        <v>162.13999999999999</v>
      </c>
      <c r="I750" s="13">
        <v>171.5</v>
      </c>
      <c r="J750" s="13">
        <v>154.5</v>
      </c>
      <c r="K750" s="13">
        <v>200.495</v>
      </c>
      <c r="L750" s="13">
        <v>221.53800000000001</v>
      </c>
      <c r="M750" s="13">
        <v>63.613999999999997</v>
      </c>
      <c r="N750" s="13">
        <v>76.891999999999996</v>
      </c>
      <c r="O750" s="13">
        <v>226.50800000000001</v>
      </c>
      <c r="P750" s="13">
        <v>109.34</v>
      </c>
      <c r="Q750" s="13">
        <v>107.538</v>
      </c>
      <c r="R750" s="13">
        <v>127.16800000000001</v>
      </c>
      <c r="S750" s="13" t="e">
        <f t="shared" ca="1" si="22"/>
        <v>#NAME?</v>
      </c>
      <c r="T750" s="13">
        <v>55</v>
      </c>
      <c r="U750" s="13">
        <v>26</v>
      </c>
    </row>
    <row r="751" spans="1:21" s="4" customFormat="1">
      <c r="A751" s="10">
        <v>41632</v>
      </c>
      <c r="B751" s="13">
        <v>1697.374</v>
      </c>
      <c r="C751" s="13">
        <v>185.67400000000001</v>
      </c>
      <c r="D751" s="13">
        <v>80.177000000000007</v>
      </c>
      <c r="E751" s="13">
        <v>118.503</v>
      </c>
      <c r="F751" s="13">
        <v>91.055000000000007</v>
      </c>
      <c r="G751" s="13">
        <v>131.66300000000001</v>
      </c>
      <c r="H751" s="13">
        <v>162.13999999999999</v>
      </c>
      <c r="I751" s="13">
        <v>171.5</v>
      </c>
      <c r="J751" s="13">
        <v>154.5</v>
      </c>
      <c r="K751" s="13">
        <v>200.495</v>
      </c>
      <c r="L751" s="13">
        <v>221.53800000000001</v>
      </c>
      <c r="M751" s="13">
        <v>64.453000000000003</v>
      </c>
      <c r="N751" s="13">
        <v>77.950999999999993</v>
      </c>
      <c r="O751" s="13">
        <v>227.267</v>
      </c>
      <c r="P751" s="13">
        <v>109.14400000000001</v>
      </c>
      <c r="Q751" s="13">
        <v>107.27200000000001</v>
      </c>
      <c r="R751" s="13">
        <v>126.43600000000001</v>
      </c>
      <c r="S751" s="13" t="e">
        <f t="shared" ca="1" si="22"/>
        <v>#NAME?</v>
      </c>
      <c r="T751" s="13">
        <v>55</v>
      </c>
      <c r="U751" s="13">
        <v>26</v>
      </c>
    </row>
    <row r="752" spans="1:21" s="4" customFormat="1">
      <c r="A752" s="10">
        <v>41633</v>
      </c>
      <c r="B752" s="13">
        <v>1702.826</v>
      </c>
      <c r="C752" s="13">
        <v>185.268</v>
      </c>
      <c r="D752" s="13">
        <v>80.253</v>
      </c>
      <c r="E752" s="13">
        <v>117.125</v>
      </c>
      <c r="F752" s="13">
        <v>91.006</v>
      </c>
      <c r="G752" s="13">
        <v>131.976</v>
      </c>
      <c r="H752" s="13">
        <v>162.13999999999999</v>
      </c>
      <c r="I752" s="13">
        <v>171.5</v>
      </c>
      <c r="J752" s="13">
        <v>154.5</v>
      </c>
      <c r="K752" s="13">
        <v>200.495</v>
      </c>
      <c r="L752" s="13">
        <v>221.53800000000001</v>
      </c>
      <c r="M752" s="13">
        <v>64.503</v>
      </c>
      <c r="N752" s="13">
        <v>78.069000000000003</v>
      </c>
      <c r="O752" s="13">
        <v>227.22900000000001</v>
      </c>
      <c r="P752" s="13">
        <v>109.152</v>
      </c>
      <c r="Q752" s="13">
        <v>107.408</v>
      </c>
      <c r="R752" s="13">
        <v>126.45099999999999</v>
      </c>
      <c r="S752" s="13" t="e">
        <f t="shared" ca="1" si="22"/>
        <v>#NAME?</v>
      </c>
      <c r="T752" s="13">
        <v>55</v>
      </c>
      <c r="U752" s="13">
        <v>26</v>
      </c>
    </row>
    <row r="753" spans="1:21" s="4" customFormat="1">
      <c r="A753" s="10">
        <v>41634</v>
      </c>
      <c r="B753" s="13">
        <v>1702.826</v>
      </c>
      <c r="C753" s="13">
        <v>185.89400000000001</v>
      </c>
      <c r="D753" s="13">
        <v>80.253</v>
      </c>
      <c r="E753" s="13">
        <v>118.294</v>
      </c>
      <c r="F753" s="13">
        <v>91</v>
      </c>
      <c r="G753" s="13">
        <v>132.33500000000001</v>
      </c>
      <c r="H753" s="13">
        <v>162.13999999999999</v>
      </c>
      <c r="I753" s="13">
        <v>171.5</v>
      </c>
      <c r="J753" s="13">
        <v>154.5</v>
      </c>
      <c r="K753" s="13">
        <v>200.495</v>
      </c>
      <c r="L753" s="13">
        <v>221.53800000000001</v>
      </c>
      <c r="M753" s="13">
        <v>64.540000000000006</v>
      </c>
      <c r="N753" s="13">
        <v>78.135999999999996</v>
      </c>
      <c r="O753" s="13">
        <v>227.10599999999999</v>
      </c>
      <c r="P753" s="13">
        <v>109.083</v>
      </c>
      <c r="Q753" s="13">
        <v>107.474</v>
      </c>
      <c r="R753" s="13">
        <v>126.34699999999999</v>
      </c>
      <c r="S753" s="13" t="e">
        <f t="shared" ca="1" si="22"/>
        <v>#NAME?</v>
      </c>
      <c r="T753" s="13">
        <v>55</v>
      </c>
      <c r="U753" s="13">
        <v>26</v>
      </c>
    </row>
    <row r="754" spans="1:21" s="4" customFormat="1">
      <c r="A754" s="10">
        <v>41635</v>
      </c>
      <c r="B754" s="13">
        <v>1702.826</v>
      </c>
      <c r="C754" s="13">
        <v>193</v>
      </c>
      <c r="D754" s="13">
        <v>82.06</v>
      </c>
      <c r="E754" s="13">
        <v>121.855</v>
      </c>
      <c r="F754" s="13">
        <v>91.67</v>
      </c>
      <c r="G754" s="13">
        <v>134.01</v>
      </c>
      <c r="H754" s="13">
        <v>162.13999999999999</v>
      </c>
      <c r="I754" s="13">
        <v>173.5</v>
      </c>
      <c r="J754" s="13">
        <v>158.5</v>
      </c>
      <c r="K754" s="13">
        <v>200.495</v>
      </c>
      <c r="L754" s="13">
        <v>221.53800000000001</v>
      </c>
      <c r="M754" s="13">
        <v>65.332999999999998</v>
      </c>
      <c r="N754" s="13">
        <v>78.998000000000005</v>
      </c>
      <c r="O754" s="13">
        <v>228.99</v>
      </c>
      <c r="P754" s="13">
        <v>109.34</v>
      </c>
      <c r="Q754" s="13">
        <v>107.34</v>
      </c>
      <c r="R754" s="13">
        <v>125.675</v>
      </c>
      <c r="S754" s="13" t="e">
        <f t="shared" ca="1" si="22"/>
        <v>#NAME?</v>
      </c>
      <c r="T754" s="13">
        <v>55</v>
      </c>
      <c r="U754" s="13">
        <v>26</v>
      </c>
    </row>
    <row r="755" spans="1:21" s="4" customFormat="1">
      <c r="A755" s="10">
        <v>41636</v>
      </c>
      <c r="B755" s="13">
        <v>1702.826</v>
      </c>
      <c r="C755" s="13">
        <v>193</v>
      </c>
      <c r="D755" s="13">
        <v>82.06</v>
      </c>
      <c r="E755" s="13">
        <v>121.855</v>
      </c>
      <c r="F755" s="13">
        <v>91.67</v>
      </c>
      <c r="G755" s="13">
        <v>134.01</v>
      </c>
      <c r="H755" s="13">
        <v>162.13999999999999</v>
      </c>
      <c r="I755" s="13">
        <v>173.5</v>
      </c>
      <c r="J755" s="13">
        <v>158.5</v>
      </c>
      <c r="K755" s="13">
        <v>200.495</v>
      </c>
      <c r="L755" s="13">
        <v>221.53800000000001</v>
      </c>
      <c r="M755" s="13">
        <v>65.332999999999998</v>
      </c>
      <c r="N755" s="13">
        <v>78.998000000000005</v>
      </c>
      <c r="O755" s="13">
        <v>228.99</v>
      </c>
      <c r="P755" s="13">
        <v>109.34</v>
      </c>
      <c r="Q755" s="13">
        <v>107.34</v>
      </c>
      <c r="R755" s="13">
        <v>125.675</v>
      </c>
      <c r="S755" s="13" t="e">
        <f t="shared" ca="1" si="22"/>
        <v>#NAME?</v>
      </c>
      <c r="T755" s="13">
        <v>55</v>
      </c>
      <c r="U755" s="13">
        <v>26</v>
      </c>
    </row>
    <row r="756" spans="1:21" s="4" customFormat="1">
      <c r="A756" s="10">
        <v>41637</v>
      </c>
      <c r="B756" s="13">
        <v>1702.826</v>
      </c>
      <c r="C756" s="13">
        <v>193</v>
      </c>
      <c r="D756" s="13">
        <v>82.06</v>
      </c>
      <c r="E756" s="13">
        <v>121.855</v>
      </c>
      <c r="F756" s="13">
        <v>91.67</v>
      </c>
      <c r="G756" s="13">
        <v>134.01</v>
      </c>
      <c r="H756" s="13">
        <v>162.13999999999999</v>
      </c>
      <c r="I756" s="13">
        <v>173.5</v>
      </c>
      <c r="J756" s="13">
        <v>158.5</v>
      </c>
      <c r="K756" s="13">
        <v>200.495</v>
      </c>
      <c r="L756" s="13">
        <v>221.53800000000001</v>
      </c>
      <c r="M756" s="13">
        <v>65.332999999999998</v>
      </c>
      <c r="N756" s="13">
        <v>78.998000000000005</v>
      </c>
      <c r="O756" s="13">
        <v>228.99</v>
      </c>
      <c r="P756" s="13">
        <v>109.34</v>
      </c>
      <c r="Q756" s="13">
        <v>107.34</v>
      </c>
      <c r="R756" s="13">
        <v>125.675</v>
      </c>
      <c r="S756" s="13" t="e">
        <f t="shared" ca="1" si="22"/>
        <v>#NAME?</v>
      </c>
      <c r="T756" s="13">
        <v>55</v>
      </c>
      <c r="U756" s="13">
        <v>26</v>
      </c>
    </row>
    <row r="757" spans="1:21" s="4" customFormat="1">
      <c r="A757" s="10">
        <v>41638</v>
      </c>
      <c r="B757" s="13">
        <v>1703.5989999999999</v>
      </c>
      <c r="C757" s="13">
        <v>193.809</v>
      </c>
      <c r="D757" s="13">
        <v>81.346000000000004</v>
      </c>
      <c r="E757" s="13">
        <v>120.33</v>
      </c>
      <c r="F757" s="13">
        <v>91.832999999999998</v>
      </c>
      <c r="G757" s="13">
        <v>133.32599999999999</v>
      </c>
      <c r="H757" s="13">
        <v>165</v>
      </c>
      <c r="I757" s="13">
        <v>175</v>
      </c>
      <c r="J757" s="13">
        <v>160</v>
      </c>
      <c r="K757" s="13">
        <v>203.10400000000001</v>
      </c>
      <c r="L757" s="13">
        <v>248.35</v>
      </c>
      <c r="M757" s="13">
        <v>65.894000000000005</v>
      </c>
      <c r="N757" s="13">
        <v>79.727000000000004</v>
      </c>
      <c r="O757" s="13">
        <v>237.99100000000001</v>
      </c>
      <c r="P757" s="13">
        <v>113.268</v>
      </c>
      <c r="Q757" s="13">
        <v>109.48699999999999</v>
      </c>
      <c r="R757" s="13">
        <v>129.48699999999999</v>
      </c>
      <c r="S757" s="13" t="e">
        <f t="shared" ca="1" si="22"/>
        <v>#NAME?</v>
      </c>
      <c r="T757" s="13">
        <v>54</v>
      </c>
      <c r="U757" s="13">
        <v>25</v>
      </c>
    </row>
    <row r="758" spans="1:21" s="4" customFormat="1">
      <c r="A758" s="10">
        <v>41639</v>
      </c>
      <c r="B758" s="13">
        <v>1653.598</v>
      </c>
      <c r="C758" s="13">
        <v>193.77099999999999</v>
      </c>
      <c r="D758" s="13">
        <v>79.55</v>
      </c>
      <c r="E758" s="13">
        <v>118.658</v>
      </c>
      <c r="F758" s="13">
        <v>91.51</v>
      </c>
      <c r="G758" s="13">
        <v>133.06700000000001</v>
      </c>
      <c r="H758" s="13">
        <v>165.16499999999999</v>
      </c>
      <c r="I758" s="13">
        <v>175</v>
      </c>
      <c r="J758" s="13">
        <v>160</v>
      </c>
      <c r="K758" s="13">
        <v>204.10900000000001</v>
      </c>
      <c r="L758" s="13">
        <v>244.72</v>
      </c>
      <c r="M758" s="13">
        <v>65.945999999999998</v>
      </c>
      <c r="N758" s="13">
        <v>79.832999999999998</v>
      </c>
      <c r="O758" s="13">
        <v>236.852</v>
      </c>
      <c r="P758" s="13">
        <v>114.16800000000001</v>
      </c>
      <c r="Q758" s="13">
        <v>109.444</v>
      </c>
      <c r="R758" s="13">
        <v>129.893</v>
      </c>
      <c r="S758" s="13" t="e">
        <f t="shared" ca="1" si="22"/>
        <v>#NAME?</v>
      </c>
      <c r="T758" s="13">
        <v>54</v>
      </c>
      <c r="U758" s="13">
        <v>25</v>
      </c>
    </row>
    <row r="759" spans="1:21" s="4" customFormat="1">
      <c r="A759" s="10">
        <v>41640</v>
      </c>
      <c r="B759" s="13">
        <v>1689.616</v>
      </c>
      <c r="C759" s="13">
        <v>193.096</v>
      </c>
      <c r="D759" s="13">
        <v>81.227999999999994</v>
      </c>
      <c r="E759" s="13">
        <v>117.32899999999999</v>
      </c>
      <c r="F759" s="13">
        <v>91.503</v>
      </c>
      <c r="G759" s="13">
        <v>133.06299999999999</v>
      </c>
      <c r="H759" s="13">
        <v>165.17</v>
      </c>
      <c r="I759" s="13">
        <v>175</v>
      </c>
      <c r="J759" s="13">
        <v>160</v>
      </c>
      <c r="K759" s="13">
        <v>204.11199999999999</v>
      </c>
      <c r="L759" s="13">
        <v>244.72499999999999</v>
      </c>
      <c r="M759" s="13">
        <v>65.950999999999993</v>
      </c>
      <c r="N759" s="13">
        <v>79.817999999999998</v>
      </c>
      <c r="O759" s="13">
        <v>236.85400000000001</v>
      </c>
      <c r="P759" s="13">
        <v>114.151</v>
      </c>
      <c r="Q759" s="13">
        <v>109.449</v>
      </c>
      <c r="R759" s="13">
        <v>129.911</v>
      </c>
      <c r="S759" s="13" t="e">
        <f t="shared" ca="1" si="22"/>
        <v>#NAME?</v>
      </c>
      <c r="T759" s="13">
        <v>54</v>
      </c>
      <c r="U759" s="13">
        <v>25</v>
      </c>
    </row>
    <row r="760" spans="1:21" s="4" customFormat="1">
      <c r="A760" s="10">
        <v>41641</v>
      </c>
      <c r="B760" s="13">
        <v>1651.8910000000001</v>
      </c>
      <c r="C760" s="13">
        <v>195.673</v>
      </c>
      <c r="D760" s="13">
        <v>80.619</v>
      </c>
      <c r="E760" s="13">
        <v>121.694</v>
      </c>
      <c r="F760" s="13">
        <v>95.168000000000006</v>
      </c>
      <c r="G760" s="13">
        <v>135.64400000000001</v>
      </c>
      <c r="H760" s="13">
        <v>165.02</v>
      </c>
      <c r="I760" s="13">
        <v>158</v>
      </c>
      <c r="J760" s="13">
        <v>148.5</v>
      </c>
      <c r="K760" s="13">
        <v>209.506</v>
      </c>
      <c r="L760" s="13">
        <v>245.66499999999999</v>
      </c>
      <c r="M760" s="13">
        <v>67.334999999999994</v>
      </c>
      <c r="N760" s="13">
        <v>81</v>
      </c>
      <c r="O760" s="13">
        <v>238.84</v>
      </c>
      <c r="P760" s="13">
        <v>115.16800000000001</v>
      </c>
      <c r="Q760" s="13">
        <v>110.663</v>
      </c>
      <c r="R760" s="13">
        <v>135.01499999999999</v>
      </c>
      <c r="S760" s="13" t="e">
        <f t="shared" ca="1" si="22"/>
        <v>#NAME?</v>
      </c>
      <c r="T760" s="13">
        <v>54</v>
      </c>
      <c r="U760" s="13">
        <v>25</v>
      </c>
    </row>
    <row r="761" spans="1:21" s="4" customFormat="1">
      <c r="A761" s="10">
        <v>41642</v>
      </c>
      <c r="B761" s="13">
        <v>1655.213</v>
      </c>
      <c r="C761" s="13">
        <v>188.989</v>
      </c>
      <c r="D761" s="13">
        <v>79.951999999999998</v>
      </c>
      <c r="E761" s="13">
        <v>119.06</v>
      </c>
      <c r="F761" s="13">
        <v>92.832999999999998</v>
      </c>
      <c r="G761" s="13">
        <v>133.102</v>
      </c>
      <c r="H761" s="13">
        <v>175.21</v>
      </c>
      <c r="I761" s="13">
        <v>158</v>
      </c>
      <c r="J761" s="13">
        <v>148.5</v>
      </c>
      <c r="K761" s="13">
        <v>208.16499999999999</v>
      </c>
      <c r="L761" s="13">
        <v>240.84</v>
      </c>
      <c r="M761" s="13">
        <v>68</v>
      </c>
      <c r="N761" s="13">
        <v>82.837999999999994</v>
      </c>
      <c r="O761" s="13">
        <v>241.95699999999999</v>
      </c>
      <c r="P761" s="13">
        <v>117.605</v>
      </c>
      <c r="Q761" s="13">
        <v>111.833</v>
      </c>
      <c r="R761" s="13">
        <v>138.005</v>
      </c>
      <c r="S761" s="13" t="e">
        <f t="shared" ca="1" si="22"/>
        <v>#NAME?</v>
      </c>
      <c r="T761" s="13">
        <v>53.5</v>
      </c>
      <c r="U761" s="13">
        <v>25</v>
      </c>
    </row>
    <row r="762" spans="1:21" s="4" customFormat="1">
      <c r="A762" s="10">
        <v>41643</v>
      </c>
      <c r="B762" s="13">
        <v>1655.213</v>
      </c>
      <c r="C762" s="13">
        <v>188.989</v>
      </c>
      <c r="D762" s="13">
        <v>79.951999999999998</v>
      </c>
      <c r="E762" s="13">
        <v>119.06</v>
      </c>
      <c r="F762" s="13">
        <v>92.832999999999998</v>
      </c>
      <c r="G762" s="13">
        <v>133.102</v>
      </c>
      <c r="H762" s="13">
        <v>175.21</v>
      </c>
      <c r="I762" s="13">
        <v>158</v>
      </c>
      <c r="J762" s="13">
        <v>148.5</v>
      </c>
      <c r="K762" s="13">
        <v>208.16499999999999</v>
      </c>
      <c r="L762" s="13">
        <v>240.84</v>
      </c>
      <c r="M762" s="13">
        <v>68</v>
      </c>
      <c r="N762" s="13">
        <v>82.837999999999994</v>
      </c>
      <c r="O762" s="13">
        <v>241.95699999999999</v>
      </c>
      <c r="P762" s="13">
        <v>117.605</v>
      </c>
      <c r="Q762" s="13">
        <v>111.833</v>
      </c>
      <c r="R762" s="13">
        <v>138.005</v>
      </c>
      <c r="S762" s="13" t="e">
        <f t="shared" ca="1" si="22"/>
        <v>#NAME?</v>
      </c>
      <c r="T762" s="13">
        <v>53.5</v>
      </c>
      <c r="U762" s="13">
        <v>25</v>
      </c>
    </row>
    <row r="763" spans="1:21" s="4" customFormat="1">
      <c r="A763" s="10">
        <v>41644</v>
      </c>
      <c r="B763" s="13">
        <v>1655.213</v>
      </c>
      <c r="C763" s="13">
        <v>188.989</v>
      </c>
      <c r="D763" s="13">
        <v>79.951999999999998</v>
      </c>
      <c r="E763" s="13">
        <v>119.06</v>
      </c>
      <c r="F763" s="13">
        <v>92.832999999999998</v>
      </c>
      <c r="G763" s="13">
        <v>133.102</v>
      </c>
      <c r="H763" s="13">
        <v>175.21</v>
      </c>
      <c r="I763" s="13">
        <v>158</v>
      </c>
      <c r="J763" s="13">
        <v>148.5</v>
      </c>
      <c r="K763" s="13">
        <v>208.16499999999999</v>
      </c>
      <c r="L763" s="13">
        <v>240.84</v>
      </c>
      <c r="M763" s="13">
        <v>68</v>
      </c>
      <c r="N763" s="13">
        <v>82.837999999999994</v>
      </c>
      <c r="O763" s="13">
        <v>241.95699999999999</v>
      </c>
      <c r="P763" s="13">
        <v>117.605</v>
      </c>
      <c r="Q763" s="13">
        <v>111.833</v>
      </c>
      <c r="R763" s="13">
        <v>138.005</v>
      </c>
      <c r="S763" s="13" t="e">
        <f t="shared" ca="1" si="22"/>
        <v>#NAME?</v>
      </c>
      <c r="T763" s="13">
        <v>53.5</v>
      </c>
      <c r="U763" s="13">
        <v>25</v>
      </c>
    </row>
    <row r="764" spans="1:21" s="4" customFormat="1">
      <c r="A764" s="10">
        <v>41645</v>
      </c>
      <c r="B764" s="13">
        <v>1648.67</v>
      </c>
      <c r="C764" s="13">
        <v>187.005</v>
      </c>
      <c r="D764" s="13">
        <v>81.67</v>
      </c>
      <c r="E764" s="13">
        <v>121.18300000000001</v>
      </c>
      <c r="F764" s="13">
        <v>95</v>
      </c>
      <c r="G764" s="13">
        <v>134.67599999999999</v>
      </c>
      <c r="H764" s="13">
        <v>156.71600000000001</v>
      </c>
      <c r="I764" s="13">
        <v>152.5</v>
      </c>
      <c r="J764" s="13">
        <v>136.5</v>
      </c>
      <c r="K764" s="13">
        <v>202.505</v>
      </c>
      <c r="L764" s="13">
        <v>226.17500000000001</v>
      </c>
      <c r="M764" s="13">
        <v>68.465000000000003</v>
      </c>
      <c r="N764" s="13">
        <v>83.978999999999999</v>
      </c>
      <c r="O764" s="13">
        <v>249.988</v>
      </c>
      <c r="P764" s="13">
        <v>118.371</v>
      </c>
      <c r="Q764" s="13">
        <v>112.663</v>
      </c>
      <c r="R764" s="13">
        <v>141.07400000000001</v>
      </c>
      <c r="S764" s="13" t="e">
        <f t="shared" ca="1" si="22"/>
        <v>#NAME?</v>
      </c>
      <c r="T764" s="13">
        <v>52</v>
      </c>
      <c r="U764" s="13">
        <v>24</v>
      </c>
    </row>
    <row r="765" spans="1:21" s="4" customFormat="1">
      <c r="A765" s="10">
        <v>41646</v>
      </c>
      <c r="B765" s="13">
        <v>1689.5160000000001</v>
      </c>
      <c r="C765" s="13">
        <v>189.678</v>
      </c>
      <c r="D765" s="13">
        <v>80.83</v>
      </c>
      <c r="E765" s="13">
        <v>122.59699999999999</v>
      </c>
      <c r="F765" s="13">
        <v>95.665000000000006</v>
      </c>
      <c r="G765" s="13">
        <v>136.25299999999999</v>
      </c>
      <c r="H765" s="13">
        <v>155.83500000000001</v>
      </c>
      <c r="I765" s="13">
        <v>152.5</v>
      </c>
      <c r="J765" s="13">
        <v>136.5</v>
      </c>
      <c r="K765" s="13">
        <v>199.68199999999999</v>
      </c>
      <c r="L765" s="13">
        <v>222.39400000000001</v>
      </c>
      <c r="M765" s="13">
        <v>70.33</v>
      </c>
      <c r="N765" s="13">
        <v>87.165000000000006</v>
      </c>
      <c r="O765" s="13">
        <v>242.83799999999999</v>
      </c>
      <c r="P765" s="13">
        <v>116.50700000000001</v>
      </c>
      <c r="Q765" s="13">
        <v>113.32299999999999</v>
      </c>
      <c r="R765" s="13">
        <v>144.34</v>
      </c>
      <c r="S765" s="13" t="e">
        <f t="shared" ca="1" si="22"/>
        <v>#NAME?</v>
      </c>
      <c r="T765" s="13">
        <v>51</v>
      </c>
      <c r="U765" s="13">
        <v>23.5</v>
      </c>
    </row>
    <row r="766" spans="1:21" s="4" customFormat="1">
      <c r="A766" s="10">
        <v>41647</v>
      </c>
      <c r="B766" s="13">
        <v>1750.829</v>
      </c>
      <c r="C766" s="13">
        <v>195.334</v>
      </c>
      <c r="D766" s="13">
        <v>81.825999999999993</v>
      </c>
      <c r="E766" s="13">
        <v>125.173</v>
      </c>
      <c r="F766" s="13">
        <v>98.665000000000006</v>
      </c>
      <c r="G766" s="13">
        <v>136.99799999999999</v>
      </c>
      <c r="H766" s="13">
        <v>161.79300000000001</v>
      </c>
      <c r="I766" s="13">
        <v>152.5</v>
      </c>
      <c r="J766" s="13">
        <v>136.5</v>
      </c>
      <c r="K766" s="13">
        <v>207.209</v>
      </c>
      <c r="L766" s="13">
        <v>235.66300000000001</v>
      </c>
      <c r="M766" s="13">
        <v>68.33</v>
      </c>
      <c r="N766" s="13">
        <v>86.83</v>
      </c>
      <c r="O766" s="13">
        <v>228.505</v>
      </c>
      <c r="P766" s="13">
        <v>114.16</v>
      </c>
      <c r="Q766" s="13">
        <v>112.32299999999999</v>
      </c>
      <c r="R766" s="13">
        <v>146.005</v>
      </c>
      <c r="S766" s="13" t="e">
        <f t="shared" ca="1" si="22"/>
        <v>#NAME?</v>
      </c>
      <c r="T766" s="13">
        <v>51</v>
      </c>
      <c r="U766" s="13">
        <v>23.5</v>
      </c>
    </row>
    <row r="767" spans="1:21" s="4" customFormat="1">
      <c r="A767" s="10">
        <v>41648</v>
      </c>
      <c r="B767" s="13">
        <v>1730.991</v>
      </c>
      <c r="C767" s="13">
        <v>195.66499999999999</v>
      </c>
      <c r="D767" s="13">
        <v>81.825999999999993</v>
      </c>
      <c r="E767" s="13">
        <v>124.498</v>
      </c>
      <c r="F767" s="13">
        <v>98.665000000000006</v>
      </c>
      <c r="G767" s="13">
        <v>135</v>
      </c>
      <c r="H767" s="13">
        <v>163.78</v>
      </c>
      <c r="I767" s="13">
        <v>149</v>
      </c>
      <c r="J767" s="13">
        <v>127</v>
      </c>
      <c r="K767" s="13">
        <v>209.83500000000001</v>
      </c>
      <c r="L767" s="13">
        <v>239.387</v>
      </c>
      <c r="M767" s="13">
        <v>67.33</v>
      </c>
      <c r="N767" s="13">
        <v>87.992999999999995</v>
      </c>
      <c r="O767" s="13">
        <v>232.459</v>
      </c>
      <c r="P767" s="13">
        <v>111.83499999999999</v>
      </c>
      <c r="Q767" s="13">
        <v>111.328</v>
      </c>
      <c r="R767" s="13">
        <v>147.32</v>
      </c>
      <c r="S767" s="13" t="e">
        <f t="shared" ca="1" si="22"/>
        <v>#NAME?</v>
      </c>
      <c r="T767" s="13">
        <v>49</v>
      </c>
      <c r="U767" s="13">
        <v>23</v>
      </c>
    </row>
    <row r="768" spans="1:21" s="4" customFormat="1">
      <c r="A768" s="10">
        <v>41649</v>
      </c>
      <c r="B768" s="13">
        <v>1748.575</v>
      </c>
      <c r="C768" s="13">
        <v>194.33</v>
      </c>
      <c r="D768" s="13">
        <v>80.665999999999997</v>
      </c>
      <c r="E768" s="13">
        <v>124.49</v>
      </c>
      <c r="F768" s="13">
        <v>97.665000000000006</v>
      </c>
      <c r="G768" s="13">
        <v>134.99299999999999</v>
      </c>
      <c r="H768" s="13">
        <v>158.798</v>
      </c>
      <c r="I768" s="13">
        <v>148</v>
      </c>
      <c r="J768" s="13">
        <v>126</v>
      </c>
      <c r="K768" s="13">
        <v>205.083</v>
      </c>
      <c r="L768" s="13">
        <v>233.22900000000001</v>
      </c>
      <c r="M768" s="13">
        <v>67.334999999999994</v>
      </c>
      <c r="N768" s="13">
        <v>89.412000000000006</v>
      </c>
      <c r="O768" s="13">
        <v>226.35499999999999</v>
      </c>
      <c r="P768" s="13">
        <v>110.99</v>
      </c>
      <c r="Q768" s="13">
        <v>110.33799999999999</v>
      </c>
      <c r="R768" s="13">
        <v>149.01</v>
      </c>
      <c r="S768" s="13" t="e">
        <f t="shared" ca="1" si="22"/>
        <v>#NAME?</v>
      </c>
      <c r="T768" s="13">
        <v>49</v>
      </c>
      <c r="U768" s="13">
        <v>23.5</v>
      </c>
    </row>
    <row r="769" spans="1:21" s="4" customFormat="1">
      <c r="A769" s="10">
        <v>41650</v>
      </c>
      <c r="B769" s="13">
        <v>1748.575</v>
      </c>
      <c r="C769" s="13">
        <v>194.33</v>
      </c>
      <c r="D769" s="13">
        <v>80.665999999999997</v>
      </c>
      <c r="E769" s="13">
        <v>124.49</v>
      </c>
      <c r="F769" s="13">
        <v>97.665000000000006</v>
      </c>
      <c r="G769" s="13">
        <v>134.99299999999999</v>
      </c>
      <c r="H769" s="13">
        <v>158.798</v>
      </c>
      <c r="I769" s="13">
        <v>148</v>
      </c>
      <c r="J769" s="13">
        <v>126</v>
      </c>
      <c r="K769" s="13">
        <v>205.083</v>
      </c>
      <c r="L769" s="13">
        <v>233.22900000000001</v>
      </c>
      <c r="M769" s="13">
        <v>67.334999999999994</v>
      </c>
      <c r="N769" s="13">
        <v>89.412000000000006</v>
      </c>
      <c r="O769" s="13">
        <v>226.35499999999999</v>
      </c>
      <c r="P769" s="13">
        <v>110.99</v>
      </c>
      <c r="Q769" s="13">
        <v>110.33799999999999</v>
      </c>
      <c r="R769" s="13">
        <v>149.01</v>
      </c>
      <c r="S769" s="13" t="e">
        <f t="shared" ca="1" si="22"/>
        <v>#NAME?</v>
      </c>
      <c r="T769" s="13">
        <v>49</v>
      </c>
      <c r="U769" s="13">
        <v>23.5</v>
      </c>
    </row>
    <row r="770" spans="1:21" s="4" customFormat="1">
      <c r="A770" s="10">
        <v>41651</v>
      </c>
      <c r="B770" s="13">
        <v>1748.575</v>
      </c>
      <c r="C770" s="13">
        <v>194.33</v>
      </c>
      <c r="D770" s="13">
        <v>80.665999999999997</v>
      </c>
      <c r="E770" s="13">
        <v>124.49</v>
      </c>
      <c r="F770" s="13">
        <v>97.665000000000006</v>
      </c>
      <c r="G770" s="13">
        <v>134.99299999999999</v>
      </c>
      <c r="H770" s="13">
        <v>158.798</v>
      </c>
      <c r="I770" s="13">
        <v>148</v>
      </c>
      <c r="J770" s="13">
        <v>126</v>
      </c>
      <c r="K770" s="13">
        <v>205.083</v>
      </c>
      <c r="L770" s="13">
        <v>233.22900000000001</v>
      </c>
      <c r="M770" s="13">
        <v>67.334999999999994</v>
      </c>
      <c r="N770" s="13">
        <v>89.412000000000006</v>
      </c>
      <c r="O770" s="13">
        <v>226.35499999999999</v>
      </c>
      <c r="P770" s="13">
        <v>110.99</v>
      </c>
      <c r="Q770" s="13">
        <v>110.33799999999999</v>
      </c>
      <c r="R770" s="13">
        <v>149.01</v>
      </c>
      <c r="S770" s="13" t="e">
        <f t="shared" ca="1" si="22"/>
        <v>#NAME?</v>
      </c>
      <c r="T770" s="13">
        <v>49</v>
      </c>
      <c r="U770" s="13">
        <v>23.5</v>
      </c>
    </row>
    <row r="771" spans="1:21" s="4" customFormat="1">
      <c r="A771" s="10">
        <v>41652</v>
      </c>
      <c r="B771" s="13">
        <v>1804.3040000000001</v>
      </c>
      <c r="C771" s="13">
        <v>196.67099999999999</v>
      </c>
      <c r="D771" s="13">
        <v>78.349999999999994</v>
      </c>
      <c r="E771" s="13">
        <v>123.843</v>
      </c>
      <c r="F771" s="13">
        <v>97.84</v>
      </c>
      <c r="G771" s="13">
        <v>134.70099999999999</v>
      </c>
      <c r="H771" s="13">
        <v>158.667</v>
      </c>
      <c r="I771" s="13">
        <v>151.5</v>
      </c>
      <c r="J771" s="13">
        <v>126</v>
      </c>
      <c r="K771" s="13">
        <v>207.16499999999999</v>
      </c>
      <c r="L771" s="13">
        <v>238.56200000000001</v>
      </c>
      <c r="M771" s="13">
        <v>67.828000000000003</v>
      </c>
      <c r="N771" s="13">
        <v>90.99</v>
      </c>
      <c r="O771" s="13">
        <v>219.995</v>
      </c>
      <c r="P771" s="13">
        <v>109.99</v>
      </c>
      <c r="Q771" s="13">
        <v>110.663</v>
      </c>
      <c r="R771" s="13">
        <v>150.33500000000001</v>
      </c>
      <c r="S771" s="13" t="e">
        <f t="shared" ca="1" si="22"/>
        <v>#NAME?</v>
      </c>
      <c r="T771" s="13">
        <v>52.5</v>
      </c>
      <c r="U771" s="13">
        <v>24</v>
      </c>
    </row>
    <row r="772" spans="1:21" s="4" customFormat="1">
      <c r="A772" s="10">
        <v>41653</v>
      </c>
      <c r="B772" s="13">
        <v>1851.558</v>
      </c>
      <c r="C772" s="13">
        <v>197.50299999999999</v>
      </c>
      <c r="D772" s="13">
        <v>80.984999999999999</v>
      </c>
      <c r="E772" s="13">
        <v>123.08499999999999</v>
      </c>
      <c r="F772" s="13">
        <v>97</v>
      </c>
      <c r="G772" s="13">
        <v>133.66499999999999</v>
      </c>
      <c r="H772" s="13">
        <v>159.83600000000001</v>
      </c>
      <c r="I772" s="13">
        <v>154</v>
      </c>
      <c r="J772" s="13">
        <v>131</v>
      </c>
      <c r="K772" s="13">
        <v>210.53800000000001</v>
      </c>
      <c r="L772" s="13">
        <v>239.64500000000001</v>
      </c>
      <c r="M772" s="13">
        <v>68.224000000000004</v>
      </c>
      <c r="N772" s="13">
        <v>91.17</v>
      </c>
      <c r="O772" s="13">
        <v>224.178</v>
      </c>
      <c r="P772" s="13">
        <v>114.33</v>
      </c>
      <c r="Q772" s="13">
        <v>111.06</v>
      </c>
      <c r="R772" s="13">
        <v>153.66999999999999</v>
      </c>
      <c r="S772" s="13" t="e">
        <f t="shared" ca="1" si="22"/>
        <v>#NAME?</v>
      </c>
      <c r="T772" s="13">
        <v>52.5</v>
      </c>
      <c r="U772" s="13">
        <v>24</v>
      </c>
    </row>
    <row r="773" spans="1:21" s="4" customFormat="1">
      <c r="A773" s="10">
        <v>41654</v>
      </c>
      <c r="B773" s="13">
        <v>1887.652</v>
      </c>
      <c r="C773" s="13">
        <v>196</v>
      </c>
      <c r="D773" s="13">
        <v>79.674999999999997</v>
      </c>
      <c r="E773" s="13">
        <v>120.25700000000001</v>
      </c>
      <c r="F773" s="13">
        <v>96.334999999999994</v>
      </c>
      <c r="G773" s="13">
        <v>133.00800000000001</v>
      </c>
      <c r="H773" s="13">
        <v>157.99799999999999</v>
      </c>
      <c r="I773" s="13">
        <v>152</v>
      </c>
      <c r="J773" s="13">
        <v>130</v>
      </c>
      <c r="K773" s="13">
        <v>210.83500000000001</v>
      </c>
      <c r="L773" s="13">
        <v>236.077</v>
      </c>
      <c r="M773" s="13">
        <v>68.337999999999994</v>
      </c>
      <c r="N773" s="13">
        <v>91.025000000000006</v>
      </c>
      <c r="O773" s="13">
        <v>221.67500000000001</v>
      </c>
      <c r="P773" s="13">
        <v>112.348</v>
      </c>
      <c r="Q773" s="13">
        <v>110.33799999999999</v>
      </c>
      <c r="R773" s="13">
        <v>150.66999999999999</v>
      </c>
      <c r="S773" s="13" t="e">
        <f t="shared" ca="1" si="22"/>
        <v>#NAME?</v>
      </c>
      <c r="T773" s="13">
        <v>52</v>
      </c>
      <c r="U773" s="13">
        <v>24</v>
      </c>
    </row>
    <row r="774" spans="1:21" s="4" customFormat="1">
      <c r="A774" s="10">
        <v>41655</v>
      </c>
      <c r="B774" s="13">
        <v>1935.5229999999999</v>
      </c>
      <c r="C774" s="13">
        <v>198.50200000000001</v>
      </c>
      <c r="D774" s="13">
        <v>77.34</v>
      </c>
      <c r="E774" s="13">
        <v>119.005</v>
      </c>
      <c r="F774" s="13">
        <v>96.834999999999994</v>
      </c>
      <c r="G774" s="13">
        <v>130.333</v>
      </c>
      <c r="H774" s="13">
        <v>159.46100000000001</v>
      </c>
      <c r="I774" s="13">
        <v>149.5</v>
      </c>
      <c r="J774" s="13">
        <v>126</v>
      </c>
      <c r="K774" s="13">
        <v>215.48099999999999</v>
      </c>
      <c r="L774" s="13">
        <v>238.946</v>
      </c>
      <c r="M774" s="13">
        <v>67.616</v>
      </c>
      <c r="N774" s="13">
        <v>88.832999999999998</v>
      </c>
      <c r="O774" s="13">
        <v>214.01499999999999</v>
      </c>
      <c r="P774" s="13">
        <v>110.498</v>
      </c>
      <c r="Q774" s="13">
        <v>110.16500000000001</v>
      </c>
      <c r="R774" s="13">
        <v>147.66499999999999</v>
      </c>
      <c r="S774" s="13" t="e">
        <f t="shared" ca="1" si="22"/>
        <v>#NAME?</v>
      </c>
      <c r="T774" s="13">
        <v>52</v>
      </c>
      <c r="U774" s="13">
        <v>22.5</v>
      </c>
    </row>
    <row r="775" spans="1:21" s="4" customFormat="1">
      <c r="A775" s="10">
        <v>41656</v>
      </c>
      <c r="B775" s="13">
        <v>2053.13</v>
      </c>
      <c r="C775" s="13">
        <v>196.536</v>
      </c>
      <c r="D775" s="13">
        <v>79.603999999999999</v>
      </c>
      <c r="E775" s="13">
        <v>118.669</v>
      </c>
      <c r="F775" s="13">
        <v>97.41</v>
      </c>
      <c r="G775" s="13">
        <v>131.309</v>
      </c>
      <c r="H775" s="13">
        <v>164.49799999999999</v>
      </c>
      <c r="I775" s="13">
        <v>146.5</v>
      </c>
      <c r="J775" s="13">
        <v>125.5</v>
      </c>
      <c r="K775" s="13">
        <v>217.39099999999999</v>
      </c>
      <c r="L775" s="13">
        <v>247.44</v>
      </c>
      <c r="M775" s="13">
        <v>67.998000000000005</v>
      </c>
      <c r="N775" s="13">
        <v>88.867999999999995</v>
      </c>
      <c r="O775" s="13">
        <v>215.01499999999999</v>
      </c>
      <c r="P775" s="13">
        <v>111.678</v>
      </c>
      <c r="Q775" s="13">
        <v>110.83</v>
      </c>
      <c r="R775" s="13">
        <v>149.66499999999999</v>
      </c>
      <c r="S775" s="13" t="e">
        <f t="shared" ca="1" si="22"/>
        <v>#NAME?</v>
      </c>
      <c r="T775" s="13">
        <v>49.5</v>
      </c>
      <c r="U775" s="13">
        <v>23</v>
      </c>
    </row>
    <row r="776" spans="1:21" s="4" customFormat="1">
      <c r="A776" s="10">
        <v>41657</v>
      </c>
      <c r="B776" s="13">
        <v>2053.13</v>
      </c>
      <c r="C776" s="13">
        <v>196.536</v>
      </c>
      <c r="D776" s="13">
        <v>79.603999999999999</v>
      </c>
      <c r="E776" s="13">
        <v>118.669</v>
      </c>
      <c r="F776" s="13">
        <v>97.41</v>
      </c>
      <c r="G776" s="13">
        <v>131.309</v>
      </c>
      <c r="H776" s="13">
        <v>164.49799999999999</v>
      </c>
      <c r="I776" s="13">
        <v>146.5</v>
      </c>
      <c r="J776" s="13">
        <v>125.5</v>
      </c>
      <c r="K776" s="13">
        <v>217.39099999999999</v>
      </c>
      <c r="L776" s="13">
        <v>247.44</v>
      </c>
      <c r="M776" s="13">
        <v>67.998000000000005</v>
      </c>
      <c r="N776" s="13">
        <v>88.867999999999995</v>
      </c>
      <c r="O776" s="13">
        <v>215.01499999999999</v>
      </c>
      <c r="P776" s="13">
        <v>111.678</v>
      </c>
      <c r="Q776" s="13">
        <v>110.83</v>
      </c>
      <c r="R776" s="13">
        <v>149.66499999999999</v>
      </c>
      <c r="S776" s="13" t="e">
        <f t="shared" ca="1" si="22"/>
        <v>#NAME?</v>
      </c>
      <c r="T776" s="13">
        <v>49.5</v>
      </c>
      <c r="U776" s="13">
        <v>23</v>
      </c>
    </row>
    <row r="777" spans="1:21" s="4" customFormat="1">
      <c r="A777" s="10">
        <v>41658</v>
      </c>
      <c r="B777" s="13">
        <v>2053.13</v>
      </c>
      <c r="C777" s="13">
        <v>196.536</v>
      </c>
      <c r="D777" s="13">
        <v>79.603999999999999</v>
      </c>
      <c r="E777" s="13">
        <v>118.669</v>
      </c>
      <c r="F777" s="13">
        <v>97.41</v>
      </c>
      <c r="G777" s="13">
        <v>131.309</v>
      </c>
      <c r="H777" s="13">
        <v>164.49799999999999</v>
      </c>
      <c r="I777" s="13">
        <v>146.5</v>
      </c>
      <c r="J777" s="13">
        <v>125.5</v>
      </c>
      <c r="K777" s="13">
        <v>217.39099999999999</v>
      </c>
      <c r="L777" s="13">
        <v>247.44</v>
      </c>
      <c r="M777" s="13">
        <v>67.998000000000005</v>
      </c>
      <c r="N777" s="13">
        <v>88.867999999999995</v>
      </c>
      <c r="O777" s="13">
        <v>215.01499999999999</v>
      </c>
      <c r="P777" s="13">
        <v>111.678</v>
      </c>
      <c r="Q777" s="13">
        <v>110.83</v>
      </c>
      <c r="R777" s="13">
        <v>149.66499999999999</v>
      </c>
      <c r="S777" s="13" t="e">
        <f t="shared" ca="1" si="22"/>
        <v>#NAME?</v>
      </c>
      <c r="T777" s="13">
        <v>49.5</v>
      </c>
      <c r="U777" s="13">
        <v>23</v>
      </c>
    </row>
    <row r="778" spans="1:21" s="4" customFormat="1">
      <c r="A778" s="10">
        <v>41659</v>
      </c>
      <c r="B778" s="13">
        <v>2033.761</v>
      </c>
      <c r="C778" s="13">
        <v>194.47</v>
      </c>
      <c r="D778" s="13">
        <v>78.634</v>
      </c>
      <c r="E778" s="13">
        <v>119.509</v>
      </c>
      <c r="F778" s="13">
        <v>96.218999999999994</v>
      </c>
      <c r="G778" s="13">
        <v>130.14400000000001</v>
      </c>
      <c r="H778" s="13">
        <v>167.11500000000001</v>
      </c>
      <c r="I778" s="13">
        <v>145.5</v>
      </c>
      <c r="J778" s="13">
        <v>120.5</v>
      </c>
      <c r="K778" s="13">
        <v>217.83</v>
      </c>
      <c r="L778" s="13">
        <v>247.809</v>
      </c>
      <c r="M778" s="13">
        <v>70.995000000000005</v>
      </c>
      <c r="N778" s="13">
        <v>99.275999999999996</v>
      </c>
      <c r="O778" s="13">
        <v>221.11099999999999</v>
      </c>
      <c r="P778" s="13">
        <v>115.73399999999999</v>
      </c>
      <c r="Q778" s="13">
        <v>115.654</v>
      </c>
      <c r="R778" s="13">
        <v>156.74600000000001</v>
      </c>
      <c r="S778" s="13" t="e">
        <f t="shared" ca="1" si="22"/>
        <v>#NAME?</v>
      </c>
      <c r="T778" s="13">
        <v>49</v>
      </c>
      <c r="U778" s="13">
        <v>23</v>
      </c>
    </row>
    <row r="779" spans="1:21" s="4" customFormat="1">
      <c r="A779" s="10">
        <v>41660</v>
      </c>
      <c r="B779" s="13">
        <v>2046.884</v>
      </c>
      <c r="C779" s="13">
        <v>193.995</v>
      </c>
      <c r="D779" s="13">
        <v>78.974000000000004</v>
      </c>
      <c r="E779" s="13">
        <v>117.843</v>
      </c>
      <c r="F779" s="13">
        <v>96.995000000000005</v>
      </c>
      <c r="G779" s="13">
        <v>129.65</v>
      </c>
      <c r="H779" s="13">
        <v>169.53100000000001</v>
      </c>
      <c r="I779" s="13">
        <v>145.5</v>
      </c>
      <c r="J779" s="13">
        <v>120.5</v>
      </c>
      <c r="K779" s="13">
        <v>213.89699999999999</v>
      </c>
      <c r="L779" s="13">
        <v>243.916</v>
      </c>
      <c r="M779" s="13">
        <v>69.662999999999997</v>
      </c>
      <c r="N779" s="13">
        <v>97.834999999999994</v>
      </c>
      <c r="O779" s="13">
        <v>220.66800000000001</v>
      </c>
      <c r="P779" s="13">
        <v>115.10899999999999</v>
      </c>
      <c r="Q779" s="13">
        <v>116.673</v>
      </c>
      <c r="R779" s="13">
        <v>157.82</v>
      </c>
      <c r="S779" s="13" t="e">
        <f t="shared" ca="1" si="22"/>
        <v>#NAME?</v>
      </c>
      <c r="T779" s="13">
        <v>49</v>
      </c>
      <c r="U779" s="13">
        <v>23</v>
      </c>
    </row>
    <row r="780" spans="1:21" s="4" customFormat="1">
      <c r="A780" s="10">
        <v>41661</v>
      </c>
      <c r="B780" s="13">
        <v>2182.0169999999998</v>
      </c>
      <c r="C780" s="13">
        <v>199.66</v>
      </c>
      <c r="D780" s="13">
        <v>77.34</v>
      </c>
      <c r="E780" s="13">
        <v>123.495</v>
      </c>
      <c r="F780" s="13">
        <v>101.33</v>
      </c>
      <c r="G780" s="13">
        <v>133.327</v>
      </c>
      <c r="H780" s="13">
        <v>168.24799999999999</v>
      </c>
      <c r="I780" s="13">
        <v>147.5</v>
      </c>
      <c r="J780" s="13">
        <v>120.5</v>
      </c>
      <c r="K780" s="13">
        <v>211.83799999999999</v>
      </c>
      <c r="L780" s="13">
        <v>245.49799999999999</v>
      </c>
      <c r="M780" s="13">
        <v>68.668000000000006</v>
      </c>
      <c r="N780" s="13">
        <v>97.67</v>
      </c>
      <c r="O780" s="13">
        <v>218.49799999999999</v>
      </c>
      <c r="P780" s="13">
        <v>114.505</v>
      </c>
      <c r="Q780" s="13">
        <v>116.343</v>
      </c>
      <c r="R780" s="13">
        <v>159.995</v>
      </c>
      <c r="S780" s="13" t="e">
        <f t="shared" ca="1" si="22"/>
        <v>#NAME?</v>
      </c>
      <c r="T780" s="13">
        <v>49</v>
      </c>
      <c r="U780" s="13">
        <v>22.5</v>
      </c>
    </row>
    <row r="781" spans="1:21" s="4" customFormat="1">
      <c r="A781" s="10">
        <v>41662</v>
      </c>
      <c r="B781" s="13">
        <v>2375.9839999999999</v>
      </c>
      <c r="C781" s="13">
        <v>204.5</v>
      </c>
      <c r="D781" s="13">
        <v>80.155000000000001</v>
      </c>
      <c r="E781" s="13">
        <v>129.827</v>
      </c>
      <c r="F781" s="13">
        <v>106.66500000000001</v>
      </c>
      <c r="G781" s="13">
        <v>138.33000000000001</v>
      </c>
      <c r="H781" s="13">
        <v>177.12899999999999</v>
      </c>
      <c r="I781" s="13">
        <v>147.5</v>
      </c>
      <c r="J781" s="13">
        <v>120.5</v>
      </c>
      <c r="K781" s="13">
        <v>222.381</v>
      </c>
      <c r="L781" s="13">
        <v>263.233</v>
      </c>
      <c r="M781" s="13">
        <v>68.653000000000006</v>
      </c>
      <c r="N781" s="13">
        <v>96.01</v>
      </c>
      <c r="O781" s="13">
        <v>223.029</v>
      </c>
      <c r="P781" s="13">
        <v>116.26900000000001</v>
      </c>
      <c r="Q781" s="13">
        <v>116.99299999999999</v>
      </c>
      <c r="R781" s="13">
        <v>160.655</v>
      </c>
      <c r="S781" s="13" t="e">
        <f t="shared" ca="1" si="22"/>
        <v>#NAME?</v>
      </c>
      <c r="T781" s="13">
        <v>49</v>
      </c>
      <c r="U781" s="13">
        <v>23</v>
      </c>
    </row>
    <row r="782" spans="1:21" s="4" customFormat="1">
      <c r="A782" s="10">
        <v>41663</v>
      </c>
      <c r="B782" s="13">
        <v>2645.895</v>
      </c>
      <c r="C782" s="13">
        <v>210.99799999999999</v>
      </c>
      <c r="D782" s="13">
        <v>84.152000000000001</v>
      </c>
      <c r="E782" s="13">
        <v>136.15299999999999</v>
      </c>
      <c r="F782" s="13">
        <v>112.66</v>
      </c>
      <c r="G782" s="13">
        <v>144.655</v>
      </c>
      <c r="H782" s="13">
        <v>184.423</v>
      </c>
      <c r="I782" s="13">
        <v>162</v>
      </c>
      <c r="J782" s="13">
        <v>132</v>
      </c>
      <c r="K782" s="13">
        <v>233.17500000000001</v>
      </c>
      <c r="L782" s="13">
        <v>274.83800000000002</v>
      </c>
      <c r="M782" s="13">
        <v>73.992999999999995</v>
      </c>
      <c r="N782" s="13">
        <v>104.825</v>
      </c>
      <c r="O782" s="13">
        <v>231.15299999999999</v>
      </c>
      <c r="P782" s="13">
        <v>129.46299999999999</v>
      </c>
      <c r="Q782" s="13">
        <v>126.15</v>
      </c>
      <c r="R782" s="13">
        <v>170.125</v>
      </c>
      <c r="S782" s="13" t="e">
        <f t="shared" ca="1" si="22"/>
        <v>#NAME?</v>
      </c>
      <c r="T782" s="13">
        <v>49</v>
      </c>
      <c r="U782" s="13">
        <v>23</v>
      </c>
    </row>
    <row r="783" spans="1:21" s="4" customFormat="1">
      <c r="A783" s="10">
        <v>41664</v>
      </c>
      <c r="B783" s="13">
        <v>2645.895</v>
      </c>
      <c r="C783" s="13">
        <v>210.99799999999999</v>
      </c>
      <c r="D783" s="13">
        <v>84.152000000000001</v>
      </c>
      <c r="E783" s="13">
        <v>136.15299999999999</v>
      </c>
      <c r="F783" s="13">
        <v>112.66</v>
      </c>
      <c r="G783" s="13">
        <v>144.655</v>
      </c>
      <c r="H783" s="13">
        <v>184.423</v>
      </c>
      <c r="I783" s="13">
        <v>162</v>
      </c>
      <c r="J783" s="13">
        <v>132</v>
      </c>
      <c r="K783" s="13">
        <v>233.17500000000001</v>
      </c>
      <c r="L783" s="13">
        <v>274.83800000000002</v>
      </c>
      <c r="M783" s="13">
        <v>73.992999999999995</v>
      </c>
      <c r="N783" s="13">
        <v>104.825</v>
      </c>
      <c r="O783" s="13">
        <v>231.15299999999999</v>
      </c>
      <c r="P783" s="13">
        <v>129.46299999999999</v>
      </c>
      <c r="Q783" s="13">
        <v>126.15</v>
      </c>
      <c r="R783" s="13">
        <v>170.125</v>
      </c>
      <c r="S783" s="13" t="e">
        <f t="shared" ca="1" si="22"/>
        <v>#NAME?</v>
      </c>
      <c r="T783" s="13">
        <v>49</v>
      </c>
      <c r="U783" s="13">
        <v>23</v>
      </c>
    </row>
    <row r="784" spans="1:21" s="4" customFormat="1">
      <c r="A784" s="10">
        <v>41665</v>
      </c>
      <c r="B784" s="13">
        <v>2645.895</v>
      </c>
      <c r="C784" s="13">
        <v>210.99799999999999</v>
      </c>
      <c r="D784" s="13">
        <v>84.152000000000001</v>
      </c>
      <c r="E784" s="13">
        <v>136.15299999999999</v>
      </c>
      <c r="F784" s="13">
        <v>112.66</v>
      </c>
      <c r="G784" s="13">
        <v>144.655</v>
      </c>
      <c r="H784" s="13">
        <v>184.423</v>
      </c>
      <c r="I784" s="13">
        <v>162</v>
      </c>
      <c r="J784" s="13">
        <v>132</v>
      </c>
      <c r="K784" s="13">
        <v>233.17500000000001</v>
      </c>
      <c r="L784" s="13">
        <v>274.83800000000002</v>
      </c>
      <c r="M784" s="13">
        <v>73.992999999999995</v>
      </c>
      <c r="N784" s="13">
        <v>104.825</v>
      </c>
      <c r="O784" s="13">
        <v>231.15299999999999</v>
      </c>
      <c r="P784" s="13">
        <v>129.46299999999999</v>
      </c>
      <c r="Q784" s="13">
        <v>126.15</v>
      </c>
      <c r="R784" s="13">
        <v>170.125</v>
      </c>
      <c r="S784" s="13" t="e">
        <f t="shared" ca="1" si="22"/>
        <v>#NAME?</v>
      </c>
      <c r="T784" s="13">
        <v>49</v>
      </c>
      <c r="U784" s="13">
        <v>23</v>
      </c>
    </row>
    <row r="785" spans="1:21" s="4" customFormat="1">
      <c r="A785" s="10">
        <v>41666</v>
      </c>
      <c r="B785" s="13">
        <v>2703.9450000000002</v>
      </c>
      <c r="C785" s="13">
        <v>210.33</v>
      </c>
      <c r="D785" s="13">
        <v>84.325000000000003</v>
      </c>
      <c r="E785" s="13">
        <v>131.17699999999999</v>
      </c>
      <c r="F785" s="13">
        <v>110.01</v>
      </c>
      <c r="G785" s="13">
        <v>141.35</v>
      </c>
      <c r="H785" s="13">
        <v>185.333</v>
      </c>
      <c r="I785" s="13">
        <v>169.5</v>
      </c>
      <c r="J785" s="13">
        <v>133.5</v>
      </c>
      <c r="K785" s="13">
        <v>223.33799999999999</v>
      </c>
      <c r="L785" s="13">
        <v>263.00299999999999</v>
      </c>
      <c r="M785" s="13">
        <v>71.834999999999994</v>
      </c>
      <c r="N785" s="13">
        <v>99.177999999999997</v>
      </c>
      <c r="O785" s="13">
        <v>237.667</v>
      </c>
      <c r="P785" s="13">
        <v>127.33799999999999</v>
      </c>
      <c r="Q785" s="13">
        <v>125.825</v>
      </c>
      <c r="R785" s="13">
        <v>167.322</v>
      </c>
      <c r="S785" s="13" t="e">
        <f t="shared" ca="1" si="22"/>
        <v>#NAME?</v>
      </c>
      <c r="T785" s="13">
        <v>55</v>
      </c>
      <c r="U785" s="13">
        <v>23</v>
      </c>
    </row>
    <row r="786" spans="1:21" s="4" customFormat="1">
      <c r="A786" s="10">
        <v>41667</v>
      </c>
      <c r="B786" s="13">
        <v>2613.7280000000001</v>
      </c>
      <c r="C786" s="13">
        <v>199.34</v>
      </c>
      <c r="D786" s="13">
        <v>86.667000000000002</v>
      </c>
      <c r="E786" s="13">
        <v>124.508</v>
      </c>
      <c r="F786" s="13">
        <v>101.015</v>
      </c>
      <c r="G786" s="13">
        <v>133.358</v>
      </c>
      <c r="H786" s="13">
        <v>179.99299999999999</v>
      </c>
      <c r="I786" s="13">
        <v>165.5</v>
      </c>
      <c r="J786" s="13">
        <v>129.5</v>
      </c>
      <c r="K786" s="13">
        <v>220.49</v>
      </c>
      <c r="L786" s="13">
        <v>256.827</v>
      </c>
      <c r="M786" s="13">
        <v>67.168000000000006</v>
      </c>
      <c r="N786" s="13">
        <v>91.174999999999997</v>
      </c>
      <c r="O786" s="13">
        <v>224.66499999999999</v>
      </c>
      <c r="P786" s="13">
        <v>117.67</v>
      </c>
      <c r="Q786" s="13">
        <v>119.83799999999999</v>
      </c>
      <c r="R786" s="13">
        <v>160.822</v>
      </c>
      <c r="S786" s="13" t="e">
        <f t="shared" ca="1" si="22"/>
        <v>#NAME?</v>
      </c>
      <c r="T786" s="13">
        <v>53.5</v>
      </c>
      <c r="U786" s="13">
        <v>23.5</v>
      </c>
    </row>
    <row r="787" spans="1:21" s="4" customFormat="1">
      <c r="A787" s="10">
        <v>41668</v>
      </c>
      <c r="B787" s="13">
        <v>2644.1149999999998</v>
      </c>
      <c r="C787" s="13">
        <v>208.32900000000001</v>
      </c>
      <c r="D787" s="13">
        <v>88.007000000000005</v>
      </c>
      <c r="E787" s="13">
        <v>132.827</v>
      </c>
      <c r="F787" s="13">
        <v>109.16500000000001</v>
      </c>
      <c r="G787" s="13">
        <v>140.995</v>
      </c>
      <c r="H787" s="13">
        <v>192.12</v>
      </c>
      <c r="I787" s="13">
        <v>163.5</v>
      </c>
      <c r="J787" s="13">
        <v>128.5</v>
      </c>
      <c r="K787" s="13">
        <v>231.84</v>
      </c>
      <c r="L787" s="13">
        <v>253.84</v>
      </c>
      <c r="M787" s="13">
        <v>66.941000000000003</v>
      </c>
      <c r="N787" s="13">
        <v>93.322999999999993</v>
      </c>
      <c r="O787" s="13">
        <v>223.64500000000001</v>
      </c>
      <c r="P787" s="13">
        <v>120.31</v>
      </c>
      <c r="Q787" s="13">
        <v>113.858</v>
      </c>
      <c r="R787" s="13">
        <v>162.80799999999999</v>
      </c>
      <c r="S787" s="13" t="e">
        <f t="shared" ca="1" si="22"/>
        <v>#NAME?</v>
      </c>
      <c r="T787" s="13">
        <v>53</v>
      </c>
      <c r="U787" s="13">
        <v>23.5</v>
      </c>
    </row>
    <row r="788" spans="1:21" s="4" customFormat="1">
      <c r="A788" s="10">
        <v>41669</v>
      </c>
      <c r="B788" s="13">
        <v>2690.4720000000002</v>
      </c>
      <c r="C788" s="13">
        <v>206.82900000000001</v>
      </c>
      <c r="D788" s="13">
        <v>87.341999999999999</v>
      </c>
      <c r="E788" s="13">
        <v>132.49299999999999</v>
      </c>
      <c r="F788" s="13">
        <v>108.172</v>
      </c>
      <c r="G788" s="13">
        <v>139.66999999999999</v>
      </c>
      <c r="H788" s="13">
        <v>195.72200000000001</v>
      </c>
      <c r="I788" s="13">
        <v>163.5</v>
      </c>
      <c r="J788" s="13">
        <v>131.5</v>
      </c>
      <c r="K788" s="13">
        <v>229.333</v>
      </c>
      <c r="L788" s="13">
        <v>259.94099999999997</v>
      </c>
      <c r="M788" s="13">
        <v>70.337999999999994</v>
      </c>
      <c r="N788" s="13">
        <v>97.956999999999994</v>
      </c>
      <c r="O788" s="13">
        <v>231.678</v>
      </c>
      <c r="P788" s="13">
        <v>125.51</v>
      </c>
      <c r="Q788" s="13">
        <v>120.97799999999999</v>
      </c>
      <c r="R788" s="13">
        <v>164.83799999999999</v>
      </c>
      <c r="S788" s="13" t="e">
        <f t="shared" ca="1" si="22"/>
        <v>#NAME?</v>
      </c>
      <c r="T788" s="13">
        <v>53</v>
      </c>
      <c r="U788" s="13">
        <v>24</v>
      </c>
    </row>
    <row r="789" spans="1:21" s="4" customFormat="1">
      <c r="A789" s="10">
        <v>41670</v>
      </c>
      <c r="B789" s="13">
        <v>2804.1460000000002</v>
      </c>
      <c r="C789" s="13">
        <v>205.68100000000001</v>
      </c>
      <c r="D789" s="13">
        <v>86.352000000000004</v>
      </c>
      <c r="E789" s="13">
        <v>130.84</v>
      </c>
      <c r="F789" s="13">
        <v>107.67700000000001</v>
      </c>
      <c r="G789" s="13">
        <v>140.01499999999999</v>
      </c>
      <c r="H789" s="13">
        <v>202.845</v>
      </c>
      <c r="I789" s="13">
        <v>172.5</v>
      </c>
      <c r="J789" s="13">
        <v>131.5</v>
      </c>
      <c r="K789" s="13">
        <v>233.018</v>
      </c>
      <c r="L789" s="13">
        <v>270.33199999999999</v>
      </c>
      <c r="M789" s="13">
        <v>70.912000000000006</v>
      </c>
      <c r="N789" s="13">
        <v>98.174999999999997</v>
      </c>
      <c r="O789" s="13">
        <v>233.41</v>
      </c>
      <c r="P789" s="13">
        <v>125.78700000000001</v>
      </c>
      <c r="Q789" s="13">
        <v>121.76300000000001</v>
      </c>
      <c r="R789" s="13">
        <v>165.15799999999999</v>
      </c>
      <c r="S789" s="13" t="e">
        <f t="shared" ca="1" si="22"/>
        <v>#NAME?</v>
      </c>
      <c r="T789" s="13">
        <v>56</v>
      </c>
      <c r="U789" s="13">
        <v>25</v>
      </c>
    </row>
    <row r="790" spans="1:21" s="4" customFormat="1">
      <c r="A790" s="10">
        <v>41671</v>
      </c>
      <c r="B790" s="13">
        <v>2804.1460000000002</v>
      </c>
      <c r="C790" s="13">
        <v>205.68100000000001</v>
      </c>
      <c r="D790" s="13">
        <v>86.352000000000004</v>
      </c>
      <c r="E790" s="13">
        <v>130.84</v>
      </c>
      <c r="F790" s="13">
        <v>107.67700000000001</v>
      </c>
      <c r="G790" s="13">
        <v>140.01499999999999</v>
      </c>
      <c r="H790" s="13">
        <v>202.845</v>
      </c>
      <c r="I790" s="13">
        <v>172.5</v>
      </c>
      <c r="J790" s="13">
        <v>131.5</v>
      </c>
      <c r="K790" s="13">
        <v>233.018</v>
      </c>
      <c r="L790" s="13">
        <v>270.33199999999999</v>
      </c>
      <c r="M790" s="13">
        <v>70.912000000000006</v>
      </c>
      <c r="N790" s="13">
        <v>98.174999999999997</v>
      </c>
      <c r="O790" s="13">
        <v>233.41</v>
      </c>
      <c r="P790" s="13">
        <v>125.78700000000001</v>
      </c>
      <c r="Q790" s="13">
        <v>121.76300000000001</v>
      </c>
      <c r="R790" s="13">
        <v>165.15799999999999</v>
      </c>
      <c r="S790" s="13" t="e">
        <f t="shared" ca="1" si="22"/>
        <v>#NAME?</v>
      </c>
      <c r="T790" s="13">
        <v>56</v>
      </c>
      <c r="U790" s="13">
        <v>25</v>
      </c>
    </row>
    <row r="791" spans="1:21" s="4" customFormat="1">
      <c r="A791" s="10">
        <v>41672</v>
      </c>
      <c r="B791" s="13">
        <v>2804.1460000000002</v>
      </c>
      <c r="C791" s="13">
        <v>205.68100000000001</v>
      </c>
      <c r="D791" s="13">
        <v>86.352000000000004</v>
      </c>
      <c r="E791" s="13">
        <v>130.84</v>
      </c>
      <c r="F791" s="13">
        <v>107.67700000000001</v>
      </c>
      <c r="G791" s="13">
        <v>140.01499999999999</v>
      </c>
      <c r="H791" s="13">
        <v>202.845</v>
      </c>
      <c r="I791" s="13">
        <v>172.5</v>
      </c>
      <c r="J791" s="13">
        <v>131.5</v>
      </c>
      <c r="K791" s="13">
        <v>233.018</v>
      </c>
      <c r="L791" s="13">
        <v>270.33199999999999</v>
      </c>
      <c r="M791" s="13">
        <v>70.912000000000006</v>
      </c>
      <c r="N791" s="13">
        <v>98.174999999999997</v>
      </c>
      <c r="O791" s="13">
        <v>233.41</v>
      </c>
      <c r="P791" s="13">
        <v>125.78700000000001</v>
      </c>
      <c r="Q791" s="13">
        <v>121.76300000000001</v>
      </c>
      <c r="R791" s="13">
        <v>165.15799999999999</v>
      </c>
      <c r="S791" s="13" t="e">
        <f t="shared" ca="1" si="22"/>
        <v>#NAME?</v>
      </c>
      <c r="T791" s="13">
        <v>56</v>
      </c>
      <c r="U791" s="13">
        <v>25</v>
      </c>
    </row>
    <row r="792" spans="1:21" s="4" customFormat="1">
      <c r="A792" s="10">
        <v>41673</v>
      </c>
      <c r="B792" s="13">
        <v>2818.9189999999999</v>
      </c>
      <c r="C792" s="13">
        <v>209.34</v>
      </c>
      <c r="D792" s="13">
        <v>91.034999999999997</v>
      </c>
      <c r="E792" s="13">
        <v>132.518</v>
      </c>
      <c r="F792" s="13">
        <v>110.005</v>
      </c>
      <c r="G792" s="13">
        <v>140.679</v>
      </c>
      <c r="H792" s="13">
        <v>203.99799999999999</v>
      </c>
      <c r="I792" s="13">
        <v>171</v>
      </c>
      <c r="J792" s="13">
        <v>133.5</v>
      </c>
      <c r="K792" s="13">
        <v>236.66</v>
      </c>
      <c r="L792" s="13">
        <v>275.66300000000001</v>
      </c>
      <c r="M792" s="13">
        <v>71.492999999999995</v>
      </c>
      <c r="N792" s="13">
        <v>97.185000000000002</v>
      </c>
      <c r="O792" s="13">
        <v>235.178</v>
      </c>
      <c r="P792" s="13">
        <v>127.33</v>
      </c>
      <c r="Q792" s="13">
        <v>127.31699999999999</v>
      </c>
      <c r="R792" s="13">
        <v>166.43799999999999</v>
      </c>
      <c r="S792" s="13" t="e">
        <f t="shared" ca="1" si="22"/>
        <v>#NAME?</v>
      </c>
      <c r="T792" s="13">
        <v>56</v>
      </c>
      <c r="U792" s="13">
        <v>25</v>
      </c>
    </row>
    <row r="793" spans="1:21" s="4" customFormat="1">
      <c r="A793" s="10">
        <v>41674</v>
      </c>
      <c r="B793" s="13">
        <v>2711.326</v>
      </c>
      <c r="C793" s="13">
        <v>198.75</v>
      </c>
      <c r="D793" s="13">
        <v>91.665000000000006</v>
      </c>
      <c r="E793" s="13">
        <v>129.822</v>
      </c>
      <c r="F793" s="13">
        <v>103.625</v>
      </c>
      <c r="G793" s="13">
        <v>135.345</v>
      </c>
      <c r="H793" s="13">
        <v>189.57900000000001</v>
      </c>
      <c r="I793" s="13">
        <v>171.5</v>
      </c>
      <c r="J793" s="13">
        <v>133.5</v>
      </c>
      <c r="K793" s="13">
        <v>222.505</v>
      </c>
      <c r="L793" s="13">
        <v>259.505</v>
      </c>
      <c r="M793" s="13">
        <v>72.665000000000006</v>
      </c>
      <c r="N793" s="13">
        <v>99.507000000000005</v>
      </c>
      <c r="O793" s="13">
        <v>236.678</v>
      </c>
      <c r="P793" s="13">
        <v>126.675</v>
      </c>
      <c r="Q793" s="13">
        <v>125.66500000000001</v>
      </c>
      <c r="R793" s="13">
        <v>165.83799999999999</v>
      </c>
      <c r="S793" s="13" t="e">
        <f t="shared" ca="1" si="22"/>
        <v>#NAME?</v>
      </c>
      <c r="T793" s="13">
        <v>56</v>
      </c>
      <c r="U793" s="13">
        <v>25</v>
      </c>
    </row>
    <row r="794" spans="1:21" s="4" customFormat="1">
      <c r="A794" s="10">
        <v>41675</v>
      </c>
      <c r="B794" s="13">
        <v>2509.8679999999999</v>
      </c>
      <c r="C794" s="13">
        <v>192.65899999999999</v>
      </c>
      <c r="D794" s="13">
        <v>90.102000000000004</v>
      </c>
      <c r="E794" s="13">
        <v>127.146</v>
      </c>
      <c r="F794" s="13">
        <v>102.995</v>
      </c>
      <c r="G794" s="13">
        <v>133.34399999999999</v>
      </c>
      <c r="H794" s="13">
        <v>191.5</v>
      </c>
      <c r="I794" s="13">
        <v>171.5</v>
      </c>
      <c r="J794" s="13">
        <v>134.5</v>
      </c>
      <c r="K794" s="13">
        <v>224.386</v>
      </c>
      <c r="L794" s="13">
        <v>255.56299999999999</v>
      </c>
      <c r="M794" s="13">
        <v>71.435000000000002</v>
      </c>
      <c r="N794" s="13">
        <v>95.209000000000003</v>
      </c>
      <c r="O794" s="13">
        <v>220.83799999999999</v>
      </c>
      <c r="P794" s="13">
        <v>122.28700000000001</v>
      </c>
      <c r="Q794" s="13">
        <v>122.655</v>
      </c>
      <c r="R794" s="13">
        <v>160.827</v>
      </c>
      <c r="S794" s="13" t="e">
        <f t="shared" ca="1" si="22"/>
        <v>#NAME?</v>
      </c>
      <c r="T794" s="13">
        <v>55.5</v>
      </c>
      <c r="U794" s="13">
        <v>25</v>
      </c>
    </row>
    <row r="795" spans="1:21" s="4" customFormat="1">
      <c r="A795" s="10">
        <v>41676</v>
      </c>
      <c r="B795" s="13">
        <v>2441.067</v>
      </c>
      <c r="C795" s="13">
        <v>186.077</v>
      </c>
      <c r="D795" s="13">
        <v>89.555000000000007</v>
      </c>
      <c r="E795" s="13">
        <v>122.098</v>
      </c>
      <c r="F795" s="13">
        <v>96.488</v>
      </c>
      <c r="G795" s="13">
        <v>127.997</v>
      </c>
      <c r="H795" s="13">
        <v>184.68700000000001</v>
      </c>
      <c r="I795" s="13">
        <v>169.5</v>
      </c>
      <c r="J795" s="13">
        <v>133.5</v>
      </c>
      <c r="K795" s="13">
        <v>215.00700000000001</v>
      </c>
      <c r="L795" s="13">
        <v>244.934</v>
      </c>
      <c r="M795" s="13">
        <v>70.483999999999995</v>
      </c>
      <c r="N795" s="13">
        <v>95.004999999999995</v>
      </c>
      <c r="O795" s="13">
        <v>216.39099999999999</v>
      </c>
      <c r="P795" s="13">
        <v>118.979</v>
      </c>
      <c r="Q795" s="13">
        <v>119.423</v>
      </c>
      <c r="R795" s="13">
        <v>158.78</v>
      </c>
      <c r="S795" s="13" t="e">
        <f t="shared" ca="1" si="22"/>
        <v>#NAME?</v>
      </c>
      <c r="T795" s="13">
        <v>55</v>
      </c>
      <c r="U795" s="13">
        <v>25</v>
      </c>
    </row>
    <row r="796" spans="1:21" s="4" customFormat="1">
      <c r="A796" s="10">
        <v>41677</v>
      </c>
      <c r="B796" s="13">
        <v>2441.5160000000001</v>
      </c>
      <c r="C796" s="13">
        <v>184.99</v>
      </c>
      <c r="D796" s="13">
        <v>87.366</v>
      </c>
      <c r="E796" s="13">
        <v>121.48099999999999</v>
      </c>
      <c r="F796" s="13">
        <v>95.656999999999996</v>
      </c>
      <c r="G796" s="13">
        <v>126.325</v>
      </c>
      <c r="H796" s="13">
        <v>185.00299999999999</v>
      </c>
      <c r="I796" s="13">
        <v>164.5</v>
      </c>
      <c r="J796" s="13">
        <v>131.5</v>
      </c>
      <c r="K796" s="13">
        <v>217.00700000000001</v>
      </c>
      <c r="L796" s="13">
        <v>246.00299999999999</v>
      </c>
      <c r="M796" s="13">
        <v>71.319000000000003</v>
      </c>
      <c r="N796" s="13">
        <v>93.441000000000003</v>
      </c>
      <c r="O796" s="13">
        <v>216.602</v>
      </c>
      <c r="P796" s="13">
        <v>117.163</v>
      </c>
      <c r="Q796" s="13">
        <v>117.483</v>
      </c>
      <c r="R796" s="13">
        <v>158.232</v>
      </c>
      <c r="S796" s="13" t="e">
        <f t="shared" ca="1" si="22"/>
        <v>#NAME?</v>
      </c>
      <c r="T796" s="13">
        <v>55</v>
      </c>
      <c r="U796" s="13">
        <v>26</v>
      </c>
    </row>
    <row r="797" spans="1:21" s="4" customFormat="1">
      <c r="A797" s="10">
        <v>41678</v>
      </c>
      <c r="B797" s="13">
        <v>2441.5160000000001</v>
      </c>
      <c r="C797" s="13">
        <v>184.99</v>
      </c>
      <c r="D797" s="13">
        <v>87.366</v>
      </c>
      <c r="E797" s="13">
        <v>121.48099999999999</v>
      </c>
      <c r="F797" s="13">
        <v>95.656999999999996</v>
      </c>
      <c r="G797" s="13">
        <v>126.325</v>
      </c>
      <c r="H797" s="13">
        <v>185.00299999999999</v>
      </c>
      <c r="I797" s="13">
        <v>164.5</v>
      </c>
      <c r="J797" s="13">
        <v>131.5</v>
      </c>
      <c r="K797" s="13">
        <v>217.00700000000001</v>
      </c>
      <c r="L797" s="13">
        <v>246.00299999999999</v>
      </c>
      <c r="M797" s="13">
        <v>71.319000000000003</v>
      </c>
      <c r="N797" s="13">
        <v>93.441000000000003</v>
      </c>
      <c r="O797" s="13">
        <v>216.602</v>
      </c>
      <c r="P797" s="13">
        <v>117.163</v>
      </c>
      <c r="Q797" s="13">
        <v>117.483</v>
      </c>
      <c r="R797" s="13">
        <v>158.232</v>
      </c>
      <c r="S797" s="13" t="e">
        <f t="shared" ref="S797:S860" ca="1" si="23">+IFERROR(VLOOKUP($A797,$Y$28:$Z$330,2,0),S796)</f>
        <v>#NAME?</v>
      </c>
      <c r="T797" s="13">
        <v>55</v>
      </c>
      <c r="U797" s="13">
        <v>26</v>
      </c>
    </row>
    <row r="798" spans="1:21" s="4" customFormat="1">
      <c r="A798" s="10">
        <v>41679</v>
      </c>
      <c r="B798" s="13">
        <v>2441.5160000000001</v>
      </c>
      <c r="C798" s="13">
        <v>184.99</v>
      </c>
      <c r="D798" s="13">
        <v>87.366</v>
      </c>
      <c r="E798" s="13">
        <v>121.48099999999999</v>
      </c>
      <c r="F798" s="13">
        <v>95.656999999999996</v>
      </c>
      <c r="G798" s="13">
        <v>126.325</v>
      </c>
      <c r="H798" s="13">
        <v>185.00299999999999</v>
      </c>
      <c r="I798" s="13">
        <v>164.5</v>
      </c>
      <c r="J798" s="13">
        <v>131.5</v>
      </c>
      <c r="K798" s="13">
        <v>217.00700000000001</v>
      </c>
      <c r="L798" s="13">
        <v>246.00299999999999</v>
      </c>
      <c r="M798" s="13">
        <v>71.319000000000003</v>
      </c>
      <c r="N798" s="13">
        <v>93.441000000000003</v>
      </c>
      <c r="O798" s="13">
        <v>216.602</v>
      </c>
      <c r="P798" s="13">
        <v>117.163</v>
      </c>
      <c r="Q798" s="13">
        <v>117.483</v>
      </c>
      <c r="R798" s="13">
        <v>158.232</v>
      </c>
      <c r="S798" s="13" t="e">
        <f t="shared" ca="1" si="23"/>
        <v>#NAME?</v>
      </c>
      <c r="T798" s="13">
        <v>55</v>
      </c>
      <c r="U798" s="13">
        <v>26</v>
      </c>
    </row>
    <row r="799" spans="1:21" s="4" customFormat="1">
      <c r="A799" s="10">
        <v>41680</v>
      </c>
      <c r="B799" s="13">
        <v>2424.4059999999999</v>
      </c>
      <c r="C799" s="13">
        <v>190.155</v>
      </c>
      <c r="D799" s="13">
        <v>88.314999999999998</v>
      </c>
      <c r="E799" s="13">
        <v>123.34</v>
      </c>
      <c r="F799" s="13">
        <v>98.492999999999995</v>
      </c>
      <c r="G799" s="13">
        <v>129.02000000000001</v>
      </c>
      <c r="H799" s="13">
        <v>187.83500000000001</v>
      </c>
      <c r="I799" s="13">
        <v>161.5</v>
      </c>
      <c r="J799" s="13">
        <v>133.5</v>
      </c>
      <c r="K799" s="13">
        <v>224.83500000000001</v>
      </c>
      <c r="L799" s="13">
        <v>255.16499999999999</v>
      </c>
      <c r="M799" s="13">
        <v>69.600999999999999</v>
      </c>
      <c r="N799" s="13">
        <v>90.165000000000006</v>
      </c>
      <c r="O799" s="13">
        <v>214.95400000000001</v>
      </c>
      <c r="P799" s="13">
        <v>115.687</v>
      </c>
      <c r="Q799" s="13">
        <v>115.345</v>
      </c>
      <c r="R799" s="13">
        <v>156.60300000000001</v>
      </c>
      <c r="S799" s="13" t="e">
        <f t="shared" ca="1" si="23"/>
        <v>#NAME?</v>
      </c>
      <c r="T799" s="13">
        <v>55.5</v>
      </c>
      <c r="U799" s="13">
        <v>26.5</v>
      </c>
    </row>
    <row r="800" spans="1:21" s="4" customFormat="1">
      <c r="A800" s="10">
        <v>41681</v>
      </c>
      <c r="B800" s="13">
        <v>2446.1840000000002</v>
      </c>
      <c r="C800" s="13">
        <v>187.65899999999999</v>
      </c>
      <c r="D800" s="13">
        <v>89.314999999999998</v>
      </c>
      <c r="E800" s="13">
        <v>121.82299999999999</v>
      </c>
      <c r="F800" s="13">
        <v>95.828000000000003</v>
      </c>
      <c r="G800" s="13">
        <v>126.65</v>
      </c>
      <c r="H800" s="13">
        <v>184.27099999999999</v>
      </c>
      <c r="I800" s="13">
        <v>164.5</v>
      </c>
      <c r="J800" s="13">
        <v>134.5</v>
      </c>
      <c r="K800" s="13">
        <v>218.88399999999999</v>
      </c>
      <c r="L800" s="13">
        <v>245.667</v>
      </c>
      <c r="M800" s="13">
        <v>67.67</v>
      </c>
      <c r="N800" s="13">
        <v>86.665000000000006</v>
      </c>
      <c r="O800" s="13">
        <v>207.518</v>
      </c>
      <c r="P800" s="13">
        <v>112.15300000000001</v>
      </c>
      <c r="Q800" s="13">
        <v>109.84399999999999</v>
      </c>
      <c r="R800" s="13">
        <v>150.49</v>
      </c>
      <c r="S800" s="13" t="e">
        <f t="shared" ca="1" si="23"/>
        <v>#NAME?</v>
      </c>
      <c r="T800" s="13">
        <v>56</v>
      </c>
      <c r="U800" s="13">
        <v>26.5</v>
      </c>
    </row>
    <row r="801" spans="1:21" s="4" customFormat="1">
      <c r="A801" s="10">
        <v>41682</v>
      </c>
      <c r="B801" s="13">
        <v>2434.1849999999999</v>
      </c>
      <c r="C801" s="13">
        <v>191.01</v>
      </c>
      <c r="D801" s="13">
        <v>85.506</v>
      </c>
      <c r="E801" s="13">
        <v>120.35299999999999</v>
      </c>
      <c r="F801" s="13">
        <v>95.837999999999994</v>
      </c>
      <c r="G801" s="13">
        <v>125.345</v>
      </c>
      <c r="H801" s="13">
        <v>183.833</v>
      </c>
      <c r="I801" s="13">
        <v>165.5</v>
      </c>
      <c r="J801" s="13">
        <v>138.5</v>
      </c>
      <c r="K801" s="13">
        <v>219.99799999999999</v>
      </c>
      <c r="L801" s="13">
        <v>243.99799999999999</v>
      </c>
      <c r="M801" s="13">
        <v>68.332999999999998</v>
      </c>
      <c r="N801" s="13">
        <v>88.662999999999997</v>
      </c>
      <c r="O801" s="13">
        <v>211.67500000000001</v>
      </c>
      <c r="P801" s="13">
        <v>109.173</v>
      </c>
      <c r="Q801" s="13">
        <v>109.82299999999999</v>
      </c>
      <c r="R801" s="13">
        <v>148</v>
      </c>
      <c r="S801" s="13" t="e">
        <f t="shared" ca="1" si="23"/>
        <v>#NAME?</v>
      </c>
      <c r="T801" s="13">
        <v>55</v>
      </c>
      <c r="U801" s="13">
        <v>26</v>
      </c>
    </row>
    <row r="802" spans="1:21" s="4" customFormat="1">
      <c r="A802" s="10">
        <v>41683</v>
      </c>
      <c r="B802" s="13">
        <v>2429.5230000000001</v>
      </c>
      <c r="C802" s="13">
        <v>189.67</v>
      </c>
      <c r="D802" s="13">
        <v>85.650999999999996</v>
      </c>
      <c r="E802" s="13">
        <v>120.843</v>
      </c>
      <c r="F802" s="13">
        <v>93.995000000000005</v>
      </c>
      <c r="G802" s="13">
        <v>124.009</v>
      </c>
      <c r="H802" s="13">
        <v>187.83500000000001</v>
      </c>
      <c r="I802" s="13">
        <v>167.5</v>
      </c>
      <c r="J802" s="13">
        <v>139.5</v>
      </c>
      <c r="K802" s="13">
        <v>228.779</v>
      </c>
      <c r="L802" s="13">
        <v>247.43899999999999</v>
      </c>
      <c r="M802" s="13">
        <v>71.173000000000002</v>
      </c>
      <c r="N802" s="13">
        <v>93.498000000000005</v>
      </c>
      <c r="O802" s="13">
        <v>217.678</v>
      </c>
      <c r="P802" s="13">
        <v>114.423</v>
      </c>
      <c r="Q802" s="13">
        <v>111.163</v>
      </c>
      <c r="R802" s="13">
        <v>151.35</v>
      </c>
      <c r="S802" s="13" t="e">
        <f t="shared" ca="1" si="23"/>
        <v>#NAME?</v>
      </c>
      <c r="T802" s="13">
        <v>55</v>
      </c>
      <c r="U802" s="13">
        <v>26</v>
      </c>
    </row>
    <row r="803" spans="1:21" s="4" customFormat="1">
      <c r="A803" s="10">
        <v>41684</v>
      </c>
      <c r="B803" s="13">
        <v>2283.0569999999998</v>
      </c>
      <c r="C803" s="13">
        <v>186.33</v>
      </c>
      <c r="D803" s="13">
        <v>83.665999999999997</v>
      </c>
      <c r="E803" s="13">
        <v>121.82299999999999</v>
      </c>
      <c r="F803" s="13">
        <v>92.33</v>
      </c>
      <c r="G803" s="13">
        <v>124.65900000000001</v>
      </c>
      <c r="H803" s="13">
        <v>184.012</v>
      </c>
      <c r="I803" s="13">
        <v>165.5</v>
      </c>
      <c r="J803" s="13">
        <v>137.5</v>
      </c>
      <c r="K803" s="13">
        <v>228.988</v>
      </c>
      <c r="L803" s="13">
        <v>243.68700000000001</v>
      </c>
      <c r="M803" s="13">
        <v>67</v>
      </c>
      <c r="N803" s="13">
        <v>90.334999999999994</v>
      </c>
      <c r="O803" s="13">
        <v>207.71</v>
      </c>
      <c r="P803" s="13">
        <v>109.767</v>
      </c>
      <c r="Q803" s="13">
        <v>108.333</v>
      </c>
      <c r="R803" s="13">
        <v>144.66999999999999</v>
      </c>
      <c r="S803" s="13" t="e">
        <f t="shared" ca="1" si="23"/>
        <v>#NAME?</v>
      </c>
      <c r="T803" s="13">
        <v>55</v>
      </c>
      <c r="U803" s="13">
        <v>26</v>
      </c>
    </row>
    <row r="804" spans="1:21" s="4" customFormat="1">
      <c r="A804" s="10">
        <v>41685</v>
      </c>
      <c r="B804" s="13">
        <v>2283.0569999999998</v>
      </c>
      <c r="C804" s="13">
        <v>186.33</v>
      </c>
      <c r="D804" s="13">
        <v>83.665999999999997</v>
      </c>
      <c r="E804" s="13">
        <v>121.82299999999999</v>
      </c>
      <c r="F804" s="13">
        <v>92.33</v>
      </c>
      <c r="G804" s="13">
        <v>124.65900000000001</v>
      </c>
      <c r="H804" s="13">
        <v>184.012</v>
      </c>
      <c r="I804" s="13">
        <v>165.5</v>
      </c>
      <c r="J804" s="13">
        <v>137.5</v>
      </c>
      <c r="K804" s="13">
        <v>228.988</v>
      </c>
      <c r="L804" s="13">
        <v>243.68700000000001</v>
      </c>
      <c r="M804" s="13">
        <v>67</v>
      </c>
      <c r="N804" s="13">
        <v>90.334999999999994</v>
      </c>
      <c r="O804" s="13">
        <v>207.71</v>
      </c>
      <c r="P804" s="13">
        <v>109.767</v>
      </c>
      <c r="Q804" s="13">
        <v>108.333</v>
      </c>
      <c r="R804" s="13">
        <v>144.66999999999999</v>
      </c>
      <c r="S804" s="13" t="e">
        <f t="shared" ca="1" si="23"/>
        <v>#NAME?</v>
      </c>
      <c r="T804" s="13">
        <v>55</v>
      </c>
      <c r="U804" s="13">
        <v>26</v>
      </c>
    </row>
    <row r="805" spans="1:21" s="4" customFormat="1">
      <c r="A805" s="10">
        <v>41686</v>
      </c>
      <c r="B805" s="13">
        <v>2283.0569999999998</v>
      </c>
      <c r="C805" s="13">
        <v>186.33</v>
      </c>
      <c r="D805" s="13">
        <v>83.665999999999997</v>
      </c>
      <c r="E805" s="13">
        <v>121.82299999999999</v>
      </c>
      <c r="F805" s="13">
        <v>92.33</v>
      </c>
      <c r="G805" s="13">
        <v>124.65900000000001</v>
      </c>
      <c r="H805" s="13">
        <v>184.012</v>
      </c>
      <c r="I805" s="13">
        <v>165.5</v>
      </c>
      <c r="J805" s="13">
        <v>137.5</v>
      </c>
      <c r="K805" s="13">
        <v>228.988</v>
      </c>
      <c r="L805" s="13">
        <v>243.68700000000001</v>
      </c>
      <c r="M805" s="13">
        <v>67</v>
      </c>
      <c r="N805" s="13">
        <v>90.334999999999994</v>
      </c>
      <c r="O805" s="13">
        <v>207.71</v>
      </c>
      <c r="P805" s="13">
        <v>109.767</v>
      </c>
      <c r="Q805" s="13">
        <v>108.333</v>
      </c>
      <c r="R805" s="13">
        <v>144.66999999999999</v>
      </c>
      <c r="S805" s="13" t="e">
        <f t="shared" ca="1" si="23"/>
        <v>#NAME?</v>
      </c>
      <c r="T805" s="13">
        <v>55</v>
      </c>
      <c r="U805" s="13">
        <v>26</v>
      </c>
    </row>
    <row r="806" spans="1:21" s="4" customFormat="1">
      <c r="A806" s="10">
        <v>41687</v>
      </c>
      <c r="B806" s="13">
        <v>2294.5100000000002</v>
      </c>
      <c r="C806" s="13">
        <v>185.35</v>
      </c>
      <c r="D806" s="13">
        <v>83.26</v>
      </c>
      <c r="E806" s="13">
        <v>119.636</v>
      </c>
      <c r="F806" s="13">
        <v>92.343000000000004</v>
      </c>
      <c r="G806" s="13">
        <v>124.224</v>
      </c>
      <c r="H806" s="13">
        <v>182.678</v>
      </c>
      <c r="I806" s="13">
        <v>153.5</v>
      </c>
      <c r="J806" s="13">
        <v>129</v>
      </c>
      <c r="K806" s="13">
        <v>228.179</v>
      </c>
      <c r="L806" s="13">
        <v>240.489</v>
      </c>
      <c r="M806" s="13">
        <v>65.334999999999994</v>
      </c>
      <c r="N806" s="13">
        <v>83.891999999999996</v>
      </c>
      <c r="O806" s="13">
        <v>202.65799999999999</v>
      </c>
      <c r="P806" s="13">
        <v>106.49</v>
      </c>
      <c r="Q806" s="13">
        <v>102.42100000000001</v>
      </c>
      <c r="R806" s="13">
        <v>140.49700000000001</v>
      </c>
      <c r="S806" s="13" t="e">
        <f t="shared" ca="1" si="23"/>
        <v>#NAME?</v>
      </c>
      <c r="T806" s="13">
        <v>54.5</v>
      </c>
      <c r="U806" s="13">
        <v>25.5</v>
      </c>
    </row>
    <row r="807" spans="1:21" s="4" customFormat="1">
      <c r="A807" s="10">
        <v>41688</v>
      </c>
      <c r="B807" s="13">
        <v>2285.6579999999999</v>
      </c>
      <c r="C807" s="13">
        <v>187.583</v>
      </c>
      <c r="D807" s="13">
        <v>82.665000000000006</v>
      </c>
      <c r="E807" s="13">
        <v>120.33</v>
      </c>
      <c r="F807" s="13">
        <v>91</v>
      </c>
      <c r="G807" s="13">
        <v>123.33499999999999</v>
      </c>
      <c r="H807" s="13">
        <v>184.49799999999999</v>
      </c>
      <c r="I807" s="13">
        <v>152.5</v>
      </c>
      <c r="J807" s="13">
        <v>129</v>
      </c>
      <c r="K807" s="13">
        <v>231.38</v>
      </c>
      <c r="L807" s="13">
        <v>243.173</v>
      </c>
      <c r="M807" s="13">
        <v>65.832999999999998</v>
      </c>
      <c r="N807" s="13">
        <v>85.83</v>
      </c>
      <c r="O807" s="13">
        <v>204.16300000000001</v>
      </c>
      <c r="P807" s="13">
        <v>105.495</v>
      </c>
      <c r="Q807" s="13">
        <v>102.66800000000001</v>
      </c>
      <c r="R807" s="13">
        <v>141.01499999999999</v>
      </c>
      <c r="S807" s="13" t="e">
        <f t="shared" ca="1" si="23"/>
        <v>#NAME?</v>
      </c>
      <c r="T807" s="13">
        <v>54.5</v>
      </c>
      <c r="U807" s="13">
        <v>25</v>
      </c>
    </row>
    <row r="808" spans="1:21" s="4" customFormat="1">
      <c r="A808" s="10">
        <v>41689</v>
      </c>
      <c r="B808" s="13">
        <v>2221.0230000000001</v>
      </c>
      <c r="C808" s="13">
        <v>187.833</v>
      </c>
      <c r="D808" s="13">
        <v>81.847999999999999</v>
      </c>
      <c r="E808" s="13">
        <v>121.82299999999999</v>
      </c>
      <c r="F808" s="13">
        <v>92.492999999999995</v>
      </c>
      <c r="G808" s="13">
        <v>125.82299999999999</v>
      </c>
      <c r="H808" s="13">
        <v>190.60599999999999</v>
      </c>
      <c r="I808" s="13">
        <v>154</v>
      </c>
      <c r="J808" s="13">
        <v>132</v>
      </c>
      <c r="K808" s="13">
        <v>232.19800000000001</v>
      </c>
      <c r="L808" s="13">
        <v>245.53800000000001</v>
      </c>
      <c r="M808" s="13">
        <v>67.381</v>
      </c>
      <c r="N808" s="13">
        <v>88.608999999999995</v>
      </c>
      <c r="O808" s="13">
        <v>206.822</v>
      </c>
      <c r="P808" s="13">
        <v>104.345</v>
      </c>
      <c r="Q808" s="13">
        <v>104.65300000000001</v>
      </c>
      <c r="R808" s="13">
        <v>146.66999999999999</v>
      </c>
      <c r="S808" s="13" t="e">
        <f t="shared" ca="1" si="23"/>
        <v>#NAME?</v>
      </c>
      <c r="T808" s="13">
        <v>54</v>
      </c>
      <c r="U808" s="13">
        <v>25</v>
      </c>
    </row>
    <row r="809" spans="1:21" s="4" customFormat="1">
      <c r="A809" s="10">
        <v>41690</v>
      </c>
      <c r="B809" s="13">
        <v>2247.259</v>
      </c>
      <c r="C809" s="13">
        <v>178.33500000000001</v>
      </c>
      <c r="D809" s="13">
        <v>79.328999999999994</v>
      </c>
      <c r="E809" s="13">
        <v>116.498</v>
      </c>
      <c r="F809" s="13">
        <v>88.174999999999997</v>
      </c>
      <c r="G809" s="13">
        <v>119.678</v>
      </c>
      <c r="H809" s="13">
        <v>190.16300000000001</v>
      </c>
      <c r="I809" s="13">
        <v>156.5</v>
      </c>
      <c r="J809" s="13">
        <v>135.5</v>
      </c>
      <c r="K809" s="13">
        <v>230.333</v>
      </c>
      <c r="L809" s="13">
        <v>239.773</v>
      </c>
      <c r="M809" s="13">
        <v>68.665000000000006</v>
      </c>
      <c r="N809" s="13">
        <v>91.003</v>
      </c>
      <c r="O809" s="13">
        <v>209.67500000000001</v>
      </c>
      <c r="P809" s="13">
        <v>107.26600000000001</v>
      </c>
      <c r="Q809" s="13">
        <v>105.328</v>
      </c>
      <c r="R809" s="13">
        <v>148.01499999999999</v>
      </c>
      <c r="S809" s="13" t="e">
        <f t="shared" ca="1" si="23"/>
        <v>#NAME?</v>
      </c>
      <c r="T809" s="13">
        <v>54</v>
      </c>
      <c r="U809" s="13">
        <v>25</v>
      </c>
    </row>
    <row r="810" spans="1:21" s="4" customFormat="1">
      <c r="A810" s="10">
        <v>41691</v>
      </c>
      <c r="B810" s="13">
        <v>2172.0569999999998</v>
      </c>
      <c r="C810" s="13">
        <v>179.98500000000001</v>
      </c>
      <c r="D810" s="13">
        <v>79.665000000000006</v>
      </c>
      <c r="E810" s="13">
        <v>119.483</v>
      </c>
      <c r="F810" s="13">
        <v>88.995000000000005</v>
      </c>
      <c r="G810" s="13">
        <v>122.655</v>
      </c>
      <c r="H810" s="13">
        <v>182.16499999999999</v>
      </c>
      <c r="I810" s="13">
        <v>154.5</v>
      </c>
      <c r="J810" s="13">
        <v>134</v>
      </c>
      <c r="K810" s="13">
        <v>220.82499999999999</v>
      </c>
      <c r="L810" s="13">
        <v>231.88499999999999</v>
      </c>
      <c r="M810" s="13">
        <v>66.495000000000005</v>
      </c>
      <c r="N810" s="13">
        <v>90.66</v>
      </c>
      <c r="O810" s="13">
        <v>205.49799999999999</v>
      </c>
      <c r="P810" s="13">
        <v>105.452</v>
      </c>
      <c r="Q810" s="13">
        <v>104.328</v>
      </c>
      <c r="R810" s="13">
        <v>147.84800000000001</v>
      </c>
      <c r="S810" s="13" t="e">
        <f t="shared" ca="1" si="23"/>
        <v>#NAME?</v>
      </c>
      <c r="T810" s="13">
        <v>53.5</v>
      </c>
      <c r="U810" s="13">
        <v>25</v>
      </c>
    </row>
    <row r="811" spans="1:21" s="4" customFormat="1">
      <c r="A811" s="10">
        <v>41692</v>
      </c>
      <c r="B811" s="13">
        <v>2172.0569999999998</v>
      </c>
      <c r="C811" s="13">
        <v>179.98500000000001</v>
      </c>
      <c r="D811" s="13">
        <v>79.665000000000006</v>
      </c>
      <c r="E811" s="13">
        <v>119.483</v>
      </c>
      <c r="F811" s="13">
        <v>88.995000000000005</v>
      </c>
      <c r="G811" s="13">
        <v>122.655</v>
      </c>
      <c r="H811" s="13">
        <v>182.16499999999999</v>
      </c>
      <c r="I811" s="13">
        <v>154.5</v>
      </c>
      <c r="J811" s="13">
        <v>134</v>
      </c>
      <c r="K811" s="13">
        <v>220.82499999999999</v>
      </c>
      <c r="L811" s="13">
        <v>231.88499999999999</v>
      </c>
      <c r="M811" s="13">
        <v>66.495000000000005</v>
      </c>
      <c r="N811" s="13">
        <v>90.66</v>
      </c>
      <c r="O811" s="13">
        <v>205.49799999999999</v>
      </c>
      <c r="P811" s="13">
        <v>105.452</v>
      </c>
      <c r="Q811" s="13">
        <v>104.328</v>
      </c>
      <c r="R811" s="13">
        <v>147.84800000000001</v>
      </c>
      <c r="S811" s="13" t="e">
        <f t="shared" ca="1" si="23"/>
        <v>#NAME?</v>
      </c>
      <c r="T811" s="13">
        <v>53.5</v>
      </c>
      <c r="U811" s="13">
        <v>25</v>
      </c>
    </row>
    <row r="812" spans="1:21" s="4" customFormat="1">
      <c r="A812" s="10">
        <v>41693</v>
      </c>
      <c r="B812" s="13">
        <v>2172.0569999999998</v>
      </c>
      <c r="C812" s="13">
        <v>179.98500000000001</v>
      </c>
      <c r="D812" s="13">
        <v>79.665000000000006</v>
      </c>
      <c r="E812" s="13">
        <v>119.483</v>
      </c>
      <c r="F812" s="13">
        <v>88.995000000000005</v>
      </c>
      <c r="G812" s="13">
        <v>122.655</v>
      </c>
      <c r="H812" s="13">
        <v>182.16499999999999</v>
      </c>
      <c r="I812" s="13">
        <v>154.5</v>
      </c>
      <c r="J812" s="13">
        <v>134</v>
      </c>
      <c r="K812" s="13">
        <v>220.82499999999999</v>
      </c>
      <c r="L812" s="13">
        <v>231.88499999999999</v>
      </c>
      <c r="M812" s="13">
        <v>66.495000000000005</v>
      </c>
      <c r="N812" s="13">
        <v>90.66</v>
      </c>
      <c r="O812" s="13">
        <v>205.49799999999999</v>
      </c>
      <c r="P812" s="13">
        <v>105.452</v>
      </c>
      <c r="Q812" s="13">
        <v>104.328</v>
      </c>
      <c r="R812" s="13">
        <v>147.84800000000001</v>
      </c>
      <c r="S812" s="13" t="e">
        <f t="shared" ca="1" si="23"/>
        <v>#NAME?</v>
      </c>
      <c r="T812" s="13">
        <v>53.5</v>
      </c>
      <c r="U812" s="13">
        <v>25</v>
      </c>
    </row>
    <row r="813" spans="1:21" s="4" customFormat="1">
      <c r="A813" s="10">
        <v>41694</v>
      </c>
      <c r="B813" s="13">
        <v>2234.183</v>
      </c>
      <c r="C813" s="13">
        <v>171.685</v>
      </c>
      <c r="D813" s="13">
        <v>77.004999999999995</v>
      </c>
      <c r="E813" s="13">
        <v>111.52800000000001</v>
      </c>
      <c r="F813" s="13">
        <v>83.173000000000002</v>
      </c>
      <c r="G813" s="13">
        <v>116.04</v>
      </c>
      <c r="H813" s="13">
        <v>176.83500000000001</v>
      </c>
      <c r="I813" s="13">
        <v>151.5</v>
      </c>
      <c r="J813" s="13">
        <v>130</v>
      </c>
      <c r="K813" s="13">
        <v>209.61600000000001</v>
      </c>
      <c r="L813" s="13">
        <v>222.084</v>
      </c>
      <c r="M813" s="13">
        <v>68.375</v>
      </c>
      <c r="N813" s="13">
        <v>93.206000000000003</v>
      </c>
      <c r="O813" s="13">
        <v>205.999</v>
      </c>
      <c r="P813" s="13">
        <v>106.505</v>
      </c>
      <c r="Q813" s="13">
        <v>107.13500000000001</v>
      </c>
      <c r="R813" s="13">
        <v>149.58600000000001</v>
      </c>
      <c r="S813" s="13" t="e">
        <f t="shared" ca="1" si="23"/>
        <v>#NAME?</v>
      </c>
      <c r="T813" s="13">
        <v>53.5</v>
      </c>
      <c r="U813" s="13">
        <v>25</v>
      </c>
    </row>
    <row r="814" spans="1:21" s="4" customFormat="1">
      <c r="A814" s="10">
        <v>41695</v>
      </c>
      <c r="B814" s="13">
        <v>2188.3809999999999</v>
      </c>
      <c r="C814" s="13">
        <v>170.66499999999999</v>
      </c>
      <c r="D814" s="13">
        <v>75.015000000000001</v>
      </c>
      <c r="E814" s="13">
        <v>109.01</v>
      </c>
      <c r="F814" s="13">
        <v>85.67</v>
      </c>
      <c r="G814" s="13">
        <v>114.35</v>
      </c>
      <c r="H814" s="13">
        <v>180.988</v>
      </c>
      <c r="I814" s="13">
        <v>148</v>
      </c>
      <c r="J814" s="13">
        <v>126.5</v>
      </c>
      <c r="K814" s="13">
        <v>211.11099999999999</v>
      </c>
      <c r="L814" s="13">
        <v>234.173</v>
      </c>
      <c r="M814" s="13">
        <v>67.332999999999998</v>
      </c>
      <c r="N814" s="13">
        <v>91.992999999999995</v>
      </c>
      <c r="O814" s="13">
        <v>200.995</v>
      </c>
      <c r="P814" s="13">
        <v>103.66800000000001</v>
      </c>
      <c r="Q814" s="13">
        <v>103.83</v>
      </c>
      <c r="R814" s="13">
        <v>148.315</v>
      </c>
      <c r="S814" s="13" t="e">
        <f t="shared" ca="1" si="23"/>
        <v>#NAME?</v>
      </c>
      <c r="T814" s="13">
        <v>53.5</v>
      </c>
      <c r="U814" s="13">
        <v>24.5</v>
      </c>
    </row>
    <row r="815" spans="1:21" s="4" customFormat="1">
      <c r="A815" s="10">
        <v>41696</v>
      </c>
      <c r="B815" s="13">
        <v>2144.674</v>
      </c>
      <c r="C815" s="13">
        <v>175.99700000000001</v>
      </c>
      <c r="D815" s="13">
        <v>78.995000000000005</v>
      </c>
      <c r="E815" s="13">
        <v>114.498</v>
      </c>
      <c r="F815" s="13">
        <v>89.665000000000006</v>
      </c>
      <c r="G815" s="13">
        <v>118.774</v>
      </c>
      <c r="H815" s="13">
        <v>190.096</v>
      </c>
      <c r="I815" s="13">
        <v>147.5</v>
      </c>
      <c r="J815" s="13">
        <v>127.5</v>
      </c>
      <c r="K815" s="13">
        <v>214.709</v>
      </c>
      <c r="L815" s="13">
        <v>238.727</v>
      </c>
      <c r="M815" s="13">
        <v>67.728999999999999</v>
      </c>
      <c r="N815" s="13">
        <v>91.837999999999994</v>
      </c>
      <c r="O815" s="13">
        <v>196.33500000000001</v>
      </c>
      <c r="P815" s="13">
        <v>102.655</v>
      </c>
      <c r="Q815" s="13">
        <v>102.866</v>
      </c>
      <c r="R815" s="13">
        <v>147.14699999999999</v>
      </c>
      <c r="S815" s="13" t="e">
        <f t="shared" ca="1" si="23"/>
        <v>#NAME?</v>
      </c>
      <c r="T815" s="13">
        <v>53.5</v>
      </c>
      <c r="U815" s="13">
        <v>24.5</v>
      </c>
    </row>
    <row r="816" spans="1:21" s="4" customFormat="1">
      <c r="A816" s="10">
        <v>41697</v>
      </c>
      <c r="B816" s="13">
        <v>2182.873</v>
      </c>
      <c r="C816" s="13">
        <v>172.68</v>
      </c>
      <c r="D816" s="13">
        <v>78.495000000000005</v>
      </c>
      <c r="E816" s="13">
        <v>113.678</v>
      </c>
      <c r="F816" s="13">
        <v>89.34</v>
      </c>
      <c r="G816" s="13">
        <v>118.685</v>
      </c>
      <c r="H816" s="13">
        <v>191.495</v>
      </c>
      <c r="I816" s="13">
        <v>152.5</v>
      </c>
      <c r="J816" s="13">
        <v>130</v>
      </c>
      <c r="K816" s="13">
        <v>210.327</v>
      </c>
      <c r="L816" s="13">
        <v>235.52</v>
      </c>
      <c r="M816" s="13">
        <v>66.998000000000005</v>
      </c>
      <c r="N816" s="13">
        <v>92.503</v>
      </c>
      <c r="O816" s="13">
        <v>194.845</v>
      </c>
      <c r="P816" s="13">
        <v>103.005</v>
      </c>
      <c r="Q816" s="13">
        <v>102.83499999999999</v>
      </c>
      <c r="R816" s="13">
        <v>147.84800000000001</v>
      </c>
      <c r="S816" s="13" t="e">
        <f t="shared" ca="1" si="23"/>
        <v>#NAME?</v>
      </c>
      <c r="T816" s="13">
        <v>53.5</v>
      </c>
      <c r="U816" s="13">
        <v>24.5</v>
      </c>
    </row>
    <row r="817" spans="1:21" s="4" customFormat="1">
      <c r="A817" s="10">
        <v>41698</v>
      </c>
      <c r="B817" s="13">
        <v>2065.0830000000001</v>
      </c>
      <c r="C817" s="13">
        <v>171.33500000000001</v>
      </c>
      <c r="D817" s="13">
        <v>78.325000000000003</v>
      </c>
      <c r="E817" s="13">
        <v>114.32</v>
      </c>
      <c r="F817" s="13">
        <v>90.325000000000003</v>
      </c>
      <c r="G817" s="13">
        <v>118.66500000000001</v>
      </c>
      <c r="H817" s="13">
        <v>191.35900000000001</v>
      </c>
      <c r="I817" s="13">
        <v>148.5</v>
      </c>
      <c r="J817" s="13">
        <v>125.5</v>
      </c>
      <c r="K817" s="13">
        <v>203.62</v>
      </c>
      <c r="L817" s="13">
        <v>229.953</v>
      </c>
      <c r="M817" s="13">
        <v>64.83</v>
      </c>
      <c r="N817" s="13">
        <v>89.677999999999997</v>
      </c>
      <c r="O817" s="13">
        <v>184.89099999999999</v>
      </c>
      <c r="P817" s="13">
        <v>100.66500000000001</v>
      </c>
      <c r="Q817" s="13">
        <v>101.16500000000001</v>
      </c>
      <c r="R817" s="13">
        <v>147.178</v>
      </c>
      <c r="S817" s="13" t="e">
        <f t="shared" ca="1" si="23"/>
        <v>#NAME?</v>
      </c>
      <c r="T817" s="13">
        <v>52.5</v>
      </c>
      <c r="U817" s="13">
        <v>24.5</v>
      </c>
    </row>
    <row r="818" spans="1:21" s="4" customFormat="1">
      <c r="A818" s="10">
        <v>41699</v>
      </c>
      <c r="B818" s="13">
        <v>2065.0830000000001</v>
      </c>
      <c r="C818" s="13">
        <v>171.33500000000001</v>
      </c>
      <c r="D818" s="13">
        <v>78.325000000000003</v>
      </c>
      <c r="E818" s="13">
        <v>114.32</v>
      </c>
      <c r="F818" s="13">
        <v>90.325000000000003</v>
      </c>
      <c r="G818" s="13">
        <v>118.66500000000001</v>
      </c>
      <c r="H818" s="13">
        <v>191.35900000000001</v>
      </c>
      <c r="I818" s="13">
        <v>148.5</v>
      </c>
      <c r="J818" s="13">
        <v>125.5</v>
      </c>
      <c r="K818" s="13">
        <v>203.62</v>
      </c>
      <c r="L818" s="13">
        <v>229.953</v>
      </c>
      <c r="M818" s="13">
        <v>64.83</v>
      </c>
      <c r="N818" s="13">
        <v>89.677999999999997</v>
      </c>
      <c r="O818" s="13">
        <v>184.89099999999999</v>
      </c>
      <c r="P818" s="13">
        <v>100.66500000000001</v>
      </c>
      <c r="Q818" s="13">
        <v>101.16500000000001</v>
      </c>
      <c r="R818" s="13">
        <v>147.178</v>
      </c>
      <c r="S818" s="13" t="e">
        <f t="shared" ca="1" si="23"/>
        <v>#NAME?</v>
      </c>
      <c r="T818" s="13">
        <v>52.5</v>
      </c>
      <c r="U818" s="13">
        <v>24.5</v>
      </c>
    </row>
    <row r="819" spans="1:21" s="4" customFormat="1">
      <c r="A819" s="10">
        <v>41700</v>
      </c>
      <c r="B819" s="13">
        <v>2065.0830000000001</v>
      </c>
      <c r="C819" s="13">
        <v>171.33500000000001</v>
      </c>
      <c r="D819" s="13">
        <v>78.325000000000003</v>
      </c>
      <c r="E819" s="13">
        <v>114.32</v>
      </c>
      <c r="F819" s="13">
        <v>90.325000000000003</v>
      </c>
      <c r="G819" s="13">
        <v>118.66500000000001</v>
      </c>
      <c r="H819" s="13">
        <v>191.35900000000001</v>
      </c>
      <c r="I819" s="13">
        <v>148.5</v>
      </c>
      <c r="J819" s="13">
        <v>125.5</v>
      </c>
      <c r="K819" s="13">
        <v>203.62</v>
      </c>
      <c r="L819" s="13">
        <v>229.953</v>
      </c>
      <c r="M819" s="13">
        <v>64.83</v>
      </c>
      <c r="N819" s="13">
        <v>89.677999999999997</v>
      </c>
      <c r="O819" s="13">
        <v>184.89099999999999</v>
      </c>
      <c r="P819" s="13">
        <v>100.66500000000001</v>
      </c>
      <c r="Q819" s="13">
        <v>101.16500000000001</v>
      </c>
      <c r="R819" s="13">
        <v>147.178</v>
      </c>
      <c r="S819" s="13" t="e">
        <f t="shared" ca="1" si="23"/>
        <v>#NAME?</v>
      </c>
      <c r="T819" s="13">
        <v>52.5</v>
      </c>
      <c r="U819" s="13">
        <v>24.5</v>
      </c>
    </row>
    <row r="820" spans="1:21" s="4" customFormat="1">
      <c r="A820" s="10">
        <v>41701</v>
      </c>
      <c r="B820" s="13">
        <v>2086.6729999999998</v>
      </c>
      <c r="C820" s="13">
        <v>174.32</v>
      </c>
      <c r="D820" s="13">
        <v>78.33</v>
      </c>
      <c r="E820" s="13">
        <v>116.97499999999999</v>
      </c>
      <c r="F820" s="13">
        <v>91.655000000000001</v>
      </c>
      <c r="G820" s="13">
        <v>121.32</v>
      </c>
      <c r="H820" s="13">
        <v>198.35</v>
      </c>
      <c r="I820" s="13">
        <v>153.5</v>
      </c>
      <c r="J820" s="13">
        <v>130.5</v>
      </c>
      <c r="K820" s="13">
        <v>210.10599999999999</v>
      </c>
      <c r="L820" s="13">
        <v>238.517</v>
      </c>
      <c r="M820" s="13">
        <v>66.658000000000001</v>
      </c>
      <c r="N820" s="13">
        <v>93.832999999999998</v>
      </c>
      <c r="O820" s="13">
        <v>190.50700000000001</v>
      </c>
      <c r="P820" s="13">
        <v>104.003</v>
      </c>
      <c r="Q820" s="13">
        <v>103.988</v>
      </c>
      <c r="R820" s="13">
        <v>149.178</v>
      </c>
      <c r="S820" s="13" t="e">
        <f t="shared" ca="1" si="23"/>
        <v>#NAME?</v>
      </c>
      <c r="T820" s="13">
        <v>53.5</v>
      </c>
      <c r="U820" s="13">
        <v>25</v>
      </c>
    </row>
    <row r="821" spans="1:21" s="4" customFormat="1">
      <c r="A821" s="10">
        <v>41702</v>
      </c>
      <c r="B821" s="13">
        <v>2088.0140000000001</v>
      </c>
      <c r="C821" s="13">
        <v>169.68</v>
      </c>
      <c r="D821" s="13">
        <v>77</v>
      </c>
      <c r="E821" s="13">
        <v>112.02</v>
      </c>
      <c r="F821" s="13">
        <v>86.674999999999997</v>
      </c>
      <c r="G821" s="13">
        <v>117.01</v>
      </c>
      <c r="H821" s="13">
        <v>198.35</v>
      </c>
      <c r="I821" s="13">
        <v>149.5</v>
      </c>
      <c r="J821" s="13">
        <v>125.5</v>
      </c>
      <c r="K821" s="13">
        <v>206.988</v>
      </c>
      <c r="L821" s="13">
        <v>229.99299999999999</v>
      </c>
      <c r="M821" s="13">
        <v>63.33</v>
      </c>
      <c r="N821" s="13">
        <v>89.56</v>
      </c>
      <c r="O821" s="13">
        <v>184.16300000000001</v>
      </c>
      <c r="P821" s="13">
        <v>100.173</v>
      </c>
      <c r="Q821" s="13">
        <v>99.17</v>
      </c>
      <c r="R821" s="13">
        <v>144.512</v>
      </c>
      <c r="S821" s="13" t="e">
        <f t="shared" ca="1" si="23"/>
        <v>#NAME?</v>
      </c>
      <c r="T821" s="13">
        <v>53</v>
      </c>
      <c r="U821" s="13">
        <v>24.5</v>
      </c>
    </row>
    <row r="822" spans="1:21" s="4" customFormat="1">
      <c r="A822" s="10">
        <v>41703</v>
      </c>
      <c r="B822" s="13">
        <v>2100.1750000000002</v>
      </c>
      <c r="C822" s="13">
        <v>164.00899999999999</v>
      </c>
      <c r="D822" s="13">
        <v>74.674999999999997</v>
      </c>
      <c r="E822" s="13">
        <v>110.995</v>
      </c>
      <c r="F822" s="13">
        <v>86.665000000000006</v>
      </c>
      <c r="G822" s="13">
        <v>113.34</v>
      </c>
      <c r="H822" s="13">
        <v>214.714</v>
      </c>
      <c r="I822" s="13">
        <v>143.5</v>
      </c>
      <c r="J822" s="13">
        <v>122.5</v>
      </c>
      <c r="K822" s="13">
        <v>205.792</v>
      </c>
      <c r="L822" s="13">
        <v>230.01499999999999</v>
      </c>
      <c r="M822" s="13">
        <v>62.33</v>
      </c>
      <c r="N822" s="13">
        <v>88.658000000000001</v>
      </c>
      <c r="O822" s="13">
        <v>178.49799999999999</v>
      </c>
      <c r="P822" s="13">
        <v>97.522000000000006</v>
      </c>
      <c r="Q822" s="13">
        <v>97.337999999999994</v>
      </c>
      <c r="R822" s="13">
        <v>139.33000000000001</v>
      </c>
      <c r="S822" s="13" t="e">
        <f t="shared" ca="1" si="23"/>
        <v>#NAME?</v>
      </c>
      <c r="T822" s="13">
        <v>52</v>
      </c>
      <c r="U822" s="13">
        <v>23.5</v>
      </c>
    </row>
    <row r="823" spans="1:21" s="4" customFormat="1">
      <c r="A823" s="10">
        <v>41704</v>
      </c>
      <c r="B823" s="13">
        <v>2018.4159999999999</v>
      </c>
      <c r="C823" s="13">
        <v>162.33000000000001</v>
      </c>
      <c r="D823" s="13">
        <v>75.334999999999994</v>
      </c>
      <c r="E823" s="13">
        <v>108.83799999999999</v>
      </c>
      <c r="F823" s="13">
        <v>84.34</v>
      </c>
      <c r="G823" s="13">
        <v>112.015</v>
      </c>
      <c r="H823" s="13">
        <v>216.44499999999999</v>
      </c>
      <c r="I823" s="13">
        <v>139.5</v>
      </c>
      <c r="J823" s="13">
        <v>117.5</v>
      </c>
      <c r="K823" s="13">
        <v>202.286</v>
      </c>
      <c r="L823" s="13">
        <v>228.56899999999999</v>
      </c>
      <c r="M823" s="13">
        <v>59.847999999999999</v>
      </c>
      <c r="N823" s="13">
        <v>85.5</v>
      </c>
      <c r="O823" s="13">
        <v>173.178</v>
      </c>
      <c r="P823" s="13">
        <v>98.673000000000002</v>
      </c>
      <c r="Q823" s="13">
        <v>94.688000000000002</v>
      </c>
      <c r="R823" s="13">
        <v>133.35499999999999</v>
      </c>
      <c r="S823" s="13" t="e">
        <f t="shared" ca="1" si="23"/>
        <v>#NAME?</v>
      </c>
      <c r="T823" s="13">
        <v>51</v>
      </c>
      <c r="U823" s="13">
        <v>23.5</v>
      </c>
    </row>
    <row r="824" spans="1:21" s="4" customFormat="1">
      <c r="A824" s="10">
        <v>41705</v>
      </c>
      <c r="B824" s="13">
        <v>1994.9939999999999</v>
      </c>
      <c r="C824" s="13">
        <v>168.97900000000001</v>
      </c>
      <c r="D824" s="13">
        <v>75.334999999999994</v>
      </c>
      <c r="E824" s="13">
        <v>108.66</v>
      </c>
      <c r="F824" s="13">
        <v>85.33</v>
      </c>
      <c r="G824" s="13">
        <v>112.34</v>
      </c>
      <c r="H824" s="13">
        <v>216.44499999999999</v>
      </c>
      <c r="I824" s="13">
        <v>139.5</v>
      </c>
      <c r="J824" s="13">
        <v>116.5</v>
      </c>
      <c r="K824" s="13">
        <v>202.286</v>
      </c>
      <c r="L824" s="13">
        <v>228.56899999999999</v>
      </c>
      <c r="M824" s="13">
        <v>61.828000000000003</v>
      </c>
      <c r="N824" s="13">
        <v>85.173000000000002</v>
      </c>
      <c r="O824" s="13">
        <v>170.86500000000001</v>
      </c>
      <c r="P824" s="13">
        <v>98.82</v>
      </c>
      <c r="Q824" s="13">
        <v>97.5</v>
      </c>
      <c r="R824" s="13">
        <v>134.833</v>
      </c>
      <c r="S824" s="13" t="e">
        <f t="shared" ca="1" si="23"/>
        <v>#NAME?</v>
      </c>
      <c r="T824" s="13">
        <v>50</v>
      </c>
      <c r="U824" s="13">
        <v>23.5</v>
      </c>
    </row>
    <row r="825" spans="1:21" s="4" customFormat="1">
      <c r="A825" s="10">
        <v>41706</v>
      </c>
      <c r="B825" s="13">
        <v>1994.9939999999999</v>
      </c>
      <c r="C825" s="13">
        <v>168.97900000000001</v>
      </c>
      <c r="D825" s="13">
        <v>75.334999999999994</v>
      </c>
      <c r="E825" s="13">
        <v>108.66</v>
      </c>
      <c r="F825" s="13">
        <v>85.33</v>
      </c>
      <c r="G825" s="13">
        <v>112.34</v>
      </c>
      <c r="H825" s="13">
        <v>216.44499999999999</v>
      </c>
      <c r="I825" s="13">
        <v>139.5</v>
      </c>
      <c r="J825" s="13">
        <v>116.5</v>
      </c>
      <c r="K825" s="13">
        <v>202.286</v>
      </c>
      <c r="L825" s="13">
        <v>228.56899999999999</v>
      </c>
      <c r="M825" s="13">
        <v>61.828000000000003</v>
      </c>
      <c r="N825" s="13">
        <v>85.173000000000002</v>
      </c>
      <c r="O825" s="13">
        <v>170.86500000000001</v>
      </c>
      <c r="P825" s="13">
        <v>98.82</v>
      </c>
      <c r="Q825" s="13">
        <v>97.5</v>
      </c>
      <c r="R825" s="13">
        <v>134.833</v>
      </c>
      <c r="S825" s="13" t="e">
        <f t="shared" ca="1" si="23"/>
        <v>#NAME?</v>
      </c>
      <c r="T825" s="13">
        <v>50</v>
      </c>
      <c r="U825" s="13">
        <v>23.5</v>
      </c>
    </row>
    <row r="826" spans="1:21" s="4" customFormat="1">
      <c r="A826" s="10">
        <v>41707</v>
      </c>
      <c r="B826" s="13">
        <v>1994.9939999999999</v>
      </c>
      <c r="C826" s="13">
        <v>168.97900000000001</v>
      </c>
      <c r="D826" s="13">
        <v>75.334999999999994</v>
      </c>
      <c r="E826" s="13">
        <v>108.66</v>
      </c>
      <c r="F826" s="13">
        <v>85.33</v>
      </c>
      <c r="G826" s="13">
        <v>112.34</v>
      </c>
      <c r="H826" s="13">
        <v>216.44499999999999</v>
      </c>
      <c r="I826" s="13">
        <v>139.5</v>
      </c>
      <c r="J826" s="13">
        <v>116.5</v>
      </c>
      <c r="K826" s="13">
        <v>202.286</v>
      </c>
      <c r="L826" s="13">
        <v>228.56899999999999</v>
      </c>
      <c r="M826" s="13">
        <v>61.828000000000003</v>
      </c>
      <c r="N826" s="13">
        <v>85.173000000000002</v>
      </c>
      <c r="O826" s="13">
        <v>170.86500000000001</v>
      </c>
      <c r="P826" s="13">
        <v>98.82</v>
      </c>
      <c r="Q826" s="13">
        <v>97.5</v>
      </c>
      <c r="R826" s="13">
        <v>134.833</v>
      </c>
      <c r="S826" s="13" t="e">
        <f t="shared" ca="1" si="23"/>
        <v>#NAME?</v>
      </c>
      <c r="T826" s="13">
        <v>50</v>
      </c>
      <c r="U826" s="13">
        <v>23.5</v>
      </c>
    </row>
    <row r="827" spans="1:21" s="4" customFormat="1">
      <c r="A827" s="10">
        <v>41708</v>
      </c>
      <c r="B827" s="13">
        <v>1997.2739999999999</v>
      </c>
      <c r="C827" s="13">
        <v>172.34</v>
      </c>
      <c r="D827" s="13">
        <v>75.355000000000004</v>
      </c>
      <c r="E827" s="13">
        <v>109.178</v>
      </c>
      <c r="F827" s="13">
        <v>85.344999999999999</v>
      </c>
      <c r="G827" s="13">
        <v>112.355</v>
      </c>
      <c r="H827" s="13">
        <v>231.893</v>
      </c>
      <c r="I827" s="13">
        <v>136.5</v>
      </c>
      <c r="J827" s="13">
        <v>114</v>
      </c>
      <c r="K827" s="13">
        <v>200.06</v>
      </c>
      <c r="L827" s="13">
        <v>231.83799999999999</v>
      </c>
      <c r="M827" s="13">
        <v>62.704999999999998</v>
      </c>
      <c r="N827" s="13">
        <v>91.54</v>
      </c>
      <c r="O827" s="13">
        <v>181.322</v>
      </c>
      <c r="P827" s="13">
        <v>103.663</v>
      </c>
      <c r="Q827" s="13">
        <v>101.333</v>
      </c>
      <c r="R827" s="13">
        <v>136.16300000000001</v>
      </c>
      <c r="S827" s="13" t="e">
        <f t="shared" ca="1" si="23"/>
        <v>#NAME?</v>
      </c>
      <c r="T827" s="13">
        <v>50</v>
      </c>
      <c r="U827" s="13">
        <v>23</v>
      </c>
    </row>
    <row r="828" spans="1:21" s="4" customFormat="1">
      <c r="A828" s="10">
        <v>41709</v>
      </c>
      <c r="B828" s="13">
        <v>1998.2909999999999</v>
      </c>
      <c r="C828" s="13">
        <v>179.99</v>
      </c>
      <c r="D828" s="13">
        <v>79.995000000000005</v>
      </c>
      <c r="E828" s="13">
        <v>112.16500000000001</v>
      </c>
      <c r="F828" s="13">
        <v>88.665000000000006</v>
      </c>
      <c r="G828" s="13">
        <v>116.675</v>
      </c>
      <c r="H828" s="13">
        <v>231.83</v>
      </c>
      <c r="I828" s="13">
        <v>135.5</v>
      </c>
      <c r="J828" s="13">
        <v>112.5</v>
      </c>
      <c r="K828" s="13">
        <v>199.66300000000001</v>
      </c>
      <c r="L828" s="13">
        <v>232.99799999999999</v>
      </c>
      <c r="M828" s="13">
        <v>61.658000000000001</v>
      </c>
      <c r="N828" s="13">
        <v>89.17</v>
      </c>
      <c r="O828" s="13">
        <v>182.148</v>
      </c>
      <c r="P828" s="13">
        <v>102.503</v>
      </c>
      <c r="Q828" s="13">
        <v>100.66800000000001</v>
      </c>
      <c r="R828" s="13">
        <v>132.32</v>
      </c>
      <c r="S828" s="13" t="e">
        <f t="shared" ca="1" si="23"/>
        <v>#NAME?</v>
      </c>
      <c r="T828" s="13">
        <v>50</v>
      </c>
      <c r="U828" s="13">
        <v>23</v>
      </c>
    </row>
    <row r="829" spans="1:21" s="4" customFormat="1">
      <c r="A829" s="10">
        <v>41710</v>
      </c>
      <c r="B829" s="13">
        <v>2009.45</v>
      </c>
      <c r="C829" s="13">
        <v>179.01</v>
      </c>
      <c r="D829" s="13">
        <v>81.334999999999994</v>
      </c>
      <c r="E829" s="13">
        <v>112.503</v>
      </c>
      <c r="F829" s="13">
        <v>89.01</v>
      </c>
      <c r="G829" s="13">
        <v>115.68</v>
      </c>
      <c r="H829" s="13">
        <v>250.59899999999999</v>
      </c>
      <c r="I829" s="13">
        <v>139.5</v>
      </c>
      <c r="J829" s="13">
        <v>115</v>
      </c>
      <c r="K829" s="13">
        <v>211.625</v>
      </c>
      <c r="L829" s="13">
        <v>248.495</v>
      </c>
      <c r="M829" s="13">
        <v>62.667999999999999</v>
      </c>
      <c r="N829" s="13">
        <v>94.75</v>
      </c>
      <c r="O829" s="13">
        <v>186.34</v>
      </c>
      <c r="P829" s="13">
        <v>106.66800000000001</v>
      </c>
      <c r="Q829" s="13">
        <v>104.83</v>
      </c>
      <c r="R829" s="13">
        <v>134.995</v>
      </c>
      <c r="S829" s="13" t="e">
        <f t="shared" ca="1" si="23"/>
        <v>#NAME?</v>
      </c>
      <c r="T829" s="13">
        <v>50.5</v>
      </c>
      <c r="U829" s="13">
        <v>23.25</v>
      </c>
    </row>
    <row r="830" spans="1:21" s="4" customFormat="1">
      <c r="A830" s="10">
        <v>41711</v>
      </c>
      <c r="B830" s="13">
        <v>2038.212</v>
      </c>
      <c r="C830" s="13">
        <v>179</v>
      </c>
      <c r="D830" s="13">
        <v>82.015000000000001</v>
      </c>
      <c r="E830" s="13">
        <v>114.01</v>
      </c>
      <c r="F830" s="13">
        <v>89.177999999999997</v>
      </c>
      <c r="G830" s="13">
        <v>117.02</v>
      </c>
      <c r="H830" s="13">
        <v>269.51</v>
      </c>
      <c r="I830" s="13">
        <v>140.5</v>
      </c>
      <c r="J830" s="13">
        <v>115</v>
      </c>
      <c r="K830" s="13">
        <v>213.00299999999999</v>
      </c>
      <c r="L830" s="13">
        <v>253.21</v>
      </c>
      <c r="M830" s="13">
        <v>61.828000000000003</v>
      </c>
      <c r="N830" s="13">
        <v>93.173000000000002</v>
      </c>
      <c r="O830" s="13">
        <v>184.482</v>
      </c>
      <c r="P830" s="13">
        <v>106.985</v>
      </c>
      <c r="Q830" s="13">
        <v>107.99299999999999</v>
      </c>
      <c r="R830" s="13">
        <v>135.17099999999999</v>
      </c>
      <c r="S830" s="13" t="e">
        <f t="shared" ca="1" si="23"/>
        <v>#NAME?</v>
      </c>
      <c r="T830" s="13">
        <v>50.5</v>
      </c>
      <c r="U830" s="13">
        <v>23.25</v>
      </c>
    </row>
    <row r="831" spans="1:21" s="4" customFormat="1">
      <c r="A831" s="10">
        <v>41712</v>
      </c>
      <c r="B831" s="13">
        <v>2087.672</v>
      </c>
      <c r="C831" s="13">
        <v>180.67</v>
      </c>
      <c r="D831" s="13">
        <v>80.02</v>
      </c>
      <c r="E831" s="13">
        <v>114.178</v>
      </c>
      <c r="F831" s="13">
        <v>89.01</v>
      </c>
      <c r="G831" s="13">
        <v>116.685</v>
      </c>
      <c r="H831" s="13">
        <v>278.15499999999997</v>
      </c>
      <c r="I831" s="13">
        <v>150.5</v>
      </c>
      <c r="J831" s="13">
        <v>117</v>
      </c>
      <c r="K831" s="13">
        <v>210.82499999999999</v>
      </c>
      <c r="L831" s="13">
        <v>247.72</v>
      </c>
      <c r="M831" s="13">
        <v>63.335000000000001</v>
      </c>
      <c r="N831" s="13">
        <v>97.507000000000005</v>
      </c>
      <c r="O831" s="13">
        <v>188.173</v>
      </c>
      <c r="P831" s="13">
        <v>108.997</v>
      </c>
      <c r="Q831" s="13">
        <v>108.998</v>
      </c>
      <c r="R831" s="13">
        <v>136.15799999999999</v>
      </c>
      <c r="S831" s="13" t="e">
        <f t="shared" ca="1" si="23"/>
        <v>#NAME?</v>
      </c>
      <c r="T831" s="13">
        <v>51</v>
      </c>
      <c r="U831" s="13">
        <v>23.5</v>
      </c>
    </row>
    <row r="832" spans="1:21" s="4" customFormat="1">
      <c r="A832" s="10">
        <v>41713</v>
      </c>
      <c r="B832" s="13">
        <v>2087.672</v>
      </c>
      <c r="C832" s="13">
        <v>180.67</v>
      </c>
      <c r="D832" s="13">
        <v>80.02</v>
      </c>
      <c r="E832" s="13">
        <v>114.178</v>
      </c>
      <c r="F832" s="13">
        <v>89.01</v>
      </c>
      <c r="G832" s="13">
        <v>116.685</v>
      </c>
      <c r="H832" s="13">
        <v>278.15499999999997</v>
      </c>
      <c r="I832" s="13">
        <v>150.5</v>
      </c>
      <c r="J832" s="13">
        <v>117</v>
      </c>
      <c r="K832" s="13">
        <v>210.82499999999999</v>
      </c>
      <c r="L832" s="13">
        <v>247.72</v>
      </c>
      <c r="M832" s="13">
        <v>63.335000000000001</v>
      </c>
      <c r="N832" s="13">
        <v>97.507000000000005</v>
      </c>
      <c r="O832" s="13">
        <v>188.173</v>
      </c>
      <c r="P832" s="13">
        <v>108.997</v>
      </c>
      <c r="Q832" s="13">
        <v>108.998</v>
      </c>
      <c r="R832" s="13">
        <v>136.15799999999999</v>
      </c>
      <c r="S832" s="13" t="e">
        <f t="shared" ca="1" si="23"/>
        <v>#NAME?</v>
      </c>
      <c r="T832" s="13">
        <v>51</v>
      </c>
      <c r="U832" s="13">
        <v>23.5</v>
      </c>
    </row>
    <row r="833" spans="1:21" s="4" customFormat="1">
      <c r="A833" s="10">
        <v>41714</v>
      </c>
      <c r="B833" s="13">
        <v>2087.672</v>
      </c>
      <c r="C833" s="13">
        <v>180.67</v>
      </c>
      <c r="D833" s="13">
        <v>80.02</v>
      </c>
      <c r="E833" s="13">
        <v>114.178</v>
      </c>
      <c r="F833" s="13">
        <v>89.01</v>
      </c>
      <c r="G833" s="13">
        <v>116.685</v>
      </c>
      <c r="H833" s="13">
        <v>278.15499999999997</v>
      </c>
      <c r="I833" s="13">
        <v>150.5</v>
      </c>
      <c r="J833" s="13">
        <v>117</v>
      </c>
      <c r="K833" s="13">
        <v>210.82499999999999</v>
      </c>
      <c r="L833" s="13">
        <v>247.72</v>
      </c>
      <c r="M833" s="13">
        <v>63.335000000000001</v>
      </c>
      <c r="N833" s="13">
        <v>97.507000000000005</v>
      </c>
      <c r="O833" s="13">
        <v>188.173</v>
      </c>
      <c r="P833" s="13">
        <v>108.997</v>
      </c>
      <c r="Q833" s="13">
        <v>108.998</v>
      </c>
      <c r="R833" s="13">
        <v>136.15799999999999</v>
      </c>
      <c r="S833" s="13" t="e">
        <f t="shared" ca="1" si="23"/>
        <v>#NAME?</v>
      </c>
      <c r="T833" s="13">
        <v>51</v>
      </c>
      <c r="U833" s="13">
        <v>23.5</v>
      </c>
    </row>
    <row r="834" spans="1:21" s="4" customFormat="1">
      <c r="A834" s="10">
        <v>41715</v>
      </c>
      <c r="B834" s="13">
        <v>2074.652</v>
      </c>
      <c r="C834" s="13">
        <v>177.68</v>
      </c>
      <c r="D834" s="13">
        <v>79.674999999999997</v>
      </c>
      <c r="E834" s="13">
        <v>113.675</v>
      </c>
      <c r="F834" s="13">
        <v>88.01</v>
      </c>
      <c r="G834" s="13">
        <v>116.015</v>
      </c>
      <c r="H834" s="13">
        <v>270.17500000000001</v>
      </c>
      <c r="I834" s="13">
        <v>143.5</v>
      </c>
      <c r="J834" s="13">
        <v>117</v>
      </c>
      <c r="K834" s="13">
        <v>207.61699999999999</v>
      </c>
      <c r="L834" s="13">
        <v>245.01</v>
      </c>
      <c r="M834" s="13">
        <v>61.335000000000001</v>
      </c>
      <c r="N834" s="13">
        <v>92.173000000000002</v>
      </c>
      <c r="O834" s="13">
        <v>183.84299999999999</v>
      </c>
      <c r="P834" s="13">
        <v>106.33799999999999</v>
      </c>
      <c r="Q834" s="13">
        <v>102.5</v>
      </c>
      <c r="R834" s="13">
        <v>131.50700000000001</v>
      </c>
      <c r="S834" s="13" t="e">
        <f t="shared" ca="1" si="23"/>
        <v>#NAME?</v>
      </c>
      <c r="T834" s="13">
        <v>51</v>
      </c>
      <c r="U834" s="13">
        <v>23.5</v>
      </c>
    </row>
    <row r="835" spans="1:21" s="4" customFormat="1">
      <c r="A835" s="10">
        <v>41716</v>
      </c>
      <c r="B835" s="13">
        <v>2043.3969999999999</v>
      </c>
      <c r="C835" s="13">
        <v>170.69</v>
      </c>
      <c r="D835" s="13">
        <v>76.680000000000007</v>
      </c>
      <c r="E835" s="13">
        <v>109.029</v>
      </c>
      <c r="F835" s="13">
        <v>84.018000000000001</v>
      </c>
      <c r="G835" s="13">
        <v>111.355</v>
      </c>
      <c r="H835" s="13">
        <v>258.822</v>
      </c>
      <c r="I835" s="13">
        <v>140</v>
      </c>
      <c r="J835" s="13">
        <v>107.5</v>
      </c>
      <c r="K835" s="13">
        <v>202.89400000000001</v>
      </c>
      <c r="L835" s="13">
        <v>241.66300000000001</v>
      </c>
      <c r="M835" s="13">
        <v>60.832999999999998</v>
      </c>
      <c r="N835" s="13">
        <v>93.158000000000001</v>
      </c>
      <c r="O835" s="13">
        <v>180.32499999999999</v>
      </c>
      <c r="P835" s="13">
        <v>102.685</v>
      </c>
      <c r="Q835" s="13">
        <v>101.17</v>
      </c>
      <c r="R835" s="13">
        <v>129.83799999999999</v>
      </c>
      <c r="S835" s="13" t="e">
        <f t="shared" ca="1" si="23"/>
        <v>#NAME?</v>
      </c>
      <c r="T835" s="13">
        <v>50.5</v>
      </c>
      <c r="U835" s="13">
        <v>23.5</v>
      </c>
    </row>
    <row r="836" spans="1:21" s="4" customFormat="1">
      <c r="A836" s="10">
        <v>41717</v>
      </c>
      <c r="B836" s="13">
        <v>2014.8140000000001</v>
      </c>
      <c r="C836" s="13">
        <v>173.30699999999999</v>
      </c>
      <c r="D836" s="13">
        <v>78.334999999999994</v>
      </c>
      <c r="E836" s="13">
        <v>109.342</v>
      </c>
      <c r="F836" s="13">
        <v>86.661000000000001</v>
      </c>
      <c r="G836" s="13">
        <v>113.018</v>
      </c>
      <c r="H836" s="13">
        <v>248.89400000000001</v>
      </c>
      <c r="I836" s="13">
        <v>138</v>
      </c>
      <c r="J836" s="13">
        <v>106</v>
      </c>
      <c r="K836" s="13">
        <v>197.27199999999999</v>
      </c>
      <c r="L836" s="13">
        <v>240.512</v>
      </c>
      <c r="M836" s="13">
        <v>60.828000000000003</v>
      </c>
      <c r="N836" s="13">
        <v>93.334999999999994</v>
      </c>
      <c r="O836" s="13">
        <v>177.143</v>
      </c>
      <c r="P836" s="13">
        <v>105.813</v>
      </c>
      <c r="Q836" s="13">
        <v>102.328</v>
      </c>
      <c r="R836" s="13">
        <v>130.83000000000001</v>
      </c>
      <c r="S836" s="13" t="e">
        <f t="shared" ca="1" si="23"/>
        <v>#NAME?</v>
      </c>
      <c r="T836" s="13">
        <v>51.5</v>
      </c>
      <c r="U836" s="13">
        <v>23.25</v>
      </c>
    </row>
    <row r="837" spans="1:21" s="4" customFormat="1">
      <c r="A837" s="10">
        <v>41718</v>
      </c>
      <c r="B837" s="13">
        <v>1943.5519999999999</v>
      </c>
      <c r="C837" s="13">
        <v>180</v>
      </c>
      <c r="D837" s="13">
        <v>80.665000000000006</v>
      </c>
      <c r="E837" s="13">
        <v>110</v>
      </c>
      <c r="F837" s="13">
        <v>89.5</v>
      </c>
      <c r="G837" s="13">
        <v>114.845</v>
      </c>
      <c r="H837" s="13">
        <v>263.75400000000002</v>
      </c>
      <c r="I837" s="13">
        <v>137.5</v>
      </c>
      <c r="J837" s="13">
        <v>107</v>
      </c>
      <c r="K837" s="13">
        <v>209.988</v>
      </c>
      <c r="L837" s="13">
        <v>256.04199999999997</v>
      </c>
      <c r="M837" s="13">
        <v>64.504999999999995</v>
      </c>
      <c r="N837" s="13">
        <v>103.16500000000001</v>
      </c>
      <c r="O837" s="13">
        <v>189.50700000000001</v>
      </c>
      <c r="P837" s="13">
        <v>110.34</v>
      </c>
      <c r="Q837" s="13">
        <v>109.00700000000001</v>
      </c>
      <c r="R837" s="13">
        <v>134.893</v>
      </c>
      <c r="S837" s="13" t="e">
        <f t="shared" ca="1" si="23"/>
        <v>#NAME?</v>
      </c>
      <c r="T837" s="13">
        <v>53</v>
      </c>
      <c r="U837" s="13">
        <v>24.25</v>
      </c>
    </row>
    <row r="838" spans="1:21" s="4" customFormat="1">
      <c r="A838" s="10">
        <v>41719</v>
      </c>
      <c r="B838" s="13">
        <v>1937.9849999999999</v>
      </c>
      <c r="C838" s="13">
        <v>180.833</v>
      </c>
      <c r="D838" s="13">
        <v>82.174999999999997</v>
      </c>
      <c r="E838" s="13">
        <v>112.66</v>
      </c>
      <c r="F838" s="13">
        <v>90.168000000000006</v>
      </c>
      <c r="G838" s="13">
        <v>117.343</v>
      </c>
      <c r="H838" s="13">
        <v>273.99700000000001</v>
      </c>
      <c r="I838" s="13">
        <v>136</v>
      </c>
      <c r="J838" s="13">
        <v>106.5</v>
      </c>
      <c r="K838" s="13">
        <v>212.66300000000001</v>
      </c>
      <c r="L838" s="13">
        <v>257.935</v>
      </c>
      <c r="M838" s="13">
        <v>62.83</v>
      </c>
      <c r="N838" s="13">
        <v>100.498</v>
      </c>
      <c r="O838" s="13">
        <v>185.49299999999999</v>
      </c>
      <c r="P838" s="13">
        <v>111.00700000000001</v>
      </c>
      <c r="Q838" s="13">
        <v>108.00700000000001</v>
      </c>
      <c r="R838" s="13">
        <v>134.66300000000001</v>
      </c>
      <c r="S838" s="13" t="e">
        <f t="shared" ca="1" si="23"/>
        <v>#NAME?</v>
      </c>
      <c r="T838" s="13">
        <v>52.5</v>
      </c>
      <c r="U838" s="13">
        <v>24</v>
      </c>
    </row>
    <row r="839" spans="1:21" s="4" customFormat="1">
      <c r="A839" s="10">
        <v>41720</v>
      </c>
      <c r="B839" s="13">
        <v>1937.9849999999999</v>
      </c>
      <c r="C839" s="13">
        <v>180.833</v>
      </c>
      <c r="D839" s="13">
        <v>82.174999999999997</v>
      </c>
      <c r="E839" s="13">
        <v>112.66</v>
      </c>
      <c r="F839" s="13">
        <v>90.168000000000006</v>
      </c>
      <c r="G839" s="13">
        <v>117.343</v>
      </c>
      <c r="H839" s="13">
        <v>273.99700000000001</v>
      </c>
      <c r="I839" s="13">
        <v>136</v>
      </c>
      <c r="J839" s="13">
        <v>106.5</v>
      </c>
      <c r="K839" s="13">
        <v>212.66300000000001</v>
      </c>
      <c r="L839" s="13">
        <v>257.935</v>
      </c>
      <c r="M839" s="13">
        <v>62.83</v>
      </c>
      <c r="N839" s="13">
        <v>100.498</v>
      </c>
      <c r="O839" s="13">
        <v>185.49299999999999</v>
      </c>
      <c r="P839" s="13">
        <v>111.00700000000001</v>
      </c>
      <c r="Q839" s="13">
        <v>108.00700000000001</v>
      </c>
      <c r="R839" s="13">
        <v>134.66300000000001</v>
      </c>
      <c r="S839" s="13" t="e">
        <f t="shared" ca="1" si="23"/>
        <v>#NAME?</v>
      </c>
      <c r="T839" s="13">
        <v>52.5</v>
      </c>
      <c r="U839" s="13">
        <v>24</v>
      </c>
    </row>
    <row r="840" spans="1:21" s="4" customFormat="1">
      <c r="A840" s="10">
        <v>41721</v>
      </c>
      <c r="B840" s="13">
        <v>1937.9849999999999</v>
      </c>
      <c r="C840" s="13">
        <v>180.833</v>
      </c>
      <c r="D840" s="13">
        <v>82.174999999999997</v>
      </c>
      <c r="E840" s="13">
        <v>112.66</v>
      </c>
      <c r="F840" s="13">
        <v>90.168000000000006</v>
      </c>
      <c r="G840" s="13">
        <v>117.343</v>
      </c>
      <c r="H840" s="13">
        <v>273.99700000000001</v>
      </c>
      <c r="I840" s="13">
        <v>136</v>
      </c>
      <c r="J840" s="13">
        <v>106.5</v>
      </c>
      <c r="K840" s="13">
        <v>212.66300000000001</v>
      </c>
      <c r="L840" s="13">
        <v>257.935</v>
      </c>
      <c r="M840" s="13">
        <v>62.83</v>
      </c>
      <c r="N840" s="13">
        <v>100.498</v>
      </c>
      <c r="O840" s="13">
        <v>185.49299999999999</v>
      </c>
      <c r="P840" s="13">
        <v>111.00700000000001</v>
      </c>
      <c r="Q840" s="13">
        <v>108.00700000000001</v>
      </c>
      <c r="R840" s="13">
        <v>134.66300000000001</v>
      </c>
      <c r="S840" s="13" t="e">
        <f t="shared" ca="1" si="23"/>
        <v>#NAME?</v>
      </c>
      <c r="T840" s="13">
        <v>52.5</v>
      </c>
      <c r="U840" s="13">
        <v>24</v>
      </c>
    </row>
    <row r="841" spans="1:21" s="4" customFormat="1">
      <c r="A841" s="10">
        <v>41722</v>
      </c>
      <c r="B841" s="13">
        <v>1946.0840000000001</v>
      </c>
      <c r="C841" s="13">
        <v>178.84299999999999</v>
      </c>
      <c r="D841" s="13">
        <v>80.025000000000006</v>
      </c>
      <c r="E841" s="13">
        <v>111</v>
      </c>
      <c r="F841" s="13">
        <v>88.503</v>
      </c>
      <c r="G841" s="13">
        <v>115.50700000000001</v>
      </c>
      <c r="H841" s="13">
        <v>267.83499999999998</v>
      </c>
      <c r="I841" s="13">
        <v>137.5</v>
      </c>
      <c r="J841" s="13">
        <v>107.5</v>
      </c>
      <c r="K841" s="13">
        <v>209.94300000000001</v>
      </c>
      <c r="L841" s="13">
        <v>266.44299999999998</v>
      </c>
      <c r="M841" s="13">
        <v>60.667999999999999</v>
      </c>
      <c r="N841" s="13">
        <v>99.665000000000006</v>
      </c>
      <c r="O841" s="13">
        <v>184.833</v>
      </c>
      <c r="P841" s="13">
        <v>110.333</v>
      </c>
      <c r="Q841" s="13">
        <v>107.343</v>
      </c>
      <c r="R841" s="13">
        <v>132.49799999999999</v>
      </c>
      <c r="S841" s="13" t="e">
        <f t="shared" ca="1" si="23"/>
        <v>#NAME?</v>
      </c>
      <c r="T841" s="13">
        <v>52.5</v>
      </c>
      <c r="U841" s="13">
        <v>23.75</v>
      </c>
    </row>
    <row r="842" spans="1:21" s="4" customFormat="1">
      <c r="A842" s="10">
        <v>41723</v>
      </c>
      <c r="B842" s="13">
        <v>1966.47</v>
      </c>
      <c r="C842" s="13">
        <v>174.18899999999999</v>
      </c>
      <c r="D842" s="13">
        <v>78.680999999999997</v>
      </c>
      <c r="E842" s="13">
        <v>109.66</v>
      </c>
      <c r="F842" s="13">
        <v>86.177999999999997</v>
      </c>
      <c r="G842" s="13">
        <v>114.504</v>
      </c>
      <c r="H842" s="13">
        <v>253.95599999999999</v>
      </c>
      <c r="I842" s="13">
        <v>140</v>
      </c>
      <c r="J842" s="13">
        <v>108.5</v>
      </c>
      <c r="K842" s="13">
        <v>200.108</v>
      </c>
      <c r="L842" s="13">
        <v>258.68799999999999</v>
      </c>
      <c r="M842" s="13">
        <v>61</v>
      </c>
      <c r="N842" s="13">
        <v>97.003</v>
      </c>
      <c r="O842" s="13">
        <v>183.51499999999999</v>
      </c>
      <c r="P842" s="13">
        <v>109.5</v>
      </c>
      <c r="Q842" s="13">
        <v>104.333</v>
      </c>
      <c r="R842" s="13">
        <v>130.505</v>
      </c>
      <c r="S842" s="13" t="e">
        <f t="shared" ca="1" si="23"/>
        <v>#NAME?</v>
      </c>
      <c r="T842" s="13">
        <v>52.5</v>
      </c>
      <c r="U842" s="13">
        <v>23.75</v>
      </c>
    </row>
    <row r="843" spans="1:21" s="4" customFormat="1">
      <c r="A843" s="10">
        <v>41724</v>
      </c>
      <c r="B843" s="13">
        <v>1945.9010000000001</v>
      </c>
      <c r="C843" s="13">
        <v>169.67599999999999</v>
      </c>
      <c r="D843" s="13">
        <v>76.995000000000005</v>
      </c>
      <c r="E843" s="13">
        <v>106.34</v>
      </c>
      <c r="F843" s="13">
        <v>85.665000000000006</v>
      </c>
      <c r="G843" s="13">
        <v>111.68</v>
      </c>
      <c r="H843" s="13">
        <v>241.446</v>
      </c>
      <c r="I843" s="13">
        <v>138</v>
      </c>
      <c r="J843" s="13">
        <v>108</v>
      </c>
      <c r="K843" s="13">
        <v>194.78</v>
      </c>
      <c r="L843" s="13">
        <v>241.43799999999999</v>
      </c>
      <c r="M843" s="13">
        <v>61</v>
      </c>
      <c r="N843" s="13">
        <v>94.495000000000005</v>
      </c>
      <c r="O843" s="13">
        <v>181.833</v>
      </c>
      <c r="P843" s="13">
        <v>107.663</v>
      </c>
      <c r="Q843" s="13">
        <v>103.495</v>
      </c>
      <c r="R843" s="13">
        <v>129.333</v>
      </c>
      <c r="S843" s="13" t="e">
        <f t="shared" ca="1" si="23"/>
        <v>#NAME?</v>
      </c>
      <c r="T843" s="13">
        <v>51.5</v>
      </c>
      <c r="U843" s="13">
        <v>23.5</v>
      </c>
    </row>
    <row r="844" spans="1:21" s="4" customFormat="1">
      <c r="A844" s="10">
        <v>41725</v>
      </c>
      <c r="B844" s="13">
        <v>1924.634</v>
      </c>
      <c r="C844" s="13">
        <v>165.66499999999999</v>
      </c>
      <c r="D844" s="13">
        <v>77.995000000000005</v>
      </c>
      <c r="E844" s="13">
        <v>105.82299999999999</v>
      </c>
      <c r="F844" s="13">
        <v>84.665000000000006</v>
      </c>
      <c r="G844" s="13">
        <v>110.325</v>
      </c>
      <c r="H844" s="13">
        <v>236.505</v>
      </c>
      <c r="I844" s="13">
        <v>136.5</v>
      </c>
      <c r="J844" s="13">
        <v>106.5</v>
      </c>
      <c r="K844" s="13">
        <v>195.18600000000001</v>
      </c>
      <c r="L844" s="13">
        <v>231.77799999999999</v>
      </c>
      <c r="M844" s="13">
        <v>60.832999999999998</v>
      </c>
      <c r="N844" s="13">
        <v>94.5</v>
      </c>
      <c r="O844" s="13">
        <v>182</v>
      </c>
      <c r="P844" s="13">
        <v>106.66800000000001</v>
      </c>
      <c r="Q844" s="13">
        <v>102.83</v>
      </c>
      <c r="R844" s="13">
        <v>129.00299999999999</v>
      </c>
      <c r="S844" s="13" t="e">
        <f t="shared" ca="1" si="23"/>
        <v>#NAME?</v>
      </c>
      <c r="T844" s="13">
        <v>51</v>
      </c>
      <c r="U844" s="13">
        <v>23.5</v>
      </c>
    </row>
    <row r="845" spans="1:21" s="4" customFormat="1">
      <c r="A845" s="10">
        <v>41726</v>
      </c>
      <c r="B845" s="13">
        <v>1884.9</v>
      </c>
      <c r="C845" s="13">
        <v>166.655</v>
      </c>
      <c r="D845" s="13">
        <v>78.328000000000003</v>
      </c>
      <c r="E845" s="13">
        <v>106.648</v>
      </c>
      <c r="F845" s="13">
        <v>86.325000000000003</v>
      </c>
      <c r="G845" s="13">
        <v>111.651</v>
      </c>
      <c r="H845" s="13">
        <v>235.83</v>
      </c>
      <c r="I845" s="13">
        <v>134.5</v>
      </c>
      <c r="J845" s="13">
        <v>105.5</v>
      </c>
      <c r="K845" s="13">
        <v>196.78299999999999</v>
      </c>
      <c r="L845" s="13">
        <v>230.66300000000001</v>
      </c>
      <c r="M845" s="13">
        <v>60.332999999999998</v>
      </c>
      <c r="N845" s="13">
        <v>93.736999999999995</v>
      </c>
      <c r="O845" s="13">
        <v>177.958</v>
      </c>
      <c r="P845" s="13">
        <v>105.05500000000001</v>
      </c>
      <c r="Q845" s="13">
        <v>104.33799999999999</v>
      </c>
      <c r="R845" s="13">
        <v>127.83</v>
      </c>
      <c r="S845" s="13" t="e">
        <f t="shared" ca="1" si="23"/>
        <v>#NAME?</v>
      </c>
      <c r="T845" s="13">
        <v>50</v>
      </c>
      <c r="U845" s="13">
        <v>23.25</v>
      </c>
    </row>
    <row r="846" spans="1:21" s="4" customFormat="1">
      <c r="A846" s="10">
        <v>41727</v>
      </c>
      <c r="B846" s="13">
        <v>1884.9</v>
      </c>
      <c r="C846" s="13">
        <v>166.655</v>
      </c>
      <c r="D846" s="13">
        <v>78.328000000000003</v>
      </c>
      <c r="E846" s="13">
        <v>106.648</v>
      </c>
      <c r="F846" s="13">
        <v>86.325000000000003</v>
      </c>
      <c r="G846" s="13">
        <v>111.651</v>
      </c>
      <c r="H846" s="13">
        <v>235.83</v>
      </c>
      <c r="I846" s="13">
        <v>134.5</v>
      </c>
      <c r="J846" s="13">
        <v>105.5</v>
      </c>
      <c r="K846" s="13">
        <v>196.78299999999999</v>
      </c>
      <c r="L846" s="13">
        <v>230.66300000000001</v>
      </c>
      <c r="M846" s="13">
        <v>60.332999999999998</v>
      </c>
      <c r="N846" s="13">
        <v>93.736999999999995</v>
      </c>
      <c r="O846" s="13">
        <v>177.958</v>
      </c>
      <c r="P846" s="13">
        <v>105.05500000000001</v>
      </c>
      <c r="Q846" s="13">
        <v>104.33799999999999</v>
      </c>
      <c r="R846" s="13">
        <v>127.83</v>
      </c>
      <c r="S846" s="13" t="e">
        <f t="shared" ca="1" si="23"/>
        <v>#NAME?</v>
      </c>
      <c r="T846" s="13">
        <v>50</v>
      </c>
      <c r="U846" s="13">
        <v>23.25</v>
      </c>
    </row>
    <row r="847" spans="1:21" s="4" customFormat="1">
      <c r="A847" s="10">
        <v>41728</v>
      </c>
      <c r="B847" s="13">
        <v>1884.9</v>
      </c>
      <c r="C847" s="13">
        <v>166.655</v>
      </c>
      <c r="D847" s="13">
        <v>78.328000000000003</v>
      </c>
      <c r="E847" s="13">
        <v>106.648</v>
      </c>
      <c r="F847" s="13">
        <v>86.325000000000003</v>
      </c>
      <c r="G847" s="13">
        <v>111.651</v>
      </c>
      <c r="H847" s="13">
        <v>235.83</v>
      </c>
      <c r="I847" s="13">
        <v>134.5</v>
      </c>
      <c r="J847" s="13">
        <v>105.5</v>
      </c>
      <c r="K847" s="13">
        <v>196.78299999999999</v>
      </c>
      <c r="L847" s="13">
        <v>230.66300000000001</v>
      </c>
      <c r="M847" s="13">
        <v>60.332999999999998</v>
      </c>
      <c r="N847" s="13">
        <v>93.736999999999995</v>
      </c>
      <c r="O847" s="13">
        <v>177.958</v>
      </c>
      <c r="P847" s="13">
        <v>105.05500000000001</v>
      </c>
      <c r="Q847" s="13">
        <v>104.33799999999999</v>
      </c>
      <c r="R847" s="13">
        <v>127.83</v>
      </c>
      <c r="S847" s="13" t="e">
        <f t="shared" ca="1" si="23"/>
        <v>#NAME?</v>
      </c>
      <c r="T847" s="13">
        <v>50</v>
      </c>
      <c r="U847" s="13">
        <v>23.25</v>
      </c>
    </row>
    <row r="848" spans="1:21" s="4" customFormat="1">
      <c r="A848" s="10">
        <v>41729</v>
      </c>
      <c r="B848" s="13">
        <v>1876.3689999999999</v>
      </c>
      <c r="C848" s="13">
        <v>169.66</v>
      </c>
      <c r="D848" s="13">
        <v>78.33</v>
      </c>
      <c r="E848" s="13">
        <v>108.325</v>
      </c>
      <c r="F848" s="13">
        <v>87.498000000000005</v>
      </c>
      <c r="G848" s="13">
        <v>112.173</v>
      </c>
      <c r="H848" s="13">
        <v>222.07499999999999</v>
      </c>
      <c r="I848" s="13">
        <v>131.5</v>
      </c>
      <c r="J848" s="13">
        <v>104</v>
      </c>
      <c r="K848" s="13">
        <v>194.798</v>
      </c>
      <c r="L848" s="13">
        <v>219.80099999999999</v>
      </c>
      <c r="M848" s="13">
        <v>60.994999999999997</v>
      </c>
      <c r="N848" s="13">
        <v>92.328000000000003</v>
      </c>
      <c r="O848" s="13">
        <v>175.322</v>
      </c>
      <c r="P848" s="13">
        <v>104.82299999999999</v>
      </c>
      <c r="Q848" s="13">
        <v>101.574</v>
      </c>
      <c r="R848" s="13">
        <v>123.67</v>
      </c>
      <c r="S848" s="13" t="e">
        <f t="shared" ca="1" si="23"/>
        <v>#NAME?</v>
      </c>
      <c r="T848" s="13">
        <v>50</v>
      </c>
      <c r="U848" s="13">
        <v>23</v>
      </c>
    </row>
    <row r="849" spans="1:21" s="4" customFormat="1">
      <c r="A849" s="10">
        <v>41730</v>
      </c>
      <c r="B849" s="13">
        <v>1867.7719999999999</v>
      </c>
      <c r="C849" s="13">
        <v>166.68</v>
      </c>
      <c r="D849" s="13">
        <v>76.349999999999994</v>
      </c>
      <c r="E849" s="13">
        <v>105.345</v>
      </c>
      <c r="F849" s="13">
        <v>85.015000000000001</v>
      </c>
      <c r="G849" s="13">
        <v>109.685</v>
      </c>
      <c r="H849" s="13">
        <v>222.07499999999999</v>
      </c>
      <c r="I849" s="13">
        <v>127.5</v>
      </c>
      <c r="J849" s="13">
        <v>104</v>
      </c>
      <c r="K849" s="13">
        <v>194.798</v>
      </c>
      <c r="L849" s="13">
        <v>213.17</v>
      </c>
      <c r="M849" s="13">
        <v>60.5</v>
      </c>
      <c r="N849" s="13">
        <v>88.995000000000005</v>
      </c>
      <c r="O849" s="13">
        <v>171.845</v>
      </c>
      <c r="P849" s="13">
        <v>101.66800000000001</v>
      </c>
      <c r="Q849" s="13">
        <v>97.421000000000006</v>
      </c>
      <c r="R849" s="13">
        <v>122.663</v>
      </c>
      <c r="S849" s="13" t="e">
        <f t="shared" ca="1" si="23"/>
        <v>#NAME?</v>
      </c>
      <c r="T849" s="13">
        <v>50</v>
      </c>
      <c r="U849" s="13">
        <v>22.5</v>
      </c>
    </row>
    <row r="850" spans="1:21" s="4" customFormat="1">
      <c r="A850" s="10">
        <v>41731</v>
      </c>
      <c r="B850" s="13">
        <v>1861.396</v>
      </c>
      <c r="C850" s="13">
        <v>167.33500000000001</v>
      </c>
      <c r="D850" s="13">
        <v>77.015000000000001</v>
      </c>
      <c r="E850" s="13">
        <v>103.845</v>
      </c>
      <c r="F850" s="13">
        <v>84.674999999999997</v>
      </c>
      <c r="G850" s="13">
        <v>109.185</v>
      </c>
      <c r="H850" s="13">
        <v>222.07499999999999</v>
      </c>
      <c r="I850" s="13">
        <v>125</v>
      </c>
      <c r="J850" s="13">
        <v>96.5</v>
      </c>
      <c r="K850" s="13">
        <v>194.798</v>
      </c>
      <c r="L850" s="13">
        <v>212.67</v>
      </c>
      <c r="M850" s="13">
        <v>60.164999999999999</v>
      </c>
      <c r="N850" s="13">
        <v>87.495000000000005</v>
      </c>
      <c r="O850" s="13">
        <v>170.64500000000001</v>
      </c>
      <c r="P850" s="13">
        <v>99.68</v>
      </c>
      <c r="Q850" s="13">
        <v>97.17</v>
      </c>
      <c r="R850" s="13">
        <v>122.328</v>
      </c>
      <c r="S850" s="13" t="e">
        <f t="shared" ca="1" si="23"/>
        <v>#NAME?</v>
      </c>
      <c r="T850" s="13">
        <v>48</v>
      </c>
      <c r="U850" s="13">
        <v>21.75</v>
      </c>
    </row>
    <row r="851" spans="1:21" s="4" customFormat="1">
      <c r="A851" s="10">
        <v>41732</v>
      </c>
      <c r="B851" s="13">
        <v>1837</v>
      </c>
      <c r="C851" s="13">
        <v>170.99</v>
      </c>
      <c r="D851" s="13">
        <v>77.680000000000007</v>
      </c>
      <c r="E851" s="13">
        <v>106.655</v>
      </c>
      <c r="F851" s="13">
        <v>86.995000000000005</v>
      </c>
      <c r="G851" s="13">
        <v>112.325</v>
      </c>
      <c r="H851" s="13">
        <v>222.83500000000001</v>
      </c>
      <c r="I851" s="13">
        <v>120.5</v>
      </c>
      <c r="J851" s="13">
        <v>93.5</v>
      </c>
      <c r="K851" s="13">
        <v>194.798</v>
      </c>
      <c r="L851" s="13">
        <v>212.67</v>
      </c>
      <c r="M851" s="13">
        <v>61.662999999999997</v>
      </c>
      <c r="N851" s="13">
        <v>90.832999999999998</v>
      </c>
      <c r="O851" s="13">
        <v>175.33500000000001</v>
      </c>
      <c r="P851" s="13">
        <v>105.15300000000001</v>
      </c>
      <c r="Q851" s="13">
        <v>99.834999999999994</v>
      </c>
      <c r="R851" s="13">
        <v>124.998</v>
      </c>
      <c r="S851" s="13" t="e">
        <f t="shared" ca="1" si="23"/>
        <v>#NAME?</v>
      </c>
      <c r="T851" s="13">
        <v>48</v>
      </c>
      <c r="U851" s="13">
        <v>21</v>
      </c>
    </row>
    <row r="852" spans="1:21" s="4" customFormat="1">
      <c r="A852" s="10">
        <v>41733</v>
      </c>
      <c r="B852" s="13">
        <v>1810.269</v>
      </c>
      <c r="C852" s="13">
        <v>165.67500000000001</v>
      </c>
      <c r="D852" s="13">
        <v>77.34</v>
      </c>
      <c r="E852" s="13">
        <v>103.505</v>
      </c>
      <c r="F852" s="13">
        <v>84.67</v>
      </c>
      <c r="G852" s="13">
        <v>109.67</v>
      </c>
      <c r="H852" s="13">
        <v>218.185</v>
      </c>
      <c r="I852" s="13">
        <v>118.5</v>
      </c>
      <c r="J852" s="13">
        <v>92.5</v>
      </c>
      <c r="K852" s="13">
        <v>194.798</v>
      </c>
      <c r="L852" s="13">
        <v>212.67</v>
      </c>
      <c r="M852" s="13">
        <v>61.5</v>
      </c>
      <c r="N852" s="13">
        <v>91.668000000000006</v>
      </c>
      <c r="O852" s="13">
        <v>173.67500000000001</v>
      </c>
      <c r="P852" s="13">
        <v>103.003</v>
      </c>
      <c r="Q852" s="13">
        <v>99.673000000000002</v>
      </c>
      <c r="R852" s="13">
        <v>124.003</v>
      </c>
      <c r="S852" s="13" t="e">
        <f t="shared" ca="1" si="23"/>
        <v>#NAME?</v>
      </c>
      <c r="T852" s="13">
        <v>45.75</v>
      </c>
      <c r="U852" s="13">
        <v>21.5</v>
      </c>
    </row>
    <row r="853" spans="1:21" s="4" customFormat="1">
      <c r="A853" s="10">
        <v>41734</v>
      </c>
      <c r="B853" s="13">
        <v>1810.269</v>
      </c>
      <c r="C853" s="13">
        <v>165.67500000000001</v>
      </c>
      <c r="D853" s="13">
        <v>77.34</v>
      </c>
      <c r="E853" s="13">
        <v>103.505</v>
      </c>
      <c r="F853" s="13">
        <v>84.67</v>
      </c>
      <c r="G853" s="13">
        <v>109.67</v>
      </c>
      <c r="H853" s="13">
        <v>218.185</v>
      </c>
      <c r="I853" s="13">
        <v>118.5</v>
      </c>
      <c r="J853" s="13">
        <v>92.5</v>
      </c>
      <c r="K853" s="13">
        <v>194.798</v>
      </c>
      <c r="L853" s="13">
        <v>212.67</v>
      </c>
      <c r="M853" s="13">
        <v>61.5</v>
      </c>
      <c r="N853" s="13">
        <v>91.668000000000006</v>
      </c>
      <c r="O853" s="13">
        <v>173.67500000000001</v>
      </c>
      <c r="P853" s="13">
        <v>103.003</v>
      </c>
      <c r="Q853" s="13">
        <v>99.673000000000002</v>
      </c>
      <c r="R853" s="13">
        <v>124.003</v>
      </c>
      <c r="S853" s="13" t="e">
        <f t="shared" ca="1" si="23"/>
        <v>#NAME?</v>
      </c>
      <c r="T853" s="13">
        <v>45.75</v>
      </c>
      <c r="U853" s="13">
        <v>21.5</v>
      </c>
    </row>
    <row r="854" spans="1:21" s="4" customFormat="1">
      <c r="A854" s="10">
        <v>41735</v>
      </c>
      <c r="B854" s="13">
        <v>1810.269</v>
      </c>
      <c r="C854" s="13">
        <v>165.67500000000001</v>
      </c>
      <c r="D854" s="13">
        <v>77.34</v>
      </c>
      <c r="E854" s="13">
        <v>103.505</v>
      </c>
      <c r="F854" s="13">
        <v>84.67</v>
      </c>
      <c r="G854" s="13">
        <v>109.67</v>
      </c>
      <c r="H854" s="13">
        <v>218.185</v>
      </c>
      <c r="I854" s="13">
        <v>118.5</v>
      </c>
      <c r="J854" s="13">
        <v>92.5</v>
      </c>
      <c r="K854" s="13">
        <v>194.798</v>
      </c>
      <c r="L854" s="13">
        <v>212.67</v>
      </c>
      <c r="M854" s="13">
        <v>61.5</v>
      </c>
      <c r="N854" s="13">
        <v>91.668000000000006</v>
      </c>
      <c r="O854" s="13">
        <v>173.67500000000001</v>
      </c>
      <c r="P854" s="13">
        <v>103.003</v>
      </c>
      <c r="Q854" s="13">
        <v>99.673000000000002</v>
      </c>
      <c r="R854" s="13">
        <v>124.003</v>
      </c>
      <c r="S854" s="13" t="e">
        <f t="shared" ca="1" si="23"/>
        <v>#NAME?</v>
      </c>
      <c r="T854" s="13">
        <v>45.75</v>
      </c>
      <c r="U854" s="13">
        <v>21.5</v>
      </c>
    </row>
    <row r="855" spans="1:21" s="4" customFormat="1">
      <c r="A855" s="10">
        <v>41736</v>
      </c>
      <c r="B855" s="13">
        <v>1712.39</v>
      </c>
      <c r="C855" s="13">
        <v>159.66999999999999</v>
      </c>
      <c r="D855" s="13">
        <v>74</v>
      </c>
      <c r="E855" s="13">
        <v>100.33</v>
      </c>
      <c r="F855" s="13">
        <v>81</v>
      </c>
      <c r="G855" s="13">
        <v>106.33499999999999</v>
      </c>
      <c r="H855" s="13">
        <v>220.815</v>
      </c>
      <c r="I855" s="13">
        <v>114.5</v>
      </c>
      <c r="J855" s="13">
        <v>87.5</v>
      </c>
      <c r="K855" s="13">
        <v>194.798</v>
      </c>
      <c r="L855" s="13">
        <v>212.67</v>
      </c>
      <c r="M855" s="13">
        <v>62.003</v>
      </c>
      <c r="N855" s="13">
        <v>92.004999999999995</v>
      </c>
      <c r="O855" s="13">
        <v>172.33500000000001</v>
      </c>
      <c r="P855" s="13">
        <v>103.33799999999999</v>
      </c>
      <c r="Q855" s="13">
        <v>101.00700000000001</v>
      </c>
      <c r="R855" s="13">
        <v>126.33799999999999</v>
      </c>
      <c r="S855" s="13" t="e">
        <f t="shared" ca="1" si="23"/>
        <v>#NAME?</v>
      </c>
      <c r="T855" s="13">
        <v>46.25</v>
      </c>
      <c r="U855" s="13">
        <v>21.5</v>
      </c>
    </row>
    <row r="856" spans="1:21" s="4" customFormat="1">
      <c r="A856" s="10">
        <v>41737</v>
      </c>
      <c r="B856" s="13">
        <v>1730.6659999999999</v>
      </c>
      <c r="C856" s="13">
        <v>160.66499999999999</v>
      </c>
      <c r="D856" s="13">
        <v>76.337000000000003</v>
      </c>
      <c r="E856" s="13">
        <v>99.668000000000006</v>
      </c>
      <c r="F856" s="13">
        <v>82.004999999999995</v>
      </c>
      <c r="G856" s="13">
        <v>105.679</v>
      </c>
      <c r="H856" s="13">
        <v>220.155</v>
      </c>
      <c r="I856" s="13">
        <v>117</v>
      </c>
      <c r="J856" s="13">
        <v>91.5</v>
      </c>
      <c r="K856" s="13">
        <v>194.798</v>
      </c>
      <c r="L856" s="13">
        <v>212.67</v>
      </c>
      <c r="M856" s="13">
        <v>61.667999999999999</v>
      </c>
      <c r="N856" s="13">
        <v>88.837999999999994</v>
      </c>
      <c r="O856" s="13">
        <v>170.67500000000001</v>
      </c>
      <c r="P856" s="13">
        <v>102.51300000000001</v>
      </c>
      <c r="Q856" s="13">
        <v>100.51</v>
      </c>
      <c r="R856" s="13">
        <v>126.173</v>
      </c>
      <c r="S856" s="13" t="e">
        <f t="shared" ca="1" si="23"/>
        <v>#NAME?</v>
      </c>
      <c r="T856" s="13">
        <v>46.25</v>
      </c>
      <c r="U856" s="13">
        <v>21.5</v>
      </c>
    </row>
    <row r="857" spans="1:21" s="4" customFormat="1">
      <c r="A857" s="10">
        <v>41738</v>
      </c>
      <c r="B857" s="13">
        <v>1711.8989999999999</v>
      </c>
      <c r="C857" s="13">
        <v>158.005</v>
      </c>
      <c r="D857" s="13">
        <v>77.018000000000001</v>
      </c>
      <c r="E857" s="13">
        <v>99.688000000000002</v>
      </c>
      <c r="F857" s="13">
        <v>82.013000000000005</v>
      </c>
      <c r="G857" s="13">
        <v>104.68</v>
      </c>
      <c r="H857" s="13">
        <v>221.899</v>
      </c>
      <c r="I857" s="13">
        <v>114.5</v>
      </c>
      <c r="J857" s="13">
        <v>89.5</v>
      </c>
      <c r="K857" s="13">
        <v>194.798</v>
      </c>
      <c r="L857" s="13">
        <v>212.67</v>
      </c>
      <c r="M857" s="13">
        <v>60.393999999999998</v>
      </c>
      <c r="N857" s="13">
        <v>87.04</v>
      </c>
      <c r="O857" s="13">
        <v>167.751</v>
      </c>
      <c r="P857" s="13">
        <v>99.179000000000002</v>
      </c>
      <c r="Q857" s="13">
        <v>98.763000000000005</v>
      </c>
      <c r="R857" s="13">
        <v>124.12</v>
      </c>
      <c r="S857" s="13" t="e">
        <f t="shared" ca="1" si="23"/>
        <v>#NAME?</v>
      </c>
      <c r="T857" s="13">
        <v>49</v>
      </c>
      <c r="U857" s="13">
        <v>21.5</v>
      </c>
    </row>
    <row r="858" spans="1:21" s="4" customFormat="1">
      <c r="A858" s="10">
        <v>41739</v>
      </c>
      <c r="B858" s="13">
        <v>1647.7819999999999</v>
      </c>
      <c r="C858" s="13">
        <v>157.005</v>
      </c>
      <c r="D858" s="13">
        <v>78.162999999999997</v>
      </c>
      <c r="E858" s="13">
        <v>97.683000000000007</v>
      </c>
      <c r="F858" s="13">
        <v>81.677999999999997</v>
      </c>
      <c r="G858" s="13">
        <v>103.02</v>
      </c>
      <c r="H858" s="13">
        <v>217.99</v>
      </c>
      <c r="I858" s="13">
        <v>114.5</v>
      </c>
      <c r="J858" s="13">
        <v>91</v>
      </c>
      <c r="K858" s="13">
        <v>182.565</v>
      </c>
      <c r="L858" s="13">
        <v>199.22300000000001</v>
      </c>
      <c r="M858" s="13">
        <v>60</v>
      </c>
      <c r="N858" s="13">
        <v>86.155000000000001</v>
      </c>
      <c r="O858" s="13">
        <v>168.173</v>
      </c>
      <c r="P858" s="13">
        <v>100.15300000000001</v>
      </c>
      <c r="Q858" s="13">
        <v>97.84</v>
      </c>
      <c r="R858" s="13">
        <v>122.97499999999999</v>
      </c>
      <c r="S858" s="13" t="e">
        <f t="shared" ca="1" si="23"/>
        <v>#NAME?</v>
      </c>
      <c r="T858" s="13">
        <v>48.5</v>
      </c>
      <c r="U858" s="13">
        <v>21.25</v>
      </c>
    </row>
    <row r="859" spans="1:21" s="4" customFormat="1">
      <c r="A859" s="10">
        <v>41740</v>
      </c>
      <c r="B859" s="13">
        <v>1660.921</v>
      </c>
      <c r="C859" s="13">
        <v>159.66999999999999</v>
      </c>
      <c r="D859" s="13">
        <v>77.459999999999994</v>
      </c>
      <c r="E859" s="13">
        <v>100.68</v>
      </c>
      <c r="F859" s="13">
        <v>84.634</v>
      </c>
      <c r="G859" s="13">
        <v>106.611</v>
      </c>
      <c r="H859" s="13">
        <v>222.77500000000001</v>
      </c>
      <c r="I859" s="13">
        <v>114.5</v>
      </c>
      <c r="J859" s="13">
        <v>93.5</v>
      </c>
      <c r="K859" s="13">
        <v>184.53399999999999</v>
      </c>
      <c r="L859" s="13">
        <v>208.185</v>
      </c>
      <c r="M859" s="13">
        <v>62.662999999999997</v>
      </c>
      <c r="N859" s="13">
        <v>88.003</v>
      </c>
      <c r="O859" s="13">
        <v>172.327</v>
      </c>
      <c r="P859" s="13">
        <v>101.369</v>
      </c>
      <c r="Q859" s="13">
        <v>100.5</v>
      </c>
      <c r="R859" s="13">
        <v>121.498</v>
      </c>
      <c r="S859" s="13" t="e">
        <f t="shared" ca="1" si="23"/>
        <v>#NAME?</v>
      </c>
      <c r="T859" s="13">
        <v>49</v>
      </c>
      <c r="U859" s="13">
        <v>21.5</v>
      </c>
    </row>
    <row r="860" spans="1:21" s="4" customFormat="1">
      <c r="A860" s="10">
        <v>41741</v>
      </c>
      <c r="B860" s="13">
        <v>1660.921</v>
      </c>
      <c r="C860" s="13">
        <v>159.66999999999999</v>
      </c>
      <c r="D860" s="13">
        <v>77.459999999999994</v>
      </c>
      <c r="E860" s="13">
        <v>100.68</v>
      </c>
      <c r="F860" s="13">
        <v>84.634</v>
      </c>
      <c r="G860" s="13">
        <v>106.611</v>
      </c>
      <c r="H860" s="13">
        <v>222.77500000000001</v>
      </c>
      <c r="I860" s="13">
        <v>114.5</v>
      </c>
      <c r="J860" s="13">
        <v>93.5</v>
      </c>
      <c r="K860" s="13">
        <v>184.53399999999999</v>
      </c>
      <c r="L860" s="13">
        <v>208.185</v>
      </c>
      <c r="M860" s="13">
        <v>62.662999999999997</v>
      </c>
      <c r="N860" s="13">
        <v>88.003</v>
      </c>
      <c r="O860" s="13">
        <v>172.327</v>
      </c>
      <c r="P860" s="13">
        <v>101.369</v>
      </c>
      <c r="Q860" s="13">
        <v>100.5</v>
      </c>
      <c r="R860" s="13">
        <v>121.498</v>
      </c>
      <c r="S860" s="13" t="e">
        <f t="shared" ca="1" si="23"/>
        <v>#NAME?</v>
      </c>
      <c r="T860" s="13">
        <v>49</v>
      </c>
      <c r="U860" s="13">
        <v>21.5</v>
      </c>
    </row>
    <row r="861" spans="1:21" s="4" customFormat="1">
      <c r="A861" s="10">
        <v>41742</v>
      </c>
      <c r="B861" s="13">
        <v>1660.921</v>
      </c>
      <c r="C861" s="13">
        <v>159.66999999999999</v>
      </c>
      <c r="D861" s="13">
        <v>77.459999999999994</v>
      </c>
      <c r="E861" s="13">
        <v>100.68</v>
      </c>
      <c r="F861" s="13">
        <v>84.634</v>
      </c>
      <c r="G861" s="13">
        <v>106.611</v>
      </c>
      <c r="H861" s="13">
        <v>222.77500000000001</v>
      </c>
      <c r="I861" s="13">
        <v>114.5</v>
      </c>
      <c r="J861" s="13">
        <v>93.5</v>
      </c>
      <c r="K861" s="13">
        <v>184.53399999999999</v>
      </c>
      <c r="L861" s="13">
        <v>208.185</v>
      </c>
      <c r="M861" s="13">
        <v>62.662999999999997</v>
      </c>
      <c r="N861" s="13">
        <v>88.003</v>
      </c>
      <c r="O861" s="13">
        <v>172.327</v>
      </c>
      <c r="P861" s="13">
        <v>101.369</v>
      </c>
      <c r="Q861" s="13">
        <v>100.5</v>
      </c>
      <c r="R861" s="13">
        <v>121.498</v>
      </c>
      <c r="S861" s="13" t="e">
        <f t="shared" ref="S861:S924" ca="1" si="24">+IFERROR(VLOOKUP($A861,$Y$28:$Z$330,2,0),S860)</f>
        <v>#NAME?</v>
      </c>
      <c r="T861" s="13">
        <v>49</v>
      </c>
      <c r="U861" s="13">
        <v>21.5</v>
      </c>
    </row>
    <row r="862" spans="1:21" s="4" customFormat="1">
      <c r="A862" s="10">
        <v>41743</v>
      </c>
      <c r="B862" s="13">
        <v>1665.0509999999999</v>
      </c>
      <c r="C862" s="13">
        <v>158.34</v>
      </c>
      <c r="D862" s="13">
        <v>76.522000000000006</v>
      </c>
      <c r="E862" s="13">
        <v>100.343</v>
      </c>
      <c r="F862" s="13">
        <v>85.673000000000002</v>
      </c>
      <c r="G862" s="13">
        <v>106.675</v>
      </c>
      <c r="H862" s="13">
        <v>236.405</v>
      </c>
      <c r="I862" s="13">
        <v>120.5</v>
      </c>
      <c r="J862" s="13">
        <v>93.5</v>
      </c>
      <c r="K862" s="13">
        <v>187.31899999999999</v>
      </c>
      <c r="L862" s="13">
        <v>211.73</v>
      </c>
      <c r="M862" s="13">
        <v>63.835000000000001</v>
      </c>
      <c r="N862" s="13">
        <v>89.837999999999994</v>
      </c>
      <c r="O862" s="13">
        <v>173.40899999999999</v>
      </c>
      <c r="P862" s="13">
        <v>102.833</v>
      </c>
      <c r="Q862" s="13">
        <v>101.673</v>
      </c>
      <c r="R862" s="13">
        <v>122.503</v>
      </c>
      <c r="S862" s="13" t="e">
        <f t="shared" ca="1" si="24"/>
        <v>#NAME?</v>
      </c>
      <c r="T862" s="13">
        <v>49</v>
      </c>
      <c r="U862" s="13">
        <v>21.5</v>
      </c>
    </row>
    <row r="863" spans="1:21" s="4" customFormat="1">
      <c r="A863" s="10">
        <v>41744</v>
      </c>
      <c r="B863" s="13">
        <v>1680.5350000000001</v>
      </c>
      <c r="C863" s="13">
        <v>159.33000000000001</v>
      </c>
      <c r="D863" s="13">
        <v>78.503</v>
      </c>
      <c r="E863" s="13">
        <v>102.988</v>
      </c>
      <c r="F863" s="13">
        <v>87.003</v>
      </c>
      <c r="G863" s="13">
        <v>108.325</v>
      </c>
      <c r="H863" s="13">
        <v>235.63200000000001</v>
      </c>
      <c r="I863" s="13">
        <v>117.5</v>
      </c>
      <c r="J863" s="13">
        <v>92.5</v>
      </c>
      <c r="K863" s="13">
        <v>187.31899999999999</v>
      </c>
      <c r="L863" s="13">
        <v>208.209</v>
      </c>
      <c r="M863" s="13">
        <v>62.335000000000001</v>
      </c>
      <c r="N863" s="13">
        <v>88.498000000000005</v>
      </c>
      <c r="O863" s="13">
        <v>170.83</v>
      </c>
      <c r="P863" s="13">
        <v>101.557</v>
      </c>
      <c r="Q863" s="13">
        <v>100.5</v>
      </c>
      <c r="R863" s="13">
        <v>120.498</v>
      </c>
      <c r="S863" s="13" t="e">
        <f t="shared" ca="1" si="24"/>
        <v>#NAME?</v>
      </c>
      <c r="T863" s="13">
        <v>49</v>
      </c>
      <c r="U863" s="13">
        <v>21.5</v>
      </c>
    </row>
    <row r="864" spans="1:21" s="4" customFormat="1">
      <c r="A864" s="10">
        <v>41745</v>
      </c>
      <c r="B864" s="13">
        <v>1718.9639999999999</v>
      </c>
      <c r="C864" s="13">
        <v>157.345</v>
      </c>
      <c r="D864" s="13">
        <v>75.852999999999994</v>
      </c>
      <c r="E864" s="13">
        <v>99.852999999999994</v>
      </c>
      <c r="F864" s="13">
        <v>86.677999999999997</v>
      </c>
      <c r="G864" s="13">
        <v>106.355</v>
      </c>
      <c r="H864" s="13">
        <v>247.90600000000001</v>
      </c>
      <c r="I864" s="13">
        <v>116</v>
      </c>
      <c r="J864" s="13">
        <v>92.5</v>
      </c>
      <c r="K864" s="13">
        <v>181.97</v>
      </c>
      <c r="L864" s="13">
        <v>206</v>
      </c>
      <c r="M864" s="13">
        <v>61.707000000000001</v>
      </c>
      <c r="N864" s="13">
        <v>89.286000000000001</v>
      </c>
      <c r="O864" s="13">
        <v>169.19900000000001</v>
      </c>
      <c r="P864" s="13">
        <v>100.129</v>
      </c>
      <c r="Q864" s="13">
        <v>100.199</v>
      </c>
      <c r="R864" s="13">
        <v>120.11</v>
      </c>
      <c r="S864" s="13" t="e">
        <f t="shared" ca="1" si="24"/>
        <v>#NAME?</v>
      </c>
      <c r="T864" s="13">
        <v>49</v>
      </c>
      <c r="U864" s="13">
        <v>22</v>
      </c>
    </row>
    <row r="865" spans="1:21" s="4" customFormat="1">
      <c r="A865" s="10">
        <v>41746</v>
      </c>
      <c r="B865" s="13">
        <v>1723.9169999999999</v>
      </c>
      <c r="C865" s="13">
        <v>156.01</v>
      </c>
      <c r="D865" s="13">
        <v>76.950999999999993</v>
      </c>
      <c r="E865" s="13">
        <v>100.279</v>
      </c>
      <c r="F865" s="13">
        <v>87.007999999999996</v>
      </c>
      <c r="G865" s="13">
        <v>107.223</v>
      </c>
      <c r="H865" s="13">
        <v>240.345</v>
      </c>
      <c r="I865" s="13">
        <v>117</v>
      </c>
      <c r="J865" s="13">
        <v>92.5</v>
      </c>
      <c r="K865" s="13">
        <v>180.99600000000001</v>
      </c>
      <c r="L865" s="13">
        <v>200.596</v>
      </c>
      <c r="M865" s="13">
        <v>61.889000000000003</v>
      </c>
      <c r="N865" s="13">
        <v>89.656000000000006</v>
      </c>
      <c r="O865" s="13">
        <v>170.33</v>
      </c>
      <c r="P865" s="13">
        <v>101.16500000000001</v>
      </c>
      <c r="Q865" s="13">
        <v>100.139</v>
      </c>
      <c r="R865" s="13">
        <v>119.89700000000001</v>
      </c>
      <c r="S865" s="13" t="e">
        <f t="shared" ca="1" si="24"/>
        <v>#NAME?</v>
      </c>
      <c r="T865" s="13">
        <v>49</v>
      </c>
      <c r="U865" s="13">
        <v>22</v>
      </c>
    </row>
    <row r="866" spans="1:21" s="4" customFormat="1">
      <c r="A866" s="10">
        <v>41747</v>
      </c>
      <c r="B866" s="13">
        <v>1723.63</v>
      </c>
      <c r="C866" s="13">
        <v>154.721</v>
      </c>
      <c r="D866" s="13">
        <v>76.808999999999997</v>
      </c>
      <c r="E866" s="13">
        <v>99.97</v>
      </c>
      <c r="F866" s="13">
        <v>86.691999999999993</v>
      </c>
      <c r="G866" s="13">
        <v>106.593</v>
      </c>
      <c r="H866" s="13">
        <v>240.345</v>
      </c>
      <c r="I866" s="13">
        <v>117</v>
      </c>
      <c r="J866" s="13">
        <v>92.5</v>
      </c>
      <c r="K866" s="13">
        <v>180.97800000000001</v>
      </c>
      <c r="L866" s="13">
        <v>200.39099999999999</v>
      </c>
      <c r="M866" s="13">
        <v>61.889000000000003</v>
      </c>
      <c r="N866" s="13">
        <v>89.653000000000006</v>
      </c>
      <c r="O866" s="13">
        <v>170.33</v>
      </c>
      <c r="P866" s="13">
        <v>101.16500000000001</v>
      </c>
      <c r="Q866" s="13">
        <v>102.91500000000001</v>
      </c>
      <c r="R866" s="13">
        <v>119.89700000000001</v>
      </c>
      <c r="S866" s="13" t="e">
        <f t="shared" ca="1" si="24"/>
        <v>#NAME?</v>
      </c>
      <c r="T866" s="13">
        <v>49</v>
      </c>
      <c r="U866" s="13">
        <v>22</v>
      </c>
    </row>
    <row r="867" spans="1:21" s="4" customFormat="1">
      <c r="A867" s="10">
        <v>41748</v>
      </c>
      <c r="B867" s="13">
        <v>1723.63</v>
      </c>
      <c r="C867" s="13">
        <v>154.721</v>
      </c>
      <c r="D867" s="13">
        <v>76.808999999999997</v>
      </c>
      <c r="E867" s="13">
        <v>99.97</v>
      </c>
      <c r="F867" s="13">
        <v>86.691999999999993</v>
      </c>
      <c r="G867" s="13">
        <v>106.593</v>
      </c>
      <c r="H867" s="13">
        <v>240.345</v>
      </c>
      <c r="I867" s="13">
        <v>117</v>
      </c>
      <c r="J867" s="13">
        <v>92.5</v>
      </c>
      <c r="K867" s="13">
        <v>180.97800000000001</v>
      </c>
      <c r="L867" s="13">
        <v>200.39099999999999</v>
      </c>
      <c r="M867" s="13">
        <v>61.889000000000003</v>
      </c>
      <c r="N867" s="13">
        <v>89.653000000000006</v>
      </c>
      <c r="O867" s="13">
        <v>170.33</v>
      </c>
      <c r="P867" s="13">
        <v>101.16500000000001</v>
      </c>
      <c r="Q867" s="13">
        <v>102.91500000000001</v>
      </c>
      <c r="R867" s="13">
        <v>119.89700000000001</v>
      </c>
      <c r="S867" s="13" t="e">
        <f t="shared" ca="1" si="24"/>
        <v>#NAME?</v>
      </c>
      <c r="T867" s="13">
        <v>49</v>
      </c>
      <c r="U867" s="13">
        <v>22</v>
      </c>
    </row>
    <row r="868" spans="1:21" s="4" customFormat="1">
      <c r="A868" s="10">
        <v>41749</v>
      </c>
      <c r="B868" s="13">
        <v>1723.63</v>
      </c>
      <c r="C868" s="13">
        <v>154.721</v>
      </c>
      <c r="D868" s="13">
        <v>76.808999999999997</v>
      </c>
      <c r="E868" s="13">
        <v>99.97</v>
      </c>
      <c r="F868" s="13">
        <v>86.691999999999993</v>
      </c>
      <c r="G868" s="13">
        <v>106.593</v>
      </c>
      <c r="H868" s="13">
        <v>240.345</v>
      </c>
      <c r="I868" s="13">
        <v>117</v>
      </c>
      <c r="J868" s="13">
        <v>92.5</v>
      </c>
      <c r="K868" s="13">
        <v>180.97800000000001</v>
      </c>
      <c r="L868" s="13">
        <v>200.39099999999999</v>
      </c>
      <c r="M868" s="13">
        <v>61.889000000000003</v>
      </c>
      <c r="N868" s="13">
        <v>89.653000000000006</v>
      </c>
      <c r="O868" s="13">
        <v>170.33</v>
      </c>
      <c r="P868" s="13">
        <v>101.16500000000001</v>
      </c>
      <c r="Q868" s="13">
        <v>102.91500000000001</v>
      </c>
      <c r="R868" s="13">
        <v>119.89700000000001</v>
      </c>
      <c r="S868" s="13" t="e">
        <f t="shared" ca="1" si="24"/>
        <v>#NAME?</v>
      </c>
      <c r="T868" s="13">
        <v>49</v>
      </c>
      <c r="U868" s="13">
        <v>22</v>
      </c>
    </row>
    <row r="869" spans="1:21" s="4" customFormat="1">
      <c r="A869" s="10">
        <v>41750</v>
      </c>
      <c r="B869" s="13">
        <v>1719.2560000000001</v>
      </c>
      <c r="C869" s="13">
        <v>152.33500000000001</v>
      </c>
      <c r="D869" s="13">
        <v>75.453000000000003</v>
      </c>
      <c r="E869" s="13">
        <v>98.477000000000004</v>
      </c>
      <c r="F869" s="13">
        <v>86.003</v>
      </c>
      <c r="G869" s="13">
        <v>105.718</v>
      </c>
      <c r="H869" s="13">
        <v>240.47399999999999</v>
      </c>
      <c r="I869" s="13">
        <v>117</v>
      </c>
      <c r="J869" s="13">
        <v>92.5</v>
      </c>
      <c r="K869" s="13">
        <v>181.06</v>
      </c>
      <c r="L869" s="13">
        <v>200.26900000000001</v>
      </c>
      <c r="M869" s="13">
        <v>61.5</v>
      </c>
      <c r="N869" s="13">
        <v>89.17</v>
      </c>
      <c r="O869" s="13">
        <v>169.16499999999999</v>
      </c>
      <c r="P869" s="13">
        <v>100.995</v>
      </c>
      <c r="Q869" s="13">
        <v>102.702</v>
      </c>
      <c r="R869" s="13">
        <v>121.831</v>
      </c>
      <c r="S869" s="13" t="e">
        <f t="shared" ca="1" si="24"/>
        <v>#NAME?</v>
      </c>
      <c r="T869" s="13">
        <v>49</v>
      </c>
      <c r="U869" s="13">
        <v>22</v>
      </c>
    </row>
    <row r="870" spans="1:21" s="4" customFormat="1">
      <c r="A870" s="10">
        <v>41751</v>
      </c>
      <c r="B870" s="13">
        <v>1712.835</v>
      </c>
      <c r="C870" s="13">
        <v>152.33000000000001</v>
      </c>
      <c r="D870" s="13">
        <v>74.513000000000005</v>
      </c>
      <c r="E870" s="13">
        <v>98.998000000000005</v>
      </c>
      <c r="F870" s="13">
        <v>87.332999999999998</v>
      </c>
      <c r="G870" s="13">
        <v>106.17</v>
      </c>
      <c r="H870" s="13">
        <v>242.393</v>
      </c>
      <c r="I870" s="13">
        <v>115.5</v>
      </c>
      <c r="J870" s="13">
        <v>92</v>
      </c>
      <c r="K870" s="13">
        <v>181.18199999999999</v>
      </c>
      <c r="L870" s="13">
        <v>204.26300000000001</v>
      </c>
      <c r="M870" s="13">
        <v>60.832999999999998</v>
      </c>
      <c r="N870" s="13">
        <v>88.102999999999994</v>
      </c>
      <c r="O870" s="13">
        <v>168.727</v>
      </c>
      <c r="P870" s="13">
        <v>99.725999999999999</v>
      </c>
      <c r="Q870" s="13">
        <v>99.504999999999995</v>
      </c>
      <c r="R870" s="13">
        <v>119.673</v>
      </c>
      <c r="S870" s="13" t="e">
        <f t="shared" ca="1" si="24"/>
        <v>#NAME?</v>
      </c>
      <c r="T870" s="13">
        <v>49</v>
      </c>
      <c r="U870" s="13">
        <v>22</v>
      </c>
    </row>
    <row r="871" spans="1:21" s="4" customFormat="1">
      <c r="A871" s="10">
        <v>41752</v>
      </c>
      <c r="B871" s="13">
        <v>1698.3119999999999</v>
      </c>
      <c r="C871" s="13">
        <v>152</v>
      </c>
      <c r="D871" s="13">
        <v>77.503</v>
      </c>
      <c r="E871" s="13">
        <v>99.677999999999997</v>
      </c>
      <c r="F871" s="13">
        <v>87.673000000000002</v>
      </c>
      <c r="G871" s="13">
        <v>105.345</v>
      </c>
      <c r="H871" s="13">
        <v>251.904</v>
      </c>
      <c r="I871" s="13">
        <v>112.5</v>
      </c>
      <c r="J871" s="13">
        <v>90</v>
      </c>
      <c r="K871" s="13">
        <v>181.73699999999999</v>
      </c>
      <c r="L871" s="13">
        <v>206.96600000000001</v>
      </c>
      <c r="M871" s="13">
        <v>61.332999999999998</v>
      </c>
      <c r="N871" s="13">
        <v>89.653000000000006</v>
      </c>
      <c r="O871" s="13">
        <v>171.64500000000001</v>
      </c>
      <c r="P871" s="13">
        <v>98.35</v>
      </c>
      <c r="Q871" s="13">
        <v>99.834999999999994</v>
      </c>
      <c r="R871" s="13">
        <v>119.833</v>
      </c>
      <c r="S871" s="13" t="e">
        <f t="shared" ca="1" si="24"/>
        <v>#NAME?</v>
      </c>
      <c r="T871" s="13">
        <v>48</v>
      </c>
      <c r="U871" s="13">
        <v>22</v>
      </c>
    </row>
    <row r="872" spans="1:21" s="4" customFormat="1">
      <c r="A872" s="10">
        <v>41753</v>
      </c>
      <c r="B872" s="13">
        <v>1718.6179999999999</v>
      </c>
      <c r="C872" s="13">
        <v>153.33000000000001</v>
      </c>
      <c r="D872" s="13">
        <v>79.828000000000003</v>
      </c>
      <c r="E872" s="13">
        <v>100.333</v>
      </c>
      <c r="F872" s="13">
        <v>89.332999999999998</v>
      </c>
      <c r="G872" s="13">
        <v>107.66500000000001</v>
      </c>
      <c r="H872" s="13">
        <v>263.61099999999999</v>
      </c>
      <c r="I872" s="13">
        <v>114</v>
      </c>
      <c r="J872" s="13">
        <v>91.5</v>
      </c>
      <c r="K872" s="13">
        <v>182.333</v>
      </c>
      <c r="L872" s="13">
        <v>205.333</v>
      </c>
      <c r="M872" s="13">
        <v>61.667999999999999</v>
      </c>
      <c r="N872" s="13">
        <v>90.165000000000006</v>
      </c>
      <c r="O872" s="13">
        <v>171.434</v>
      </c>
      <c r="P872" s="13">
        <v>100.718</v>
      </c>
      <c r="Q872" s="13">
        <v>100.249</v>
      </c>
      <c r="R872" s="13">
        <v>121.333</v>
      </c>
      <c r="S872" s="13" t="e">
        <f t="shared" ca="1" si="24"/>
        <v>#NAME?</v>
      </c>
      <c r="T872" s="13">
        <v>46.5</v>
      </c>
      <c r="U872" s="13">
        <v>21.5</v>
      </c>
    </row>
    <row r="873" spans="1:21" s="4" customFormat="1">
      <c r="A873" s="10">
        <v>41754</v>
      </c>
      <c r="B873" s="13">
        <v>1730.8130000000001</v>
      </c>
      <c r="C873" s="13">
        <v>155.995</v>
      </c>
      <c r="D873" s="13">
        <v>79.454999999999998</v>
      </c>
      <c r="E873" s="13">
        <v>101.444</v>
      </c>
      <c r="F873" s="13">
        <v>90.540999999999997</v>
      </c>
      <c r="G873" s="13">
        <v>106.88800000000001</v>
      </c>
      <c r="H873" s="13">
        <v>283.75900000000001</v>
      </c>
      <c r="I873" s="13">
        <v>116.5</v>
      </c>
      <c r="J873" s="13">
        <v>92.5</v>
      </c>
      <c r="K873" s="13">
        <v>188.733</v>
      </c>
      <c r="L873" s="13">
        <v>210.38900000000001</v>
      </c>
      <c r="M873" s="13">
        <v>61.83</v>
      </c>
      <c r="N873" s="13">
        <v>91.83</v>
      </c>
      <c r="O873" s="13">
        <v>174.995</v>
      </c>
      <c r="P873" s="13">
        <v>102.49</v>
      </c>
      <c r="Q873" s="13">
        <v>101.495</v>
      </c>
      <c r="R873" s="13">
        <v>123.49</v>
      </c>
      <c r="S873" s="13" t="e">
        <f t="shared" ca="1" si="24"/>
        <v>#NAME?</v>
      </c>
      <c r="T873" s="13">
        <v>46.5</v>
      </c>
      <c r="U873" s="13">
        <v>22</v>
      </c>
    </row>
    <row r="874" spans="1:21" s="4" customFormat="1">
      <c r="A874" s="10">
        <v>41755</v>
      </c>
      <c r="B874" s="13">
        <v>1730.8130000000001</v>
      </c>
      <c r="C874" s="13">
        <v>155.995</v>
      </c>
      <c r="D874" s="13">
        <v>79.454999999999998</v>
      </c>
      <c r="E874" s="13">
        <v>101.444</v>
      </c>
      <c r="F874" s="13">
        <v>90.540999999999997</v>
      </c>
      <c r="G874" s="13">
        <v>106.88800000000001</v>
      </c>
      <c r="H874" s="13">
        <v>283.75900000000001</v>
      </c>
      <c r="I874" s="13">
        <v>116.5</v>
      </c>
      <c r="J874" s="13">
        <v>92.5</v>
      </c>
      <c r="K874" s="13">
        <v>188.733</v>
      </c>
      <c r="L874" s="13">
        <v>210.38900000000001</v>
      </c>
      <c r="M874" s="13">
        <v>61.83</v>
      </c>
      <c r="N874" s="13">
        <v>91.83</v>
      </c>
      <c r="O874" s="13">
        <v>174.995</v>
      </c>
      <c r="P874" s="13">
        <v>102.49</v>
      </c>
      <c r="Q874" s="13">
        <v>101.495</v>
      </c>
      <c r="R874" s="13">
        <v>123.49</v>
      </c>
      <c r="S874" s="13" t="e">
        <f t="shared" ca="1" si="24"/>
        <v>#NAME?</v>
      </c>
      <c r="T874" s="13">
        <v>46.5</v>
      </c>
      <c r="U874" s="13">
        <v>22</v>
      </c>
    </row>
    <row r="875" spans="1:21" s="4" customFormat="1">
      <c r="A875" s="10">
        <v>41756</v>
      </c>
      <c r="B875" s="13">
        <v>1730.8130000000001</v>
      </c>
      <c r="C875" s="13">
        <v>155.995</v>
      </c>
      <c r="D875" s="13">
        <v>79.454999999999998</v>
      </c>
      <c r="E875" s="13">
        <v>101.444</v>
      </c>
      <c r="F875" s="13">
        <v>90.540999999999997</v>
      </c>
      <c r="G875" s="13">
        <v>106.88800000000001</v>
      </c>
      <c r="H875" s="13">
        <v>283.75900000000001</v>
      </c>
      <c r="I875" s="13">
        <v>116.5</v>
      </c>
      <c r="J875" s="13">
        <v>92.5</v>
      </c>
      <c r="K875" s="13">
        <v>188.733</v>
      </c>
      <c r="L875" s="13">
        <v>210.38900000000001</v>
      </c>
      <c r="M875" s="13">
        <v>61.83</v>
      </c>
      <c r="N875" s="13">
        <v>91.83</v>
      </c>
      <c r="O875" s="13">
        <v>174.995</v>
      </c>
      <c r="P875" s="13">
        <v>102.49</v>
      </c>
      <c r="Q875" s="13">
        <v>101.495</v>
      </c>
      <c r="R875" s="13">
        <v>123.49</v>
      </c>
      <c r="S875" s="13" t="e">
        <f t="shared" ca="1" si="24"/>
        <v>#NAME?</v>
      </c>
      <c r="T875" s="13">
        <v>46.5</v>
      </c>
      <c r="U875" s="13">
        <v>22</v>
      </c>
    </row>
    <row r="876" spans="1:21" s="4" customFormat="1">
      <c r="A876" s="10">
        <v>41757</v>
      </c>
      <c r="B876" s="13">
        <v>1731.317</v>
      </c>
      <c r="C876" s="13">
        <v>154.67500000000001</v>
      </c>
      <c r="D876" s="13">
        <v>78.188000000000002</v>
      </c>
      <c r="E876" s="13">
        <v>101.178</v>
      </c>
      <c r="F876" s="13">
        <v>90.013000000000005</v>
      </c>
      <c r="G876" s="13">
        <v>105.85</v>
      </c>
      <c r="H876" s="13">
        <v>271.363</v>
      </c>
      <c r="I876" s="13">
        <v>118</v>
      </c>
      <c r="J876" s="13">
        <v>92.5</v>
      </c>
      <c r="K876" s="13">
        <v>187.34299999999999</v>
      </c>
      <c r="L876" s="13">
        <v>205.667</v>
      </c>
      <c r="M876" s="13">
        <v>62.17</v>
      </c>
      <c r="N876" s="13">
        <v>91.507000000000005</v>
      </c>
      <c r="O876" s="13">
        <v>177.89</v>
      </c>
      <c r="P876" s="13">
        <v>102.72799999999999</v>
      </c>
      <c r="Q876" s="13">
        <v>101.83499999999999</v>
      </c>
      <c r="R876" s="13">
        <v>123.83499999999999</v>
      </c>
      <c r="S876" s="13" t="e">
        <f t="shared" ca="1" si="24"/>
        <v>#NAME?</v>
      </c>
      <c r="T876" s="13">
        <v>46.5</v>
      </c>
      <c r="U876" s="13">
        <v>22</v>
      </c>
    </row>
    <row r="877" spans="1:21" s="4" customFormat="1">
      <c r="A877" s="10">
        <v>41758</v>
      </c>
      <c r="B877" s="13">
        <v>1732.1769999999999</v>
      </c>
      <c r="C877" s="13">
        <v>151.35</v>
      </c>
      <c r="D877" s="13">
        <v>77.192999999999998</v>
      </c>
      <c r="E877" s="13">
        <v>99.352999999999994</v>
      </c>
      <c r="F877" s="13">
        <v>88.018000000000001</v>
      </c>
      <c r="G877" s="13">
        <v>105.015</v>
      </c>
      <c r="H877" s="13">
        <v>271.363</v>
      </c>
      <c r="I877" s="13">
        <v>117</v>
      </c>
      <c r="J877" s="13">
        <v>91.5</v>
      </c>
      <c r="K877" s="13">
        <v>187.34299999999999</v>
      </c>
      <c r="L877" s="13">
        <v>201.875</v>
      </c>
      <c r="M877" s="13">
        <v>61.164999999999999</v>
      </c>
      <c r="N877" s="13">
        <v>88.51</v>
      </c>
      <c r="O877" s="13">
        <v>175.398</v>
      </c>
      <c r="P877" s="13">
        <v>100.937</v>
      </c>
      <c r="Q877" s="13">
        <v>101.003</v>
      </c>
      <c r="R877" s="13">
        <v>123.5</v>
      </c>
      <c r="S877" s="13" t="e">
        <f t="shared" ca="1" si="24"/>
        <v>#NAME?</v>
      </c>
      <c r="T877" s="13">
        <v>46</v>
      </c>
      <c r="U877" s="13">
        <v>21.25</v>
      </c>
    </row>
    <row r="878" spans="1:21" s="4" customFormat="1">
      <c r="A878" s="10">
        <v>41759</v>
      </c>
      <c r="B878" s="13">
        <v>1716.127</v>
      </c>
      <c r="C878" s="13">
        <v>146.67500000000001</v>
      </c>
      <c r="D878" s="13">
        <v>75.847999999999999</v>
      </c>
      <c r="E878" s="13">
        <v>97.013000000000005</v>
      </c>
      <c r="F878" s="13">
        <v>84.013000000000005</v>
      </c>
      <c r="G878" s="13">
        <v>103.35</v>
      </c>
      <c r="H878" s="13">
        <v>259.79899999999998</v>
      </c>
      <c r="I878" s="13">
        <v>115</v>
      </c>
      <c r="J878" s="13">
        <v>90.5</v>
      </c>
      <c r="K878" s="13">
        <v>185.75</v>
      </c>
      <c r="L878" s="13">
        <v>199.196</v>
      </c>
      <c r="M878" s="13">
        <v>60.781999999999996</v>
      </c>
      <c r="N878" s="13">
        <v>88.948999999999998</v>
      </c>
      <c r="O878" s="13">
        <v>174.2</v>
      </c>
      <c r="P878" s="13">
        <v>101.536</v>
      </c>
      <c r="Q878" s="13">
        <v>100.389</v>
      </c>
      <c r="R878" s="13">
        <v>122.55800000000001</v>
      </c>
      <c r="S878" s="13" t="e">
        <f t="shared" ca="1" si="24"/>
        <v>#NAME?</v>
      </c>
      <c r="T878" s="13">
        <v>45.5</v>
      </c>
      <c r="U878" s="13">
        <v>21.25</v>
      </c>
    </row>
    <row r="879" spans="1:21" s="4" customFormat="1">
      <c r="A879" s="10">
        <v>41760</v>
      </c>
      <c r="B879" s="13">
        <v>1681.7260000000001</v>
      </c>
      <c r="C879" s="13">
        <v>147.99</v>
      </c>
      <c r="D879" s="13">
        <v>76.173000000000002</v>
      </c>
      <c r="E879" s="13">
        <v>96.328000000000003</v>
      </c>
      <c r="F879" s="13">
        <v>83.998000000000005</v>
      </c>
      <c r="G879" s="13">
        <v>102.995</v>
      </c>
      <c r="H879" s="13">
        <v>258.97199999999998</v>
      </c>
      <c r="I879" s="13">
        <v>112</v>
      </c>
      <c r="J879" s="13">
        <v>89.5</v>
      </c>
      <c r="K879" s="13">
        <v>182.946</v>
      </c>
      <c r="L879" s="13">
        <v>194.059</v>
      </c>
      <c r="M879" s="13">
        <v>60.835000000000001</v>
      </c>
      <c r="N879" s="13">
        <v>88.834999999999994</v>
      </c>
      <c r="O879" s="13">
        <v>173.51</v>
      </c>
      <c r="P879" s="13">
        <v>101.175</v>
      </c>
      <c r="Q879" s="13">
        <v>100.00700000000001</v>
      </c>
      <c r="R879" s="13">
        <v>122.175</v>
      </c>
      <c r="S879" s="13" t="e">
        <f t="shared" ca="1" si="24"/>
        <v>#NAME?</v>
      </c>
      <c r="T879" s="13">
        <v>45.5</v>
      </c>
      <c r="U879" s="13">
        <v>21.25</v>
      </c>
    </row>
    <row r="880" spans="1:21" s="4" customFormat="1">
      <c r="A880" s="10">
        <v>41761</v>
      </c>
      <c r="B880" s="13">
        <v>1678.713</v>
      </c>
      <c r="C880" s="13">
        <v>147</v>
      </c>
      <c r="D880" s="13">
        <v>75.522000000000006</v>
      </c>
      <c r="E880" s="13">
        <v>96.003</v>
      </c>
      <c r="F880" s="13">
        <v>83.673000000000002</v>
      </c>
      <c r="G880" s="13">
        <v>103.01</v>
      </c>
      <c r="H880" s="13">
        <v>273.10300000000001</v>
      </c>
      <c r="I880" s="13">
        <v>111.5</v>
      </c>
      <c r="J880" s="13">
        <v>89.5</v>
      </c>
      <c r="K880" s="13">
        <v>181.33799999999999</v>
      </c>
      <c r="L880" s="13">
        <v>190.16499999999999</v>
      </c>
      <c r="M880" s="13">
        <v>60.667999999999999</v>
      </c>
      <c r="N880" s="13">
        <v>88.67</v>
      </c>
      <c r="O880" s="13">
        <v>170.66499999999999</v>
      </c>
      <c r="P880" s="13">
        <v>100.78700000000001</v>
      </c>
      <c r="Q880" s="13">
        <v>100.17</v>
      </c>
      <c r="R880" s="13">
        <v>122.17</v>
      </c>
      <c r="S880" s="13" t="e">
        <f t="shared" ca="1" si="24"/>
        <v>#NAME?</v>
      </c>
      <c r="T880" s="13">
        <v>45.5</v>
      </c>
      <c r="U880" s="13">
        <v>21.25</v>
      </c>
    </row>
    <row r="881" spans="1:21" s="4" customFormat="1">
      <c r="A881" s="10">
        <v>41762</v>
      </c>
      <c r="B881" s="13">
        <v>1678.713</v>
      </c>
      <c r="C881" s="13">
        <v>147</v>
      </c>
      <c r="D881" s="13">
        <v>75.522000000000006</v>
      </c>
      <c r="E881" s="13">
        <v>96.003</v>
      </c>
      <c r="F881" s="13">
        <v>83.673000000000002</v>
      </c>
      <c r="G881" s="13">
        <v>103.01</v>
      </c>
      <c r="H881" s="13">
        <v>273.10300000000001</v>
      </c>
      <c r="I881" s="13">
        <v>111.5</v>
      </c>
      <c r="J881" s="13">
        <v>89.5</v>
      </c>
      <c r="K881" s="13">
        <v>181.33799999999999</v>
      </c>
      <c r="L881" s="13">
        <v>190.16499999999999</v>
      </c>
      <c r="M881" s="13">
        <v>60.667999999999999</v>
      </c>
      <c r="N881" s="13">
        <v>88.67</v>
      </c>
      <c r="O881" s="13">
        <v>170.66499999999999</v>
      </c>
      <c r="P881" s="13">
        <v>100.78700000000001</v>
      </c>
      <c r="Q881" s="13">
        <v>100.17</v>
      </c>
      <c r="R881" s="13">
        <v>122.17</v>
      </c>
      <c r="S881" s="13" t="e">
        <f t="shared" ca="1" si="24"/>
        <v>#NAME?</v>
      </c>
      <c r="T881" s="13">
        <v>45.5</v>
      </c>
      <c r="U881" s="13">
        <v>21.25</v>
      </c>
    </row>
    <row r="882" spans="1:21" s="4" customFormat="1">
      <c r="A882" s="10">
        <v>41763</v>
      </c>
      <c r="B882" s="13">
        <v>1678.713</v>
      </c>
      <c r="C882" s="13">
        <v>147</v>
      </c>
      <c r="D882" s="13">
        <v>75.522000000000006</v>
      </c>
      <c r="E882" s="13">
        <v>96.003</v>
      </c>
      <c r="F882" s="13">
        <v>83.673000000000002</v>
      </c>
      <c r="G882" s="13">
        <v>103.01</v>
      </c>
      <c r="H882" s="13">
        <v>273.10300000000001</v>
      </c>
      <c r="I882" s="13">
        <v>111.5</v>
      </c>
      <c r="J882" s="13">
        <v>89.5</v>
      </c>
      <c r="K882" s="13">
        <v>181.33799999999999</v>
      </c>
      <c r="L882" s="13">
        <v>190.16499999999999</v>
      </c>
      <c r="M882" s="13">
        <v>60.667999999999999</v>
      </c>
      <c r="N882" s="13">
        <v>88.67</v>
      </c>
      <c r="O882" s="13">
        <v>170.66499999999999</v>
      </c>
      <c r="P882" s="13">
        <v>100.78700000000001</v>
      </c>
      <c r="Q882" s="13">
        <v>100.17</v>
      </c>
      <c r="R882" s="13">
        <v>122.17</v>
      </c>
      <c r="S882" s="13" t="e">
        <f t="shared" ca="1" si="24"/>
        <v>#NAME?</v>
      </c>
      <c r="T882" s="13">
        <v>45.5</v>
      </c>
      <c r="U882" s="13">
        <v>21.25</v>
      </c>
    </row>
    <row r="883" spans="1:21" s="4" customFormat="1">
      <c r="A883" s="10">
        <v>41764</v>
      </c>
      <c r="B883" s="13">
        <v>1677.069</v>
      </c>
      <c r="C883" s="13">
        <v>146.32499999999999</v>
      </c>
      <c r="D883" s="13">
        <v>76.832999999999998</v>
      </c>
      <c r="E883" s="13">
        <v>95.825999999999993</v>
      </c>
      <c r="F883" s="13">
        <v>83.668000000000006</v>
      </c>
      <c r="G883" s="13">
        <v>103.33499999999999</v>
      </c>
      <c r="H883" s="13">
        <v>273.62</v>
      </c>
      <c r="I883" s="13">
        <v>111.5</v>
      </c>
      <c r="J883" s="13">
        <v>89.5</v>
      </c>
      <c r="K883" s="13">
        <v>181.691</v>
      </c>
      <c r="L883" s="13">
        <v>189.52600000000001</v>
      </c>
      <c r="M883" s="13">
        <v>59.515000000000001</v>
      </c>
      <c r="N883" s="13">
        <v>86.844999999999999</v>
      </c>
      <c r="O883" s="13">
        <v>167.505</v>
      </c>
      <c r="P883" s="13">
        <v>99.185000000000002</v>
      </c>
      <c r="Q883" s="13">
        <v>98.352999999999994</v>
      </c>
      <c r="R883" s="13">
        <v>120.85</v>
      </c>
      <c r="S883" s="13" t="e">
        <f t="shared" ca="1" si="24"/>
        <v>#NAME?</v>
      </c>
      <c r="T883" s="13">
        <v>45.5</v>
      </c>
      <c r="U883" s="13">
        <v>21.25</v>
      </c>
    </row>
    <row r="884" spans="1:21" s="4" customFormat="1">
      <c r="A884" s="10">
        <v>41765</v>
      </c>
      <c r="B884" s="13">
        <v>1663.374</v>
      </c>
      <c r="C884" s="13">
        <v>145.995</v>
      </c>
      <c r="D884" s="13">
        <v>75.173000000000002</v>
      </c>
      <c r="E884" s="13">
        <v>95.165999999999997</v>
      </c>
      <c r="F884" s="13">
        <v>83.337999999999994</v>
      </c>
      <c r="G884" s="13">
        <v>103.175</v>
      </c>
      <c r="H884" s="13">
        <v>265.83499999999998</v>
      </c>
      <c r="I884" s="13">
        <v>109.5</v>
      </c>
      <c r="J884" s="13">
        <v>87.5</v>
      </c>
      <c r="K884" s="13">
        <v>180.178</v>
      </c>
      <c r="L884" s="13">
        <v>183.00700000000001</v>
      </c>
      <c r="M884" s="13">
        <v>60.664999999999999</v>
      </c>
      <c r="N884" s="13">
        <v>86.84</v>
      </c>
      <c r="O884" s="13">
        <v>166.845</v>
      </c>
      <c r="P884" s="13">
        <v>101.655</v>
      </c>
      <c r="Q884" s="13">
        <v>99.415999999999997</v>
      </c>
      <c r="R884" s="13">
        <v>122.5</v>
      </c>
      <c r="S884" s="13" t="e">
        <f t="shared" ca="1" si="24"/>
        <v>#NAME?</v>
      </c>
      <c r="T884" s="13">
        <v>45.5</v>
      </c>
      <c r="U884" s="13">
        <v>21</v>
      </c>
    </row>
    <row r="885" spans="1:21" s="4" customFormat="1">
      <c r="A885" s="10">
        <v>41766</v>
      </c>
      <c r="B885" s="13">
        <v>1614.183</v>
      </c>
      <c r="C885" s="13">
        <v>144.66999999999999</v>
      </c>
      <c r="D885" s="13">
        <v>73.518000000000001</v>
      </c>
      <c r="E885" s="13">
        <v>93.016000000000005</v>
      </c>
      <c r="F885" s="13">
        <v>81.343000000000004</v>
      </c>
      <c r="G885" s="13">
        <v>101.02500000000001</v>
      </c>
      <c r="H885" s="13">
        <v>265.83499999999998</v>
      </c>
      <c r="I885" s="13">
        <v>109.5</v>
      </c>
      <c r="J885" s="13">
        <v>87</v>
      </c>
      <c r="K885" s="13">
        <v>180.178</v>
      </c>
      <c r="L885" s="13">
        <v>181.565</v>
      </c>
      <c r="M885" s="13">
        <v>59.997999999999998</v>
      </c>
      <c r="N885" s="13">
        <v>85.998000000000005</v>
      </c>
      <c r="O885" s="13">
        <v>160.5</v>
      </c>
      <c r="P885" s="13">
        <v>97.843000000000004</v>
      </c>
      <c r="Q885" s="13">
        <v>98.17</v>
      </c>
      <c r="R885" s="13">
        <v>125.33499999999999</v>
      </c>
      <c r="S885" s="13" t="e">
        <f t="shared" ca="1" si="24"/>
        <v>#NAME?</v>
      </c>
      <c r="T885" s="13">
        <v>45</v>
      </c>
      <c r="U885" s="13">
        <v>20.75</v>
      </c>
    </row>
    <row r="886" spans="1:21" s="4" customFormat="1">
      <c r="A886" s="10">
        <v>41767</v>
      </c>
      <c r="B886" s="13">
        <v>1552.924</v>
      </c>
      <c r="C886" s="13">
        <v>144.995</v>
      </c>
      <c r="D886" s="13">
        <v>71.858000000000004</v>
      </c>
      <c r="E886" s="13">
        <v>92.001000000000005</v>
      </c>
      <c r="F886" s="13">
        <v>81.003</v>
      </c>
      <c r="G886" s="13">
        <v>98.515000000000001</v>
      </c>
      <c r="H886" s="13">
        <v>265.83499999999998</v>
      </c>
      <c r="I886" s="13">
        <v>109</v>
      </c>
      <c r="J886" s="13">
        <v>86</v>
      </c>
      <c r="K886" s="13">
        <v>180.178</v>
      </c>
      <c r="L886" s="13">
        <v>175.673</v>
      </c>
      <c r="M886" s="13">
        <v>57.997999999999998</v>
      </c>
      <c r="N886" s="13">
        <v>85.334999999999994</v>
      </c>
      <c r="O886" s="13">
        <v>152.16999999999999</v>
      </c>
      <c r="P886" s="13">
        <v>93.06</v>
      </c>
      <c r="Q886" s="13">
        <v>96.515000000000001</v>
      </c>
      <c r="R886" s="13">
        <v>124.345</v>
      </c>
      <c r="S886" s="13" t="e">
        <f t="shared" ca="1" si="24"/>
        <v>#NAME?</v>
      </c>
      <c r="T886" s="13">
        <v>44.5</v>
      </c>
      <c r="U886" s="13">
        <v>20.75</v>
      </c>
    </row>
    <row r="887" spans="1:21" s="4" customFormat="1">
      <c r="A887" s="10">
        <v>41768</v>
      </c>
      <c r="B887" s="13">
        <v>1548.2139999999999</v>
      </c>
      <c r="C887" s="13">
        <v>146.99</v>
      </c>
      <c r="D887" s="13">
        <v>74.492999999999995</v>
      </c>
      <c r="E887" s="13">
        <v>89.510999999999996</v>
      </c>
      <c r="F887" s="13">
        <v>80.007999999999996</v>
      </c>
      <c r="G887" s="13">
        <v>97.685000000000002</v>
      </c>
      <c r="H887" s="13">
        <v>265.83499999999998</v>
      </c>
      <c r="I887" s="13">
        <v>104.5</v>
      </c>
      <c r="J887" s="13">
        <v>80.5</v>
      </c>
      <c r="K887" s="13">
        <v>180.178</v>
      </c>
      <c r="L887" s="13">
        <v>181.78800000000001</v>
      </c>
      <c r="M887" s="13">
        <v>57.997999999999998</v>
      </c>
      <c r="N887" s="13">
        <v>86.003</v>
      </c>
      <c r="O887" s="13">
        <v>153.822</v>
      </c>
      <c r="P887" s="13">
        <v>94.653000000000006</v>
      </c>
      <c r="Q887" s="13">
        <v>95.343000000000004</v>
      </c>
      <c r="R887" s="13">
        <v>124.333</v>
      </c>
      <c r="S887" s="13" t="e">
        <f t="shared" ca="1" si="24"/>
        <v>#NAME?</v>
      </c>
      <c r="T887" s="13">
        <v>43.5</v>
      </c>
      <c r="U887" s="13">
        <v>20.5</v>
      </c>
    </row>
    <row r="888" spans="1:21" s="4" customFormat="1">
      <c r="A888" s="10">
        <v>41769</v>
      </c>
      <c r="B888" s="13">
        <v>1548.2139999999999</v>
      </c>
      <c r="C888" s="13">
        <v>146.99</v>
      </c>
      <c r="D888" s="13">
        <v>74.492999999999995</v>
      </c>
      <c r="E888" s="13">
        <v>89.510999999999996</v>
      </c>
      <c r="F888" s="13">
        <v>80.007999999999996</v>
      </c>
      <c r="G888" s="13">
        <v>97.685000000000002</v>
      </c>
      <c r="H888" s="13">
        <v>265.83499999999998</v>
      </c>
      <c r="I888" s="13">
        <v>104.5</v>
      </c>
      <c r="J888" s="13">
        <v>80.5</v>
      </c>
      <c r="K888" s="13">
        <v>180.178</v>
      </c>
      <c r="L888" s="13">
        <v>181.78800000000001</v>
      </c>
      <c r="M888" s="13">
        <v>57.997999999999998</v>
      </c>
      <c r="N888" s="13">
        <v>86.003</v>
      </c>
      <c r="O888" s="13">
        <v>153.822</v>
      </c>
      <c r="P888" s="13">
        <v>94.653000000000006</v>
      </c>
      <c r="Q888" s="13">
        <v>95.343000000000004</v>
      </c>
      <c r="R888" s="13">
        <v>124.333</v>
      </c>
      <c r="S888" s="13" t="e">
        <f t="shared" ca="1" si="24"/>
        <v>#NAME?</v>
      </c>
      <c r="T888" s="13">
        <v>43.5</v>
      </c>
      <c r="U888" s="13">
        <v>20.5</v>
      </c>
    </row>
    <row r="889" spans="1:21" s="4" customFormat="1">
      <c r="A889" s="10">
        <v>41770</v>
      </c>
      <c r="B889" s="13">
        <v>1548.2139999999999</v>
      </c>
      <c r="C889" s="13">
        <v>146.99</v>
      </c>
      <c r="D889" s="13">
        <v>74.492999999999995</v>
      </c>
      <c r="E889" s="13">
        <v>89.510999999999996</v>
      </c>
      <c r="F889" s="13">
        <v>80.007999999999996</v>
      </c>
      <c r="G889" s="13">
        <v>97.685000000000002</v>
      </c>
      <c r="H889" s="13">
        <v>265.83499999999998</v>
      </c>
      <c r="I889" s="13">
        <v>104.5</v>
      </c>
      <c r="J889" s="13">
        <v>80.5</v>
      </c>
      <c r="K889" s="13">
        <v>180.178</v>
      </c>
      <c r="L889" s="13">
        <v>181.78800000000001</v>
      </c>
      <c r="M889" s="13">
        <v>57.997999999999998</v>
      </c>
      <c r="N889" s="13">
        <v>86.003</v>
      </c>
      <c r="O889" s="13">
        <v>153.822</v>
      </c>
      <c r="P889" s="13">
        <v>94.653000000000006</v>
      </c>
      <c r="Q889" s="13">
        <v>95.343000000000004</v>
      </c>
      <c r="R889" s="13">
        <v>124.333</v>
      </c>
      <c r="S889" s="13" t="e">
        <f t="shared" ca="1" si="24"/>
        <v>#NAME?</v>
      </c>
      <c r="T889" s="13">
        <v>43.5</v>
      </c>
      <c r="U889" s="13">
        <v>20.5</v>
      </c>
    </row>
    <row r="890" spans="1:21" s="4" customFormat="1">
      <c r="A890" s="10">
        <v>41771</v>
      </c>
      <c r="B890" s="13">
        <v>1550.4169999999999</v>
      </c>
      <c r="C890" s="13">
        <v>149.32499999999999</v>
      </c>
      <c r="D890" s="13">
        <v>75.492999999999995</v>
      </c>
      <c r="E890" s="13">
        <v>91.825999999999993</v>
      </c>
      <c r="F890" s="13">
        <v>80.668000000000006</v>
      </c>
      <c r="G890" s="13">
        <v>99.67</v>
      </c>
      <c r="H890" s="13">
        <v>232.054</v>
      </c>
      <c r="I890" s="13">
        <v>105</v>
      </c>
      <c r="J890" s="13">
        <v>80.5</v>
      </c>
      <c r="K890" s="13">
        <v>172.39</v>
      </c>
      <c r="L890" s="13">
        <v>183.00299999999999</v>
      </c>
      <c r="M890" s="13">
        <v>58.317999999999998</v>
      </c>
      <c r="N890" s="13">
        <v>86.322999999999993</v>
      </c>
      <c r="O890" s="13">
        <v>157.315</v>
      </c>
      <c r="P890" s="13">
        <v>95.825000000000003</v>
      </c>
      <c r="Q890" s="13">
        <v>96.751000000000005</v>
      </c>
      <c r="R890" s="13">
        <v>124.488</v>
      </c>
      <c r="S890" s="13" t="e">
        <f t="shared" ca="1" si="24"/>
        <v>#NAME?</v>
      </c>
      <c r="T890" s="13">
        <v>43.5</v>
      </c>
      <c r="U890" s="13">
        <v>20.75</v>
      </c>
    </row>
    <row r="891" spans="1:21" s="4" customFormat="1">
      <c r="A891" s="10">
        <v>41772</v>
      </c>
      <c r="B891" s="13">
        <v>1571.0830000000001</v>
      </c>
      <c r="C891" s="13">
        <v>148.173</v>
      </c>
      <c r="D891" s="13">
        <v>71.852999999999994</v>
      </c>
      <c r="E891" s="13">
        <v>88.347999999999999</v>
      </c>
      <c r="F891" s="13">
        <v>78.677999999999997</v>
      </c>
      <c r="G891" s="13">
        <v>95.183000000000007</v>
      </c>
      <c r="H891" s="13">
        <v>221.99799999999999</v>
      </c>
      <c r="I891" s="13">
        <v>105.5</v>
      </c>
      <c r="J891" s="13">
        <v>80.5</v>
      </c>
      <c r="K891" s="13">
        <v>171.32</v>
      </c>
      <c r="L891" s="13">
        <v>178.327</v>
      </c>
      <c r="M891" s="13">
        <v>56.5</v>
      </c>
      <c r="N891" s="13">
        <v>84.668000000000006</v>
      </c>
      <c r="O891" s="13">
        <v>153.995</v>
      </c>
      <c r="P891" s="13">
        <v>93.67</v>
      </c>
      <c r="Q891" s="13">
        <v>94.869</v>
      </c>
      <c r="R891" s="13">
        <v>122.333</v>
      </c>
      <c r="S891" s="13" t="e">
        <f t="shared" ca="1" si="24"/>
        <v>#NAME?</v>
      </c>
      <c r="T891" s="13">
        <v>43</v>
      </c>
      <c r="U891" s="13">
        <v>20.75</v>
      </c>
    </row>
    <row r="892" spans="1:21" s="4" customFormat="1">
      <c r="A892" s="10">
        <v>41773</v>
      </c>
      <c r="B892" s="13">
        <v>1600.0619999999999</v>
      </c>
      <c r="C892" s="13">
        <v>149.995</v>
      </c>
      <c r="D892" s="13">
        <v>73.837999999999994</v>
      </c>
      <c r="E892" s="13">
        <v>91.992999999999995</v>
      </c>
      <c r="F892" s="13">
        <v>79.998000000000005</v>
      </c>
      <c r="G892" s="13">
        <v>97.832999999999998</v>
      </c>
      <c r="H892" s="13">
        <v>213.32599999999999</v>
      </c>
      <c r="I892" s="13">
        <v>104.5</v>
      </c>
      <c r="J892" s="13">
        <v>80</v>
      </c>
      <c r="K892" s="13">
        <v>171.32</v>
      </c>
      <c r="L892" s="13">
        <v>180.505</v>
      </c>
      <c r="M892" s="13">
        <v>55.164999999999999</v>
      </c>
      <c r="N892" s="13">
        <v>82.003</v>
      </c>
      <c r="O892" s="13">
        <v>147.42699999999999</v>
      </c>
      <c r="P892" s="13">
        <v>90.727999999999994</v>
      </c>
      <c r="Q892" s="13">
        <v>91.337999999999994</v>
      </c>
      <c r="R892" s="13">
        <v>119.658</v>
      </c>
      <c r="S892" s="13" t="e">
        <f t="shared" ca="1" si="24"/>
        <v>#NAME?</v>
      </c>
      <c r="T892" s="13">
        <v>42.5</v>
      </c>
      <c r="U892" s="13">
        <v>21.25</v>
      </c>
    </row>
    <row r="893" spans="1:21" s="4" customFormat="1">
      <c r="A893" s="10">
        <v>41774</v>
      </c>
      <c r="B893" s="13">
        <v>1591.7470000000001</v>
      </c>
      <c r="C893" s="13">
        <v>151.5</v>
      </c>
      <c r="D893" s="13">
        <v>74.5</v>
      </c>
      <c r="E893" s="13">
        <v>91.503</v>
      </c>
      <c r="F893" s="13">
        <v>80.17</v>
      </c>
      <c r="G893" s="13">
        <v>97.832999999999998</v>
      </c>
      <c r="H893" s="13">
        <v>234.38399999999999</v>
      </c>
      <c r="I893" s="13">
        <v>105</v>
      </c>
      <c r="J893" s="13">
        <v>80</v>
      </c>
      <c r="K893" s="13">
        <v>178.38900000000001</v>
      </c>
      <c r="L893" s="13">
        <v>190.917</v>
      </c>
      <c r="M893" s="13">
        <v>56.662999999999997</v>
      </c>
      <c r="N893" s="13">
        <v>84.16</v>
      </c>
      <c r="O893" s="13">
        <v>149.98500000000001</v>
      </c>
      <c r="P893" s="13">
        <v>90.891000000000005</v>
      </c>
      <c r="Q893" s="13">
        <v>94.504999999999995</v>
      </c>
      <c r="R893" s="13">
        <v>121.14700000000001</v>
      </c>
      <c r="S893" s="13" t="e">
        <f t="shared" ca="1" si="24"/>
        <v>#NAME?</v>
      </c>
      <c r="T893" s="13">
        <v>42</v>
      </c>
      <c r="U893" s="13">
        <v>21.5</v>
      </c>
    </row>
    <row r="894" spans="1:21" s="4" customFormat="1">
      <c r="A894" s="10">
        <v>41775</v>
      </c>
      <c r="B894" s="13">
        <v>1619.2080000000001</v>
      </c>
      <c r="C894" s="13">
        <v>153.375</v>
      </c>
      <c r="D894" s="13">
        <v>74.125</v>
      </c>
      <c r="E894" s="13">
        <v>91.253</v>
      </c>
      <c r="F894" s="13">
        <v>79.378</v>
      </c>
      <c r="G894" s="13">
        <v>97.125</v>
      </c>
      <c r="H894" s="13">
        <v>232.10300000000001</v>
      </c>
      <c r="I894" s="13">
        <v>114.5</v>
      </c>
      <c r="J894" s="13">
        <v>85.5</v>
      </c>
      <c r="K894" s="13">
        <v>176.059</v>
      </c>
      <c r="L894" s="13">
        <v>188.22900000000001</v>
      </c>
      <c r="M894" s="13">
        <v>57.505000000000003</v>
      </c>
      <c r="N894" s="13">
        <v>85.332999999999998</v>
      </c>
      <c r="O894" s="13">
        <v>153.83500000000001</v>
      </c>
      <c r="P894" s="13">
        <v>93.998000000000005</v>
      </c>
      <c r="Q894" s="13">
        <v>96.343000000000004</v>
      </c>
      <c r="R894" s="13">
        <v>123.15300000000001</v>
      </c>
      <c r="S894" s="13" t="e">
        <f t="shared" ca="1" si="24"/>
        <v>#NAME?</v>
      </c>
      <c r="T894" s="13">
        <v>43.5</v>
      </c>
      <c r="U894" s="13">
        <v>22.25</v>
      </c>
    </row>
    <row r="895" spans="1:21" s="4" customFormat="1">
      <c r="A895" s="10">
        <v>41776</v>
      </c>
      <c r="B895" s="13">
        <v>1619.2080000000001</v>
      </c>
      <c r="C895" s="13">
        <v>153.375</v>
      </c>
      <c r="D895" s="13">
        <v>74.125</v>
      </c>
      <c r="E895" s="13">
        <v>91.253</v>
      </c>
      <c r="F895" s="13">
        <v>79.378</v>
      </c>
      <c r="G895" s="13">
        <v>97.125</v>
      </c>
      <c r="H895" s="13">
        <v>232.10300000000001</v>
      </c>
      <c r="I895" s="13">
        <v>114.5</v>
      </c>
      <c r="J895" s="13">
        <v>85.5</v>
      </c>
      <c r="K895" s="13">
        <v>176.059</v>
      </c>
      <c r="L895" s="13">
        <v>188.22900000000001</v>
      </c>
      <c r="M895" s="13">
        <v>57.505000000000003</v>
      </c>
      <c r="N895" s="13">
        <v>85.332999999999998</v>
      </c>
      <c r="O895" s="13">
        <v>153.83500000000001</v>
      </c>
      <c r="P895" s="13">
        <v>93.998000000000005</v>
      </c>
      <c r="Q895" s="13">
        <v>96.343000000000004</v>
      </c>
      <c r="R895" s="13">
        <v>123.15300000000001</v>
      </c>
      <c r="S895" s="13" t="e">
        <f t="shared" ca="1" si="24"/>
        <v>#NAME?</v>
      </c>
      <c r="T895" s="13">
        <v>43.5</v>
      </c>
      <c r="U895" s="13">
        <v>22.25</v>
      </c>
    </row>
    <row r="896" spans="1:21" s="4" customFormat="1">
      <c r="A896" s="10">
        <v>41777</v>
      </c>
      <c r="B896" s="13">
        <v>1619.2080000000001</v>
      </c>
      <c r="C896" s="13">
        <v>153.375</v>
      </c>
      <c r="D896" s="13">
        <v>74.125</v>
      </c>
      <c r="E896" s="13">
        <v>91.253</v>
      </c>
      <c r="F896" s="13">
        <v>79.378</v>
      </c>
      <c r="G896" s="13">
        <v>97.125</v>
      </c>
      <c r="H896" s="13">
        <v>232.10300000000001</v>
      </c>
      <c r="I896" s="13">
        <v>114.5</v>
      </c>
      <c r="J896" s="13">
        <v>85.5</v>
      </c>
      <c r="K896" s="13">
        <v>176.059</v>
      </c>
      <c r="L896" s="13">
        <v>188.22900000000001</v>
      </c>
      <c r="M896" s="13">
        <v>57.505000000000003</v>
      </c>
      <c r="N896" s="13">
        <v>85.332999999999998</v>
      </c>
      <c r="O896" s="13">
        <v>153.83500000000001</v>
      </c>
      <c r="P896" s="13">
        <v>93.998000000000005</v>
      </c>
      <c r="Q896" s="13">
        <v>96.343000000000004</v>
      </c>
      <c r="R896" s="13">
        <v>123.15300000000001</v>
      </c>
      <c r="S896" s="13" t="e">
        <f t="shared" ca="1" si="24"/>
        <v>#NAME?</v>
      </c>
      <c r="T896" s="13">
        <v>43.5</v>
      </c>
      <c r="U896" s="13">
        <v>22.25</v>
      </c>
    </row>
    <row r="897" spans="1:21" s="4" customFormat="1">
      <c r="A897" s="10">
        <v>41778</v>
      </c>
      <c r="B897" s="13">
        <v>1636.502</v>
      </c>
      <c r="C897" s="13">
        <v>150.33500000000001</v>
      </c>
      <c r="D897" s="13">
        <v>73.843000000000004</v>
      </c>
      <c r="E897" s="13">
        <v>88.688000000000002</v>
      </c>
      <c r="F897" s="13">
        <v>77.013000000000005</v>
      </c>
      <c r="G897" s="13">
        <v>95.522000000000006</v>
      </c>
      <c r="H897" s="13">
        <v>215.58099999999999</v>
      </c>
      <c r="I897" s="13">
        <v>113</v>
      </c>
      <c r="J897" s="13">
        <v>90</v>
      </c>
      <c r="K897" s="13">
        <v>174.33799999999999</v>
      </c>
      <c r="L897" s="13">
        <v>184.673</v>
      </c>
      <c r="M897" s="13">
        <v>58.658000000000001</v>
      </c>
      <c r="N897" s="13">
        <v>87.825000000000003</v>
      </c>
      <c r="O897" s="13">
        <v>157.16300000000001</v>
      </c>
      <c r="P897" s="13">
        <v>96.991</v>
      </c>
      <c r="Q897" s="13">
        <v>97.504999999999995</v>
      </c>
      <c r="R897" s="13">
        <v>124.15300000000001</v>
      </c>
      <c r="S897" s="13" t="e">
        <f t="shared" ca="1" si="24"/>
        <v>#NAME?</v>
      </c>
      <c r="T897" s="13">
        <v>44.5</v>
      </c>
      <c r="U897" s="13">
        <v>22.25</v>
      </c>
    </row>
    <row r="898" spans="1:21" s="4" customFormat="1">
      <c r="A898" s="10">
        <v>41779</v>
      </c>
      <c r="B898" s="13">
        <v>1646.192</v>
      </c>
      <c r="C898" s="13">
        <v>154.25</v>
      </c>
      <c r="D898" s="13">
        <v>73.332999999999998</v>
      </c>
      <c r="E898" s="13">
        <v>90.003</v>
      </c>
      <c r="F898" s="13">
        <v>78.878</v>
      </c>
      <c r="G898" s="13">
        <v>95.375</v>
      </c>
      <c r="H898" s="13">
        <v>207.63200000000001</v>
      </c>
      <c r="I898" s="13">
        <v>113</v>
      </c>
      <c r="J898" s="13">
        <v>92.5</v>
      </c>
      <c r="K898" s="13">
        <v>174.33799999999999</v>
      </c>
      <c r="L898" s="13">
        <v>189.333</v>
      </c>
      <c r="M898" s="13">
        <v>58</v>
      </c>
      <c r="N898" s="13">
        <v>87.325000000000003</v>
      </c>
      <c r="O898" s="13">
        <v>160.99299999999999</v>
      </c>
      <c r="P898" s="13">
        <v>96.177999999999997</v>
      </c>
      <c r="Q898" s="13">
        <v>98.662999999999997</v>
      </c>
      <c r="R898" s="13">
        <v>132.167</v>
      </c>
      <c r="S898" s="13" t="e">
        <f t="shared" ca="1" si="24"/>
        <v>#NAME?</v>
      </c>
      <c r="T898" s="13">
        <v>45</v>
      </c>
      <c r="U898" s="13">
        <v>22.25</v>
      </c>
    </row>
    <row r="899" spans="1:21" s="4" customFormat="1">
      <c r="A899" s="10">
        <v>41780</v>
      </c>
      <c r="B899" s="13">
        <v>1730.8969999999999</v>
      </c>
      <c r="C899" s="13">
        <v>153.995</v>
      </c>
      <c r="D899" s="13">
        <v>75.168000000000006</v>
      </c>
      <c r="E899" s="13">
        <v>89.328000000000003</v>
      </c>
      <c r="F899" s="13">
        <v>79.332999999999998</v>
      </c>
      <c r="G899" s="13">
        <v>97.668000000000006</v>
      </c>
      <c r="H899" s="13">
        <v>208.15799999999999</v>
      </c>
      <c r="I899" s="13">
        <v>128</v>
      </c>
      <c r="J899" s="13">
        <v>94</v>
      </c>
      <c r="K899" s="13">
        <v>178.65199999999999</v>
      </c>
      <c r="L899" s="13">
        <v>184.72900000000001</v>
      </c>
      <c r="M899" s="13">
        <v>57.667999999999999</v>
      </c>
      <c r="N899" s="13">
        <v>86.5</v>
      </c>
      <c r="O899" s="13">
        <v>159.32499999999999</v>
      </c>
      <c r="P899" s="13">
        <v>97.337999999999994</v>
      </c>
      <c r="Q899" s="13">
        <v>98.17</v>
      </c>
      <c r="R899" s="13">
        <v>130.35</v>
      </c>
      <c r="S899" s="13" t="e">
        <f t="shared" ca="1" si="24"/>
        <v>#NAME?</v>
      </c>
      <c r="T899" s="13">
        <v>45</v>
      </c>
      <c r="U899" s="13">
        <v>22.5</v>
      </c>
    </row>
    <row r="900" spans="1:21" s="4" customFormat="1">
      <c r="A900" s="10">
        <v>41781</v>
      </c>
      <c r="B900" s="13">
        <v>1707.8109999999999</v>
      </c>
      <c r="C900" s="13">
        <v>156.5</v>
      </c>
      <c r="D900" s="13">
        <v>74.125</v>
      </c>
      <c r="E900" s="13">
        <v>88.503</v>
      </c>
      <c r="F900" s="13">
        <v>77.503</v>
      </c>
      <c r="G900" s="13">
        <v>95.875</v>
      </c>
      <c r="H900" s="13">
        <v>207.447</v>
      </c>
      <c r="I900" s="13">
        <v>127</v>
      </c>
      <c r="J900" s="13">
        <v>93</v>
      </c>
      <c r="K900" s="13">
        <v>179.495</v>
      </c>
      <c r="L900" s="13">
        <v>182.55699999999999</v>
      </c>
      <c r="M900" s="13">
        <v>56.667999999999999</v>
      </c>
      <c r="N900" s="13">
        <v>83.99</v>
      </c>
      <c r="O900" s="13">
        <v>154.995</v>
      </c>
      <c r="P900" s="13">
        <v>94.834999999999994</v>
      </c>
      <c r="Q900" s="13">
        <v>96.941999999999993</v>
      </c>
      <c r="R900" s="13">
        <v>134.822</v>
      </c>
      <c r="S900" s="13" t="e">
        <f t="shared" ca="1" si="24"/>
        <v>#NAME?</v>
      </c>
      <c r="T900" s="13">
        <v>45</v>
      </c>
      <c r="U900" s="13">
        <v>22.75</v>
      </c>
    </row>
    <row r="901" spans="1:21" s="4" customFormat="1">
      <c r="A901" s="10">
        <v>41782</v>
      </c>
      <c r="B901" s="13">
        <v>1729.08</v>
      </c>
      <c r="C901" s="13">
        <v>153.38800000000001</v>
      </c>
      <c r="D901" s="13">
        <v>71.173000000000002</v>
      </c>
      <c r="E901" s="13">
        <v>86.007999999999996</v>
      </c>
      <c r="F901" s="13">
        <v>76.343000000000004</v>
      </c>
      <c r="G901" s="13">
        <v>92.869</v>
      </c>
      <c r="H901" s="13">
        <v>198.398</v>
      </c>
      <c r="I901" s="13">
        <v>123</v>
      </c>
      <c r="J901" s="13">
        <v>90</v>
      </c>
      <c r="K901" s="13">
        <v>177.99799999999999</v>
      </c>
      <c r="L901" s="13">
        <v>181.75200000000001</v>
      </c>
      <c r="M901" s="13">
        <v>56.033000000000001</v>
      </c>
      <c r="N901" s="13">
        <v>78.787999999999997</v>
      </c>
      <c r="O901" s="13">
        <v>148.756</v>
      </c>
      <c r="P901" s="13">
        <v>91.177999999999997</v>
      </c>
      <c r="Q901" s="13">
        <v>94.712000000000003</v>
      </c>
      <c r="R901" s="13">
        <v>123.947</v>
      </c>
      <c r="S901" s="13" t="e">
        <f t="shared" ca="1" si="24"/>
        <v>#NAME?</v>
      </c>
      <c r="T901" s="13">
        <v>44.5</v>
      </c>
      <c r="U901" s="13">
        <v>22.25</v>
      </c>
    </row>
    <row r="902" spans="1:21" s="4" customFormat="1">
      <c r="A902" s="10">
        <v>41783</v>
      </c>
      <c r="B902" s="13">
        <v>1729.08</v>
      </c>
      <c r="C902" s="13">
        <v>153.38800000000001</v>
      </c>
      <c r="D902" s="13">
        <v>71.173000000000002</v>
      </c>
      <c r="E902" s="13">
        <v>86.007999999999996</v>
      </c>
      <c r="F902" s="13">
        <v>76.343000000000004</v>
      </c>
      <c r="G902" s="13">
        <v>92.869</v>
      </c>
      <c r="H902" s="13">
        <v>198.398</v>
      </c>
      <c r="I902" s="13">
        <v>123</v>
      </c>
      <c r="J902" s="13">
        <v>90</v>
      </c>
      <c r="K902" s="13">
        <v>177.99799999999999</v>
      </c>
      <c r="L902" s="13">
        <v>181.75200000000001</v>
      </c>
      <c r="M902" s="13">
        <v>56.033000000000001</v>
      </c>
      <c r="N902" s="13">
        <v>78.787999999999997</v>
      </c>
      <c r="O902" s="13">
        <v>148.756</v>
      </c>
      <c r="P902" s="13">
        <v>91.177999999999997</v>
      </c>
      <c r="Q902" s="13">
        <v>94.712000000000003</v>
      </c>
      <c r="R902" s="13">
        <v>123.947</v>
      </c>
      <c r="S902" s="13" t="e">
        <f t="shared" ca="1" si="24"/>
        <v>#NAME?</v>
      </c>
      <c r="T902" s="13">
        <v>44.5</v>
      </c>
      <c r="U902" s="13">
        <v>22.25</v>
      </c>
    </row>
    <row r="903" spans="1:21" s="4" customFormat="1">
      <c r="A903" s="10">
        <v>41784</v>
      </c>
      <c r="B903" s="13">
        <v>1729.08</v>
      </c>
      <c r="C903" s="13">
        <v>153.38800000000001</v>
      </c>
      <c r="D903" s="13">
        <v>71.173000000000002</v>
      </c>
      <c r="E903" s="13">
        <v>86.007999999999996</v>
      </c>
      <c r="F903" s="13">
        <v>76.343000000000004</v>
      </c>
      <c r="G903" s="13">
        <v>92.869</v>
      </c>
      <c r="H903" s="13">
        <v>198.398</v>
      </c>
      <c r="I903" s="13">
        <v>123</v>
      </c>
      <c r="J903" s="13">
        <v>90</v>
      </c>
      <c r="K903" s="13">
        <v>177.99799999999999</v>
      </c>
      <c r="L903" s="13">
        <v>181.75200000000001</v>
      </c>
      <c r="M903" s="13">
        <v>56.033000000000001</v>
      </c>
      <c r="N903" s="13">
        <v>78.787999999999997</v>
      </c>
      <c r="O903" s="13">
        <v>148.756</v>
      </c>
      <c r="P903" s="13">
        <v>91.177999999999997</v>
      </c>
      <c r="Q903" s="13">
        <v>94.712000000000003</v>
      </c>
      <c r="R903" s="13">
        <v>123.947</v>
      </c>
      <c r="S903" s="13" t="e">
        <f t="shared" ca="1" si="24"/>
        <v>#NAME?</v>
      </c>
      <c r="T903" s="13">
        <v>44.5</v>
      </c>
      <c r="U903" s="13">
        <v>22.25</v>
      </c>
    </row>
    <row r="904" spans="1:21" s="4" customFormat="1">
      <c r="A904" s="10">
        <v>41785</v>
      </c>
      <c r="B904" s="13">
        <v>1754.125</v>
      </c>
      <c r="C904" s="13">
        <v>152.25399999999999</v>
      </c>
      <c r="D904" s="13">
        <v>70.501000000000005</v>
      </c>
      <c r="E904" s="13">
        <v>85.600999999999999</v>
      </c>
      <c r="F904" s="13">
        <v>75.938999999999993</v>
      </c>
      <c r="G904" s="13">
        <v>90.305999999999997</v>
      </c>
      <c r="H904" s="13">
        <v>196.405</v>
      </c>
      <c r="I904" s="13">
        <v>123</v>
      </c>
      <c r="J904" s="13">
        <v>90</v>
      </c>
      <c r="K904" s="13">
        <v>177.851</v>
      </c>
      <c r="L904" s="13">
        <v>181.393</v>
      </c>
      <c r="M904" s="13">
        <v>55.646000000000001</v>
      </c>
      <c r="N904" s="13">
        <v>78</v>
      </c>
      <c r="O904" s="13">
        <v>147.946</v>
      </c>
      <c r="P904" s="13">
        <v>90.924000000000007</v>
      </c>
      <c r="Q904" s="13">
        <v>92.748999999999995</v>
      </c>
      <c r="R904" s="13">
        <v>124.675</v>
      </c>
      <c r="S904" s="13" t="e">
        <f t="shared" ca="1" si="24"/>
        <v>#NAME?</v>
      </c>
      <c r="T904" s="13">
        <v>44.5</v>
      </c>
      <c r="U904" s="13">
        <v>22.25</v>
      </c>
    </row>
    <row r="905" spans="1:21" s="4" customFormat="1">
      <c r="A905" s="10">
        <v>41786</v>
      </c>
      <c r="B905" s="13">
        <v>1752.299</v>
      </c>
      <c r="C905" s="13">
        <v>152.995</v>
      </c>
      <c r="D905" s="13">
        <v>70.337999999999994</v>
      </c>
      <c r="E905" s="13">
        <v>86.168000000000006</v>
      </c>
      <c r="F905" s="13">
        <v>76.668000000000006</v>
      </c>
      <c r="G905" s="13">
        <v>92.013000000000005</v>
      </c>
      <c r="H905" s="13">
        <v>198.768</v>
      </c>
      <c r="I905" s="13">
        <v>109.5</v>
      </c>
      <c r="J905" s="13">
        <v>81</v>
      </c>
      <c r="K905" s="13">
        <v>176.673</v>
      </c>
      <c r="L905" s="13">
        <v>185.27500000000001</v>
      </c>
      <c r="M905" s="13">
        <v>55.164999999999999</v>
      </c>
      <c r="N905" s="13">
        <v>77.003</v>
      </c>
      <c r="O905" s="13">
        <v>146.46600000000001</v>
      </c>
      <c r="P905" s="13">
        <v>89.673000000000002</v>
      </c>
      <c r="Q905" s="13">
        <v>91.007000000000005</v>
      </c>
      <c r="R905" s="13">
        <v>121.675</v>
      </c>
      <c r="S905" s="13" t="e">
        <f t="shared" ca="1" si="24"/>
        <v>#NAME?</v>
      </c>
      <c r="T905" s="13">
        <v>43</v>
      </c>
      <c r="U905" s="13">
        <v>21.75</v>
      </c>
    </row>
    <row r="906" spans="1:21" s="4" customFormat="1">
      <c r="A906" s="10">
        <v>41787</v>
      </c>
      <c r="B906" s="13">
        <v>1814.798</v>
      </c>
      <c r="C906" s="13">
        <v>148.35</v>
      </c>
      <c r="D906" s="13">
        <v>69.513000000000005</v>
      </c>
      <c r="E906" s="13">
        <v>85.013000000000005</v>
      </c>
      <c r="F906" s="13">
        <v>75.007999999999996</v>
      </c>
      <c r="G906" s="13">
        <v>90.192999999999998</v>
      </c>
      <c r="H906" s="13">
        <v>192.119</v>
      </c>
      <c r="I906" s="13">
        <v>109.5</v>
      </c>
      <c r="J906" s="13">
        <v>80</v>
      </c>
      <c r="K906" s="13">
        <v>173.5</v>
      </c>
      <c r="L906" s="13">
        <v>182.79</v>
      </c>
      <c r="M906" s="13">
        <v>55.003</v>
      </c>
      <c r="N906" s="13">
        <v>78.489999999999995</v>
      </c>
      <c r="O906" s="13">
        <v>147.33500000000001</v>
      </c>
      <c r="P906" s="13">
        <v>88.576999999999998</v>
      </c>
      <c r="Q906" s="13">
        <v>90.18</v>
      </c>
      <c r="R906" s="13">
        <v>122.33499999999999</v>
      </c>
      <c r="S906" s="13" t="e">
        <f t="shared" ca="1" si="24"/>
        <v>#NAME?</v>
      </c>
      <c r="T906" s="13">
        <v>43</v>
      </c>
      <c r="U906" s="13">
        <v>21.75</v>
      </c>
    </row>
    <row r="907" spans="1:21" s="4" customFormat="1">
      <c r="A907" s="10">
        <v>41788</v>
      </c>
      <c r="B907" s="13">
        <v>1794.047</v>
      </c>
      <c r="C907" s="13">
        <v>142.5</v>
      </c>
      <c r="D907" s="13">
        <v>67.375</v>
      </c>
      <c r="E907" s="13">
        <v>83.878</v>
      </c>
      <c r="F907" s="13">
        <v>73.878</v>
      </c>
      <c r="G907" s="13">
        <v>87.304000000000002</v>
      </c>
      <c r="H907" s="13">
        <v>190.679</v>
      </c>
      <c r="I907" s="13">
        <v>112.5</v>
      </c>
      <c r="J907" s="13">
        <v>82.5</v>
      </c>
      <c r="K907" s="13">
        <v>171.72499999999999</v>
      </c>
      <c r="L907" s="13">
        <v>180.69800000000001</v>
      </c>
      <c r="M907" s="13">
        <v>54.164999999999999</v>
      </c>
      <c r="N907" s="13">
        <v>75.832999999999998</v>
      </c>
      <c r="O907" s="13">
        <v>144.667</v>
      </c>
      <c r="P907" s="13">
        <v>89.007000000000005</v>
      </c>
      <c r="Q907" s="13">
        <v>89.343000000000004</v>
      </c>
      <c r="R907" s="13">
        <v>122</v>
      </c>
      <c r="S907" s="13" t="e">
        <f t="shared" ca="1" si="24"/>
        <v>#NAME?</v>
      </c>
      <c r="T907" s="13">
        <v>43.5</v>
      </c>
      <c r="U907" s="13">
        <v>21.75</v>
      </c>
    </row>
    <row r="908" spans="1:21" s="4" customFormat="1">
      <c r="A908" s="10">
        <v>41789</v>
      </c>
      <c r="B908" s="13">
        <v>1760.117</v>
      </c>
      <c r="C908" s="13">
        <v>142.32499999999999</v>
      </c>
      <c r="D908" s="13">
        <v>67.837999999999994</v>
      </c>
      <c r="E908" s="13">
        <v>82.998000000000005</v>
      </c>
      <c r="F908" s="13">
        <v>74.498000000000005</v>
      </c>
      <c r="G908" s="13">
        <v>88.332999999999998</v>
      </c>
      <c r="H908" s="13">
        <v>193.34200000000001</v>
      </c>
      <c r="I908" s="13">
        <v>110.5</v>
      </c>
      <c r="J908" s="13">
        <v>81.5</v>
      </c>
      <c r="K908" s="13">
        <v>171.69800000000001</v>
      </c>
      <c r="L908" s="13">
        <v>179.53</v>
      </c>
      <c r="M908" s="13">
        <v>52.664999999999999</v>
      </c>
      <c r="N908" s="13">
        <v>73.248000000000005</v>
      </c>
      <c r="O908" s="13">
        <v>141.34</v>
      </c>
      <c r="P908" s="13">
        <v>86.673000000000002</v>
      </c>
      <c r="Q908" s="13">
        <v>87.337999999999994</v>
      </c>
      <c r="R908" s="13">
        <v>120.66</v>
      </c>
      <c r="S908" s="13" t="e">
        <f t="shared" ca="1" si="24"/>
        <v>#NAME?</v>
      </c>
      <c r="T908" s="13">
        <v>43.75</v>
      </c>
      <c r="U908" s="13">
        <v>21.75</v>
      </c>
    </row>
    <row r="909" spans="1:21" s="4" customFormat="1">
      <c r="A909" s="10">
        <v>41790</v>
      </c>
      <c r="B909" s="13">
        <v>1760.117</v>
      </c>
      <c r="C909" s="13">
        <v>142.32499999999999</v>
      </c>
      <c r="D909" s="13">
        <v>67.837999999999994</v>
      </c>
      <c r="E909" s="13">
        <v>82.998000000000005</v>
      </c>
      <c r="F909" s="13">
        <v>74.498000000000005</v>
      </c>
      <c r="G909" s="13">
        <v>88.332999999999998</v>
      </c>
      <c r="H909" s="13">
        <v>193.34200000000001</v>
      </c>
      <c r="I909" s="13">
        <v>110.5</v>
      </c>
      <c r="J909" s="13">
        <v>81.5</v>
      </c>
      <c r="K909" s="13">
        <v>171.69800000000001</v>
      </c>
      <c r="L909" s="13">
        <v>179.53</v>
      </c>
      <c r="M909" s="13">
        <v>52.664999999999999</v>
      </c>
      <c r="N909" s="13">
        <v>73.248000000000005</v>
      </c>
      <c r="O909" s="13">
        <v>141.34</v>
      </c>
      <c r="P909" s="13">
        <v>86.673000000000002</v>
      </c>
      <c r="Q909" s="13">
        <v>87.337999999999994</v>
      </c>
      <c r="R909" s="13">
        <v>120.66</v>
      </c>
      <c r="S909" s="13" t="e">
        <f t="shared" ca="1" si="24"/>
        <v>#NAME?</v>
      </c>
      <c r="T909" s="13">
        <v>43.75</v>
      </c>
      <c r="U909" s="13">
        <v>21.75</v>
      </c>
    </row>
    <row r="910" spans="1:21" s="4" customFormat="1">
      <c r="A910" s="10">
        <v>41791</v>
      </c>
      <c r="B910" s="13">
        <v>1760.117</v>
      </c>
      <c r="C910" s="13">
        <v>142.32499999999999</v>
      </c>
      <c r="D910" s="13">
        <v>67.837999999999994</v>
      </c>
      <c r="E910" s="13">
        <v>82.998000000000005</v>
      </c>
      <c r="F910" s="13">
        <v>74.498000000000005</v>
      </c>
      <c r="G910" s="13">
        <v>88.332999999999998</v>
      </c>
      <c r="H910" s="13">
        <v>193.34200000000001</v>
      </c>
      <c r="I910" s="13">
        <v>110.5</v>
      </c>
      <c r="J910" s="13">
        <v>81.5</v>
      </c>
      <c r="K910" s="13">
        <v>171.69800000000001</v>
      </c>
      <c r="L910" s="13">
        <v>179.53</v>
      </c>
      <c r="M910" s="13">
        <v>52.664999999999999</v>
      </c>
      <c r="N910" s="13">
        <v>73.248000000000005</v>
      </c>
      <c r="O910" s="13">
        <v>141.34</v>
      </c>
      <c r="P910" s="13">
        <v>86.673000000000002</v>
      </c>
      <c r="Q910" s="13">
        <v>87.337999999999994</v>
      </c>
      <c r="R910" s="13">
        <v>120.66</v>
      </c>
      <c r="S910" s="13" t="e">
        <f t="shared" ca="1" si="24"/>
        <v>#NAME?</v>
      </c>
      <c r="T910" s="13">
        <v>43.75</v>
      </c>
      <c r="U910" s="13">
        <v>21.75</v>
      </c>
    </row>
    <row r="911" spans="1:21" s="4" customFormat="1">
      <c r="A911" s="10">
        <v>41792</v>
      </c>
      <c r="B911" s="13">
        <v>1803.152</v>
      </c>
      <c r="C911" s="13">
        <v>145.655</v>
      </c>
      <c r="D911" s="13">
        <v>70.983000000000004</v>
      </c>
      <c r="E911" s="13">
        <v>82.658000000000001</v>
      </c>
      <c r="F911" s="13">
        <v>74.992999999999995</v>
      </c>
      <c r="G911" s="13">
        <v>87.492999999999995</v>
      </c>
      <c r="H911" s="13">
        <v>189.804</v>
      </c>
      <c r="I911" s="13">
        <v>111</v>
      </c>
      <c r="J911" s="13">
        <v>80.5</v>
      </c>
      <c r="K911" s="13">
        <v>173.33199999999999</v>
      </c>
      <c r="L911" s="13">
        <v>179.16300000000001</v>
      </c>
      <c r="M911" s="13">
        <v>53.66</v>
      </c>
      <c r="N911" s="13">
        <v>73.08</v>
      </c>
      <c r="O911" s="13">
        <v>143.32</v>
      </c>
      <c r="P911" s="13">
        <v>88.158000000000001</v>
      </c>
      <c r="Q911" s="13">
        <v>87.337999999999994</v>
      </c>
      <c r="R911" s="13">
        <v>120.66</v>
      </c>
      <c r="S911" s="13" t="e">
        <f t="shared" ca="1" si="24"/>
        <v>#NAME?</v>
      </c>
      <c r="T911" s="13">
        <v>43.75</v>
      </c>
      <c r="U911" s="13">
        <v>21.75</v>
      </c>
    </row>
    <row r="912" spans="1:21" s="4" customFormat="1">
      <c r="A912" s="10">
        <v>41793</v>
      </c>
      <c r="B912" s="13">
        <v>1861.627</v>
      </c>
      <c r="C912" s="13">
        <v>146.75</v>
      </c>
      <c r="D912" s="13">
        <v>72.875</v>
      </c>
      <c r="E912" s="13">
        <v>82.378</v>
      </c>
      <c r="F912" s="13">
        <v>76.253</v>
      </c>
      <c r="G912" s="13">
        <v>86.125</v>
      </c>
      <c r="H912" s="13">
        <v>193.17</v>
      </c>
      <c r="I912" s="13">
        <v>112</v>
      </c>
      <c r="J912" s="13">
        <v>80.5</v>
      </c>
      <c r="K912" s="13">
        <v>173.167</v>
      </c>
      <c r="L912" s="13">
        <v>181.66300000000001</v>
      </c>
      <c r="M912" s="13">
        <v>52.83</v>
      </c>
      <c r="N912" s="13">
        <v>72.162999999999997</v>
      </c>
      <c r="O912" s="13">
        <v>144.327</v>
      </c>
      <c r="P912" s="13">
        <v>87.668000000000006</v>
      </c>
      <c r="Q912" s="13">
        <v>86.83</v>
      </c>
      <c r="R912" s="13">
        <v>120.655</v>
      </c>
      <c r="S912" s="13" t="e">
        <f t="shared" ca="1" si="24"/>
        <v>#NAME?</v>
      </c>
      <c r="T912" s="13">
        <v>43.75</v>
      </c>
      <c r="U912" s="13">
        <v>21.75</v>
      </c>
    </row>
    <row r="913" spans="1:21" s="4" customFormat="1">
      <c r="A913" s="10">
        <v>41794</v>
      </c>
      <c r="B913" s="13">
        <v>1873.4739999999999</v>
      </c>
      <c r="C913" s="13">
        <v>146.005</v>
      </c>
      <c r="D913" s="13">
        <v>74.483000000000004</v>
      </c>
      <c r="E913" s="13">
        <v>85.322999999999993</v>
      </c>
      <c r="F913" s="13">
        <v>77.332999999999998</v>
      </c>
      <c r="G913" s="13">
        <v>89.158000000000001</v>
      </c>
      <c r="H913" s="13">
        <v>197.59800000000001</v>
      </c>
      <c r="I913" s="13">
        <v>112.5</v>
      </c>
      <c r="J913" s="13">
        <v>81.5</v>
      </c>
      <c r="K913" s="13">
        <v>191.06</v>
      </c>
      <c r="L913" s="13">
        <v>186.994</v>
      </c>
      <c r="M913" s="13">
        <v>52.5</v>
      </c>
      <c r="N913" s="13">
        <v>72.332999999999998</v>
      </c>
      <c r="O913" s="13">
        <v>145.173</v>
      </c>
      <c r="P913" s="13">
        <v>88.775999999999996</v>
      </c>
      <c r="Q913" s="13">
        <v>87.834999999999994</v>
      </c>
      <c r="R913" s="13">
        <v>121.328</v>
      </c>
      <c r="S913" s="13" t="e">
        <f t="shared" ca="1" si="24"/>
        <v>#NAME?</v>
      </c>
      <c r="T913" s="13">
        <v>43.75</v>
      </c>
      <c r="U913" s="13">
        <v>21.75</v>
      </c>
    </row>
    <row r="914" spans="1:21" s="4" customFormat="1">
      <c r="A914" s="10">
        <v>41795</v>
      </c>
      <c r="B914" s="13">
        <v>1788.3019999999999</v>
      </c>
      <c r="C914" s="13">
        <v>144.01</v>
      </c>
      <c r="D914" s="13">
        <v>72.177999999999997</v>
      </c>
      <c r="E914" s="13">
        <v>82.013000000000005</v>
      </c>
      <c r="F914" s="13">
        <v>75.677999999999997</v>
      </c>
      <c r="G914" s="13">
        <v>86.522000000000006</v>
      </c>
      <c r="H914" s="13">
        <v>189.00700000000001</v>
      </c>
      <c r="I914" s="13">
        <v>111</v>
      </c>
      <c r="J914" s="13">
        <v>79.5</v>
      </c>
      <c r="K914" s="13">
        <v>184.63</v>
      </c>
      <c r="L914" s="13">
        <v>185.184</v>
      </c>
      <c r="M914" s="13">
        <v>52.164999999999999</v>
      </c>
      <c r="N914" s="13">
        <v>71.728999999999999</v>
      </c>
      <c r="O914" s="13">
        <v>145.01</v>
      </c>
      <c r="P914" s="13">
        <v>87.007000000000005</v>
      </c>
      <c r="Q914" s="13">
        <v>86.504999999999995</v>
      </c>
      <c r="R914" s="13">
        <v>119.66800000000001</v>
      </c>
      <c r="S914" s="13" t="e">
        <f t="shared" ca="1" si="24"/>
        <v>#NAME?</v>
      </c>
      <c r="T914" s="13">
        <v>43</v>
      </c>
      <c r="U914" s="13">
        <v>21.5</v>
      </c>
    </row>
    <row r="915" spans="1:21" s="4" customFormat="1">
      <c r="A915" s="10">
        <v>41796</v>
      </c>
      <c r="B915" s="13">
        <v>1737.8440000000001</v>
      </c>
      <c r="C915" s="13">
        <v>134.66</v>
      </c>
      <c r="D915" s="13">
        <v>67.173000000000002</v>
      </c>
      <c r="E915" s="13">
        <v>76.677999999999997</v>
      </c>
      <c r="F915" s="13">
        <v>69.332999999999998</v>
      </c>
      <c r="G915" s="13">
        <v>81.188000000000002</v>
      </c>
      <c r="H915" s="13">
        <v>169.029</v>
      </c>
      <c r="I915" s="13">
        <v>111</v>
      </c>
      <c r="J915" s="13">
        <v>79.5</v>
      </c>
      <c r="K915" s="13">
        <v>167.74799999999999</v>
      </c>
      <c r="L915" s="13">
        <v>165.74299999999999</v>
      </c>
      <c r="M915" s="13">
        <v>50.338000000000001</v>
      </c>
      <c r="N915" s="13">
        <v>69.337999999999994</v>
      </c>
      <c r="O915" s="13">
        <v>138.005</v>
      </c>
      <c r="P915" s="13">
        <v>82.343000000000004</v>
      </c>
      <c r="Q915" s="13">
        <v>82.174999999999997</v>
      </c>
      <c r="R915" s="13">
        <v>114.343</v>
      </c>
      <c r="S915" s="13" t="e">
        <f t="shared" ca="1" si="24"/>
        <v>#NAME?</v>
      </c>
      <c r="T915" s="13">
        <v>43</v>
      </c>
      <c r="U915" s="13">
        <v>20.5</v>
      </c>
    </row>
    <row r="916" spans="1:21" s="4" customFormat="1">
      <c r="A916" s="10">
        <v>41797</v>
      </c>
      <c r="B916" s="13">
        <v>1737.8440000000001</v>
      </c>
      <c r="C916" s="13">
        <v>134.66</v>
      </c>
      <c r="D916" s="13">
        <v>67.173000000000002</v>
      </c>
      <c r="E916" s="13">
        <v>76.677999999999997</v>
      </c>
      <c r="F916" s="13">
        <v>69.332999999999998</v>
      </c>
      <c r="G916" s="13">
        <v>81.188000000000002</v>
      </c>
      <c r="H916" s="13">
        <v>169.029</v>
      </c>
      <c r="I916" s="13">
        <v>111</v>
      </c>
      <c r="J916" s="13">
        <v>79.5</v>
      </c>
      <c r="K916" s="13">
        <v>167.74799999999999</v>
      </c>
      <c r="L916" s="13">
        <v>165.74299999999999</v>
      </c>
      <c r="M916" s="13">
        <v>50.338000000000001</v>
      </c>
      <c r="N916" s="13">
        <v>69.337999999999994</v>
      </c>
      <c r="O916" s="13">
        <v>138.005</v>
      </c>
      <c r="P916" s="13">
        <v>82.343000000000004</v>
      </c>
      <c r="Q916" s="13">
        <v>82.174999999999997</v>
      </c>
      <c r="R916" s="13">
        <v>114.343</v>
      </c>
      <c r="S916" s="13" t="e">
        <f t="shared" ca="1" si="24"/>
        <v>#NAME?</v>
      </c>
      <c r="T916" s="13">
        <v>43</v>
      </c>
      <c r="U916" s="13">
        <v>20.5</v>
      </c>
    </row>
    <row r="917" spans="1:21" s="4" customFormat="1">
      <c r="A917" s="10">
        <v>41798</v>
      </c>
      <c r="B917" s="13">
        <v>1737.8440000000001</v>
      </c>
      <c r="C917" s="13">
        <v>134.66</v>
      </c>
      <c r="D917" s="13">
        <v>67.173000000000002</v>
      </c>
      <c r="E917" s="13">
        <v>76.677999999999997</v>
      </c>
      <c r="F917" s="13">
        <v>69.332999999999998</v>
      </c>
      <c r="G917" s="13">
        <v>81.188000000000002</v>
      </c>
      <c r="H917" s="13">
        <v>169.029</v>
      </c>
      <c r="I917" s="13">
        <v>111</v>
      </c>
      <c r="J917" s="13">
        <v>79.5</v>
      </c>
      <c r="K917" s="13">
        <v>167.74799999999999</v>
      </c>
      <c r="L917" s="13">
        <v>165.74299999999999</v>
      </c>
      <c r="M917" s="13">
        <v>50.338000000000001</v>
      </c>
      <c r="N917" s="13">
        <v>69.337999999999994</v>
      </c>
      <c r="O917" s="13">
        <v>138.005</v>
      </c>
      <c r="P917" s="13">
        <v>82.343000000000004</v>
      </c>
      <c r="Q917" s="13">
        <v>82.174999999999997</v>
      </c>
      <c r="R917" s="13">
        <v>114.343</v>
      </c>
      <c r="S917" s="13" t="e">
        <f t="shared" ca="1" si="24"/>
        <v>#NAME?</v>
      </c>
      <c r="T917" s="13">
        <v>43</v>
      </c>
      <c r="U917" s="13">
        <v>20.5</v>
      </c>
    </row>
    <row r="918" spans="1:21" s="4" customFormat="1">
      <c r="A918" s="10">
        <v>41799</v>
      </c>
      <c r="B918" s="13">
        <v>1723.799</v>
      </c>
      <c r="C918" s="13">
        <v>134.167</v>
      </c>
      <c r="D918" s="13">
        <v>67.332999999999998</v>
      </c>
      <c r="E918" s="13">
        <v>77.003</v>
      </c>
      <c r="F918" s="13">
        <v>68.337000000000003</v>
      </c>
      <c r="G918" s="13">
        <v>80.5</v>
      </c>
      <c r="H918" s="13">
        <v>163.90199999999999</v>
      </c>
      <c r="I918" s="13">
        <v>85.5</v>
      </c>
      <c r="J918" s="13">
        <v>61.5</v>
      </c>
      <c r="K918" s="13">
        <v>170.00299999999999</v>
      </c>
      <c r="L918" s="13">
        <v>164.667</v>
      </c>
      <c r="M918" s="13">
        <v>49.997999999999998</v>
      </c>
      <c r="N918" s="13">
        <v>67.337999999999994</v>
      </c>
      <c r="O918" s="13">
        <v>133.84299999999999</v>
      </c>
      <c r="P918" s="13">
        <v>80.007000000000005</v>
      </c>
      <c r="Q918" s="13">
        <v>80.83</v>
      </c>
      <c r="R918" s="13">
        <v>112.325</v>
      </c>
      <c r="S918" s="13" t="e">
        <f t="shared" ca="1" si="24"/>
        <v>#NAME?</v>
      </c>
      <c r="T918" s="13">
        <v>37</v>
      </c>
      <c r="U918" s="13">
        <v>20.5</v>
      </c>
    </row>
    <row r="919" spans="1:21" s="4" customFormat="1">
      <c r="A919" s="10">
        <v>41800</v>
      </c>
      <c r="B919" s="13">
        <v>1725.211</v>
      </c>
      <c r="C919" s="13">
        <v>135.875</v>
      </c>
      <c r="D919" s="13">
        <v>69.25</v>
      </c>
      <c r="E919" s="13">
        <v>78.878</v>
      </c>
      <c r="F919" s="13">
        <v>70.003</v>
      </c>
      <c r="G919" s="13">
        <v>81</v>
      </c>
      <c r="H919" s="13">
        <v>170.16499999999999</v>
      </c>
      <c r="I919" s="13">
        <v>82</v>
      </c>
      <c r="J919" s="13">
        <v>61.5</v>
      </c>
      <c r="K919" s="13">
        <v>177.33799999999999</v>
      </c>
      <c r="L919" s="13">
        <v>170.291</v>
      </c>
      <c r="M919" s="13">
        <v>50.896000000000001</v>
      </c>
      <c r="N919" s="13">
        <v>68.5</v>
      </c>
      <c r="O919" s="13">
        <v>136.167</v>
      </c>
      <c r="P919" s="13">
        <v>83.153000000000006</v>
      </c>
      <c r="Q919" s="13">
        <v>81.168000000000006</v>
      </c>
      <c r="R919" s="13">
        <v>112.66800000000001</v>
      </c>
      <c r="S919" s="13" t="e">
        <f t="shared" ca="1" si="24"/>
        <v>#NAME?</v>
      </c>
      <c r="T919" s="13">
        <v>35.5</v>
      </c>
      <c r="U919" s="13">
        <v>18.5</v>
      </c>
    </row>
    <row r="920" spans="1:21" s="4" customFormat="1">
      <c r="A920" s="10">
        <v>41801</v>
      </c>
      <c r="B920" s="13">
        <v>1739.1780000000001</v>
      </c>
      <c r="C920" s="13">
        <v>136</v>
      </c>
      <c r="D920" s="13">
        <v>69.75</v>
      </c>
      <c r="E920" s="13">
        <v>77.17</v>
      </c>
      <c r="F920" s="13">
        <v>69.003</v>
      </c>
      <c r="G920" s="13">
        <v>80.125</v>
      </c>
      <c r="H920" s="13">
        <v>177.06899999999999</v>
      </c>
      <c r="I920" s="13">
        <v>87</v>
      </c>
      <c r="J920" s="13">
        <v>62.5</v>
      </c>
      <c r="K920" s="13">
        <v>178.95500000000001</v>
      </c>
      <c r="L920" s="13">
        <v>175.10400000000001</v>
      </c>
      <c r="M920" s="13">
        <v>52.162999999999997</v>
      </c>
      <c r="N920" s="13">
        <v>70.665000000000006</v>
      </c>
      <c r="O920" s="13">
        <v>141.32599999999999</v>
      </c>
      <c r="P920" s="13">
        <v>83.495000000000005</v>
      </c>
      <c r="Q920" s="13">
        <v>83.495000000000005</v>
      </c>
      <c r="R920" s="13">
        <v>113.16800000000001</v>
      </c>
      <c r="S920" s="13" t="e">
        <f t="shared" ca="1" si="24"/>
        <v>#NAME?</v>
      </c>
      <c r="T920" s="13">
        <v>36</v>
      </c>
      <c r="U920" s="13">
        <v>19.5</v>
      </c>
    </row>
    <row r="921" spans="1:21" s="4" customFormat="1">
      <c r="A921" s="10">
        <v>41802</v>
      </c>
      <c r="B921" s="13">
        <v>1735.0119999999999</v>
      </c>
      <c r="C921" s="13">
        <v>138.5</v>
      </c>
      <c r="D921" s="13">
        <v>70.667000000000002</v>
      </c>
      <c r="E921" s="13">
        <v>78.503</v>
      </c>
      <c r="F921" s="13">
        <v>69.503</v>
      </c>
      <c r="G921" s="13">
        <v>81.167000000000002</v>
      </c>
      <c r="H921" s="13">
        <v>179.25899999999999</v>
      </c>
      <c r="I921" s="13">
        <v>85.5</v>
      </c>
      <c r="J921" s="13">
        <v>61.5</v>
      </c>
      <c r="K921" s="13">
        <v>178.95500000000001</v>
      </c>
      <c r="L921" s="13">
        <v>176.52</v>
      </c>
      <c r="M921" s="13">
        <v>52.744999999999997</v>
      </c>
      <c r="N921" s="13">
        <v>71.328000000000003</v>
      </c>
      <c r="O921" s="13">
        <v>142.81800000000001</v>
      </c>
      <c r="P921" s="13">
        <v>86.147000000000006</v>
      </c>
      <c r="Q921" s="13">
        <v>83.988</v>
      </c>
      <c r="R921" s="13">
        <v>114.158</v>
      </c>
      <c r="S921" s="13" t="e">
        <f t="shared" ca="1" si="24"/>
        <v>#NAME?</v>
      </c>
      <c r="T921" s="13">
        <v>37</v>
      </c>
      <c r="U921" s="13">
        <v>19.5</v>
      </c>
    </row>
    <row r="922" spans="1:21" s="4" customFormat="1">
      <c r="A922" s="10">
        <v>41803</v>
      </c>
      <c r="B922" s="13">
        <v>1758.23</v>
      </c>
      <c r="C922" s="13">
        <v>138.67500000000001</v>
      </c>
      <c r="D922" s="13">
        <v>70.513000000000005</v>
      </c>
      <c r="E922" s="13">
        <v>77.677999999999997</v>
      </c>
      <c r="F922" s="13">
        <v>69.403000000000006</v>
      </c>
      <c r="G922" s="13">
        <v>81.183000000000007</v>
      </c>
      <c r="H922" s="13">
        <v>183.35</v>
      </c>
      <c r="I922" s="13">
        <v>83.5</v>
      </c>
      <c r="J922" s="13">
        <v>60.5</v>
      </c>
      <c r="K922" s="13">
        <v>178.95500000000001</v>
      </c>
      <c r="L922" s="13">
        <v>180.48500000000001</v>
      </c>
      <c r="M922" s="13">
        <v>52.615000000000002</v>
      </c>
      <c r="N922" s="13">
        <v>72.613</v>
      </c>
      <c r="O922" s="13">
        <v>144.55699999999999</v>
      </c>
      <c r="P922" s="13">
        <v>86.106999999999999</v>
      </c>
      <c r="Q922" s="13">
        <v>84.5</v>
      </c>
      <c r="R922" s="13">
        <v>115.05500000000001</v>
      </c>
      <c r="S922" s="13" t="e">
        <f t="shared" ca="1" si="24"/>
        <v>#NAME?</v>
      </c>
      <c r="T922" s="13">
        <v>36.5</v>
      </c>
      <c r="U922" s="13">
        <v>19.5</v>
      </c>
    </row>
    <row r="923" spans="1:21" s="4" customFormat="1">
      <c r="A923" s="10">
        <v>41804</v>
      </c>
      <c r="B923" s="13">
        <v>1758.23</v>
      </c>
      <c r="C923" s="13">
        <v>138.67500000000001</v>
      </c>
      <c r="D923" s="13">
        <v>70.513000000000005</v>
      </c>
      <c r="E923" s="13">
        <v>77.677999999999997</v>
      </c>
      <c r="F923" s="13">
        <v>69.403000000000006</v>
      </c>
      <c r="G923" s="13">
        <v>81.183000000000007</v>
      </c>
      <c r="H923" s="13">
        <v>183.35</v>
      </c>
      <c r="I923" s="13">
        <v>83.5</v>
      </c>
      <c r="J923" s="13">
        <v>60.5</v>
      </c>
      <c r="K923" s="13">
        <v>178.95500000000001</v>
      </c>
      <c r="L923" s="13">
        <v>180.48500000000001</v>
      </c>
      <c r="M923" s="13">
        <v>52.615000000000002</v>
      </c>
      <c r="N923" s="13">
        <v>72.613</v>
      </c>
      <c r="O923" s="13">
        <v>144.55699999999999</v>
      </c>
      <c r="P923" s="13">
        <v>86.106999999999999</v>
      </c>
      <c r="Q923" s="13">
        <v>84.5</v>
      </c>
      <c r="R923" s="13">
        <v>115.05500000000001</v>
      </c>
      <c r="S923" s="13" t="e">
        <f t="shared" ca="1" si="24"/>
        <v>#NAME?</v>
      </c>
      <c r="T923" s="13">
        <v>36.5</v>
      </c>
      <c r="U923" s="13">
        <v>19.5</v>
      </c>
    </row>
    <row r="924" spans="1:21" s="4" customFormat="1">
      <c r="A924" s="10">
        <v>41805</v>
      </c>
      <c r="B924" s="13">
        <v>1758.23</v>
      </c>
      <c r="C924" s="13">
        <v>138.67500000000001</v>
      </c>
      <c r="D924" s="13">
        <v>70.513000000000005</v>
      </c>
      <c r="E924" s="13">
        <v>77.677999999999997</v>
      </c>
      <c r="F924" s="13">
        <v>69.403000000000006</v>
      </c>
      <c r="G924" s="13">
        <v>81.183000000000007</v>
      </c>
      <c r="H924" s="13">
        <v>183.35</v>
      </c>
      <c r="I924" s="13">
        <v>83.5</v>
      </c>
      <c r="J924" s="13">
        <v>60.5</v>
      </c>
      <c r="K924" s="13">
        <v>178.95500000000001</v>
      </c>
      <c r="L924" s="13">
        <v>180.48500000000001</v>
      </c>
      <c r="M924" s="13">
        <v>52.615000000000002</v>
      </c>
      <c r="N924" s="13">
        <v>72.613</v>
      </c>
      <c r="O924" s="13">
        <v>144.55699999999999</v>
      </c>
      <c r="P924" s="13">
        <v>86.106999999999999</v>
      </c>
      <c r="Q924" s="13">
        <v>84.5</v>
      </c>
      <c r="R924" s="13">
        <v>115.05500000000001</v>
      </c>
      <c r="S924" s="13" t="e">
        <f t="shared" ca="1" si="24"/>
        <v>#NAME?</v>
      </c>
      <c r="T924" s="13">
        <v>36.5</v>
      </c>
      <c r="U924" s="13">
        <v>19.5</v>
      </c>
    </row>
    <row r="925" spans="1:21" s="4" customFormat="1">
      <c r="A925" s="10">
        <v>41806</v>
      </c>
      <c r="B925" s="13">
        <v>1940.8409999999999</v>
      </c>
      <c r="C925" s="13">
        <v>137.005</v>
      </c>
      <c r="D925" s="13">
        <v>69.998000000000005</v>
      </c>
      <c r="E925" s="13">
        <v>77.822999999999993</v>
      </c>
      <c r="F925" s="13">
        <v>68.668000000000006</v>
      </c>
      <c r="G925" s="13">
        <v>79.337999999999994</v>
      </c>
      <c r="H925" s="13">
        <v>187.024</v>
      </c>
      <c r="I925" s="13">
        <v>83.5</v>
      </c>
      <c r="J925" s="13">
        <v>61.5</v>
      </c>
      <c r="K925" s="13">
        <v>178.95500000000001</v>
      </c>
      <c r="L925" s="13">
        <v>183.11099999999999</v>
      </c>
      <c r="M925" s="13">
        <v>52.83</v>
      </c>
      <c r="N925" s="13">
        <v>73</v>
      </c>
      <c r="O925" s="13">
        <v>146.99299999999999</v>
      </c>
      <c r="P925" s="13">
        <v>86.332999999999998</v>
      </c>
      <c r="Q925" s="13">
        <v>85.16</v>
      </c>
      <c r="R925" s="13">
        <v>114.83799999999999</v>
      </c>
      <c r="S925" s="13" t="e">
        <f t="shared" ref="S925:S988" ca="1" si="25">+IFERROR(VLOOKUP($A925,$Y$28:$Z$330,2,0),S924)</f>
        <v>#NAME?</v>
      </c>
      <c r="T925" s="13">
        <v>36.5</v>
      </c>
      <c r="U925" s="13">
        <v>20</v>
      </c>
    </row>
    <row r="926" spans="1:21" s="4" customFormat="1">
      <c r="A926" s="10">
        <v>41807</v>
      </c>
      <c r="B926" s="13">
        <v>2660.4850000000001</v>
      </c>
      <c r="C926" s="13">
        <v>138.5</v>
      </c>
      <c r="D926" s="13">
        <v>69.662999999999997</v>
      </c>
      <c r="E926" s="13">
        <v>77.322999999999993</v>
      </c>
      <c r="F926" s="13">
        <v>66.628</v>
      </c>
      <c r="G926" s="13">
        <v>79.488</v>
      </c>
      <c r="H926" s="13">
        <v>186.23500000000001</v>
      </c>
      <c r="I926" s="13">
        <v>85.5</v>
      </c>
      <c r="J926" s="13">
        <v>63.5</v>
      </c>
      <c r="K926" s="13">
        <v>178.95500000000001</v>
      </c>
      <c r="L926" s="13">
        <v>180.97</v>
      </c>
      <c r="M926" s="13">
        <v>53.164999999999999</v>
      </c>
      <c r="N926" s="13">
        <v>75.489999999999995</v>
      </c>
      <c r="O926" s="13">
        <v>148.62899999999999</v>
      </c>
      <c r="P926" s="13">
        <v>87.834999999999994</v>
      </c>
      <c r="Q926" s="13">
        <v>86.332999999999998</v>
      </c>
      <c r="R926" s="13">
        <v>114.843</v>
      </c>
      <c r="S926" s="13" t="e">
        <f t="shared" ca="1" si="25"/>
        <v>#NAME?</v>
      </c>
      <c r="T926" s="13">
        <v>36.5</v>
      </c>
      <c r="U926" s="13">
        <v>20</v>
      </c>
    </row>
    <row r="927" spans="1:21" s="4" customFormat="1">
      <c r="A927" s="10">
        <v>41808</v>
      </c>
      <c r="B927" s="13">
        <v>2677.9470000000001</v>
      </c>
      <c r="C927" s="13">
        <v>137.66</v>
      </c>
      <c r="D927" s="13">
        <v>67.832999999999998</v>
      </c>
      <c r="E927" s="13">
        <v>75.658000000000001</v>
      </c>
      <c r="F927" s="13">
        <v>65.668000000000006</v>
      </c>
      <c r="G927" s="13">
        <v>78.828000000000003</v>
      </c>
      <c r="H927" s="13">
        <v>181.02199999999999</v>
      </c>
      <c r="I927" s="13">
        <v>85.5</v>
      </c>
      <c r="J927" s="13">
        <v>68.5</v>
      </c>
      <c r="K927" s="13">
        <v>174.38399999999999</v>
      </c>
      <c r="L927" s="13">
        <v>179.46199999999999</v>
      </c>
      <c r="M927" s="13">
        <v>52.17</v>
      </c>
      <c r="N927" s="13">
        <v>72.67</v>
      </c>
      <c r="O927" s="13">
        <v>151.83799999999999</v>
      </c>
      <c r="P927" s="13">
        <v>86.17</v>
      </c>
      <c r="Q927" s="13">
        <v>83.165000000000006</v>
      </c>
      <c r="R927" s="13">
        <v>112.843</v>
      </c>
      <c r="S927" s="13" t="e">
        <f t="shared" ca="1" si="25"/>
        <v>#NAME?</v>
      </c>
      <c r="T927" s="13">
        <v>39</v>
      </c>
      <c r="U927" s="13">
        <v>20</v>
      </c>
    </row>
    <row r="928" spans="1:21" s="4" customFormat="1">
      <c r="A928" s="10">
        <v>41809</v>
      </c>
      <c r="B928" s="13">
        <v>2329.701</v>
      </c>
      <c r="C928" s="13">
        <v>137.655</v>
      </c>
      <c r="D928" s="13">
        <v>65.507000000000005</v>
      </c>
      <c r="E928" s="13">
        <v>75.977999999999994</v>
      </c>
      <c r="F928" s="13">
        <v>65.322999999999993</v>
      </c>
      <c r="G928" s="13">
        <v>79.147000000000006</v>
      </c>
      <c r="H928" s="13">
        <v>180.197</v>
      </c>
      <c r="I928" s="13">
        <v>86.5</v>
      </c>
      <c r="J928" s="13">
        <v>66</v>
      </c>
      <c r="K928" s="13">
        <v>174.16300000000001</v>
      </c>
      <c r="L928" s="13">
        <v>174.64</v>
      </c>
      <c r="M928" s="13">
        <v>50.667999999999999</v>
      </c>
      <c r="N928" s="13">
        <v>72.484999999999999</v>
      </c>
      <c r="O928" s="13">
        <v>147.33000000000001</v>
      </c>
      <c r="P928" s="13">
        <v>83.668000000000006</v>
      </c>
      <c r="Q928" s="13">
        <v>80.998000000000005</v>
      </c>
      <c r="R928" s="13">
        <v>111.008</v>
      </c>
      <c r="S928" s="13" t="e">
        <f t="shared" ca="1" si="25"/>
        <v>#NAME?</v>
      </c>
      <c r="T928" s="13">
        <v>38</v>
      </c>
      <c r="U928" s="13">
        <v>19.5</v>
      </c>
    </row>
    <row r="929" spans="1:21" s="4" customFormat="1">
      <c r="A929" s="10">
        <v>41810</v>
      </c>
      <c r="B929" s="13">
        <v>1487.75</v>
      </c>
      <c r="C929" s="13">
        <v>139.833</v>
      </c>
      <c r="D929" s="13">
        <v>66.832999999999998</v>
      </c>
      <c r="E929" s="13">
        <v>76.337000000000003</v>
      </c>
      <c r="F929" s="13">
        <v>67.003</v>
      </c>
      <c r="G929" s="13">
        <v>79.832999999999998</v>
      </c>
      <c r="H929" s="13">
        <v>189.34899999999999</v>
      </c>
      <c r="I929" s="13">
        <v>89.5</v>
      </c>
      <c r="J929" s="13">
        <v>67.5</v>
      </c>
      <c r="K929" s="13">
        <v>174.16300000000001</v>
      </c>
      <c r="L929" s="13">
        <v>180.893</v>
      </c>
      <c r="M929" s="13">
        <v>51.223999999999997</v>
      </c>
      <c r="N929" s="13">
        <v>73.91</v>
      </c>
      <c r="O929" s="13">
        <v>154.72800000000001</v>
      </c>
      <c r="P929" s="13">
        <v>87.335999999999999</v>
      </c>
      <c r="Q929" s="13">
        <v>84.498000000000005</v>
      </c>
      <c r="R929" s="13">
        <v>114.221</v>
      </c>
      <c r="S929" s="13" t="e">
        <f t="shared" ca="1" si="25"/>
        <v>#NAME?</v>
      </c>
      <c r="T929" s="13">
        <v>40</v>
      </c>
      <c r="U929" s="13">
        <v>20.5</v>
      </c>
    </row>
    <row r="930" spans="1:21" s="4" customFormat="1">
      <c r="A930" s="10">
        <v>41811</v>
      </c>
      <c r="B930" s="13">
        <v>1487.75</v>
      </c>
      <c r="C930" s="13">
        <v>139.833</v>
      </c>
      <c r="D930" s="13">
        <v>66.832999999999998</v>
      </c>
      <c r="E930" s="13">
        <v>76.337000000000003</v>
      </c>
      <c r="F930" s="13">
        <v>67.003</v>
      </c>
      <c r="G930" s="13">
        <v>79.832999999999998</v>
      </c>
      <c r="H930" s="13">
        <v>189.34899999999999</v>
      </c>
      <c r="I930" s="13">
        <v>89.5</v>
      </c>
      <c r="J930" s="13">
        <v>67.5</v>
      </c>
      <c r="K930" s="13">
        <v>174.16300000000001</v>
      </c>
      <c r="L930" s="13">
        <v>180.893</v>
      </c>
      <c r="M930" s="13">
        <v>51.223999999999997</v>
      </c>
      <c r="N930" s="13">
        <v>73.91</v>
      </c>
      <c r="O930" s="13">
        <v>154.72800000000001</v>
      </c>
      <c r="P930" s="13">
        <v>87.335999999999999</v>
      </c>
      <c r="Q930" s="13">
        <v>84.498000000000005</v>
      </c>
      <c r="R930" s="13">
        <v>114.221</v>
      </c>
      <c r="S930" s="13" t="e">
        <f t="shared" ca="1" si="25"/>
        <v>#NAME?</v>
      </c>
      <c r="T930" s="13">
        <v>40</v>
      </c>
      <c r="U930" s="13">
        <v>20.5</v>
      </c>
    </row>
    <row r="931" spans="1:21" s="4" customFormat="1">
      <c r="A931" s="10">
        <v>41812</v>
      </c>
      <c r="B931" s="13">
        <v>1487.75</v>
      </c>
      <c r="C931" s="13">
        <v>139.833</v>
      </c>
      <c r="D931" s="13">
        <v>66.832999999999998</v>
      </c>
      <c r="E931" s="13">
        <v>76.337000000000003</v>
      </c>
      <c r="F931" s="13">
        <v>67.003</v>
      </c>
      <c r="G931" s="13">
        <v>79.832999999999998</v>
      </c>
      <c r="H931" s="13">
        <v>189.34899999999999</v>
      </c>
      <c r="I931" s="13">
        <v>89.5</v>
      </c>
      <c r="J931" s="13">
        <v>67.5</v>
      </c>
      <c r="K931" s="13">
        <v>174.16300000000001</v>
      </c>
      <c r="L931" s="13">
        <v>180.893</v>
      </c>
      <c r="M931" s="13">
        <v>51.223999999999997</v>
      </c>
      <c r="N931" s="13">
        <v>73.91</v>
      </c>
      <c r="O931" s="13">
        <v>154.72800000000001</v>
      </c>
      <c r="P931" s="13">
        <v>87.335999999999999</v>
      </c>
      <c r="Q931" s="13">
        <v>84.498000000000005</v>
      </c>
      <c r="R931" s="13">
        <v>114.221</v>
      </c>
      <c r="S931" s="13" t="e">
        <f t="shared" ca="1" si="25"/>
        <v>#NAME?</v>
      </c>
      <c r="T931" s="13">
        <v>40</v>
      </c>
      <c r="U931" s="13">
        <v>20.5</v>
      </c>
    </row>
    <row r="932" spans="1:21" s="4" customFormat="1">
      <c r="A932" s="10">
        <v>41813</v>
      </c>
      <c r="B932" s="13">
        <v>1409.3689999999999</v>
      </c>
      <c r="C932" s="13">
        <v>141</v>
      </c>
      <c r="D932" s="13">
        <v>67.25</v>
      </c>
      <c r="E932" s="13">
        <v>78.128</v>
      </c>
      <c r="F932" s="13">
        <v>67.128</v>
      </c>
      <c r="G932" s="13">
        <v>80.75</v>
      </c>
      <c r="H932" s="13">
        <v>184.69</v>
      </c>
      <c r="I932" s="13">
        <v>89.5</v>
      </c>
      <c r="J932" s="13">
        <v>67.5</v>
      </c>
      <c r="K932" s="13">
        <v>174.16300000000001</v>
      </c>
      <c r="L932" s="13">
        <v>178.697</v>
      </c>
      <c r="M932" s="13">
        <v>51.17</v>
      </c>
      <c r="N932" s="13">
        <v>72.34</v>
      </c>
      <c r="O932" s="13">
        <v>153.85</v>
      </c>
      <c r="P932" s="13">
        <v>87.658000000000001</v>
      </c>
      <c r="Q932" s="13">
        <v>83.998000000000005</v>
      </c>
      <c r="R932" s="13">
        <v>112.843</v>
      </c>
      <c r="S932" s="13" t="e">
        <f t="shared" ca="1" si="25"/>
        <v>#NAME?</v>
      </c>
      <c r="T932" s="13">
        <v>40</v>
      </c>
      <c r="U932" s="13">
        <v>20</v>
      </c>
    </row>
    <row r="933" spans="1:21" s="4" customFormat="1">
      <c r="A933" s="10">
        <v>41814</v>
      </c>
      <c r="B933" s="13">
        <v>1524.5150000000001</v>
      </c>
      <c r="C933" s="13">
        <v>141</v>
      </c>
      <c r="D933" s="13">
        <v>66.75</v>
      </c>
      <c r="E933" s="13">
        <v>78.25</v>
      </c>
      <c r="F933" s="13">
        <v>67.875</v>
      </c>
      <c r="G933" s="13">
        <v>81</v>
      </c>
      <c r="H933" s="13">
        <v>179.428</v>
      </c>
      <c r="I933" s="13">
        <v>89.5</v>
      </c>
      <c r="J933" s="13">
        <v>67.5</v>
      </c>
      <c r="K933" s="13">
        <v>174.16300000000001</v>
      </c>
      <c r="L933" s="13">
        <v>176.83799999999999</v>
      </c>
      <c r="M933" s="13">
        <v>51.332999999999998</v>
      </c>
      <c r="N933" s="13">
        <v>72.503</v>
      </c>
      <c r="O933" s="13">
        <v>151.85499999999999</v>
      </c>
      <c r="P933" s="13">
        <v>86.33</v>
      </c>
      <c r="Q933" s="13">
        <v>83.495000000000005</v>
      </c>
      <c r="R933" s="13">
        <v>111.681</v>
      </c>
      <c r="S933" s="13" t="e">
        <f t="shared" ca="1" si="25"/>
        <v>#NAME?</v>
      </c>
      <c r="T933" s="13">
        <v>39</v>
      </c>
      <c r="U933" s="13">
        <v>19.5</v>
      </c>
    </row>
    <row r="934" spans="1:21" s="4" customFormat="1">
      <c r="A934" s="10">
        <v>41815</v>
      </c>
      <c r="B934" s="13">
        <v>1432.2</v>
      </c>
      <c r="C934" s="13">
        <v>136.833</v>
      </c>
      <c r="D934" s="13">
        <v>66.66</v>
      </c>
      <c r="E934" s="13">
        <v>77.655000000000001</v>
      </c>
      <c r="F934" s="13">
        <v>65.832999999999998</v>
      </c>
      <c r="G934" s="13">
        <v>80.003</v>
      </c>
      <c r="H934" s="13">
        <v>176.697</v>
      </c>
      <c r="I934" s="13">
        <v>89.5</v>
      </c>
      <c r="J934" s="13">
        <v>64.5</v>
      </c>
      <c r="K934" s="13">
        <v>174.16300000000001</v>
      </c>
      <c r="L934" s="13">
        <v>176.83799999999999</v>
      </c>
      <c r="M934" s="13">
        <v>52.302</v>
      </c>
      <c r="N934" s="13">
        <v>74.168000000000006</v>
      </c>
      <c r="O934" s="13">
        <v>157.67599999999999</v>
      </c>
      <c r="P934" s="13">
        <v>86.778000000000006</v>
      </c>
      <c r="Q934" s="13">
        <v>84.5</v>
      </c>
      <c r="R934" s="13">
        <v>111.51300000000001</v>
      </c>
      <c r="S934" s="13" t="e">
        <f t="shared" ca="1" si="25"/>
        <v>#NAME?</v>
      </c>
      <c r="T934" s="13">
        <v>39.5</v>
      </c>
      <c r="U934" s="13">
        <v>20</v>
      </c>
    </row>
    <row r="935" spans="1:21" s="4" customFormat="1">
      <c r="A935" s="10">
        <v>41816</v>
      </c>
      <c r="B935" s="13">
        <v>1454.7080000000001</v>
      </c>
      <c r="C935" s="13">
        <v>136.833</v>
      </c>
      <c r="D935" s="13">
        <v>61.512999999999998</v>
      </c>
      <c r="E935" s="13">
        <v>75.507000000000005</v>
      </c>
      <c r="F935" s="13">
        <v>64.503</v>
      </c>
      <c r="G935" s="13">
        <v>78.510000000000005</v>
      </c>
      <c r="H935" s="13">
        <v>176.71</v>
      </c>
      <c r="I935" s="13">
        <v>91</v>
      </c>
      <c r="J935" s="13">
        <v>64.5</v>
      </c>
      <c r="K935" s="13">
        <v>174.16300000000001</v>
      </c>
      <c r="L935" s="13">
        <v>176.83799999999999</v>
      </c>
      <c r="M935" s="13">
        <v>52.890999999999998</v>
      </c>
      <c r="N935" s="13">
        <v>74.778000000000006</v>
      </c>
      <c r="O935" s="13">
        <v>156.84299999999999</v>
      </c>
      <c r="P935" s="13">
        <v>86.507000000000005</v>
      </c>
      <c r="Q935" s="13">
        <v>84.168999999999997</v>
      </c>
      <c r="R935" s="13">
        <v>111.672</v>
      </c>
      <c r="S935" s="13" t="e">
        <f t="shared" ca="1" si="25"/>
        <v>#NAME?</v>
      </c>
      <c r="T935" s="13">
        <v>39.5</v>
      </c>
      <c r="U935" s="13">
        <v>20</v>
      </c>
    </row>
    <row r="936" spans="1:21" s="4" customFormat="1">
      <c r="A936" s="10">
        <v>41817</v>
      </c>
      <c r="B936" s="13">
        <v>1571.396</v>
      </c>
      <c r="C936" s="13">
        <v>140.65</v>
      </c>
      <c r="D936" s="13">
        <v>61.838000000000001</v>
      </c>
      <c r="E936" s="13">
        <v>78.003</v>
      </c>
      <c r="F936" s="13">
        <v>65.673000000000002</v>
      </c>
      <c r="G936" s="13">
        <v>80.503</v>
      </c>
      <c r="H936" s="13">
        <v>173.99299999999999</v>
      </c>
      <c r="I936" s="13">
        <v>91.5</v>
      </c>
      <c r="J936" s="13">
        <v>64.5</v>
      </c>
      <c r="K936" s="13">
        <v>175.33500000000001</v>
      </c>
      <c r="L936" s="13">
        <v>175</v>
      </c>
      <c r="M936" s="13">
        <v>54.058</v>
      </c>
      <c r="N936" s="13">
        <v>77.539000000000001</v>
      </c>
      <c r="O936" s="13">
        <v>160.511</v>
      </c>
      <c r="P936" s="13">
        <v>88.507000000000005</v>
      </c>
      <c r="Q936" s="13">
        <v>86.253</v>
      </c>
      <c r="R936" s="13">
        <v>112.017</v>
      </c>
      <c r="S936" s="13" t="e">
        <f t="shared" ca="1" si="25"/>
        <v>#NAME?</v>
      </c>
      <c r="T936" s="13">
        <v>39</v>
      </c>
      <c r="U936" s="13">
        <v>20</v>
      </c>
    </row>
    <row r="937" spans="1:21" s="4" customFormat="1">
      <c r="A937" s="10">
        <v>41818</v>
      </c>
      <c r="B937" s="13">
        <v>1571.396</v>
      </c>
      <c r="C937" s="13">
        <v>140.65</v>
      </c>
      <c r="D937" s="13">
        <v>61.838000000000001</v>
      </c>
      <c r="E937" s="13">
        <v>78.003</v>
      </c>
      <c r="F937" s="13">
        <v>65.673000000000002</v>
      </c>
      <c r="G937" s="13">
        <v>80.503</v>
      </c>
      <c r="H937" s="13">
        <v>173.99299999999999</v>
      </c>
      <c r="I937" s="13">
        <v>91.5</v>
      </c>
      <c r="J937" s="13">
        <v>64.5</v>
      </c>
      <c r="K937" s="13">
        <v>175.33500000000001</v>
      </c>
      <c r="L937" s="13">
        <v>175</v>
      </c>
      <c r="M937" s="13">
        <v>54.058</v>
      </c>
      <c r="N937" s="13">
        <v>77.539000000000001</v>
      </c>
      <c r="O937" s="13">
        <v>160.511</v>
      </c>
      <c r="P937" s="13">
        <v>88.507000000000005</v>
      </c>
      <c r="Q937" s="13">
        <v>86.253</v>
      </c>
      <c r="R937" s="13">
        <v>112.017</v>
      </c>
      <c r="S937" s="13" t="e">
        <f t="shared" ca="1" si="25"/>
        <v>#NAME?</v>
      </c>
      <c r="T937" s="13">
        <v>39</v>
      </c>
      <c r="U937" s="13">
        <v>20</v>
      </c>
    </row>
    <row r="938" spans="1:21" s="4" customFormat="1">
      <c r="A938" s="10">
        <v>41819</v>
      </c>
      <c r="B938" s="13">
        <v>1571.396</v>
      </c>
      <c r="C938" s="13">
        <v>140.65</v>
      </c>
      <c r="D938" s="13">
        <v>61.838000000000001</v>
      </c>
      <c r="E938" s="13">
        <v>78.003</v>
      </c>
      <c r="F938" s="13">
        <v>65.673000000000002</v>
      </c>
      <c r="G938" s="13">
        <v>80.503</v>
      </c>
      <c r="H938" s="13">
        <v>173.99299999999999</v>
      </c>
      <c r="I938" s="13">
        <v>91.5</v>
      </c>
      <c r="J938" s="13">
        <v>64.5</v>
      </c>
      <c r="K938" s="13">
        <v>175.33500000000001</v>
      </c>
      <c r="L938" s="13">
        <v>175</v>
      </c>
      <c r="M938" s="13">
        <v>54.058</v>
      </c>
      <c r="N938" s="13">
        <v>77.539000000000001</v>
      </c>
      <c r="O938" s="13">
        <v>160.511</v>
      </c>
      <c r="P938" s="13">
        <v>88.507000000000005</v>
      </c>
      <c r="Q938" s="13">
        <v>86.253</v>
      </c>
      <c r="R938" s="13">
        <v>112.017</v>
      </c>
      <c r="S938" s="13" t="e">
        <f t="shared" ca="1" si="25"/>
        <v>#NAME?</v>
      </c>
      <c r="T938" s="13">
        <v>39</v>
      </c>
      <c r="U938" s="13">
        <v>20</v>
      </c>
    </row>
    <row r="939" spans="1:21" s="4" customFormat="1">
      <c r="A939" s="10">
        <v>41820</v>
      </c>
      <c r="B939" s="13">
        <v>1761.2550000000001</v>
      </c>
      <c r="C939" s="13">
        <v>144.15</v>
      </c>
      <c r="D939" s="13">
        <v>64.488</v>
      </c>
      <c r="E939" s="13">
        <v>81.477999999999994</v>
      </c>
      <c r="F939" s="13">
        <v>67.819999999999993</v>
      </c>
      <c r="G939" s="13">
        <v>84.158000000000001</v>
      </c>
      <c r="H939" s="13">
        <v>183.69300000000001</v>
      </c>
      <c r="I939" s="13">
        <v>90.5</v>
      </c>
      <c r="J939" s="13">
        <v>63.5</v>
      </c>
      <c r="K939" s="13">
        <v>176.625</v>
      </c>
      <c r="L939" s="13">
        <v>176.81299999999999</v>
      </c>
      <c r="M939" s="13">
        <v>53.165999999999997</v>
      </c>
      <c r="N939" s="13">
        <v>77.001999999999995</v>
      </c>
      <c r="O939" s="13">
        <v>161.482</v>
      </c>
      <c r="P939" s="13">
        <v>87.177999999999997</v>
      </c>
      <c r="Q939" s="13">
        <v>84.835999999999999</v>
      </c>
      <c r="R939" s="13">
        <v>111.911</v>
      </c>
      <c r="S939" s="13" t="e">
        <f t="shared" ca="1" si="25"/>
        <v>#NAME?</v>
      </c>
      <c r="T939" s="13">
        <v>39.5</v>
      </c>
      <c r="U939" s="13">
        <v>20</v>
      </c>
    </row>
    <row r="940" spans="1:21" s="4" customFormat="1">
      <c r="A940" s="10">
        <v>41821</v>
      </c>
      <c r="B940" s="13">
        <v>1783.4949999999999</v>
      </c>
      <c r="C940" s="13">
        <v>142.833</v>
      </c>
      <c r="D940" s="13">
        <v>62.667000000000002</v>
      </c>
      <c r="E940" s="13">
        <v>78.67</v>
      </c>
      <c r="F940" s="13">
        <v>66.837000000000003</v>
      </c>
      <c r="G940" s="13">
        <v>82.167000000000002</v>
      </c>
      <c r="H940" s="13">
        <v>179.88499999999999</v>
      </c>
      <c r="I940" s="13">
        <v>93.5</v>
      </c>
      <c r="J940" s="13">
        <v>63.5</v>
      </c>
      <c r="K940" s="13">
        <v>179.047</v>
      </c>
      <c r="L940" s="13">
        <v>178.267</v>
      </c>
      <c r="M940" s="13">
        <v>52.667999999999999</v>
      </c>
      <c r="N940" s="13">
        <v>75.221000000000004</v>
      </c>
      <c r="O940" s="13">
        <v>157.68600000000001</v>
      </c>
      <c r="P940" s="13">
        <v>86.67</v>
      </c>
      <c r="Q940" s="13">
        <v>83.837999999999994</v>
      </c>
      <c r="R940" s="13">
        <v>111.34699999999999</v>
      </c>
      <c r="S940" s="13" t="e">
        <f t="shared" ca="1" si="25"/>
        <v>#NAME?</v>
      </c>
      <c r="T940" s="13">
        <v>39</v>
      </c>
      <c r="U940" s="13">
        <v>20</v>
      </c>
    </row>
    <row r="941" spans="1:21" s="4" customFormat="1">
      <c r="A941" s="10">
        <v>41822</v>
      </c>
      <c r="B941" s="13">
        <v>1726.798</v>
      </c>
      <c r="C941" s="13">
        <v>145</v>
      </c>
      <c r="D941" s="13">
        <v>63.625</v>
      </c>
      <c r="E941" s="13">
        <v>80.378</v>
      </c>
      <c r="F941" s="13">
        <v>70.253</v>
      </c>
      <c r="G941" s="13">
        <v>83.875</v>
      </c>
      <c r="H941" s="13">
        <v>181.5</v>
      </c>
      <c r="I941" s="13">
        <v>95.5</v>
      </c>
      <c r="J941" s="13">
        <v>66</v>
      </c>
      <c r="K941" s="13">
        <v>182.47900000000001</v>
      </c>
      <c r="L941" s="13">
        <v>178.24</v>
      </c>
      <c r="M941" s="13">
        <v>50.722000000000001</v>
      </c>
      <c r="N941" s="13">
        <v>73.322999999999993</v>
      </c>
      <c r="O941" s="13">
        <v>153.833</v>
      </c>
      <c r="P941" s="13">
        <v>84.671000000000006</v>
      </c>
      <c r="Q941" s="13">
        <v>81.832999999999998</v>
      </c>
      <c r="R941" s="13">
        <v>108.842</v>
      </c>
      <c r="S941" s="13" t="e">
        <f t="shared" ca="1" si="25"/>
        <v>#NAME?</v>
      </c>
      <c r="T941" s="13">
        <v>39</v>
      </c>
      <c r="U941" s="13">
        <v>20</v>
      </c>
    </row>
    <row r="942" spans="1:21" s="4" customFormat="1">
      <c r="A942" s="10">
        <v>41823</v>
      </c>
      <c r="B942" s="13">
        <v>1729.2629999999999</v>
      </c>
      <c r="C942" s="13">
        <v>145.94399999999999</v>
      </c>
      <c r="D942" s="13">
        <v>65.12</v>
      </c>
      <c r="E942" s="13">
        <v>81.447999999999993</v>
      </c>
      <c r="F942" s="13">
        <v>69.778999999999996</v>
      </c>
      <c r="G942" s="13">
        <v>81.899000000000001</v>
      </c>
      <c r="H942" s="13">
        <v>183.309</v>
      </c>
      <c r="I942" s="13">
        <v>96.5</v>
      </c>
      <c r="J942" s="13">
        <v>67.5</v>
      </c>
      <c r="K942" s="13">
        <v>185.66800000000001</v>
      </c>
      <c r="L942" s="13">
        <v>179.34299999999999</v>
      </c>
      <c r="M942" s="13">
        <v>50.043999999999997</v>
      </c>
      <c r="N942" s="13">
        <v>71.668000000000006</v>
      </c>
      <c r="O942" s="13">
        <v>152.958</v>
      </c>
      <c r="P942" s="13">
        <v>84.052999999999997</v>
      </c>
      <c r="Q942" s="13">
        <v>80.706000000000003</v>
      </c>
      <c r="R942" s="13">
        <v>108.398</v>
      </c>
      <c r="S942" s="13" t="e">
        <f t="shared" ca="1" si="25"/>
        <v>#NAME?</v>
      </c>
      <c r="T942" s="13">
        <v>39.5</v>
      </c>
      <c r="U942" s="13">
        <v>20</v>
      </c>
    </row>
    <row r="943" spans="1:21" s="4" customFormat="1">
      <c r="A943" s="10">
        <v>41824</v>
      </c>
      <c r="B943" s="13">
        <v>1718.614</v>
      </c>
      <c r="C943" s="13">
        <v>145.762</v>
      </c>
      <c r="D943" s="13">
        <v>64.828999999999994</v>
      </c>
      <c r="E943" s="13">
        <v>81.512</v>
      </c>
      <c r="F943" s="13">
        <v>69.17</v>
      </c>
      <c r="G943" s="13">
        <v>79.638999999999996</v>
      </c>
      <c r="H943" s="13">
        <v>183.309</v>
      </c>
      <c r="I943" s="13">
        <v>96.5</v>
      </c>
      <c r="J943" s="13">
        <v>64</v>
      </c>
      <c r="K943" s="13">
        <v>185.66800000000001</v>
      </c>
      <c r="L943" s="13">
        <v>178.33500000000001</v>
      </c>
      <c r="M943" s="13">
        <v>49.832999999999998</v>
      </c>
      <c r="N943" s="13">
        <v>71</v>
      </c>
      <c r="O943" s="13">
        <v>151.28200000000001</v>
      </c>
      <c r="P943" s="13">
        <v>82.832999999999998</v>
      </c>
      <c r="Q943" s="13">
        <v>79.665000000000006</v>
      </c>
      <c r="R943" s="13">
        <v>106.55800000000001</v>
      </c>
      <c r="S943" s="13" t="e">
        <f t="shared" ca="1" si="25"/>
        <v>#NAME?</v>
      </c>
      <c r="T943" s="13">
        <v>39.5</v>
      </c>
      <c r="U943" s="13">
        <v>20</v>
      </c>
    </row>
    <row r="944" spans="1:21" s="4" customFormat="1">
      <c r="A944" s="10">
        <v>41825</v>
      </c>
      <c r="B944" s="13">
        <v>1718.614</v>
      </c>
      <c r="C944" s="13">
        <v>145.762</v>
      </c>
      <c r="D944" s="13">
        <v>64.828999999999994</v>
      </c>
      <c r="E944" s="13">
        <v>81.512</v>
      </c>
      <c r="F944" s="13">
        <v>69.17</v>
      </c>
      <c r="G944" s="13">
        <v>79.638999999999996</v>
      </c>
      <c r="H944" s="13">
        <v>183.309</v>
      </c>
      <c r="I944" s="13">
        <v>96.5</v>
      </c>
      <c r="J944" s="13">
        <v>64</v>
      </c>
      <c r="K944" s="13">
        <v>185.66800000000001</v>
      </c>
      <c r="L944" s="13">
        <v>178.33500000000001</v>
      </c>
      <c r="M944" s="13">
        <v>49.832999999999998</v>
      </c>
      <c r="N944" s="13">
        <v>71</v>
      </c>
      <c r="O944" s="13">
        <v>151.28200000000001</v>
      </c>
      <c r="P944" s="13">
        <v>82.832999999999998</v>
      </c>
      <c r="Q944" s="13">
        <v>79.665000000000006</v>
      </c>
      <c r="R944" s="13">
        <v>106.55800000000001</v>
      </c>
      <c r="S944" s="13" t="e">
        <f t="shared" ca="1" si="25"/>
        <v>#NAME?</v>
      </c>
      <c r="T944" s="13">
        <v>39.5</v>
      </c>
      <c r="U944" s="13">
        <v>20</v>
      </c>
    </row>
    <row r="945" spans="1:21" s="4" customFormat="1">
      <c r="A945" s="10">
        <v>41826</v>
      </c>
      <c r="B945" s="13">
        <v>1718.614</v>
      </c>
      <c r="C945" s="13">
        <v>145.762</v>
      </c>
      <c r="D945" s="13">
        <v>64.828999999999994</v>
      </c>
      <c r="E945" s="13">
        <v>81.512</v>
      </c>
      <c r="F945" s="13">
        <v>69.17</v>
      </c>
      <c r="G945" s="13">
        <v>79.638999999999996</v>
      </c>
      <c r="H945" s="13">
        <v>183.309</v>
      </c>
      <c r="I945" s="13">
        <v>96.5</v>
      </c>
      <c r="J945" s="13">
        <v>64</v>
      </c>
      <c r="K945" s="13">
        <v>185.66800000000001</v>
      </c>
      <c r="L945" s="13">
        <v>178.33500000000001</v>
      </c>
      <c r="M945" s="13">
        <v>49.832999999999998</v>
      </c>
      <c r="N945" s="13">
        <v>71</v>
      </c>
      <c r="O945" s="13">
        <v>151.28200000000001</v>
      </c>
      <c r="P945" s="13">
        <v>82.832999999999998</v>
      </c>
      <c r="Q945" s="13">
        <v>79.665000000000006</v>
      </c>
      <c r="R945" s="13">
        <v>106.55800000000001</v>
      </c>
      <c r="S945" s="13" t="e">
        <f t="shared" ca="1" si="25"/>
        <v>#NAME?</v>
      </c>
      <c r="T945" s="13">
        <v>39.5</v>
      </c>
      <c r="U945" s="13">
        <v>20</v>
      </c>
    </row>
    <row r="946" spans="1:21" s="4" customFormat="1">
      <c r="A946" s="10">
        <v>41827</v>
      </c>
      <c r="B946" s="13">
        <v>1744.6949999999999</v>
      </c>
      <c r="C946" s="13">
        <v>145.99</v>
      </c>
      <c r="D946" s="13">
        <v>65.662999999999997</v>
      </c>
      <c r="E946" s="13">
        <v>82.156000000000006</v>
      </c>
      <c r="F946" s="13">
        <v>69.998000000000005</v>
      </c>
      <c r="G946" s="13">
        <v>79.662999999999997</v>
      </c>
      <c r="H946" s="13">
        <v>170.833</v>
      </c>
      <c r="I946" s="13">
        <v>88.5</v>
      </c>
      <c r="J946" s="13">
        <v>63.5</v>
      </c>
      <c r="K946" s="13">
        <v>183.315</v>
      </c>
      <c r="L946" s="13">
        <v>175.62200000000001</v>
      </c>
      <c r="M946" s="13">
        <v>50.993000000000002</v>
      </c>
      <c r="N946" s="13">
        <v>72.332999999999998</v>
      </c>
      <c r="O946" s="13">
        <v>152.005</v>
      </c>
      <c r="P946" s="13">
        <v>83.007000000000005</v>
      </c>
      <c r="Q946" s="13">
        <v>80.391000000000005</v>
      </c>
      <c r="R946" s="13">
        <v>107.39400000000001</v>
      </c>
      <c r="S946" s="13" t="e">
        <f t="shared" ca="1" si="25"/>
        <v>#NAME?</v>
      </c>
      <c r="T946" s="13">
        <v>39.5</v>
      </c>
      <c r="U946" s="13">
        <v>20</v>
      </c>
    </row>
    <row r="947" spans="1:21" s="4" customFormat="1">
      <c r="A947" s="10">
        <v>41828</v>
      </c>
      <c r="B947" s="13">
        <v>1790.1769999999999</v>
      </c>
      <c r="C947" s="13">
        <v>147.33500000000001</v>
      </c>
      <c r="D947" s="13">
        <v>65.159000000000006</v>
      </c>
      <c r="E947" s="13">
        <v>81.281000000000006</v>
      </c>
      <c r="F947" s="13">
        <v>69.337999999999994</v>
      </c>
      <c r="G947" s="13">
        <v>79.173000000000002</v>
      </c>
      <c r="H947" s="13">
        <v>170.709</v>
      </c>
      <c r="I947" s="13">
        <v>88.5</v>
      </c>
      <c r="J947" s="13">
        <v>63.5</v>
      </c>
      <c r="K947" s="13">
        <v>181.833</v>
      </c>
      <c r="L947" s="13">
        <v>175.49</v>
      </c>
      <c r="M947" s="13">
        <v>50.936</v>
      </c>
      <c r="N947" s="13">
        <v>73.332999999999998</v>
      </c>
      <c r="O947" s="13">
        <v>150.35</v>
      </c>
      <c r="P947" s="13">
        <v>84.003</v>
      </c>
      <c r="Q947" s="13">
        <v>81.253</v>
      </c>
      <c r="R947" s="13">
        <v>107.83799999999999</v>
      </c>
      <c r="S947" s="13" t="e">
        <f t="shared" ca="1" si="25"/>
        <v>#NAME?</v>
      </c>
      <c r="T947" s="13">
        <v>39.5</v>
      </c>
      <c r="U947" s="13">
        <v>20</v>
      </c>
    </row>
    <row r="948" spans="1:21" s="4" customFormat="1">
      <c r="A948" s="10">
        <v>41829</v>
      </c>
      <c r="B948" s="13">
        <v>1171.8140000000001</v>
      </c>
      <c r="C948" s="13">
        <v>145.125</v>
      </c>
      <c r="D948" s="13">
        <v>64.167000000000002</v>
      </c>
      <c r="E948" s="13">
        <v>80.17</v>
      </c>
      <c r="F948" s="13">
        <v>68.003</v>
      </c>
      <c r="G948" s="13">
        <v>80.167000000000002</v>
      </c>
      <c r="H948" s="13">
        <v>168.5</v>
      </c>
      <c r="I948" s="13">
        <v>95.5</v>
      </c>
      <c r="J948" s="13">
        <v>71.5</v>
      </c>
      <c r="K948" s="13">
        <v>183.322</v>
      </c>
      <c r="L948" s="13">
        <v>177.33799999999999</v>
      </c>
      <c r="M948" s="13">
        <v>51.61</v>
      </c>
      <c r="N948" s="13">
        <v>74.501999999999995</v>
      </c>
      <c r="O948" s="13">
        <v>142.667</v>
      </c>
      <c r="P948" s="13">
        <v>85.007000000000005</v>
      </c>
      <c r="Q948" s="13">
        <v>82.914000000000001</v>
      </c>
      <c r="R948" s="13">
        <v>108.56399999999999</v>
      </c>
      <c r="S948" s="13" t="e">
        <f t="shared" ca="1" si="25"/>
        <v>#NAME?</v>
      </c>
      <c r="T948" s="13">
        <v>39.5</v>
      </c>
      <c r="U948" s="13">
        <v>20</v>
      </c>
    </row>
    <row r="949" spans="1:21" s="4" customFormat="1">
      <c r="A949" s="10">
        <v>41830</v>
      </c>
      <c r="B949" s="13">
        <v>1181.7080000000001</v>
      </c>
      <c r="C949" s="13">
        <v>146.125</v>
      </c>
      <c r="D949" s="13">
        <v>63.625</v>
      </c>
      <c r="E949" s="13">
        <v>81.628</v>
      </c>
      <c r="F949" s="13">
        <v>70.003</v>
      </c>
      <c r="G949" s="13">
        <v>81.75</v>
      </c>
      <c r="H949" s="13">
        <v>171.99799999999999</v>
      </c>
      <c r="I949" s="13">
        <v>95.5</v>
      </c>
      <c r="J949" s="13">
        <v>71.5</v>
      </c>
      <c r="K949" s="13">
        <v>184.167</v>
      </c>
      <c r="L949" s="13">
        <v>177.333</v>
      </c>
      <c r="M949" s="13">
        <v>52.164999999999999</v>
      </c>
      <c r="N949" s="13">
        <v>75.271000000000001</v>
      </c>
      <c r="O949" s="13">
        <v>148.97499999999999</v>
      </c>
      <c r="P949" s="13">
        <v>85.343000000000004</v>
      </c>
      <c r="Q949" s="13">
        <v>83.495000000000005</v>
      </c>
      <c r="R949" s="13">
        <v>106.556</v>
      </c>
      <c r="S949" s="13" t="e">
        <f t="shared" ca="1" si="25"/>
        <v>#NAME?</v>
      </c>
      <c r="T949" s="13">
        <v>39.5</v>
      </c>
      <c r="U949" s="13">
        <v>22</v>
      </c>
    </row>
    <row r="950" spans="1:21" s="4" customFormat="1">
      <c r="A950" s="10">
        <v>41831</v>
      </c>
      <c r="B950" s="13">
        <v>1144.798</v>
      </c>
      <c r="C950" s="13">
        <v>147.167</v>
      </c>
      <c r="D950" s="13">
        <v>66</v>
      </c>
      <c r="E950" s="13">
        <v>82.503</v>
      </c>
      <c r="F950" s="13">
        <v>71.337000000000003</v>
      </c>
      <c r="G950" s="13">
        <v>82.5</v>
      </c>
      <c r="H950" s="13">
        <v>172.94399999999999</v>
      </c>
      <c r="I950" s="13">
        <v>99</v>
      </c>
      <c r="J950" s="13">
        <v>78.5</v>
      </c>
      <c r="K950" s="13">
        <v>183.10300000000001</v>
      </c>
      <c r="L950" s="13">
        <v>176.941</v>
      </c>
      <c r="M950" s="13">
        <v>51.558999999999997</v>
      </c>
      <c r="N950" s="13">
        <v>75.790999999999997</v>
      </c>
      <c r="O950" s="13">
        <v>148.501</v>
      </c>
      <c r="P950" s="13">
        <v>87.337999999999994</v>
      </c>
      <c r="Q950" s="13">
        <v>84.332999999999998</v>
      </c>
      <c r="R950" s="13">
        <v>107.363</v>
      </c>
      <c r="S950" s="13" t="e">
        <f t="shared" ca="1" si="25"/>
        <v>#NAME?</v>
      </c>
      <c r="T950" s="13">
        <v>39.5</v>
      </c>
      <c r="U950" s="13">
        <v>22</v>
      </c>
    </row>
    <row r="951" spans="1:21" s="4" customFormat="1">
      <c r="A951" s="10">
        <v>41832</v>
      </c>
      <c r="B951" s="13">
        <v>1144.798</v>
      </c>
      <c r="C951" s="13">
        <v>147.167</v>
      </c>
      <c r="D951" s="13">
        <v>66</v>
      </c>
      <c r="E951" s="13">
        <v>82.503</v>
      </c>
      <c r="F951" s="13">
        <v>71.337000000000003</v>
      </c>
      <c r="G951" s="13">
        <v>82.5</v>
      </c>
      <c r="H951" s="13">
        <v>172.94399999999999</v>
      </c>
      <c r="I951" s="13">
        <v>99</v>
      </c>
      <c r="J951" s="13">
        <v>78.5</v>
      </c>
      <c r="K951" s="13">
        <v>183.10300000000001</v>
      </c>
      <c r="L951" s="13">
        <v>176.941</v>
      </c>
      <c r="M951" s="13">
        <v>51.558999999999997</v>
      </c>
      <c r="N951" s="13">
        <v>75.790999999999997</v>
      </c>
      <c r="O951" s="13">
        <v>148.501</v>
      </c>
      <c r="P951" s="13">
        <v>87.337999999999994</v>
      </c>
      <c r="Q951" s="13">
        <v>84.332999999999998</v>
      </c>
      <c r="R951" s="13">
        <v>107.363</v>
      </c>
      <c r="S951" s="13" t="e">
        <f t="shared" ca="1" si="25"/>
        <v>#NAME?</v>
      </c>
      <c r="T951" s="13">
        <v>39.5</v>
      </c>
      <c r="U951" s="13">
        <v>22</v>
      </c>
    </row>
    <row r="952" spans="1:21" s="4" customFormat="1">
      <c r="A952" s="10">
        <v>41833</v>
      </c>
      <c r="B952" s="13">
        <v>1144.798</v>
      </c>
      <c r="C952" s="13">
        <v>147.167</v>
      </c>
      <c r="D952" s="13">
        <v>66</v>
      </c>
      <c r="E952" s="13">
        <v>82.503</v>
      </c>
      <c r="F952" s="13">
        <v>71.337000000000003</v>
      </c>
      <c r="G952" s="13">
        <v>82.5</v>
      </c>
      <c r="H952" s="13">
        <v>172.94399999999999</v>
      </c>
      <c r="I952" s="13">
        <v>99</v>
      </c>
      <c r="J952" s="13">
        <v>78.5</v>
      </c>
      <c r="K952" s="13">
        <v>183.10300000000001</v>
      </c>
      <c r="L952" s="13">
        <v>176.941</v>
      </c>
      <c r="M952" s="13">
        <v>51.558999999999997</v>
      </c>
      <c r="N952" s="13">
        <v>75.790999999999997</v>
      </c>
      <c r="O952" s="13">
        <v>148.501</v>
      </c>
      <c r="P952" s="13">
        <v>87.337999999999994</v>
      </c>
      <c r="Q952" s="13">
        <v>84.332999999999998</v>
      </c>
      <c r="R952" s="13">
        <v>107.363</v>
      </c>
      <c r="S952" s="13" t="e">
        <f t="shared" ca="1" si="25"/>
        <v>#NAME?</v>
      </c>
      <c r="T952" s="13">
        <v>39.5</v>
      </c>
      <c r="U952" s="13">
        <v>22</v>
      </c>
    </row>
    <row r="953" spans="1:21" s="4" customFormat="1">
      <c r="A953" s="10">
        <v>41834</v>
      </c>
      <c r="B953" s="13">
        <v>1166.614</v>
      </c>
      <c r="C953" s="13">
        <v>146.25</v>
      </c>
      <c r="D953" s="13">
        <v>66.478999999999999</v>
      </c>
      <c r="E953" s="13">
        <v>82.878</v>
      </c>
      <c r="F953" s="13">
        <v>72.503</v>
      </c>
      <c r="G953" s="13">
        <v>82.5</v>
      </c>
      <c r="H953" s="13">
        <v>177.16</v>
      </c>
      <c r="I953" s="13">
        <v>101</v>
      </c>
      <c r="J953" s="13">
        <v>78</v>
      </c>
      <c r="K953" s="13">
        <v>183.50700000000001</v>
      </c>
      <c r="L953" s="13">
        <v>178.50299999999999</v>
      </c>
      <c r="M953" s="13">
        <v>50.174999999999997</v>
      </c>
      <c r="N953" s="13">
        <v>75.495000000000005</v>
      </c>
      <c r="O953" s="13">
        <v>150.32499999999999</v>
      </c>
      <c r="P953" s="13">
        <v>87.998000000000005</v>
      </c>
      <c r="Q953" s="13">
        <v>85.155000000000001</v>
      </c>
      <c r="R953" s="13">
        <v>107.32299999999999</v>
      </c>
      <c r="S953" s="13" t="e">
        <f t="shared" ca="1" si="25"/>
        <v>#NAME?</v>
      </c>
      <c r="T953" s="13">
        <v>39.5</v>
      </c>
      <c r="U953" s="13">
        <v>22</v>
      </c>
    </row>
    <row r="954" spans="1:21" s="4" customFormat="1">
      <c r="A954" s="10">
        <v>41835</v>
      </c>
      <c r="B954" s="13">
        <v>1291.1020000000001</v>
      </c>
      <c r="C954" s="13">
        <v>148.25</v>
      </c>
      <c r="D954" s="13">
        <v>66.5</v>
      </c>
      <c r="E954" s="13">
        <v>84.878</v>
      </c>
      <c r="F954" s="13">
        <v>74.253</v>
      </c>
      <c r="G954" s="13">
        <v>84.875</v>
      </c>
      <c r="H954" s="13">
        <v>186.352</v>
      </c>
      <c r="I954" s="13">
        <v>101</v>
      </c>
      <c r="J954" s="13">
        <v>78</v>
      </c>
      <c r="K954" s="13">
        <v>185.78299999999999</v>
      </c>
      <c r="L954" s="13">
        <v>179.99799999999999</v>
      </c>
      <c r="M954" s="13">
        <v>50.01</v>
      </c>
      <c r="N954" s="13">
        <v>75.337999999999994</v>
      </c>
      <c r="O954" s="13">
        <v>152.00299999999999</v>
      </c>
      <c r="P954" s="13">
        <v>87.343000000000004</v>
      </c>
      <c r="Q954" s="13">
        <v>84.01</v>
      </c>
      <c r="R954" s="13">
        <v>103.995</v>
      </c>
      <c r="S954" s="13" t="e">
        <f t="shared" ca="1" si="25"/>
        <v>#NAME?</v>
      </c>
      <c r="T954" s="13">
        <v>39.5</v>
      </c>
      <c r="U954" s="13">
        <v>22</v>
      </c>
    </row>
    <row r="955" spans="1:21" s="4" customFormat="1">
      <c r="A955" s="10">
        <v>41836</v>
      </c>
      <c r="B955" s="13">
        <v>1410.0450000000001</v>
      </c>
      <c r="C955" s="13">
        <v>147.49799999999999</v>
      </c>
      <c r="D955" s="13">
        <v>67.997</v>
      </c>
      <c r="E955" s="13">
        <v>86.668000000000006</v>
      </c>
      <c r="F955" s="13">
        <v>74.584999999999994</v>
      </c>
      <c r="G955" s="13">
        <v>86.167000000000002</v>
      </c>
      <c r="H955" s="13">
        <v>184.32</v>
      </c>
      <c r="I955" s="13">
        <v>100</v>
      </c>
      <c r="J955" s="13">
        <v>78</v>
      </c>
      <c r="K955" s="13">
        <v>187.155</v>
      </c>
      <c r="L955" s="13">
        <v>182.155</v>
      </c>
      <c r="M955" s="13">
        <v>51.993000000000002</v>
      </c>
      <c r="N955" s="13">
        <v>75.334999999999994</v>
      </c>
      <c r="O955" s="13">
        <v>150</v>
      </c>
      <c r="P955" s="13">
        <v>88.16</v>
      </c>
      <c r="Q955" s="13">
        <v>84.825000000000003</v>
      </c>
      <c r="R955" s="13">
        <v>105.83</v>
      </c>
      <c r="S955" s="13" t="e">
        <f t="shared" ca="1" si="25"/>
        <v>#NAME?</v>
      </c>
      <c r="T955" s="13">
        <v>39.5</v>
      </c>
      <c r="U955" s="13">
        <v>22</v>
      </c>
    </row>
    <row r="956" spans="1:21" s="4" customFormat="1">
      <c r="A956" s="10">
        <v>41837</v>
      </c>
      <c r="B956" s="13">
        <v>1553.117</v>
      </c>
      <c r="C956" s="13">
        <v>150</v>
      </c>
      <c r="D956" s="13">
        <v>72</v>
      </c>
      <c r="E956" s="13">
        <v>89.378</v>
      </c>
      <c r="F956" s="13">
        <v>77.003</v>
      </c>
      <c r="G956" s="13">
        <v>87.5</v>
      </c>
      <c r="H956" s="13">
        <v>209.65</v>
      </c>
      <c r="I956" s="13">
        <v>99</v>
      </c>
      <c r="J956" s="13">
        <v>73</v>
      </c>
      <c r="K956" s="13">
        <v>190.33799999999999</v>
      </c>
      <c r="L956" s="13">
        <v>184.00299999999999</v>
      </c>
      <c r="M956" s="13">
        <v>52.49</v>
      </c>
      <c r="N956" s="13">
        <v>75.507000000000005</v>
      </c>
      <c r="O956" s="13">
        <v>147.34299999999999</v>
      </c>
      <c r="P956" s="13">
        <v>90.155000000000001</v>
      </c>
      <c r="Q956" s="13">
        <v>85.99</v>
      </c>
      <c r="R956" s="13">
        <v>107.15</v>
      </c>
      <c r="S956" s="13" t="e">
        <f t="shared" ca="1" si="25"/>
        <v>#NAME?</v>
      </c>
      <c r="T956" s="13">
        <v>39.5</v>
      </c>
      <c r="U956" s="13">
        <v>23</v>
      </c>
    </row>
    <row r="957" spans="1:21" s="4" customFormat="1">
      <c r="A957" s="10">
        <v>41838</v>
      </c>
      <c r="B957" s="13">
        <v>1651.58</v>
      </c>
      <c r="C957" s="13">
        <v>145.345</v>
      </c>
      <c r="D957" s="13">
        <v>70.168000000000006</v>
      </c>
      <c r="E957" s="13">
        <v>88.495999999999995</v>
      </c>
      <c r="F957" s="13">
        <v>76.003</v>
      </c>
      <c r="G957" s="13">
        <v>86.822999999999993</v>
      </c>
      <c r="H957" s="13">
        <v>206.32499999999999</v>
      </c>
      <c r="I957" s="13">
        <v>102</v>
      </c>
      <c r="J957" s="13">
        <v>73</v>
      </c>
      <c r="K957" s="13">
        <v>186.18299999999999</v>
      </c>
      <c r="L957" s="13">
        <v>182.505</v>
      </c>
      <c r="M957" s="13">
        <v>52.66</v>
      </c>
      <c r="N957" s="13">
        <v>78.5</v>
      </c>
      <c r="O957" s="13">
        <v>151.995</v>
      </c>
      <c r="P957" s="13">
        <v>90.825000000000003</v>
      </c>
      <c r="Q957" s="13">
        <v>86.992999999999995</v>
      </c>
      <c r="R957" s="13">
        <v>107.5</v>
      </c>
      <c r="S957" s="13" t="e">
        <f t="shared" ca="1" si="25"/>
        <v>#NAME?</v>
      </c>
      <c r="T957" s="13">
        <v>39.5</v>
      </c>
      <c r="U957" s="13">
        <v>23</v>
      </c>
    </row>
    <row r="958" spans="1:21" s="4" customFormat="1">
      <c r="A958" s="10">
        <v>41839</v>
      </c>
      <c r="B958" s="13">
        <v>1651.58</v>
      </c>
      <c r="C958" s="13">
        <v>145.345</v>
      </c>
      <c r="D958" s="13">
        <v>70.168000000000006</v>
      </c>
      <c r="E958" s="13">
        <v>88.495999999999995</v>
      </c>
      <c r="F958" s="13">
        <v>76.003</v>
      </c>
      <c r="G958" s="13">
        <v>86.822999999999993</v>
      </c>
      <c r="H958" s="13">
        <v>206.32499999999999</v>
      </c>
      <c r="I958" s="13">
        <v>102</v>
      </c>
      <c r="J958" s="13">
        <v>73</v>
      </c>
      <c r="K958" s="13">
        <v>186.18299999999999</v>
      </c>
      <c r="L958" s="13">
        <v>182.505</v>
      </c>
      <c r="M958" s="13">
        <v>52.66</v>
      </c>
      <c r="N958" s="13">
        <v>78.5</v>
      </c>
      <c r="O958" s="13">
        <v>151.995</v>
      </c>
      <c r="P958" s="13">
        <v>90.825000000000003</v>
      </c>
      <c r="Q958" s="13">
        <v>86.992999999999995</v>
      </c>
      <c r="R958" s="13">
        <v>107.5</v>
      </c>
      <c r="S958" s="13" t="e">
        <f t="shared" ca="1" si="25"/>
        <v>#NAME?</v>
      </c>
      <c r="T958" s="13">
        <v>39.5</v>
      </c>
      <c r="U958" s="13">
        <v>23</v>
      </c>
    </row>
    <row r="959" spans="1:21" s="4" customFormat="1">
      <c r="A959" s="10">
        <v>41840</v>
      </c>
      <c r="B959" s="13">
        <v>1651.58</v>
      </c>
      <c r="C959" s="13">
        <v>145.345</v>
      </c>
      <c r="D959" s="13">
        <v>70.168000000000006</v>
      </c>
      <c r="E959" s="13">
        <v>88.495999999999995</v>
      </c>
      <c r="F959" s="13">
        <v>76.003</v>
      </c>
      <c r="G959" s="13">
        <v>86.822999999999993</v>
      </c>
      <c r="H959" s="13">
        <v>206.32499999999999</v>
      </c>
      <c r="I959" s="13">
        <v>102</v>
      </c>
      <c r="J959" s="13">
        <v>73</v>
      </c>
      <c r="K959" s="13">
        <v>186.18299999999999</v>
      </c>
      <c r="L959" s="13">
        <v>182.505</v>
      </c>
      <c r="M959" s="13">
        <v>52.66</v>
      </c>
      <c r="N959" s="13">
        <v>78.5</v>
      </c>
      <c r="O959" s="13">
        <v>151.995</v>
      </c>
      <c r="P959" s="13">
        <v>90.825000000000003</v>
      </c>
      <c r="Q959" s="13">
        <v>86.992999999999995</v>
      </c>
      <c r="R959" s="13">
        <v>107.5</v>
      </c>
      <c r="S959" s="13" t="e">
        <f t="shared" ca="1" si="25"/>
        <v>#NAME?</v>
      </c>
      <c r="T959" s="13">
        <v>39.5</v>
      </c>
      <c r="U959" s="13">
        <v>23</v>
      </c>
    </row>
    <row r="960" spans="1:21" s="4" customFormat="1">
      <c r="A960" s="10">
        <v>41841</v>
      </c>
      <c r="B960" s="13">
        <v>1841.8320000000001</v>
      </c>
      <c r="C960" s="13">
        <v>140.25</v>
      </c>
      <c r="D960" s="13">
        <v>70.25</v>
      </c>
      <c r="E960" s="13">
        <v>87.128</v>
      </c>
      <c r="F960" s="13">
        <v>76.128</v>
      </c>
      <c r="G960" s="13">
        <v>86.125</v>
      </c>
      <c r="H960" s="13">
        <v>206.58799999999999</v>
      </c>
      <c r="I960" s="13">
        <v>101.5</v>
      </c>
      <c r="J960" s="13">
        <v>72</v>
      </c>
      <c r="K960" s="13">
        <v>186.678</v>
      </c>
      <c r="L960" s="13">
        <v>183.667</v>
      </c>
      <c r="M960" s="13">
        <v>52.323</v>
      </c>
      <c r="N960" s="13">
        <v>77.992999999999995</v>
      </c>
      <c r="O960" s="13">
        <v>151.15799999999999</v>
      </c>
      <c r="P960" s="13">
        <v>89.49</v>
      </c>
      <c r="Q960" s="13">
        <v>85.983000000000004</v>
      </c>
      <c r="R960" s="13">
        <v>106.83</v>
      </c>
      <c r="S960" s="13" t="e">
        <f t="shared" ca="1" si="25"/>
        <v>#NAME?</v>
      </c>
      <c r="T960" s="13">
        <v>39.5</v>
      </c>
      <c r="U960" s="13">
        <v>22</v>
      </c>
    </row>
    <row r="961" spans="1:21" s="4" customFormat="1">
      <c r="A961" s="10">
        <v>41842</v>
      </c>
      <c r="B961" s="13">
        <v>1407.1610000000001</v>
      </c>
      <c r="C961" s="13">
        <v>135.005</v>
      </c>
      <c r="D961" s="13">
        <v>67.177999999999997</v>
      </c>
      <c r="E961" s="13">
        <v>82.346000000000004</v>
      </c>
      <c r="F961" s="13">
        <v>73.347999999999999</v>
      </c>
      <c r="G961" s="13">
        <v>82.677999999999997</v>
      </c>
      <c r="H961" s="13">
        <v>204.13200000000001</v>
      </c>
      <c r="I961" s="13">
        <v>101.5</v>
      </c>
      <c r="J961" s="13">
        <v>71.5</v>
      </c>
      <c r="K961" s="13">
        <v>181.67</v>
      </c>
      <c r="L961" s="13">
        <v>181.00299999999999</v>
      </c>
      <c r="M961" s="13">
        <v>52.162999999999997</v>
      </c>
      <c r="N961" s="13">
        <v>76.507000000000005</v>
      </c>
      <c r="O961" s="13">
        <v>146.02500000000001</v>
      </c>
      <c r="P961" s="13">
        <v>88.004999999999995</v>
      </c>
      <c r="Q961" s="13">
        <v>85.328000000000003</v>
      </c>
      <c r="R961" s="13">
        <v>105.505</v>
      </c>
      <c r="S961" s="13" t="e">
        <f t="shared" ca="1" si="25"/>
        <v>#NAME?</v>
      </c>
      <c r="T961" s="13">
        <v>39.5</v>
      </c>
      <c r="U961" s="13">
        <v>22</v>
      </c>
    </row>
    <row r="962" spans="1:21" s="4" customFormat="1">
      <c r="A962" s="10">
        <v>41843</v>
      </c>
      <c r="B962" s="13">
        <v>1876.12</v>
      </c>
      <c r="C962" s="13">
        <v>132.66</v>
      </c>
      <c r="D962" s="13">
        <v>67.492999999999995</v>
      </c>
      <c r="E962" s="13">
        <v>82.491</v>
      </c>
      <c r="F962" s="13">
        <v>72.332999999999998</v>
      </c>
      <c r="G962" s="13">
        <v>82.162999999999997</v>
      </c>
      <c r="H962" s="13">
        <v>203.298</v>
      </c>
      <c r="I962" s="13">
        <v>104</v>
      </c>
      <c r="J962" s="13">
        <v>73</v>
      </c>
      <c r="K962" s="13">
        <v>181.67</v>
      </c>
      <c r="L962" s="13">
        <v>178.00700000000001</v>
      </c>
      <c r="M962" s="13">
        <v>51.073</v>
      </c>
      <c r="N962" s="13">
        <v>74.504999999999995</v>
      </c>
      <c r="O962" s="13">
        <v>141.97499999999999</v>
      </c>
      <c r="P962" s="13">
        <v>87.49</v>
      </c>
      <c r="Q962" s="13">
        <v>84.647000000000006</v>
      </c>
      <c r="R962" s="13">
        <v>103.83</v>
      </c>
      <c r="S962" s="13" t="e">
        <f t="shared" ca="1" si="25"/>
        <v>#NAME?</v>
      </c>
      <c r="T962" s="13">
        <v>43</v>
      </c>
      <c r="U962" s="13">
        <v>22</v>
      </c>
    </row>
    <row r="963" spans="1:21" s="4" customFormat="1">
      <c r="A963" s="10">
        <v>41844</v>
      </c>
      <c r="B963" s="13">
        <v>1258.672</v>
      </c>
      <c r="C963" s="13">
        <v>134.5</v>
      </c>
      <c r="D963" s="13">
        <v>66.75</v>
      </c>
      <c r="E963" s="13">
        <v>82.878</v>
      </c>
      <c r="F963" s="13">
        <v>72.503</v>
      </c>
      <c r="G963" s="13">
        <v>82.375</v>
      </c>
      <c r="H963" s="13">
        <v>206.67</v>
      </c>
      <c r="I963" s="13">
        <v>102.5</v>
      </c>
      <c r="J963" s="13">
        <v>71.5</v>
      </c>
      <c r="K963" s="13">
        <v>175.333</v>
      </c>
      <c r="L963" s="13">
        <v>171.67</v>
      </c>
      <c r="M963" s="13">
        <v>49.825000000000003</v>
      </c>
      <c r="N963" s="13">
        <v>74.489999999999995</v>
      </c>
      <c r="O963" s="13">
        <v>143.322</v>
      </c>
      <c r="P963" s="13">
        <v>85.83</v>
      </c>
      <c r="Q963" s="13">
        <v>82.988</v>
      </c>
      <c r="R963" s="13">
        <v>100.49299999999999</v>
      </c>
      <c r="S963" s="13" t="e">
        <f t="shared" ca="1" si="25"/>
        <v>#NAME?</v>
      </c>
      <c r="T963" s="13">
        <v>43.5</v>
      </c>
      <c r="U963" s="13">
        <v>22</v>
      </c>
    </row>
    <row r="964" spans="1:21" s="4" customFormat="1">
      <c r="A964" s="10">
        <v>41845</v>
      </c>
      <c r="B964" s="13">
        <v>1797.41</v>
      </c>
      <c r="C964" s="13">
        <v>137</v>
      </c>
      <c r="D964" s="13">
        <v>68.75</v>
      </c>
      <c r="E964" s="13">
        <v>84.878</v>
      </c>
      <c r="F964" s="13">
        <v>74.628</v>
      </c>
      <c r="G964" s="13">
        <v>84.5</v>
      </c>
      <c r="H964" s="13">
        <v>221.16499999999999</v>
      </c>
      <c r="I964" s="13">
        <v>99.5</v>
      </c>
      <c r="J964" s="13">
        <v>69.5</v>
      </c>
      <c r="K964" s="13">
        <v>179.83500000000001</v>
      </c>
      <c r="L964" s="13">
        <v>174.33799999999999</v>
      </c>
      <c r="M964" s="13">
        <v>51</v>
      </c>
      <c r="N964" s="13">
        <v>75.503</v>
      </c>
      <c r="O964" s="13">
        <v>142.827</v>
      </c>
      <c r="P964" s="13">
        <v>85.673000000000002</v>
      </c>
      <c r="Q964" s="13">
        <v>82.332999999999998</v>
      </c>
      <c r="R964" s="13">
        <v>99.843000000000004</v>
      </c>
      <c r="S964" s="13" t="e">
        <f t="shared" ca="1" si="25"/>
        <v>#NAME?</v>
      </c>
      <c r="T964" s="13">
        <v>42.5</v>
      </c>
      <c r="U964" s="13">
        <v>22</v>
      </c>
    </row>
    <row r="965" spans="1:21" s="4" customFormat="1">
      <c r="A965" s="10">
        <v>41846</v>
      </c>
      <c r="B965" s="13">
        <v>1797.41</v>
      </c>
      <c r="C965" s="13">
        <v>137</v>
      </c>
      <c r="D965" s="13">
        <v>68.75</v>
      </c>
      <c r="E965" s="13">
        <v>84.878</v>
      </c>
      <c r="F965" s="13">
        <v>74.628</v>
      </c>
      <c r="G965" s="13">
        <v>84.5</v>
      </c>
      <c r="H965" s="13">
        <v>221.16499999999999</v>
      </c>
      <c r="I965" s="13">
        <v>99.5</v>
      </c>
      <c r="J965" s="13">
        <v>69.5</v>
      </c>
      <c r="K965" s="13">
        <v>179.83500000000001</v>
      </c>
      <c r="L965" s="13">
        <v>174.33799999999999</v>
      </c>
      <c r="M965" s="13">
        <v>51</v>
      </c>
      <c r="N965" s="13">
        <v>75.503</v>
      </c>
      <c r="O965" s="13">
        <v>142.827</v>
      </c>
      <c r="P965" s="13">
        <v>85.673000000000002</v>
      </c>
      <c r="Q965" s="13">
        <v>82.332999999999998</v>
      </c>
      <c r="R965" s="13">
        <v>99.843000000000004</v>
      </c>
      <c r="S965" s="13" t="e">
        <f t="shared" ca="1" si="25"/>
        <v>#NAME?</v>
      </c>
      <c r="T965" s="13">
        <v>42.5</v>
      </c>
      <c r="U965" s="13">
        <v>22</v>
      </c>
    </row>
    <row r="966" spans="1:21" s="4" customFormat="1">
      <c r="A966" s="10">
        <v>41847</v>
      </c>
      <c r="B966" s="13">
        <v>1797.41</v>
      </c>
      <c r="C966" s="13">
        <v>137</v>
      </c>
      <c r="D966" s="13">
        <v>68.75</v>
      </c>
      <c r="E966" s="13">
        <v>84.878</v>
      </c>
      <c r="F966" s="13">
        <v>74.628</v>
      </c>
      <c r="G966" s="13">
        <v>84.5</v>
      </c>
      <c r="H966" s="13">
        <v>221.16499999999999</v>
      </c>
      <c r="I966" s="13">
        <v>99.5</v>
      </c>
      <c r="J966" s="13">
        <v>69.5</v>
      </c>
      <c r="K966" s="13">
        <v>179.83500000000001</v>
      </c>
      <c r="L966" s="13">
        <v>174.33799999999999</v>
      </c>
      <c r="M966" s="13">
        <v>51</v>
      </c>
      <c r="N966" s="13">
        <v>75.503</v>
      </c>
      <c r="O966" s="13">
        <v>142.827</v>
      </c>
      <c r="P966" s="13">
        <v>85.673000000000002</v>
      </c>
      <c r="Q966" s="13">
        <v>82.332999999999998</v>
      </c>
      <c r="R966" s="13">
        <v>99.843000000000004</v>
      </c>
      <c r="S966" s="13" t="e">
        <f t="shared" ca="1" si="25"/>
        <v>#NAME?</v>
      </c>
      <c r="T966" s="13">
        <v>42.5</v>
      </c>
      <c r="U966" s="13">
        <v>22</v>
      </c>
    </row>
    <row r="967" spans="1:21" s="4" customFormat="1">
      <c r="A967" s="10">
        <v>41848</v>
      </c>
      <c r="B967" s="13">
        <v>2073.0300000000002</v>
      </c>
      <c r="C967" s="13">
        <v>141.98500000000001</v>
      </c>
      <c r="D967" s="13">
        <v>70.822999999999993</v>
      </c>
      <c r="E967" s="13">
        <v>87.325999999999993</v>
      </c>
      <c r="F967" s="13">
        <v>78.658000000000001</v>
      </c>
      <c r="G967" s="13">
        <v>86.817999999999998</v>
      </c>
      <c r="H967" s="13">
        <v>226.322</v>
      </c>
      <c r="I967" s="13">
        <v>97</v>
      </c>
      <c r="J967" s="13">
        <v>68</v>
      </c>
      <c r="K967" s="13">
        <v>186.155</v>
      </c>
      <c r="L967" s="13">
        <v>177.155</v>
      </c>
      <c r="M967" s="13">
        <v>52.243000000000002</v>
      </c>
      <c r="N967" s="13">
        <v>77.489999999999995</v>
      </c>
      <c r="O967" s="13">
        <v>144.98500000000001</v>
      </c>
      <c r="P967" s="13">
        <v>87.992999999999995</v>
      </c>
      <c r="Q967" s="13">
        <v>84.317999999999998</v>
      </c>
      <c r="R967" s="13">
        <v>101.828</v>
      </c>
      <c r="S967" s="13" t="e">
        <f t="shared" ca="1" si="25"/>
        <v>#NAME?</v>
      </c>
      <c r="T967" s="13">
        <v>42.5</v>
      </c>
      <c r="U967" s="13">
        <v>22</v>
      </c>
    </row>
    <row r="968" spans="1:21" s="4" customFormat="1">
      <c r="A968" s="10">
        <v>41849</v>
      </c>
      <c r="B968" s="13">
        <v>1583.462</v>
      </c>
      <c r="C968" s="13">
        <v>145.75</v>
      </c>
      <c r="D968" s="13">
        <v>71.375</v>
      </c>
      <c r="E968" s="13">
        <v>87.878</v>
      </c>
      <c r="F968" s="13">
        <v>80.753</v>
      </c>
      <c r="G968" s="13">
        <v>87.5</v>
      </c>
      <c r="H968" s="13">
        <v>232.48500000000001</v>
      </c>
      <c r="I968" s="13">
        <v>96.5</v>
      </c>
      <c r="J968" s="13">
        <v>66</v>
      </c>
      <c r="K968" s="13">
        <v>181.667</v>
      </c>
      <c r="L968" s="13">
        <v>174.83500000000001</v>
      </c>
      <c r="M968" s="13">
        <v>52.325000000000003</v>
      </c>
      <c r="N968" s="13">
        <v>76.834999999999994</v>
      </c>
      <c r="O968" s="13">
        <v>142.173</v>
      </c>
      <c r="P968" s="13">
        <v>88.484999999999999</v>
      </c>
      <c r="Q968" s="13">
        <v>84.48</v>
      </c>
      <c r="R968" s="13">
        <v>101.82299999999999</v>
      </c>
      <c r="S968" s="13" t="e">
        <f t="shared" ca="1" si="25"/>
        <v>#NAME?</v>
      </c>
      <c r="T968" s="13">
        <v>42.5</v>
      </c>
      <c r="U968" s="13">
        <v>21.5</v>
      </c>
    </row>
    <row r="969" spans="1:21" s="4" customFormat="1">
      <c r="A969" s="10">
        <v>41850</v>
      </c>
      <c r="B969" s="13">
        <v>1643.4159999999999</v>
      </c>
      <c r="C969" s="13">
        <v>149.15</v>
      </c>
      <c r="D969" s="13">
        <v>73.477999999999994</v>
      </c>
      <c r="E969" s="13">
        <v>91.150999999999996</v>
      </c>
      <c r="F969" s="13">
        <v>82.662999999999997</v>
      </c>
      <c r="G969" s="13">
        <v>89.477999999999994</v>
      </c>
      <c r="H969" s="13">
        <v>228.988</v>
      </c>
      <c r="I969" s="13">
        <v>96.5</v>
      </c>
      <c r="J969" s="13">
        <v>66.5</v>
      </c>
      <c r="K969" s="13">
        <v>179.17</v>
      </c>
      <c r="L969" s="13">
        <v>174.16499999999999</v>
      </c>
      <c r="M969" s="13">
        <v>52.66</v>
      </c>
      <c r="N969" s="13">
        <v>78.653000000000006</v>
      </c>
      <c r="O969" s="13">
        <v>143.982</v>
      </c>
      <c r="P969" s="13">
        <v>88.322999999999993</v>
      </c>
      <c r="Q969" s="13">
        <v>85.144999999999996</v>
      </c>
      <c r="R969" s="13">
        <v>101.828</v>
      </c>
      <c r="S969" s="13" t="e">
        <f t="shared" ca="1" si="25"/>
        <v>#NAME?</v>
      </c>
      <c r="T969" s="13">
        <v>42.5</v>
      </c>
      <c r="U969" s="13">
        <v>21.5</v>
      </c>
    </row>
    <row r="970" spans="1:21" s="4" customFormat="1">
      <c r="A970" s="10">
        <v>41851</v>
      </c>
      <c r="B970" s="13">
        <v>2966.27</v>
      </c>
      <c r="C970" s="13">
        <v>155.97999999999999</v>
      </c>
      <c r="D970" s="13">
        <v>77.147000000000006</v>
      </c>
      <c r="E970" s="13">
        <v>94.146000000000001</v>
      </c>
      <c r="F970" s="13">
        <v>85.658000000000001</v>
      </c>
      <c r="G970" s="13">
        <v>91.972999999999999</v>
      </c>
      <c r="H970" s="13">
        <v>238.80500000000001</v>
      </c>
      <c r="I970" s="13">
        <v>100.5</v>
      </c>
      <c r="J970" s="13">
        <v>69</v>
      </c>
      <c r="K970" s="13">
        <v>188.81800000000001</v>
      </c>
      <c r="L970" s="13">
        <v>185.322</v>
      </c>
      <c r="M970" s="13">
        <v>53.17</v>
      </c>
      <c r="N970" s="13">
        <v>79.665000000000006</v>
      </c>
      <c r="O970" s="13">
        <v>148.648</v>
      </c>
      <c r="P970" s="13">
        <v>89.322999999999993</v>
      </c>
      <c r="Q970" s="13">
        <v>85.322999999999993</v>
      </c>
      <c r="R970" s="13">
        <v>102.663</v>
      </c>
      <c r="S970" s="13" t="e">
        <f t="shared" ca="1" si="25"/>
        <v>#NAME?</v>
      </c>
      <c r="T970" s="13">
        <v>43</v>
      </c>
      <c r="U970" s="13">
        <v>22</v>
      </c>
    </row>
    <row r="971" spans="1:21" s="4" customFormat="1">
      <c r="A971" s="10">
        <v>41852</v>
      </c>
      <c r="B971" s="13">
        <v>2741.8409999999999</v>
      </c>
      <c r="C971" s="13">
        <v>161.99</v>
      </c>
      <c r="D971" s="13">
        <v>75.507000000000005</v>
      </c>
      <c r="E971" s="13">
        <v>94.811000000000007</v>
      </c>
      <c r="F971" s="13">
        <v>86.668000000000006</v>
      </c>
      <c r="G971" s="13">
        <v>95.477999999999994</v>
      </c>
      <c r="H971" s="13">
        <v>242.31800000000001</v>
      </c>
      <c r="I971" s="13">
        <v>105.5</v>
      </c>
      <c r="J971" s="13">
        <v>74</v>
      </c>
      <c r="K971" s="13">
        <v>186.655</v>
      </c>
      <c r="L971" s="13">
        <v>189.15299999999999</v>
      </c>
      <c r="M971" s="13">
        <v>55.838000000000001</v>
      </c>
      <c r="N971" s="13">
        <v>84.98</v>
      </c>
      <c r="O971" s="13">
        <v>158.98500000000001</v>
      </c>
      <c r="P971" s="13">
        <v>94.647000000000006</v>
      </c>
      <c r="Q971" s="13">
        <v>89.332999999999998</v>
      </c>
      <c r="R971" s="13">
        <v>105.33799999999999</v>
      </c>
      <c r="S971" s="13" t="e">
        <f t="shared" ca="1" si="25"/>
        <v>#NAME?</v>
      </c>
      <c r="T971" s="13">
        <v>44</v>
      </c>
      <c r="U971" s="13">
        <v>22.5</v>
      </c>
    </row>
    <row r="972" spans="1:21" s="4" customFormat="1">
      <c r="A972" s="10">
        <v>41853</v>
      </c>
      <c r="B972" s="13">
        <v>2741.8409999999999</v>
      </c>
      <c r="C972" s="13">
        <v>161.99</v>
      </c>
      <c r="D972" s="13">
        <v>75.507000000000005</v>
      </c>
      <c r="E972" s="13">
        <v>94.811000000000007</v>
      </c>
      <c r="F972" s="13">
        <v>86.668000000000006</v>
      </c>
      <c r="G972" s="13">
        <v>95.477999999999994</v>
      </c>
      <c r="H972" s="13">
        <v>242.31800000000001</v>
      </c>
      <c r="I972" s="13">
        <v>105.5</v>
      </c>
      <c r="J972" s="13">
        <v>74</v>
      </c>
      <c r="K972" s="13">
        <v>186.655</v>
      </c>
      <c r="L972" s="13">
        <v>189.15299999999999</v>
      </c>
      <c r="M972" s="13">
        <v>55.838000000000001</v>
      </c>
      <c r="N972" s="13">
        <v>84.98</v>
      </c>
      <c r="O972" s="13">
        <v>158.98500000000001</v>
      </c>
      <c r="P972" s="13">
        <v>94.647000000000006</v>
      </c>
      <c r="Q972" s="13">
        <v>89.332999999999998</v>
      </c>
      <c r="R972" s="13">
        <v>105.33799999999999</v>
      </c>
      <c r="S972" s="13" t="e">
        <f t="shared" ca="1" si="25"/>
        <v>#NAME?</v>
      </c>
      <c r="T972" s="13">
        <v>44</v>
      </c>
      <c r="U972" s="13">
        <v>22.5</v>
      </c>
    </row>
    <row r="973" spans="1:21" s="4" customFormat="1">
      <c r="A973" s="10">
        <v>41854</v>
      </c>
      <c r="B973" s="13">
        <v>2741.8409999999999</v>
      </c>
      <c r="C973" s="13">
        <v>161.99</v>
      </c>
      <c r="D973" s="13">
        <v>75.507000000000005</v>
      </c>
      <c r="E973" s="13">
        <v>94.811000000000007</v>
      </c>
      <c r="F973" s="13">
        <v>86.668000000000006</v>
      </c>
      <c r="G973" s="13">
        <v>95.477999999999994</v>
      </c>
      <c r="H973" s="13">
        <v>242.31800000000001</v>
      </c>
      <c r="I973" s="13">
        <v>105.5</v>
      </c>
      <c r="J973" s="13">
        <v>74</v>
      </c>
      <c r="K973" s="13">
        <v>186.655</v>
      </c>
      <c r="L973" s="13">
        <v>189.15299999999999</v>
      </c>
      <c r="M973" s="13">
        <v>55.838000000000001</v>
      </c>
      <c r="N973" s="13">
        <v>84.98</v>
      </c>
      <c r="O973" s="13">
        <v>158.98500000000001</v>
      </c>
      <c r="P973" s="13">
        <v>94.647000000000006</v>
      </c>
      <c r="Q973" s="13">
        <v>89.332999999999998</v>
      </c>
      <c r="R973" s="13">
        <v>105.33799999999999</v>
      </c>
      <c r="S973" s="13" t="e">
        <f t="shared" ca="1" si="25"/>
        <v>#NAME?</v>
      </c>
      <c r="T973" s="13">
        <v>44</v>
      </c>
      <c r="U973" s="13">
        <v>22.5</v>
      </c>
    </row>
    <row r="974" spans="1:21" s="4" customFormat="1">
      <c r="A974" s="10">
        <v>41855</v>
      </c>
      <c r="B974" s="13">
        <v>1981.357</v>
      </c>
      <c r="C974" s="13">
        <v>158.125</v>
      </c>
      <c r="D974" s="13">
        <v>72.125</v>
      </c>
      <c r="E974" s="13">
        <v>90.503</v>
      </c>
      <c r="F974" s="13">
        <v>83.503</v>
      </c>
      <c r="G974" s="13">
        <v>91.25</v>
      </c>
      <c r="H974" s="13">
        <v>245.655</v>
      </c>
      <c r="I974" s="13">
        <v>103.5</v>
      </c>
      <c r="J974" s="13">
        <v>72.5</v>
      </c>
      <c r="K974" s="13">
        <v>192.155</v>
      </c>
      <c r="L974" s="13">
        <v>187.65799999999999</v>
      </c>
      <c r="M974" s="13">
        <v>53.01</v>
      </c>
      <c r="N974" s="13">
        <v>79.674999999999997</v>
      </c>
      <c r="O974" s="13">
        <v>152.33799999999999</v>
      </c>
      <c r="P974" s="13">
        <v>90.84</v>
      </c>
      <c r="Q974" s="13">
        <v>86.337999999999994</v>
      </c>
      <c r="R974" s="13">
        <v>101.858</v>
      </c>
      <c r="S974" s="13" t="e">
        <f t="shared" ca="1" si="25"/>
        <v>#NAME?</v>
      </c>
      <c r="T974" s="13">
        <v>44</v>
      </c>
      <c r="U974" s="13">
        <v>22</v>
      </c>
    </row>
    <row r="975" spans="1:21" s="4" customFormat="1">
      <c r="A975" s="10">
        <v>41856</v>
      </c>
      <c r="B975" s="13">
        <v>2079.9299999999998</v>
      </c>
      <c r="C975" s="13">
        <v>163.625</v>
      </c>
      <c r="D975" s="13">
        <v>73.875</v>
      </c>
      <c r="E975" s="13">
        <v>93.003</v>
      </c>
      <c r="F975" s="13">
        <v>86.128</v>
      </c>
      <c r="G975" s="13">
        <v>93.75</v>
      </c>
      <c r="H975" s="13">
        <v>257.83499999999998</v>
      </c>
      <c r="I975" s="13">
        <v>103.5</v>
      </c>
      <c r="J975" s="13">
        <v>72</v>
      </c>
      <c r="K975" s="13">
        <v>196.505</v>
      </c>
      <c r="L975" s="13">
        <v>192.83500000000001</v>
      </c>
      <c r="M975" s="13">
        <v>52.33</v>
      </c>
      <c r="N975" s="13">
        <v>78.995000000000005</v>
      </c>
      <c r="O975" s="13">
        <v>151.65799999999999</v>
      </c>
      <c r="P975" s="13">
        <v>90.83</v>
      </c>
      <c r="Q975" s="13">
        <v>86.328000000000003</v>
      </c>
      <c r="R975" s="13">
        <v>101.345</v>
      </c>
      <c r="S975" s="13" t="e">
        <f t="shared" ca="1" si="25"/>
        <v>#NAME?</v>
      </c>
      <c r="T975" s="13">
        <v>44.5</v>
      </c>
      <c r="U975" s="13">
        <v>22</v>
      </c>
    </row>
    <row r="976" spans="1:21" s="4" customFormat="1">
      <c r="A976" s="10">
        <v>41857</v>
      </c>
      <c r="B976" s="13">
        <v>1705.45</v>
      </c>
      <c r="C976" s="13">
        <v>164.34</v>
      </c>
      <c r="D976" s="13">
        <v>74.683000000000007</v>
      </c>
      <c r="E976" s="13">
        <v>93.180999999999997</v>
      </c>
      <c r="F976" s="13">
        <v>84.677999999999997</v>
      </c>
      <c r="G976" s="13">
        <v>94.007000000000005</v>
      </c>
      <c r="H976" s="13">
        <v>261.17</v>
      </c>
      <c r="I976" s="13">
        <v>107.5</v>
      </c>
      <c r="J976" s="13">
        <v>75.5</v>
      </c>
      <c r="K976" s="13">
        <v>199.49299999999999</v>
      </c>
      <c r="L976" s="13">
        <v>196.16</v>
      </c>
      <c r="M976" s="13">
        <v>55.173000000000002</v>
      </c>
      <c r="N976" s="13">
        <v>83.007000000000005</v>
      </c>
      <c r="O976" s="13">
        <v>157.66999999999999</v>
      </c>
      <c r="P976" s="13">
        <v>95.49</v>
      </c>
      <c r="Q976" s="13">
        <v>90.322999999999993</v>
      </c>
      <c r="R976" s="13">
        <v>104.66500000000001</v>
      </c>
      <c r="S976" s="13" t="e">
        <f t="shared" ca="1" si="25"/>
        <v>#NAME?</v>
      </c>
      <c r="T976" s="13">
        <v>46</v>
      </c>
      <c r="U976" s="13">
        <v>23</v>
      </c>
    </row>
    <row r="977" spans="1:21" s="4" customFormat="1">
      <c r="A977" s="10">
        <v>41858</v>
      </c>
      <c r="B977" s="13">
        <v>1745.867</v>
      </c>
      <c r="C977" s="13">
        <v>166.315</v>
      </c>
      <c r="D977" s="13">
        <v>76.162999999999997</v>
      </c>
      <c r="E977" s="13">
        <v>95.156000000000006</v>
      </c>
      <c r="F977" s="13">
        <v>85.003</v>
      </c>
      <c r="G977" s="13">
        <v>94.162999999999997</v>
      </c>
      <c r="H977" s="13">
        <v>275.65800000000002</v>
      </c>
      <c r="I977" s="13">
        <v>114.5</v>
      </c>
      <c r="J977" s="13">
        <v>79</v>
      </c>
      <c r="K977" s="13">
        <v>199.667</v>
      </c>
      <c r="L977" s="13">
        <v>199.32499999999999</v>
      </c>
      <c r="M977" s="13">
        <v>58.167999999999999</v>
      </c>
      <c r="N977" s="13">
        <v>85.825000000000003</v>
      </c>
      <c r="O977" s="13">
        <v>164.81800000000001</v>
      </c>
      <c r="P977" s="13">
        <v>96.174999999999997</v>
      </c>
      <c r="Q977" s="13">
        <v>89.673000000000002</v>
      </c>
      <c r="R977" s="13">
        <v>101.01</v>
      </c>
      <c r="S977" s="13" t="e">
        <f t="shared" ca="1" si="25"/>
        <v>#NAME?</v>
      </c>
      <c r="T977" s="13">
        <v>46</v>
      </c>
      <c r="U977" s="13">
        <v>23</v>
      </c>
    </row>
    <row r="978" spans="1:21" s="4" customFormat="1">
      <c r="A978" s="10">
        <v>41859</v>
      </c>
      <c r="B978" s="13">
        <v>1745.241</v>
      </c>
      <c r="C978" s="13">
        <v>167</v>
      </c>
      <c r="D978" s="13">
        <v>73.503</v>
      </c>
      <c r="E978" s="13">
        <v>93.846000000000004</v>
      </c>
      <c r="F978" s="13">
        <v>86.668000000000006</v>
      </c>
      <c r="G978" s="13">
        <v>94.513000000000005</v>
      </c>
      <c r="H978" s="13">
        <v>270.822</v>
      </c>
      <c r="I978" s="13">
        <v>122</v>
      </c>
      <c r="J978" s="13">
        <v>81</v>
      </c>
      <c r="K978" s="13">
        <v>200.83</v>
      </c>
      <c r="L978" s="13">
        <v>203.322</v>
      </c>
      <c r="M978" s="13">
        <v>60.213999999999999</v>
      </c>
      <c r="N978" s="13">
        <v>84.674999999999997</v>
      </c>
      <c r="O978" s="13">
        <v>165.34800000000001</v>
      </c>
      <c r="P978" s="13">
        <v>99.16</v>
      </c>
      <c r="Q978" s="13">
        <v>92.662999999999997</v>
      </c>
      <c r="R978" s="13">
        <v>103.33499999999999</v>
      </c>
      <c r="S978" s="13" t="e">
        <f t="shared" ca="1" si="25"/>
        <v>#NAME?</v>
      </c>
      <c r="T978" s="13">
        <v>46.5</v>
      </c>
      <c r="U978" s="13">
        <v>23</v>
      </c>
    </row>
    <row r="979" spans="1:21" s="4" customFormat="1">
      <c r="A979" s="10">
        <v>41860</v>
      </c>
      <c r="B979" s="13">
        <v>1745.241</v>
      </c>
      <c r="C979" s="13">
        <v>167</v>
      </c>
      <c r="D979" s="13">
        <v>73.503</v>
      </c>
      <c r="E979" s="13">
        <v>93.846000000000004</v>
      </c>
      <c r="F979" s="13">
        <v>86.668000000000006</v>
      </c>
      <c r="G979" s="13">
        <v>94.513000000000005</v>
      </c>
      <c r="H979" s="13">
        <v>270.822</v>
      </c>
      <c r="I979" s="13">
        <v>122</v>
      </c>
      <c r="J979" s="13">
        <v>81</v>
      </c>
      <c r="K979" s="13">
        <v>200.83</v>
      </c>
      <c r="L979" s="13">
        <v>203.322</v>
      </c>
      <c r="M979" s="13">
        <v>60.213999999999999</v>
      </c>
      <c r="N979" s="13">
        <v>84.674999999999997</v>
      </c>
      <c r="O979" s="13">
        <v>165.34800000000001</v>
      </c>
      <c r="P979" s="13">
        <v>99.16</v>
      </c>
      <c r="Q979" s="13">
        <v>92.662999999999997</v>
      </c>
      <c r="R979" s="13">
        <v>103.33499999999999</v>
      </c>
      <c r="S979" s="13" t="e">
        <f t="shared" ca="1" si="25"/>
        <v>#NAME?</v>
      </c>
      <c r="T979" s="13">
        <v>46.5</v>
      </c>
      <c r="U979" s="13">
        <v>23</v>
      </c>
    </row>
    <row r="980" spans="1:21" s="4" customFormat="1">
      <c r="A980" s="10">
        <v>41861</v>
      </c>
      <c r="B980" s="13">
        <v>1745.241</v>
      </c>
      <c r="C980" s="13">
        <v>167</v>
      </c>
      <c r="D980" s="13">
        <v>73.503</v>
      </c>
      <c r="E980" s="13">
        <v>93.846000000000004</v>
      </c>
      <c r="F980" s="13">
        <v>86.668000000000006</v>
      </c>
      <c r="G980" s="13">
        <v>94.513000000000005</v>
      </c>
      <c r="H980" s="13">
        <v>270.822</v>
      </c>
      <c r="I980" s="13">
        <v>122</v>
      </c>
      <c r="J980" s="13">
        <v>81</v>
      </c>
      <c r="K980" s="13">
        <v>200.83</v>
      </c>
      <c r="L980" s="13">
        <v>203.322</v>
      </c>
      <c r="M980" s="13">
        <v>60.213999999999999</v>
      </c>
      <c r="N980" s="13">
        <v>84.674999999999997</v>
      </c>
      <c r="O980" s="13">
        <v>165.34800000000001</v>
      </c>
      <c r="P980" s="13">
        <v>99.16</v>
      </c>
      <c r="Q980" s="13">
        <v>92.662999999999997</v>
      </c>
      <c r="R980" s="13">
        <v>103.33499999999999</v>
      </c>
      <c r="S980" s="13" t="e">
        <f t="shared" ca="1" si="25"/>
        <v>#NAME?</v>
      </c>
      <c r="T980" s="13">
        <v>46.5</v>
      </c>
      <c r="U980" s="13">
        <v>23</v>
      </c>
    </row>
    <row r="981" spans="1:21" s="4" customFormat="1">
      <c r="A981" s="10">
        <v>41862</v>
      </c>
      <c r="B981" s="13">
        <v>1578</v>
      </c>
      <c r="C981" s="13">
        <v>162.33500000000001</v>
      </c>
      <c r="D981" s="13">
        <v>71.992999999999995</v>
      </c>
      <c r="E981" s="13">
        <v>89.510999999999996</v>
      </c>
      <c r="F981" s="13">
        <v>81.343000000000004</v>
      </c>
      <c r="G981" s="13">
        <v>91.343000000000004</v>
      </c>
      <c r="H981" s="13">
        <v>247.83799999999999</v>
      </c>
      <c r="I981" s="13">
        <v>118</v>
      </c>
      <c r="J981" s="13">
        <v>78</v>
      </c>
      <c r="K981" s="13">
        <v>190.83500000000001</v>
      </c>
      <c r="L981" s="13">
        <v>196.50700000000001</v>
      </c>
      <c r="M981" s="13">
        <v>58.993000000000002</v>
      </c>
      <c r="N981" s="13">
        <v>81.825000000000003</v>
      </c>
      <c r="O981" s="13">
        <v>159.99</v>
      </c>
      <c r="P981" s="13">
        <v>96.322999999999993</v>
      </c>
      <c r="Q981" s="13">
        <v>90.662999999999997</v>
      </c>
      <c r="R981" s="13">
        <v>100.995</v>
      </c>
      <c r="S981" s="13" t="e">
        <f t="shared" ca="1" si="25"/>
        <v>#NAME?</v>
      </c>
      <c r="T981" s="13">
        <v>46</v>
      </c>
      <c r="U981" s="13">
        <v>22.5</v>
      </c>
    </row>
    <row r="982" spans="1:21" s="4" customFormat="1">
      <c r="A982" s="10">
        <v>41863</v>
      </c>
      <c r="B982" s="13">
        <v>1787.308</v>
      </c>
      <c r="C982" s="13">
        <v>158.33000000000001</v>
      </c>
      <c r="D982" s="13">
        <v>68.337999999999994</v>
      </c>
      <c r="E982" s="13">
        <v>86.176000000000002</v>
      </c>
      <c r="F982" s="13">
        <v>78.668000000000006</v>
      </c>
      <c r="G982" s="13">
        <v>87.168000000000006</v>
      </c>
      <c r="H982" s="13">
        <v>249.66300000000001</v>
      </c>
      <c r="I982" s="13">
        <v>118</v>
      </c>
      <c r="J982" s="13">
        <v>74</v>
      </c>
      <c r="K982" s="13">
        <v>193.99299999999999</v>
      </c>
      <c r="L982" s="13">
        <v>197.49799999999999</v>
      </c>
      <c r="M982" s="13">
        <v>56.667999999999999</v>
      </c>
      <c r="N982" s="13">
        <v>77.834999999999994</v>
      </c>
      <c r="O982" s="13">
        <v>155.01</v>
      </c>
      <c r="P982" s="13">
        <v>92.668000000000006</v>
      </c>
      <c r="Q982" s="13">
        <v>86.007000000000005</v>
      </c>
      <c r="R982" s="13">
        <v>97.68</v>
      </c>
      <c r="S982" s="13" t="e">
        <f t="shared" ca="1" si="25"/>
        <v>#NAME?</v>
      </c>
      <c r="T982" s="13">
        <v>45.5</v>
      </c>
      <c r="U982" s="13">
        <v>22.5</v>
      </c>
    </row>
    <row r="983" spans="1:21" s="4" customFormat="1">
      <c r="A983" s="10">
        <v>41864</v>
      </c>
      <c r="B983" s="13">
        <v>2209.1990000000001</v>
      </c>
      <c r="C983" s="13">
        <v>154.33000000000001</v>
      </c>
      <c r="D983" s="13">
        <v>65.013000000000005</v>
      </c>
      <c r="E983" s="13">
        <v>81.846000000000004</v>
      </c>
      <c r="F983" s="13">
        <v>74.673000000000002</v>
      </c>
      <c r="G983" s="13">
        <v>81.173000000000002</v>
      </c>
      <c r="H983" s="13">
        <v>238.84</v>
      </c>
      <c r="I983" s="13">
        <v>105.5</v>
      </c>
      <c r="J983" s="13">
        <v>72</v>
      </c>
      <c r="K983" s="13">
        <v>189.65299999999999</v>
      </c>
      <c r="L983" s="13">
        <v>189.167</v>
      </c>
      <c r="M983" s="13">
        <v>55.664999999999999</v>
      </c>
      <c r="N983" s="13">
        <v>77.66</v>
      </c>
      <c r="O983" s="13">
        <v>155.822</v>
      </c>
      <c r="P983" s="13">
        <v>91.673000000000002</v>
      </c>
      <c r="Q983" s="13">
        <v>86.328000000000003</v>
      </c>
      <c r="R983" s="13">
        <v>98.67</v>
      </c>
      <c r="S983" s="13" t="e">
        <f t="shared" ca="1" si="25"/>
        <v>#NAME?</v>
      </c>
      <c r="T983" s="13">
        <v>46</v>
      </c>
      <c r="U983" s="13">
        <v>22.5</v>
      </c>
    </row>
    <row r="984" spans="1:21" s="4" customFormat="1">
      <c r="A984" s="10">
        <v>41865</v>
      </c>
      <c r="B984" s="13">
        <v>2408.7139999999999</v>
      </c>
      <c r="C984" s="13">
        <v>150.33500000000001</v>
      </c>
      <c r="D984" s="13">
        <v>62.843000000000004</v>
      </c>
      <c r="E984" s="13">
        <v>79.510999999999996</v>
      </c>
      <c r="F984" s="13">
        <v>71.998000000000005</v>
      </c>
      <c r="G984" s="13">
        <v>81.813000000000002</v>
      </c>
      <c r="H984" s="13">
        <v>227.82</v>
      </c>
      <c r="I984" s="13">
        <v>104.5</v>
      </c>
      <c r="J984" s="13">
        <v>71</v>
      </c>
      <c r="K984" s="13">
        <v>181.99299999999999</v>
      </c>
      <c r="L984" s="13">
        <v>180.33799999999999</v>
      </c>
      <c r="M984" s="13">
        <v>54.174999999999997</v>
      </c>
      <c r="N984" s="13">
        <v>75.174999999999997</v>
      </c>
      <c r="O984" s="13">
        <v>152.83000000000001</v>
      </c>
      <c r="P984" s="13">
        <v>91.992999999999995</v>
      </c>
      <c r="Q984" s="13">
        <v>84.35</v>
      </c>
      <c r="R984" s="13">
        <v>98.004999999999995</v>
      </c>
      <c r="S984" s="13" t="e">
        <f t="shared" ca="1" si="25"/>
        <v>#NAME?</v>
      </c>
      <c r="T984" s="13">
        <v>45.5</v>
      </c>
      <c r="U984" s="13">
        <v>22.5</v>
      </c>
    </row>
    <row r="985" spans="1:21" s="4" customFormat="1">
      <c r="A985" s="10">
        <v>41866</v>
      </c>
      <c r="B985" s="13">
        <v>2408.2020000000002</v>
      </c>
      <c r="C985" s="13">
        <v>151.495</v>
      </c>
      <c r="D985" s="13">
        <v>62.838000000000001</v>
      </c>
      <c r="E985" s="13">
        <v>79.835999999999999</v>
      </c>
      <c r="F985" s="13">
        <v>71.662999999999997</v>
      </c>
      <c r="G985" s="13">
        <v>81.483000000000004</v>
      </c>
      <c r="H985" s="13">
        <v>242.28800000000001</v>
      </c>
      <c r="I985" s="13">
        <v>104.5</v>
      </c>
      <c r="J985" s="13">
        <v>71</v>
      </c>
      <c r="K985" s="13">
        <v>184.822</v>
      </c>
      <c r="L985" s="13">
        <v>186.333</v>
      </c>
      <c r="M985" s="13">
        <v>54.162999999999997</v>
      </c>
      <c r="N985" s="13">
        <v>75.488</v>
      </c>
      <c r="O985" s="13">
        <v>147.81800000000001</v>
      </c>
      <c r="P985" s="13">
        <v>88.507000000000005</v>
      </c>
      <c r="Q985" s="13">
        <v>84.33</v>
      </c>
      <c r="R985" s="13">
        <v>95.68</v>
      </c>
      <c r="S985" s="13" t="e">
        <f t="shared" ca="1" si="25"/>
        <v>#NAME?</v>
      </c>
      <c r="T985" s="13">
        <v>45</v>
      </c>
      <c r="U985" s="13">
        <v>22.5</v>
      </c>
    </row>
    <row r="986" spans="1:21" s="4" customFormat="1">
      <c r="A986" s="10">
        <v>41867</v>
      </c>
      <c r="B986" s="13">
        <v>2408.2020000000002</v>
      </c>
      <c r="C986" s="13">
        <v>151.495</v>
      </c>
      <c r="D986" s="13">
        <v>62.838000000000001</v>
      </c>
      <c r="E986" s="13">
        <v>79.835999999999999</v>
      </c>
      <c r="F986" s="13">
        <v>71.662999999999997</v>
      </c>
      <c r="G986" s="13">
        <v>81.483000000000004</v>
      </c>
      <c r="H986" s="13">
        <v>242.28800000000001</v>
      </c>
      <c r="I986" s="13">
        <v>104.5</v>
      </c>
      <c r="J986" s="13">
        <v>71</v>
      </c>
      <c r="K986" s="13">
        <v>184.822</v>
      </c>
      <c r="L986" s="13">
        <v>186.333</v>
      </c>
      <c r="M986" s="13">
        <v>54.162999999999997</v>
      </c>
      <c r="N986" s="13">
        <v>75.488</v>
      </c>
      <c r="O986" s="13">
        <v>147.81800000000001</v>
      </c>
      <c r="P986" s="13">
        <v>88.507000000000005</v>
      </c>
      <c r="Q986" s="13">
        <v>84.33</v>
      </c>
      <c r="R986" s="13">
        <v>95.68</v>
      </c>
      <c r="S986" s="13" t="e">
        <f t="shared" ca="1" si="25"/>
        <v>#NAME?</v>
      </c>
      <c r="T986" s="13">
        <v>45</v>
      </c>
      <c r="U986" s="13">
        <v>22.5</v>
      </c>
    </row>
    <row r="987" spans="1:21" s="4" customFormat="1">
      <c r="A987" s="10">
        <v>41868</v>
      </c>
      <c r="B987" s="13">
        <v>2408.2020000000002</v>
      </c>
      <c r="C987" s="13">
        <v>151.495</v>
      </c>
      <c r="D987" s="13">
        <v>62.838000000000001</v>
      </c>
      <c r="E987" s="13">
        <v>79.835999999999999</v>
      </c>
      <c r="F987" s="13">
        <v>71.662999999999997</v>
      </c>
      <c r="G987" s="13">
        <v>81.483000000000004</v>
      </c>
      <c r="H987" s="13">
        <v>242.28800000000001</v>
      </c>
      <c r="I987" s="13">
        <v>104.5</v>
      </c>
      <c r="J987" s="13">
        <v>71</v>
      </c>
      <c r="K987" s="13">
        <v>184.822</v>
      </c>
      <c r="L987" s="13">
        <v>186.333</v>
      </c>
      <c r="M987" s="13">
        <v>54.162999999999997</v>
      </c>
      <c r="N987" s="13">
        <v>75.488</v>
      </c>
      <c r="O987" s="13">
        <v>147.81800000000001</v>
      </c>
      <c r="P987" s="13">
        <v>88.507000000000005</v>
      </c>
      <c r="Q987" s="13">
        <v>84.33</v>
      </c>
      <c r="R987" s="13">
        <v>95.68</v>
      </c>
      <c r="S987" s="13" t="e">
        <f t="shared" ca="1" si="25"/>
        <v>#NAME?</v>
      </c>
      <c r="T987" s="13">
        <v>45</v>
      </c>
      <c r="U987" s="13">
        <v>22.5</v>
      </c>
    </row>
    <row r="988" spans="1:21" s="4" customFormat="1">
      <c r="A988" s="10">
        <v>41869</v>
      </c>
      <c r="B988" s="13">
        <v>2871.1329999999998</v>
      </c>
      <c r="C988" s="13">
        <v>146.01</v>
      </c>
      <c r="D988" s="13">
        <v>62.493000000000002</v>
      </c>
      <c r="E988" s="13">
        <v>79.661000000000001</v>
      </c>
      <c r="F988" s="13">
        <v>68.677999999999997</v>
      </c>
      <c r="G988" s="13">
        <v>79.337999999999994</v>
      </c>
      <c r="H988" s="13">
        <v>235.982</v>
      </c>
      <c r="I988" s="13">
        <v>101</v>
      </c>
      <c r="J988" s="13">
        <v>69</v>
      </c>
      <c r="K988" s="13">
        <v>181.66</v>
      </c>
      <c r="L988" s="13">
        <v>184.65799999999999</v>
      </c>
      <c r="M988" s="13">
        <v>52.34</v>
      </c>
      <c r="N988" s="13">
        <v>72.837999999999994</v>
      </c>
      <c r="O988" s="13">
        <v>146.655</v>
      </c>
      <c r="P988" s="13">
        <v>88.168000000000006</v>
      </c>
      <c r="Q988" s="13">
        <v>84.644999999999996</v>
      </c>
      <c r="R988" s="13">
        <v>95.34</v>
      </c>
      <c r="S988" s="13" t="e">
        <f t="shared" ca="1" si="25"/>
        <v>#NAME?</v>
      </c>
      <c r="T988" s="13">
        <v>45.5</v>
      </c>
      <c r="U988" s="13">
        <v>22.5</v>
      </c>
    </row>
    <row r="989" spans="1:21" s="4" customFormat="1">
      <c r="A989" s="10">
        <v>41870</v>
      </c>
      <c r="B989" s="13">
        <v>2872.3609999999999</v>
      </c>
      <c r="C989" s="13">
        <v>140.33500000000001</v>
      </c>
      <c r="D989" s="13">
        <v>61.823</v>
      </c>
      <c r="E989" s="13">
        <v>76.840999999999994</v>
      </c>
      <c r="F989" s="13">
        <v>67.843000000000004</v>
      </c>
      <c r="G989" s="13">
        <v>80.817999999999998</v>
      </c>
      <c r="H989" s="13">
        <v>225.488</v>
      </c>
      <c r="I989" s="13">
        <v>100</v>
      </c>
      <c r="J989" s="13">
        <v>68</v>
      </c>
      <c r="K989" s="13">
        <v>175.84299999999999</v>
      </c>
      <c r="L989" s="13">
        <v>179.173</v>
      </c>
      <c r="M989" s="13">
        <v>51.17</v>
      </c>
      <c r="N989" s="13">
        <v>70.843000000000004</v>
      </c>
      <c r="O989" s="13">
        <v>140.49299999999999</v>
      </c>
      <c r="P989" s="13">
        <v>85.988</v>
      </c>
      <c r="Q989" s="13">
        <v>82.153000000000006</v>
      </c>
      <c r="R989" s="13">
        <v>94.5</v>
      </c>
      <c r="S989" s="13" t="e">
        <f t="shared" ref="S989:S1052" ca="1" si="26">+IFERROR(VLOOKUP($A989,$Y$28:$Z$330,2,0),S988)</f>
        <v>#NAME?</v>
      </c>
      <c r="T989" s="13">
        <v>44.5</v>
      </c>
      <c r="U989" s="13">
        <v>22</v>
      </c>
    </row>
    <row r="990" spans="1:21" s="4" customFormat="1">
      <c r="A990" s="10">
        <v>41871</v>
      </c>
      <c r="B990" s="13">
        <v>2872.9789999999998</v>
      </c>
      <c r="C990" s="13">
        <v>140.655</v>
      </c>
      <c r="D990" s="13">
        <v>63.137999999999998</v>
      </c>
      <c r="E990" s="13">
        <v>78.820999999999998</v>
      </c>
      <c r="F990" s="13">
        <v>69.328000000000003</v>
      </c>
      <c r="G990" s="13">
        <v>81.147000000000006</v>
      </c>
      <c r="H990" s="13">
        <v>232.81800000000001</v>
      </c>
      <c r="I990" s="13">
        <v>96.5</v>
      </c>
      <c r="J990" s="13">
        <v>65</v>
      </c>
      <c r="K990" s="13">
        <v>181.322</v>
      </c>
      <c r="L990" s="13">
        <v>184.827</v>
      </c>
      <c r="M990" s="13">
        <v>53.16</v>
      </c>
      <c r="N990" s="13">
        <v>72.34</v>
      </c>
      <c r="O990" s="13">
        <v>143.482</v>
      </c>
      <c r="P990" s="13">
        <v>88.144999999999996</v>
      </c>
      <c r="Q990" s="13">
        <v>82.155000000000001</v>
      </c>
      <c r="R990" s="13">
        <v>94.015000000000001</v>
      </c>
      <c r="S990" s="13" t="e">
        <f t="shared" ca="1" si="26"/>
        <v>#NAME?</v>
      </c>
      <c r="T990" s="13">
        <v>44</v>
      </c>
      <c r="U990" s="13">
        <v>21.5</v>
      </c>
    </row>
    <row r="991" spans="1:21" s="4" customFormat="1">
      <c r="A991" s="10">
        <v>41872</v>
      </c>
      <c r="B991" s="13">
        <v>2677.5169999999998</v>
      </c>
      <c r="C991" s="13">
        <v>139.34</v>
      </c>
      <c r="D991" s="13">
        <v>60.508000000000003</v>
      </c>
      <c r="E991" s="13">
        <v>77.506</v>
      </c>
      <c r="F991" s="13">
        <v>68.007999999999996</v>
      </c>
      <c r="G991" s="13">
        <v>82.153000000000006</v>
      </c>
      <c r="H991" s="13">
        <v>220.50700000000001</v>
      </c>
      <c r="I991" s="13">
        <v>96.5</v>
      </c>
      <c r="J991" s="13">
        <v>65.5</v>
      </c>
      <c r="K991" s="13">
        <v>179.322</v>
      </c>
      <c r="L991" s="13">
        <v>182.65299999999999</v>
      </c>
      <c r="M991" s="13">
        <v>52.994999999999997</v>
      </c>
      <c r="N991" s="13">
        <v>72.832999999999998</v>
      </c>
      <c r="O991" s="13">
        <v>140.822</v>
      </c>
      <c r="P991" s="13">
        <v>85.834999999999994</v>
      </c>
      <c r="Q991" s="13">
        <v>79.677999999999997</v>
      </c>
      <c r="R991" s="13">
        <v>95.334999999999994</v>
      </c>
      <c r="S991" s="13" t="e">
        <f t="shared" ca="1" si="26"/>
        <v>#NAME?</v>
      </c>
      <c r="T991" s="13">
        <v>44</v>
      </c>
      <c r="U991" s="13">
        <v>22</v>
      </c>
    </row>
    <row r="992" spans="1:21" s="4" customFormat="1">
      <c r="A992" s="10">
        <v>41873</v>
      </c>
      <c r="B992" s="13">
        <v>2677.8119999999999</v>
      </c>
      <c r="C992" s="13">
        <v>141.66499999999999</v>
      </c>
      <c r="D992" s="13">
        <v>61.003</v>
      </c>
      <c r="E992" s="13">
        <v>78.171000000000006</v>
      </c>
      <c r="F992" s="13">
        <v>68.673000000000002</v>
      </c>
      <c r="G992" s="13">
        <v>81.328000000000003</v>
      </c>
      <c r="H992" s="13">
        <v>230.50299999999999</v>
      </c>
      <c r="I992" s="13">
        <v>96.5</v>
      </c>
      <c r="J992" s="13">
        <v>66.5</v>
      </c>
      <c r="K992" s="13">
        <v>180.322</v>
      </c>
      <c r="L992" s="13">
        <v>184.99299999999999</v>
      </c>
      <c r="M992" s="13">
        <v>52.323</v>
      </c>
      <c r="N992" s="13">
        <v>69.510000000000005</v>
      </c>
      <c r="O992" s="13">
        <v>136.65799999999999</v>
      </c>
      <c r="P992" s="13">
        <v>86.647000000000006</v>
      </c>
      <c r="Q992" s="13">
        <v>79.988</v>
      </c>
      <c r="R992" s="13">
        <v>93.51</v>
      </c>
      <c r="S992" s="13" t="e">
        <f t="shared" ca="1" si="26"/>
        <v>#NAME?</v>
      </c>
      <c r="T992" s="13">
        <v>44</v>
      </c>
      <c r="U992" s="13">
        <v>22</v>
      </c>
    </row>
    <row r="993" spans="1:21" s="4" customFormat="1">
      <c r="A993" s="10">
        <v>41874</v>
      </c>
      <c r="B993" s="13">
        <v>2677.8119999999999</v>
      </c>
      <c r="C993" s="13">
        <v>141.66499999999999</v>
      </c>
      <c r="D993" s="13">
        <v>61.003</v>
      </c>
      <c r="E993" s="13">
        <v>78.171000000000006</v>
      </c>
      <c r="F993" s="13">
        <v>68.673000000000002</v>
      </c>
      <c r="G993" s="13">
        <v>81.328000000000003</v>
      </c>
      <c r="H993" s="13">
        <v>230.50299999999999</v>
      </c>
      <c r="I993" s="13">
        <v>96.5</v>
      </c>
      <c r="J993" s="13">
        <v>66.5</v>
      </c>
      <c r="K993" s="13">
        <v>180.322</v>
      </c>
      <c r="L993" s="13">
        <v>184.99299999999999</v>
      </c>
      <c r="M993" s="13">
        <v>52.323</v>
      </c>
      <c r="N993" s="13">
        <v>69.510000000000005</v>
      </c>
      <c r="O993" s="13">
        <v>136.65799999999999</v>
      </c>
      <c r="P993" s="13">
        <v>86.647000000000006</v>
      </c>
      <c r="Q993" s="13">
        <v>79.988</v>
      </c>
      <c r="R993" s="13">
        <v>93.51</v>
      </c>
      <c r="S993" s="13" t="e">
        <f t="shared" ca="1" si="26"/>
        <v>#NAME?</v>
      </c>
      <c r="T993" s="13">
        <v>44</v>
      </c>
      <c r="U993" s="13">
        <v>22</v>
      </c>
    </row>
    <row r="994" spans="1:21" s="4" customFormat="1">
      <c r="A994" s="10">
        <v>41875</v>
      </c>
      <c r="B994" s="13">
        <v>2677.8119999999999</v>
      </c>
      <c r="C994" s="13">
        <v>141.66499999999999</v>
      </c>
      <c r="D994" s="13">
        <v>61.003</v>
      </c>
      <c r="E994" s="13">
        <v>78.171000000000006</v>
      </c>
      <c r="F994" s="13">
        <v>68.673000000000002</v>
      </c>
      <c r="G994" s="13">
        <v>81.328000000000003</v>
      </c>
      <c r="H994" s="13">
        <v>230.50299999999999</v>
      </c>
      <c r="I994" s="13">
        <v>96.5</v>
      </c>
      <c r="J994" s="13">
        <v>66.5</v>
      </c>
      <c r="K994" s="13">
        <v>180.322</v>
      </c>
      <c r="L994" s="13">
        <v>184.99299999999999</v>
      </c>
      <c r="M994" s="13">
        <v>52.323</v>
      </c>
      <c r="N994" s="13">
        <v>69.510000000000005</v>
      </c>
      <c r="O994" s="13">
        <v>136.65799999999999</v>
      </c>
      <c r="P994" s="13">
        <v>86.647000000000006</v>
      </c>
      <c r="Q994" s="13">
        <v>79.988</v>
      </c>
      <c r="R994" s="13">
        <v>93.51</v>
      </c>
      <c r="S994" s="13" t="e">
        <f t="shared" ca="1" si="26"/>
        <v>#NAME?</v>
      </c>
      <c r="T994" s="13">
        <v>44</v>
      </c>
      <c r="U994" s="13">
        <v>22</v>
      </c>
    </row>
    <row r="995" spans="1:21" s="4" customFormat="1">
      <c r="A995" s="10">
        <v>41876</v>
      </c>
      <c r="B995" s="13">
        <v>1805.0239999999999</v>
      </c>
      <c r="C995" s="13">
        <v>141.34</v>
      </c>
      <c r="D995" s="13">
        <v>61.173000000000002</v>
      </c>
      <c r="E995" s="13">
        <v>78.176000000000002</v>
      </c>
      <c r="F995" s="13">
        <v>68.343000000000004</v>
      </c>
      <c r="G995" s="13">
        <v>81.498000000000005</v>
      </c>
      <c r="H995" s="13">
        <v>229.23400000000001</v>
      </c>
      <c r="I995" s="13">
        <v>96.5</v>
      </c>
      <c r="J995" s="13">
        <v>66.5</v>
      </c>
      <c r="K995" s="13">
        <v>178.78899999999999</v>
      </c>
      <c r="L995" s="13">
        <v>182.93299999999999</v>
      </c>
      <c r="M995" s="13">
        <v>51.99</v>
      </c>
      <c r="N995" s="13">
        <v>72.147000000000006</v>
      </c>
      <c r="O995" s="13">
        <v>135</v>
      </c>
      <c r="P995" s="13">
        <v>86.143000000000001</v>
      </c>
      <c r="Q995" s="13">
        <v>77.337999999999994</v>
      </c>
      <c r="R995" s="13">
        <v>92.834999999999994</v>
      </c>
      <c r="S995" s="13" t="e">
        <f t="shared" ca="1" si="26"/>
        <v>#NAME?</v>
      </c>
      <c r="T995" s="13">
        <v>44</v>
      </c>
      <c r="U995" s="13">
        <v>22</v>
      </c>
    </row>
    <row r="996" spans="1:21" s="4" customFormat="1">
      <c r="A996" s="10">
        <v>41877</v>
      </c>
      <c r="B996" s="13">
        <v>1805.0239999999999</v>
      </c>
      <c r="C996" s="13">
        <v>137.66999999999999</v>
      </c>
      <c r="D996" s="13">
        <v>61.652999999999999</v>
      </c>
      <c r="E996" s="13">
        <v>77.995999999999995</v>
      </c>
      <c r="F996" s="13">
        <v>67.668000000000006</v>
      </c>
      <c r="G996" s="13">
        <v>79.668000000000006</v>
      </c>
      <c r="H996" s="13">
        <v>233.49</v>
      </c>
      <c r="I996" s="13">
        <v>89.5</v>
      </c>
      <c r="J996" s="13">
        <v>59</v>
      </c>
      <c r="K996" s="13">
        <v>174.5</v>
      </c>
      <c r="L996" s="13">
        <v>178.83500000000001</v>
      </c>
      <c r="M996" s="13">
        <v>50.125999999999998</v>
      </c>
      <c r="N996" s="13">
        <v>69.498000000000005</v>
      </c>
      <c r="O996" s="13">
        <v>134.49</v>
      </c>
      <c r="P996" s="13">
        <v>83.328000000000003</v>
      </c>
      <c r="Q996" s="13">
        <v>78.983000000000004</v>
      </c>
      <c r="R996" s="13">
        <v>92.495000000000005</v>
      </c>
      <c r="S996" s="13" t="e">
        <f t="shared" ca="1" si="26"/>
        <v>#NAME?</v>
      </c>
      <c r="T996" s="13">
        <v>43</v>
      </c>
      <c r="U996" s="13">
        <v>20</v>
      </c>
    </row>
    <row r="997" spans="1:21" s="4" customFormat="1">
      <c r="A997" s="10">
        <v>41878</v>
      </c>
      <c r="B997" s="13">
        <v>1805.0239999999999</v>
      </c>
      <c r="C997" s="13">
        <v>132.34</v>
      </c>
      <c r="D997" s="13">
        <v>60.982999999999997</v>
      </c>
      <c r="E997" s="13">
        <v>76.501000000000005</v>
      </c>
      <c r="F997" s="13">
        <v>66.673000000000002</v>
      </c>
      <c r="G997" s="13">
        <v>78.503</v>
      </c>
      <c r="H997" s="13">
        <v>226.673</v>
      </c>
      <c r="I997" s="13">
        <v>89.5</v>
      </c>
      <c r="J997" s="13">
        <v>57.5</v>
      </c>
      <c r="K997" s="13">
        <v>167.83500000000001</v>
      </c>
      <c r="L997" s="13">
        <v>177.32499999999999</v>
      </c>
      <c r="M997" s="13">
        <v>49.835000000000001</v>
      </c>
      <c r="N997" s="13">
        <v>69.995000000000005</v>
      </c>
      <c r="O997" s="13">
        <v>133.50299999999999</v>
      </c>
      <c r="P997" s="13">
        <v>82.168000000000006</v>
      </c>
      <c r="Q997" s="13">
        <v>75.673000000000002</v>
      </c>
      <c r="R997" s="13">
        <v>90.822999999999993</v>
      </c>
      <c r="S997" s="13" t="e">
        <f t="shared" ca="1" si="26"/>
        <v>#NAME?</v>
      </c>
      <c r="T997" s="13">
        <v>43</v>
      </c>
      <c r="U997" s="13">
        <v>19.5</v>
      </c>
    </row>
    <row r="998" spans="1:21" s="4" customFormat="1">
      <c r="A998" s="10">
        <v>41879</v>
      </c>
      <c r="B998" s="13">
        <v>1805.0239999999999</v>
      </c>
      <c r="C998" s="13">
        <v>131</v>
      </c>
      <c r="D998" s="13">
        <v>61.625</v>
      </c>
      <c r="E998" s="13">
        <v>78.628</v>
      </c>
      <c r="F998" s="13">
        <v>68.378</v>
      </c>
      <c r="G998" s="13">
        <v>84.625</v>
      </c>
      <c r="H998" s="13">
        <v>251.322</v>
      </c>
      <c r="I998" s="13">
        <v>89.5</v>
      </c>
      <c r="J998" s="13">
        <v>57.5</v>
      </c>
      <c r="K998" s="13">
        <v>170.82499999999999</v>
      </c>
      <c r="L998" s="13">
        <v>182.65799999999999</v>
      </c>
      <c r="M998" s="13">
        <v>50.332999999999998</v>
      </c>
      <c r="N998" s="13">
        <v>70.658000000000001</v>
      </c>
      <c r="O998" s="13">
        <v>135.49299999999999</v>
      </c>
      <c r="P998" s="13">
        <v>83.155000000000001</v>
      </c>
      <c r="Q998" s="13">
        <v>78.48</v>
      </c>
      <c r="R998" s="13">
        <v>89.322999999999993</v>
      </c>
      <c r="S998" s="13" t="e">
        <f t="shared" ca="1" si="26"/>
        <v>#NAME?</v>
      </c>
      <c r="T998" s="13">
        <v>40.5</v>
      </c>
      <c r="U998" s="13">
        <v>20</v>
      </c>
    </row>
    <row r="999" spans="1:21" s="4" customFormat="1">
      <c r="A999" s="10">
        <v>41880</v>
      </c>
      <c r="B999" s="13">
        <v>1805.0239999999999</v>
      </c>
      <c r="C999" s="13">
        <v>127</v>
      </c>
      <c r="D999" s="13">
        <v>62</v>
      </c>
      <c r="E999" s="13">
        <v>78.128</v>
      </c>
      <c r="F999" s="13">
        <v>68.503</v>
      </c>
      <c r="G999" s="13">
        <v>84.875</v>
      </c>
      <c r="H999" s="13">
        <v>257.83499999999998</v>
      </c>
      <c r="I999" s="13">
        <v>96.5</v>
      </c>
      <c r="J999" s="13">
        <v>63.5</v>
      </c>
      <c r="K999" s="13">
        <v>167.33500000000001</v>
      </c>
      <c r="L999" s="13">
        <v>178.322</v>
      </c>
      <c r="M999" s="13">
        <v>51.155000000000001</v>
      </c>
      <c r="N999" s="13">
        <v>70.158000000000001</v>
      </c>
      <c r="O999" s="13">
        <v>135.31</v>
      </c>
      <c r="P999" s="13">
        <v>82.162999999999997</v>
      </c>
      <c r="Q999" s="13">
        <v>76.007000000000005</v>
      </c>
      <c r="R999" s="13">
        <v>85.84</v>
      </c>
      <c r="S999" s="13" t="e">
        <f t="shared" ca="1" si="26"/>
        <v>#NAME?</v>
      </c>
      <c r="T999" s="13">
        <v>40.5</v>
      </c>
      <c r="U999" s="13">
        <v>20</v>
      </c>
    </row>
    <row r="1000" spans="1:21" s="4" customFormat="1">
      <c r="A1000" s="10">
        <v>41881</v>
      </c>
      <c r="B1000" s="13">
        <v>1805.0239999999999</v>
      </c>
      <c r="C1000" s="13">
        <v>127</v>
      </c>
      <c r="D1000" s="13">
        <v>62</v>
      </c>
      <c r="E1000" s="13">
        <v>78.128</v>
      </c>
      <c r="F1000" s="13">
        <v>68.503</v>
      </c>
      <c r="G1000" s="13">
        <v>84.875</v>
      </c>
      <c r="H1000" s="13">
        <v>257.83499999999998</v>
      </c>
      <c r="I1000" s="13">
        <v>96.5</v>
      </c>
      <c r="J1000" s="13">
        <v>63.5</v>
      </c>
      <c r="K1000" s="13">
        <v>167.33500000000001</v>
      </c>
      <c r="L1000" s="13">
        <v>178.322</v>
      </c>
      <c r="M1000" s="13">
        <v>51.155000000000001</v>
      </c>
      <c r="N1000" s="13">
        <v>70.158000000000001</v>
      </c>
      <c r="O1000" s="13">
        <v>135.31</v>
      </c>
      <c r="P1000" s="13">
        <v>82.162999999999997</v>
      </c>
      <c r="Q1000" s="13">
        <v>76.007000000000005</v>
      </c>
      <c r="R1000" s="13">
        <v>85.84</v>
      </c>
      <c r="S1000" s="13" t="e">
        <f t="shared" ca="1" si="26"/>
        <v>#NAME?</v>
      </c>
      <c r="T1000" s="13">
        <v>40.5</v>
      </c>
      <c r="U1000" s="13">
        <v>20</v>
      </c>
    </row>
    <row r="1001" spans="1:21" s="4" customFormat="1">
      <c r="A1001" s="10">
        <v>41882</v>
      </c>
      <c r="B1001" s="13">
        <v>1805.0239999999999</v>
      </c>
      <c r="C1001" s="13">
        <v>127</v>
      </c>
      <c r="D1001" s="13">
        <v>62</v>
      </c>
      <c r="E1001" s="13">
        <v>78.128</v>
      </c>
      <c r="F1001" s="13">
        <v>68.503</v>
      </c>
      <c r="G1001" s="13">
        <v>84.875</v>
      </c>
      <c r="H1001" s="13">
        <v>257.83499999999998</v>
      </c>
      <c r="I1001" s="13">
        <v>96.5</v>
      </c>
      <c r="J1001" s="13">
        <v>63.5</v>
      </c>
      <c r="K1001" s="13">
        <v>167.33500000000001</v>
      </c>
      <c r="L1001" s="13">
        <v>178.322</v>
      </c>
      <c r="M1001" s="13">
        <v>51.155000000000001</v>
      </c>
      <c r="N1001" s="13">
        <v>70.158000000000001</v>
      </c>
      <c r="O1001" s="13">
        <v>135.31</v>
      </c>
      <c r="P1001" s="13">
        <v>82.162999999999997</v>
      </c>
      <c r="Q1001" s="13">
        <v>76.007000000000005</v>
      </c>
      <c r="R1001" s="13">
        <v>85.84</v>
      </c>
      <c r="S1001" s="13" t="e">
        <f t="shared" ca="1" si="26"/>
        <v>#NAME?</v>
      </c>
      <c r="T1001" s="13">
        <v>40.5</v>
      </c>
      <c r="U1001" s="13">
        <v>20</v>
      </c>
    </row>
    <row r="1002" spans="1:21" s="4" customFormat="1">
      <c r="A1002" s="10">
        <v>41883</v>
      </c>
      <c r="B1002" s="13">
        <v>1805.0239999999999</v>
      </c>
      <c r="C1002" s="13">
        <v>126.124</v>
      </c>
      <c r="D1002" s="13">
        <v>62.265000000000001</v>
      </c>
      <c r="E1002" s="13">
        <v>78.379000000000005</v>
      </c>
      <c r="F1002" s="13">
        <v>69.075999999999993</v>
      </c>
      <c r="G1002" s="13">
        <v>85.21</v>
      </c>
      <c r="H1002" s="13">
        <v>263.32</v>
      </c>
      <c r="I1002" s="13">
        <v>98.5</v>
      </c>
      <c r="J1002" s="13">
        <v>64.5</v>
      </c>
      <c r="K1002" s="13">
        <v>168.327</v>
      </c>
      <c r="L1002" s="13">
        <v>176.50700000000001</v>
      </c>
      <c r="M1002" s="13">
        <v>51.484999999999999</v>
      </c>
      <c r="N1002" s="13">
        <v>68.343000000000004</v>
      </c>
      <c r="O1002" s="13">
        <v>132.005</v>
      </c>
      <c r="P1002" s="13">
        <v>83.317999999999998</v>
      </c>
      <c r="Q1002" s="13">
        <v>76.337999999999994</v>
      </c>
      <c r="R1002" s="13">
        <v>87.49</v>
      </c>
      <c r="S1002" s="13" t="e">
        <f t="shared" ca="1" si="26"/>
        <v>#NAME?</v>
      </c>
      <c r="T1002" s="13">
        <v>39.5</v>
      </c>
      <c r="U1002" s="13">
        <v>19.5</v>
      </c>
    </row>
    <row r="1003" spans="1:21" s="4" customFormat="1">
      <c r="A1003" s="10">
        <v>41884</v>
      </c>
      <c r="B1003" s="13">
        <v>2681.9920000000002</v>
      </c>
      <c r="C1003" s="13">
        <v>125.75</v>
      </c>
      <c r="D1003" s="13">
        <v>61</v>
      </c>
      <c r="E1003" s="13">
        <v>78.128</v>
      </c>
      <c r="F1003" s="13">
        <v>69.503</v>
      </c>
      <c r="G1003" s="13">
        <v>85.75</v>
      </c>
      <c r="H1003" s="13">
        <v>264.48500000000001</v>
      </c>
      <c r="I1003" s="13">
        <v>97.5</v>
      </c>
      <c r="J1003" s="13">
        <v>64</v>
      </c>
      <c r="K1003" s="13">
        <v>164.16499999999999</v>
      </c>
      <c r="L1003" s="13">
        <v>178.17</v>
      </c>
      <c r="M1003" s="13">
        <v>50.335000000000001</v>
      </c>
      <c r="N1003" s="13">
        <v>68.507000000000005</v>
      </c>
      <c r="O1003" s="13">
        <v>131.16999999999999</v>
      </c>
      <c r="P1003" s="13">
        <v>80.337999999999994</v>
      </c>
      <c r="Q1003" s="13">
        <v>77.658000000000001</v>
      </c>
      <c r="R1003" s="13">
        <v>87.155000000000001</v>
      </c>
      <c r="S1003" s="13" t="e">
        <f t="shared" ca="1" si="26"/>
        <v>#NAME?</v>
      </c>
      <c r="T1003" s="13">
        <v>39</v>
      </c>
      <c r="U1003" s="13">
        <v>19</v>
      </c>
    </row>
    <row r="1004" spans="1:21" s="4" customFormat="1">
      <c r="A1004" s="10">
        <v>41885</v>
      </c>
      <c r="B1004" s="13">
        <v>2683.078</v>
      </c>
      <c r="C1004" s="13">
        <v>123.75</v>
      </c>
      <c r="D1004" s="13">
        <v>61</v>
      </c>
      <c r="E1004" s="13">
        <v>77.503</v>
      </c>
      <c r="F1004" s="13">
        <v>69.128</v>
      </c>
      <c r="G1004" s="13">
        <v>84.625</v>
      </c>
      <c r="H1004" s="13">
        <v>238.82499999999999</v>
      </c>
      <c r="I1004" s="13">
        <v>95.5</v>
      </c>
      <c r="J1004" s="13">
        <v>62.5</v>
      </c>
      <c r="K1004" s="13">
        <v>162.822</v>
      </c>
      <c r="L1004" s="13">
        <v>174.322</v>
      </c>
      <c r="M1004" s="13">
        <v>49.997999999999998</v>
      </c>
      <c r="N1004" s="13">
        <v>68.328000000000003</v>
      </c>
      <c r="O1004" s="13">
        <v>128.34</v>
      </c>
      <c r="P1004" s="13">
        <v>79.837999999999994</v>
      </c>
      <c r="Q1004" s="13">
        <v>74.510000000000005</v>
      </c>
      <c r="R1004" s="13">
        <v>83.84</v>
      </c>
      <c r="S1004" s="13" t="e">
        <f t="shared" ca="1" si="26"/>
        <v>#NAME?</v>
      </c>
      <c r="T1004" s="13">
        <v>38</v>
      </c>
      <c r="U1004" s="13">
        <v>18.5</v>
      </c>
    </row>
    <row r="1005" spans="1:21" s="4" customFormat="1">
      <c r="A1005" s="10">
        <v>41886</v>
      </c>
      <c r="B1005" s="13">
        <v>2682.973</v>
      </c>
      <c r="C1005" s="13">
        <v>126</v>
      </c>
      <c r="D1005" s="13">
        <v>63.75</v>
      </c>
      <c r="E1005" s="13">
        <v>81.128</v>
      </c>
      <c r="F1005" s="13">
        <v>70.878</v>
      </c>
      <c r="G1005" s="13">
        <v>87.625</v>
      </c>
      <c r="H1005" s="13">
        <v>231.15</v>
      </c>
      <c r="I1005" s="13">
        <v>95</v>
      </c>
      <c r="J1005" s="13">
        <v>64</v>
      </c>
      <c r="K1005" s="13">
        <v>159.988</v>
      </c>
      <c r="L1005" s="13">
        <v>170.988</v>
      </c>
      <c r="M1005" s="13">
        <v>50.155000000000001</v>
      </c>
      <c r="N1005" s="13">
        <v>67.662999999999997</v>
      </c>
      <c r="O1005" s="13">
        <v>128.66300000000001</v>
      </c>
      <c r="P1005" s="13">
        <v>80.322999999999993</v>
      </c>
      <c r="Q1005" s="13">
        <v>76.155000000000001</v>
      </c>
      <c r="R1005" s="13">
        <v>85.15</v>
      </c>
      <c r="S1005" s="13" t="e">
        <f t="shared" ca="1" si="26"/>
        <v>#NAME?</v>
      </c>
      <c r="T1005" s="13">
        <v>39.5</v>
      </c>
      <c r="U1005" s="13">
        <v>18</v>
      </c>
    </row>
    <row r="1006" spans="1:21" s="4" customFormat="1">
      <c r="A1006" s="10">
        <v>41887</v>
      </c>
      <c r="B1006" s="13">
        <v>1160.9169999999999</v>
      </c>
      <c r="C1006" s="13">
        <v>125.675</v>
      </c>
      <c r="D1006" s="13">
        <v>64.488</v>
      </c>
      <c r="E1006" s="13">
        <v>80.995999999999995</v>
      </c>
      <c r="F1006" s="13">
        <v>68.683000000000007</v>
      </c>
      <c r="G1006" s="13">
        <v>88.158000000000001</v>
      </c>
      <c r="H1006" s="13">
        <v>228.327</v>
      </c>
      <c r="I1006" s="13">
        <v>95</v>
      </c>
      <c r="J1006" s="13">
        <v>64</v>
      </c>
      <c r="K1006" s="13">
        <v>161.16</v>
      </c>
      <c r="L1006" s="13">
        <v>168.845</v>
      </c>
      <c r="M1006" s="13">
        <v>49.323</v>
      </c>
      <c r="N1006" s="13">
        <v>67.992999999999995</v>
      </c>
      <c r="O1006" s="13">
        <v>129.99299999999999</v>
      </c>
      <c r="P1006" s="13">
        <v>81.328000000000003</v>
      </c>
      <c r="Q1006" s="13">
        <v>75.328000000000003</v>
      </c>
      <c r="R1006" s="13">
        <v>83.825000000000003</v>
      </c>
      <c r="S1006" s="13" t="e">
        <f t="shared" ca="1" si="26"/>
        <v>#NAME?</v>
      </c>
      <c r="T1006" s="13">
        <v>39.5</v>
      </c>
      <c r="U1006" s="13">
        <v>17.5</v>
      </c>
    </row>
    <row r="1007" spans="1:21" s="4" customFormat="1">
      <c r="A1007" s="10">
        <v>41888</v>
      </c>
      <c r="B1007" s="13">
        <v>1160.9169999999999</v>
      </c>
      <c r="C1007" s="13">
        <v>125.675</v>
      </c>
      <c r="D1007" s="13">
        <v>64.488</v>
      </c>
      <c r="E1007" s="13">
        <v>80.995999999999995</v>
      </c>
      <c r="F1007" s="13">
        <v>68.683000000000007</v>
      </c>
      <c r="G1007" s="13">
        <v>88.158000000000001</v>
      </c>
      <c r="H1007" s="13">
        <v>228.327</v>
      </c>
      <c r="I1007" s="13">
        <v>95</v>
      </c>
      <c r="J1007" s="13">
        <v>64</v>
      </c>
      <c r="K1007" s="13">
        <v>161.16</v>
      </c>
      <c r="L1007" s="13">
        <v>168.845</v>
      </c>
      <c r="M1007" s="13">
        <v>49.323</v>
      </c>
      <c r="N1007" s="13">
        <v>67.992999999999995</v>
      </c>
      <c r="O1007" s="13">
        <v>129.99299999999999</v>
      </c>
      <c r="P1007" s="13">
        <v>81.328000000000003</v>
      </c>
      <c r="Q1007" s="13">
        <v>75.328000000000003</v>
      </c>
      <c r="R1007" s="13">
        <v>83.825000000000003</v>
      </c>
      <c r="S1007" s="13" t="e">
        <f t="shared" ca="1" si="26"/>
        <v>#NAME?</v>
      </c>
      <c r="T1007" s="13">
        <v>39.5</v>
      </c>
      <c r="U1007" s="13">
        <v>17.5</v>
      </c>
    </row>
    <row r="1008" spans="1:21" s="4" customFormat="1">
      <c r="A1008" s="10">
        <v>41889</v>
      </c>
      <c r="B1008" s="13">
        <v>1160.9169999999999</v>
      </c>
      <c r="C1008" s="13">
        <v>125.675</v>
      </c>
      <c r="D1008" s="13">
        <v>64.488</v>
      </c>
      <c r="E1008" s="13">
        <v>80.995999999999995</v>
      </c>
      <c r="F1008" s="13">
        <v>68.683000000000007</v>
      </c>
      <c r="G1008" s="13">
        <v>88.158000000000001</v>
      </c>
      <c r="H1008" s="13">
        <v>228.327</v>
      </c>
      <c r="I1008" s="13">
        <v>95</v>
      </c>
      <c r="J1008" s="13">
        <v>64</v>
      </c>
      <c r="K1008" s="13">
        <v>161.16</v>
      </c>
      <c r="L1008" s="13">
        <v>168.845</v>
      </c>
      <c r="M1008" s="13">
        <v>49.323</v>
      </c>
      <c r="N1008" s="13">
        <v>67.992999999999995</v>
      </c>
      <c r="O1008" s="13">
        <v>129.99299999999999</v>
      </c>
      <c r="P1008" s="13">
        <v>81.328000000000003</v>
      </c>
      <c r="Q1008" s="13">
        <v>75.328000000000003</v>
      </c>
      <c r="R1008" s="13">
        <v>83.825000000000003</v>
      </c>
      <c r="S1008" s="13" t="e">
        <f t="shared" ca="1" si="26"/>
        <v>#NAME?</v>
      </c>
      <c r="T1008" s="13">
        <v>39.5</v>
      </c>
      <c r="U1008" s="13">
        <v>17.5</v>
      </c>
    </row>
    <row r="1009" spans="1:21" s="4" customFormat="1">
      <c r="A1009" s="10">
        <v>41890</v>
      </c>
      <c r="B1009" s="13">
        <v>1807.6949999999999</v>
      </c>
      <c r="C1009" s="13">
        <v>130.25</v>
      </c>
      <c r="D1009" s="13">
        <v>65.125</v>
      </c>
      <c r="E1009" s="13">
        <v>82.753</v>
      </c>
      <c r="F1009" s="13">
        <v>71.628</v>
      </c>
      <c r="G1009" s="13">
        <v>88.75</v>
      </c>
      <c r="H1009" s="13">
        <v>229.00299999999999</v>
      </c>
      <c r="I1009" s="13">
        <v>84.5</v>
      </c>
      <c r="J1009" s="13">
        <v>55.5</v>
      </c>
      <c r="K1009" s="13">
        <v>163.322</v>
      </c>
      <c r="L1009" s="13">
        <v>171.148</v>
      </c>
      <c r="M1009" s="13">
        <v>48.993000000000002</v>
      </c>
      <c r="N1009" s="13">
        <v>67.17</v>
      </c>
      <c r="O1009" s="13">
        <v>129.30799999999999</v>
      </c>
      <c r="P1009" s="13">
        <v>78.504999999999995</v>
      </c>
      <c r="Q1009" s="13">
        <v>73.677999999999997</v>
      </c>
      <c r="R1009" s="13">
        <v>80.84</v>
      </c>
      <c r="S1009" s="13" t="e">
        <f t="shared" ca="1" si="26"/>
        <v>#NAME?</v>
      </c>
      <c r="T1009" s="13">
        <v>38</v>
      </c>
      <c r="U1009" s="13">
        <v>17.5</v>
      </c>
    </row>
    <row r="1010" spans="1:21" s="4" customFormat="1">
      <c r="A1010" s="10">
        <v>41891</v>
      </c>
      <c r="B1010" s="13">
        <v>1808.55</v>
      </c>
      <c r="C1010" s="13">
        <v>139.66999999999999</v>
      </c>
      <c r="D1010" s="13">
        <v>68.5</v>
      </c>
      <c r="E1010" s="13">
        <v>89.356999999999999</v>
      </c>
      <c r="F1010" s="13">
        <v>77.043000000000006</v>
      </c>
      <c r="G1010" s="13">
        <v>95.832999999999998</v>
      </c>
      <c r="H1010" s="13">
        <v>237.99299999999999</v>
      </c>
      <c r="I1010" s="13">
        <v>86.5</v>
      </c>
      <c r="J1010" s="13">
        <v>56.5</v>
      </c>
      <c r="K1010" s="13">
        <v>167.83799999999999</v>
      </c>
      <c r="L1010" s="13">
        <v>176.65799999999999</v>
      </c>
      <c r="M1010" s="13">
        <v>49.652999999999999</v>
      </c>
      <c r="N1010" s="13">
        <v>69.150000000000006</v>
      </c>
      <c r="O1010" s="13">
        <v>127.988</v>
      </c>
      <c r="P1010" s="13">
        <v>81.474999999999994</v>
      </c>
      <c r="Q1010" s="13">
        <v>76.317999999999998</v>
      </c>
      <c r="R1010" s="13">
        <v>81.17</v>
      </c>
      <c r="S1010" s="13" t="e">
        <f t="shared" ca="1" si="26"/>
        <v>#NAME?</v>
      </c>
      <c r="T1010" s="13">
        <v>38.5</v>
      </c>
      <c r="U1010" s="13">
        <v>18</v>
      </c>
    </row>
    <row r="1011" spans="1:21" s="4" customFormat="1">
      <c r="A1011" s="10">
        <v>41892</v>
      </c>
      <c r="B1011" s="13">
        <v>1164.2429999999999</v>
      </c>
      <c r="C1011" s="13">
        <v>139.75</v>
      </c>
      <c r="D1011" s="13">
        <v>67.875</v>
      </c>
      <c r="E1011" s="13">
        <v>88.753</v>
      </c>
      <c r="F1011" s="13">
        <v>75.503</v>
      </c>
      <c r="G1011" s="13">
        <v>94.875</v>
      </c>
      <c r="H1011" s="13">
        <v>236.83500000000001</v>
      </c>
      <c r="I1011" s="13">
        <v>87</v>
      </c>
      <c r="J1011" s="13">
        <v>56.5</v>
      </c>
      <c r="K1011" s="13">
        <v>170.32499999999999</v>
      </c>
      <c r="L1011" s="13">
        <v>177.49</v>
      </c>
      <c r="M1011" s="13">
        <v>49.835000000000001</v>
      </c>
      <c r="N1011" s="13">
        <v>70.322999999999993</v>
      </c>
      <c r="O1011" s="13">
        <v>132.66300000000001</v>
      </c>
      <c r="P1011" s="13">
        <v>84.317999999999998</v>
      </c>
      <c r="Q1011" s="13">
        <v>78.155000000000001</v>
      </c>
      <c r="R1011" s="13">
        <v>85.653000000000006</v>
      </c>
      <c r="S1011" s="13" t="e">
        <f t="shared" ca="1" si="26"/>
        <v>#NAME?</v>
      </c>
      <c r="T1011" s="13">
        <v>38</v>
      </c>
      <c r="U1011" s="13">
        <v>18</v>
      </c>
    </row>
    <row r="1012" spans="1:21" s="4" customFormat="1">
      <c r="A1012" s="10">
        <v>41893</v>
      </c>
      <c r="B1012" s="13">
        <v>1551.9929999999999</v>
      </c>
      <c r="C1012" s="13">
        <v>137.995</v>
      </c>
      <c r="D1012" s="13">
        <v>67.837999999999994</v>
      </c>
      <c r="E1012" s="13">
        <v>87.825999999999993</v>
      </c>
      <c r="F1012" s="13">
        <v>75.662999999999997</v>
      </c>
      <c r="G1012" s="13">
        <v>94.988</v>
      </c>
      <c r="H1012" s="13">
        <v>242.17500000000001</v>
      </c>
      <c r="I1012" s="13">
        <v>90.5</v>
      </c>
      <c r="J1012" s="13">
        <v>63.5</v>
      </c>
      <c r="K1012" s="13">
        <v>168.83500000000001</v>
      </c>
      <c r="L1012" s="13">
        <v>177.00299999999999</v>
      </c>
      <c r="M1012" s="13">
        <v>49.332999999999998</v>
      </c>
      <c r="N1012" s="13">
        <v>69.822999999999993</v>
      </c>
      <c r="O1012" s="13">
        <v>133.982</v>
      </c>
      <c r="P1012" s="13">
        <v>81.337999999999994</v>
      </c>
      <c r="Q1012" s="13">
        <v>77.308000000000007</v>
      </c>
      <c r="R1012" s="13">
        <v>83.17</v>
      </c>
      <c r="S1012" s="13" t="e">
        <f t="shared" ca="1" si="26"/>
        <v>#NAME?</v>
      </c>
      <c r="T1012" s="13">
        <v>38.5</v>
      </c>
      <c r="U1012" s="13">
        <v>17.5</v>
      </c>
    </row>
    <row r="1013" spans="1:21" s="4" customFormat="1">
      <c r="A1013" s="10">
        <v>41894</v>
      </c>
      <c r="B1013" s="13">
        <v>1810.4169999999999</v>
      </c>
      <c r="C1013" s="13">
        <v>143.125</v>
      </c>
      <c r="D1013" s="13">
        <v>70.25</v>
      </c>
      <c r="E1013" s="13">
        <v>94.106999999999999</v>
      </c>
      <c r="F1013" s="13">
        <v>78.503</v>
      </c>
      <c r="G1013" s="13">
        <v>98.125</v>
      </c>
      <c r="H1013" s="13">
        <v>238.16499999999999</v>
      </c>
      <c r="I1013" s="13">
        <v>92</v>
      </c>
      <c r="J1013" s="13">
        <v>65.5</v>
      </c>
      <c r="K1013" s="13">
        <v>172.34</v>
      </c>
      <c r="L1013" s="13">
        <v>184.00299999999999</v>
      </c>
      <c r="M1013" s="13">
        <v>51.482999999999997</v>
      </c>
      <c r="N1013" s="13">
        <v>69.503</v>
      </c>
      <c r="O1013" s="13">
        <v>133.637</v>
      </c>
      <c r="P1013" s="13">
        <v>83.647000000000006</v>
      </c>
      <c r="Q1013" s="13">
        <v>75.489999999999995</v>
      </c>
      <c r="R1013" s="13">
        <v>83.165000000000006</v>
      </c>
      <c r="S1013" s="13" t="e">
        <f t="shared" ca="1" si="26"/>
        <v>#NAME?</v>
      </c>
      <c r="T1013" s="13">
        <v>39.5</v>
      </c>
      <c r="U1013" s="13">
        <v>17.5</v>
      </c>
    </row>
    <row r="1014" spans="1:21" s="4" customFormat="1">
      <c r="A1014" s="10">
        <v>41895</v>
      </c>
      <c r="B1014" s="13">
        <v>1810.4169999999999</v>
      </c>
      <c r="C1014" s="13">
        <v>143.125</v>
      </c>
      <c r="D1014" s="13">
        <v>70.25</v>
      </c>
      <c r="E1014" s="13">
        <v>94.106999999999999</v>
      </c>
      <c r="F1014" s="13">
        <v>78.503</v>
      </c>
      <c r="G1014" s="13">
        <v>98.125</v>
      </c>
      <c r="H1014" s="13">
        <v>238.16499999999999</v>
      </c>
      <c r="I1014" s="13">
        <v>92</v>
      </c>
      <c r="J1014" s="13">
        <v>65.5</v>
      </c>
      <c r="K1014" s="13">
        <v>172.34</v>
      </c>
      <c r="L1014" s="13">
        <v>184.00299999999999</v>
      </c>
      <c r="M1014" s="13">
        <v>51.482999999999997</v>
      </c>
      <c r="N1014" s="13">
        <v>69.503</v>
      </c>
      <c r="O1014" s="13">
        <v>133.637</v>
      </c>
      <c r="P1014" s="13">
        <v>83.647000000000006</v>
      </c>
      <c r="Q1014" s="13">
        <v>75.489999999999995</v>
      </c>
      <c r="R1014" s="13">
        <v>83.165000000000006</v>
      </c>
      <c r="S1014" s="13" t="e">
        <f t="shared" ca="1" si="26"/>
        <v>#NAME?</v>
      </c>
      <c r="T1014" s="13">
        <v>39.5</v>
      </c>
      <c r="U1014" s="13">
        <v>17.5</v>
      </c>
    </row>
    <row r="1015" spans="1:21" s="4" customFormat="1">
      <c r="A1015" s="10">
        <v>41896</v>
      </c>
      <c r="B1015" s="13">
        <v>1810.4169999999999</v>
      </c>
      <c r="C1015" s="13">
        <v>143.125</v>
      </c>
      <c r="D1015" s="13">
        <v>70.25</v>
      </c>
      <c r="E1015" s="13">
        <v>94.106999999999999</v>
      </c>
      <c r="F1015" s="13">
        <v>78.503</v>
      </c>
      <c r="G1015" s="13">
        <v>98.125</v>
      </c>
      <c r="H1015" s="13">
        <v>238.16499999999999</v>
      </c>
      <c r="I1015" s="13">
        <v>92</v>
      </c>
      <c r="J1015" s="13">
        <v>65.5</v>
      </c>
      <c r="K1015" s="13">
        <v>172.34</v>
      </c>
      <c r="L1015" s="13">
        <v>184.00299999999999</v>
      </c>
      <c r="M1015" s="13">
        <v>51.482999999999997</v>
      </c>
      <c r="N1015" s="13">
        <v>69.503</v>
      </c>
      <c r="O1015" s="13">
        <v>133.637</v>
      </c>
      <c r="P1015" s="13">
        <v>83.647000000000006</v>
      </c>
      <c r="Q1015" s="13">
        <v>75.489999999999995</v>
      </c>
      <c r="R1015" s="13">
        <v>83.165000000000006</v>
      </c>
      <c r="S1015" s="13" t="e">
        <f t="shared" ca="1" si="26"/>
        <v>#NAME?</v>
      </c>
      <c r="T1015" s="13">
        <v>39.5</v>
      </c>
      <c r="U1015" s="13">
        <v>17.5</v>
      </c>
    </row>
    <row r="1016" spans="1:21" s="4" customFormat="1">
      <c r="A1016" s="10">
        <v>41897</v>
      </c>
      <c r="B1016" s="13">
        <v>1811.42</v>
      </c>
      <c r="C1016" s="13">
        <v>147</v>
      </c>
      <c r="D1016" s="13">
        <v>71.875</v>
      </c>
      <c r="E1016" s="13">
        <v>92.628</v>
      </c>
      <c r="F1016" s="13">
        <v>79.003</v>
      </c>
      <c r="G1016" s="13">
        <v>98.375</v>
      </c>
      <c r="H1016" s="13">
        <v>248.33799999999999</v>
      </c>
      <c r="I1016" s="13">
        <v>90.5</v>
      </c>
      <c r="J1016" s="13">
        <v>65</v>
      </c>
      <c r="K1016" s="13">
        <v>174.83500000000001</v>
      </c>
      <c r="L1016" s="13">
        <v>187.00299999999999</v>
      </c>
      <c r="M1016" s="13">
        <v>51.997999999999998</v>
      </c>
      <c r="N1016" s="13">
        <v>74.314999999999998</v>
      </c>
      <c r="O1016" s="13">
        <v>141.637</v>
      </c>
      <c r="P1016" s="13">
        <v>86.313000000000002</v>
      </c>
      <c r="Q1016" s="13">
        <v>79.308000000000007</v>
      </c>
      <c r="R1016" s="13">
        <v>87.477999999999994</v>
      </c>
      <c r="S1016" s="13" t="e">
        <f t="shared" ca="1" si="26"/>
        <v>#NAME?</v>
      </c>
      <c r="T1016" s="13">
        <v>41</v>
      </c>
      <c r="U1016" s="13">
        <v>17.5</v>
      </c>
    </row>
    <row r="1017" spans="1:21" s="4" customFormat="1">
      <c r="A1017" s="10">
        <v>41898</v>
      </c>
      <c r="B1017" s="13">
        <v>2689.6669999999999</v>
      </c>
      <c r="C1017" s="13">
        <v>142.34</v>
      </c>
      <c r="D1017" s="13">
        <v>69.507000000000005</v>
      </c>
      <c r="E1017" s="13">
        <v>90.171000000000006</v>
      </c>
      <c r="F1017" s="13">
        <v>76.347999999999999</v>
      </c>
      <c r="G1017" s="13">
        <v>95.343000000000004</v>
      </c>
      <c r="H1017" s="13">
        <v>243.34800000000001</v>
      </c>
      <c r="I1017" s="13">
        <v>91.5</v>
      </c>
      <c r="J1017" s="13">
        <v>67</v>
      </c>
      <c r="K1017" s="13">
        <v>172.51</v>
      </c>
      <c r="L1017" s="13">
        <v>185.327</v>
      </c>
      <c r="M1017" s="13">
        <v>52.825000000000003</v>
      </c>
      <c r="N1017" s="13">
        <v>74.66</v>
      </c>
      <c r="O1017" s="13">
        <v>143.32</v>
      </c>
      <c r="P1017" s="13">
        <v>85.007000000000005</v>
      </c>
      <c r="Q1017" s="13">
        <v>79.328000000000003</v>
      </c>
      <c r="R1017" s="13">
        <v>86.168000000000006</v>
      </c>
      <c r="S1017" s="13" t="e">
        <f t="shared" ca="1" si="26"/>
        <v>#NAME?</v>
      </c>
      <c r="T1017" s="13">
        <v>41.5</v>
      </c>
      <c r="U1017" s="13">
        <v>17.5</v>
      </c>
    </row>
    <row r="1018" spans="1:21" s="4" customFormat="1">
      <c r="A1018" s="10">
        <v>41899</v>
      </c>
      <c r="B1018" s="13">
        <v>2689.8040000000001</v>
      </c>
      <c r="C1018" s="13">
        <v>138.75</v>
      </c>
      <c r="D1018" s="13">
        <v>68.875</v>
      </c>
      <c r="E1018" s="13">
        <v>88.503</v>
      </c>
      <c r="F1018" s="13">
        <v>76.128</v>
      </c>
      <c r="G1018" s="13">
        <v>94.375</v>
      </c>
      <c r="H1018" s="13">
        <v>245.49</v>
      </c>
      <c r="I1018" s="13">
        <v>88</v>
      </c>
      <c r="J1018" s="13">
        <v>63.5</v>
      </c>
      <c r="K1018" s="13">
        <v>174.49</v>
      </c>
      <c r="L1018" s="13">
        <v>184.32499999999999</v>
      </c>
      <c r="M1018" s="13">
        <v>51.828000000000003</v>
      </c>
      <c r="N1018" s="13">
        <v>71.173000000000002</v>
      </c>
      <c r="O1018" s="13">
        <v>136.173</v>
      </c>
      <c r="P1018" s="13">
        <v>83.655000000000001</v>
      </c>
      <c r="Q1018" s="13">
        <v>75.677999999999997</v>
      </c>
      <c r="R1018" s="13">
        <v>82.504999999999995</v>
      </c>
      <c r="S1018" s="13" t="e">
        <f t="shared" ca="1" si="26"/>
        <v>#NAME?</v>
      </c>
      <c r="T1018" s="13">
        <v>40.5</v>
      </c>
      <c r="U1018" s="13">
        <v>17.5</v>
      </c>
    </row>
    <row r="1019" spans="1:21" s="4" customFormat="1">
      <c r="A1019" s="10">
        <v>41900</v>
      </c>
      <c r="B1019" s="13">
        <v>2691.1640000000002</v>
      </c>
      <c r="C1019" s="13">
        <v>138.917</v>
      </c>
      <c r="D1019" s="13">
        <v>68.417000000000002</v>
      </c>
      <c r="E1019" s="13">
        <v>87.67</v>
      </c>
      <c r="F1019" s="13">
        <v>76.668000000000006</v>
      </c>
      <c r="G1019" s="13">
        <v>95.748999999999995</v>
      </c>
      <c r="H1019" s="13">
        <v>245.49</v>
      </c>
      <c r="I1019" s="13">
        <v>86.5</v>
      </c>
      <c r="J1019" s="13">
        <v>61.5</v>
      </c>
      <c r="K1019" s="13">
        <v>173.34</v>
      </c>
      <c r="L1019" s="13">
        <v>185.17500000000001</v>
      </c>
      <c r="M1019" s="13">
        <v>51.658000000000001</v>
      </c>
      <c r="N1019" s="13">
        <v>71.828000000000003</v>
      </c>
      <c r="O1019" s="13">
        <v>135.34</v>
      </c>
      <c r="P1019" s="13">
        <v>81.003</v>
      </c>
      <c r="Q1019" s="13">
        <v>76.825000000000003</v>
      </c>
      <c r="R1019" s="13">
        <v>82.49</v>
      </c>
      <c r="S1019" s="13" t="e">
        <f t="shared" ca="1" si="26"/>
        <v>#NAME?</v>
      </c>
      <c r="T1019" s="13">
        <v>40.5</v>
      </c>
      <c r="U1019" s="13">
        <v>17</v>
      </c>
    </row>
    <row r="1020" spans="1:21" s="4" customFormat="1">
      <c r="A1020" s="10">
        <v>41901</v>
      </c>
      <c r="B1020" s="13">
        <v>2691.768</v>
      </c>
      <c r="C1020" s="13">
        <v>141.5</v>
      </c>
      <c r="D1020" s="13">
        <v>68.5</v>
      </c>
      <c r="E1020" s="13">
        <v>87.003</v>
      </c>
      <c r="F1020" s="13">
        <v>75.878</v>
      </c>
      <c r="G1020" s="13">
        <v>95</v>
      </c>
      <c r="H1020" s="13">
        <v>238.82499999999999</v>
      </c>
      <c r="I1020" s="13">
        <v>83</v>
      </c>
      <c r="J1020" s="13">
        <v>58.5</v>
      </c>
      <c r="K1020" s="13">
        <v>170.83799999999999</v>
      </c>
      <c r="L1020" s="13">
        <v>180.50299999999999</v>
      </c>
      <c r="M1020" s="13">
        <v>49.83</v>
      </c>
      <c r="N1020" s="13">
        <v>70.165000000000006</v>
      </c>
      <c r="O1020" s="13">
        <v>135.482</v>
      </c>
      <c r="P1020" s="13">
        <v>80.988</v>
      </c>
      <c r="Q1020" s="13">
        <v>75.328000000000003</v>
      </c>
      <c r="R1020" s="13">
        <v>81.155000000000001</v>
      </c>
      <c r="S1020" s="13" t="e">
        <f t="shared" ca="1" si="26"/>
        <v>#NAME?</v>
      </c>
      <c r="T1020" s="13">
        <v>40</v>
      </c>
      <c r="U1020" s="13">
        <v>17</v>
      </c>
    </row>
    <row r="1021" spans="1:21" s="4" customFormat="1">
      <c r="A1021" s="10">
        <v>41902</v>
      </c>
      <c r="B1021" s="13">
        <v>2691.768</v>
      </c>
      <c r="C1021" s="13">
        <v>141.5</v>
      </c>
      <c r="D1021" s="13">
        <v>68.5</v>
      </c>
      <c r="E1021" s="13">
        <v>87.003</v>
      </c>
      <c r="F1021" s="13">
        <v>75.878</v>
      </c>
      <c r="G1021" s="13">
        <v>95</v>
      </c>
      <c r="H1021" s="13">
        <v>238.82499999999999</v>
      </c>
      <c r="I1021" s="13">
        <v>83</v>
      </c>
      <c r="J1021" s="13">
        <v>58.5</v>
      </c>
      <c r="K1021" s="13">
        <v>170.83799999999999</v>
      </c>
      <c r="L1021" s="13">
        <v>180.50299999999999</v>
      </c>
      <c r="M1021" s="13">
        <v>49.83</v>
      </c>
      <c r="N1021" s="13">
        <v>70.165000000000006</v>
      </c>
      <c r="O1021" s="13">
        <v>135.482</v>
      </c>
      <c r="P1021" s="13">
        <v>80.988</v>
      </c>
      <c r="Q1021" s="13">
        <v>75.328000000000003</v>
      </c>
      <c r="R1021" s="13">
        <v>81.155000000000001</v>
      </c>
      <c r="S1021" s="13" t="e">
        <f t="shared" ca="1" si="26"/>
        <v>#NAME?</v>
      </c>
      <c r="T1021" s="13">
        <v>40</v>
      </c>
      <c r="U1021" s="13">
        <v>17</v>
      </c>
    </row>
    <row r="1022" spans="1:21" s="4" customFormat="1">
      <c r="A1022" s="10">
        <v>41903</v>
      </c>
      <c r="B1022" s="13">
        <v>2691.768</v>
      </c>
      <c r="C1022" s="13">
        <v>141.5</v>
      </c>
      <c r="D1022" s="13">
        <v>68.5</v>
      </c>
      <c r="E1022" s="13">
        <v>87.003</v>
      </c>
      <c r="F1022" s="13">
        <v>75.878</v>
      </c>
      <c r="G1022" s="13">
        <v>95</v>
      </c>
      <c r="H1022" s="13">
        <v>238.82499999999999</v>
      </c>
      <c r="I1022" s="13">
        <v>83</v>
      </c>
      <c r="J1022" s="13">
        <v>58.5</v>
      </c>
      <c r="K1022" s="13">
        <v>170.83799999999999</v>
      </c>
      <c r="L1022" s="13">
        <v>180.50299999999999</v>
      </c>
      <c r="M1022" s="13">
        <v>49.83</v>
      </c>
      <c r="N1022" s="13">
        <v>70.165000000000006</v>
      </c>
      <c r="O1022" s="13">
        <v>135.482</v>
      </c>
      <c r="P1022" s="13">
        <v>80.988</v>
      </c>
      <c r="Q1022" s="13">
        <v>75.328000000000003</v>
      </c>
      <c r="R1022" s="13">
        <v>81.155000000000001</v>
      </c>
      <c r="S1022" s="13" t="e">
        <f t="shared" ca="1" si="26"/>
        <v>#NAME?</v>
      </c>
      <c r="T1022" s="13">
        <v>40</v>
      </c>
      <c r="U1022" s="13">
        <v>17</v>
      </c>
    </row>
    <row r="1023" spans="1:21" s="4" customFormat="1">
      <c r="A1023" s="10">
        <v>41904</v>
      </c>
      <c r="B1023" s="13">
        <v>2663.1570000000002</v>
      </c>
      <c r="C1023" s="13">
        <v>157.809</v>
      </c>
      <c r="D1023" s="13">
        <v>74.918999999999997</v>
      </c>
      <c r="E1023" s="13">
        <v>94.932000000000002</v>
      </c>
      <c r="F1023" s="13">
        <v>83.15</v>
      </c>
      <c r="G1023" s="13">
        <v>99.125</v>
      </c>
      <c r="H1023" s="13">
        <v>239.98500000000001</v>
      </c>
      <c r="I1023" s="13">
        <v>83</v>
      </c>
      <c r="J1023" s="13">
        <v>58.5</v>
      </c>
      <c r="K1023" s="13">
        <v>180.99799999999999</v>
      </c>
      <c r="L1023" s="13">
        <v>191.33500000000001</v>
      </c>
      <c r="M1023" s="13">
        <v>52.997999999999998</v>
      </c>
      <c r="N1023" s="13">
        <v>77.334999999999994</v>
      </c>
      <c r="O1023" s="13">
        <v>146.97499999999999</v>
      </c>
      <c r="P1023" s="13">
        <v>87.484999999999999</v>
      </c>
      <c r="Q1023" s="13">
        <v>82.814999999999998</v>
      </c>
      <c r="R1023" s="13">
        <v>88.643000000000001</v>
      </c>
      <c r="S1023" s="13" t="e">
        <f t="shared" ca="1" si="26"/>
        <v>#NAME?</v>
      </c>
      <c r="T1023" s="13">
        <v>40.5</v>
      </c>
      <c r="U1023" s="13">
        <v>17.5</v>
      </c>
    </row>
    <row r="1024" spans="1:21" s="4" customFormat="1">
      <c r="A1024" s="10">
        <v>41905</v>
      </c>
      <c r="B1024" s="13">
        <v>2663.067</v>
      </c>
      <c r="C1024" s="13">
        <v>154.333</v>
      </c>
      <c r="D1024" s="13">
        <v>74.5</v>
      </c>
      <c r="E1024" s="13">
        <v>92.17</v>
      </c>
      <c r="F1024" s="13">
        <v>83.168000000000006</v>
      </c>
      <c r="G1024" s="13">
        <v>102.334</v>
      </c>
      <c r="H1024" s="13">
        <v>231.655</v>
      </c>
      <c r="I1024" s="13">
        <v>106.5</v>
      </c>
      <c r="J1024" s="13">
        <v>70.5</v>
      </c>
      <c r="K1024" s="13">
        <v>180.505</v>
      </c>
      <c r="L1024" s="13">
        <v>192.83799999999999</v>
      </c>
      <c r="M1024" s="13">
        <v>54.835000000000001</v>
      </c>
      <c r="N1024" s="13">
        <v>80.837999999999994</v>
      </c>
      <c r="O1024" s="13">
        <v>153.49</v>
      </c>
      <c r="P1024" s="13">
        <v>93.155000000000001</v>
      </c>
      <c r="Q1024" s="13">
        <v>83.347999999999999</v>
      </c>
      <c r="R1024" s="13">
        <v>89.343000000000004</v>
      </c>
      <c r="S1024" s="13" t="e">
        <f t="shared" ca="1" si="26"/>
        <v>#NAME?</v>
      </c>
      <c r="T1024" s="13">
        <v>40.5</v>
      </c>
      <c r="U1024" s="13">
        <v>17.5</v>
      </c>
    </row>
    <row r="1025" spans="1:21" s="4" customFormat="1">
      <c r="A1025" s="10">
        <v>41906</v>
      </c>
      <c r="B1025" s="13">
        <v>2663.5549999999998</v>
      </c>
      <c r="C1025" s="13">
        <v>152.66999999999999</v>
      </c>
      <c r="D1025" s="13">
        <v>71.513000000000005</v>
      </c>
      <c r="E1025" s="13">
        <v>90.350999999999999</v>
      </c>
      <c r="F1025" s="13">
        <v>82.343000000000004</v>
      </c>
      <c r="G1025" s="13">
        <v>99.507000000000005</v>
      </c>
      <c r="H1025" s="13">
        <v>222.84</v>
      </c>
      <c r="I1025" s="13">
        <v>106</v>
      </c>
      <c r="J1025" s="13">
        <v>70.5</v>
      </c>
      <c r="K1025" s="13">
        <v>179.83</v>
      </c>
      <c r="L1025" s="13">
        <v>194.33799999999999</v>
      </c>
      <c r="M1025" s="13">
        <v>54.505000000000003</v>
      </c>
      <c r="N1025" s="13">
        <v>81.322999999999993</v>
      </c>
      <c r="O1025" s="13">
        <v>151.822</v>
      </c>
      <c r="P1025" s="13">
        <v>90.174999999999997</v>
      </c>
      <c r="Q1025" s="13">
        <v>83.007000000000005</v>
      </c>
      <c r="R1025" s="13">
        <v>88.51</v>
      </c>
      <c r="S1025" s="13" t="e">
        <f t="shared" ca="1" si="26"/>
        <v>#NAME?</v>
      </c>
      <c r="T1025" s="13">
        <v>40.5</v>
      </c>
      <c r="U1025" s="13">
        <v>17.5</v>
      </c>
    </row>
    <row r="1026" spans="1:21" s="4" customFormat="1">
      <c r="A1026" s="10">
        <v>41907</v>
      </c>
      <c r="B1026" s="13">
        <v>2664.6619999999998</v>
      </c>
      <c r="C1026" s="13">
        <v>159.5</v>
      </c>
      <c r="D1026" s="13">
        <v>75</v>
      </c>
      <c r="E1026" s="13">
        <v>94.253</v>
      </c>
      <c r="F1026" s="13">
        <v>84.753</v>
      </c>
      <c r="G1026" s="13">
        <v>102.125</v>
      </c>
      <c r="H1026" s="13">
        <v>228.678</v>
      </c>
      <c r="I1026" s="13">
        <v>105</v>
      </c>
      <c r="J1026" s="13">
        <v>72.5</v>
      </c>
      <c r="K1026" s="13">
        <v>181.00700000000001</v>
      </c>
      <c r="L1026" s="13">
        <v>197.49799999999999</v>
      </c>
      <c r="M1026" s="13">
        <v>54.662999999999997</v>
      </c>
      <c r="N1026" s="13">
        <v>81.317999999999998</v>
      </c>
      <c r="O1026" s="13">
        <v>149.31</v>
      </c>
      <c r="P1026" s="13">
        <v>92.48</v>
      </c>
      <c r="Q1026" s="13">
        <v>84.814999999999998</v>
      </c>
      <c r="R1026" s="13">
        <v>88.662999999999997</v>
      </c>
      <c r="S1026" s="13" t="e">
        <f t="shared" ca="1" si="26"/>
        <v>#NAME?</v>
      </c>
      <c r="T1026" s="13">
        <v>44.5</v>
      </c>
      <c r="U1026" s="13">
        <v>19.5</v>
      </c>
    </row>
    <row r="1027" spans="1:21" s="4" customFormat="1">
      <c r="A1027" s="10">
        <v>41908</v>
      </c>
      <c r="B1027" s="13">
        <v>2663.7080000000001</v>
      </c>
      <c r="C1027" s="13">
        <v>161.625</v>
      </c>
      <c r="D1027" s="13">
        <v>75</v>
      </c>
      <c r="E1027" s="13">
        <v>95.878</v>
      </c>
      <c r="F1027" s="13">
        <v>87.628</v>
      </c>
      <c r="G1027" s="13">
        <v>105.75</v>
      </c>
      <c r="H1027" s="13">
        <v>239.82499999999999</v>
      </c>
      <c r="I1027" s="13">
        <v>105</v>
      </c>
      <c r="J1027" s="13">
        <v>72.5</v>
      </c>
      <c r="K1027" s="13">
        <v>189.173</v>
      </c>
      <c r="L1027" s="13">
        <v>199.66300000000001</v>
      </c>
      <c r="M1027" s="13">
        <v>58.148000000000003</v>
      </c>
      <c r="N1027" s="13">
        <v>85.153000000000006</v>
      </c>
      <c r="O1027" s="13">
        <v>154.81800000000001</v>
      </c>
      <c r="P1027" s="13">
        <v>93.834999999999994</v>
      </c>
      <c r="Q1027" s="13">
        <v>88.808000000000007</v>
      </c>
      <c r="R1027" s="13">
        <v>91</v>
      </c>
      <c r="S1027" s="13" t="e">
        <f t="shared" ca="1" si="26"/>
        <v>#NAME?</v>
      </c>
      <c r="T1027" s="13">
        <v>45.5</v>
      </c>
      <c r="U1027" s="13">
        <v>20</v>
      </c>
    </row>
    <row r="1028" spans="1:21" s="4" customFormat="1">
      <c r="A1028" s="10">
        <v>41909</v>
      </c>
      <c r="B1028" s="13">
        <v>2663.7080000000001</v>
      </c>
      <c r="C1028" s="13">
        <v>161.625</v>
      </c>
      <c r="D1028" s="13">
        <v>75</v>
      </c>
      <c r="E1028" s="13">
        <v>95.878</v>
      </c>
      <c r="F1028" s="13">
        <v>87.628</v>
      </c>
      <c r="G1028" s="13">
        <v>105.75</v>
      </c>
      <c r="H1028" s="13">
        <v>239.82499999999999</v>
      </c>
      <c r="I1028" s="13">
        <v>105</v>
      </c>
      <c r="J1028" s="13">
        <v>72.5</v>
      </c>
      <c r="K1028" s="13">
        <v>189.173</v>
      </c>
      <c r="L1028" s="13">
        <v>199.66300000000001</v>
      </c>
      <c r="M1028" s="13">
        <v>58.148000000000003</v>
      </c>
      <c r="N1028" s="13">
        <v>85.153000000000006</v>
      </c>
      <c r="O1028" s="13">
        <v>154.81800000000001</v>
      </c>
      <c r="P1028" s="13">
        <v>93.834999999999994</v>
      </c>
      <c r="Q1028" s="13">
        <v>88.808000000000007</v>
      </c>
      <c r="R1028" s="13">
        <v>91</v>
      </c>
      <c r="S1028" s="13" t="e">
        <f t="shared" ca="1" si="26"/>
        <v>#NAME?</v>
      </c>
      <c r="T1028" s="13">
        <v>45.5</v>
      </c>
      <c r="U1028" s="13">
        <v>20</v>
      </c>
    </row>
    <row r="1029" spans="1:21" s="4" customFormat="1">
      <c r="A1029" s="10">
        <v>41910</v>
      </c>
      <c r="B1029" s="13">
        <v>2663.7080000000001</v>
      </c>
      <c r="C1029" s="13">
        <v>161.625</v>
      </c>
      <c r="D1029" s="13">
        <v>75</v>
      </c>
      <c r="E1029" s="13">
        <v>95.878</v>
      </c>
      <c r="F1029" s="13">
        <v>87.628</v>
      </c>
      <c r="G1029" s="13">
        <v>105.75</v>
      </c>
      <c r="H1029" s="13">
        <v>239.82499999999999</v>
      </c>
      <c r="I1029" s="13">
        <v>105</v>
      </c>
      <c r="J1029" s="13">
        <v>72.5</v>
      </c>
      <c r="K1029" s="13">
        <v>189.173</v>
      </c>
      <c r="L1029" s="13">
        <v>199.66300000000001</v>
      </c>
      <c r="M1029" s="13">
        <v>58.148000000000003</v>
      </c>
      <c r="N1029" s="13">
        <v>85.153000000000006</v>
      </c>
      <c r="O1029" s="13">
        <v>154.81800000000001</v>
      </c>
      <c r="P1029" s="13">
        <v>93.834999999999994</v>
      </c>
      <c r="Q1029" s="13">
        <v>88.808000000000007</v>
      </c>
      <c r="R1029" s="13">
        <v>91</v>
      </c>
      <c r="S1029" s="13" t="e">
        <f t="shared" ca="1" si="26"/>
        <v>#NAME?</v>
      </c>
      <c r="T1029" s="13">
        <v>45.5</v>
      </c>
      <c r="U1029" s="13">
        <v>20</v>
      </c>
    </row>
    <row r="1030" spans="1:21" s="4" customFormat="1">
      <c r="A1030" s="10">
        <v>41911</v>
      </c>
      <c r="B1030" s="13">
        <v>2665.73</v>
      </c>
      <c r="C1030" s="13">
        <v>175.73400000000001</v>
      </c>
      <c r="D1030" s="13">
        <v>79.75</v>
      </c>
      <c r="E1030" s="13">
        <v>102.128</v>
      </c>
      <c r="F1030" s="13">
        <v>93.728999999999999</v>
      </c>
      <c r="G1030" s="13">
        <v>109.625</v>
      </c>
      <c r="H1030" s="13">
        <v>248.988</v>
      </c>
      <c r="I1030" s="13">
        <v>119</v>
      </c>
      <c r="J1030" s="13">
        <v>80.5</v>
      </c>
      <c r="K1030" s="13">
        <v>195.31299999999999</v>
      </c>
      <c r="L1030" s="13">
        <v>205.655</v>
      </c>
      <c r="M1030" s="13">
        <v>60.972999999999999</v>
      </c>
      <c r="N1030" s="13">
        <v>90.988</v>
      </c>
      <c r="O1030" s="13">
        <v>168.78299999999999</v>
      </c>
      <c r="P1030" s="13">
        <v>100.973</v>
      </c>
      <c r="Q1030" s="13">
        <v>90.322999999999993</v>
      </c>
      <c r="R1030" s="13">
        <v>96.968000000000004</v>
      </c>
      <c r="S1030" s="13" t="e">
        <f t="shared" ca="1" si="26"/>
        <v>#NAME?</v>
      </c>
      <c r="T1030" s="13">
        <v>46</v>
      </c>
      <c r="U1030" s="13">
        <v>20</v>
      </c>
    </row>
    <row r="1031" spans="1:21" s="4" customFormat="1">
      <c r="A1031" s="10">
        <v>41912</v>
      </c>
      <c r="B1031" s="13">
        <v>2666.1320000000001</v>
      </c>
      <c r="C1031" s="13">
        <v>175.625</v>
      </c>
      <c r="D1031" s="13">
        <v>77.75</v>
      </c>
      <c r="E1031" s="13">
        <v>100.378</v>
      </c>
      <c r="F1031" s="13">
        <v>86.837999999999994</v>
      </c>
      <c r="G1031" s="13">
        <v>107</v>
      </c>
      <c r="H1031" s="13">
        <v>248.512</v>
      </c>
      <c r="I1031" s="13">
        <v>117</v>
      </c>
      <c r="J1031" s="13">
        <v>80.5</v>
      </c>
      <c r="K1031" s="13">
        <v>195.322</v>
      </c>
      <c r="L1031" s="13">
        <v>207.66300000000001</v>
      </c>
      <c r="M1031" s="13">
        <v>59.482999999999997</v>
      </c>
      <c r="N1031" s="13">
        <v>88.983000000000004</v>
      </c>
      <c r="O1031" s="13">
        <v>163.83799999999999</v>
      </c>
      <c r="P1031" s="13">
        <v>99.484999999999999</v>
      </c>
      <c r="Q1031" s="13">
        <v>89.998000000000005</v>
      </c>
      <c r="R1031" s="13">
        <v>92.998000000000005</v>
      </c>
      <c r="S1031" s="13" t="e">
        <f t="shared" ca="1" si="26"/>
        <v>#NAME?</v>
      </c>
      <c r="T1031" s="13">
        <v>45.5</v>
      </c>
      <c r="U1031" s="13">
        <v>20</v>
      </c>
    </row>
    <row r="1032" spans="1:21" s="4" customFormat="1">
      <c r="A1032" s="10">
        <v>41913</v>
      </c>
      <c r="B1032" s="13">
        <v>2666.7919999999999</v>
      </c>
      <c r="C1032" s="13">
        <v>176.125</v>
      </c>
      <c r="D1032" s="13">
        <v>79.375</v>
      </c>
      <c r="E1032" s="13">
        <v>100.878</v>
      </c>
      <c r="F1032" s="13">
        <v>87.753</v>
      </c>
      <c r="G1032" s="13">
        <v>106.75</v>
      </c>
      <c r="H1032" s="13">
        <v>247.655</v>
      </c>
      <c r="I1032" s="13">
        <v>111</v>
      </c>
      <c r="J1032" s="13">
        <v>77.5</v>
      </c>
      <c r="K1032" s="13">
        <v>194.005</v>
      </c>
      <c r="L1032" s="13">
        <v>205.65</v>
      </c>
      <c r="M1032" s="13">
        <v>56.167999999999999</v>
      </c>
      <c r="N1032" s="13">
        <v>88.314999999999998</v>
      </c>
      <c r="O1032" s="13">
        <v>165.97300000000001</v>
      </c>
      <c r="P1032" s="13">
        <v>96.165000000000006</v>
      </c>
      <c r="Q1032" s="13">
        <v>90.977999999999994</v>
      </c>
      <c r="R1032" s="13">
        <v>92.16</v>
      </c>
      <c r="S1032" s="13" t="e">
        <f t="shared" ca="1" si="26"/>
        <v>#NAME?</v>
      </c>
      <c r="T1032" s="13">
        <v>45.5</v>
      </c>
      <c r="U1032" s="13">
        <v>20</v>
      </c>
    </row>
    <row r="1033" spans="1:21" s="4" customFormat="1">
      <c r="A1033" s="10">
        <v>41914</v>
      </c>
      <c r="B1033" s="13">
        <v>2666.03</v>
      </c>
      <c r="C1033" s="13">
        <v>176.125</v>
      </c>
      <c r="D1033" s="13">
        <v>79.125</v>
      </c>
      <c r="E1033" s="13">
        <v>99.128</v>
      </c>
      <c r="F1033" s="13">
        <v>86.753</v>
      </c>
      <c r="G1033" s="13">
        <v>104.75</v>
      </c>
      <c r="H1033" s="13">
        <v>251.00700000000001</v>
      </c>
      <c r="I1033" s="13">
        <v>111.5</v>
      </c>
      <c r="J1033" s="13">
        <v>77.5</v>
      </c>
      <c r="K1033" s="13">
        <v>197.988</v>
      </c>
      <c r="L1033" s="13">
        <v>207.49</v>
      </c>
      <c r="M1033" s="13">
        <v>58.65</v>
      </c>
      <c r="N1033" s="13">
        <v>86.334999999999994</v>
      </c>
      <c r="O1033" s="13">
        <v>172.827</v>
      </c>
      <c r="P1033" s="13">
        <v>95.84</v>
      </c>
      <c r="Q1033" s="13">
        <v>90.983000000000004</v>
      </c>
      <c r="R1033" s="13">
        <v>92.165000000000006</v>
      </c>
      <c r="S1033" s="13" t="e">
        <f t="shared" ca="1" si="26"/>
        <v>#NAME?</v>
      </c>
      <c r="T1033" s="13">
        <v>46</v>
      </c>
      <c r="U1033" s="13">
        <v>20</v>
      </c>
    </row>
    <row r="1034" spans="1:21" s="4" customFormat="1">
      <c r="A1034" s="10">
        <v>41915</v>
      </c>
      <c r="B1034" s="13">
        <v>2666.7190000000001</v>
      </c>
      <c r="C1034" s="13">
        <v>174.67</v>
      </c>
      <c r="D1034" s="13">
        <v>77.832999999999998</v>
      </c>
      <c r="E1034" s="13">
        <v>101.831</v>
      </c>
      <c r="F1034" s="13">
        <v>88.992999999999995</v>
      </c>
      <c r="G1034" s="13">
        <v>104.173</v>
      </c>
      <c r="H1034" s="13">
        <v>251.33</v>
      </c>
      <c r="I1034" s="13">
        <v>108.5</v>
      </c>
      <c r="J1034" s="13">
        <v>77</v>
      </c>
      <c r="K1034" s="13">
        <v>196.17500000000001</v>
      </c>
      <c r="L1034" s="13">
        <v>205.827</v>
      </c>
      <c r="M1034" s="13">
        <v>56.994999999999997</v>
      </c>
      <c r="N1034" s="13">
        <v>85.17</v>
      </c>
      <c r="O1034" s="13">
        <v>169.012</v>
      </c>
      <c r="P1034" s="13">
        <v>94.18</v>
      </c>
      <c r="Q1034" s="13">
        <v>87.013000000000005</v>
      </c>
      <c r="R1034" s="13">
        <v>91.825000000000003</v>
      </c>
      <c r="S1034" s="13" t="e">
        <f t="shared" ca="1" si="26"/>
        <v>#NAME?</v>
      </c>
      <c r="T1034" s="13">
        <v>46</v>
      </c>
      <c r="U1034" s="13">
        <v>20</v>
      </c>
    </row>
    <row r="1035" spans="1:21" s="4" customFormat="1">
      <c r="A1035" s="10">
        <v>41916</v>
      </c>
      <c r="B1035" s="13">
        <v>2666.7190000000001</v>
      </c>
      <c r="C1035" s="13">
        <v>174.67</v>
      </c>
      <c r="D1035" s="13">
        <v>77.832999999999998</v>
      </c>
      <c r="E1035" s="13">
        <v>101.831</v>
      </c>
      <c r="F1035" s="13">
        <v>88.992999999999995</v>
      </c>
      <c r="G1035" s="13">
        <v>104.173</v>
      </c>
      <c r="H1035" s="13">
        <v>251.33</v>
      </c>
      <c r="I1035" s="13">
        <v>108.5</v>
      </c>
      <c r="J1035" s="13">
        <v>77</v>
      </c>
      <c r="K1035" s="13">
        <v>196.17500000000001</v>
      </c>
      <c r="L1035" s="13">
        <v>205.827</v>
      </c>
      <c r="M1035" s="13">
        <v>56.994999999999997</v>
      </c>
      <c r="N1035" s="13">
        <v>85.17</v>
      </c>
      <c r="O1035" s="13">
        <v>169.012</v>
      </c>
      <c r="P1035" s="13">
        <v>94.18</v>
      </c>
      <c r="Q1035" s="13">
        <v>87.013000000000005</v>
      </c>
      <c r="R1035" s="13">
        <v>91.825000000000003</v>
      </c>
      <c r="S1035" s="13" t="e">
        <f t="shared" ca="1" si="26"/>
        <v>#NAME?</v>
      </c>
      <c r="T1035" s="13">
        <v>46</v>
      </c>
      <c r="U1035" s="13">
        <v>20</v>
      </c>
    </row>
    <row r="1036" spans="1:21" s="4" customFormat="1">
      <c r="A1036" s="10">
        <v>41917</v>
      </c>
      <c r="B1036" s="13">
        <v>2666.7190000000001</v>
      </c>
      <c r="C1036" s="13">
        <v>174.67</v>
      </c>
      <c r="D1036" s="13">
        <v>77.832999999999998</v>
      </c>
      <c r="E1036" s="13">
        <v>101.831</v>
      </c>
      <c r="F1036" s="13">
        <v>88.992999999999995</v>
      </c>
      <c r="G1036" s="13">
        <v>104.173</v>
      </c>
      <c r="H1036" s="13">
        <v>251.33</v>
      </c>
      <c r="I1036" s="13">
        <v>108.5</v>
      </c>
      <c r="J1036" s="13">
        <v>77</v>
      </c>
      <c r="K1036" s="13">
        <v>196.17500000000001</v>
      </c>
      <c r="L1036" s="13">
        <v>205.827</v>
      </c>
      <c r="M1036" s="13">
        <v>56.994999999999997</v>
      </c>
      <c r="N1036" s="13">
        <v>85.17</v>
      </c>
      <c r="O1036" s="13">
        <v>169.012</v>
      </c>
      <c r="P1036" s="13">
        <v>94.18</v>
      </c>
      <c r="Q1036" s="13">
        <v>87.013000000000005</v>
      </c>
      <c r="R1036" s="13">
        <v>91.825000000000003</v>
      </c>
      <c r="S1036" s="13" t="e">
        <f t="shared" ca="1" si="26"/>
        <v>#NAME?</v>
      </c>
      <c r="T1036" s="13">
        <v>46</v>
      </c>
      <c r="U1036" s="13">
        <v>20</v>
      </c>
    </row>
    <row r="1037" spans="1:21" s="4" customFormat="1">
      <c r="A1037" s="10">
        <v>41918</v>
      </c>
      <c r="B1037" s="13">
        <v>2667.808</v>
      </c>
      <c r="C1037" s="13">
        <v>161.26900000000001</v>
      </c>
      <c r="D1037" s="13">
        <v>76.875</v>
      </c>
      <c r="E1037" s="13">
        <v>97.628</v>
      </c>
      <c r="F1037" s="13">
        <v>85.878</v>
      </c>
      <c r="G1037" s="13">
        <v>105.25</v>
      </c>
      <c r="H1037" s="13">
        <v>244.66300000000001</v>
      </c>
      <c r="I1037" s="13">
        <v>109.5</v>
      </c>
      <c r="J1037" s="13">
        <v>77.5</v>
      </c>
      <c r="K1037" s="13">
        <v>188.33799999999999</v>
      </c>
      <c r="L1037" s="13">
        <v>194.82499999999999</v>
      </c>
      <c r="M1037" s="13">
        <v>52.674999999999997</v>
      </c>
      <c r="N1037" s="13">
        <v>83.477999999999994</v>
      </c>
      <c r="O1037" s="13">
        <v>165.518</v>
      </c>
      <c r="P1037" s="13">
        <v>93.155000000000001</v>
      </c>
      <c r="Q1037" s="13">
        <v>85.003</v>
      </c>
      <c r="R1037" s="13">
        <v>89.16</v>
      </c>
      <c r="S1037" s="13" t="e">
        <f t="shared" ca="1" si="26"/>
        <v>#NAME?</v>
      </c>
      <c r="T1037" s="13">
        <v>46</v>
      </c>
      <c r="U1037" s="13">
        <v>20</v>
      </c>
    </row>
    <row r="1038" spans="1:21" s="4" customFormat="1">
      <c r="A1038" s="10">
        <v>41919</v>
      </c>
      <c r="B1038" s="13">
        <v>2668.114</v>
      </c>
      <c r="C1038" s="13">
        <v>157.375</v>
      </c>
      <c r="D1038" s="13">
        <v>77.875</v>
      </c>
      <c r="E1038" s="13">
        <v>98.003</v>
      </c>
      <c r="F1038" s="13">
        <v>86.253</v>
      </c>
      <c r="G1038" s="13">
        <v>105.125</v>
      </c>
      <c r="H1038" s="13">
        <v>247.982</v>
      </c>
      <c r="I1038" s="13">
        <v>112.5</v>
      </c>
      <c r="J1038" s="13">
        <v>81.5</v>
      </c>
      <c r="K1038" s="13">
        <v>188.327</v>
      </c>
      <c r="L1038" s="13">
        <v>195.82</v>
      </c>
      <c r="M1038" s="13">
        <v>55.984999999999999</v>
      </c>
      <c r="N1038" s="13">
        <v>85.988</v>
      </c>
      <c r="O1038" s="13">
        <v>167.16300000000001</v>
      </c>
      <c r="P1038" s="13">
        <v>95.003</v>
      </c>
      <c r="Q1038" s="13">
        <v>87.003</v>
      </c>
      <c r="R1038" s="13">
        <v>89.007000000000005</v>
      </c>
      <c r="S1038" s="13" t="e">
        <f t="shared" ca="1" si="26"/>
        <v>#NAME?</v>
      </c>
      <c r="T1038" s="13">
        <v>47</v>
      </c>
      <c r="U1038" s="13">
        <v>20</v>
      </c>
    </row>
    <row r="1039" spans="1:21" s="4" customFormat="1">
      <c r="A1039" s="10">
        <v>41920</v>
      </c>
      <c r="B1039" s="13">
        <v>2667.5810000000001</v>
      </c>
      <c r="C1039" s="13">
        <v>152.66999999999999</v>
      </c>
      <c r="D1039" s="13">
        <v>74.847999999999999</v>
      </c>
      <c r="E1039" s="13">
        <v>97.320999999999998</v>
      </c>
      <c r="F1039" s="13">
        <v>84.828000000000003</v>
      </c>
      <c r="G1039" s="13">
        <v>101.673</v>
      </c>
      <c r="H1039" s="13">
        <v>252.982</v>
      </c>
      <c r="I1039" s="13">
        <v>112</v>
      </c>
      <c r="J1039" s="13">
        <v>81.5</v>
      </c>
      <c r="K1039" s="13">
        <v>190.673</v>
      </c>
      <c r="L1039" s="13">
        <v>201.995</v>
      </c>
      <c r="M1039" s="13">
        <v>58.152999999999999</v>
      </c>
      <c r="N1039" s="13">
        <v>87.66</v>
      </c>
      <c r="O1039" s="13">
        <v>172.00299999999999</v>
      </c>
      <c r="P1039" s="13">
        <v>96.183000000000007</v>
      </c>
      <c r="Q1039" s="13">
        <v>89.322999999999993</v>
      </c>
      <c r="R1039" s="13">
        <v>89.677999999999997</v>
      </c>
      <c r="S1039" s="13" t="e">
        <f t="shared" ca="1" si="26"/>
        <v>#NAME?</v>
      </c>
      <c r="T1039" s="13">
        <v>47.5</v>
      </c>
      <c r="U1039" s="13">
        <v>20</v>
      </c>
    </row>
    <row r="1040" spans="1:21" s="4" customFormat="1">
      <c r="A1040" s="10">
        <v>41921</v>
      </c>
      <c r="B1040" s="13">
        <v>2666.6030000000001</v>
      </c>
      <c r="C1040" s="13">
        <v>154.875</v>
      </c>
      <c r="D1040" s="13">
        <v>76.875</v>
      </c>
      <c r="E1040" s="13">
        <v>98.003</v>
      </c>
      <c r="F1040" s="13">
        <v>85.003</v>
      </c>
      <c r="G1040" s="13">
        <v>103.375</v>
      </c>
      <c r="H1040" s="13">
        <v>247.49</v>
      </c>
      <c r="I1040" s="13">
        <v>112</v>
      </c>
      <c r="J1040" s="13">
        <v>81.5</v>
      </c>
      <c r="K1040" s="13">
        <v>184.65799999999999</v>
      </c>
      <c r="L1040" s="13">
        <v>195.375</v>
      </c>
      <c r="M1040" s="13">
        <v>56.323</v>
      </c>
      <c r="N1040" s="13">
        <v>86.322999999999993</v>
      </c>
      <c r="O1040" s="13">
        <v>168.66300000000001</v>
      </c>
      <c r="P1040" s="13">
        <v>95.003</v>
      </c>
      <c r="Q1040" s="13">
        <v>88.317999999999998</v>
      </c>
      <c r="R1040" s="13">
        <v>89.332999999999998</v>
      </c>
      <c r="S1040" s="13" t="e">
        <f t="shared" ca="1" si="26"/>
        <v>#NAME?</v>
      </c>
      <c r="T1040" s="13">
        <v>47</v>
      </c>
      <c r="U1040" s="13">
        <v>20</v>
      </c>
    </row>
    <row r="1041" spans="1:21" s="4" customFormat="1">
      <c r="A1041" s="10">
        <v>41922</v>
      </c>
      <c r="B1041" s="13">
        <v>2666.6030000000001</v>
      </c>
      <c r="C1041" s="13">
        <v>158.625</v>
      </c>
      <c r="D1041" s="13">
        <v>76.625</v>
      </c>
      <c r="E1041" s="13">
        <v>99.003</v>
      </c>
      <c r="F1041" s="13">
        <v>85.753</v>
      </c>
      <c r="G1041" s="13">
        <v>105</v>
      </c>
      <c r="H1041" s="13">
        <v>257.33999999999997</v>
      </c>
      <c r="I1041" s="13">
        <v>112</v>
      </c>
      <c r="J1041" s="13">
        <v>82.5</v>
      </c>
      <c r="K1041" s="13">
        <v>195.00299999999999</v>
      </c>
      <c r="L1041" s="13">
        <v>201.322</v>
      </c>
      <c r="M1041" s="13">
        <v>58.82</v>
      </c>
      <c r="N1041" s="13">
        <v>87.17</v>
      </c>
      <c r="O1041" s="13">
        <v>174.81800000000001</v>
      </c>
      <c r="P1041" s="13">
        <v>96.998000000000005</v>
      </c>
      <c r="Q1041" s="13">
        <v>88.668000000000006</v>
      </c>
      <c r="R1041" s="13">
        <v>90.673000000000002</v>
      </c>
      <c r="S1041" s="13" t="e">
        <f t="shared" ca="1" si="26"/>
        <v>#NAME?</v>
      </c>
      <c r="T1041" s="13">
        <v>47</v>
      </c>
      <c r="U1041" s="13">
        <v>20.5</v>
      </c>
    </row>
    <row r="1042" spans="1:21" s="4" customFormat="1">
      <c r="A1042" s="10">
        <v>41923</v>
      </c>
      <c r="B1042" s="13">
        <v>2666.6030000000001</v>
      </c>
      <c r="C1042" s="13">
        <v>158.625</v>
      </c>
      <c r="D1042" s="13">
        <v>76.625</v>
      </c>
      <c r="E1042" s="13">
        <v>99.003</v>
      </c>
      <c r="F1042" s="13">
        <v>85.753</v>
      </c>
      <c r="G1042" s="13">
        <v>105</v>
      </c>
      <c r="H1042" s="13">
        <v>257.33999999999997</v>
      </c>
      <c r="I1042" s="13">
        <v>112</v>
      </c>
      <c r="J1042" s="13">
        <v>82.5</v>
      </c>
      <c r="K1042" s="13">
        <v>195.00299999999999</v>
      </c>
      <c r="L1042" s="13">
        <v>201.322</v>
      </c>
      <c r="M1042" s="13">
        <v>58.82</v>
      </c>
      <c r="N1042" s="13">
        <v>87.17</v>
      </c>
      <c r="O1042" s="13">
        <v>174.81800000000001</v>
      </c>
      <c r="P1042" s="13">
        <v>96.998000000000005</v>
      </c>
      <c r="Q1042" s="13">
        <v>88.668000000000006</v>
      </c>
      <c r="R1042" s="13">
        <v>90.673000000000002</v>
      </c>
      <c r="S1042" s="13" t="e">
        <f t="shared" ca="1" si="26"/>
        <v>#NAME?</v>
      </c>
      <c r="T1042" s="13">
        <v>47</v>
      </c>
      <c r="U1042" s="13">
        <v>20.5</v>
      </c>
    </row>
    <row r="1043" spans="1:21" s="4" customFormat="1">
      <c r="A1043" s="10">
        <v>41924</v>
      </c>
      <c r="B1043" s="13">
        <v>2666.6030000000001</v>
      </c>
      <c r="C1043" s="13">
        <v>158.625</v>
      </c>
      <c r="D1043" s="13">
        <v>76.625</v>
      </c>
      <c r="E1043" s="13">
        <v>99.003</v>
      </c>
      <c r="F1043" s="13">
        <v>85.753</v>
      </c>
      <c r="G1043" s="13">
        <v>105</v>
      </c>
      <c r="H1043" s="13">
        <v>257.33999999999997</v>
      </c>
      <c r="I1043" s="13">
        <v>112</v>
      </c>
      <c r="J1043" s="13">
        <v>82.5</v>
      </c>
      <c r="K1043" s="13">
        <v>195.00299999999999</v>
      </c>
      <c r="L1043" s="13">
        <v>201.322</v>
      </c>
      <c r="M1043" s="13">
        <v>58.82</v>
      </c>
      <c r="N1043" s="13">
        <v>87.17</v>
      </c>
      <c r="O1043" s="13">
        <v>174.81800000000001</v>
      </c>
      <c r="P1043" s="13">
        <v>96.998000000000005</v>
      </c>
      <c r="Q1043" s="13">
        <v>88.668000000000006</v>
      </c>
      <c r="R1043" s="13">
        <v>90.673000000000002</v>
      </c>
      <c r="S1043" s="13" t="e">
        <f t="shared" ca="1" si="26"/>
        <v>#NAME?</v>
      </c>
      <c r="T1043" s="13">
        <v>47</v>
      </c>
      <c r="U1043" s="13">
        <v>20.5</v>
      </c>
    </row>
    <row r="1044" spans="1:21" s="4" customFormat="1">
      <c r="A1044" s="10">
        <v>41925</v>
      </c>
      <c r="B1044" s="13">
        <v>2667.654</v>
      </c>
      <c r="C1044" s="13">
        <v>159.97</v>
      </c>
      <c r="D1044" s="13">
        <v>77.887</v>
      </c>
      <c r="E1044" s="13">
        <v>99.659000000000006</v>
      </c>
      <c r="F1044" s="13">
        <v>87.156999999999996</v>
      </c>
      <c r="G1044" s="13">
        <v>106.039</v>
      </c>
      <c r="H1044" s="13">
        <v>256.15499999999997</v>
      </c>
      <c r="I1044" s="13">
        <v>114.5</v>
      </c>
      <c r="J1044" s="13">
        <v>84.5</v>
      </c>
      <c r="K1044" s="13">
        <v>193.83799999999999</v>
      </c>
      <c r="L1044" s="13">
        <v>200.505</v>
      </c>
      <c r="M1044" s="13">
        <v>58.82</v>
      </c>
      <c r="N1044" s="13">
        <v>87.17</v>
      </c>
      <c r="O1044" s="13">
        <v>174.81800000000001</v>
      </c>
      <c r="P1044" s="13">
        <v>96.998000000000005</v>
      </c>
      <c r="Q1044" s="13">
        <v>88.668000000000006</v>
      </c>
      <c r="R1044" s="13">
        <v>90.673000000000002</v>
      </c>
      <c r="S1044" s="13" t="e">
        <f t="shared" ca="1" si="26"/>
        <v>#NAME?</v>
      </c>
      <c r="T1044" s="13">
        <v>44</v>
      </c>
      <c r="U1044" s="13">
        <v>20.5</v>
      </c>
    </row>
    <row r="1045" spans="1:21" s="4" customFormat="1">
      <c r="A1045" s="10">
        <v>41926</v>
      </c>
      <c r="B1045" s="13">
        <v>2668.6849999999999</v>
      </c>
      <c r="C1045" s="13">
        <v>159.15799999999999</v>
      </c>
      <c r="D1045" s="13">
        <v>77.837999999999994</v>
      </c>
      <c r="E1045" s="13">
        <v>99.177999999999997</v>
      </c>
      <c r="F1045" s="13">
        <v>88.662999999999997</v>
      </c>
      <c r="G1045" s="13">
        <v>106.82299999999999</v>
      </c>
      <c r="H1045" s="13">
        <v>251.16499999999999</v>
      </c>
      <c r="I1045" s="13">
        <v>116.5</v>
      </c>
      <c r="J1045" s="13">
        <v>86.5</v>
      </c>
      <c r="K1045" s="13">
        <v>190.50700000000001</v>
      </c>
      <c r="L1045" s="13">
        <v>197.505</v>
      </c>
      <c r="M1045" s="13">
        <v>58.82</v>
      </c>
      <c r="N1045" s="13">
        <v>87.17</v>
      </c>
      <c r="O1045" s="13">
        <v>174.81800000000001</v>
      </c>
      <c r="P1045" s="13">
        <v>96.998000000000005</v>
      </c>
      <c r="Q1045" s="13">
        <v>88.668000000000006</v>
      </c>
      <c r="R1045" s="13">
        <v>90.673000000000002</v>
      </c>
      <c r="S1045" s="13" t="e">
        <f t="shared" ca="1" si="26"/>
        <v>#NAME?</v>
      </c>
      <c r="T1045" s="13">
        <v>44.5</v>
      </c>
      <c r="U1045" s="13">
        <v>20.5</v>
      </c>
    </row>
    <row r="1046" spans="1:21" s="4" customFormat="1">
      <c r="A1046" s="10">
        <v>41927</v>
      </c>
      <c r="B1046" s="13">
        <v>2668.6849999999999</v>
      </c>
      <c r="C1046" s="13">
        <v>162.827</v>
      </c>
      <c r="D1046" s="13">
        <v>83.332999999999998</v>
      </c>
      <c r="E1046" s="13">
        <v>106.13800000000001</v>
      </c>
      <c r="F1046" s="13">
        <v>93.491</v>
      </c>
      <c r="G1046" s="13">
        <v>113.47799999999999</v>
      </c>
      <c r="H1046" s="13">
        <v>265.50299999999999</v>
      </c>
      <c r="I1046" s="13">
        <v>116.5</v>
      </c>
      <c r="J1046" s="13">
        <v>86.5</v>
      </c>
      <c r="K1046" s="13">
        <v>200.83500000000001</v>
      </c>
      <c r="L1046" s="13">
        <v>200.505</v>
      </c>
      <c r="M1046" s="13">
        <v>58.82</v>
      </c>
      <c r="N1046" s="13">
        <v>87.17</v>
      </c>
      <c r="O1046" s="13">
        <v>174.81800000000001</v>
      </c>
      <c r="P1046" s="13">
        <v>96.998000000000005</v>
      </c>
      <c r="Q1046" s="13">
        <v>88.668000000000006</v>
      </c>
      <c r="R1046" s="13">
        <v>90.673000000000002</v>
      </c>
      <c r="S1046" s="13" t="e">
        <f t="shared" ca="1" si="26"/>
        <v>#NAME?</v>
      </c>
      <c r="T1046" s="13">
        <v>44.5</v>
      </c>
      <c r="U1046" s="13">
        <v>21</v>
      </c>
    </row>
    <row r="1047" spans="1:21" s="4" customFormat="1">
      <c r="A1047" s="10">
        <v>41928</v>
      </c>
      <c r="B1047" s="13">
        <v>2668.6640000000002</v>
      </c>
      <c r="C1047" s="13">
        <v>165.66</v>
      </c>
      <c r="D1047" s="13">
        <v>84.183000000000007</v>
      </c>
      <c r="E1047" s="13">
        <v>108.15300000000001</v>
      </c>
      <c r="F1047" s="13">
        <v>93.501000000000005</v>
      </c>
      <c r="G1047" s="13">
        <v>114.158</v>
      </c>
      <c r="H1047" s="13">
        <v>266.178</v>
      </c>
      <c r="I1047" s="13">
        <v>139</v>
      </c>
      <c r="J1047" s="13">
        <v>118</v>
      </c>
      <c r="K1047" s="13">
        <v>201.98500000000001</v>
      </c>
      <c r="L1047" s="13">
        <v>203.66</v>
      </c>
      <c r="M1047" s="13">
        <v>58.82</v>
      </c>
      <c r="N1047" s="13">
        <v>87.17</v>
      </c>
      <c r="O1047" s="13">
        <v>174.81800000000001</v>
      </c>
      <c r="P1047" s="13">
        <v>103.83499999999999</v>
      </c>
      <c r="Q1047" s="13">
        <v>88.668000000000006</v>
      </c>
      <c r="R1047" s="13">
        <v>90.673000000000002</v>
      </c>
      <c r="S1047" s="13" t="e">
        <f t="shared" ca="1" si="26"/>
        <v>#NAME?</v>
      </c>
      <c r="T1047" s="13">
        <v>44.5</v>
      </c>
      <c r="U1047" s="13">
        <v>22.5</v>
      </c>
    </row>
    <row r="1048" spans="1:21" s="4" customFormat="1">
      <c r="A1048" s="10">
        <v>41929</v>
      </c>
      <c r="B1048" s="13">
        <v>2668.7339999999999</v>
      </c>
      <c r="C1048" s="13">
        <v>158.01</v>
      </c>
      <c r="D1048" s="13">
        <v>80.673000000000002</v>
      </c>
      <c r="E1048" s="13">
        <v>99.688000000000002</v>
      </c>
      <c r="F1048" s="13">
        <v>87.180999999999997</v>
      </c>
      <c r="G1048" s="13">
        <v>107.18300000000001</v>
      </c>
      <c r="H1048" s="13">
        <v>258.16000000000003</v>
      </c>
      <c r="I1048" s="13">
        <v>139</v>
      </c>
      <c r="J1048" s="13">
        <v>118</v>
      </c>
      <c r="K1048" s="13">
        <v>188.84</v>
      </c>
      <c r="L1048" s="13">
        <v>190.51</v>
      </c>
      <c r="M1048" s="13">
        <v>59.51</v>
      </c>
      <c r="N1048" s="13">
        <v>89.347999999999999</v>
      </c>
      <c r="O1048" s="13">
        <v>163.03</v>
      </c>
      <c r="P1048" s="13">
        <v>100.01300000000001</v>
      </c>
      <c r="Q1048" s="13">
        <v>93.834999999999994</v>
      </c>
      <c r="R1048" s="13">
        <v>97.998000000000005</v>
      </c>
      <c r="S1048" s="13" t="e">
        <f t="shared" ca="1" si="26"/>
        <v>#NAME?</v>
      </c>
      <c r="T1048" s="13">
        <v>55.5</v>
      </c>
      <c r="U1048" s="13">
        <v>20.5</v>
      </c>
    </row>
    <row r="1049" spans="1:21" s="4" customFormat="1">
      <c r="A1049" s="10">
        <v>41930</v>
      </c>
      <c r="B1049" s="13">
        <v>2668.7339999999999</v>
      </c>
      <c r="C1049" s="13">
        <v>158.01</v>
      </c>
      <c r="D1049" s="13">
        <v>80.673000000000002</v>
      </c>
      <c r="E1049" s="13">
        <v>99.688000000000002</v>
      </c>
      <c r="F1049" s="13">
        <v>87.180999999999997</v>
      </c>
      <c r="G1049" s="13">
        <v>107.18300000000001</v>
      </c>
      <c r="H1049" s="13">
        <v>258.16000000000003</v>
      </c>
      <c r="I1049" s="13">
        <v>139</v>
      </c>
      <c r="J1049" s="13">
        <v>118</v>
      </c>
      <c r="K1049" s="13">
        <v>188.84</v>
      </c>
      <c r="L1049" s="13">
        <v>190.51</v>
      </c>
      <c r="M1049" s="13">
        <v>59.51</v>
      </c>
      <c r="N1049" s="13">
        <v>89.347999999999999</v>
      </c>
      <c r="O1049" s="13">
        <v>163.03</v>
      </c>
      <c r="P1049" s="13">
        <v>100.01300000000001</v>
      </c>
      <c r="Q1049" s="13">
        <v>93.834999999999994</v>
      </c>
      <c r="R1049" s="13">
        <v>97.998000000000005</v>
      </c>
      <c r="S1049" s="13" t="e">
        <f t="shared" ca="1" si="26"/>
        <v>#NAME?</v>
      </c>
      <c r="T1049" s="13">
        <v>55.5</v>
      </c>
      <c r="U1049" s="13">
        <v>20.5</v>
      </c>
    </row>
    <row r="1050" spans="1:21" s="4" customFormat="1">
      <c r="A1050" s="10">
        <v>41931</v>
      </c>
      <c r="B1050" s="13">
        <v>2668.7339999999999</v>
      </c>
      <c r="C1050" s="13">
        <v>158.01</v>
      </c>
      <c r="D1050" s="13">
        <v>80.673000000000002</v>
      </c>
      <c r="E1050" s="13">
        <v>99.688000000000002</v>
      </c>
      <c r="F1050" s="13">
        <v>87.180999999999997</v>
      </c>
      <c r="G1050" s="13">
        <v>107.18300000000001</v>
      </c>
      <c r="H1050" s="13">
        <v>258.16000000000003</v>
      </c>
      <c r="I1050" s="13">
        <v>139</v>
      </c>
      <c r="J1050" s="13">
        <v>118</v>
      </c>
      <c r="K1050" s="13">
        <v>188.84</v>
      </c>
      <c r="L1050" s="13">
        <v>190.51</v>
      </c>
      <c r="M1050" s="13">
        <v>59.51</v>
      </c>
      <c r="N1050" s="13">
        <v>89.347999999999999</v>
      </c>
      <c r="O1050" s="13">
        <v>163.03</v>
      </c>
      <c r="P1050" s="13">
        <v>100.01300000000001</v>
      </c>
      <c r="Q1050" s="13">
        <v>93.834999999999994</v>
      </c>
      <c r="R1050" s="13">
        <v>97.998000000000005</v>
      </c>
      <c r="S1050" s="13" t="e">
        <f t="shared" ca="1" si="26"/>
        <v>#NAME?</v>
      </c>
      <c r="T1050" s="13">
        <v>55.5</v>
      </c>
      <c r="U1050" s="13">
        <v>20.5</v>
      </c>
    </row>
    <row r="1051" spans="1:21" s="4" customFormat="1">
      <c r="A1051" s="10">
        <v>41932</v>
      </c>
      <c r="B1051" s="13">
        <v>2669.7640000000001</v>
      </c>
      <c r="C1051" s="13">
        <v>157.32</v>
      </c>
      <c r="D1051" s="13">
        <v>75.183000000000007</v>
      </c>
      <c r="E1051" s="13">
        <v>99.498000000000005</v>
      </c>
      <c r="F1051" s="13">
        <v>83.501000000000005</v>
      </c>
      <c r="G1051" s="13">
        <v>107.828</v>
      </c>
      <c r="H1051" s="13">
        <v>261.99</v>
      </c>
      <c r="I1051" s="13">
        <v>140</v>
      </c>
      <c r="J1051" s="13">
        <v>94.5</v>
      </c>
      <c r="K1051" s="13">
        <v>188.17</v>
      </c>
      <c r="L1051" s="13">
        <v>189.83500000000001</v>
      </c>
      <c r="M1051" s="13">
        <v>57.997999999999998</v>
      </c>
      <c r="N1051" s="13">
        <v>86.332999999999998</v>
      </c>
      <c r="O1051" s="13">
        <v>153.84299999999999</v>
      </c>
      <c r="P1051" s="13">
        <v>96.332999999999998</v>
      </c>
      <c r="Q1051" s="13">
        <v>90.653000000000006</v>
      </c>
      <c r="R1051" s="13">
        <v>92.822999999999993</v>
      </c>
      <c r="S1051" s="13" t="e">
        <f t="shared" ca="1" si="26"/>
        <v>#NAME?</v>
      </c>
      <c r="T1051" s="13">
        <v>55.5</v>
      </c>
      <c r="U1051" s="13">
        <v>20</v>
      </c>
    </row>
    <row r="1052" spans="1:21" s="4" customFormat="1">
      <c r="A1052" s="10">
        <v>41933</v>
      </c>
      <c r="B1052" s="13">
        <v>2669.7170000000001</v>
      </c>
      <c r="C1052" s="13">
        <v>166.5</v>
      </c>
      <c r="D1052" s="13">
        <v>72.5</v>
      </c>
      <c r="E1052" s="13">
        <v>95.158000000000001</v>
      </c>
      <c r="F1052" s="13">
        <v>80.754000000000005</v>
      </c>
      <c r="G1052" s="13">
        <v>101.833</v>
      </c>
      <c r="H1052" s="13">
        <v>253.83500000000001</v>
      </c>
      <c r="I1052" s="13">
        <v>140</v>
      </c>
      <c r="J1052" s="13">
        <v>94.5</v>
      </c>
      <c r="K1052" s="13">
        <v>182.33799999999999</v>
      </c>
      <c r="L1052" s="13">
        <v>183.99299999999999</v>
      </c>
      <c r="M1052" s="13">
        <v>57.832999999999998</v>
      </c>
      <c r="N1052" s="13">
        <v>85.177999999999997</v>
      </c>
      <c r="O1052" s="13">
        <v>154.86000000000001</v>
      </c>
      <c r="P1052" s="13">
        <v>96.992999999999995</v>
      </c>
      <c r="Q1052" s="13">
        <v>88.013000000000005</v>
      </c>
      <c r="R1052" s="13">
        <v>91.832999999999998</v>
      </c>
      <c r="S1052" s="13" t="e">
        <f t="shared" ca="1" si="26"/>
        <v>#NAME?</v>
      </c>
      <c r="T1052" s="13">
        <v>59</v>
      </c>
      <c r="U1052" s="13">
        <v>20</v>
      </c>
    </row>
    <row r="1053" spans="1:21" s="4" customFormat="1">
      <c r="A1053" s="10">
        <v>41934</v>
      </c>
      <c r="B1053" s="13">
        <v>2670.0819999999999</v>
      </c>
      <c r="C1053" s="13">
        <v>167.66</v>
      </c>
      <c r="D1053" s="13">
        <v>72.843000000000004</v>
      </c>
      <c r="E1053" s="13">
        <v>95.828000000000003</v>
      </c>
      <c r="F1053" s="13">
        <v>81.835999999999999</v>
      </c>
      <c r="G1053" s="13">
        <v>105.15300000000001</v>
      </c>
      <c r="H1053" s="13">
        <v>255.99299999999999</v>
      </c>
      <c r="I1053" s="13">
        <v>139.5</v>
      </c>
      <c r="J1053" s="13">
        <v>100</v>
      </c>
      <c r="K1053" s="13">
        <v>184.33799999999999</v>
      </c>
      <c r="L1053" s="13">
        <v>184.667</v>
      </c>
      <c r="M1053" s="13">
        <v>56.817999999999998</v>
      </c>
      <c r="N1053" s="13">
        <v>85.653000000000006</v>
      </c>
      <c r="O1053" s="13">
        <v>154.97999999999999</v>
      </c>
      <c r="P1053" s="13">
        <v>93.5</v>
      </c>
      <c r="Q1053" s="13">
        <v>88.653000000000006</v>
      </c>
      <c r="R1053" s="13">
        <v>90.983000000000004</v>
      </c>
      <c r="S1053" s="13" t="e">
        <f t="shared" ref="S1053:S1116" ca="1" si="27">+IFERROR(VLOOKUP($A1053,$Y$28:$Z$330,2,0),S1052)</f>
        <v>#NAME?</v>
      </c>
      <c r="T1053" s="13">
        <v>59</v>
      </c>
      <c r="U1053" s="13">
        <v>19.5</v>
      </c>
    </row>
    <row r="1054" spans="1:21" s="4" customFormat="1">
      <c r="A1054" s="10">
        <v>41935</v>
      </c>
      <c r="B1054" s="13">
        <v>2670.357</v>
      </c>
      <c r="C1054" s="13">
        <v>168.98500000000001</v>
      </c>
      <c r="D1054" s="13">
        <v>74.153000000000006</v>
      </c>
      <c r="E1054" s="13">
        <v>93.183000000000007</v>
      </c>
      <c r="F1054" s="13">
        <v>84.501000000000005</v>
      </c>
      <c r="G1054" s="13">
        <v>103.833</v>
      </c>
      <c r="H1054" s="13">
        <v>264.322</v>
      </c>
      <c r="I1054" s="13">
        <v>141</v>
      </c>
      <c r="J1054" s="13">
        <v>100</v>
      </c>
      <c r="K1054" s="13">
        <v>185.99</v>
      </c>
      <c r="L1054" s="13">
        <v>185.66</v>
      </c>
      <c r="M1054" s="13">
        <v>56.828000000000003</v>
      </c>
      <c r="N1054" s="13">
        <v>84.67</v>
      </c>
      <c r="O1054" s="13">
        <v>155.65799999999999</v>
      </c>
      <c r="P1054" s="13">
        <v>95.825000000000003</v>
      </c>
      <c r="Q1054" s="13">
        <v>89.984999999999999</v>
      </c>
      <c r="R1054" s="13">
        <v>91.658000000000001</v>
      </c>
      <c r="S1054" s="13" t="e">
        <f t="shared" ca="1" si="27"/>
        <v>#NAME?</v>
      </c>
      <c r="T1054" s="13">
        <v>58</v>
      </c>
      <c r="U1054" s="13">
        <v>19</v>
      </c>
    </row>
    <row r="1055" spans="1:21" s="4" customFormat="1">
      <c r="A1055" s="10">
        <v>41936</v>
      </c>
      <c r="B1055" s="13">
        <v>2671.3249999999998</v>
      </c>
      <c r="C1055" s="13">
        <v>165.173</v>
      </c>
      <c r="D1055" s="13">
        <v>73.488</v>
      </c>
      <c r="E1055" s="13">
        <v>93.183000000000007</v>
      </c>
      <c r="F1055" s="13">
        <v>83.006</v>
      </c>
      <c r="G1055" s="13">
        <v>101.843</v>
      </c>
      <c r="H1055" s="13">
        <v>251.17500000000001</v>
      </c>
      <c r="I1055" s="13">
        <v>141.5</v>
      </c>
      <c r="J1055" s="13">
        <v>100.5</v>
      </c>
      <c r="K1055" s="13">
        <v>184.49</v>
      </c>
      <c r="L1055" s="13">
        <v>183.995</v>
      </c>
      <c r="M1055" s="13">
        <v>56.825000000000003</v>
      </c>
      <c r="N1055" s="13">
        <v>85.33</v>
      </c>
      <c r="O1055" s="13">
        <v>153.173</v>
      </c>
      <c r="P1055" s="13">
        <v>95.488</v>
      </c>
      <c r="Q1055" s="13">
        <v>88.662999999999997</v>
      </c>
      <c r="R1055" s="13">
        <v>88.685000000000002</v>
      </c>
      <c r="S1055" s="13" t="e">
        <f t="shared" ca="1" si="27"/>
        <v>#NAME?</v>
      </c>
      <c r="T1055" s="13">
        <v>58</v>
      </c>
      <c r="U1055" s="13">
        <v>18.5</v>
      </c>
    </row>
    <row r="1056" spans="1:21" s="4" customFormat="1">
      <c r="A1056" s="10">
        <v>41937</v>
      </c>
      <c r="B1056" s="13">
        <v>2671.3249999999998</v>
      </c>
      <c r="C1056" s="13">
        <v>165.173</v>
      </c>
      <c r="D1056" s="13">
        <v>73.488</v>
      </c>
      <c r="E1056" s="13">
        <v>93.183000000000007</v>
      </c>
      <c r="F1056" s="13">
        <v>83.006</v>
      </c>
      <c r="G1056" s="13">
        <v>101.843</v>
      </c>
      <c r="H1056" s="13">
        <v>251.17500000000001</v>
      </c>
      <c r="I1056" s="13">
        <v>141.5</v>
      </c>
      <c r="J1056" s="13">
        <v>100.5</v>
      </c>
      <c r="K1056" s="13">
        <v>184.49</v>
      </c>
      <c r="L1056" s="13">
        <v>183.995</v>
      </c>
      <c r="M1056" s="13">
        <v>56.825000000000003</v>
      </c>
      <c r="N1056" s="13">
        <v>85.33</v>
      </c>
      <c r="O1056" s="13">
        <v>153.173</v>
      </c>
      <c r="P1056" s="13">
        <v>95.488</v>
      </c>
      <c r="Q1056" s="13">
        <v>88.662999999999997</v>
      </c>
      <c r="R1056" s="13">
        <v>88.685000000000002</v>
      </c>
      <c r="S1056" s="13" t="e">
        <f t="shared" ca="1" si="27"/>
        <v>#NAME?</v>
      </c>
      <c r="T1056" s="13">
        <v>58</v>
      </c>
      <c r="U1056" s="13">
        <v>18.5</v>
      </c>
    </row>
    <row r="1057" spans="1:21" s="4" customFormat="1">
      <c r="A1057" s="10">
        <v>41938</v>
      </c>
      <c r="B1057" s="13">
        <v>2671.3249999999998</v>
      </c>
      <c r="C1057" s="13">
        <v>165.173</v>
      </c>
      <c r="D1057" s="13">
        <v>73.488</v>
      </c>
      <c r="E1057" s="13">
        <v>93.183000000000007</v>
      </c>
      <c r="F1057" s="13">
        <v>83.006</v>
      </c>
      <c r="G1057" s="13">
        <v>101.843</v>
      </c>
      <c r="H1057" s="13">
        <v>251.17500000000001</v>
      </c>
      <c r="I1057" s="13">
        <v>141.5</v>
      </c>
      <c r="J1057" s="13">
        <v>100.5</v>
      </c>
      <c r="K1057" s="13">
        <v>184.49</v>
      </c>
      <c r="L1057" s="13">
        <v>183.995</v>
      </c>
      <c r="M1057" s="13">
        <v>56.825000000000003</v>
      </c>
      <c r="N1057" s="13">
        <v>85.33</v>
      </c>
      <c r="O1057" s="13">
        <v>153.173</v>
      </c>
      <c r="P1057" s="13">
        <v>95.488</v>
      </c>
      <c r="Q1057" s="13">
        <v>88.662999999999997</v>
      </c>
      <c r="R1057" s="13">
        <v>88.685000000000002</v>
      </c>
      <c r="S1057" s="13" t="e">
        <f t="shared" ca="1" si="27"/>
        <v>#NAME?</v>
      </c>
      <c r="T1057" s="13">
        <v>58</v>
      </c>
      <c r="U1057" s="13">
        <v>18.5</v>
      </c>
    </row>
    <row r="1058" spans="1:21" s="4" customFormat="1">
      <c r="A1058" s="10">
        <v>41939</v>
      </c>
      <c r="B1058" s="13">
        <v>2672.7159999999999</v>
      </c>
      <c r="C1058" s="13">
        <v>165.822</v>
      </c>
      <c r="D1058" s="13">
        <v>70.837999999999994</v>
      </c>
      <c r="E1058" s="13">
        <v>93.173000000000002</v>
      </c>
      <c r="F1058" s="13">
        <v>82.673000000000002</v>
      </c>
      <c r="G1058" s="13">
        <v>101.173</v>
      </c>
      <c r="H1058" s="13">
        <v>253.988</v>
      </c>
      <c r="I1058" s="13">
        <v>141.5</v>
      </c>
      <c r="J1058" s="13">
        <v>100.5</v>
      </c>
      <c r="K1058" s="13">
        <v>182.33500000000001</v>
      </c>
      <c r="L1058" s="13">
        <v>183.65799999999999</v>
      </c>
      <c r="M1058" s="13">
        <v>54.49</v>
      </c>
      <c r="N1058" s="13">
        <v>81.655000000000001</v>
      </c>
      <c r="O1058" s="13">
        <v>150.833</v>
      </c>
      <c r="P1058" s="13">
        <v>93.322999999999993</v>
      </c>
      <c r="Q1058" s="13">
        <v>86.32</v>
      </c>
      <c r="R1058" s="13">
        <v>88.328000000000003</v>
      </c>
      <c r="S1058" s="13" t="e">
        <f t="shared" ca="1" si="27"/>
        <v>#NAME?</v>
      </c>
      <c r="T1058" s="13">
        <v>56</v>
      </c>
      <c r="U1058" s="13">
        <v>18.5</v>
      </c>
    </row>
    <row r="1059" spans="1:21" s="4" customFormat="1">
      <c r="A1059" s="10">
        <v>41940</v>
      </c>
      <c r="B1059" s="13">
        <v>2672.7190000000001</v>
      </c>
      <c r="C1059" s="13">
        <v>160.523</v>
      </c>
      <c r="D1059" s="13">
        <v>69.507000000000005</v>
      </c>
      <c r="E1059" s="13">
        <v>90.183000000000007</v>
      </c>
      <c r="F1059" s="13">
        <v>81.343000000000004</v>
      </c>
      <c r="G1059" s="13">
        <v>101.82299999999999</v>
      </c>
      <c r="H1059" s="13">
        <v>244.99299999999999</v>
      </c>
      <c r="I1059" s="13">
        <v>141</v>
      </c>
      <c r="J1059" s="13">
        <v>101.5</v>
      </c>
      <c r="K1059" s="13">
        <v>178.50299999999999</v>
      </c>
      <c r="L1059" s="13">
        <v>177.33500000000001</v>
      </c>
      <c r="M1059" s="13">
        <v>53.174999999999997</v>
      </c>
      <c r="N1059" s="13">
        <v>81.992999999999995</v>
      </c>
      <c r="O1059" s="13">
        <v>147.99299999999999</v>
      </c>
      <c r="P1059" s="13">
        <v>91.158000000000001</v>
      </c>
      <c r="Q1059" s="13">
        <v>83.51</v>
      </c>
      <c r="R1059" s="13">
        <v>84.852999999999994</v>
      </c>
      <c r="S1059" s="13" t="e">
        <f t="shared" ca="1" si="27"/>
        <v>#NAME?</v>
      </c>
      <c r="T1059" s="13">
        <v>56</v>
      </c>
      <c r="U1059" s="13">
        <v>18.5</v>
      </c>
    </row>
    <row r="1060" spans="1:21" s="4" customFormat="1">
      <c r="A1060" s="10">
        <v>41941</v>
      </c>
      <c r="B1060" s="13">
        <v>2673.4079999999999</v>
      </c>
      <c r="C1060" s="13">
        <v>156.25</v>
      </c>
      <c r="D1060" s="13">
        <v>69.875</v>
      </c>
      <c r="E1060" s="13">
        <v>90.375</v>
      </c>
      <c r="F1060" s="13">
        <v>81.503</v>
      </c>
      <c r="G1060" s="13">
        <v>101.125</v>
      </c>
      <c r="H1060" s="13">
        <v>246.322</v>
      </c>
      <c r="I1060" s="13">
        <v>141</v>
      </c>
      <c r="J1060" s="13">
        <v>101.5</v>
      </c>
      <c r="K1060" s="13">
        <v>176.49799999999999</v>
      </c>
      <c r="L1060" s="13">
        <v>176.33</v>
      </c>
      <c r="M1060" s="13">
        <v>52.835000000000001</v>
      </c>
      <c r="N1060" s="13">
        <v>81.317999999999998</v>
      </c>
      <c r="O1060" s="13">
        <v>147.148</v>
      </c>
      <c r="P1060" s="13">
        <v>89.313000000000002</v>
      </c>
      <c r="Q1060" s="13">
        <v>82.495000000000005</v>
      </c>
      <c r="R1060" s="13">
        <v>86.488</v>
      </c>
      <c r="S1060" s="13" t="e">
        <f t="shared" ca="1" si="27"/>
        <v>#NAME?</v>
      </c>
      <c r="T1060" s="13">
        <v>56</v>
      </c>
      <c r="U1060" s="13">
        <v>18.5</v>
      </c>
    </row>
    <row r="1061" spans="1:21" s="4" customFormat="1">
      <c r="A1061" s="10">
        <v>41942</v>
      </c>
      <c r="B1061" s="13">
        <v>2675.221</v>
      </c>
      <c r="C1061" s="13">
        <v>151.5</v>
      </c>
      <c r="D1061" s="13">
        <v>68.507000000000005</v>
      </c>
      <c r="E1061" s="13">
        <v>89.173000000000002</v>
      </c>
      <c r="F1061" s="13">
        <v>80.828000000000003</v>
      </c>
      <c r="G1061" s="13">
        <v>99.173000000000002</v>
      </c>
      <c r="H1061" s="13">
        <v>238.345</v>
      </c>
      <c r="I1061" s="13">
        <v>138.5</v>
      </c>
      <c r="J1061" s="13">
        <v>101.5</v>
      </c>
      <c r="K1061" s="13">
        <v>175.49</v>
      </c>
      <c r="L1061" s="13">
        <v>174.33799999999999</v>
      </c>
      <c r="M1061" s="13">
        <v>54.993000000000002</v>
      </c>
      <c r="N1061" s="13">
        <v>81.337999999999994</v>
      </c>
      <c r="O1061" s="13">
        <v>147.673</v>
      </c>
      <c r="P1061" s="13">
        <v>88.677999999999997</v>
      </c>
      <c r="Q1061" s="13">
        <v>82.51</v>
      </c>
      <c r="R1061" s="13">
        <v>86.828000000000003</v>
      </c>
      <c r="S1061" s="13" t="e">
        <f t="shared" ca="1" si="27"/>
        <v>#NAME?</v>
      </c>
      <c r="T1061" s="13">
        <v>54</v>
      </c>
      <c r="U1061" s="13">
        <v>18.5</v>
      </c>
    </row>
    <row r="1062" spans="1:21" s="4" customFormat="1">
      <c r="A1062" s="10">
        <v>41943</v>
      </c>
      <c r="B1062" s="13">
        <v>2674.3719999999998</v>
      </c>
      <c r="C1062" s="13">
        <v>151.75</v>
      </c>
      <c r="D1062" s="13">
        <v>68.375</v>
      </c>
      <c r="E1062" s="13">
        <v>88.25</v>
      </c>
      <c r="F1062" s="13">
        <v>79.003</v>
      </c>
      <c r="G1062" s="13">
        <v>98.375</v>
      </c>
      <c r="H1062" s="13">
        <v>244.495</v>
      </c>
      <c r="I1062" s="13">
        <v>138.5</v>
      </c>
      <c r="J1062" s="13">
        <v>103.5</v>
      </c>
      <c r="K1062" s="13">
        <v>170.505</v>
      </c>
      <c r="L1062" s="13">
        <v>173.49299999999999</v>
      </c>
      <c r="M1062" s="13">
        <v>51.835000000000001</v>
      </c>
      <c r="N1062" s="13">
        <v>78.995000000000005</v>
      </c>
      <c r="O1062" s="13">
        <v>143.83000000000001</v>
      </c>
      <c r="P1062" s="13">
        <v>88.813000000000002</v>
      </c>
      <c r="Q1062" s="13">
        <v>81.003</v>
      </c>
      <c r="R1062" s="13">
        <v>84.825000000000003</v>
      </c>
      <c r="S1062" s="13" t="e">
        <f t="shared" ca="1" si="27"/>
        <v>#NAME?</v>
      </c>
      <c r="T1062" s="13">
        <v>54.5</v>
      </c>
      <c r="U1062" s="13">
        <v>22.5</v>
      </c>
    </row>
    <row r="1063" spans="1:21" s="4" customFormat="1">
      <c r="A1063" s="10">
        <v>41944</v>
      </c>
      <c r="B1063" s="13">
        <v>2674.3719999999998</v>
      </c>
      <c r="C1063" s="13">
        <v>151.75</v>
      </c>
      <c r="D1063" s="13">
        <v>68.375</v>
      </c>
      <c r="E1063" s="13">
        <v>88.25</v>
      </c>
      <c r="F1063" s="13">
        <v>79.003</v>
      </c>
      <c r="G1063" s="13">
        <v>98.375</v>
      </c>
      <c r="H1063" s="13">
        <v>244.495</v>
      </c>
      <c r="I1063" s="13">
        <v>138.5</v>
      </c>
      <c r="J1063" s="13">
        <v>103.5</v>
      </c>
      <c r="K1063" s="13">
        <v>170.505</v>
      </c>
      <c r="L1063" s="13">
        <v>173.49299999999999</v>
      </c>
      <c r="M1063" s="13">
        <v>51.835000000000001</v>
      </c>
      <c r="N1063" s="13">
        <v>78.995000000000005</v>
      </c>
      <c r="O1063" s="13">
        <v>143.83000000000001</v>
      </c>
      <c r="P1063" s="13">
        <v>88.813000000000002</v>
      </c>
      <c r="Q1063" s="13">
        <v>81.003</v>
      </c>
      <c r="R1063" s="13">
        <v>84.825000000000003</v>
      </c>
      <c r="S1063" s="13" t="e">
        <f t="shared" ca="1" si="27"/>
        <v>#NAME?</v>
      </c>
      <c r="T1063" s="13">
        <v>54.5</v>
      </c>
      <c r="U1063" s="13">
        <v>22.5</v>
      </c>
    </row>
    <row r="1064" spans="1:21" s="4" customFormat="1">
      <c r="A1064" s="10">
        <v>41945</v>
      </c>
      <c r="B1064" s="13">
        <v>2674.3719999999998</v>
      </c>
      <c r="C1064" s="13">
        <v>151.75</v>
      </c>
      <c r="D1064" s="13">
        <v>68.375</v>
      </c>
      <c r="E1064" s="13">
        <v>88.25</v>
      </c>
      <c r="F1064" s="13">
        <v>79.003</v>
      </c>
      <c r="G1064" s="13">
        <v>98.375</v>
      </c>
      <c r="H1064" s="13">
        <v>244.495</v>
      </c>
      <c r="I1064" s="13">
        <v>138.5</v>
      </c>
      <c r="J1064" s="13">
        <v>103.5</v>
      </c>
      <c r="K1064" s="13">
        <v>170.505</v>
      </c>
      <c r="L1064" s="13">
        <v>173.49299999999999</v>
      </c>
      <c r="M1064" s="13">
        <v>51.835000000000001</v>
      </c>
      <c r="N1064" s="13">
        <v>78.995000000000005</v>
      </c>
      <c r="O1064" s="13">
        <v>143.83000000000001</v>
      </c>
      <c r="P1064" s="13">
        <v>88.813000000000002</v>
      </c>
      <c r="Q1064" s="13">
        <v>81.003</v>
      </c>
      <c r="R1064" s="13">
        <v>84.825000000000003</v>
      </c>
      <c r="S1064" s="13" t="e">
        <f t="shared" ca="1" si="27"/>
        <v>#NAME?</v>
      </c>
      <c r="T1064" s="13">
        <v>54.5</v>
      </c>
      <c r="U1064" s="13">
        <v>22.5</v>
      </c>
    </row>
    <row r="1065" spans="1:21" s="4" customFormat="1">
      <c r="A1065" s="10">
        <v>41946</v>
      </c>
      <c r="B1065" s="13">
        <v>2675.6709999999998</v>
      </c>
      <c r="C1065" s="13">
        <v>158.75</v>
      </c>
      <c r="D1065" s="13">
        <v>68</v>
      </c>
      <c r="E1065" s="13">
        <v>89.375</v>
      </c>
      <c r="F1065" s="13">
        <v>79.628</v>
      </c>
      <c r="G1065" s="13">
        <v>97.625</v>
      </c>
      <c r="H1065" s="13">
        <v>254.16</v>
      </c>
      <c r="I1065" s="13">
        <v>134</v>
      </c>
      <c r="J1065" s="13">
        <v>103.5</v>
      </c>
      <c r="K1065" s="13">
        <v>172.5</v>
      </c>
      <c r="L1065" s="13">
        <v>176.322</v>
      </c>
      <c r="M1065" s="13">
        <v>52.83</v>
      </c>
      <c r="N1065" s="13">
        <v>79.668000000000006</v>
      </c>
      <c r="O1065" s="13">
        <v>142.82499999999999</v>
      </c>
      <c r="P1065" s="13">
        <v>87.983000000000004</v>
      </c>
      <c r="Q1065" s="13">
        <v>83.983000000000004</v>
      </c>
      <c r="R1065" s="13">
        <v>85.155000000000001</v>
      </c>
      <c r="S1065" s="13" t="e">
        <f t="shared" ca="1" si="27"/>
        <v>#NAME?</v>
      </c>
      <c r="T1065" s="13">
        <v>54.5</v>
      </c>
      <c r="U1065" s="13">
        <v>22.5</v>
      </c>
    </row>
    <row r="1066" spans="1:21" s="4" customFormat="1">
      <c r="A1066" s="10">
        <v>41947</v>
      </c>
      <c r="B1066" s="13">
        <v>2676.259</v>
      </c>
      <c r="C1066" s="13">
        <v>163.15299999999999</v>
      </c>
      <c r="D1066" s="13">
        <v>69.667000000000002</v>
      </c>
      <c r="E1066" s="13">
        <v>91.988</v>
      </c>
      <c r="F1066" s="13">
        <v>81.328000000000003</v>
      </c>
      <c r="G1066" s="13">
        <v>98.832999999999998</v>
      </c>
      <c r="H1066" s="13">
        <v>265.322</v>
      </c>
      <c r="I1066" s="13">
        <v>134</v>
      </c>
      <c r="J1066" s="13">
        <v>108.5</v>
      </c>
      <c r="K1066" s="13">
        <v>175.00299999999999</v>
      </c>
      <c r="L1066" s="13">
        <v>178.15799999999999</v>
      </c>
      <c r="M1066" s="13">
        <v>52.164999999999999</v>
      </c>
      <c r="N1066" s="13">
        <v>79.83</v>
      </c>
      <c r="O1066" s="13">
        <v>142.50299999999999</v>
      </c>
      <c r="P1066" s="13">
        <v>88.977999999999994</v>
      </c>
      <c r="Q1066" s="13">
        <v>81.673000000000002</v>
      </c>
      <c r="R1066" s="13">
        <v>83.673000000000002</v>
      </c>
      <c r="S1066" s="13" t="e">
        <f t="shared" ca="1" si="27"/>
        <v>#NAME?</v>
      </c>
      <c r="T1066" s="13">
        <v>54.5</v>
      </c>
      <c r="U1066" s="13">
        <v>21.5</v>
      </c>
    </row>
    <row r="1067" spans="1:21" s="4" customFormat="1">
      <c r="A1067" s="10">
        <v>41948</v>
      </c>
      <c r="B1067" s="13">
        <v>2676.893</v>
      </c>
      <c r="C1067" s="13">
        <v>162.16300000000001</v>
      </c>
      <c r="D1067" s="13">
        <v>68.875</v>
      </c>
      <c r="E1067" s="13">
        <v>90.489000000000004</v>
      </c>
      <c r="F1067" s="13">
        <v>80.25</v>
      </c>
      <c r="G1067" s="13">
        <v>97.835999999999999</v>
      </c>
      <c r="H1067" s="13">
        <v>265.673</v>
      </c>
      <c r="I1067" s="13">
        <v>140.5</v>
      </c>
      <c r="J1067" s="13">
        <v>111.5</v>
      </c>
      <c r="K1067" s="13">
        <v>178.49299999999999</v>
      </c>
      <c r="L1067" s="13">
        <v>179.32499999999999</v>
      </c>
      <c r="M1067" s="13">
        <v>52.17</v>
      </c>
      <c r="N1067" s="13">
        <v>80.17</v>
      </c>
      <c r="O1067" s="13">
        <v>145.49</v>
      </c>
      <c r="P1067" s="13">
        <v>89.653000000000006</v>
      </c>
      <c r="Q1067" s="13">
        <v>84.155000000000001</v>
      </c>
      <c r="R1067" s="13">
        <v>85.992999999999995</v>
      </c>
      <c r="S1067" s="13" t="e">
        <f t="shared" ca="1" si="27"/>
        <v>#NAME?</v>
      </c>
      <c r="T1067" s="13">
        <v>57</v>
      </c>
      <c r="U1067" s="13">
        <v>21.5</v>
      </c>
    </row>
    <row r="1068" spans="1:21" s="4" customFormat="1">
      <c r="A1068" s="10">
        <v>41949</v>
      </c>
      <c r="B1068" s="13">
        <v>2677.337</v>
      </c>
      <c r="C1068" s="13">
        <v>166.25</v>
      </c>
      <c r="D1068" s="13">
        <v>72.25</v>
      </c>
      <c r="E1068" s="13">
        <v>95.25</v>
      </c>
      <c r="F1068" s="13">
        <v>83.003</v>
      </c>
      <c r="G1068" s="13">
        <v>99.75</v>
      </c>
      <c r="H1068" s="13">
        <v>276.17500000000001</v>
      </c>
      <c r="I1068" s="13">
        <v>140.5</v>
      </c>
      <c r="J1068" s="13">
        <v>111.5</v>
      </c>
      <c r="K1068" s="13">
        <v>177.34299999999999</v>
      </c>
      <c r="L1068" s="13">
        <v>179.49299999999999</v>
      </c>
      <c r="M1068" s="13">
        <v>51.67</v>
      </c>
      <c r="N1068" s="13">
        <v>80.988</v>
      </c>
      <c r="O1068" s="13">
        <v>143.167</v>
      </c>
      <c r="P1068" s="13">
        <v>88.647000000000006</v>
      </c>
      <c r="Q1068" s="13">
        <v>81.673000000000002</v>
      </c>
      <c r="R1068" s="13">
        <v>83.84</v>
      </c>
      <c r="S1068" s="13" t="e">
        <f t="shared" ca="1" si="27"/>
        <v>#NAME?</v>
      </c>
      <c r="T1068" s="13">
        <v>57.5</v>
      </c>
      <c r="U1068" s="13">
        <v>21.5</v>
      </c>
    </row>
    <row r="1069" spans="1:21" s="4" customFormat="1">
      <c r="A1069" s="10">
        <v>41950</v>
      </c>
      <c r="B1069" s="13">
        <v>2678.181</v>
      </c>
      <c r="C1069" s="13">
        <v>170.833</v>
      </c>
      <c r="D1069" s="13">
        <v>74.480999999999995</v>
      </c>
      <c r="E1069" s="13">
        <v>96.68</v>
      </c>
      <c r="F1069" s="13">
        <v>84.343000000000004</v>
      </c>
      <c r="G1069" s="13">
        <v>102.498</v>
      </c>
      <c r="H1069" s="13">
        <v>281.65800000000002</v>
      </c>
      <c r="I1069" s="13">
        <v>139.5</v>
      </c>
      <c r="J1069" s="13">
        <v>107.5</v>
      </c>
      <c r="K1069" s="13">
        <v>181.66300000000001</v>
      </c>
      <c r="L1069" s="13">
        <v>179.33500000000001</v>
      </c>
      <c r="M1069" s="13">
        <v>50.59</v>
      </c>
      <c r="N1069" s="13">
        <v>81.825000000000003</v>
      </c>
      <c r="O1069" s="13">
        <v>145.33799999999999</v>
      </c>
      <c r="P1069" s="13">
        <v>89.66</v>
      </c>
      <c r="Q1069" s="13">
        <v>84.174999999999997</v>
      </c>
      <c r="R1069" s="13">
        <v>87.66</v>
      </c>
      <c r="S1069" s="13" t="e">
        <f t="shared" ca="1" si="27"/>
        <v>#NAME?</v>
      </c>
      <c r="T1069" s="13">
        <v>57.5</v>
      </c>
      <c r="U1069" s="13">
        <v>21.5</v>
      </c>
    </row>
    <row r="1070" spans="1:21" s="4" customFormat="1">
      <c r="A1070" s="10">
        <v>41951</v>
      </c>
      <c r="B1070" s="13">
        <v>2678.181</v>
      </c>
      <c r="C1070" s="13">
        <v>170.833</v>
      </c>
      <c r="D1070" s="13">
        <v>74.480999999999995</v>
      </c>
      <c r="E1070" s="13">
        <v>96.68</v>
      </c>
      <c r="F1070" s="13">
        <v>84.343000000000004</v>
      </c>
      <c r="G1070" s="13">
        <v>102.498</v>
      </c>
      <c r="H1070" s="13">
        <v>281.65800000000002</v>
      </c>
      <c r="I1070" s="13">
        <v>139.5</v>
      </c>
      <c r="J1070" s="13">
        <v>107.5</v>
      </c>
      <c r="K1070" s="13">
        <v>181.66300000000001</v>
      </c>
      <c r="L1070" s="13">
        <v>179.33500000000001</v>
      </c>
      <c r="M1070" s="13">
        <v>50.59</v>
      </c>
      <c r="N1070" s="13">
        <v>81.825000000000003</v>
      </c>
      <c r="O1070" s="13">
        <v>145.33799999999999</v>
      </c>
      <c r="P1070" s="13">
        <v>89.66</v>
      </c>
      <c r="Q1070" s="13">
        <v>84.174999999999997</v>
      </c>
      <c r="R1070" s="13">
        <v>87.66</v>
      </c>
      <c r="S1070" s="13" t="e">
        <f t="shared" ca="1" si="27"/>
        <v>#NAME?</v>
      </c>
      <c r="T1070" s="13">
        <v>57.5</v>
      </c>
      <c r="U1070" s="13">
        <v>21.5</v>
      </c>
    </row>
    <row r="1071" spans="1:21" s="4" customFormat="1">
      <c r="A1071" s="10">
        <v>41952</v>
      </c>
      <c r="B1071" s="13">
        <v>2678.181</v>
      </c>
      <c r="C1071" s="13">
        <v>170.833</v>
      </c>
      <c r="D1071" s="13">
        <v>74.480999999999995</v>
      </c>
      <c r="E1071" s="13">
        <v>96.68</v>
      </c>
      <c r="F1071" s="13">
        <v>84.343000000000004</v>
      </c>
      <c r="G1071" s="13">
        <v>102.498</v>
      </c>
      <c r="H1071" s="13">
        <v>281.65800000000002</v>
      </c>
      <c r="I1071" s="13">
        <v>139.5</v>
      </c>
      <c r="J1071" s="13">
        <v>107.5</v>
      </c>
      <c r="K1071" s="13">
        <v>181.66300000000001</v>
      </c>
      <c r="L1071" s="13">
        <v>179.33500000000001</v>
      </c>
      <c r="M1071" s="13">
        <v>50.59</v>
      </c>
      <c r="N1071" s="13">
        <v>81.825000000000003</v>
      </c>
      <c r="O1071" s="13">
        <v>145.33799999999999</v>
      </c>
      <c r="P1071" s="13">
        <v>89.66</v>
      </c>
      <c r="Q1071" s="13">
        <v>84.174999999999997</v>
      </c>
      <c r="R1071" s="13">
        <v>87.66</v>
      </c>
      <c r="S1071" s="13" t="e">
        <f t="shared" ca="1" si="27"/>
        <v>#NAME?</v>
      </c>
      <c r="T1071" s="13">
        <v>57.5</v>
      </c>
      <c r="U1071" s="13">
        <v>21.5</v>
      </c>
    </row>
    <row r="1072" spans="1:21" s="4" customFormat="1">
      <c r="A1072" s="10">
        <v>41953</v>
      </c>
      <c r="B1072" s="13">
        <v>2678.223</v>
      </c>
      <c r="C1072" s="13">
        <v>170.66</v>
      </c>
      <c r="D1072" s="13">
        <v>73.66</v>
      </c>
      <c r="E1072" s="13">
        <v>97.492999999999995</v>
      </c>
      <c r="F1072" s="13">
        <v>83.343000000000004</v>
      </c>
      <c r="G1072" s="13">
        <v>103.82299999999999</v>
      </c>
      <c r="H1072" s="13">
        <v>271.82499999999999</v>
      </c>
      <c r="I1072" s="13">
        <v>140</v>
      </c>
      <c r="J1072" s="13">
        <v>106.5</v>
      </c>
      <c r="K1072" s="13">
        <v>174.00299999999999</v>
      </c>
      <c r="L1072" s="13">
        <v>175.005</v>
      </c>
      <c r="M1072" s="13">
        <v>51.008000000000003</v>
      </c>
      <c r="N1072" s="13">
        <v>83.49</v>
      </c>
      <c r="O1072" s="13">
        <v>147.648</v>
      </c>
      <c r="P1072" s="13">
        <v>91.6</v>
      </c>
      <c r="Q1072" s="13">
        <v>86.844999999999999</v>
      </c>
      <c r="R1072" s="13">
        <v>88.162999999999997</v>
      </c>
      <c r="S1072" s="13" t="e">
        <f t="shared" ca="1" si="27"/>
        <v>#NAME?</v>
      </c>
      <c r="T1072" s="13">
        <v>56.5</v>
      </c>
      <c r="U1072" s="13">
        <v>21.5</v>
      </c>
    </row>
    <row r="1073" spans="1:21" s="4" customFormat="1">
      <c r="A1073" s="10">
        <v>41954</v>
      </c>
      <c r="B1073" s="13">
        <v>2678.223</v>
      </c>
      <c r="C1073" s="13">
        <v>170.66</v>
      </c>
      <c r="D1073" s="13">
        <v>72.090999999999994</v>
      </c>
      <c r="E1073" s="13">
        <v>96.168000000000006</v>
      </c>
      <c r="F1073" s="13">
        <v>80.17</v>
      </c>
      <c r="G1073" s="13">
        <v>102.503</v>
      </c>
      <c r="H1073" s="13">
        <v>275.34199999999998</v>
      </c>
      <c r="I1073" s="13">
        <v>140</v>
      </c>
      <c r="J1073" s="13">
        <v>106.5</v>
      </c>
      <c r="K1073" s="13">
        <v>175.83</v>
      </c>
      <c r="L1073" s="13">
        <v>176.99299999999999</v>
      </c>
      <c r="M1073" s="13">
        <v>50.838000000000001</v>
      </c>
      <c r="N1073" s="13">
        <v>81.498000000000005</v>
      </c>
      <c r="O1073" s="13">
        <v>143.33500000000001</v>
      </c>
      <c r="P1073" s="13">
        <v>90.653000000000006</v>
      </c>
      <c r="Q1073" s="13">
        <v>86.155000000000001</v>
      </c>
      <c r="R1073" s="13">
        <v>85.49</v>
      </c>
      <c r="S1073" s="13" t="e">
        <f t="shared" ca="1" si="27"/>
        <v>#NAME?</v>
      </c>
      <c r="T1073" s="13">
        <v>56.5</v>
      </c>
      <c r="U1073" s="13">
        <v>21.5</v>
      </c>
    </row>
    <row r="1074" spans="1:21" s="4" customFormat="1">
      <c r="A1074" s="10">
        <v>41955</v>
      </c>
      <c r="B1074" s="13">
        <v>2680.0529999999999</v>
      </c>
      <c r="C1074" s="13">
        <v>172.655</v>
      </c>
      <c r="D1074" s="13">
        <v>74.650000000000006</v>
      </c>
      <c r="E1074" s="13">
        <v>97.832999999999998</v>
      </c>
      <c r="F1074" s="13">
        <v>84.003</v>
      </c>
      <c r="G1074" s="13">
        <v>102.16800000000001</v>
      </c>
      <c r="H1074" s="13">
        <v>277.66300000000001</v>
      </c>
      <c r="I1074" s="13">
        <v>137.5</v>
      </c>
      <c r="J1074" s="13">
        <v>107.5</v>
      </c>
      <c r="K1074" s="13">
        <v>175.49299999999999</v>
      </c>
      <c r="L1074" s="13">
        <v>174.488</v>
      </c>
      <c r="M1074" s="13">
        <v>51.823</v>
      </c>
      <c r="N1074" s="13">
        <v>80.84</v>
      </c>
      <c r="O1074" s="13">
        <v>145.488</v>
      </c>
      <c r="P1074" s="13">
        <v>89.504999999999995</v>
      </c>
      <c r="Q1074" s="13">
        <v>86.322999999999993</v>
      </c>
      <c r="R1074" s="13">
        <v>84.5</v>
      </c>
      <c r="S1074" s="13" t="e">
        <f t="shared" ca="1" si="27"/>
        <v>#NAME?</v>
      </c>
      <c r="T1074" s="13">
        <v>49</v>
      </c>
      <c r="U1074" s="13">
        <v>21.5</v>
      </c>
    </row>
    <row r="1075" spans="1:21" s="4" customFormat="1">
      <c r="A1075" s="10">
        <v>41956</v>
      </c>
      <c r="B1075" s="13">
        <v>2680.4659999999999</v>
      </c>
      <c r="C1075" s="13">
        <v>176.32</v>
      </c>
      <c r="D1075" s="13">
        <v>75.667000000000002</v>
      </c>
      <c r="E1075" s="13">
        <v>102.14700000000001</v>
      </c>
      <c r="F1075" s="13">
        <v>86.328000000000003</v>
      </c>
      <c r="G1075" s="13">
        <v>105.803</v>
      </c>
      <c r="H1075" s="13">
        <v>281.505</v>
      </c>
      <c r="I1075" s="13">
        <v>138</v>
      </c>
      <c r="J1075" s="13">
        <v>108.5</v>
      </c>
      <c r="K1075" s="13">
        <v>174.00299999999999</v>
      </c>
      <c r="L1075" s="13">
        <v>172.988</v>
      </c>
      <c r="M1075" s="13">
        <v>49.505000000000003</v>
      </c>
      <c r="N1075" s="13">
        <v>79.67</v>
      </c>
      <c r="O1075" s="13">
        <v>142.678</v>
      </c>
      <c r="P1075" s="13">
        <v>88.668000000000006</v>
      </c>
      <c r="Q1075" s="13">
        <v>85.653000000000006</v>
      </c>
      <c r="R1075" s="13">
        <v>84.825000000000003</v>
      </c>
      <c r="S1075" s="13" t="e">
        <f t="shared" ca="1" si="27"/>
        <v>#NAME?</v>
      </c>
      <c r="T1075" s="13">
        <v>48.5</v>
      </c>
      <c r="U1075" s="13">
        <v>21.5</v>
      </c>
    </row>
    <row r="1076" spans="1:21" s="4" customFormat="1">
      <c r="A1076" s="10">
        <v>41957</v>
      </c>
      <c r="B1076" s="13">
        <v>2679.6909999999998</v>
      </c>
      <c r="C1076" s="13">
        <v>182.31</v>
      </c>
      <c r="D1076" s="13">
        <v>78.332999999999998</v>
      </c>
      <c r="E1076" s="13">
        <v>104.163</v>
      </c>
      <c r="F1076" s="13">
        <v>86.668000000000006</v>
      </c>
      <c r="G1076" s="13">
        <v>107.14700000000001</v>
      </c>
      <c r="H1076" s="13">
        <v>295.65499999999997</v>
      </c>
      <c r="I1076" s="13">
        <v>138</v>
      </c>
      <c r="J1076" s="13">
        <v>108.5</v>
      </c>
      <c r="K1076" s="13">
        <v>177.17</v>
      </c>
      <c r="L1076" s="13">
        <v>175.83</v>
      </c>
      <c r="M1076" s="13">
        <v>50.988</v>
      </c>
      <c r="N1076" s="13">
        <v>80.653000000000006</v>
      </c>
      <c r="O1076" s="13">
        <v>141.48500000000001</v>
      </c>
      <c r="P1076" s="13">
        <v>87.003</v>
      </c>
      <c r="Q1076" s="13">
        <v>82.673000000000002</v>
      </c>
      <c r="R1076" s="13">
        <v>82.174999999999997</v>
      </c>
      <c r="S1076" s="13" t="e">
        <f t="shared" ca="1" si="27"/>
        <v>#NAME?</v>
      </c>
      <c r="T1076" s="13">
        <v>48.5</v>
      </c>
      <c r="U1076" s="13">
        <v>21.5</v>
      </c>
    </row>
    <row r="1077" spans="1:21" s="4" customFormat="1">
      <c r="A1077" s="10">
        <v>41958</v>
      </c>
      <c r="B1077" s="13">
        <v>2679.6909999999998</v>
      </c>
      <c r="C1077" s="13">
        <v>182.31</v>
      </c>
      <c r="D1077" s="13">
        <v>78.332999999999998</v>
      </c>
      <c r="E1077" s="13">
        <v>104.163</v>
      </c>
      <c r="F1077" s="13">
        <v>86.668000000000006</v>
      </c>
      <c r="G1077" s="13">
        <v>107.14700000000001</v>
      </c>
      <c r="H1077" s="13">
        <v>295.65499999999997</v>
      </c>
      <c r="I1077" s="13">
        <v>138</v>
      </c>
      <c r="J1077" s="13">
        <v>108.5</v>
      </c>
      <c r="K1077" s="13">
        <v>177.17</v>
      </c>
      <c r="L1077" s="13">
        <v>175.83</v>
      </c>
      <c r="M1077" s="13">
        <v>50.988</v>
      </c>
      <c r="N1077" s="13">
        <v>80.653000000000006</v>
      </c>
      <c r="O1077" s="13">
        <v>141.48500000000001</v>
      </c>
      <c r="P1077" s="13">
        <v>87.003</v>
      </c>
      <c r="Q1077" s="13">
        <v>82.673000000000002</v>
      </c>
      <c r="R1077" s="13">
        <v>82.174999999999997</v>
      </c>
      <c r="S1077" s="13" t="e">
        <f t="shared" ca="1" si="27"/>
        <v>#NAME?</v>
      </c>
      <c r="T1077" s="13">
        <v>48.5</v>
      </c>
      <c r="U1077" s="13">
        <v>21.5</v>
      </c>
    </row>
    <row r="1078" spans="1:21" s="4" customFormat="1">
      <c r="A1078" s="10">
        <v>41959</v>
      </c>
      <c r="B1078" s="13">
        <v>2679.6909999999998</v>
      </c>
      <c r="C1078" s="13">
        <v>182.31</v>
      </c>
      <c r="D1078" s="13">
        <v>78.332999999999998</v>
      </c>
      <c r="E1078" s="13">
        <v>104.163</v>
      </c>
      <c r="F1078" s="13">
        <v>86.668000000000006</v>
      </c>
      <c r="G1078" s="13">
        <v>107.14700000000001</v>
      </c>
      <c r="H1078" s="13">
        <v>295.65499999999997</v>
      </c>
      <c r="I1078" s="13">
        <v>138</v>
      </c>
      <c r="J1078" s="13">
        <v>108.5</v>
      </c>
      <c r="K1078" s="13">
        <v>177.17</v>
      </c>
      <c r="L1078" s="13">
        <v>175.83</v>
      </c>
      <c r="M1078" s="13">
        <v>50.988</v>
      </c>
      <c r="N1078" s="13">
        <v>80.653000000000006</v>
      </c>
      <c r="O1078" s="13">
        <v>141.48500000000001</v>
      </c>
      <c r="P1078" s="13">
        <v>87.003</v>
      </c>
      <c r="Q1078" s="13">
        <v>82.673000000000002</v>
      </c>
      <c r="R1078" s="13">
        <v>82.174999999999997</v>
      </c>
      <c r="S1078" s="13" t="e">
        <f t="shared" ca="1" si="27"/>
        <v>#NAME?</v>
      </c>
      <c r="T1078" s="13">
        <v>48.5</v>
      </c>
      <c r="U1078" s="13">
        <v>21.5</v>
      </c>
    </row>
    <row r="1079" spans="1:21" s="4" customFormat="1">
      <c r="A1079" s="10">
        <v>41960</v>
      </c>
      <c r="B1079" s="13">
        <v>2680.6689999999999</v>
      </c>
      <c r="C1079" s="13">
        <v>185.995</v>
      </c>
      <c r="D1079" s="13">
        <v>78.167000000000002</v>
      </c>
      <c r="E1079" s="13">
        <v>107.158</v>
      </c>
      <c r="F1079" s="13">
        <v>87.992999999999995</v>
      </c>
      <c r="G1079" s="13">
        <v>106.16800000000001</v>
      </c>
      <c r="H1079" s="13">
        <v>303.83699999999999</v>
      </c>
      <c r="I1079" s="13">
        <v>144</v>
      </c>
      <c r="J1079" s="13">
        <v>111.5</v>
      </c>
      <c r="K1079" s="13">
        <v>179.83</v>
      </c>
      <c r="L1079" s="13">
        <v>176.99299999999999</v>
      </c>
      <c r="M1079" s="13">
        <v>49.835000000000001</v>
      </c>
      <c r="N1079" s="13">
        <v>79.837999999999994</v>
      </c>
      <c r="O1079" s="13">
        <v>139.50700000000001</v>
      </c>
      <c r="P1079" s="13">
        <v>88.003</v>
      </c>
      <c r="Q1079" s="13">
        <v>85.82</v>
      </c>
      <c r="R1079" s="13">
        <v>84.17</v>
      </c>
      <c r="S1079" s="13" t="e">
        <f t="shared" ca="1" si="27"/>
        <v>#NAME?</v>
      </c>
      <c r="T1079" s="13">
        <v>54.5</v>
      </c>
      <c r="U1079" s="13">
        <v>21.5</v>
      </c>
    </row>
    <row r="1080" spans="1:21" s="4" customFormat="1">
      <c r="A1080" s="10">
        <v>41961</v>
      </c>
      <c r="B1080" s="13">
        <v>2681.3159999999998</v>
      </c>
      <c r="C1080" s="13">
        <v>185.66499999999999</v>
      </c>
      <c r="D1080" s="13">
        <v>76.5</v>
      </c>
      <c r="E1080" s="13">
        <v>106.82299999999999</v>
      </c>
      <c r="F1080" s="13">
        <v>86.998000000000005</v>
      </c>
      <c r="G1080" s="13">
        <v>106.173</v>
      </c>
      <c r="H1080" s="13">
        <v>299.51</v>
      </c>
      <c r="I1080" s="13">
        <v>144</v>
      </c>
      <c r="J1080" s="13">
        <v>111.5</v>
      </c>
      <c r="K1080" s="13">
        <v>177.327</v>
      </c>
      <c r="L1080" s="13">
        <v>174.327</v>
      </c>
      <c r="M1080" s="13">
        <v>49.338000000000001</v>
      </c>
      <c r="N1080" s="13">
        <v>80.495000000000005</v>
      </c>
      <c r="O1080" s="13">
        <v>136.173</v>
      </c>
      <c r="P1080" s="13">
        <v>88.813000000000002</v>
      </c>
      <c r="Q1080" s="13">
        <v>83.34</v>
      </c>
      <c r="R1080" s="13">
        <v>82.344999999999999</v>
      </c>
      <c r="S1080" s="13" t="e">
        <f t="shared" ca="1" si="27"/>
        <v>#NAME?</v>
      </c>
      <c r="T1080" s="13">
        <v>54.5</v>
      </c>
      <c r="U1080" s="13">
        <v>21.5</v>
      </c>
    </row>
    <row r="1081" spans="1:21" s="4" customFormat="1">
      <c r="A1081" s="10">
        <v>41962</v>
      </c>
      <c r="B1081" s="13">
        <v>2681.6179999999999</v>
      </c>
      <c r="C1081" s="13">
        <v>178.35</v>
      </c>
      <c r="D1081" s="13">
        <v>76.832999999999998</v>
      </c>
      <c r="E1081" s="13">
        <v>104.50700000000001</v>
      </c>
      <c r="F1081" s="13">
        <v>86.673000000000002</v>
      </c>
      <c r="G1081" s="13">
        <v>105.173</v>
      </c>
      <c r="H1081" s="13">
        <v>299.18</v>
      </c>
      <c r="I1081" s="13">
        <v>143</v>
      </c>
      <c r="J1081" s="13">
        <v>110.5</v>
      </c>
      <c r="K1081" s="13">
        <v>176.155</v>
      </c>
      <c r="L1081" s="13">
        <v>172.82499999999999</v>
      </c>
      <c r="M1081" s="13">
        <v>51.155000000000001</v>
      </c>
      <c r="N1081" s="13">
        <v>81</v>
      </c>
      <c r="O1081" s="13">
        <v>137.83799999999999</v>
      </c>
      <c r="P1081" s="13">
        <v>86.673000000000002</v>
      </c>
      <c r="Q1081" s="13">
        <v>84.17</v>
      </c>
      <c r="R1081" s="13">
        <v>83.343000000000004</v>
      </c>
      <c r="S1081" s="13" t="e">
        <f t="shared" ca="1" si="27"/>
        <v>#NAME?</v>
      </c>
      <c r="T1081" s="13">
        <v>53</v>
      </c>
      <c r="U1081" s="13">
        <v>19.5</v>
      </c>
    </row>
    <row r="1082" spans="1:21" s="4" customFormat="1">
      <c r="A1082" s="10">
        <v>41963</v>
      </c>
      <c r="B1082" s="13">
        <v>2682.2350000000001</v>
      </c>
      <c r="C1082" s="13">
        <v>173.82499999999999</v>
      </c>
      <c r="D1082" s="13">
        <v>77.167000000000002</v>
      </c>
      <c r="E1082" s="13">
        <v>106.49299999999999</v>
      </c>
      <c r="F1082" s="13">
        <v>88.173000000000002</v>
      </c>
      <c r="G1082" s="13">
        <v>105.33799999999999</v>
      </c>
      <c r="H1082" s="13">
        <v>290.66800000000001</v>
      </c>
      <c r="I1082" s="13">
        <v>143</v>
      </c>
      <c r="J1082" s="13">
        <v>110.5</v>
      </c>
      <c r="K1082" s="13">
        <v>173.327</v>
      </c>
      <c r="L1082" s="13">
        <v>169.66</v>
      </c>
      <c r="M1082" s="13">
        <v>52.993000000000002</v>
      </c>
      <c r="N1082" s="13">
        <v>83.757000000000005</v>
      </c>
      <c r="O1082" s="13">
        <v>143.01499999999999</v>
      </c>
      <c r="P1082" s="13">
        <v>89.673000000000002</v>
      </c>
      <c r="Q1082" s="13">
        <v>87.673000000000002</v>
      </c>
      <c r="R1082" s="13">
        <v>87.003</v>
      </c>
      <c r="S1082" s="13" t="e">
        <f t="shared" ca="1" si="27"/>
        <v>#NAME?</v>
      </c>
      <c r="T1082" s="13">
        <v>53</v>
      </c>
      <c r="U1082" s="13">
        <v>19.5</v>
      </c>
    </row>
    <row r="1083" spans="1:21" s="4" customFormat="1">
      <c r="A1083" s="10">
        <v>41964</v>
      </c>
      <c r="B1083" s="13">
        <v>2682.1819999999998</v>
      </c>
      <c r="C1083" s="13">
        <v>163.685</v>
      </c>
      <c r="D1083" s="13">
        <v>75.167000000000002</v>
      </c>
      <c r="E1083" s="13">
        <v>104.828</v>
      </c>
      <c r="F1083" s="13">
        <v>87.013000000000005</v>
      </c>
      <c r="G1083" s="13">
        <v>103.848</v>
      </c>
      <c r="H1083" s="13">
        <v>282.995</v>
      </c>
      <c r="I1083" s="13">
        <v>143</v>
      </c>
      <c r="J1083" s="13">
        <v>110.5</v>
      </c>
      <c r="K1083" s="13">
        <v>168.667</v>
      </c>
      <c r="L1083" s="13">
        <v>167.333</v>
      </c>
      <c r="M1083" s="13">
        <v>52.158000000000001</v>
      </c>
      <c r="N1083" s="13">
        <v>83.83</v>
      </c>
      <c r="O1083" s="13">
        <v>141.505</v>
      </c>
      <c r="P1083" s="13">
        <v>90.155000000000001</v>
      </c>
      <c r="Q1083" s="13">
        <v>87.825000000000003</v>
      </c>
      <c r="R1083" s="13">
        <v>86.983000000000004</v>
      </c>
      <c r="S1083" s="13" t="e">
        <f t="shared" ca="1" si="27"/>
        <v>#NAME?</v>
      </c>
      <c r="T1083" s="13">
        <v>53</v>
      </c>
      <c r="U1083" s="13">
        <v>19.5</v>
      </c>
    </row>
    <row r="1084" spans="1:21" s="4" customFormat="1">
      <c r="A1084" s="10">
        <v>41965</v>
      </c>
      <c r="B1084" s="13">
        <v>2682.1819999999998</v>
      </c>
      <c r="C1084" s="13">
        <v>163.685</v>
      </c>
      <c r="D1084" s="13">
        <v>75.167000000000002</v>
      </c>
      <c r="E1084" s="13">
        <v>104.828</v>
      </c>
      <c r="F1084" s="13">
        <v>87.013000000000005</v>
      </c>
      <c r="G1084" s="13">
        <v>103.848</v>
      </c>
      <c r="H1084" s="13">
        <v>282.995</v>
      </c>
      <c r="I1084" s="13">
        <v>143</v>
      </c>
      <c r="J1084" s="13">
        <v>110.5</v>
      </c>
      <c r="K1084" s="13">
        <v>168.667</v>
      </c>
      <c r="L1084" s="13">
        <v>167.333</v>
      </c>
      <c r="M1084" s="13">
        <v>52.158000000000001</v>
      </c>
      <c r="N1084" s="13">
        <v>83.83</v>
      </c>
      <c r="O1084" s="13">
        <v>141.505</v>
      </c>
      <c r="P1084" s="13">
        <v>90.155000000000001</v>
      </c>
      <c r="Q1084" s="13">
        <v>87.825000000000003</v>
      </c>
      <c r="R1084" s="13">
        <v>86.983000000000004</v>
      </c>
      <c r="S1084" s="13" t="e">
        <f t="shared" ca="1" si="27"/>
        <v>#NAME?</v>
      </c>
      <c r="T1084" s="13">
        <v>53</v>
      </c>
      <c r="U1084" s="13">
        <v>19.5</v>
      </c>
    </row>
    <row r="1085" spans="1:21" s="4" customFormat="1">
      <c r="A1085" s="10">
        <v>41966</v>
      </c>
      <c r="B1085" s="13">
        <v>2682.1819999999998</v>
      </c>
      <c r="C1085" s="13">
        <v>163.685</v>
      </c>
      <c r="D1085" s="13">
        <v>75.167000000000002</v>
      </c>
      <c r="E1085" s="13">
        <v>104.828</v>
      </c>
      <c r="F1085" s="13">
        <v>87.013000000000005</v>
      </c>
      <c r="G1085" s="13">
        <v>103.848</v>
      </c>
      <c r="H1085" s="13">
        <v>282.995</v>
      </c>
      <c r="I1085" s="13">
        <v>143</v>
      </c>
      <c r="J1085" s="13">
        <v>110.5</v>
      </c>
      <c r="K1085" s="13">
        <v>168.667</v>
      </c>
      <c r="L1085" s="13">
        <v>167.333</v>
      </c>
      <c r="M1085" s="13">
        <v>52.158000000000001</v>
      </c>
      <c r="N1085" s="13">
        <v>83.83</v>
      </c>
      <c r="O1085" s="13">
        <v>141.505</v>
      </c>
      <c r="P1085" s="13">
        <v>90.155000000000001</v>
      </c>
      <c r="Q1085" s="13">
        <v>87.825000000000003</v>
      </c>
      <c r="R1085" s="13">
        <v>86.983000000000004</v>
      </c>
      <c r="S1085" s="13" t="e">
        <f t="shared" ca="1" si="27"/>
        <v>#NAME?</v>
      </c>
      <c r="T1085" s="13">
        <v>53</v>
      </c>
      <c r="U1085" s="13">
        <v>19.5</v>
      </c>
    </row>
    <row r="1086" spans="1:21" s="4" customFormat="1">
      <c r="A1086" s="10">
        <v>41967</v>
      </c>
      <c r="B1086" s="13">
        <v>2683.2289999999998</v>
      </c>
      <c r="C1086" s="13">
        <v>159.82</v>
      </c>
      <c r="D1086" s="13">
        <v>74.832999999999998</v>
      </c>
      <c r="E1086" s="13">
        <v>102.83799999999999</v>
      </c>
      <c r="F1086" s="13">
        <v>87.003</v>
      </c>
      <c r="G1086" s="13">
        <v>103.503</v>
      </c>
      <c r="H1086" s="13">
        <v>284.99799999999999</v>
      </c>
      <c r="I1086" s="13">
        <v>143</v>
      </c>
      <c r="J1086" s="13">
        <v>110.5</v>
      </c>
      <c r="K1086" s="13">
        <v>170.495</v>
      </c>
      <c r="L1086" s="13">
        <v>168.827</v>
      </c>
      <c r="M1086" s="13">
        <v>52.158000000000001</v>
      </c>
      <c r="N1086" s="13">
        <v>83.83</v>
      </c>
      <c r="O1086" s="13">
        <v>141.505</v>
      </c>
      <c r="P1086" s="13">
        <v>90.155000000000001</v>
      </c>
      <c r="Q1086" s="13">
        <v>87.825000000000003</v>
      </c>
      <c r="R1086" s="13">
        <v>86.983000000000004</v>
      </c>
      <c r="S1086" s="13" t="e">
        <f t="shared" ca="1" si="27"/>
        <v>#NAME?</v>
      </c>
      <c r="T1086" s="13">
        <v>53</v>
      </c>
      <c r="U1086" s="13">
        <v>19.5</v>
      </c>
    </row>
    <row r="1087" spans="1:21" s="4" customFormat="1">
      <c r="A1087" s="10">
        <v>41968</v>
      </c>
      <c r="B1087" s="13">
        <v>2683.6289999999999</v>
      </c>
      <c r="C1087" s="13">
        <v>157.66999999999999</v>
      </c>
      <c r="D1087" s="13">
        <v>73.5</v>
      </c>
      <c r="E1087" s="13">
        <v>101.173</v>
      </c>
      <c r="F1087" s="13">
        <v>84.673000000000002</v>
      </c>
      <c r="G1087" s="13">
        <v>102.173</v>
      </c>
      <c r="H1087" s="13">
        <v>291.16300000000001</v>
      </c>
      <c r="I1087" s="13">
        <v>143</v>
      </c>
      <c r="J1087" s="13">
        <v>110.5</v>
      </c>
      <c r="K1087" s="13">
        <v>168.33</v>
      </c>
      <c r="L1087" s="13">
        <v>168.49799999999999</v>
      </c>
      <c r="M1087" s="13">
        <v>50.29</v>
      </c>
      <c r="N1087" s="13">
        <v>79.114000000000004</v>
      </c>
      <c r="O1087" s="13">
        <v>137.172</v>
      </c>
      <c r="P1087" s="13">
        <v>83.823999999999998</v>
      </c>
      <c r="Q1087" s="13">
        <v>82.774000000000001</v>
      </c>
      <c r="R1087" s="13">
        <v>82.638000000000005</v>
      </c>
      <c r="S1087" s="13" t="e">
        <f t="shared" ca="1" si="27"/>
        <v>#NAME?</v>
      </c>
      <c r="T1087" s="13">
        <v>53</v>
      </c>
      <c r="U1087" s="13">
        <v>19.5</v>
      </c>
    </row>
    <row r="1088" spans="1:21" s="4" customFormat="1">
      <c r="A1088" s="10">
        <v>41969</v>
      </c>
      <c r="B1088" s="13">
        <v>2683.6990000000001</v>
      </c>
      <c r="C1088" s="13">
        <v>154</v>
      </c>
      <c r="D1088" s="13">
        <v>73.162999999999997</v>
      </c>
      <c r="E1088" s="13">
        <v>100.173</v>
      </c>
      <c r="F1088" s="13">
        <v>83.668000000000006</v>
      </c>
      <c r="G1088" s="13">
        <v>101.66800000000001</v>
      </c>
      <c r="H1088" s="13">
        <v>299</v>
      </c>
      <c r="I1088" s="13">
        <v>143</v>
      </c>
      <c r="J1088" s="13">
        <v>110.5</v>
      </c>
      <c r="K1088" s="13">
        <v>167.33</v>
      </c>
      <c r="L1088" s="13">
        <v>166.99799999999999</v>
      </c>
      <c r="M1088" s="13">
        <v>50.332999999999998</v>
      </c>
      <c r="N1088" s="13">
        <v>78.748000000000005</v>
      </c>
      <c r="O1088" s="13">
        <v>138.16300000000001</v>
      </c>
      <c r="P1088" s="13">
        <v>83.998000000000005</v>
      </c>
      <c r="Q1088" s="13">
        <v>82.33</v>
      </c>
      <c r="R1088" s="13">
        <v>82.83</v>
      </c>
      <c r="S1088" s="13" t="e">
        <f t="shared" ca="1" si="27"/>
        <v>#NAME?</v>
      </c>
      <c r="T1088" s="13">
        <v>53</v>
      </c>
      <c r="U1088" s="13">
        <v>19.5</v>
      </c>
    </row>
    <row r="1089" spans="1:21" s="4" customFormat="1">
      <c r="A1089" s="10">
        <v>41970</v>
      </c>
      <c r="B1089" s="13">
        <v>2683.6990000000001</v>
      </c>
      <c r="C1089" s="13">
        <v>152.495</v>
      </c>
      <c r="D1089" s="13">
        <v>72.495999999999995</v>
      </c>
      <c r="E1089" s="13">
        <v>99.168999999999997</v>
      </c>
      <c r="F1089" s="13">
        <v>83.168000000000006</v>
      </c>
      <c r="G1089" s="13">
        <v>100.917</v>
      </c>
      <c r="H1089" s="13">
        <v>299.65800000000002</v>
      </c>
      <c r="I1089" s="13">
        <v>143</v>
      </c>
      <c r="J1089" s="13">
        <v>110.5</v>
      </c>
      <c r="K1089" s="13">
        <v>166.65799999999999</v>
      </c>
      <c r="L1089" s="13">
        <v>166.16300000000001</v>
      </c>
      <c r="M1089" s="13">
        <v>50.497999999999998</v>
      </c>
      <c r="N1089" s="13">
        <v>77.665000000000006</v>
      </c>
      <c r="O1089" s="13">
        <v>136.5</v>
      </c>
      <c r="P1089" s="13">
        <v>83.332999999999998</v>
      </c>
      <c r="Q1089" s="13">
        <v>81.67</v>
      </c>
      <c r="R1089" s="13">
        <v>82.995000000000005</v>
      </c>
      <c r="S1089" s="13" t="e">
        <f t="shared" ca="1" si="27"/>
        <v>#NAME?</v>
      </c>
      <c r="T1089" s="13">
        <v>53</v>
      </c>
      <c r="U1089" s="13">
        <v>19.5</v>
      </c>
    </row>
    <row r="1090" spans="1:21" s="4" customFormat="1">
      <c r="A1090" s="10">
        <v>41971</v>
      </c>
      <c r="B1090" s="13">
        <v>2683.6990000000001</v>
      </c>
      <c r="C1090" s="13">
        <v>153.517</v>
      </c>
      <c r="D1090" s="13">
        <v>72.501999999999995</v>
      </c>
      <c r="E1090" s="13">
        <v>99.165999999999997</v>
      </c>
      <c r="F1090" s="13">
        <v>83.158000000000001</v>
      </c>
      <c r="G1090" s="13">
        <v>100.905</v>
      </c>
      <c r="H1090" s="13">
        <v>314.31299999999999</v>
      </c>
      <c r="I1090" s="13">
        <v>143</v>
      </c>
      <c r="J1090" s="13">
        <v>110.5</v>
      </c>
      <c r="K1090" s="13">
        <v>165.16499999999999</v>
      </c>
      <c r="L1090" s="13">
        <v>163</v>
      </c>
      <c r="M1090" s="13">
        <v>49.664999999999999</v>
      </c>
      <c r="N1090" s="13">
        <v>77.33</v>
      </c>
      <c r="O1090" s="13">
        <v>135.327</v>
      </c>
      <c r="P1090" s="13">
        <v>82.662999999999997</v>
      </c>
      <c r="Q1090" s="13">
        <v>81.83</v>
      </c>
      <c r="R1090" s="13">
        <v>82.165000000000006</v>
      </c>
      <c r="S1090" s="13" t="e">
        <f t="shared" ca="1" si="27"/>
        <v>#NAME?</v>
      </c>
      <c r="T1090" s="13">
        <v>53</v>
      </c>
      <c r="U1090" s="13">
        <v>19.5</v>
      </c>
    </row>
    <row r="1091" spans="1:21" s="4" customFormat="1">
      <c r="A1091" s="10">
        <v>41972</v>
      </c>
      <c r="B1091" s="13">
        <v>2683.6990000000001</v>
      </c>
      <c r="C1091" s="13">
        <v>153.517</v>
      </c>
      <c r="D1091" s="13">
        <v>72.501999999999995</v>
      </c>
      <c r="E1091" s="13">
        <v>99.165999999999997</v>
      </c>
      <c r="F1091" s="13">
        <v>83.158000000000001</v>
      </c>
      <c r="G1091" s="13">
        <v>100.905</v>
      </c>
      <c r="H1091" s="13">
        <v>314.31299999999999</v>
      </c>
      <c r="I1091" s="13">
        <v>143</v>
      </c>
      <c r="J1091" s="13">
        <v>110.5</v>
      </c>
      <c r="K1091" s="13">
        <v>165.16499999999999</v>
      </c>
      <c r="L1091" s="13">
        <v>163</v>
      </c>
      <c r="M1091" s="13">
        <v>49.664999999999999</v>
      </c>
      <c r="N1091" s="13">
        <v>77.33</v>
      </c>
      <c r="O1091" s="13">
        <v>135.327</v>
      </c>
      <c r="P1091" s="13">
        <v>82.662999999999997</v>
      </c>
      <c r="Q1091" s="13">
        <v>81.83</v>
      </c>
      <c r="R1091" s="13">
        <v>82.165000000000006</v>
      </c>
      <c r="S1091" s="13" t="e">
        <f t="shared" ca="1" si="27"/>
        <v>#NAME?</v>
      </c>
      <c r="T1091" s="13">
        <v>53</v>
      </c>
      <c r="U1091" s="13">
        <v>19.5</v>
      </c>
    </row>
    <row r="1092" spans="1:21" s="4" customFormat="1">
      <c r="A1092" s="10">
        <v>41973</v>
      </c>
      <c r="B1092" s="13">
        <v>2683.6990000000001</v>
      </c>
      <c r="C1092" s="13">
        <v>153.517</v>
      </c>
      <c r="D1092" s="13">
        <v>72.501999999999995</v>
      </c>
      <c r="E1092" s="13">
        <v>99.165999999999997</v>
      </c>
      <c r="F1092" s="13">
        <v>83.158000000000001</v>
      </c>
      <c r="G1092" s="13">
        <v>100.905</v>
      </c>
      <c r="H1092" s="13">
        <v>314.31299999999999</v>
      </c>
      <c r="I1092" s="13">
        <v>143</v>
      </c>
      <c r="J1092" s="13">
        <v>110.5</v>
      </c>
      <c r="K1092" s="13">
        <v>165.16499999999999</v>
      </c>
      <c r="L1092" s="13">
        <v>163</v>
      </c>
      <c r="M1092" s="13">
        <v>49.664999999999999</v>
      </c>
      <c r="N1092" s="13">
        <v>77.33</v>
      </c>
      <c r="O1092" s="13">
        <v>135.327</v>
      </c>
      <c r="P1092" s="13">
        <v>82.662999999999997</v>
      </c>
      <c r="Q1092" s="13">
        <v>81.83</v>
      </c>
      <c r="R1092" s="13">
        <v>82.165000000000006</v>
      </c>
      <c r="S1092" s="13" t="e">
        <f t="shared" ca="1" si="27"/>
        <v>#NAME?</v>
      </c>
      <c r="T1092" s="13">
        <v>53</v>
      </c>
      <c r="U1092" s="13">
        <v>19.5</v>
      </c>
    </row>
    <row r="1093" spans="1:21" s="4" customFormat="1">
      <c r="A1093" s="10">
        <v>41974</v>
      </c>
      <c r="B1093" s="13">
        <v>2684.6660000000002</v>
      </c>
      <c r="C1093" s="13">
        <v>158.65</v>
      </c>
      <c r="D1093" s="13">
        <v>76.504000000000005</v>
      </c>
      <c r="E1093" s="13">
        <v>102.488</v>
      </c>
      <c r="F1093" s="13">
        <v>85.992999999999995</v>
      </c>
      <c r="G1093" s="13">
        <v>102.82299999999999</v>
      </c>
      <c r="H1093" s="13">
        <v>344.84</v>
      </c>
      <c r="I1093" s="13">
        <v>143</v>
      </c>
      <c r="J1093" s="13">
        <v>110.5</v>
      </c>
      <c r="K1093" s="13">
        <v>166.327</v>
      </c>
      <c r="L1093" s="13">
        <v>160.995</v>
      </c>
      <c r="M1093" s="13">
        <v>50.997999999999998</v>
      </c>
      <c r="N1093" s="13">
        <v>79.495000000000005</v>
      </c>
      <c r="O1093" s="13">
        <v>139.99299999999999</v>
      </c>
      <c r="P1093" s="13">
        <v>85.825000000000003</v>
      </c>
      <c r="Q1093" s="13">
        <v>86.5</v>
      </c>
      <c r="R1093" s="13">
        <v>85.332999999999998</v>
      </c>
      <c r="S1093" s="13" t="e">
        <f t="shared" ca="1" si="27"/>
        <v>#NAME?</v>
      </c>
      <c r="T1093" s="13">
        <v>53</v>
      </c>
      <c r="U1093" s="13">
        <v>19.5</v>
      </c>
    </row>
    <row r="1094" spans="1:21" s="4" customFormat="1">
      <c r="A1094" s="10">
        <v>41975</v>
      </c>
      <c r="B1094" s="13">
        <v>2686.4349999999999</v>
      </c>
      <c r="C1094" s="13">
        <v>163</v>
      </c>
      <c r="D1094" s="13">
        <v>78</v>
      </c>
      <c r="E1094" s="13">
        <v>108.25</v>
      </c>
      <c r="F1094" s="13">
        <v>87.753</v>
      </c>
      <c r="G1094" s="13">
        <v>107</v>
      </c>
      <c r="H1094" s="13">
        <v>354.32499999999999</v>
      </c>
      <c r="I1094" s="13">
        <v>143</v>
      </c>
      <c r="J1094" s="13">
        <v>110.5</v>
      </c>
      <c r="K1094" s="13">
        <v>159.5</v>
      </c>
      <c r="L1094" s="13">
        <v>154.667</v>
      </c>
      <c r="M1094" s="13">
        <v>50.164999999999999</v>
      </c>
      <c r="N1094" s="13">
        <v>77.995000000000005</v>
      </c>
      <c r="O1094" s="13">
        <v>136.33799999999999</v>
      </c>
      <c r="P1094" s="13">
        <v>83.495000000000005</v>
      </c>
      <c r="Q1094" s="13">
        <v>83.668000000000006</v>
      </c>
      <c r="R1094" s="13">
        <v>83.003</v>
      </c>
      <c r="S1094" s="13" t="e">
        <f t="shared" ca="1" si="27"/>
        <v>#NAME?</v>
      </c>
      <c r="T1094" s="13">
        <v>53</v>
      </c>
      <c r="U1094" s="13">
        <v>19.5</v>
      </c>
    </row>
    <row r="1095" spans="1:21" s="4" customFormat="1">
      <c r="A1095" s="10">
        <v>41976</v>
      </c>
      <c r="B1095" s="13">
        <v>2688.1210000000001</v>
      </c>
      <c r="C1095" s="13">
        <v>156.5</v>
      </c>
      <c r="D1095" s="13">
        <v>75.94</v>
      </c>
      <c r="E1095" s="13">
        <v>108</v>
      </c>
      <c r="F1095" s="13">
        <v>84.5</v>
      </c>
      <c r="G1095" s="13">
        <v>105</v>
      </c>
      <c r="H1095" s="13">
        <v>364.72300000000001</v>
      </c>
      <c r="I1095" s="13">
        <v>143</v>
      </c>
      <c r="J1095" s="13">
        <v>110.5</v>
      </c>
      <c r="K1095" s="13">
        <v>160.32499999999999</v>
      </c>
      <c r="L1095" s="13">
        <v>157.31800000000001</v>
      </c>
      <c r="M1095" s="13">
        <v>49.780999999999999</v>
      </c>
      <c r="N1095" s="13">
        <v>77.75</v>
      </c>
      <c r="O1095" s="13">
        <v>136.667</v>
      </c>
      <c r="P1095" s="13">
        <v>82.555999999999997</v>
      </c>
      <c r="Q1095" s="13">
        <v>83.278000000000006</v>
      </c>
      <c r="R1095" s="13">
        <v>82.778000000000006</v>
      </c>
      <c r="S1095" s="13" t="e">
        <f t="shared" ca="1" si="27"/>
        <v>#NAME?</v>
      </c>
      <c r="T1095" s="13">
        <v>53</v>
      </c>
      <c r="U1095" s="13">
        <v>19.5</v>
      </c>
    </row>
    <row r="1096" spans="1:21" s="4" customFormat="1">
      <c r="A1096" s="10">
        <v>41977</v>
      </c>
      <c r="B1096" s="13">
        <v>2717.0909999999999</v>
      </c>
      <c r="C1096" s="13">
        <v>159.5</v>
      </c>
      <c r="D1096" s="13">
        <v>76.046999999999997</v>
      </c>
      <c r="E1096" s="13">
        <v>110</v>
      </c>
      <c r="F1096" s="13">
        <v>85</v>
      </c>
      <c r="G1096" s="13">
        <v>105</v>
      </c>
      <c r="H1096" s="13">
        <v>369</v>
      </c>
      <c r="I1096" s="13">
        <v>143</v>
      </c>
      <c r="J1096" s="13">
        <v>110.5</v>
      </c>
      <c r="K1096" s="13">
        <v>163</v>
      </c>
      <c r="L1096" s="13">
        <v>156</v>
      </c>
      <c r="M1096" s="13">
        <v>49</v>
      </c>
      <c r="N1096" s="13">
        <v>76.757999999999996</v>
      </c>
      <c r="O1096" s="13">
        <v>135.83199999999999</v>
      </c>
      <c r="P1096" s="13">
        <v>81.834999999999994</v>
      </c>
      <c r="Q1096" s="13">
        <v>83.200999999999993</v>
      </c>
      <c r="R1096" s="13">
        <v>82.638000000000005</v>
      </c>
      <c r="S1096" s="13" t="e">
        <f t="shared" ca="1" si="27"/>
        <v>#NAME?</v>
      </c>
      <c r="T1096" s="13">
        <v>53</v>
      </c>
      <c r="U1096" s="13">
        <v>19.5</v>
      </c>
    </row>
    <row r="1097" spans="1:21" s="4" customFormat="1">
      <c r="A1097" s="10">
        <v>41978</v>
      </c>
      <c r="B1097" s="13">
        <v>2687.2469999999998</v>
      </c>
      <c r="C1097" s="13">
        <v>164.55500000000001</v>
      </c>
      <c r="D1097" s="13">
        <v>78.917000000000002</v>
      </c>
      <c r="E1097" s="13">
        <v>114.86799999999999</v>
      </c>
      <c r="F1097" s="13">
        <v>89.959000000000003</v>
      </c>
      <c r="G1097" s="13">
        <v>110.185</v>
      </c>
      <c r="H1097" s="13">
        <v>380.49</v>
      </c>
      <c r="I1097" s="13">
        <v>143</v>
      </c>
      <c r="J1097" s="13">
        <v>110.5</v>
      </c>
      <c r="K1097" s="13">
        <v>167.25200000000001</v>
      </c>
      <c r="L1097" s="13">
        <v>159.47999999999999</v>
      </c>
      <c r="M1097" s="13">
        <v>48.686999999999998</v>
      </c>
      <c r="N1097" s="13">
        <v>77.016999999999996</v>
      </c>
      <c r="O1097" s="13">
        <v>135.84200000000001</v>
      </c>
      <c r="P1097" s="13">
        <v>82.099000000000004</v>
      </c>
      <c r="Q1097" s="13">
        <v>82.953000000000003</v>
      </c>
      <c r="R1097" s="13">
        <v>83.587999999999994</v>
      </c>
      <c r="S1097" s="13" t="e">
        <f t="shared" ca="1" si="27"/>
        <v>#NAME?</v>
      </c>
      <c r="T1097" s="13">
        <v>53</v>
      </c>
      <c r="U1097" s="13">
        <v>19.5</v>
      </c>
    </row>
    <row r="1098" spans="1:21" s="4" customFormat="1">
      <c r="A1098" s="10">
        <v>41979</v>
      </c>
      <c r="B1098" s="13">
        <v>2687.2469999999998</v>
      </c>
      <c r="C1098" s="13">
        <v>164.55500000000001</v>
      </c>
      <c r="D1098" s="13">
        <v>78.917000000000002</v>
      </c>
      <c r="E1098" s="13">
        <v>114.86799999999999</v>
      </c>
      <c r="F1098" s="13">
        <v>89.959000000000003</v>
      </c>
      <c r="G1098" s="13">
        <v>110.185</v>
      </c>
      <c r="H1098" s="13">
        <v>380.49</v>
      </c>
      <c r="I1098" s="13">
        <v>143</v>
      </c>
      <c r="J1098" s="13">
        <v>110.5</v>
      </c>
      <c r="K1098" s="13">
        <v>167.25200000000001</v>
      </c>
      <c r="L1098" s="13">
        <v>159.47999999999999</v>
      </c>
      <c r="M1098" s="13">
        <v>48.686999999999998</v>
      </c>
      <c r="N1098" s="13">
        <v>77.016999999999996</v>
      </c>
      <c r="O1098" s="13">
        <v>135.84200000000001</v>
      </c>
      <c r="P1098" s="13">
        <v>82.099000000000004</v>
      </c>
      <c r="Q1098" s="13">
        <v>82.953000000000003</v>
      </c>
      <c r="R1098" s="13">
        <v>83.587999999999994</v>
      </c>
      <c r="S1098" s="13" t="e">
        <f t="shared" ca="1" si="27"/>
        <v>#NAME?</v>
      </c>
      <c r="T1098" s="13">
        <v>53</v>
      </c>
      <c r="U1098" s="13">
        <v>19.5</v>
      </c>
    </row>
    <row r="1099" spans="1:21" s="4" customFormat="1">
      <c r="A1099" s="10">
        <v>41980</v>
      </c>
      <c r="B1099" s="13">
        <v>2687.2469999999998</v>
      </c>
      <c r="C1099" s="13">
        <v>164.55500000000001</v>
      </c>
      <c r="D1099" s="13">
        <v>78.917000000000002</v>
      </c>
      <c r="E1099" s="13">
        <v>114.86799999999999</v>
      </c>
      <c r="F1099" s="13">
        <v>89.959000000000003</v>
      </c>
      <c r="G1099" s="13">
        <v>110.185</v>
      </c>
      <c r="H1099" s="13">
        <v>380.49</v>
      </c>
      <c r="I1099" s="13">
        <v>143</v>
      </c>
      <c r="J1099" s="13">
        <v>110.5</v>
      </c>
      <c r="K1099" s="13">
        <v>167.25200000000001</v>
      </c>
      <c r="L1099" s="13">
        <v>159.47999999999999</v>
      </c>
      <c r="M1099" s="13">
        <v>48.686999999999998</v>
      </c>
      <c r="N1099" s="13">
        <v>77.016999999999996</v>
      </c>
      <c r="O1099" s="13">
        <v>135.84200000000001</v>
      </c>
      <c r="P1099" s="13">
        <v>82.099000000000004</v>
      </c>
      <c r="Q1099" s="13">
        <v>82.953000000000003</v>
      </c>
      <c r="R1099" s="13">
        <v>83.587999999999994</v>
      </c>
      <c r="S1099" s="13" t="e">
        <f t="shared" ca="1" si="27"/>
        <v>#NAME?</v>
      </c>
      <c r="T1099" s="13">
        <v>53</v>
      </c>
      <c r="U1099" s="13">
        <v>19.5</v>
      </c>
    </row>
    <row r="1100" spans="1:21" s="4" customFormat="1">
      <c r="A1100" s="10">
        <v>41981</v>
      </c>
      <c r="B1100" s="13">
        <v>2693.3</v>
      </c>
      <c r="C1100" s="13">
        <v>175.17</v>
      </c>
      <c r="D1100" s="13">
        <v>81.534999999999997</v>
      </c>
      <c r="E1100" s="13">
        <v>125.652</v>
      </c>
      <c r="F1100" s="13">
        <v>95.897999999999996</v>
      </c>
      <c r="G1100" s="13">
        <v>115.919</v>
      </c>
      <c r="H1100" s="13">
        <v>395.173</v>
      </c>
      <c r="I1100" s="13">
        <v>143</v>
      </c>
      <c r="J1100" s="13">
        <v>110.5</v>
      </c>
      <c r="K1100" s="13">
        <v>176.666</v>
      </c>
      <c r="L1100" s="13">
        <v>164.83</v>
      </c>
      <c r="M1100" s="13">
        <v>48.999000000000002</v>
      </c>
      <c r="N1100" s="13">
        <v>77</v>
      </c>
      <c r="O1100" s="13">
        <v>135</v>
      </c>
      <c r="P1100" s="13">
        <v>81.665999999999997</v>
      </c>
      <c r="Q1100" s="13">
        <v>84</v>
      </c>
      <c r="R1100" s="13">
        <v>83.165999999999997</v>
      </c>
      <c r="S1100" s="13" t="e">
        <f t="shared" ca="1" si="27"/>
        <v>#NAME?</v>
      </c>
      <c r="T1100" s="13">
        <v>53</v>
      </c>
      <c r="U1100" s="13">
        <v>19.5</v>
      </c>
    </row>
    <row r="1101" spans="1:21" s="4" customFormat="1">
      <c r="A1101" s="10">
        <v>41982</v>
      </c>
      <c r="B1101" s="13">
        <v>2703.8270000000002</v>
      </c>
      <c r="C1101" s="13">
        <v>176.43299999999999</v>
      </c>
      <c r="D1101" s="13">
        <v>82.997</v>
      </c>
      <c r="E1101" s="13">
        <v>128.422</v>
      </c>
      <c r="F1101" s="13">
        <v>96.355000000000004</v>
      </c>
      <c r="G1101" s="13">
        <v>118.371</v>
      </c>
      <c r="H1101" s="13">
        <v>402.99400000000003</v>
      </c>
      <c r="I1101" s="13">
        <v>143</v>
      </c>
      <c r="J1101" s="13">
        <v>110.5</v>
      </c>
      <c r="K1101" s="13">
        <v>186.33099999999999</v>
      </c>
      <c r="L1101" s="13">
        <v>172.12200000000001</v>
      </c>
      <c r="M1101" s="13">
        <v>50.167000000000002</v>
      </c>
      <c r="N1101" s="13">
        <v>80.332999999999998</v>
      </c>
      <c r="O1101" s="13">
        <v>141.667</v>
      </c>
      <c r="P1101" s="13">
        <v>86</v>
      </c>
      <c r="Q1101" s="13">
        <v>91.5</v>
      </c>
      <c r="R1101" s="13">
        <v>90.497</v>
      </c>
      <c r="S1101" s="13" t="e">
        <f t="shared" ca="1" si="27"/>
        <v>#NAME?</v>
      </c>
      <c r="T1101" s="13">
        <v>53</v>
      </c>
      <c r="U1101" s="13">
        <v>19.5</v>
      </c>
    </row>
    <row r="1102" spans="1:21" s="4" customFormat="1">
      <c r="A1102" s="10">
        <v>41983</v>
      </c>
      <c r="B1102" s="13">
        <v>2694.5039999999999</v>
      </c>
      <c r="C1102" s="13">
        <v>186.488</v>
      </c>
      <c r="D1102" s="13">
        <v>86.828999999999994</v>
      </c>
      <c r="E1102" s="13">
        <v>147.33199999999999</v>
      </c>
      <c r="F1102" s="13">
        <v>103.35299999999999</v>
      </c>
      <c r="G1102" s="13">
        <v>131.435</v>
      </c>
      <c r="H1102" s="13">
        <v>419.505</v>
      </c>
      <c r="I1102" s="13">
        <v>143</v>
      </c>
      <c r="J1102" s="13">
        <v>110.5</v>
      </c>
      <c r="K1102" s="13">
        <v>199.83</v>
      </c>
      <c r="L1102" s="13">
        <v>180.50200000000001</v>
      </c>
      <c r="M1102" s="13">
        <v>49.832999999999998</v>
      </c>
      <c r="N1102" s="13">
        <v>80.167000000000002</v>
      </c>
      <c r="O1102" s="13">
        <v>139.667</v>
      </c>
      <c r="P1102" s="13">
        <v>86</v>
      </c>
      <c r="Q1102" s="13">
        <v>92</v>
      </c>
      <c r="R1102" s="13">
        <v>91.015000000000001</v>
      </c>
      <c r="S1102" s="13" t="e">
        <f t="shared" ca="1" si="27"/>
        <v>#NAME?</v>
      </c>
      <c r="T1102" s="13">
        <v>53</v>
      </c>
      <c r="U1102" s="13">
        <v>19.5</v>
      </c>
    </row>
    <row r="1103" spans="1:21" s="4" customFormat="1">
      <c r="A1103" s="10">
        <v>41984</v>
      </c>
      <c r="B1103" s="13">
        <v>2697.8310000000001</v>
      </c>
      <c r="C1103" s="13">
        <v>190.715</v>
      </c>
      <c r="D1103" s="13">
        <v>88.179000000000002</v>
      </c>
      <c r="E1103" s="13">
        <v>149.17400000000001</v>
      </c>
      <c r="F1103" s="13">
        <v>104.884</v>
      </c>
      <c r="G1103" s="13">
        <v>131.876</v>
      </c>
      <c r="H1103" s="13">
        <v>437.54</v>
      </c>
      <c r="I1103" s="13">
        <v>143</v>
      </c>
      <c r="J1103" s="13">
        <v>110.5</v>
      </c>
      <c r="K1103" s="13">
        <v>197.989</v>
      </c>
      <c r="L1103" s="13">
        <v>176.625</v>
      </c>
      <c r="M1103" s="13">
        <v>50.816000000000003</v>
      </c>
      <c r="N1103" s="13">
        <v>82.222999999999999</v>
      </c>
      <c r="O1103" s="13">
        <v>146.24700000000001</v>
      </c>
      <c r="P1103" s="13">
        <v>86.212999999999994</v>
      </c>
      <c r="Q1103" s="13">
        <v>94.007999999999996</v>
      </c>
      <c r="R1103" s="13">
        <v>93.07</v>
      </c>
      <c r="S1103" s="13" t="e">
        <f t="shared" ca="1" si="27"/>
        <v>#NAME?</v>
      </c>
      <c r="T1103" s="13">
        <v>53</v>
      </c>
      <c r="U1103" s="13">
        <v>19.5</v>
      </c>
    </row>
    <row r="1104" spans="1:21" s="4" customFormat="1">
      <c r="A1104" s="10">
        <v>41985</v>
      </c>
      <c r="B1104" s="13">
        <v>2661.8090000000002</v>
      </c>
      <c r="C1104" s="13">
        <v>212.19300000000001</v>
      </c>
      <c r="D1104" s="13">
        <v>96.137</v>
      </c>
      <c r="E1104" s="13">
        <v>165.18199999999999</v>
      </c>
      <c r="F1104" s="13">
        <v>111.96</v>
      </c>
      <c r="G1104" s="13">
        <v>139.55699999999999</v>
      </c>
      <c r="H1104" s="13">
        <v>484.74700000000001</v>
      </c>
      <c r="I1104" s="13">
        <v>143</v>
      </c>
      <c r="J1104" s="13">
        <v>110.5</v>
      </c>
      <c r="K1104" s="13">
        <v>217.37</v>
      </c>
      <c r="L1104" s="13">
        <v>195.35900000000001</v>
      </c>
      <c r="M1104" s="13">
        <v>52.851999999999997</v>
      </c>
      <c r="N1104" s="13">
        <v>85.477000000000004</v>
      </c>
      <c r="O1104" s="13">
        <v>162.667</v>
      </c>
      <c r="P1104" s="13">
        <v>91.251999999999995</v>
      </c>
      <c r="Q1104" s="13">
        <v>99.792000000000002</v>
      </c>
      <c r="R1104" s="13">
        <v>97.805999999999997</v>
      </c>
      <c r="S1104" s="13" t="e">
        <f t="shared" ca="1" si="27"/>
        <v>#NAME?</v>
      </c>
      <c r="T1104" s="13">
        <v>53</v>
      </c>
      <c r="U1104" s="13">
        <v>19.5</v>
      </c>
    </row>
    <row r="1105" spans="1:21" s="4" customFormat="1">
      <c r="A1105" s="10">
        <v>41986</v>
      </c>
      <c r="B1105" s="13">
        <v>2661.8090000000002</v>
      </c>
      <c r="C1105" s="13">
        <v>212.19300000000001</v>
      </c>
      <c r="D1105" s="13">
        <v>96.137</v>
      </c>
      <c r="E1105" s="13">
        <v>165.18199999999999</v>
      </c>
      <c r="F1105" s="13">
        <v>111.96</v>
      </c>
      <c r="G1105" s="13">
        <v>139.55699999999999</v>
      </c>
      <c r="H1105" s="13">
        <v>484.74700000000001</v>
      </c>
      <c r="I1105" s="13">
        <v>143</v>
      </c>
      <c r="J1105" s="13">
        <v>110.5</v>
      </c>
      <c r="K1105" s="13">
        <v>217.37</v>
      </c>
      <c r="L1105" s="13">
        <v>195.35900000000001</v>
      </c>
      <c r="M1105" s="13">
        <v>52.851999999999997</v>
      </c>
      <c r="N1105" s="13">
        <v>85.477000000000004</v>
      </c>
      <c r="O1105" s="13">
        <v>162.667</v>
      </c>
      <c r="P1105" s="13">
        <v>91.251999999999995</v>
      </c>
      <c r="Q1105" s="13">
        <v>99.792000000000002</v>
      </c>
      <c r="R1105" s="13">
        <v>97.805999999999997</v>
      </c>
      <c r="S1105" s="13" t="e">
        <f t="shared" ca="1" si="27"/>
        <v>#NAME?</v>
      </c>
      <c r="T1105" s="13">
        <v>53</v>
      </c>
      <c r="U1105" s="13">
        <v>19.5</v>
      </c>
    </row>
    <row r="1106" spans="1:21" s="4" customFormat="1">
      <c r="A1106" s="10">
        <v>41987</v>
      </c>
      <c r="B1106" s="13">
        <v>2661.8090000000002</v>
      </c>
      <c r="C1106" s="13">
        <v>212.19300000000001</v>
      </c>
      <c r="D1106" s="13">
        <v>96.137</v>
      </c>
      <c r="E1106" s="13">
        <v>165.18199999999999</v>
      </c>
      <c r="F1106" s="13">
        <v>111.96</v>
      </c>
      <c r="G1106" s="13">
        <v>139.55699999999999</v>
      </c>
      <c r="H1106" s="13">
        <v>484.74700000000001</v>
      </c>
      <c r="I1106" s="13">
        <v>143</v>
      </c>
      <c r="J1106" s="13">
        <v>110.5</v>
      </c>
      <c r="K1106" s="13">
        <v>217.37</v>
      </c>
      <c r="L1106" s="13">
        <v>195.35900000000001</v>
      </c>
      <c r="M1106" s="13">
        <v>52.851999999999997</v>
      </c>
      <c r="N1106" s="13">
        <v>85.477000000000004</v>
      </c>
      <c r="O1106" s="13">
        <v>162.667</v>
      </c>
      <c r="P1106" s="13">
        <v>91.251999999999995</v>
      </c>
      <c r="Q1106" s="13">
        <v>99.792000000000002</v>
      </c>
      <c r="R1106" s="13">
        <v>97.805999999999997</v>
      </c>
      <c r="S1106" s="13" t="e">
        <f t="shared" ca="1" si="27"/>
        <v>#NAME?</v>
      </c>
      <c r="T1106" s="13">
        <v>53</v>
      </c>
      <c r="U1106" s="13">
        <v>19.5</v>
      </c>
    </row>
    <row r="1107" spans="1:21" s="4" customFormat="1">
      <c r="A1107" s="10">
        <v>41988</v>
      </c>
      <c r="B1107" s="13">
        <v>2685.377</v>
      </c>
      <c r="C1107" s="13">
        <v>235.583</v>
      </c>
      <c r="D1107" s="13">
        <v>104.396</v>
      </c>
      <c r="E1107" s="13">
        <v>184.49199999999999</v>
      </c>
      <c r="F1107" s="13">
        <v>124.191</v>
      </c>
      <c r="G1107" s="13">
        <v>145.488</v>
      </c>
      <c r="H1107" s="13">
        <v>551.70500000000004</v>
      </c>
      <c r="I1107" s="13">
        <v>143</v>
      </c>
      <c r="J1107" s="13">
        <v>110.5</v>
      </c>
      <c r="K1107" s="13">
        <v>230.649</v>
      </c>
      <c r="L1107" s="13">
        <v>214.30099999999999</v>
      </c>
      <c r="M1107" s="13">
        <v>53.168999999999997</v>
      </c>
      <c r="N1107" s="13">
        <v>87.588999999999999</v>
      </c>
      <c r="O1107" s="13">
        <v>166.2</v>
      </c>
      <c r="P1107" s="13">
        <v>93.366</v>
      </c>
      <c r="Q1107" s="13">
        <v>104.81699999999999</v>
      </c>
      <c r="R1107" s="13">
        <v>101.851</v>
      </c>
      <c r="S1107" s="13" t="e">
        <f t="shared" ca="1" si="27"/>
        <v>#NAME?</v>
      </c>
      <c r="T1107" s="13">
        <v>53</v>
      </c>
      <c r="U1107" s="13">
        <v>19.5</v>
      </c>
    </row>
    <row r="1108" spans="1:21" s="4" customFormat="1">
      <c r="A1108" s="10">
        <v>41989</v>
      </c>
      <c r="B1108" s="13">
        <v>2706.4110000000001</v>
      </c>
      <c r="C1108" s="13">
        <v>240.881</v>
      </c>
      <c r="D1108" s="13">
        <v>102.34699999999999</v>
      </c>
      <c r="E1108" s="13">
        <v>187.43899999999999</v>
      </c>
      <c r="F1108" s="13">
        <v>120.331</v>
      </c>
      <c r="G1108" s="13">
        <v>141.07900000000001</v>
      </c>
      <c r="H1108" s="13">
        <v>578.74300000000005</v>
      </c>
      <c r="I1108" s="13">
        <v>143</v>
      </c>
      <c r="J1108" s="13">
        <v>110.5</v>
      </c>
      <c r="K1108" s="13">
        <v>236.34100000000001</v>
      </c>
      <c r="L1108" s="13">
        <v>220.857</v>
      </c>
      <c r="M1108" s="13">
        <v>54.167000000000002</v>
      </c>
      <c r="N1108" s="13">
        <v>94.832999999999998</v>
      </c>
      <c r="O1108" s="13">
        <v>177.99600000000001</v>
      </c>
      <c r="P1108" s="13">
        <v>101.5</v>
      </c>
      <c r="Q1108" s="13">
        <v>112.995</v>
      </c>
      <c r="R1108" s="13">
        <v>106.997</v>
      </c>
      <c r="S1108" s="13" t="e">
        <f t="shared" ca="1" si="27"/>
        <v>#NAME?</v>
      </c>
      <c r="T1108" s="13">
        <v>53</v>
      </c>
      <c r="U1108" s="13">
        <v>19.5</v>
      </c>
    </row>
    <row r="1109" spans="1:21" s="4" customFormat="1">
      <c r="A1109" s="10">
        <v>41990</v>
      </c>
      <c r="B1109" s="13">
        <v>2695.5610000000001</v>
      </c>
      <c r="C1109" s="13">
        <v>215.70400000000001</v>
      </c>
      <c r="D1109" s="13">
        <v>95.022999999999996</v>
      </c>
      <c r="E1109" s="13">
        <v>149.19999999999999</v>
      </c>
      <c r="F1109" s="13">
        <v>98.599000000000004</v>
      </c>
      <c r="G1109" s="13">
        <v>118.6</v>
      </c>
      <c r="H1109" s="13">
        <v>490.33</v>
      </c>
      <c r="I1109" s="13">
        <v>143</v>
      </c>
      <c r="J1109" s="13">
        <v>110.5</v>
      </c>
      <c r="K1109" s="13">
        <v>222.761</v>
      </c>
      <c r="L1109" s="13">
        <v>192.40700000000001</v>
      </c>
      <c r="M1109" s="13">
        <v>54.167000000000002</v>
      </c>
      <c r="N1109" s="13">
        <v>94.832999999999998</v>
      </c>
      <c r="O1109" s="13">
        <v>177.99600000000001</v>
      </c>
      <c r="P1109" s="13">
        <v>101.5</v>
      </c>
      <c r="Q1109" s="13">
        <v>112.995</v>
      </c>
      <c r="R1109" s="13">
        <v>106.997</v>
      </c>
      <c r="S1109" s="13" t="e">
        <f t="shared" ca="1" si="27"/>
        <v>#NAME?</v>
      </c>
      <c r="T1109" s="13">
        <v>53</v>
      </c>
      <c r="U1109" s="13">
        <v>19.5</v>
      </c>
    </row>
    <row r="1110" spans="1:21" s="4" customFormat="1">
      <c r="A1110" s="10">
        <v>41991</v>
      </c>
      <c r="B1110" s="13">
        <v>2704.413</v>
      </c>
      <c r="C1110" s="13">
        <v>211.74799999999999</v>
      </c>
      <c r="D1110" s="13">
        <v>90.954999999999998</v>
      </c>
      <c r="E1110" s="13">
        <v>147.01599999999999</v>
      </c>
      <c r="F1110" s="13">
        <v>100.005</v>
      </c>
      <c r="G1110" s="13">
        <v>118.449</v>
      </c>
      <c r="H1110" s="13">
        <v>475.33800000000002</v>
      </c>
      <c r="I1110" s="13">
        <v>143</v>
      </c>
      <c r="J1110" s="13">
        <v>110.5</v>
      </c>
      <c r="K1110" s="13">
        <v>202.74600000000001</v>
      </c>
      <c r="L1110" s="13">
        <v>182.11600000000001</v>
      </c>
      <c r="M1110" s="13">
        <v>54.167000000000002</v>
      </c>
      <c r="N1110" s="13">
        <v>94.832999999999998</v>
      </c>
      <c r="O1110" s="13">
        <v>177.99600000000001</v>
      </c>
      <c r="P1110" s="13">
        <v>101.5</v>
      </c>
      <c r="Q1110" s="13">
        <v>112.995</v>
      </c>
      <c r="R1110" s="13">
        <v>106.997</v>
      </c>
      <c r="S1110" s="13" t="e">
        <f t="shared" ca="1" si="27"/>
        <v>#NAME?</v>
      </c>
      <c r="T1110" s="13">
        <v>53</v>
      </c>
      <c r="U1110" s="13">
        <v>19.5</v>
      </c>
    </row>
    <row r="1111" spans="1:21" s="4" customFormat="1">
      <c r="A1111" s="10">
        <v>41992</v>
      </c>
      <c r="B1111" s="13">
        <v>2704.413</v>
      </c>
      <c r="C1111" s="13">
        <v>191.36799999999999</v>
      </c>
      <c r="D1111" s="13">
        <v>82.680999999999997</v>
      </c>
      <c r="E1111" s="13">
        <v>125.688</v>
      </c>
      <c r="F1111" s="13">
        <v>93.426000000000002</v>
      </c>
      <c r="G1111" s="13">
        <v>108.73399999999999</v>
      </c>
      <c r="H1111" s="13">
        <v>451.64400000000001</v>
      </c>
      <c r="I1111" s="13">
        <v>143</v>
      </c>
      <c r="J1111" s="13">
        <v>110.5</v>
      </c>
      <c r="K1111" s="13">
        <v>200.751</v>
      </c>
      <c r="L1111" s="13">
        <v>180.739</v>
      </c>
      <c r="M1111" s="13">
        <v>54.167000000000002</v>
      </c>
      <c r="N1111" s="13">
        <v>94.832999999999998</v>
      </c>
      <c r="O1111" s="13">
        <v>177.99600000000001</v>
      </c>
      <c r="P1111" s="13">
        <v>101.5</v>
      </c>
      <c r="Q1111" s="13">
        <v>112.995</v>
      </c>
      <c r="R1111" s="13">
        <v>106.997</v>
      </c>
      <c r="S1111" s="13" t="e">
        <f t="shared" ca="1" si="27"/>
        <v>#NAME?</v>
      </c>
      <c r="T1111" s="13">
        <v>53</v>
      </c>
      <c r="U1111" s="13">
        <v>19.5</v>
      </c>
    </row>
    <row r="1112" spans="1:21" s="4" customFormat="1">
      <c r="A1112" s="10">
        <v>41993</v>
      </c>
      <c r="B1112" s="13">
        <v>2704.413</v>
      </c>
      <c r="C1112" s="13">
        <v>191.36799999999999</v>
      </c>
      <c r="D1112" s="13">
        <v>82.680999999999997</v>
      </c>
      <c r="E1112" s="13">
        <v>125.688</v>
      </c>
      <c r="F1112" s="13">
        <v>93.426000000000002</v>
      </c>
      <c r="G1112" s="13">
        <v>108.73399999999999</v>
      </c>
      <c r="H1112" s="13">
        <v>451.64400000000001</v>
      </c>
      <c r="I1112" s="13">
        <v>143</v>
      </c>
      <c r="J1112" s="13">
        <v>110.5</v>
      </c>
      <c r="K1112" s="13">
        <v>200.751</v>
      </c>
      <c r="L1112" s="13">
        <v>180.739</v>
      </c>
      <c r="M1112" s="13">
        <v>54.167000000000002</v>
      </c>
      <c r="N1112" s="13">
        <v>94.832999999999998</v>
      </c>
      <c r="O1112" s="13">
        <v>177.99600000000001</v>
      </c>
      <c r="P1112" s="13">
        <v>101.5</v>
      </c>
      <c r="Q1112" s="13">
        <v>112.995</v>
      </c>
      <c r="R1112" s="13">
        <v>106.997</v>
      </c>
      <c r="S1112" s="13" t="e">
        <f t="shared" ca="1" si="27"/>
        <v>#NAME?</v>
      </c>
      <c r="T1112" s="13">
        <v>53</v>
      </c>
      <c r="U1112" s="13">
        <v>19.5</v>
      </c>
    </row>
    <row r="1113" spans="1:21" s="4" customFormat="1">
      <c r="A1113" s="10">
        <v>41994</v>
      </c>
      <c r="B1113" s="13">
        <v>2704.413</v>
      </c>
      <c r="C1113" s="13">
        <v>191.36799999999999</v>
      </c>
      <c r="D1113" s="13">
        <v>82.680999999999997</v>
      </c>
      <c r="E1113" s="13">
        <v>125.688</v>
      </c>
      <c r="F1113" s="13">
        <v>93.426000000000002</v>
      </c>
      <c r="G1113" s="13">
        <v>108.73399999999999</v>
      </c>
      <c r="H1113" s="13">
        <v>451.64400000000001</v>
      </c>
      <c r="I1113" s="13">
        <v>143</v>
      </c>
      <c r="J1113" s="13">
        <v>110.5</v>
      </c>
      <c r="K1113" s="13">
        <v>200.751</v>
      </c>
      <c r="L1113" s="13">
        <v>180.739</v>
      </c>
      <c r="M1113" s="13">
        <v>54.167000000000002</v>
      </c>
      <c r="N1113" s="13">
        <v>94.832999999999998</v>
      </c>
      <c r="O1113" s="13">
        <v>177.99600000000001</v>
      </c>
      <c r="P1113" s="13">
        <v>101.5</v>
      </c>
      <c r="Q1113" s="13">
        <v>112.995</v>
      </c>
      <c r="R1113" s="13">
        <v>106.997</v>
      </c>
      <c r="S1113" s="13" t="e">
        <f t="shared" ca="1" si="27"/>
        <v>#NAME?</v>
      </c>
      <c r="T1113" s="13">
        <v>53</v>
      </c>
      <c r="U1113" s="13">
        <v>19.5</v>
      </c>
    </row>
    <row r="1114" spans="1:21" s="4" customFormat="1">
      <c r="A1114" s="10">
        <v>41995</v>
      </c>
      <c r="B1114" s="13">
        <v>2811.0619999999999</v>
      </c>
      <c r="C1114" s="13">
        <v>182.86699999999999</v>
      </c>
      <c r="D1114" s="13">
        <v>84.075999999999993</v>
      </c>
      <c r="E1114" s="13">
        <v>124.85299999999999</v>
      </c>
      <c r="F1114" s="13">
        <v>94.100999999999999</v>
      </c>
      <c r="G1114" s="13">
        <v>108.65600000000001</v>
      </c>
      <c r="H1114" s="13">
        <v>419.87400000000002</v>
      </c>
      <c r="I1114" s="13">
        <v>143</v>
      </c>
      <c r="J1114" s="13">
        <v>110.5</v>
      </c>
      <c r="K1114" s="13">
        <v>196.59800000000001</v>
      </c>
      <c r="L1114" s="13">
        <v>180.01599999999999</v>
      </c>
      <c r="M1114" s="13">
        <v>54.167000000000002</v>
      </c>
      <c r="N1114" s="13">
        <v>94.832999999999998</v>
      </c>
      <c r="O1114" s="13">
        <v>177.99600000000001</v>
      </c>
      <c r="P1114" s="13">
        <v>101.5</v>
      </c>
      <c r="Q1114" s="13">
        <v>112.995</v>
      </c>
      <c r="R1114" s="13">
        <v>106.997</v>
      </c>
      <c r="S1114" s="13" t="e">
        <f t="shared" ca="1" si="27"/>
        <v>#NAME?</v>
      </c>
      <c r="T1114" s="13">
        <v>53</v>
      </c>
      <c r="U1114" s="13">
        <v>19.5</v>
      </c>
    </row>
    <row r="1115" spans="1:21" s="4" customFormat="1">
      <c r="A1115" s="10">
        <v>41996</v>
      </c>
      <c r="B1115" s="13">
        <v>2835.9789999999998</v>
      </c>
      <c r="C1115" s="13">
        <v>183.54900000000001</v>
      </c>
      <c r="D1115" s="13">
        <v>85.513999999999996</v>
      </c>
      <c r="E1115" s="13">
        <v>128.80799999999999</v>
      </c>
      <c r="F1115" s="13">
        <v>95.212000000000003</v>
      </c>
      <c r="G1115" s="13">
        <v>107.711</v>
      </c>
      <c r="H1115" s="13">
        <v>420.19400000000002</v>
      </c>
      <c r="I1115" s="13">
        <v>143</v>
      </c>
      <c r="J1115" s="13">
        <v>110.5</v>
      </c>
      <c r="K1115" s="13">
        <v>189.31899999999999</v>
      </c>
      <c r="L1115" s="13">
        <v>177.23599999999999</v>
      </c>
      <c r="M1115" s="13">
        <v>54.167000000000002</v>
      </c>
      <c r="N1115" s="13">
        <v>94.832999999999998</v>
      </c>
      <c r="O1115" s="13">
        <v>177.99600000000001</v>
      </c>
      <c r="P1115" s="13">
        <v>101.5</v>
      </c>
      <c r="Q1115" s="13">
        <v>112.995</v>
      </c>
      <c r="R1115" s="13">
        <v>106.997</v>
      </c>
      <c r="S1115" s="13" t="e">
        <f t="shared" ca="1" si="27"/>
        <v>#NAME?</v>
      </c>
      <c r="T1115" s="13">
        <v>53</v>
      </c>
      <c r="U1115" s="13">
        <v>19.5</v>
      </c>
    </row>
    <row r="1116" spans="1:21" s="4" customFormat="1">
      <c r="A1116" s="10">
        <v>41997</v>
      </c>
      <c r="B1116" s="13">
        <v>2835.9789999999998</v>
      </c>
      <c r="C1116" s="13">
        <v>184.34100000000001</v>
      </c>
      <c r="D1116" s="13">
        <v>85.822000000000003</v>
      </c>
      <c r="E1116" s="13">
        <v>130.50800000000001</v>
      </c>
      <c r="F1116" s="13">
        <v>95.64</v>
      </c>
      <c r="G1116" s="13">
        <v>107.61499999999999</v>
      </c>
      <c r="H1116" s="13">
        <v>438.76600000000002</v>
      </c>
      <c r="I1116" s="13">
        <v>143</v>
      </c>
      <c r="J1116" s="13">
        <v>110.5</v>
      </c>
      <c r="K1116" s="13">
        <v>190.99299999999999</v>
      </c>
      <c r="L1116" s="13">
        <v>178.28899999999999</v>
      </c>
      <c r="M1116" s="13">
        <v>54.167000000000002</v>
      </c>
      <c r="N1116" s="13">
        <v>94.832999999999998</v>
      </c>
      <c r="O1116" s="13">
        <v>177.99600000000001</v>
      </c>
      <c r="P1116" s="13">
        <v>101.5</v>
      </c>
      <c r="Q1116" s="13">
        <v>112.995</v>
      </c>
      <c r="R1116" s="13">
        <v>106.997</v>
      </c>
      <c r="S1116" s="13" t="e">
        <f t="shared" ca="1" si="27"/>
        <v>#NAME?</v>
      </c>
      <c r="T1116" s="13">
        <v>53</v>
      </c>
      <c r="U1116" s="13">
        <v>19.5</v>
      </c>
    </row>
    <row r="1117" spans="1:21" s="4" customFormat="1">
      <c r="A1117" s="10">
        <v>41998</v>
      </c>
      <c r="B1117" s="13">
        <v>2835.9789999999998</v>
      </c>
      <c r="C1117" s="13">
        <v>184.078</v>
      </c>
      <c r="D1117" s="13">
        <v>85.634</v>
      </c>
      <c r="E1117" s="13">
        <v>130.26300000000001</v>
      </c>
      <c r="F1117" s="13">
        <v>95.433000000000007</v>
      </c>
      <c r="G1117" s="13">
        <v>107.59099999999999</v>
      </c>
      <c r="H1117" s="13">
        <v>438.86700000000002</v>
      </c>
      <c r="I1117" s="13">
        <v>143</v>
      </c>
      <c r="J1117" s="13">
        <v>110.5</v>
      </c>
      <c r="K1117" s="13">
        <v>190.69</v>
      </c>
      <c r="L1117" s="13">
        <v>178.09399999999999</v>
      </c>
      <c r="M1117" s="13">
        <v>54.167000000000002</v>
      </c>
      <c r="N1117" s="13">
        <v>94.832999999999998</v>
      </c>
      <c r="O1117" s="13">
        <v>177.99600000000001</v>
      </c>
      <c r="P1117" s="13">
        <v>101.5</v>
      </c>
      <c r="Q1117" s="13">
        <v>112.995</v>
      </c>
      <c r="R1117" s="13">
        <v>106.997</v>
      </c>
      <c r="S1117" s="13" t="e">
        <f t="shared" ref="S1117:S1180" ca="1" si="28">+IFERROR(VLOOKUP($A1117,$Y$28:$Z$330,2,0),S1116)</f>
        <v>#NAME?</v>
      </c>
      <c r="T1117" s="13">
        <v>53</v>
      </c>
      <c r="U1117" s="13">
        <v>19.5</v>
      </c>
    </row>
    <row r="1118" spans="1:21" s="4" customFormat="1">
      <c r="A1118" s="10">
        <v>41999</v>
      </c>
      <c r="B1118" s="13">
        <v>2835.9789999999998</v>
      </c>
      <c r="C1118" s="13">
        <v>183.94300000000001</v>
      </c>
      <c r="D1118" s="13">
        <v>85.649000000000001</v>
      </c>
      <c r="E1118" s="13">
        <v>130.00200000000001</v>
      </c>
      <c r="F1118" s="13">
        <v>95.483000000000004</v>
      </c>
      <c r="G1118" s="13">
        <v>107.462</v>
      </c>
      <c r="H1118" s="13">
        <v>438.87</v>
      </c>
      <c r="I1118" s="13">
        <v>143</v>
      </c>
      <c r="J1118" s="13">
        <v>110.5</v>
      </c>
      <c r="K1118" s="13">
        <v>185.91900000000001</v>
      </c>
      <c r="L1118" s="13">
        <v>178.17500000000001</v>
      </c>
      <c r="M1118" s="13">
        <v>54.167000000000002</v>
      </c>
      <c r="N1118" s="13">
        <v>94.832999999999998</v>
      </c>
      <c r="O1118" s="13">
        <v>177.99600000000001</v>
      </c>
      <c r="P1118" s="13">
        <v>101.5</v>
      </c>
      <c r="Q1118" s="13">
        <v>112.995</v>
      </c>
      <c r="R1118" s="13">
        <v>106.997</v>
      </c>
      <c r="S1118" s="13" t="e">
        <f t="shared" ca="1" si="28"/>
        <v>#NAME?</v>
      </c>
      <c r="T1118" s="13">
        <v>53</v>
      </c>
      <c r="U1118" s="13">
        <v>19.5</v>
      </c>
    </row>
    <row r="1119" spans="1:21" s="4" customFormat="1">
      <c r="A1119" s="10">
        <v>42000</v>
      </c>
      <c r="B1119" s="13">
        <v>2835.9789999999998</v>
      </c>
      <c r="C1119" s="13">
        <v>183.94300000000001</v>
      </c>
      <c r="D1119" s="13">
        <v>85.649000000000001</v>
      </c>
      <c r="E1119" s="13">
        <v>130.00200000000001</v>
      </c>
      <c r="F1119" s="13">
        <v>95.483000000000004</v>
      </c>
      <c r="G1119" s="13">
        <v>107.462</v>
      </c>
      <c r="H1119" s="13">
        <v>438.87</v>
      </c>
      <c r="I1119" s="13">
        <v>143</v>
      </c>
      <c r="J1119" s="13">
        <v>110.5</v>
      </c>
      <c r="K1119" s="13">
        <v>185.91900000000001</v>
      </c>
      <c r="L1119" s="13">
        <v>178.17500000000001</v>
      </c>
      <c r="M1119" s="13">
        <v>54.167000000000002</v>
      </c>
      <c r="N1119" s="13">
        <v>94.832999999999998</v>
      </c>
      <c r="O1119" s="13">
        <v>177.99600000000001</v>
      </c>
      <c r="P1119" s="13">
        <v>101.5</v>
      </c>
      <c r="Q1119" s="13">
        <v>112.995</v>
      </c>
      <c r="R1119" s="13">
        <v>106.997</v>
      </c>
      <c r="S1119" s="13" t="e">
        <f t="shared" ca="1" si="28"/>
        <v>#NAME?</v>
      </c>
      <c r="T1119" s="13">
        <v>53</v>
      </c>
      <c r="U1119" s="13">
        <v>19.5</v>
      </c>
    </row>
    <row r="1120" spans="1:21" s="4" customFormat="1">
      <c r="A1120" s="10">
        <v>42001</v>
      </c>
      <c r="B1120" s="13">
        <v>2835.9789999999998</v>
      </c>
      <c r="C1120" s="13">
        <v>183.94300000000001</v>
      </c>
      <c r="D1120" s="13">
        <v>85.649000000000001</v>
      </c>
      <c r="E1120" s="13">
        <v>130.00200000000001</v>
      </c>
      <c r="F1120" s="13">
        <v>95.483000000000004</v>
      </c>
      <c r="G1120" s="13">
        <v>107.462</v>
      </c>
      <c r="H1120" s="13">
        <v>438.87</v>
      </c>
      <c r="I1120" s="13">
        <v>143</v>
      </c>
      <c r="J1120" s="13">
        <v>110.5</v>
      </c>
      <c r="K1120" s="13">
        <v>185.91900000000001</v>
      </c>
      <c r="L1120" s="13">
        <v>178.17500000000001</v>
      </c>
      <c r="M1120" s="13">
        <v>54.167000000000002</v>
      </c>
      <c r="N1120" s="13">
        <v>94.832999999999998</v>
      </c>
      <c r="O1120" s="13">
        <v>177.99600000000001</v>
      </c>
      <c r="P1120" s="13">
        <v>101.5</v>
      </c>
      <c r="Q1120" s="13">
        <v>112.995</v>
      </c>
      <c r="R1120" s="13">
        <v>106.997</v>
      </c>
      <c r="S1120" s="13" t="e">
        <f t="shared" ca="1" si="28"/>
        <v>#NAME?</v>
      </c>
      <c r="T1120" s="13">
        <v>53</v>
      </c>
      <c r="U1120" s="13">
        <v>19.5</v>
      </c>
    </row>
    <row r="1121" spans="1:21" s="4" customFormat="1">
      <c r="A1121" s="10">
        <v>42002</v>
      </c>
      <c r="B1121" s="13">
        <v>2958.819</v>
      </c>
      <c r="C1121" s="13">
        <v>187.91900000000001</v>
      </c>
      <c r="D1121" s="13">
        <v>86.968999999999994</v>
      </c>
      <c r="E1121" s="13">
        <v>132.09100000000001</v>
      </c>
      <c r="F1121" s="13">
        <v>97.376000000000005</v>
      </c>
      <c r="G1121" s="13">
        <v>109.857</v>
      </c>
      <c r="H1121" s="13">
        <v>445.16500000000002</v>
      </c>
      <c r="I1121" s="13">
        <v>143</v>
      </c>
      <c r="J1121" s="13">
        <v>110.5</v>
      </c>
      <c r="K1121" s="13">
        <v>185.98</v>
      </c>
      <c r="L1121" s="13">
        <v>178.03399999999999</v>
      </c>
      <c r="M1121" s="13">
        <v>54.167000000000002</v>
      </c>
      <c r="N1121" s="13">
        <v>94.832999999999998</v>
      </c>
      <c r="O1121" s="13">
        <v>177.99600000000001</v>
      </c>
      <c r="P1121" s="13">
        <v>101.5</v>
      </c>
      <c r="Q1121" s="13">
        <v>112.995</v>
      </c>
      <c r="R1121" s="13">
        <v>106.997</v>
      </c>
      <c r="S1121" s="13" t="e">
        <f t="shared" ca="1" si="28"/>
        <v>#NAME?</v>
      </c>
      <c r="T1121" s="13">
        <v>53</v>
      </c>
      <c r="U1121" s="13">
        <v>19.5</v>
      </c>
    </row>
    <row r="1122" spans="1:21" s="4" customFormat="1">
      <c r="A1122" s="10">
        <v>42003</v>
      </c>
      <c r="B1122" s="13">
        <v>2974.3629999999998</v>
      </c>
      <c r="C1122" s="13">
        <v>196.934</v>
      </c>
      <c r="D1122" s="13">
        <v>91.629000000000005</v>
      </c>
      <c r="E1122" s="13">
        <v>136.79</v>
      </c>
      <c r="F1122" s="13">
        <v>101.246</v>
      </c>
      <c r="G1122" s="13">
        <v>113.09</v>
      </c>
      <c r="H1122" s="13">
        <v>462.50799999999998</v>
      </c>
      <c r="I1122" s="13">
        <v>143</v>
      </c>
      <c r="J1122" s="13">
        <v>110.5</v>
      </c>
      <c r="K1122" s="13">
        <v>187.387</v>
      </c>
      <c r="L1122" s="13">
        <v>176.80799999999999</v>
      </c>
      <c r="M1122" s="13">
        <v>54.167000000000002</v>
      </c>
      <c r="N1122" s="13">
        <v>94.832999999999998</v>
      </c>
      <c r="O1122" s="13">
        <v>177.99600000000001</v>
      </c>
      <c r="P1122" s="13">
        <v>101.5</v>
      </c>
      <c r="Q1122" s="13">
        <v>112.995</v>
      </c>
      <c r="R1122" s="13">
        <v>106.997</v>
      </c>
      <c r="S1122" s="13" t="e">
        <f t="shared" ca="1" si="28"/>
        <v>#NAME?</v>
      </c>
      <c r="T1122" s="13">
        <v>53</v>
      </c>
      <c r="U1122" s="13">
        <v>19.5</v>
      </c>
    </row>
    <row r="1123" spans="1:21" s="4" customFormat="1">
      <c r="A1123" s="10">
        <v>42004</v>
      </c>
      <c r="B1123" s="13">
        <v>2987.127</v>
      </c>
      <c r="C1123" s="13">
        <v>200.755</v>
      </c>
      <c r="D1123" s="13">
        <v>94.007999999999996</v>
      </c>
      <c r="E1123" s="13">
        <v>140.965</v>
      </c>
      <c r="F1123" s="13">
        <v>103.48699999999999</v>
      </c>
      <c r="G1123" s="13">
        <v>114.92</v>
      </c>
      <c r="H1123" s="13">
        <v>476.08600000000001</v>
      </c>
      <c r="I1123" s="13">
        <v>143</v>
      </c>
      <c r="J1123" s="13">
        <v>110.5</v>
      </c>
      <c r="K1123" s="13">
        <v>191.791</v>
      </c>
      <c r="L1123" s="13">
        <v>184.38300000000001</v>
      </c>
      <c r="M1123" s="13">
        <v>54.491</v>
      </c>
      <c r="N1123" s="13">
        <v>86.986999999999995</v>
      </c>
      <c r="O1123" s="13">
        <v>160.31200000000001</v>
      </c>
      <c r="P1123" s="13">
        <v>93.156000000000006</v>
      </c>
      <c r="Q1123" s="13">
        <v>106.827</v>
      </c>
      <c r="R1123" s="13">
        <v>102.852</v>
      </c>
      <c r="S1123" s="13" t="e">
        <f t="shared" ca="1" si="28"/>
        <v>#NAME?</v>
      </c>
      <c r="T1123" s="13">
        <v>53</v>
      </c>
      <c r="U1123" s="13">
        <v>19.5</v>
      </c>
    </row>
    <row r="1124" spans="1:21" s="4" customFormat="1">
      <c r="A1124" s="10">
        <v>42005</v>
      </c>
      <c r="B1124" s="13">
        <v>2987.127</v>
      </c>
      <c r="C1124" s="13">
        <v>200.95</v>
      </c>
      <c r="D1124" s="13">
        <v>94.063000000000002</v>
      </c>
      <c r="E1124" s="13">
        <v>140.464</v>
      </c>
      <c r="F1124" s="13">
        <v>103.458</v>
      </c>
      <c r="G1124" s="13">
        <v>115.376</v>
      </c>
      <c r="H1124" s="13">
        <v>475.73099999999999</v>
      </c>
      <c r="I1124" s="13">
        <v>143</v>
      </c>
      <c r="J1124" s="13">
        <v>110.5</v>
      </c>
      <c r="K1124" s="13">
        <v>191.43700000000001</v>
      </c>
      <c r="L1124" s="13">
        <v>183.51300000000001</v>
      </c>
      <c r="M1124" s="13">
        <v>54.491</v>
      </c>
      <c r="N1124" s="13">
        <v>86.986999999999995</v>
      </c>
      <c r="O1124" s="13">
        <v>160.31200000000001</v>
      </c>
      <c r="P1124" s="13">
        <v>93.156000000000006</v>
      </c>
      <c r="Q1124" s="13">
        <v>106.827</v>
      </c>
      <c r="R1124" s="13">
        <v>102.852</v>
      </c>
      <c r="S1124" s="13" t="e">
        <f t="shared" ca="1" si="28"/>
        <v>#NAME?</v>
      </c>
      <c r="T1124" s="13">
        <v>53</v>
      </c>
      <c r="U1124" s="13">
        <v>19.5</v>
      </c>
    </row>
    <row r="1125" spans="1:21" s="4" customFormat="1">
      <c r="A1125" s="10">
        <v>42006</v>
      </c>
      <c r="B1125" s="13">
        <v>2987.127</v>
      </c>
      <c r="C1125" s="13">
        <v>205.536</v>
      </c>
      <c r="D1125" s="13">
        <v>96.055999999999997</v>
      </c>
      <c r="E1125" s="13">
        <v>144.21299999999999</v>
      </c>
      <c r="F1125" s="13">
        <v>106.339</v>
      </c>
      <c r="G1125" s="13">
        <v>118.432</v>
      </c>
      <c r="H1125" s="13">
        <v>482.64499999999998</v>
      </c>
      <c r="I1125" s="13">
        <v>143</v>
      </c>
      <c r="J1125" s="13">
        <v>110.5</v>
      </c>
      <c r="K1125" s="13">
        <v>191.15799999999999</v>
      </c>
      <c r="L1125" s="13">
        <v>183.68</v>
      </c>
      <c r="M1125" s="13">
        <v>55.332999999999998</v>
      </c>
      <c r="N1125" s="13">
        <v>89.001999999999995</v>
      </c>
      <c r="O1125" s="13">
        <v>163.00200000000001</v>
      </c>
      <c r="P1125" s="13">
        <v>96.144999999999996</v>
      </c>
      <c r="Q1125" s="13">
        <v>109.30200000000001</v>
      </c>
      <c r="R1125" s="13">
        <v>105.33</v>
      </c>
      <c r="S1125" s="13" t="e">
        <f t="shared" ca="1" si="28"/>
        <v>#NAME?</v>
      </c>
      <c r="T1125" s="13">
        <v>53</v>
      </c>
      <c r="U1125" s="13">
        <v>19.5</v>
      </c>
    </row>
    <row r="1126" spans="1:21" s="4" customFormat="1">
      <c r="A1126" s="10">
        <v>42007</v>
      </c>
      <c r="B1126" s="13">
        <v>2987.127</v>
      </c>
      <c r="C1126" s="13">
        <v>205.536</v>
      </c>
      <c r="D1126" s="13">
        <v>96.055999999999997</v>
      </c>
      <c r="E1126" s="13">
        <v>144.21299999999999</v>
      </c>
      <c r="F1126" s="13">
        <v>106.339</v>
      </c>
      <c r="G1126" s="13">
        <v>118.432</v>
      </c>
      <c r="H1126" s="13">
        <v>482.64499999999998</v>
      </c>
      <c r="I1126" s="13">
        <v>143</v>
      </c>
      <c r="J1126" s="13">
        <v>110.5</v>
      </c>
      <c r="K1126" s="13">
        <v>191.15799999999999</v>
      </c>
      <c r="L1126" s="13">
        <v>183.68</v>
      </c>
      <c r="M1126" s="13">
        <v>55.332999999999998</v>
      </c>
      <c r="N1126" s="13">
        <v>89.001999999999995</v>
      </c>
      <c r="O1126" s="13">
        <v>163.00200000000001</v>
      </c>
      <c r="P1126" s="13">
        <v>96.144999999999996</v>
      </c>
      <c r="Q1126" s="13">
        <v>109.30200000000001</v>
      </c>
      <c r="R1126" s="13">
        <v>105.33</v>
      </c>
      <c r="S1126" s="13" t="e">
        <f t="shared" ca="1" si="28"/>
        <v>#NAME?</v>
      </c>
      <c r="T1126" s="13">
        <v>53</v>
      </c>
      <c r="U1126" s="13">
        <v>19.5</v>
      </c>
    </row>
    <row r="1127" spans="1:21" s="4" customFormat="1">
      <c r="A1127" s="10">
        <v>42008</v>
      </c>
      <c r="B1127" s="13">
        <v>2987.127</v>
      </c>
      <c r="C1127" s="13">
        <v>205.536</v>
      </c>
      <c r="D1127" s="13">
        <v>96.055999999999997</v>
      </c>
      <c r="E1127" s="13">
        <v>144.21299999999999</v>
      </c>
      <c r="F1127" s="13">
        <v>106.339</v>
      </c>
      <c r="G1127" s="13">
        <v>118.432</v>
      </c>
      <c r="H1127" s="13">
        <v>482.64499999999998</v>
      </c>
      <c r="I1127" s="13">
        <v>143</v>
      </c>
      <c r="J1127" s="13">
        <v>110.5</v>
      </c>
      <c r="K1127" s="13">
        <v>191.15799999999999</v>
      </c>
      <c r="L1127" s="13">
        <v>183.68</v>
      </c>
      <c r="M1127" s="13">
        <v>55.332999999999998</v>
      </c>
      <c r="N1127" s="13">
        <v>89.001999999999995</v>
      </c>
      <c r="O1127" s="13">
        <v>163.00200000000001</v>
      </c>
      <c r="P1127" s="13">
        <v>96.144999999999996</v>
      </c>
      <c r="Q1127" s="13">
        <v>109.30200000000001</v>
      </c>
      <c r="R1127" s="13">
        <v>105.33</v>
      </c>
      <c r="S1127" s="13" t="e">
        <f t="shared" ca="1" si="28"/>
        <v>#NAME?</v>
      </c>
      <c r="T1127" s="13">
        <v>53</v>
      </c>
      <c r="U1127" s="13">
        <v>19.5</v>
      </c>
    </row>
    <row r="1128" spans="1:21" s="4" customFormat="1">
      <c r="A1128" s="10">
        <v>42009</v>
      </c>
      <c r="B1128" s="13">
        <v>2987.127</v>
      </c>
      <c r="C1128" s="13">
        <v>223.85599999999999</v>
      </c>
      <c r="D1128" s="13">
        <v>105.167</v>
      </c>
      <c r="E1128" s="13">
        <v>167.702</v>
      </c>
      <c r="F1128" s="13">
        <v>116.988</v>
      </c>
      <c r="G1128" s="13">
        <v>133.86000000000001</v>
      </c>
      <c r="H1128" s="13">
        <v>534.48099999999999</v>
      </c>
      <c r="I1128" s="13">
        <v>143</v>
      </c>
      <c r="J1128" s="13">
        <v>110.5</v>
      </c>
      <c r="K1128" s="13">
        <v>205.40899999999999</v>
      </c>
      <c r="L1128" s="13">
        <v>191.61099999999999</v>
      </c>
      <c r="M1128" s="13">
        <v>54.664999999999999</v>
      </c>
      <c r="N1128" s="13">
        <v>90.498999999999995</v>
      </c>
      <c r="O1128" s="13">
        <v>162.834</v>
      </c>
      <c r="P1128" s="13">
        <v>96.173000000000002</v>
      </c>
      <c r="Q1128" s="13">
        <v>112.611</v>
      </c>
      <c r="R1128" s="13">
        <v>107.333</v>
      </c>
      <c r="S1128" s="13" t="e">
        <f t="shared" ca="1" si="28"/>
        <v>#NAME?</v>
      </c>
      <c r="T1128" s="13">
        <v>53</v>
      </c>
      <c r="U1128" s="13">
        <v>19.5</v>
      </c>
    </row>
    <row r="1129" spans="1:21" s="4" customFormat="1">
      <c r="A1129" s="10">
        <v>42010</v>
      </c>
      <c r="B1129" s="13">
        <v>2987.127</v>
      </c>
      <c r="C1129" s="13">
        <v>222.93799999999999</v>
      </c>
      <c r="D1129" s="13">
        <v>106.113</v>
      </c>
      <c r="E1129" s="13">
        <v>175.61600000000001</v>
      </c>
      <c r="F1129" s="13">
        <v>117.27200000000001</v>
      </c>
      <c r="G1129" s="13">
        <v>134.79499999999999</v>
      </c>
      <c r="H1129" s="13">
        <v>595.03</v>
      </c>
      <c r="I1129" s="13">
        <v>143</v>
      </c>
      <c r="J1129" s="13">
        <v>110.5</v>
      </c>
      <c r="K1129" s="13">
        <v>210.2</v>
      </c>
      <c r="L1129" s="13">
        <v>194.88499999999999</v>
      </c>
      <c r="M1129" s="13">
        <v>58.999000000000002</v>
      </c>
      <c r="N1129" s="13">
        <v>98.167000000000002</v>
      </c>
      <c r="O1129" s="13">
        <v>177.666</v>
      </c>
      <c r="P1129" s="13">
        <v>102.65900000000001</v>
      </c>
      <c r="Q1129" s="13">
        <v>132.001</v>
      </c>
      <c r="R1129" s="13">
        <v>116.155</v>
      </c>
      <c r="S1129" s="13" t="e">
        <f t="shared" ca="1" si="28"/>
        <v>#NAME?</v>
      </c>
      <c r="T1129" s="13">
        <v>53</v>
      </c>
      <c r="U1129" s="13">
        <v>19.5</v>
      </c>
    </row>
    <row r="1130" spans="1:21" s="4" customFormat="1">
      <c r="A1130" s="10">
        <v>42011</v>
      </c>
      <c r="B1130" s="13">
        <v>2987.127</v>
      </c>
      <c r="C1130" s="13">
        <v>214.274</v>
      </c>
      <c r="D1130" s="13">
        <v>102.67</v>
      </c>
      <c r="E1130" s="13">
        <v>168.48400000000001</v>
      </c>
      <c r="F1130" s="13">
        <v>111.822</v>
      </c>
      <c r="G1130" s="13">
        <v>128.88999999999999</v>
      </c>
      <c r="H1130" s="13">
        <v>574.38699999999994</v>
      </c>
      <c r="I1130" s="13">
        <v>143</v>
      </c>
      <c r="J1130" s="13">
        <v>110.5</v>
      </c>
      <c r="K1130" s="13">
        <v>205.32300000000001</v>
      </c>
      <c r="L1130" s="13">
        <v>189.626</v>
      </c>
      <c r="M1130" s="13">
        <v>58.332999999999998</v>
      </c>
      <c r="N1130" s="13">
        <v>96.001000000000005</v>
      </c>
      <c r="O1130" s="13">
        <v>172</v>
      </c>
      <c r="P1130" s="13">
        <v>102.66500000000001</v>
      </c>
      <c r="Q1130" s="13">
        <v>136.16800000000001</v>
      </c>
      <c r="R1130" s="13">
        <v>115.334</v>
      </c>
      <c r="S1130" s="13" t="e">
        <f t="shared" ca="1" si="28"/>
        <v>#NAME?</v>
      </c>
      <c r="T1130" s="13">
        <v>53</v>
      </c>
      <c r="U1130" s="13">
        <v>19.5</v>
      </c>
    </row>
    <row r="1131" spans="1:21" s="4" customFormat="1">
      <c r="A1131" s="10">
        <v>42012</v>
      </c>
      <c r="B1131" s="13">
        <v>2987.127</v>
      </c>
      <c r="C1131" s="13">
        <v>209.25399999999999</v>
      </c>
      <c r="D1131" s="13">
        <v>98.801000000000002</v>
      </c>
      <c r="E1131" s="13">
        <v>161.07400000000001</v>
      </c>
      <c r="F1131" s="13">
        <v>107.065</v>
      </c>
      <c r="G1131" s="13">
        <v>125.124</v>
      </c>
      <c r="H1131" s="13">
        <v>540.822</v>
      </c>
      <c r="I1131" s="13">
        <v>143</v>
      </c>
      <c r="J1131" s="13">
        <v>110.5</v>
      </c>
      <c r="K1131" s="13">
        <v>197.50200000000001</v>
      </c>
      <c r="L1131" s="13">
        <v>182.68700000000001</v>
      </c>
      <c r="M1131" s="13">
        <v>57.831000000000003</v>
      </c>
      <c r="N1131" s="13">
        <v>95.665999999999997</v>
      </c>
      <c r="O1131" s="13">
        <v>170.83699999999999</v>
      </c>
      <c r="P1131" s="13">
        <v>100.331</v>
      </c>
      <c r="Q1131" s="13">
        <v>133.49600000000001</v>
      </c>
      <c r="R1131" s="13">
        <v>113.84399999999999</v>
      </c>
      <c r="S1131" s="13" t="e">
        <f t="shared" ca="1" si="28"/>
        <v>#NAME?</v>
      </c>
      <c r="T1131" s="13">
        <v>53</v>
      </c>
      <c r="U1131" s="13">
        <v>19.5</v>
      </c>
    </row>
    <row r="1132" spans="1:21" s="4" customFormat="1">
      <c r="A1132" s="10">
        <v>42013</v>
      </c>
      <c r="B1132" s="13">
        <v>2987.127</v>
      </c>
      <c r="C1132" s="13">
        <v>206.256</v>
      </c>
      <c r="D1132" s="13">
        <v>98.319000000000003</v>
      </c>
      <c r="E1132" s="13">
        <v>164.41499999999999</v>
      </c>
      <c r="F1132" s="13">
        <v>106.50700000000001</v>
      </c>
      <c r="G1132" s="13">
        <v>125.833</v>
      </c>
      <c r="H1132" s="13">
        <v>576.84699999999998</v>
      </c>
      <c r="I1132" s="13">
        <v>143</v>
      </c>
      <c r="J1132" s="13">
        <v>110.5</v>
      </c>
      <c r="K1132" s="13">
        <v>207.17400000000001</v>
      </c>
      <c r="L1132" s="13">
        <v>188.03399999999999</v>
      </c>
      <c r="M1132" s="13">
        <v>59.665999999999997</v>
      </c>
      <c r="N1132" s="13">
        <v>98.25</v>
      </c>
      <c r="O1132" s="13">
        <v>171</v>
      </c>
      <c r="P1132" s="13">
        <v>99.832999999999998</v>
      </c>
      <c r="Q1132" s="13">
        <v>137.5</v>
      </c>
      <c r="R1132" s="13">
        <v>112.334</v>
      </c>
      <c r="S1132" s="13" t="e">
        <f t="shared" ca="1" si="28"/>
        <v>#NAME?</v>
      </c>
      <c r="T1132" s="13">
        <v>53</v>
      </c>
      <c r="U1132" s="13">
        <v>19.5</v>
      </c>
    </row>
    <row r="1133" spans="1:21" s="4" customFormat="1">
      <c r="A1133" s="10">
        <v>42014</v>
      </c>
      <c r="B1133" s="13">
        <v>2987.127</v>
      </c>
      <c r="C1133" s="13">
        <v>206.256</v>
      </c>
      <c r="D1133" s="13">
        <v>98.319000000000003</v>
      </c>
      <c r="E1133" s="13">
        <v>164.41499999999999</v>
      </c>
      <c r="F1133" s="13">
        <v>106.50700000000001</v>
      </c>
      <c r="G1133" s="13">
        <v>125.833</v>
      </c>
      <c r="H1133" s="13">
        <v>576.84699999999998</v>
      </c>
      <c r="I1133" s="13">
        <v>143</v>
      </c>
      <c r="J1133" s="13">
        <v>110.5</v>
      </c>
      <c r="K1133" s="13">
        <v>207.17400000000001</v>
      </c>
      <c r="L1133" s="13">
        <v>188.03399999999999</v>
      </c>
      <c r="M1133" s="13">
        <v>59.665999999999997</v>
      </c>
      <c r="N1133" s="13">
        <v>98.25</v>
      </c>
      <c r="O1133" s="13">
        <v>171</v>
      </c>
      <c r="P1133" s="13">
        <v>99.832999999999998</v>
      </c>
      <c r="Q1133" s="13">
        <v>137.5</v>
      </c>
      <c r="R1133" s="13">
        <v>112.334</v>
      </c>
      <c r="S1133" s="13" t="e">
        <f t="shared" ca="1" si="28"/>
        <v>#NAME?</v>
      </c>
      <c r="T1133" s="13">
        <v>53</v>
      </c>
      <c r="U1133" s="13">
        <v>19.5</v>
      </c>
    </row>
    <row r="1134" spans="1:21" s="4" customFormat="1">
      <c r="A1134" s="10">
        <v>42015</v>
      </c>
      <c r="B1134" s="13">
        <v>2987.127</v>
      </c>
      <c r="C1134" s="13">
        <v>206.256</v>
      </c>
      <c r="D1134" s="13">
        <v>98.319000000000003</v>
      </c>
      <c r="E1134" s="13">
        <v>164.41499999999999</v>
      </c>
      <c r="F1134" s="13">
        <v>106.50700000000001</v>
      </c>
      <c r="G1134" s="13">
        <v>125.833</v>
      </c>
      <c r="H1134" s="13">
        <v>576.84699999999998</v>
      </c>
      <c r="I1134" s="13">
        <v>143</v>
      </c>
      <c r="J1134" s="13">
        <v>110.5</v>
      </c>
      <c r="K1134" s="13">
        <v>207.17400000000001</v>
      </c>
      <c r="L1134" s="13">
        <v>188.03399999999999</v>
      </c>
      <c r="M1134" s="13">
        <v>59.665999999999997</v>
      </c>
      <c r="N1134" s="13">
        <v>98.25</v>
      </c>
      <c r="O1134" s="13">
        <v>171</v>
      </c>
      <c r="P1134" s="13">
        <v>99.832999999999998</v>
      </c>
      <c r="Q1134" s="13">
        <v>137.5</v>
      </c>
      <c r="R1134" s="13">
        <v>112.334</v>
      </c>
      <c r="S1134" s="13" t="e">
        <f t="shared" ca="1" si="28"/>
        <v>#NAME?</v>
      </c>
      <c r="T1134" s="13">
        <v>53</v>
      </c>
      <c r="U1134" s="13">
        <v>19.5</v>
      </c>
    </row>
    <row r="1135" spans="1:21" s="4" customFormat="1">
      <c r="A1135" s="10">
        <v>42016</v>
      </c>
      <c r="B1135" s="13">
        <v>2987.127</v>
      </c>
      <c r="C1135" s="13">
        <v>211.05500000000001</v>
      </c>
      <c r="D1135" s="13">
        <v>101.586</v>
      </c>
      <c r="E1135" s="13">
        <v>172.584</v>
      </c>
      <c r="F1135" s="13">
        <v>111.108</v>
      </c>
      <c r="G1135" s="13">
        <v>129.39699999999999</v>
      </c>
      <c r="H1135" s="13">
        <v>599.21500000000003</v>
      </c>
      <c r="I1135" s="13">
        <v>143</v>
      </c>
      <c r="J1135" s="13">
        <v>110.5</v>
      </c>
      <c r="K1135" s="13">
        <v>205.821</v>
      </c>
      <c r="L1135" s="13">
        <v>189.11099999999999</v>
      </c>
      <c r="M1135" s="13">
        <v>63.667000000000002</v>
      </c>
      <c r="N1135" s="13">
        <v>98.332999999999998</v>
      </c>
      <c r="O1135" s="13">
        <v>170.33699999999999</v>
      </c>
      <c r="P1135" s="13">
        <v>101.663</v>
      </c>
      <c r="Q1135" s="13">
        <v>141.833</v>
      </c>
      <c r="R1135" s="13">
        <v>115.33</v>
      </c>
      <c r="S1135" s="13" t="e">
        <f t="shared" ca="1" si="28"/>
        <v>#NAME?</v>
      </c>
      <c r="T1135" s="13">
        <v>53</v>
      </c>
      <c r="U1135" s="13">
        <v>19.5</v>
      </c>
    </row>
    <row r="1136" spans="1:21" s="4" customFormat="1">
      <c r="A1136" s="10">
        <v>42017</v>
      </c>
      <c r="B1136" s="13">
        <v>2987.127</v>
      </c>
      <c r="C1136" s="13">
        <v>207.86099999999999</v>
      </c>
      <c r="D1136" s="13">
        <v>103.377</v>
      </c>
      <c r="E1136" s="13">
        <v>177.75299999999999</v>
      </c>
      <c r="F1136" s="13">
        <v>113.01900000000001</v>
      </c>
      <c r="G1136" s="13">
        <v>130.654</v>
      </c>
      <c r="H1136" s="13">
        <v>599.524</v>
      </c>
      <c r="I1136" s="13">
        <v>143</v>
      </c>
      <c r="J1136" s="13">
        <v>110.5</v>
      </c>
      <c r="K1136" s="13">
        <v>200.72300000000001</v>
      </c>
      <c r="L1136" s="13">
        <v>184.148</v>
      </c>
      <c r="M1136" s="13">
        <v>64.165000000000006</v>
      </c>
      <c r="N1136" s="13">
        <v>98.831000000000003</v>
      </c>
      <c r="O1136" s="13">
        <v>173.83199999999999</v>
      </c>
      <c r="P1136" s="13">
        <v>103.489</v>
      </c>
      <c r="Q1136" s="13">
        <v>151.32499999999999</v>
      </c>
      <c r="R1136" s="13">
        <v>117.065</v>
      </c>
      <c r="S1136" s="13" t="e">
        <f t="shared" ca="1" si="28"/>
        <v>#NAME?</v>
      </c>
      <c r="T1136" s="13">
        <v>53</v>
      </c>
      <c r="U1136" s="13">
        <v>19.5</v>
      </c>
    </row>
    <row r="1137" spans="1:21" s="4" customFormat="1">
      <c r="A1137" s="10">
        <v>42018</v>
      </c>
      <c r="B1137" s="13">
        <v>2987.127</v>
      </c>
      <c r="C1137" s="13">
        <v>202.36799999999999</v>
      </c>
      <c r="D1137" s="13">
        <v>105.982</v>
      </c>
      <c r="E1137" s="13">
        <v>167.583</v>
      </c>
      <c r="F1137" s="13">
        <v>110.23099999999999</v>
      </c>
      <c r="G1137" s="13">
        <v>129.62</v>
      </c>
      <c r="H1137" s="13">
        <v>576.72900000000004</v>
      </c>
      <c r="I1137" s="13">
        <v>143</v>
      </c>
      <c r="J1137" s="13">
        <v>110.5</v>
      </c>
      <c r="K1137" s="13">
        <v>197.33699999999999</v>
      </c>
      <c r="L1137" s="13">
        <v>178.405</v>
      </c>
      <c r="M1137" s="13">
        <v>64.332999999999998</v>
      </c>
      <c r="N1137" s="13">
        <v>99.165999999999997</v>
      </c>
      <c r="O1137" s="13">
        <v>171.5</v>
      </c>
      <c r="P1137" s="13">
        <v>103.833</v>
      </c>
      <c r="Q1137" s="13">
        <v>145.999</v>
      </c>
      <c r="R1137" s="13">
        <v>117.172</v>
      </c>
      <c r="S1137" s="13" t="e">
        <f t="shared" ca="1" si="28"/>
        <v>#NAME?</v>
      </c>
      <c r="T1137" s="13">
        <v>53</v>
      </c>
      <c r="U1137" s="13">
        <v>19.5</v>
      </c>
    </row>
    <row r="1138" spans="1:21" s="4" customFormat="1">
      <c r="A1138" s="10">
        <v>42019</v>
      </c>
      <c r="B1138" s="13">
        <v>2987.127</v>
      </c>
      <c r="C1138" s="13">
        <v>209.208</v>
      </c>
      <c r="D1138" s="13">
        <v>109.066</v>
      </c>
      <c r="E1138" s="13">
        <v>173.82400000000001</v>
      </c>
      <c r="F1138" s="13">
        <v>114.764</v>
      </c>
      <c r="G1138" s="13">
        <v>134.82900000000001</v>
      </c>
      <c r="H1138" s="13">
        <v>546.22199999999998</v>
      </c>
      <c r="I1138" s="13">
        <v>143</v>
      </c>
      <c r="J1138" s="13">
        <v>110.5</v>
      </c>
      <c r="K1138" s="13">
        <v>198.173</v>
      </c>
      <c r="L1138" s="13">
        <v>177.023</v>
      </c>
      <c r="M1138" s="13">
        <v>64.167000000000002</v>
      </c>
      <c r="N1138" s="13">
        <v>98.167000000000002</v>
      </c>
      <c r="O1138" s="13">
        <v>169.5</v>
      </c>
      <c r="P1138" s="13">
        <v>102.667</v>
      </c>
      <c r="Q1138" s="13">
        <v>144.00200000000001</v>
      </c>
      <c r="R1138" s="13">
        <v>116.667</v>
      </c>
      <c r="S1138" s="13" t="e">
        <f t="shared" ca="1" si="28"/>
        <v>#NAME?</v>
      </c>
      <c r="T1138" s="13">
        <v>53</v>
      </c>
      <c r="U1138" s="13">
        <v>19.5</v>
      </c>
    </row>
    <row r="1139" spans="1:21" s="4" customFormat="1">
      <c r="A1139" s="10">
        <v>42020</v>
      </c>
      <c r="B1139" s="13">
        <v>2987.127</v>
      </c>
      <c r="C1139" s="13">
        <v>207.19900000000001</v>
      </c>
      <c r="D1139" s="13">
        <v>107.27200000000001</v>
      </c>
      <c r="E1139" s="13">
        <v>171.99600000000001</v>
      </c>
      <c r="F1139" s="13">
        <v>112.97199999999999</v>
      </c>
      <c r="G1139" s="13">
        <v>132.44200000000001</v>
      </c>
      <c r="H1139" s="13">
        <v>536.71</v>
      </c>
      <c r="I1139" s="13">
        <v>143</v>
      </c>
      <c r="J1139" s="13">
        <v>110.5</v>
      </c>
      <c r="K1139" s="13">
        <v>208.83</v>
      </c>
      <c r="L1139" s="13">
        <v>184.87</v>
      </c>
      <c r="M1139" s="13">
        <v>67.5</v>
      </c>
      <c r="N1139" s="13">
        <v>101.999</v>
      </c>
      <c r="O1139" s="13">
        <v>174</v>
      </c>
      <c r="P1139" s="13">
        <v>105.337</v>
      </c>
      <c r="Q1139" s="13">
        <v>147.333</v>
      </c>
      <c r="R1139" s="13">
        <v>119.51</v>
      </c>
      <c r="S1139" s="13" t="e">
        <f t="shared" ca="1" si="28"/>
        <v>#NAME?</v>
      </c>
      <c r="T1139" s="13">
        <v>53</v>
      </c>
      <c r="U1139" s="13">
        <v>19.5</v>
      </c>
    </row>
    <row r="1140" spans="1:21" s="4" customFormat="1">
      <c r="A1140" s="10">
        <v>42021</v>
      </c>
      <c r="B1140" s="13">
        <v>2987.127</v>
      </c>
      <c r="C1140" s="13">
        <v>207.19900000000001</v>
      </c>
      <c r="D1140" s="13">
        <v>107.27200000000001</v>
      </c>
      <c r="E1140" s="13">
        <v>171.99600000000001</v>
      </c>
      <c r="F1140" s="13">
        <v>112.97199999999999</v>
      </c>
      <c r="G1140" s="13">
        <v>132.44200000000001</v>
      </c>
      <c r="H1140" s="13">
        <v>536.71</v>
      </c>
      <c r="I1140" s="13">
        <v>143</v>
      </c>
      <c r="J1140" s="13">
        <v>110.5</v>
      </c>
      <c r="K1140" s="13">
        <v>208.83</v>
      </c>
      <c r="L1140" s="13">
        <v>184.87</v>
      </c>
      <c r="M1140" s="13">
        <v>67.5</v>
      </c>
      <c r="N1140" s="13">
        <v>101.999</v>
      </c>
      <c r="O1140" s="13">
        <v>174</v>
      </c>
      <c r="P1140" s="13">
        <v>105.337</v>
      </c>
      <c r="Q1140" s="13">
        <v>147.333</v>
      </c>
      <c r="R1140" s="13">
        <v>119.51</v>
      </c>
      <c r="S1140" s="13" t="e">
        <f t="shared" ca="1" si="28"/>
        <v>#NAME?</v>
      </c>
      <c r="T1140" s="13">
        <v>53</v>
      </c>
      <c r="U1140" s="13">
        <v>19.5</v>
      </c>
    </row>
    <row r="1141" spans="1:21" s="4" customFormat="1">
      <c r="A1141" s="10">
        <v>42022</v>
      </c>
      <c r="B1141" s="13">
        <v>2987.127</v>
      </c>
      <c r="C1141" s="13">
        <v>207.19900000000001</v>
      </c>
      <c r="D1141" s="13">
        <v>107.27200000000001</v>
      </c>
      <c r="E1141" s="13">
        <v>171.99600000000001</v>
      </c>
      <c r="F1141" s="13">
        <v>112.97199999999999</v>
      </c>
      <c r="G1141" s="13">
        <v>132.44200000000001</v>
      </c>
      <c r="H1141" s="13">
        <v>536.71</v>
      </c>
      <c r="I1141" s="13">
        <v>143</v>
      </c>
      <c r="J1141" s="13">
        <v>110.5</v>
      </c>
      <c r="K1141" s="13">
        <v>208.83</v>
      </c>
      <c r="L1141" s="13">
        <v>184.87</v>
      </c>
      <c r="M1141" s="13">
        <v>67.5</v>
      </c>
      <c r="N1141" s="13">
        <v>101.999</v>
      </c>
      <c r="O1141" s="13">
        <v>174</v>
      </c>
      <c r="P1141" s="13">
        <v>105.337</v>
      </c>
      <c r="Q1141" s="13">
        <v>147.333</v>
      </c>
      <c r="R1141" s="13">
        <v>119.51</v>
      </c>
      <c r="S1141" s="13" t="e">
        <f t="shared" ca="1" si="28"/>
        <v>#NAME?</v>
      </c>
      <c r="T1141" s="13">
        <v>53</v>
      </c>
      <c r="U1141" s="13">
        <v>19.5</v>
      </c>
    </row>
    <row r="1142" spans="1:21" s="4" customFormat="1">
      <c r="A1142" s="10">
        <v>42023</v>
      </c>
      <c r="B1142" s="13">
        <v>2987.127</v>
      </c>
      <c r="C1142" s="13">
        <v>206.571</v>
      </c>
      <c r="D1142" s="13">
        <v>107</v>
      </c>
      <c r="E1142" s="13">
        <v>171.66900000000001</v>
      </c>
      <c r="F1142" s="13">
        <v>112.547</v>
      </c>
      <c r="G1142" s="13">
        <v>131.43600000000001</v>
      </c>
      <c r="H1142" s="13">
        <v>538.51199999999994</v>
      </c>
      <c r="I1142" s="13">
        <v>143</v>
      </c>
      <c r="J1142" s="13">
        <v>110.5</v>
      </c>
      <c r="K1142" s="13">
        <v>209.98500000000001</v>
      </c>
      <c r="L1142" s="13">
        <v>184.62700000000001</v>
      </c>
      <c r="M1142" s="13">
        <v>67.608999999999995</v>
      </c>
      <c r="N1142" s="13">
        <v>102.83199999999999</v>
      </c>
      <c r="O1142" s="13">
        <v>173.33600000000001</v>
      </c>
      <c r="P1142" s="13">
        <v>104.226</v>
      </c>
      <c r="Q1142" s="13">
        <v>144.83600000000001</v>
      </c>
      <c r="R1142" s="13">
        <v>117.122</v>
      </c>
      <c r="S1142" s="13" t="e">
        <f t="shared" ca="1" si="28"/>
        <v>#NAME?</v>
      </c>
      <c r="T1142" s="13">
        <v>53</v>
      </c>
      <c r="U1142" s="13">
        <v>19.5</v>
      </c>
    </row>
    <row r="1143" spans="1:21" s="4" customFormat="1">
      <c r="A1143" s="10">
        <v>42024</v>
      </c>
      <c r="B1143" s="13">
        <v>2987.127</v>
      </c>
      <c r="C1143" s="13">
        <v>204.54900000000001</v>
      </c>
      <c r="D1143" s="13">
        <v>107.623</v>
      </c>
      <c r="E1143" s="13">
        <v>172.12899999999999</v>
      </c>
      <c r="F1143" s="13">
        <v>113.925</v>
      </c>
      <c r="G1143" s="13">
        <v>133.25700000000001</v>
      </c>
      <c r="H1143" s="13">
        <v>550.52599999999995</v>
      </c>
      <c r="I1143" s="13">
        <v>143</v>
      </c>
      <c r="J1143" s="13">
        <v>110.5</v>
      </c>
      <c r="K1143" s="13">
        <v>209.488</v>
      </c>
      <c r="L1143" s="13">
        <v>184.87899999999999</v>
      </c>
      <c r="M1143" s="13">
        <v>67.546999999999997</v>
      </c>
      <c r="N1143" s="13">
        <v>99.555000000000007</v>
      </c>
      <c r="O1143" s="13">
        <v>168.34</v>
      </c>
      <c r="P1143" s="13">
        <v>102.002</v>
      </c>
      <c r="Q1143" s="13">
        <v>146.16900000000001</v>
      </c>
      <c r="R1143" s="13">
        <v>116.849</v>
      </c>
      <c r="S1143" s="13" t="e">
        <f t="shared" ca="1" si="28"/>
        <v>#NAME?</v>
      </c>
      <c r="T1143" s="13">
        <v>53</v>
      </c>
      <c r="U1143" s="13">
        <v>19.5</v>
      </c>
    </row>
    <row r="1144" spans="1:21" s="4" customFormat="1">
      <c r="A1144" s="10">
        <v>42025</v>
      </c>
      <c r="B1144" s="13">
        <v>2987.127</v>
      </c>
      <c r="C1144" s="13">
        <v>206.727</v>
      </c>
      <c r="D1144" s="13">
        <v>112.44199999999999</v>
      </c>
      <c r="E1144" s="13">
        <v>176.46600000000001</v>
      </c>
      <c r="F1144" s="13">
        <v>119.953</v>
      </c>
      <c r="G1144" s="13">
        <v>137.738</v>
      </c>
      <c r="H1144" s="13">
        <v>575.79700000000003</v>
      </c>
      <c r="I1144" s="13">
        <v>143</v>
      </c>
      <c r="J1144" s="13">
        <v>110.5</v>
      </c>
      <c r="K1144" s="13">
        <v>211.5</v>
      </c>
      <c r="L1144" s="13">
        <v>184.893</v>
      </c>
      <c r="M1144" s="13">
        <v>64.5</v>
      </c>
      <c r="N1144" s="13">
        <v>93.986999999999995</v>
      </c>
      <c r="O1144" s="13">
        <v>156.559</v>
      </c>
      <c r="P1144" s="13">
        <v>95.691999999999993</v>
      </c>
      <c r="Q1144" s="13">
        <v>136.25399999999999</v>
      </c>
      <c r="R1144" s="13">
        <v>110.47199999999999</v>
      </c>
      <c r="S1144" s="13" t="e">
        <f t="shared" ca="1" si="28"/>
        <v>#NAME?</v>
      </c>
      <c r="T1144" s="13">
        <v>53</v>
      </c>
      <c r="U1144" s="13">
        <v>19.5</v>
      </c>
    </row>
    <row r="1145" spans="1:21" s="4" customFormat="1">
      <c r="A1145" s="10">
        <v>42026</v>
      </c>
      <c r="B1145" s="13">
        <v>2987.127</v>
      </c>
      <c r="C1145" s="13">
        <v>201.94200000000001</v>
      </c>
      <c r="D1145" s="13">
        <v>108.935</v>
      </c>
      <c r="E1145" s="13">
        <v>172.095</v>
      </c>
      <c r="F1145" s="13">
        <v>116.789</v>
      </c>
      <c r="G1145" s="13">
        <v>135.864</v>
      </c>
      <c r="H1145" s="13">
        <v>561.54300000000001</v>
      </c>
      <c r="I1145" s="13">
        <v>143</v>
      </c>
      <c r="J1145" s="13">
        <v>110.5</v>
      </c>
      <c r="K1145" s="13">
        <v>202.816</v>
      </c>
      <c r="L1145" s="13">
        <v>180.49700000000001</v>
      </c>
      <c r="M1145" s="13">
        <v>62.165999999999997</v>
      </c>
      <c r="N1145" s="13">
        <v>90.998000000000005</v>
      </c>
      <c r="O1145" s="13">
        <v>153.333</v>
      </c>
      <c r="P1145" s="13">
        <v>94.331999999999994</v>
      </c>
      <c r="Q1145" s="13">
        <v>131.166</v>
      </c>
      <c r="R1145" s="13">
        <v>106.831</v>
      </c>
      <c r="S1145" s="13" t="e">
        <f t="shared" ca="1" si="28"/>
        <v>#NAME?</v>
      </c>
      <c r="T1145" s="13">
        <v>53</v>
      </c>
      <c r="U1145" s="13">
        <v>19.5</v>
      </c>
    </row>
    <row r="1146" spans="1:21" s="4" customFormat="1">
      <c r="A1146" s="10">
        <v>42027</v>
      </c>
      <c r="B1146" s="13">
        <v>2987.127</v>
      </c>
      <c r="C1146" s="13">
        <v>198.327</v>
      </c>
      <c r="D1146" s="13">
        <v>105.792</v>
      </c>
      <c r="E1146" s="13">
        <v>169.49</v>
      </c>
      <c r="F1146" s="13">
        <v>114.67</v>
      </c>
      <c r="G1146" s="13">
        <v>133.376</v>
      </c>
      <c r="H1146" s="13">
        <v>555.71199999999999</v>
      </c>
      <c r="I1146" s="13">
        <v>143</v>
      </c>
      <c r="J1146" s="13">
        <v>110.5</v>
      </c>
      <c r="K1146" s="13">
        <v>196.66499999999999</v>
      </c>
      <c r="L1146" s="13">
        <v>177.392</v>
      </c>
      <c r="M1146" s="13">
        <v>60.334000000000003</v>
      </c>
      <c r="N1146" s="13">
        <v>88.668000000000006</v>
      </c>
      <c r="O1146" s="13">
        <v>146.16300000000001</v>
      </c>
      <c r="P1146" s="13">
        <v>91.608999999999995</v>
      </c>
      <c r="Q1146" s="13">
        <v>126.23099999999999</v>
      </c>
      <c r="R1146" s="13">
        <v>105.449</v>
      </c>
      <c r="S1146" s="13" t="e">
        <f t="shared" ca="1" si="28"/>
        <v>#NAME?</v>
      </c>
      <c r="T1146" s="13">
        <v>53</v>
      </c>
      <c r="U1146" s="13">
        <v>19.5</v>
      </c>
    </row>
    <row r="1147" spans="1:21" s="4" customFormat="1">
      <c r="A1147" s="10">
        <v>42028</v>
      </c>
      <c r="B1147" s="13">
        <v>2987.127</v>
      </c>
      <c r="C1147" s="13">
        <v>198.327</v>
      </c>
      <c r="D1147" s="13">
        <v>105.792</v>
      </c>
      <c r="E1147" s="13">
        <v>169.49</v>
      </c>
      <c r="F1147" s="13">
        <v>114.67</v>
      </c>
      <c r="G1147" s="13">
        <v>133.376</v>
      </c>
      <c r="H1147" s="13">
        <v>555.71199999999999</v>
      </c>
      <c r="I1147" s="13">
        <v>143</v>
      </c>
      <c r="J1147" s="13">
        <v>110.5</v>
      </c>
      <c r="K1147" s="13">
        <v>196.66499999999999</v>
      </c>
      <c r="L1147" s="13">
        <v>177.392</v>
      </c>
      <c r="M1147" s="13">
        <v>60.334000000000003</v>
      </c>
      <c r="N1147" s="13">
        <v>88.668000000000006</v>
      </c>
      <c r="O1147" s="13">
        <v>146.16300000000001</v>
      </c>
      <c r="P1147" s="13">
        <v>91.608999999999995</v>
      </c>
      <c r="Q1147" s="13">
        <v>126.23099999999999</v>
      </c>
      <c r="R1147" s="13">
        <v>105.449</v>
      </c>
      <c r="S1147" s="13" t="e">
        <f t="shared" ca="1" si="28"/>
        <v>#NAME?</v>
      </c>
      <c r="T1147" s="13">
        <v>53</v>
      </c>
      <c r="U1147" s="13">
        <v>19.5</v>
      </c>
    </row>
    <row r="1148" spans="1:21" s="4" customFormat="1">
      <c r="A1148" s="10">
        <v>42029</v>
      </c>
      <c r="B1148" s="13">
        <v>2987.127</v>
      </c>
      <c r="C1148" s="13">
        <v>198.327</v>
      </c>
      <c r="D1148" s="13">
        <v>105.792</v>
      </c>
      <c r="E1148" s="13">
        <v>169.49</v>
      </c>
      <c r="F1148" s="13">
        <v>114.67</v>
      </c>
      <c r="G1148" s="13">
        <v>133.376</v>
      </c>
      <c r="H1148" s="13">
        <v>555.71199999999999</v>
      </c>
      <c r="I1148" s="13">
        <v>143</v>
      </c>
      <c r="J1148" s="13">
        <v>110.5</v>
      </c>
      <c r="K1148" s="13">
        <v>196.66499999999999</v>
      </c>
      <c r="L1148" s="13">
        <v>177.392</v>
      </c>
      <c r="M1148" s="13">
        <v>60.334000000000003</v>
      </c>
      <c r="N1148" s="13">
        <v>88.668000000000006</v>
      </c>
      <c r="O1148" s="13">
        <v>146.16300000000001</v>
      </c>
      <c r="P1148" s="13">
        <v>91.608999999999995</v>
      </c>
      <c r="Q1148" s="13">
        <v>126.23099999999999</v>
      </c>
      <c r="R1148" s="13">
        <v>105.449</v>
      </c>
      <c r="S1148" s="13" t="e">
        <f t="shared" ca="1" si="28"/>
        <v>#NAME?</v>
      </c>
      <c r="T1148" s="13">
        <v>53</v>
      </c>
      <c r="U1148" s="13">
        <v>19.5</v>
      </c>
    </row>
    <row r="1149" spans="1:21" s="4" customFormat="1">
      <c r="A1149" s="10">
        <v>42030</v>
      </c>
      <c r="B1149" s="13">
        <v>2987.127</v>
      </c>
      <c r="C1149" s="13">
        <v>198.851</v>
      </c>
      <c r="D1149" s="13">
        <v>105.953</v>
      </c>
      <c r="E1149" s="13">
        <v>168.376</v>
      </c>
      <c r="F1149" s="13">
        <v>114.09099999999999</v>
      </c>
      <c r="G1149" s="13">
        <v>132.85599999999999</v>
      </c>
      <c r="H1149" s="13">
        <v>589.02800000000002</v>
      </c>
      <c r="I1149" s="13">
        <v>143</v>
      </c>
      <c r="J1149" s="13">
        <v>110.5</v>
      </c>
      <c r="K1149" s="13">
        <v>200.245</v>
      </c>
      <c r="L1149" s="13">
        <v>181.19499999999999</v>
      </c>
      <c r="M1149" s="13">
        <v>62</v>
      </c>
      <c r="N1149" s="13">
        <v>90.5</v>
      </c>
      <c r="O1149" s="13">
        <v>151.334</v>
      </c>
      <c r="P1149" s="13">
        <v>93.334000000000003</v>
      </c>
      <c r="Q1149" s="13">
        <v>131.167</v>
      </c>
      <c r="R1149" s="13">
        <v>108.46</v>
      </c>
      <c r="S1149" s="13" t="e">
        <f t="shared" ca="1" si="28"/>
        <v>#NAME?</v>
      </c>
      <c r="T1149" s="13">
        <v>53</v>
      </c>
      <c r="U1149" s="13">
        <v>19.5</v>
      </c>
    </row>
    <row r="1150" spans="1:21" s="4" customFormat="1">
      <c r="A1150" s="10">
        <v>42031</v>
      </c>
      <c r="B1150" s="13">
        <v>2987.127</v>
      </c>
      <c r="C1150" s="13">
        <v>199.678</v>
      </c>
      <c r="D1150" s="13">
        <v>106.408</v>
      </c>
      <c r="E1150" s="13">
        <v>167.79499999999999</v>
      </c>
      <c r="F1150" s="13">
        <v>114.312</v>
      </c>
      <c r="G1150" s="13">
        <v>132.97800000000001</v>
      </c>
      <c r="H1150" s="13">
        <v>597.74900000000002</v>
      </c>
      <c r="I1150" s="13">
        <v>143</v>
      </c>
      <c r="J1150" s="13">
        <v>110.5</v>
      </c>
      <c r="K1150" s="13">
        <v>200.93799999999999</v>
      </c>
      <c r="L1150" s="13">
        <v>180.74799999999999</v>
      </c>
      <c r="M1150" s="13">
        <v>62</v>
      </c>
      <c r="N1150" s="13">
        <v>90.5</v>
      </c>
      <c r="O1150" s="13">
        <v>151.334</v>
      </c>
      <c r="P1150" s="13">
        <v>93.334000000000003</v>
      </c>
      <c r="Q1150" s="13">
        <v>131.167</v>
      </c>
      <c r="R1150" s="13">
        <v>108.46</v>
      </c>
      <c r="S1150" s="13" t="e">
        <f t="shared" ca="1" si="28"/>
        <v>#NAME?</v>
      </c>
      <c r="T1150" s="13">
        <v>53</v>
      </c>
      <c r="U1150" s="13">
        <v>19.5</v>
      </c>
    </row>
    <row r="1151" spans="1:21" s="4" customFormat="1">
      <c r="A1151" s="10">
        <v>42032</v>
      </c>
      <c r="B1151" s="13">
        <v>2987.127</v>
      </c>
      <c r="C1151" s="13">
        <v>209.44200000000001</v>
      </c>
      <c r="D1151" s="13">
        <v>108.41</v>
      </c>
      <c r="E1151" s="13">
        <v>170.1</v>
      </c>
      <c r="F1151" s="13">
        <v>116.756</v>
      </c>
      <c r="G1151" s="13">
        <v>135.18799999999999</v>
      </c>
      <c r="H1151" s="13">
        <v>609.34400000000005</v>
      </c>
      <c r="I1151" s="13">
        <v>143</v>
      </c>
      <c r="J1151" s="13">
        <v>110.5</v>
      </c>
      <c r="K1151" s="13">
        <v>201.64500000000001</v>
      </c>
      <c r="L1151" s="13">
        <v>181.01499999999999</v>
      </c>
      <c r="M1151" s="13">
        <v>62.5</v>
      </c>
      <c r="N1151" s="13">
        <v>90.167000000000002</v>
      </c>
      <c r="O1151" s="13">
        <v>153.33600000000001</v>
      </c>
      <c r="P1151" s="13">
        <v>93.501000000000005</v>
      </c>
      <c r="Q1151" s="13">
        <v>130.667</v>
      </c>
      <c r="R1151" s="13">
        <v>107.535</v>
      </c>
      <c r="S1151" s="13" t="e">
        <f t="shared" ca="1" si="28"/>
        <v>#NAME?</v>
      </c>
      <c r="T1151" s="13">
        <v>53</v>
      </c>
      <c r="U1151" s="13">
        <v>19.5</v>
      </c>
    </row>
    <row r="1152" spans="1:21" s="4" customFormat="1">
      <c r="A1152" s="10">
        <v>42033</v>
      </c>
      <c r="B1152" s="13">
        <v>2987.127</v>
      </c>
      <c r="C1152" s="13">
        <v>211.58699999999999</v>
      </c>
      <c r="D1152" s="13">
        <v>105.708</v>
      </c>
      <c r="E1152" s="13">
        <v>165.81</v>
      </c>
      <c r="F1152" s="13">
        <v>114.70699999999999</v>
      </c>
      <c r="G1152" s="13">
        <v>133.26300000000001</v>
      </c>
      <c r="H1152" s="13">
        <v>612.70799999999997</v>
      </c>
      <c r="I1152" s="13">
        <v>143</v>
      </c>
      <c r="J1152" s="13">
        <v>110.5</v>
      </c>
      <c r="K1152" s="13">
        <v>204.30099999999999</v>
      </c>
      <c r="L1152" s="13">
        <v>185.179</v>
      </c>
      <c r="M1152" s="13">
        <v>63.244999999999997</v>
      </c>
      <c r="N1152" s="13">
        <v>92.832999999999998</v>
      </c>
      <c r="O1152" s="13">
        <v>156.666</v>
      </c>
      <c r="P1152" s="13">
        <v>94.665999999999997</v>
      </c>
      <c r="Q1152" s="13">
        <v>135.333</v>
      </c>
      <c r="R1152" s="13">
        <v>110.59099999999999</v>
      </c>
      <c r="S1152" s="13" t="e">
        <f t="shared" ca="1" si="28"/>
        <v>#NAME?</v>
      </c>
      <c r="T1152" s="13">
        <v>53</v>
      </c>
      <c r="U1152" s="13">
        <v>19.5</v>
      </c>
    </row>
    <row r="1153" spans="1:21" s="4" customFormat="1">
      <c r="A1153" s="10">
        <v>42034</v>
      </c>
      <c r="B1153" s="13">
        <v>2987.127</v>
      </c>
      <c r="C1153" s="13">
        <v>226.62899999999999</v>
      </c>
      <c r="D1153" s="13">
        <v>107.919</v>
      </c>
      <c r="E1153" s="13">
        <v>167.79499999999999</v>
      </c>
      <c r="F1153" s="13">
        <v>117.76</v>
      </c>
      <c r="G1153" s="13">
        <v>135.68799999999999</v>
      </c>
      <c r="H1153" s="13">
        <v>628.39</v>
      </c>
      <c r="I1153" s="13">
        <v>143</v>
      </c>
      <c r="J1153" s="13">
        <v>110.5</v>
      </c>
      <c r="K1153" s="13">
        <v>211.244</v>
      </c>
      <c r="L1153" s="13">
        <v>192.31</v>
      </c>
      <c r="M1153" s="13">
        <v>62.999000000000002</v>
      </c>
      <c r="N1153" s="13">
        <v>92.082999999999998</v>
      </c>
      <c r="O1153" s="13">
        <v>153.839</v>
      </c>
      <c r="P1153" s="13">
        <v>93.16</v>
      </c>
      <c r="Q1153" s="13">
        <v>130.834</v>
      </c>
      <c r="R1153" s="13">
        <v>108.848</v>
      </c>
      <c r="S1153" s="13" t="e">
        <f t="shared" ca="1" si="28"/>
        <v>#NAME?</v>
      </c>
      <c r="T1153" s="13">
        <v>53</v>
      </c>
      <c r="U1153" s="13">
        <v>19.5</v>
      </c>
    </row>
    <row r="1154" spans="1:21" s="4" customFormat="1">
      <c r="A1154" s="10">
        <v>42035</v>
      </c>
      <c r="B1154" s="13">
        <v>2987.127</v>
      </c>
      <c r="C1154" s="13">
        <v>226.62899999999999</v>
      </c>
      <c r="D1154" s="13">
        <v>107.919</v>
      </c>
      <c r="E1154" s="13">
        <v>167.79499999999999</v>
      </c>
      <c r="F1154" s="13">
        <v>117.76</v>
      </c>
      <c r="G1154" s="13">
        <v>135.68799999999999</v>
      </c>
      <c r="H1154" s="13">
        <v>628.39</v>
      </c>
      <c r="I1154" s="13">
        <v>143</v>
      </c>
      <c r="J1154" s="13">
        <v>110.5</v>
      </c>
      <c r="K1154" s="13">
        <v>211.244</v>
      </c>
      <c r="L1154" s="13">
        <v>192.31</v>
      </c>
      <c r="M1154" s="13">
        <v>62.999000000000002</v>
      </c>
      <c r="N1154" s="13">
        <v>92.082999999999998</v>
      </c>
      <c r="O1154" s="13">
        <v>153.839</v>
      </c>
      <c r="P1154" s="13">
        <v>93.16</v>
      </c>
      <c r="Q1154" s="13">
        <v>130.834</v>
      </c>
      <c r="R1154" s="13">
        <v>108.848</v>
      </c>
      <c r="S1154" s="13" t="e">
        <f t="shared" ca="1" si="28"/>
        <v>#NAME?</v>
      </c>
      <c r="T1154" s="13">
        <v>53</v>
      </c>
      <c r="U1154" s="13">
        <v>19.5</v>
      </c>
    </row>
    <row r="1155" spans="1:21" s="4" customFormat="1">
      <c r="A1155" s="10">
        <v>42036</v>
      </c>
      <c r="B1155" s="13">
        <v>2987.127</v>
      </c>
      <c r="C1155" s="13">
        <v>226.62899999999999</v>
      </c>
      <c r="D1155" s="13">
        <v>107.919</v>
      </c>
      <c r="E1155" s="13">
        <v>167.79499999999999</v>
      </c>
      <c r="F1155" s="13">
        <v>117.76</v>
      </c>
      <c r="G1155" s="13">
        <v>135.68799999999999</v>
      </c>
      <c r="H1155" s="13">
        <v>628.39</v>
      </c>
      <c r="I1155" s="13">
        <v>143</v>
      </c>
      <c r="J1155" s="13">
        <v>110.5</v>
      </c>
      <c r="K1155" s="13">
        <v>211.244</v>
      </c>
      <c r="L1155" s="13">
        <v>192.31</v>
      </c>
      <c r="M1155" s="13">
        <v>62.999000000000002</v>
      </c>
      <c r="N1155" s="13">
        <v>92.082999999999998</v>
      </c>
      <c r="O1155" s="13">
        <v>153.839</v>
      </c>
      <c r="P1155" s="13">
        <v>93.16</v>
      </c>
      <c r="Q1155" s="13">
        <v>130.834</v>
      </c>
      <c r="R1155" s="13">
        <v>108.848</v>
      </c>
      <c r="S1155" s="13" t="e">
        <f t="shared" ca="1" si="28"/>
        <v>#NAME?</v>
      </c>
      <c r="T1155" s="13">
        <v>53</v>
      </c>
      <c r="U1155" s="13">
        <v>19.5</v>
      </c>
    </row>
    <row r="1156" spans="1:21" s="4" customFormat="1">
      <c r="A1156" s="10">
        <v>42037</v>
      </c>
      <c r="B1156" s="13">
        <v>2987.127</v>
      </c>
      <c r="C1156" s="13">
        <v>233.59299999999999</v>
      </c>
      <c r="D1156" s="13">
        <v>108.611</v>
      </c>
      <c r="E1156" s="13">
        <v>164.499</v>
      </c>
      <c r="F1156" s="13">
        <v>118.13800000000001</v>
      </c>
      <c r="G1156" s="13">
        <v>135.84299999999999</v>
      </c>
      <c r="H1156" s="13">
        <v>613.00300000000004</v>
      </c>
      <c r="I1156" s="13">
        <v>143</v>
      </c>
      <c r="J1156" s="13">
        <v>110.5</v>
      </c>
      <c r="K1156" s="13">
        <v>207.459</v>
      </c>
      <c r="L1156" s="13">
        <v>188.42099999999999</v>
      </c>
      <c r="M1156" s="13">
        <v>65.832999999999998</v>
      </c>
      <c r="N1156" s="13">
        <v>96.248999999999995</v>
      </c>
      <c r="O1156" s="13">
        <v>162.334</v>
      </c>
      <c r="P1156" s="13">
        <v>97</v>
      </c>
      <c r="Q1156" s="13">
        <v>138.167</v>
      </c>
      <c r="R1156" s="13">
        <v>112.212</v>
      </c>
      <c r="S1156" s="13" t="e">
        <f t="shared" ca="1" si="28"/>
        <v>#NAME?</v>
      </c>
      <c r="T1156" s="13">
        <v>53</v>
      </c>
      <c r="U1156" s="13">
        <v>19.5</v>
      </c>
    </row>
    <row r="1157" spans="1:21" s="4" customFormat="1">
      <c r="A1157" s="10">
        <v>42038</v>
      </c>
      <c r="B1157" s="13">
        <v>2987.127</v>
      </c>
      <c r="C1157" s="13">
        <v>224.68799999999999</v>
      </c>
      <c r="D1157" s="13">
        <v>102.41200000000001</v>
      </c>
      <c r="E1157" s="13">
        <v>143.66</v>
      </c>
      <c r="F1157" s="13">
        <v>111.503</v>
      </c>
      <c r="G1157" s="13">
        <v>125.074</v>
      </c>
      <c r="H1157" s="13">
        <v>575.93200000000002</v>
      </c>
      <c r="I1157" s="13">
        <v>143</v>
      </c>
      <c r="J1157" s="13">
        <v>110.5</v>
      </c>
      <c r="K1157" s="13">
        <v>201.709</v>
      </c>
      <c r="L1157" s="13">
        <v>184.07900000000001</v>
      </c>
      <c r="M1157" s="13">
        <v>63.832999999999998</v>
      </c>
      <c r="N1157" s="13">
        <v>93.667000000000002</v>
      </c>
      <c r="O1157" s="13">
        <v>157.03299999999999</v>
      </c>
      <c r="P1157" s="13">
        <v>94.637</v>
      </c>
      <c r="Q1157" s="13">
        <v>128.28</v>
      </c>
      <c r="R1157" s="13">
        <v>109.932</v>
      </c>
      <c r="S1157" s="13" t="e">
        <f t="shared" ca="1" si="28"/>
        <v>#NAME?</v>
      </c>
      <c r="T1157" s="13">
        <v>53</v>
      </c>
      <c r="U1157" s="13">
        <v>19.5</v>
      </c>
    </row>
    <row r="1158" spans="1:21" s="4" customFormat="1">
      <c r="A1158" s="10">
        <v>42039</v>
      </c>
      <c r="B1158" s="13">
        <v>2987.127</v>
      </c>
      <c r="C1158" s="13">
        <v>226.62799999999999</v>
      </c>
      <c r="D1158" s="13">
        <v>101.474</v>
      </c>
      <c r="E1158" s="13">
        <v>148.15299999999999</v>
      </c>
      <c r="F1158" s="13">
        <v>115.134</v>
      </c>
      <c r="G1158" s="13">
        <v>127.09</v>
      </c>
      <c r="H1158" s="13">
        <v>582.83699999999999</v>
      </c>
      <c r="I1158" s="13">
        <v>143</v>
      </c>
      <c r="J1158" s="13">
        <v>110.5</v>
      </c>
      <c r="K1158" s="13">
        <v>202.46199999999999</v>
      </c>
      <c r="L1158" s="13">
        <v>189.84299999999999</v>
      </c>
      <c r="M1158" s="13">
        <v>63.167000000000002</v>
      </c>
      <c r="N1158" s="13">
        <v>92.5</v>
      </c>
      <c r="O1158" s="13">
        <v>153.99799999999999</v>
      </c>
      <c r="P1158" s="13">
        <v>93.167000000000002</v>
      </c>
      <c r="Q1158" s="13">
        <v>125.498</v>
      </c>
      <c r="R1158" s="13">
        <v>107.19199999999999</v>
      </c>
      <c r="S1158" s="13" t="e">
        <f t="shared" ca="1" si="28"/>
        <v>#NAME?</v>
      </c>
      <c r="T1158" s="13">
        <v>53</v>
      </c>
      <c r="U1158" s="13">
        <v>19.5</v>
      </c>
    </row>
    <row r="1159" spans="1:21" s="4" customFormat="1">
      <c r="A1159" s="10">
        <v>42040</v>
      </c>
      <c r="B1159" s="13">
        <v>2987.127</v>
      </c>
      <c r="C1159" s="13">
        <v>225.756</v>
      </c>
      <c r="D1159" s="13">
        <v>98.003</v>
      </c>
      <c r="E1159" s="13">
        <v>145.69300000000001</v>
      </c>
      <c r="F1159" s="13">
        <v>110.65900000000001</v>
      </c>
      <c r="G1159" s="13">
        <v>124.102</v>
      </c>
      <c r="H1159" s="13">
        <v>534.60400000000004</v>
      </c>
      <c r="I1159" s="13">
        <v>143</v>
      </c>
      <c r="J1159" s="13">
        <v>110.5</v>
      </c>
      <c r="K1159" s="13">
        <v>199.20500000000001</v>
      </c>
      <c r="L1159" s="13">
        <v>188.423</v>
      </c>
      <c r="M1159" s="13">
        <v>63.612000000000002</v>
      </c>
      <c r="N1159" s="13">
        <v>92.721000000000004</v>
      </c>
      <c r="O1159" s="13">
        <v>156.5</v>
      </c>
      <c r="P1159" s="13">
        <v>94.399000000000001</v>
      </c>
      <c r="Q1159" s="13">
        <v>127.486</v>
      </c>
      <c r="R1159" s="13">
        <v>109.401</v>
      </c>
      <c r="S1159" s="13" t="e">
        <f t="shared" ca="1" si="28"/>
        <v>#NAME?</v>
      </c>
      <c r="T1159" s="13">
        <v>53</v>
      </c>
      <c r="U1159" s="13">
        <v>19.5</v>
      </c>
    </row>
    <row r="1160" spans="1:21" s="4" customFormat="1">
      <c r="A1160" s="10">
        <v>42041</v>
      </c>
      <c r="B1160" s="13">
        <v>2987.127</v>
      </c>
      <c r="C1160" s="13">
        <v>229.69900000000001</v>
      </c>
      <c r="D1160" s="13">
        <v>96.799000000000007</v>
      </c>
      <c r="E1160" s="13">
        <v>144.58199999999999</v>
      </c>
      <c r="F1160" s="13">
        <v>108.93600000000001</v>
      </c>
      <c r="G1160" s="13">
        <v>122.82599999999999</v>
      </c>
      <c r="H1160" s="13">
        <v>533.10599999999999</v>
      </c>
      <c r="I1160" s="13">
        <v>143</v>
      </c>
      <c r="J1160" s="13">
        <v>110.5</v>
      </c>
      <c r="K1160" s="13">
        <v>199.37200000000001</v>
      </c>
      <c r="L1160" s="13">
        <v>192.01900000000001</v>
      </c>
      <c r="M1160" s="13">
        <v>62.140999999999998</v>
      </c>
      <c r="N1160" s="13">
        <v>91.650999999999996</v>
      </c>
      <c r="O1160" s="13">
        <v>155.25299999999999</v>
      </c>
      <c r="P1160" s="13">
        <v>92.98</v>
      </c>
      <c r="Q1160" s="13">
        <v>125.584</v>
      </c>
      <c r="R1160" s="13">
        <v>107.97</v>
      </c>
      <c r="S1160" s="13" t="e">
        <f t="shared" ca="1" si="28"/>
        <v>#NAME?</v>
      </c>
      <c r="T1160" s="13">
        <v>53</v>
      </c>
      <c r="U1160" s="13">
        <v>19.5</v>
      </c>
    </row>
    <row r="1161" spans="1:21" s="4" customFormat="1">
      <c r="A1161" s="10">
        <v>42042</v>
      </c>
      <c r="B1161" s="13">
        <v>2987.127</v>
      </c>
      <c r="C1161" s="13">
        <v>229.69900000000001</v>
      </c>
      <c r="D1161" s="13">
        <v>96.799000000000007</v>
      </c>
      <c r="E1161" s="13">
        <v>144.58199999999999</v>
      </c>
      <c r="F1161" s="13">
        <v>108.93600000000001</v>
      </c>
      <c r="G1161" s="13">
        <v>122.82599999999999</v>
      </c>
      <c r="H1161" s="13">
        <v>533.10599999999999</v>
      </c>
      <c r="I1161" s="13">
        <v>143</v>
      </c>
      <c r="J1161" s="13">
        <v>110.5</v>
      </c>
      <c r="K1161" s="13">
        <v>199.37200000000001</v>
      </c>
      <c r="L1161" s="13">
        <v>192.01900000000001</v>
      </c>
      <c r="M1161" s="13">
        <v>62.140999999999998</v>
      </c>
      <c r="N1161" s="13">
        <v>91.650999999999996</v>
      </c>
      <c r="O1161" s="13">
        <v>155.25299999999999</v>
      </c>
      <c r="P1161" s="13">
        <v>92.98</v>
      </c>
      <c r="Q1161" s="13">
        <v>125.584</v>
      </c>
      <c r="R1161" s="13">
        <v>107.97</v>
      </c>
      <c r="S1161" s="13" t="e">
        <f t="shared" ca="1" si="28"/>
        <v>#NAME?</v>
      </c>
      <c r="T1161" s="13">
        <v>53</v>
      </c>
      <c r="U1161" s="13">
        <v>19.5</v>
      </c>
    </row>
    <row r="1162" spans="1:21" s="4" customFormat="1">
      <c r="A1162" s="10">
        <v>42043</v>
      </c>
      <c r="B1162" s="13">
        <v>2987.127</v>
      </c>
      <c r="C1162" s="13">
        <v>229.69900000000001</v>
      </c>
      <c r="D1162" s="13">
        <v>96.799000000000007</v>
      </c>
      <c r="E1162" s="13">
        <v>144.58199999999999</v>
      </c>
      <c r="F1162" s="13">
        <v>108.93600000000001</v>
      </c>
      <c r="G1162" s="13">
        <v>122.82599999999999</v>
      </c>
      <c r="H1162" s="13">
        <v>533.10599999999999</v>
      </c>
      <c r="I1162" s="13">
        <v>143</v>
      </c>
      <c r="J1162" s="13">
        <v>110.5</v>
      </c>
      <c r="K1162" s="13">
        <v>199.37200000000001</v>
      </c>
      <c r="L1162" s="13">
        <v>192.01900000000001</v>
      </c>
      <c r="M1162" s="13">
        <v>62.140999999999998</v>
      </c>
      <c r="N1162" s="13">
        <v>91.650999999999996</v>
      </c>
      <c r="O1162" s="13">
        <v>155.25299999999999</v>
      </c>
      <c r="P1162" s="13">
        <v>92.98</v>
      </c>
      <c r="Q1162" s="13">
        <v>125.584</v>
      </c>
      <c r="R1162" s="13">
        <v>107.97</v>
      </c>
      <c r="S1162" s="13" t="e">
        <f t="shared" ca="1" si="28"/>
        <v>#NAME?</v>
      </c>
      <c r="T1162" s="13">
        <v>53</v>
      </c>
      <c r="U1162" s="13">
        <v>19.5</v>
      </c>
    </row>
    <row r="1163" spans="1:21" s="4" customFormat="1">
      <c r="A1163" s="10">
        <v>42044</v>
      </c>
      <c r="B1163" s="13">
        <v>2987.127</v>
      </c>
      <c r="C1163" s="13">
        <v>233.41900000000001</v>
      </c>
      <c r="D1163" s="13">
        <v>96.311000000000007</v>
      </c>
      <c r="E1163" s="13">
        <v>143.73599999999999</v>
      </c>
      <c r="F1163" s="13">
        <v>109.15</v>
      </c>
      <c r="G1163" s="13">
        <v>122.608</v>
      </c>
      <c r="H1163" s="13">
        <v>549.64800000000002</v>
      </c>
      <c r="I1163" s="13">
        <v>143</v>
      </c>
      <c r="J1163" s="13">
        <v>110.5</v>
      </c>
      <c r="K1163" s="13">
        <v>203.02099999999999</v>
      </c>
      <c r="L1163" s="13">
        <v>198.86699999999999</v>
      </c>
      <c r="M1163" s="13">
        <v>61.661000000000001</v>
      </c>
      <c r="N1163" s="13">
        <v>94.667000000000002</v>
      </c>
      <c r="O1163" s="13">
        <v>154.97999999999999</v>
      </c>
      <c r="P1163" s="13">
        <v>94.183999999999997</v>
      </c>
      <c r="Q1163" s="13">
        <v>127.833</v>
      </c>
      <c r="R1163" s="13">
        <v>110.495</v>
      </c>
      <c r="S1163" s="13" t="e">
        <f t="shared" ca="1" si="28"/>
        <v>#NAME?</v>
      </c>
      <c r="T1163" s="13">
        <v>53</v>
      </c>
      <c r="U1163" s="13">
        <v>19.5</v>
      </c>
    </row>
    <row r="1164" spans="1:21" s="4" customFormat="1">
      <c r="A1164" s="10">
        <v>42045</v>
      </c>
      <c r="B1164" s="13">
        <v>2987.127</v>
      </c>
      <c r="C1164" s="13">
        <v>245.63499999999999</v>
      </c>
      <c r="D1164" s="13">
        <v>97.403000000000006</v>
      </c>
      <c r="E1164" s="13">
        <v>149.41900000000001</v>
      </c>
      <c r="F1164" s="13">
        <v>112.34399999999999</v>
      </c>
      <c r="G1164" s="13">
        <v>125.58199999999999</v>
      </c>
      <c r="H1164" s="13">
        <v>549.24599999999998</v>
      </c>
      <c r="I1164" s="13">
        <v>143</v>
      </c>
      <c r="J1164" s="13">
        <v>110.5</v>
      </c>
      <c r="K1164" s="13">
        <v>207.21</v>
      </c>
      <c r="L1164" s="13">
        <v>204.66399999999999</v>
      </c>
      <c r="M1164" s="13">
        <v>61.369</v>
      </c>
      <c r="N1164" s="13">
        <v>94.346999999999994</v>
      </c>
      <c r="O1164" s="13">
        <v>155.82599999999999</v>
      </c>
      <c r="P1164" s="13">
        <v>94.825000000000003</v>
      </c>
      <c r="Q1164" s="13">
        <v>128.333</v>
      </c>
      <c r="R1164" s="13">
        <v>110.99</v>
      </c>
      <c r="S1164" s="13" t="e">
        <f t="shared" ca="1" si="28"/>
        <v>#NAME?</v>
      </c>
      <c r="T1164" s="13">
        <v>53</v>
      </c>
      <c r="U1164" s="13">
        <v>19.5</v>
      </c>
    </row>
    <row r="1165" spans="1:21" s="4" customFormat="1">
      <c r="A1165" s="10">
        <v>42046</v>
      </c>
      <c r="B1165" s="13">
        <v>2987.127</v>
      </c>
      <c r="C1165" s="13">
        <v>251.68600000000001</v>
      </c>
      <c r="D1165" s="13">
        <v>97.82</v>
      </c>
      <c r="E1165" s="13">
        <v>152.797</v>
      </c>
      <c r="F1165" s="13">
        <v>114.06699999999999</v>
      </c>
      <c r="G1165" s="13">
        <v>127.11799999999999</v>
      </c>
      <c r="H1165" s="13">
        <v>527.202</v>
      </c>
      <c r="I1165" s="13">
        <v>143</v>
      </c>
      <c r="J1165" s="13">
        <v>110.5</v>
      </c>
      <c r="K1165" s="13">
        <v>210.381</v>
      </c>
      <c r="L1165" s="13">
        <v>202.49199999999999</v>
      </c>
      <c r="M1165" s="13">
        <v>61.473999999999997</v>
      </c>
      <c r="N1165" s="13">
        <v>94.363</v>
      </c>
      <c r="O1165" s="13">
        <v>154.98699999999999</v>
      </c>
      <c r="P1165" s="13">
        <v>94.623999999999995</v>
      </c>
      <c r="Q1165" s="13">
        <v>131.083</v>
      </c>
      <c r="R1165" s="13">
        <v>110.73399999999999</v>
      </c>
      <c r="S1165" s="13" t="e">
        <f t="shared" ca="1" si="28"/>
        <v>#NAME?</v>
      </c>
      <c r="T1165" s="13">
        <v>53</v>
      </c>
      <c r="U1165" s="13">
        <v>19.5</v>
      </c>
    </row>
    <row r="1166" spans="1:21" s="4" customFormat="1">
      <c r="A1166" s="10">
        <v>42047</v>
      </c>
      <c r="B1166" s="13">
        <v>2987.127</v>
      </c>
      <c r="C1166" s="13">
        <v>243.322</v>
      </c>
      <c r="D1166" s="13">
        <v>94.474999999999994</v>
      </c>
      <c r="E1166" s="13">
        <v>147.97300000000001</v>
      </c>
      <c r="F1166" s="13">
        <v>109.571</v>
      </c>
      <c r="G1166" s="13">
        <v>123.128</v>
      </c>
      <c r="H1166" s="13">
        <v>497.93799999999999</v>
      </c>
      <c r="I1166" s="13">
        <v>143</v>
      </c>
      <c r="J1166" s="13">
        <v>110.5</v>
      </c>
      <c r="K1166" s="13">
        <v>200.49199999999999</v>
      </c>
      <c r="L1166" s="13">
        <v>189.97800000000001</v>
      </c>
      <c r="M1166" s="13">
        <v>64.167000000000002</v>
      </c>
      <c r="N1166" s="13">
        <v>95.165999999999997</v>
      </c>
      <c r="O1166" s="13">
        <v>155.673</v>
      </c>
      <c r="P1166" s="13">
        <v>95.016999999999996</v>
      </c>
      <c r="Q1166" s="13">
        <v>134.02799999999999</v>
      </c>
      <c r="R1166" s="13">
        <v>112.66200000000001</v>
      </c>
      <c r="S1166" s="13" t="e">
        <f t="shared" ca="1" si="28"/>
        <v>#NAME?</v>
      </c>
      <c r="T1166" s="13">
        <v>53</v>
      </c>
      <c r="U1166" s="13">
        <v>19.5</v>
      </c>
    </row>
    <row r="1167" spans="1:21" s="4" customFormat="1">
      <c r="A1167" s="10">
        <v>42048</v>
      </c>
      <c r="B1167" s="13">
        <v>2987.127</v>
      </c>
      <c r="C1167" s="13">
        <v>238.40199999999999</v>
      </c>
      <c r="D1167" s="13">
        <v>93.043999999999997</v>
      </c>
      <c r="E1167" s="13">
        <v>143.012</v>
      </c>
      <c r="F1167" s="13">
        <v>107.56</v>
      </c>
      <c r="G1167" s="13">
        <v>120.339</v>
      </c>
      <c r="H1167" s="13">
        <v>473.41699999999997</v>
      </c>
      <c r="I1167" s="13">
        <v>143</v>
      </c>
      <c r="J1167" s="13">
        <v>110.5</v>
      </c>
      <c r="K1167" s="13">
        <v>195.87299999999999</v>
      </c>
      <c r="L1167" s="13">
        <v>190.03299999999999</v>
      </c>
      <c r="M1167" s="13">
        <v>61.832000000000001</v>
      </c>
      <c r="N1167" s="13">
        <v>92.832999999999998</v>
      </c>
      <c r="O1167" s="13">
        <v>152.321</v>
      </c>
      <c r="P1167" s="13">
        <v>93.504000000000005</v>
      </c>
      <c r="Q1167" s="13">
        <v>127.836</v>
      </c>
      <c r="R1167" s="13">
        <v>109.17100000000001</v>
      </c>
      <c r="S1167" s="13" t="e">
        <f t="shared" ca="1" si="28"/>
        <v>#NAME?</v>
      </c>
      <c r="T1167" s="13">
        <v>53</v>
      </c>
      <c r="U1167" s="13">
        <v>19.5</v>
      </c>
    </row>
    <row r="1168" spans="1:21" s="4" customFormat="1">
      <c r="A1168" s="10">
        <v>42049</v>
      </c>
      <c r="B1168" s="13">
        <v>2987.127</v>
      </c>
      <c r="C1168" s="13">
        <v>238.40199999999999</v>
      </c>
      <c r="D1168" s="13">
        <v>93.043999999999997</v>
      </c>
      <c r="E1168" s="13">
        <v>143.012</v>
      </c>
      <c r="F1168" s="13">
        <v>107.56</v>
      </c>
      <c r="G1168" s="13">
        <v>120.339</v>
      </c>
      <c r="H1168" s="13">
        <v>473.41699999999997</v>
      </c>
      <c r="I1168" s="13">
        <v>143</v>
      </c>
      <c r="J1168" s="13">
        <v>110.5</v>
      </c>
      <c r="K1168" s="13">
        <v>195.87299999999999</v>
      </c>
      <c r="L1168" s="13">
        <v>190.03299999999999</v>
      </c>
      <c r="M1168" s="13">
        <v>61.832000000000001</v>
      </c>
      <c r="N1168" s="13">
        <v>92.832999999999998</v>
      </c>
      <c r="O1168" s="13">
        <v>152.321</v>
      </c>
      <c r="P1168" s="13">
        <v>93.504000000000005</v>
      </c>
      <c r="Q1168" s="13">
        <v>127.836</v>
      </c>
      <c r="R1168" s="13">
        <v>109.17100000000001</v>
      </c>
      <c r="S1168" s="13" t="e">
        <f t="shared" ca="1" si="28"/>
        <v>#NAME?</v>
      </c>
      <c r="T1168" s="13">
        <v>53</v>
      </c>
      <c r="U1168" s="13">
        <v>19.5</v>
      </c>
    </row>
    <row r="1169" spans="1:21" s="4" customFormat="1">
      <c r="A1169" s="10">
        <v>42050</v>
      </c>
      <c r="B1169" s="13">
        <v>2987.127</v>
      </c>
      <c r="C1169" s="13">
        <v>238.40199999999999</v>
      </c>
      <c r="D1169" s="13">
        <v>93.043999999999997</v>
      </c>
      <c r="E1169" s="13">
        <v>143.012</v>
      </c>
      <c r="F1169" s="13">
        <v>107.56</v>
      </c>
      <c r="G1169" s="13">
        <v>120.339</v>
      </c>
      <c r="H1169" s="13">
        <v>473.41699999999997</v>
      </c>
      <c r="I1169" s="13">
        <v>143</v>
      </c>
      <c r="J1169" s="13">
        <v>110.5</v>
      </c>
      <c r="K1169" s="13">
        <v>195.87299999999999</v>
      </c>
      <c r="L1169" s="13">
        <v>190.03299999999999</v>
      </c>
      <c r="M1169" s="13">
        <v>61.832000000000001</v>
      </c>
      <c r="N1169" s="13">
        <v>92.832999999999998</v>
      </c>
      <c r="O1169" s="13">
        <v>152.321</v>
      </c>
      <c r="P1169" s="13">
        <v>93.504000000000005</v>
      </c>
      <c r="Q1169" s="13">
        <v>127.836</v>
      </c>
      <c r="R1169" s="13">
        <v>109.17100000000001</v>
      </c>
      <c r="S1169" s="13" t="e">
        <f t="shared" ca="1" si="28"/>
        <v>#NAME?</v>
      </c>
      <c r="T1169" s="13">
        <v>53</v>
      </c>
      <c r="U1169" s="13">
        <v>19.5</v>
      </c>
    </row>
    <row r="1170" spans="1:21" s="4" customFormat="1">
      <c r="A1170" s="10">
        <v>42051</v>
      </c>
      <c r="B1170" s="13">
        <v>2987.127</v>
      </c>
      <c r="C1170" s="13">
        <v>237.82400000000001</v>
      </c>
      <c r="D1170" s="13">
        <v>93.126999999999995</v>
      </c>
      <c r="E1170" s="13">
        <v>142.869</v>
      </c>
      <c r="F1170" s="13">
        <v>107.623</v>
      </c>
      <c r="G1170" s="13">
        <v>120.336</v>
      </c>
      <c r="H1170" s="13">
        <v>474.89400000000001</v>
      </c>
      <c r="I1170" s="13">
        <v>143</v>
      </c>
      <c r="J1170" s="13">
        <v>110.5</v>
      </c>
      <c r="K1170" s="13">
        <v>195.78700000000001</v>
      </c>
      <c r="L1170" s="13">
        <v>189.964</v>
      </c>
      <c r="M1170" s="13">
        <v>61.165999999999997</v>
      </c>
      <c r="N1170" s="13">
        <v>91.332999999999998</v>
      </c>
      <c r="O1170" s="13">
        <v>149.536</v>
      </c>
      <c r="P1170" s="13">
        <v>92.808999999999997</v>
      </c>
      <c r="Q1170" s="13">
        <v>123.70699999999999</v>
      </c>
      <c r="R1170" s="13">
        <v>106.58799999999999</v>
      </c>
      <c r="S1170" s="13" t="e">
        <f t="shared" ca="1" si="28"/>
        <v>#NAME?</v>
      </c>
      <c r="T1170" s="13">
        <v>53</v>
      </c>
      <c r="U1170" s="13">
        <v>19.5</v>
      </c>
    </row>
    <row r="1171" spans="1:21" s="4" customFormat="1">
      <c r="A1171" s="10">
        <v>42052</v>
      </c>
      <c r="B1171" s="13">
        <v>2987.127</v>
      </c>
      <c r="C1171" s="13">
        <v>237.92099999999999</v>
      </c>
      <c r="D1171" s="13">
        <v>94.180999999999997</v>
      </c>
      <c r="E1171" s="13">
        <v>141.62200000000001</v>
      </c>
      <c r="F1171" s="13">
        <v>107.916</v>
      </c>
      <c r="G1171" s="13">
        <v>120.821</v>
      </c>
      <c r="H1171" s="13">
        <v>479.63099999999997</v>
      </c>
      <c r="I1171" s="13">
        <v>143</v>
      </c>
      <c r="J1171" s="13">
        <v>110.5</v>
      </c>
      <c r="K1171" s="13">
        <v>195.13300000000001</v>
      </c>
      <c r="L1171" s="13">
        <v>188.11699999999999</v>
      </c>
      <c r="M1171" s="13">
        <v>60.75</v>
      </c>
      <c r="N1171" s="13">
        <v>90.498999999999995</v>
      </c>
      <c r="O1171" s="13">
        <v>149.00299999999999</v>
      </c>
      <c r="P1171" s="13">
        <v>92.570999999999998</v>
      </c>
      <c r="Q1171" s="13">
        <v>122.53700000000001</v>
      </c>
      <c r="R1171" s="13">
        <v>106.444</v>
      </c>
      <c r="S1171" s="13" t="e">
        <f t="shared" ca="1" si="28"/>
        <v>#NAME?</v>
      </c>
      <c r="T1171" s="13">
        <v>53</v>
      </c>
      <c r="U1171" s="13">
        <v>19.5</v>
      </c>
    </row>
    <row r="1172" spans="1:21" s="4" customFormat="1">
      <c r="A1172" s="10">
        <v>42053</v>
      </c>
      <c r="B1172" s="13">
        <v>2987.127</v>
      </c>
      <c r="C1172" s="13">
        <v>231.79</v>
      </c>
      <c r="D1172" s="13">
        <v>93.203000000000003</v>
      </c>
      <c r="E1172" s="13">
        <v>138.94200000000001</v>
      </c>
      <c r="F1172" s="13">
        <v>107.976</v>
      </c>
      <c r="G1172" s="13">
        <v>120.32899999999999</v>
      </c>
      <c r="H1172" s="13">
        <v>471.44499999999999</v>
      </c>
      <c r="I1172" s="13">
        <v>143</v>
      </c>
      <c r="J1172" s="13">
        <v>110.5</v>
      </c>
      <c r="K1172" s="13">
        <v>195.50899999999999</v>
      </c>
      <c r="L1172" s="13">
        <v>188.28399999999999</v>
      </c>
      <c r="M1172" s="13">
        <v>60.51</v>
      </c>
      <c r="N1172" s="13">
        <v>89.588999999999999</v>
      </c>
      <c r="O1172" s="13">
        <v>148.149</v>
      </c>
      <c r="P1172" s="13">
        <v>91.385000000000005</v>
      </c>
      <c r="Q1172" s="13">
        <v>119.437</v>
      </c>
      <c r="R1172" s="13">
        <v>106.327</v>
      </c>
      <c r="S1172" s="13" t="e">
        <f t="shared" ca="1" si="28"/>
        <v>#NAME?</v>
      </c>
      <c r="T1172" s="13">
        <v>53</v>
      </c>
      <c r="U1172" s="13">
        <v>19.5</v>
      </c>
    </row>
    <row r="1173" spans="1:21" s="4" customFormat="1">
      <c r="A1173" s="10">
        <v>42054</v>
      </c>
      <c r="B1173" s="13">
        <v>2987.127</v>
      </c>
      <c r="C1173" s="13">
        <v>235.49199999999999</v>
      </c>
      <c r="D1173" s="13">
        <v>94.963999999999999</v>
      </c>
      <c r="E1173" s="13">
        <v>142.886</v>
      </c>
      <c r="F1173" s="13">
        <v>109.468</v>
      </c>
      <c r="G1173" s="13">
        <v>122.22799999999999</v>
      </c>
      <c r="H1173" s="13">
        <v>480.74299999999999</v>
      </c>
      <c r="I1173" s="13">
        <v>143</v>
      </c>
      <c r="J1173" s="13">
        <v>110.5</v>
      </c>
      <c r="K1173" s="13">
        <v>193.59899999999999</v>
      </c>
      <c r="L1173" s="13">
        <v>186.542</v>
      </c>
      <c r="M1173" s="13">
        <v>60.51</v>
      </c>
      <c r="N1173" s="13">
        <v>89.588999999999999</v>
      </c>
      <c r="O1173" s="13">
        <v>147.661</v>
      </c>
      <c r="P1173" s="13">
        <v>91.22</v>
      </c>
      <c r="Q1173" s="13">
        <v>118.626</v>
      </c>
      <c r="R1173" s="13">
        <v>106.327</v>
      </c>
      <c r="S1173" s="13" t="e">
        <f t="shared" ca="1" si="28"/>
        <v>#NAME?</v>
      </c>
      <c r="T1173" s="13">
        <v>53</v>
      </c>
      <c r="U1173" s="13">
        <v>19.5</v>
      </c>
    </row>
    <row r="1174" spans="1:21" s="4" customFormat="1">
      <c r="A1174" s="10">
        <v>42055</v>
      </c>
      <c r="B1174" s="13">
        <v>2987.127</v>
      </c>
      <c r="C1174" s="13">
        <v>240.09299999999999</v>
      </c>
      <c r="D1174" s="13">
        <v>94.983000000000004</v>
      </c>
      <c r="E1174" s="13">
        <v>142.958</v>
      </c>
      <c r="F1174" s="13">
        <v>109.76</v>
      </c>
      <c r="G1174" s="13">
        <v>121.69</v>
      </c>
      <c r="H1174" s="13">
        <v>495.255</v>
      </c>
      <c r="I1174" s="13">
        <v>143</v>
      </c>
      <c r="J1174" s="13">
        <v>110.5</v>
      </c>
      <c r="K1174" s="13">
        <v>191.078</v>
      </c>
      <c r="L1174" s="13">
        <v>186.79599999999999</v>
      </c>
      <c r="M1174" s="13">
        <v>60.51</v>
      </c>
      <c r="N1174" s="13">
        <v>89.588999999999999</v>
      </c>
      <c r="O1174" s="13">
        <v>147.28800000000001</v>
      </c>
      <c r="P1174" s="13">
        <v>91.287999999999997</v>
      </c>
      <c r="Q1174" s="13">
        <v>118.69499999999999</v>
      </c>
      <c r="R1174" s="13">
        <v>106.327</v>
      </c>
      <c r="S1174" s="13" t="e">
        <f t="shared" ca="1" si="28"/>
        <v>#NAME?</v>
      </c>
      <c r="T1174" s="13">
        <v>53</v>
      </c>
      <c r="U1174" s="13">
        <v>19.5</v>
      </c>
    </row>
    <row r="1175" spans="1:21" s="4" customFormat="1">
      <c r="A1175" s="10">
        <v>42056</v>
      </c>
      <c r="B1175" s="13">
        <v>2987.127</v>
      </c>
      <c r="C1175" s="13">
        <v>240.09299999999999</v>
      </c>
      <c r="D1175" s="13">
        <v>94.983000000000004</v>
      </c>
      <c r="E1175" s="13">
        <v>142.958</v>
      </c>
      <c r="F1175" s="13">
        <v>109.76</v>
      </c>
      <c r="G1175" s="13">
        <v>121.69</v>
      </c>
      <c r="H1175" s="13">
        <v>495.255</v>
      </c>
      <c r="I1175" s="13">
        <v>143</v>
      </c>
      <c r="J1175" s="13">
        <v>110.5</v>
      </c>
      <c r="K1175" s="13">
        <v>191.078</v>
      </c>
      <c r="L1175" s="13">
        <v>186.79599999999999</v>
      </c>
      <c r="M1175" s="13">
        <v>60.51</v>
      </c>
      <c r="N1175" s="13">
        <v>89.588999999999999</v>
      </c>
      <c r="O1175" s="13">
        <v>147.28800000000001</v>
      </c>
      <c r="P1175" s="13">
        <v>91.287999999999997</v>
      </c>
      <c r="Q1175" s="13">
        <v>118.69499999999999</v>
      </c>
      <c r="R1175" s="13">
        <v>106.327</v>
      </c>
      <c r="S1175" s="13" t="e">
        <f t="shared" ca="1" si="28"/>
        <v>#NAME?</v>
      </c>
      <c r="T1175" s="13">
        <v>53</v>
      </c>
      <c r="U1175" s="13">
        <v>19.5</v>
      </c>
    </row>
    <row r="1176" spans="1:21" s="4" customFormat="1">
      <c r="A1176" s="10">
        <v>42057</v>
      </c>
      <c r="B1176" s="13">
        <v>2987.127</v>
      </c>
      <c r="C1176" s="13">
        <v>240.09299999999999</v>
      </c>
      <c r="D1176" s="13">
        <v>94.983000000000004</v>
      </c>
      <c r="E1176" s="13">
        <v>142.958</v>
      </c>
      <c r="F1176" s="13">
        <v>109.76</v>
      </c>
      <c r="G1176" s="13">
        <v>121.69</v>
      </c>
      <c r="H1176" s="13">
        <v>495.255</v>
      </c>
      <c r="I1176" s="13">
        <v>143</v>
      </c>
      <c r="J1176" s="13">
        <v>110.5</v>
      </c>
      <c r="K1176" s="13">
        <v>191.078</v>
      </c>
      <c r="L1176" s="13">
        <v>186.79599999999999</v>
      </c>
      <c r="M1176" s="13">
        <v>60.51</v>
      </c>
      <c r="N1176" s="13">
        <v>89.588999999999999</v>
      </c>
      <c r="O1176" s="13">
        <v>147.28800000000001</v>
      </c>
      <c r="P1176" s="13">
        <v>91.287999999999997</v>
      </c>
      <c r="Q1176" s="13">
        <v>118.69499999999999</v>
      </c>
      <c r="R1176" s="13">
        <v>106.327</v>
      </c>
      <c r="S1176" s="13" t="e">
        <f t="shared" ca="1" si="28"/>
        <v>#NAME?</v>
      </c>
      <c r="T1176" s="13">
        <v>53</v>
      </c>
      <c r="U1176" s="13">
        <v>19.5</v>
      </c>
    </row>
    <row r="1177" spans="1:21" s="4" customFormat="1">
      <c r="A1177" s="10">
        <v>42058</v>
      </c>
      <c r="B1177" s="13">
        <v>2987.127</v>
      </c>
      <c r="C1177" s="13">
        <v>242.15100000000001</v>
      </c>
      <c r="D1177" s="13">
        <v>96.126000000000005</v>
      </c>
      <c r="E1177" s="13">
        <v>144.059</v>
      </c>
      <c r="F1177" s="13">
        <v>111.999</v>
      </c>
      <c r="G1177" s="13">
        <v>123.054</v>
      </c>
      <c r="H1177" s="13">
        <v>511.37900000000002</v>
      </c>
      <c r="I1177" s="13">
        <v>143</v>
      </c>
      <c r="J1177" s="13">
        <v>110.5</v>
      </c>
      <c r="K1177" s="13">
        <v>190.839</v>
      </c>
      <c r="L1177" s="13">
        <v>188.386</v>
      </c>
      <c r="M1177" s="13">
        <v>58.671999999999997</v>
      </c>
      <c r="N1177" s="13">
        <v>89.477999999999994</v>
      </c>
      <c r="O1177" s="13">
        <v>144.40700000000001</v>
      </c>
      <c r="P1177" s="13">
        <v>89.912999999999997</v>
      </c>
      <c r="Q1177" s="13">
        <v>116.509</v>
      </c>
      <c r="R1177" s="13">
        <v>104.83499999999999</v>
      </c>
      <c r="S1177" s="13" t="e">
        <f t="shared" ca="1" si="28"/>
        <v>#NAME?</v>
      </c>
      <c r="T1177" s="13">
        <v>53</v>
      </c>
      <c r="U1177" s="13">
        <v>19.5</v>
      </c>
    </row>
    <row r="1178" spans="1:21" s="4" customFormat="1">
      <c r="A1178" s="10">
        <v>42059</v>
      </c>
      <c r="B1178" s="13">
        <v>2987.127</v>
      </c>
      <c r="C1178" s="13">
        <v>234.125</v>
      </c>
      <c r="D1178" s="13">
        <v>92.759</v>
      </c>
      <c r="E1178" s="13">
        <v>139.56399999999999</v>
      </c>
      <c r="F1178" s="13">
        <v>106.858</v>
      </c>
      <c r="G1178" s="13">
        <v>118.182</v>
      </c>
      <c r="H1178" s="13">
        <v>511.99299999999999</v>
      </c>
      <c r="I1178" s="13">
        <v>143</v>
      </c>
      <c r="J1178" s="13">
        <v>110.5</v>
      </c>
      <c r="K1178" s="13">
        <v>188.131</v>
      </c>
      <c r="L1178" s="13">
        <v>187.42500000000001</v>
      </c>
      <c r="M1178" s="13">
        <v>58.667999999999999</v>
      </c>
      <c r="N1178" s="13">
        <v>89.167000000000002</v>
      </c>
      <c r="O1178" s="13">
        <v>143.17500000000001</v>
      </c>
      <c r="P1178" s="13">
        <v>89</v>
      </c>
      <c r="Q1178" s="13">
        <v>121.986</v>
      </c>
      <c r="R1178" s="13">
        <v>106.84699999999999</v>
      </c>
      <c r="S1178" s="13" t="e">
        <f t="shared" ca="1" si="28"/>
        <v>#NAME?</v>
      </c>
      <c r="T1178" s="13">
        <v>53</v>
      </c>
      <c r="U1178" s="13">
        <v>19.5</v>
      </c>
    </row>
    <row r="1179" spans="1:21" s="4" customFormat="1">
      <c r="A1179" s="10">
        <v>42060</v>
      </c>
      <c r="B1179" s="13">
        <v>2987.127</v>
      </c>
      <c r="C1179" s="13">
        <v>243.17699999999999</v>
      </c>
      <c r="D1179" s="13">
        <v>90.153000000000006</v>
      </c>
      <c r="E1179" s="13">
        <v>136.072</v>
      </c>
      <c r="F1179" s="13">
        <v>103.953</v>
      </c>
      <c r="G1179" s="13">
        <v>115.27500000000001</v>
      </c>
      <c r="H1179" s="13">
        <v>517.09400000000005</v>
      </c>
      <c r="I1179" s="13">
        <v>143</v>
      </c>
      <c r="J1179" s="13">
        <v>110.5</v>
      </c>
      <c r="K1179" s="13">
        <v>189.249</v>
      </c>
      <c r="L1179" s="13">
        <v>190.214</v>
      </c>
      <c r="M1179" s="13">
        <v>56.835000000000001</v>
      </c>
      <c r="N1179" s="13">
        <v>87.5</v>
      </c>
      <c r="O1179" s="13">
        <v>141.49600000000001</v>
      </c>
      <c r="P1179" s="13">
        <v>88</v>
      </c>
      <c r="Q1179" s="13">
        <v>121.663</v>
      </c>
      <c r="R1179" s="13">
        <v>104.669</v>
      </c>
      <c r="S1179" s="13" t="e">
        <f t="shared" ca="1" si="28"/>
        <v>#NAME?</v>
      </c>
      <c r="T1179" s="13">
        <v>53</v>
      </c>
      <c r="U1179" s="13">
        <v>19.5</v>
      </c>
    </row>
    <row r="1180" spans="1:21" s="4" customFormat="1">
      <c r="A1180" s="10">
        <v>42061</v>
      </c>
      <c r="B1180" s="13">
        <v>2987.127</v>
      </c>
      <c r="C1180" s="13">
        <v>248.38300000000001</v>
      </c>
      <c r="D1180" s="13">
        <v>89.825999999999993</v>
      </c>
      <c r="E1180" s="13">
        <v>136.03200000000001</v>
      </c>
      <c r="F1180" s="13">
        <v>103.867</v>
      </c>
      <c r="G1180" s="13">
        <v>115.26300000000001</v>
      </c>
      <c r="H1180" s="13">
        <v>484.99900000000002</v>
      </c>
      <c r="I1180" s="13">
        <v>143</v>
      </c>
      <c r="J1180" s="13">
        <v>110.5</v>
      </c>
      <c r="K1180" s="13">
        <v>187.62100000000001</v>
      </c>
      <c r="L1180" s="13">
        <v>190.309</v>
      </c>
      <c r="M1180" s="13">
        <v>54</v>
      </c>
      <c r="N1180" s="13">
        <v>85.915999999999997</v>
      </c>
      <c r="O1180" s="13">
        <v>137.66900000000001</v>
      </c>
      <c r="P1180" s="13">
        <v>84.831000000000003</v>
      </c>
      <c r="Q1180" s="13">
        <v>117.005</v>
      </c>
      <c r="R1180" s="13">
        <v>102.666</v>
      </c>
      <c r="S1180" s="13" t="e">
        <f t="shared" ca="1" si="28"/>
        <v>#NAME?</v>
      </c>
      <c r="T1180" s="13">
        <v>53</v>
      </c>
      <c r="U1180" s="13">
        <v>19.5</v>
      </c>
    </row>
    <row r="1181" spans="1:21" s="4" customFormat="1">
      <c r="A1181" s="10">
        <v>42062</v>
      </c>
      <c r="B1181" s="13">
        <v>2987.127</v>
      </c>
      <c r="C1181" s="13">
        <v>242.90600000000001</v>
      </c>
      <c r="D1181" s="13">
        <v>88.715999999999994</v>
      </c>
      <c r="E1181" s="13">
        <v>134.65100000000001</v>
      </c>
      <c r="F1181" s="13">
        <v>102.74299999999999</v>
      </c>
      <c r="G1181" s="13">
        <v>113.05</v>
      </c>
      <c r="H1181" s="13">
        <v>479.49</v>
      </c>
      <c r="I1181" s="13">
        <v>143</v>
      </c>
      <c r="J1181" s="13">
        <v>110.5</v>
      </c>
      <c r="K1181" s="13">
        <v>192.386</v>
      </c>
      <c r="L1181" s="13">
        <v>202.999</v>
      </c>
      <c r="M1181" s="13">
        <v>52.334000000000003</v>
      </c>
      <c r="N1181" s="13">
        <v>82.167000000000002</v>
      </c>
      <c r="O1181" s="13">
        <v>134</v>
      </c>
      <c r="P1181" s="13">
        <v>82.832999999999998</v>
      </c>
      <c r="Q1181" s="13">
        <v>116.673</v>
      </c>
      <c r="R1181" s="13">
        <v>99.724999999999994</v>
      </c>
      <c r="S1181" s="13" t="e">
        <f t="shared" ref="S1181:S1244" ca="1" si="29">+IFERROR(VLOOKUP($A1181,$Y$28:$Z$330,2,0),S1180)</f>
        <v>#NAME?</v>
      </c>
      <c r="T1181" s="13">
        <v>53</v>
      </c>
      <c r="U1181" s="13">
        <v>19.5</v>
      </c>
    </row>
    <row r="1182" spans="1:21" s="4" customFormat="1">
      <c r="A1182" s="10">
        <v>42063</v>
      </c>
      <c r="B1182" s="13">
        <v>2987.127</v>
      </c>
      <c r="C1182" s="13">
        <v>242.90600000000001</v>
      </c>
      <c r="D1182" s="13">
        <v>88.715999999999994</v>
      </c>
      <c r="E1182" s="13">
        <v>134.65100000000001</v>
      </c>
      <c r="F1182" s="13">
        <v>102.74299999999999</v>
      </c>
      <c r="G1182" s="13">
        <v>113.05</v>
      </c>
      <c r="H1182" s="13">
        <v>479.49</v>
      </c>
      <c r="I1182" s="13">
        <v>143</v>
      </c>
      <c r="J1182" s="13">
        <v>110.5</v>
      </c>
      <c r="K1182" s="13">
        <v>192.386</v>
      </c>
      <c r="L1182" s="13">
        <v>202.999</v>
      </c>
      <c r="M1182" s="13">
        <v>52.334000000000003</v>
      </c>
      <c r="N1182" s="13">
        <v>82.167000000000002</v>
      </c>
      <c r="O1182" s="13">
        <v>134</v>
      </c>
      <c r="P1182" s="13">
        <v>82.832999999999998</v>
      </c>
      <c r="Q1182" s="13">
        <v>116.673</v>
      </c>
      <c r="R1182" s="13">
        <v>99.724999999999994</v>
      </c>
      <c r="S1182" s="13" t="e">
        <f t="shared" ca="1" si="29"/>
        <v>#NAME?</v>
      </c>
      <c r="T1182" s="13">
        <v>53</v>
      </c>
      <c r="U1182" s="13">
        <v>19.5</v>
      </c>
    </row>
    <row r="1183" spans="1:21" s="4" customFormat="1">
      <c r="A1183" s="10">
        <v>42064</v>
      </c>
      <c r="B1183" s="13">
        <v>2987.127</v>
      </c>
      <c r="C1183" s="13">
        <v>242.90600000000001</v>
      </c>
      <c r="D1183" s="13">
        <v>88.715999999999994</v>
      </c>
      <c r="E1183" s="13">
        <v>134.65100000000001</v>
      </c>
      <c r="F1183" s="13">
        <v>102.74299999999999</v>
      </c>
      <c r="G1183" s="13">
        <v>113.05</v>
      </c>
      <c r="H1183" s="13">
        <v>479.49</v>
      </c>
      <c r="I1183" s="13">
        <v>143</v>
      </c>
      <c r="J1183" s="13">
        <v>110.5</v>
      </c>
      <c r="K1183" s="13">
        <v>192.386</v>
      </c>
      <c r="L1183" s="13">
        <v>202.999</v>
      </c>
      <c r="M1183" s="13">
        <v>52.334000000000003</v>
      </c>
      <c r="N1183" s="13">
        <v>82.167000000000002</v>
      </c>
      <c r="O1183" s="13">
        <v>134</v>
      </c>
      <c r="P1183" s="13">
        <v>82.832999999999998</v>
      </c>
      <c r="Q1183" s="13">
        <v>116.673</v>
      </c>
      <c r="R1183" s="13">
        <v>99.724999999999994</v>
      </c>
      <c r="S1183" s="13" t="e">
        <f t="shared" ca="1" si="29"/>
        <v>#NAME?</v>
      </c>
      <c r="T1183" s="13">
        <v>53</v>
      </c>
      <c r="U1183" s="13">
        <v>19.5</v>
      </c>
    </row>
    <row r="1184" spans="1:21" s="4" customFormat="1">
      <c r="A1184" s="10">
        <v>42065</v>
      </c>
      <c r="B1184" s="13">
        <v>2987.127</v>
      </c>
      <c r="C1184" s="13">
        <v>240.93899999999999</v>
      </c>
      <c r="D1184" s="13">
        <v>86.358999999999995</v>
      </c>
      <c r="E1184" s="13">
        <v>132.774</v>
      </c>
      <c r="F1184" s="13">
        <v>101.84099999999999</v>
      </c>
      <c r="G1184" s="13">
        <v>110.03</v>
      </c>
      <c r="H1184" s="13">
        <v>481.26900000000001</v>
      </c>
      <c r="I1184" s="13">
        <v>143</v>
      </c>
      <c r="J1184" s="13">
        <v>110.5</v>
      </c>
      <c r="K1184" s="13">
        <v>191.62899999999999</v>
      </c>
      <c r="L1184" s="13">
        <v>201.297</v>
      </c>
      <c r="M1184" s="13">
        <v>51.334000000000003</v>
      </c>
      <c r="N1184" s="13">
        <v>78.584000000000003</v>
      </c>
      <c r="O1184" s="13">
        <v>132.49199999999999</v>
      </c>
      <c r="P1184" s="13">
        <v>80.834999999999994</v>
      </c>
      <c r="Q1184" s="13">
        <v>118.64100000000001</v>
      </c>
      <c r="R1184" s="13">
        <v>98.647000000000006</v>
      </c>
      <c r="S1184" s="13" t="e">
        <f t="shared" ca="1" si="29"/>
        <v>#NAME?</v>
      </c>
      <c r="T1184" s="13">
        <v>53</v>
      </c>
      <c r="U1184" s="13">
        <v>19.5</v>
      </c>
    </row>
    <row r="1185" spans="1:21" s="4" customFormat="1">
      <c r="A1185" s="10">
        <v>42066</v>
      </c>
      <c r="B1185" s="13">
        <v>2987.127</v>
      </c>
      <c r="C1185" s="13">
        <v>237.17699999999999</v>
      </c>
      <c r="D1185" s="13">
        <v>86.257000000000005</v>
      </c>
      <c r="E1185" s="13">
        <v>135.01</v>
      </c>
      <c r="F1185" s="13">
        <v>103.565</v>
      </c>
      <c r="G1185" s="13">
        <v>110.845</v>
      </c>
      <c r="H1185" s="13">
        <v>472.76299999999998</v>
      </c>
      <c r="I1185" s="13">
        <v>143</v>
      </c>
      <c r="J1185" s="13">
        <v>110.5</v>
      </c>
      <c r="K1185" s="13">
        <v>189.61099999999999</v>
      </c>
      <c r="L1185" s="13">
        <v>201.179</v>
      </c>
      <c r="M1185" s="13">
        <v>53.664999999999999</v>
      </c>
      <c r="N1185" s="13">
        <v>82.334000000000003</v>
      </c>
      <c r="O1185" s="13">
        <v>138.50700000000001</v>
      </c>
      <c r="P1185" s="13">
        <v>82.837999999999994</v>
      </c>
      <c r="Q1185" s="13">
        <v>127.82299999999999</v>
      </c>
      <c r="R1185" s="13">
        <v>102</v>
      </c>
      <c r="S1185" s="13" t="e">
        <f t="shared" ca="1" si="29"/>
        <v>#NAME?</v>
      </c>
      <c r="T1185" s="13">
        <v>53</v>
      </c>
      <c r="U1185" s="13">
        <v>19.5</v>
      </c>
    </row>
    <row r="1186" spans="1:21" s="4" customFormat="1">
      <c r="A1186" s="10">
        <v>42067</v>
      </c>
      <c r="B1186" s="13">
        <v>2987.127</v>
      </c>
      <c r="C1186" s="13">
        <v>246.34700000000001</v>
      </c>
      <c r="D1186" s="13">
        <v>87.313000000000002</v>
      </c>
      <c r="E1186" s="13">
        <v>139.625</v>
      </c>
      <c r="F1186" s="13">
        <v>106.282</v>
      </c>
      <c r="G1186" s="13">
        <v>112.303</v>
      </c>
      <c r="H1186" s="13">
        <v>483.13499999999999</v>
      </c>
      <c r="I1186" s="13">
        <v>143</v>
      </c>
      <c r="J1186" s="13">
        <v>110.5</v>
      </c>
      <c r="K1186" s="13">
        <v>197.38800000000001</v>
      </c>
      <c r="L1186" s="13">
        <v>211.09</v>
      </c>
      <c r="M1186" s="13">
        <v>53.332999999999998</v>
      </c>
      <c r="N1186" s="13">
        <v>84.668000000000006</v>
      </c>
      <c r="O1186" s="13">
        <v>140.66800000000001</v>
      </c>
      <c r="P1186" s="13">
        <v>84.82</v>
      </c>
      <c r="Q1186" s="13">
        <v>132.83500000000001</v>
      </c>
      <c r="R1186" s="13">
        <v>102.822</v>
      </c>
      <c r="S1186" s="13" t="e">
        <f t="shared" ca="1" si="29"/>
        <v>#NAME?</v>
      </c>
      <c r="T1186" s="13">
        <v>53</v>
      </c>
      <c r="U1186" s="13">
        <v>19.5</v>
      </c>
    </row>
    <row r="1187" spans="1:21" s="4" customFormat="1">
      <c r="A1187" s="10">
        <v>42068</v>
      </c>
      <c r="B1187" s="13">
        <v>2987.127</v>
      </c>
      <c r="C1187" s="13">
        <v>250.58</v>
      </c>
      <c r="D1187" s="13">
        <v>89.332999999999998</v>
      </c>
      <c r="E1187" s="13">
        <v>144.81299999999999</v>
      </c>
      <c r="F1187" s="13">
        <v>110.26300000000001</v>
      </c>
      <c r="G1187" s="13">
        <v>116.431</v>
      </c>
      <c r="H1187" s="13">
        <v>470.38099999999997</v>
      </c>
      <c r="I1187" s="13">
        <v>143</v>
      </c>
      <c r="J1187" s="13">
        <v>110.5</v>
      </c>
      <c r="K1187" s="13">
        <v>195.24799999999999</v>
      </c>
      <c r="L1187" s="13">
        <v>215.62799999999999</v>
      </c>
      <c r="M1187" s="13">
        <v>52.167000000000002</v>
      </c>
      <c r="N1187" s="13">
        <v>82.668999999999997</v>
      </c>
      <c r="O1187" s="13">
        <v>136.82400000000001</v>
      </c>
      <c r="P1187" s="13">
        <v>82.495000000000005</v>
      </c>
      <c r="Q1187" s="13">
        <v>128.82499999999999</v>
      </c>
      <c r="R1187" s="13">
        <v>96.646000000000001</v>
      </c>
      <c r="S1187" s="13" t="e">
        <f t="shared" ca="1" si="29"/>
        <v>#NAME?</v>
      </c>
      <c r="T1187" s="13">
        <v>53</v>
      </c>
      <c r="U1187" s="13">
        <v>19.5</v>
      </c>
    </row>
    <row r="1188" spans="1:21" s="4" customFormat="1">
      <c r="A1188" s="10">
        <v>42069</v>
      </c>
      <c r="B1188" s="13">
        <v>2987.127</v>
      </c>
      <c r="C1188" s="13">
        <v>253.25800000000001</v>
      </c>
      <c r="D1188" s="13">
        <v>91.396000000000001</v>
      </c>
      <c r="E1188" s="13">
        <v>151.07599999999999</v>
      </c>
      <c r="F1188" s="13">
        <v>114.58</v>
      </c>
      <c r="G1188" s="13">
        <v>120.58799999999999</v>
      </c>
      <c r="H1188" s="13">
        <v>454.137</v>
      </c>
      <c r="I1188" s="13">
        <v>143</v>
      </c>
      <c r="J1188" s="13">
        <v>110.5</v>
      </c>
      <c r="K1188" s="13">
        <v>202.51499999999999</v>
      </c>
      <c r="L1188" s="13">
        <v>218.30600000000001</v>
      </c>
      <c r="M1188" s="13">
        <v>51.915999999999997</v>
      </c>
      <c r="N1188" s="13">
        <v>84.084000000000003</v>
      </c>
      <c r="O1188" s="13">
        <v>144.81200000000001</v>
      </c>
      <c r="P1188" s="13">
        <v>85.168000000000006</v>
      </c>
      <c r="Q1188" s="13">
        <v>137.66300000000001</v>
      </c>
      <c r="R1188" s="13">
        <v>98.415000000000006</v>
      </c>
      <c r="S1188" s="13" t="e">
        <f t="shared" ca="1" si="29"/>
        <v>#NAME?</v>
      </c>
      <c r="T1188" s="13">
        <v>53</v>
      </c>
      <c r="U1188" s="13">
        <v>19.5</v>
      </c>
    </row>
    <row r="1189" spans="1:21" s="4" customFormat="1">
      <c r="A1189" s="10">
        <v>42070</v>
      </c>
      <c r="B1189" s="13">
        <v>2987.127</v>
      </c>
      <c r="C1189" s="13">
        <v>253.25800000000001</v>
      </c>
      <c r="D1189" s="13">
        <v>91.396000000000001</v>
      </c>
      <c r="E1189" s="13">
        <v>151.07599999999999</v>
      </c>
      <c r="F1189" s="13">
        <v>114.58</v>
      </c>
      <c r="G1189" s="13">
        <v>120.58799999999999</v>
      </c>
      <c r="H1189" s="13">
        <v>454.137</v>
      </c>
      <c r="I1189" s="13">
        <v>143</v>
      </c>
      <c r="J1189" s="13">
        <v>110.5</v>
      </c>
      <c r="K1189" s="13">
        <v>202.51499999999999</v>
      </c>
      <c r="L1189" s="13">
        <v>218.30600000000001</v>
      </c>
      <c r="M1189" s="13">
        <v>51.915999999999997</v>
      </c>
      <c r="N1189" s="13">
        <v>84.084000000000003</v>
      </c>
      <c r="O1189" s="13">
        <v>144.81200000000001</v>
      </c>
      <c r="P1189" s="13">
        <v>85.168000000000006</v>
      </c>
      <c r="Q1189" s="13">
        <v>137.66300000000001</v>
      </c>
      <c r="R1189" s="13">
        <v>98.415000000000006</v>
      </c>
      <c r="S1189" s="13" t="e">
        <f t="shared" ca="1" si="29"/>
        <v>#NAME?</v>
      </c>
      <c r="T1189" s="13">
        <v>53</v>
      </c>
      <c r="U1189" s="13">
        <v>19.5</v>
      </c>
    </row>
    <row r="1190" spans="1:21" s="4" customFormat="1">
      <c r="A1190" s="10">
        <v>42071</v>
      </c>
      <c r="B1190" s="13">
        <v>2987.127</v>
      </c>
      <c r="C1190" s="13">
        <v>253.25800000000001</v>
      </c>
      <c r="D1190" s="13">
        <v>91.396000000000001</v>
      </c>
      <c r="E1190" s="13">
        <v>151.07599999999999</v>
      </c>
      <c r="F1190" s="13">
        <v>114.58</v>
      </c>
      <c r="G1190" s="13">
        <v>120.58799999999999</v>
      </c>
      <c r="H1190" s="13">
        <v>454.137</v>
      </c>
      <c r="I1190" s="13">
        <v>143</v>
      </c>
      <c r="J1190" s="13">
        <v>110.5</v>
      </c>
      <c r="K1190" s="13">
        <v>202.51499999999999</v>
      </c>
      <c r="L1190" s="13">
        <v>218.30600000000001</v>
      </c>
      <c r="M1190" s="13">
        <v>51.915999999999997</v>
      </c>
      <c r="N1190" s="13">
        <v>84.084000000000003</v>
      </c>
      <c r="O1190" s="13">
        <v>144.81200000000001</v>
      </c>
      <c r="P1190" s="13">
        <v>85.168000000000006</v>
      </c>
      <c r="Q1190" s="13">
        <v>137.66300000000001</v>
      </c>
      <c r="R1190" s="13">
        <v>98.415000000000006</v>
      </c>
      <c r="S1190" s="13" t="e">
        <f t="shared" ca="1" si="29"/>
        <v>#NAME?</v>
      </c>
      <c r="T1190" s="13">
        <v>53</v>
      </c>
      <c r="U1190" s="13">
        <v>19.5</v>
      </c>
    </row>
    <row r="1191" spans="1:21" s="4" customFormat="1">
      <c r="A1191" s="10">
        <v>42072</v>
      </c>
      <c r="B1191" s="13">
        <v>2987.127</v>
      </c>
      <c r="C1191" s="13">
        <v>268.95499999999998</v>
      </c>
      <c r="D1191" s="13">
        <v>97.543000000000006</v>
      </c>
      <c r="E1191" s="13">
        <v>162.06299999999999</v>
      </c>
      <c r="F1191" s="13">
        <v>125.455</v>
      </c>
      <c r="G1191" s="13">
        <v>132.727</v>
      </c>
      <c r="H1191" s="13">
        <v>460.005</v>
      </c>
      <c r="I1191" s="13">
        <v>143</v>
      </c>
      <c r="J1191" s="13">
        <v>110.5</v>
      </c>
      <c r="K1191" s="13">
        <v>205.88499999999999</v>
      </c>
      <c r="L1191" s="13">
        <v>217.399</v>
      </c>
      <c r="M1191" s="13">
        <v>53.091000000000001</v>
      </c>
      <c r="N1191" s="13">
        <v>86.733999999999995</v>
      </c>
      <c r="O1191" s="13">
        <v>148.25299999999999</v>
      </c>
      <c r="P1191" s="13">
        <v>86.522000000000006</v>
      </c>
      <c r="Q1191" s="13">
        <v>137.82599999999999</v>
      </c>
      <c r="R1191" s="13">
        <v>102.036</v>
      </c>
      <c r="S1191" s="13" t="e">
        <f t="shared" ca="1" si="29"/>
        <v>#NAME?</v>
      </c>
      <c r="T1191" s="13">
        <v>53</v>
      </c>
      <c r="U1191" s="13">
        <v>19.5</v>
      </c>
    </row>
    <row r="1192" spans="1:21" s="4" customFormat="1">
      <c r="A1192" s="10">
        <v>42073</v>
      </c>
      <c r="B1192" s="13">
        <v>2987.127</v>
      </c>
      <c r="C1192" s="13">
        <v>286.81200000000001</v>
      </c>
      <c r="D1192" s="13">
        <v>102.639</v>
      </c>
      <c r="E1192" s="13">
        <v>173.495</v>
      </c>
      <c r="F1192" s="13">
        <v>135.435</v>
      </c>
      <c r="G1192" s="13">
        <v>142.054</v>
      </c>
      <c r="H1192" s="13">
        <v>476.01600000000002</v>
      </c>
      <c r="I1192" s="13">
        <v>143</v>
      </c>
      <c r="J1192" s="13">
        <v>110.5</v>
      </c>
      <c r="K1192" s="13">
        <v>211.376</v>
      </c>
      <c r="L1192" s="13">
        <v>228.20699999999999</v>
      </c>
      <c r="M1192" s="13">
        <v>54.808</v>
      </c>
      <c r="N1192" s="13">
        <v>90.694999999999993</v>
      </c>
      <c r="O1192" s="13">
        <v>159.642</v>
      </c>
      <c r="P1192" s="13">
        <v>93.498999999999995</v>
      </c>
      <c r="Q1192" s="13">
        <v>141.16300000000001</v>
      </c>
      <c r="R1192" s="13">
        <v>106.27500000000001</v>
      </c>
      <c r="S1192" s="13" t="e">
        <f t="shared" ca="1" si="29"/>
        <v>#NAME?</v>
      </c>
      <c r="T1192" s="13">
        <v>53</v>
      </c>
      <c r="U1192" s="13">
        <v>19.5</v>
      </c>
    </row>
    <row r="1193" spans="1:21" s="4" customFormat="1">
      <c r="A1193" s="10">
        <v>42074</v>
      </c>
      <c r="B1193" s="13">
        <v>2987.127</v>
      </c>
      <c r="C1193" s="13">
        <v>289.72399999999999</v>
      </c>
      <c r="D1193" s="13">
        <v>99.328999999999994</v>
      </c>
      <c r="E1193" s="13">
        <v>171.77699999999999</v>
      </c>
      <c r="F1193" s="13">
        <v>133.001</v>
      </c>
      <c r="G1193" s="13">
        <v>140.39400000000001</v>
      </c>
      <c r="H1193" s="13">
        <v>470.23700000000002</v>
      </c>
      <c r="I1193" s="13">
        <v>143</v>
      </c>
      <c r="J1193" s="13">
        <v>110.5</v>
      </c>
      <c r="K1193" s="13">
        <v>210.49600000000001</v>
      </c>
      <c r="L1193" s="13">
        <v>219.89400000000001</v>
      </c>
      <c r="M1193" s="13">
        <v>56.276000000000003</v>
      </c>
      <c r="N1193" s="13">
        <v>92.668000000000006</v>
      </c>
      <c r="O1193" s="13">
        <v>158.328</v>
      </c>
      <c r="P1193" s="13">
        <v>93.503</v>
      </c>
      <c r="Q1193" s="13">
        <v>140.16300000000001</v>
      </c>
      <c r="R1193" s="13">
        <v>105.724</v>
      </c>
      <c r="S1193" s="13" t="e">
        <f t="shared" ca="1" si="29"/>
        <v>#NAME?</v>
      </c>
      <c r="T1193" s="13">
        <v>53</v>
      </c>
      <c r="U1193" s="13">
        <v>19.5</v>
      </c>
    </row>
    <row r="1194" spans="1:21" s="4" customFormat="1">
      <c r="A1194" s="10">
        <v>42075</v>
      </c>
      <c r="B1194" s="13">
        <v>2987.127</v>
      </c>
      <c r="C1194" s="13">
        <v>289.35199999999998</v>
      </c>
      <c r="D1194" s="13">
        <v>96.834000000000003</v>
      </c>
      <c r="E1194" s="13">
        <v>167.929</v>
      </c>
      <c r="F1194" s="13">
        <v>130.06299999999999</v>
      </c>
      <c r="G1194" s="13">
        <v>137.898</v>
      </c>
      <c r="H1194" s="13">
        <v>470.00799999999998</v>
      </c>
      <c r="I1194" s="13">
        <v>143</v>
      </c>
      <c r="J1194" s="13">
        <v>110.5</v>
      </c>
      <c r="K1194" s="13">
        <v>210.11199999999999</v>
      </c>
      <c r="L1194" s="13">
        <v>215.505</v>
      </c>
      <c r="M1194" s="13">
        <v>53.965000000000003</v>
      </c>
      <c r="N1194" s="13">
        <v>89.495000000000005</v>
      </c>
      <c r="O1194" s="13">
        <v>153.69900000000001</v>
      </c>
      <c r="P1194" s="13">
        <v>90.438999999999993</v>
      </c>
      <c r="Q1194" s="13">
        <v>134.82</v>
      </c>
      <c r="R1194" s="13">
        <v>102.95</v>
      </c>
      <c r="S1194" s="13" t="e">
        <f t="shared" ca="1" si="29"/>
        <v>#NAME?</v>
      </c>
      <c r="T1194" s="13">
        <v>53</v>
      </c>
      <c r="U1194" s="13">
        <v>19.5</v>
      </c>
    </row>
    <row r="1195" spans="1:21" s="4" customFormat="1">
      <c r="A1195" s="10">
        <v>42076</v>
      </c>
      <c r="B1195" s="13">
        <v>2987.127</v>
      </c>
      <c r="C1195" s="13">
        <v>302.38200000000001</v>
      </c>
      <c r="D1195" s="13">
        <v>99.765000000000001</v>
      </c>
      <c r="E1195" s="13">
        <v>171.37</v>
      </c>
      <c r="F1195" s="13">
        <v>134.255</v>
      </c>
      <c r="G1195" s="13">
        <v>141.64599999999999</v>
      </c>
      <c r="H1195" s="13">
        <v>485.39299999999997</v>
      </c>
      <c r="I1195" s="13">
        <v>143</v>
      </c>
      <c r="J1195" s="13">
        <v>110.5</v>
      </c>
      <c r="K1195" s="13">
        <v>218.376</v>
      </c>
      <c r="L1195" s="13">
        <v>220.809</v>
      </c>
      <c r="M1195" s="13">
        <v>53.103999999999999</v>
      </c>
      <c r="N1195" s="13">
        <v>89</v>
      </c>
      <c r="O1195" s="13">
        <v>156.399</v>
      </c>
      <c r="P1195" s="13">
        <v>92.32</v>
      </c>
      <c r="Q1195" s="13">
        <v>135.32</v>
      </c>
      <c r="R1195" s="13">
        <v>100.846</v>
      </c>
      <c r="S1195" s="13" t="e">
        <f t="shared" ca="1" si="29"/>
        <v>#NAME?</v>
      </c>
      <c r="T1195" s="13">
        <v>53</v>
      </c>
      <c r="U1195" s="13">
        <v>19.5</v>
      </c>
    </row>
    <row r="1196" spans="1:21" s="4" customFormat="1">
      <c r="A1196" s="10">
        <v>42077</v>
      </c>
      <c r="B1196" s="13">
        <v>2987.127</v>
      </c>
      <c r="C1196" s="13">
        <v>302.38200000000001</v>
      </c>
      <c r="D1196" s="13">
        <v>99.765000000000001</v>
      </c>
      <c r="E1196" s="13">
        <v>171.37</v>
      </c>
      <c r="F1196" s="13">
        <v>134.255</v>
      </c>
      <c r="G1196" s="13">
        <v>141.64599999999999</v>
      </c>
      <c r="H1196" s="13">
        <v>485.39299999999997</v>
      </c>
      <c r="I1196" s="13">
        <v>143</v>
      </c>
      <c r="J1196" s="13">
        <v>110.5</v>
      </c>
      <c r="K1196" s="13">
        <v>218.376</v>
      </c>
      <c r="L1196" s="13">
        <v>220.809</v>
      </c>
      <c r="M1196" s="13">
        <v>53.103999999999999</v>
      </c>
      <c r="N1196" s="13">
        <v>89</v>
      </c>
      <c r="O1196" s="13">
        <v>156.399</v>
      </c>
      <c r="P1196" s="13">
        <v>92.32</v>
      </c>
      <c r="Q1196" s="13">
        <v>135.32</v>
      </c>
      <c r="R1196" s="13">
        <v>100.846</v>
      </c>
      <c r="S1196" s="13" t="e">
        <f t="shared" ca="1" si="29"/>
        <v>#NAME?</v>
      </c>
      <c r="T1196" s="13">
        <v>53</v>
      </c>
      <c r="U1196" s="13">
        <v>19.5</v>
      </c>
    </row>
    <row r="1197" spans="1:21" s="4" customFormat="1">
      <c r="A1197" s="10">
        <v>42078</v>
      </c>
      <c r="B1197" s="13">
        <v>2987.127</v>
      </c>
      <c r="C1197" s="13">
        <v>302.38200000000001</v>
      </c>
      <c r="D1197" s="13">
        <v>99.765000000000001</v>
      </c>
      <c r="E1197" s="13">
        <v>171.37</v>
      </c>
      <c r="F1197" s="13">
        <v>134.255</v>
      </c>
      <c r="G1197" s="13">
        <v>141.64599999999999</v>
      </c>
      <c r="H1197" s="13">
        <v>485.39299999999997</v>
      </c>
      <c r="I1197" s="13">
        <v>143</v>
      </c>
      <c r="J1197" s="13">
        <v>110.5</v>
      </c>
      <c r="K1197" s="13">
        <v>218.376</v>
      </c>
      <c r="L1197" s="13">
        <v>220.809</v>
      </c>
      <c r="M1197" s="13">
        <v>53.103999999999999</v>
      </c>
      <c r="N1197" s="13">
        <v>89</v>
      </c>
      <c r="O1197" s="13">
        <v>156.399</v>
      </c>
      <c r="P1197" s="13">
        <v>92.32</v>
      </c>
      <c r="Q1197" s="13">
        <v>135.32</v>
      </c>
      <c r="R1197" s="13">
        <v>100.846</v>
      </c>
      <c r="S1197" s="13" t="e">
        <f t="shared" ca="1" si="29"/>
        <v>#NAME?</v>
      </c>
      <c r="T1197" s="13">
        <v>53</v>
      </c>
      <c r="U1197" s="13">
        <v>19.5</v>
      </c>
    </row>
    <row r="1198" spans="1:21" s="4" customFormat="1">
      <c r="A1198" s="10">
        <v>42079</v>
      </c>
      <c r="B1198" s="13">
        <v>2987.127</v>
      </c>
      <c r="C1198" s="13">
        <v>306.35199999999998</v>
      </c>
      <c r="D1198" s="13">
        <v>99.278000000000006</v>
      </c>
      <c r="E1198" s="13">
        <v>171.94399999999999</v>
      </c>
      <c r="F1198" s="13">
        <v>134.73500000000001</v>
      </c>
      <c r="G1198" s="13">
        <v>144.40799999999999</v>
      </c>
      <c r="H1198" s="13">
        <v>502.90199999999999</v>
      </c>
      <c r="I1198" s="13">
        <v>143</v>
      </c>
      <c r="J1198" s="13">
        <v>110.5</v>
      </c>
      <c r="K1198" s="13">
        <v>215.62</v>
      </c>
      <c r="L1198" s="13">
        <v>215.06</v>
      </c>
      <c r="M1198" s="13">
        <v>55.168999999999997</v>
      </c>
      <c r="N1198" s="13">
        <v>92.001000000000005</v>
      </c>
      <c r="O1198" s="13">
        <v>158.31800000000001</v>
      </c>
      <c r="P1198" s="13">
        <v>92.5</v>
      </c>
      <c r="Q1198" s="13">
        <v>137.816</v>
      </c>
      <c r="R1198" s="13">
        <v>105.119</v>
      </c>
      <c r="S1198" s="13" t="e">
        <f t="shared" ca="1" si="29"/>
        <v>#NAME?</v>
      </c>
      <c r="T1198" s="13">
        <v>53</v>
      </c>
      <c r="U1198" s="13">
        <v>19.5</v>
      </c>
    </row>
    <row r="1199" spans="1:21" s="4" customFormat="1">
      <c r="A1199" s="10">
        <v>42080</v>
      </c>
      <c r="B1199" s="13">
        <v>2987.127</v>
      </c>
      <c r="C1199" s="13">
        <v>304.89800000000002</v>
      </c>
      <c r="D1199" s="13">
        <v>98.15</v>
      </c>
      <c r="E1199" s="13">
        <v>169.65700000000001</v>
      </c>
      <c r="F1199" s="13">
        <v>133.69200000000001</v>
      </c>
      <c r="G1199" s="13">
        <v>144.16999999999999</v>
      </c>
      <c r="H1199" s="13">
        <v>504.72300000000001</v>
      </c>
      <c r="I1199" s="13">
        <v>143</v>
      </c>
      <c r="J1199" s="13">
        <v>110.5</v>
      </c>
      <c r="K1199" s="13">
        <v>208.50700000000001</v>
      </c>
      <c r="L1199" s="13">
        <v>210.261</v>
      </c>
      <c r="M1199" s="13">
        <v>53.834000000000003</v>
      </c>
      <c r="N1199" s="13">
        <v>92.668000000000006</v>
      </c>
      <c r="O1199" s="13">
        <v>157.66200000000001</v>
      </c>
      <c r="P1199" s="13">
        <v>92.671999999999997</v>
      </c>
      <c r="Q1199" s="13">
        <v>139.511</v>
      </c>
      <c r="R1199" s="13">
        <v>104.851</v>
      </c>
      <c r="S1199" s="13" t="e">
        <f t="shared" ca="1" si="29"/>
        <v>#NAME?</v>
      </c>
      <c r="T1199" s="13">
        <v>53</v>
      </c>
      <c r="U1199" s="13">
        <v>19.5</v>
      </c>
    </row>
    <row r="1200" spans="1:21" s="4" customFormat="1">
      <c r="A1200" s="10">
        <v>42081</v>
      </c>
      <c r="B1200" s="13">
        <v>2987.127</v>
      </c>
      <c r="C1200" s="13">
        <v>295.31599999999997</v>
      </c>
      <c r="D1200" s="13">
        <v>93.861000000000004</v>
      </c>
      <c r="E1200" s="13">
        <v>165.399</v>
      </c>
      <c r="F1200" s="13">
        <v>129.31399999999999</v>
      </c>
      <c r="G1200" s="13">
        <v>140.58199999999999</v>
      </c>
      <c r="H1200" s="13">
        <v>500.49900000000002</v>
      </c>
      <c r="I1200" s="13">
        <v>143</v>
      </c>
      <c r="J1200" s="13">
        <v>110.5</v>
      </c>
      <c r="K1200" s="13">
        <v>207.631</v>
      </c>
      <c r="L1200" s="13">
        <v>212.202</v>
      </c>
      <c r="M1200" s="13">
        <v>53.834000000000003</v>
      </c>
      <c r="N1200" s="13">
        <v>92.668000000000006</v>
      </c>
      <c r="O1200" s="13">
        <v>159.19999999999999</v>
      </c>
      <c r="P1200" s="13">
        <v>92.656000000000006</v>
      </c>
      <c r="Q1200" s="13">
        <v>139.71199999999999</v>
      </c>
      <c r="R1200" s="13">
        <v>104.851</v>
      </c>
      <c r="S1200" s="13" t="e">
        <f t="shared" ca="1" si="29"/>
        <v>#NAME?</v>
      </c>
      <c r="T1200" s="13">
        <v>53</v>
      </c>
      <c r="U1200" s="13">
        <v>19.5</v>
      </c>
    </row>
    <row r="1201" spans="1:21" s="4" customFormat="1">
      <c r="A1201" s="10">
        <v>42082</v>
      </c>
      <c r="B1201" s="13">
        <v>2987.127</v>
      </c>
      <c r="C1201" s="13">
        <v>303.49799999999999</v>
      </c>
      <c r="D1201" s="13">
        <v>95.930999999999997</v>
      </c>
      <c r="E1201" s="13">
        <v>166.55500000000001</v>
      </c>
      <c r="F1201" s="13">
        <v>132.18100000000001</v>
      </c>
      <c r="G1201" s="13">
        <v>143.35599999999999</v>
      </c>
      <c r="H1201" s="13">
        <v>489.48899999999998</v>
      </c>
      <c r="I1201" s="13">
        <v>143</v>
      </c>
      <c r="J1201" s="13">
        <v>110.5</v>
      </c>
      <c r="K1201" s="13">
        <v>206.62899999999999</v>
      </c>
      <c r="L1201" s="13">
        <v>208.91200000000001</v>
      </c>
      <c r="M1201" s="13">
        <v>53.834000000000003</v>
      </c>
      <c r="N1201" s="13">
        <v>92.668000000000006</v>
      </c>
      <c r="O1201" s="13">
        <v>152.35400000000001</v>
      </c>
      <c r="P1201" s="13">
        <v>90.183999999999997</v>
      </c>
      <c r="Q1201" s="13">
        <v>134.84200000000001</v>
      </c>
      <c r="R1201" s="13">
        <v>104.851</v>
      </c>
      <c r="S1201" s="13" t="e">
        <f t="shared" ca="1" si="29"/>
        <v>#NAME?</v>
      </c>
      <c r="T1201" s="13">
        <v>53</v>
      </c>
      <c r="U1201" s="13">
        <v>19.5</v>
      </c>
    </row>
    <row r="1202" spans="1:21" s="4" customFormat="1">
      <c r="A1202" s="10">
        <v>42083</v>
      </c>
      <c r="B1202" s="13">
        <v>2987.127</v>
      </c>
      <c r="C1202" s="13">
        <v>295.62799999999999</v>
      </c>
      <c r="D1202" s="13">
        <v>92.826999999999998</v>
      </c>
      <c r="E1202" s="13">
        <v>161.90199999999999</v>
      </c>
      <c r="F1202" s="13">
        <v>129.67699999999999</v>
      </c>
      <c r="G1202" s="13">
        <v>140.67699999999999</v>
      </c>
      <c r="H1202" s="13">
        <v>463.959</v>
      </c>
      <c r="I1202" s="13">
        <v>143</v>
      </c>
      <c r="J1202" s="13">
        <v>110.5</v>
      </c>
      <c r="K1202" s="13">
        <v>205.80600000000001</v>
      </c>
      <c r="L1202" s="13">
        <v>210.40899999999999</v>
      </c>
      <c r="M1202" s="13">
        <v>53.834000000000003</v>
      </c>
      <c r="N1202" s="13">
        <v>92.668000000000006</v>
      </c>
      <c r="O1202" s="13">
        <v>156.857</v>
      </c>
      <c r="P1202" s="13">
        <v>91.790999999999997</v>
      </c>
      <c r="Q1202" s="13">
        <v>139.863</v>
      </c>
      <c r="R1202" s="13">
        <v>104.851</v>
      </c>
      <c r="S1202" s="13" t="e">
        <f t="shared" ca="1" si="29"/>
        <v>#NAME?</v>
      </c>
      <c r="T1202" s="13">
        <v>53</v>
      </c>
      <c r="U1202" s="13">
        <v>19.5</v>
      </c>
    </row>
    <row r="1203" spans="1:21" s="4" customFormat="1">
      <c r="A1203" s="10">
        <v>42084</v>
      </c>
      <c r="B1203" s="13">
        <v>2987.127</v>
      </c>
      <c r="C1203" s="13">
        <v>295.62799999999999</v>
      </c>
      <c r="D1203" s="13">
        <v>92.826999999999998</v>
      </c>
      <c r="E1203" s="13">
        <v>161.90199999999999</v>
      </c>
      <c r="F1203" s="13">
        <v>129.67699999999999</v>
      </c>
      <c r="G1203" s="13">
        <v>140.67699999999999</v>
      </c>
      <c r="H1203" s="13">
        <v>463.959</v>
      </c>
      <c r="I1203" s="13">
        <v>143</v>
      </c>
      <c r="J1203" s="13">
        <v>110.5</v>
      </c>
      <c r="K1203" s="13">
        <v>205.80600000000001</v>
      </c>
      <c r="L1203" s="13">
        <v>210.40899999999999</v>
      </c>
      <c r="M1203" s="13">
        <v>53.834000000000003</v>
      </c>
      <c r="N1203" s="13">
        <v>92.668000000000006</v>
      </c>
      <c r="O1203" s="13">
        <v>156.857</v>
      </c>
      <c r="P1203" s="13">
        <v>91.790999999999997</v>
      </c>
      <c r="Q1203" s="13">
        <v>139.863</v>
      </c>
      <c r="R1203" s="13">
        <v>104.851</v>
      </c>
      <c r="S1203" s="13" t="e">
        <f t="shared" ca="1" si="29"/>
        <v>#NAME?</v>
      </c>
      <c r="T1203" s="13">
        <v>53</v>
      </c>
      <c r="U1203" s="13">
        <v>19.5</v>
      </c>
    </row>
    <row r="1204" spans="1:21" s="4" customFormat="1">
      <c r="A1204" s="10">
        <v>42085</v>
      </c>
      <c r="B1204" s="13">
        <v>2987.127</v>
      </c>
      <c r="C1204" s="13">
        <v>295.62799999999999</v>
      </c>
      <c r="D1204" s="13">
        <v>92.826999999999998</v>
      </c>
      <c r="E1204" s="13">
        <v>161.90199999999999</v>
      </c>
      <c r="F1204" s="13">
        <v>129.67699999999999</v>
      </c>
      <c r="G1204" s="13">
        <v>140.67699999999999</v>
      </c>
      <c r="H1204" s="13">
        <v>463.959</v>
      </c>
      <c r="I1204" s="13">
        <v>143</v>
      </c>
      <c r="J1204" s="13">
        <v>110.5</v>
      </c>
      <c r="K1204" s="13">
        <v>205.80600000000001</v>
      </c>
      <c r="L1204" s="13">
        <v>210.40899999999999</v>
      </c>
      <c r="M1204" s="13">
        <v>53.834000000000003</v>
      </c>
      <c r="N1204" s="13">
        <v>92.668000000000006</v>
      </c>
      <c r="O1204" s="13">
        <v>156.857</v>
      </c>
      <c r="P1204" s="13">
        <v>91.790999999999997</v>
      </c>
      <c r="Q1204" s="13">
        <v>139.863</v>
      </c>
      <c r="R1204" s="13">
        <v>104.851</v>
      </c>
      <c r="S1204" s="13" t="e">
        <f t="shared" ca="1" si="29"/>
        <v>#NAME?</v>
      </c>
      <c r="T1204" s="13">
        <v>53</v>
      </c>
      <c r="U1204" s="13">
        <v>19.5</v>
      </c>
    </row>
    <row r="1205" spans="1:21" s="4" customFormat="1">
      <c r="A1205" s="10">
        <v>42086</v>
      </c>
      <c r="B1205" s="13">
        <v>2987.127</v>
      </c>
      <c r="C1205" s="13">
        <v>286.77999999999997</v>
      </c>
      <c r="D1205" s="13">
        <v>90.007999999999996</v>
      </c>
      <c r="E1205" s="13">
        <v>159.292</v>
      </c>
      <c r="F1205" s="13">
        <v>127.00700000000001</v>
      </c>
      <c r="G1205" s="13">
        <v>137.959</v>
      </c>
      <c r="H1205" s="13">
        <v>453.21600000000001</v>
      </c>
      <c r="I1205" s="13">
        <v>143</v>
      </c>
      <c r="J1205" s="13">
        <v>110.5</v>
      </c>
      <c r="K1205" s="13">
        <v>199.24600000000001</v>
      </c>
      <c r="L1205" s="13">
        <v>206.28399999999999</v>
      </c>
      <c r="M1205" s="13">
        <v>53.387999999999998</v>
      </c>
      <c r="N1205" s="13">
        <v>92.667000000000002</v>
      </c>
      <c r="O1205" s="13">
        <v>154.327</v>
      </c>
      <c r="P1205" s="13">
        <v>91.331000000000003</v>
      </c>
      <c r="Q1205" s="13">
        <v>141.499</v>
      </c>
      <c r="R1205" s="13">
        <v>104.44199999999999</v>
      </c>
      <c r="S1205" s="13" t="e">
        <f t="shared" ca="1" si="29"/>
        <v>#NAME?</v>
      </c>
      <c r="T1205" s="13">
        <v>53</v>
      </c>
      <c r="U1205" s="13">
        <v>19.5</v>
      </c>
    </row>
    <row r="1206" spans="1:21" s="4" customFormat="1">
      <c r="A1206" s="10">
        <v>42087</v>
      </c>
      <c r="B1206" s="13">
        <v>2987.127</v>
      </c>
      <c r="C1206" s="13">
        <v>281.63299999999998</v>
      </c>
      <c r="D1206" s="13">
        <v>86.769000000000005</v>
      </c>
      <c r="E1206" s="13">
        <v>157.79400000000001</v>
      </c>
      <c r="F1206" s="13">
        <v>125.622</v>
      </c>
      <c r="G1206" s="13">
        <v>136.36199999999999</v>
      </c>
      <c r="H1206" s="13">
        <v>420.25299999999999</v>
      </c>
      <c r="I1206" s="13">
        <v>143</v>
      </c>
      <c r="J1206" s="13">
        <v>110.5</v>
      </c>
      <c r="K1206" s="13">
        <v>202.50399999999999</v>
      </c>
      <c r="L1206" s="13">
        <v>210.51499999999999</v>
      </c>
      <c r="M1206" s="13">
        <v>53.51</v>
      </c>
      <c r="N1206" s="13">
        <v>92</v>
      </c>
      <c r="O1206" s="13">
        <v>152.834</v>
      </c>
      <c r="P1206" s="13">
        <v>90.326999999999998</v>
      </c>
      <c r="Q1206" s="13">
        <v>136.499</v>
      </c>
      <c r="R1206" s="13">
        <v>103.496</v>
      </c>
      <c r="S1206" s="13" t="e">
        <f t="shared" ca="1" si="29"/>
        <v>#NAME?</v>
      </c>
      <c r="T1206" s="13">
        <v>53</v>
      </c>
      <c r="U1206" s="13">
        <v>19.5</v>
      </c>
    </row>
    <row r="1207" spans="1:21" s="4" customFormat="1">
      <c r="A1207" s="10">
        <v>42088</v>
      </c>
      <c r="B1207" s="13">
        <v>2987.127</v>
      </c>
      <c r="C1207" s="13">
        <v>286.41399999999999</v>
      </c>
      <c r="D1207" s="13">
        <v>86.010999999999996</v>
      </c>
      <c r="E1207" s="13">
        <v>159.292</v>
      </c>
      <c r="F1207" s="13">
        <v>126.678</v>
      </c>
      <c r="G1207" s="13">
        <v>136.62700000000001</v>
      </c>
      <c r="H1207" s="13">
        <v>406.13900000000001</v>
      </c>
      <c r="I1207" s="13">
        <v>143</v>
      </c>
      <c r="J1207" s="13">
        <v>110.5</v>
      </c>
      <c r="K1207" s="13">
        <v>202</v>
      </c>
      <c r="L1207" s="13">
        <v>214.55099999999999</v>
      </c>
      <c r="M1207" s="13">
        <v>53.625999999999998</v>
      </c>
      <c r="N1207" s="13">
        <v>92.277000000000001</v>
      </c>
      <c r="O1207" s="13">
        <v>154.71899999999999</v>
      </c>
      <c r="P1207" s="13">
        <v>90.697000000000003</v>
      </c>
      <c r="Q1207" s="13">
        <v>138.36199999999999</v>
      </c>
      <c r="R1207" s="13">
        <v>104.795</v>
      </c>
      <c r="S1207" s="13" t="e">
        <f t="shared" ca="1" si="29"/>
        <v>#NAME?</v>
      </c>
      <c r="T1207" s="13">
        <v>53</v>
      </c>
      <c r="U1207" s="13">
        <v>19.5</v>
      </c>
    </row>
    <row r="1208" spans="1:21" s="4" customFormat="1">
      <c r="A1208" s="10">
        <v>42089</v>
      </c>
      <c r="B1208" s="13">
        <v>2987.127</v>
      </c>
      <c r="C1208" s="13">
        <v>287.06799999999998</v>
      </c>
      <c r="D1208" s="13">
        <v>85.281000000000006</v>
      </c>
      <c r="E1208" s="13">
        <v>159.16399999999999</v>
      </c>
      <c r="F1208" s="13">
        <v>126.712</v>
      </c>
      <c r="G1208" s="13">
        <v>136.39500000000001</v>
      </c>
      <c r="H1208" s="13">
        <v>407.61200000000002</v>
      </c>
      <c r="I1208" s="13">
        <v>143</v>
      </c>
      <c r="J1208" s="13">
        <v>110.5</v>
      </c>
      <c r="K1208" s="13">
        <v>205.12200000000001</v>
      </c>
      <c r="L1208" s="13">
        <v>219.214</v>
      </c>
      <c r="M1208" s="13">
        <v>55.582000000000001</v>
      </c>
      <c r="N1208" s="13">
        <v>94.834999999999994</v>
      </c>
      <c r="O1208" s="13">
        <v>159.976</v>
      </c>
      <c r="P1208" s="13">
        <v>94.12</v>
      </c>
      <c r="Q1208" s="13">
        <v>140.75299999999999</v>
      </c>
      <c r="R1208" s="13">
        <v>106.614</v>
      </c>
      <c r="S1208" s="13" t="e">
        <f t="shared" ca="1" si="29"/>
        <v>#NAME?</v>
      </c>
      <c r="T1208" s="13">
        <v>53</v>
      </c>
      <c r="U1208" s="13">
        <v>19.5</v>
      </c>
    </row>
    <row r="1209" spans="1:21" s="4" customFormat="1">
      <c r="A1209" s="10">
        <v>42090</v>
      </c>
      <c r="B1209" s="13">
        <v>2987.127</v>
      </c>
      <c r="C1209" s="13">
        <v>287.97899999999998</v>
      </c>
      <c r="D1209" s="13">
        <v>85.248000000000005</v>
      </c>
      <c r="E1209" s="13">
        <v>158.80099999999999</v>
      </c>
      <c r="F1209" s="13">
        <v>125.98</v>
      </c>
      <c r="G1209" s="13">
        <v>135.917</v>
      </c>
      <c r="H1209" s="13">
        <v>401.63799999999998</v>
      </c>
      <c r="I1209" s="13">
        <v>143</v>
      </c>
      <c r="J1209" s="13">
        <v>110.5</v>
      </c>
      <c r="K1209" s="13">
        <v>204.54599999999999</v>
      </c>
      <c r="L1209" s="13">
        <v>217.29599999999999</v>
      </c>
      <c r="M1209" s="13">
        <v>54.835000000000001</v>
      </c>
      <c r="N1209" s="13">
        <v>93.83</v>
      </c>
      <c r="O1209" s="13">
        <v>157.511</v>
      </c>
      <c r="P1209" s="13">
        <v>92.320999999999998</v>
      </c>
      <c r="Q1209" s="13">
        <v>135.33799999999999</v>
      </c>
      <c r="R1209" s="13">
        <v>104.818</v>
      </c>
      <c r="S1209" s="13" t="e">
        <f t="shared" ca="1" si="29"/>
        <v>#NAME?</v>
      </c>
      <c r="T1209" s="13">
        <v>53</v>
      </c>
      <c r="U1209" s="13">
        <v>19.5</v>
      </c>
    </row>
    <row r="1210" spans="1:21" s="4" customFormat="1">
      <c r="A1210" s="10">
        <v>42091</v>
      </c>
      <c r="B1210" s="13">
        <v>2987.127</v>
      </c>
      <c r="C1210" s="13">
        <v>287.97899999999998</v>
      </c>
      <c r="D1210" s="13">
        <v>85.248000000000005</v>
      </c>
      <c r="E1210" s="13">
        <v>158.80099999999999</v>
      </c>
      <c r="F1210" s="13">
        <v>125.98</v>
      </c>
      <c r="G1210" s="13">
        <v>135.917</v>
      </c>
      <c r="H1210" s="13">
        <v>401.63799999999998</v>
      </c>
      <c r="I1210" s="13">
        <v>143</v>
      </c>
      <c r="J1210" s="13">
        <v>110.5</v>
      </c>
      <c r="K1210" s="13">
        <v>204.54599999999999</v>
      </c>
      <c r="L1210" s="13">
        <v>217.29599999999999</v>
      </c>
      <c r="M1210" s="13">
        <v>54.835000000000001</v>
      </c>
      <c r="N1210" s="13">
        <v>93.83</v>
      </c>
      <c r="O1210" s="13">
        <v>157.511</v>
      </c>
      <c r="P1210" s="13">
        <v>92.320999999999998</v>
      </c>
      <c r="Q1210" s="13">
        <v>135.33799999999999</v>
      </c>
      <c r="R1210" s="13">
        <v>104.818</v>
      </c>
      <c r="S1210" s="13" t="e">
        <f t="shared" ca="1" si="29"/>
        <v>#NAME?</v>
      </c>
      <c r="T1210" s="13">
        <v>53</v>
      </c>
      <c r="U1210" s="13">
        <v>19.5</v>
      </c>
    </row>
    <row r="1211" spans="1:21" s="4" customFormat="1">
      <c r="A1211" s="10">
        <v>42092</v>
      </c>
      <c r="B1211" s="13">
        <v>2987.127</v>
      </c>
      <c r="C1211" s="13">
        <v>287.97899999999998</v>
      </c>
      <c r="D1211" s="13">
        <v>85.248000000000005</v>
      </c>
      <c r="E1211" s="13">
        <v>158.80099999999999</v>
      </c>
      <c r="F1211" s="13">
        <v>125.98</v>
      </c>
      <c r="G1211" s="13">
        <v>135.917</v>
      </c>
      <c r="H1211" s="13">
        <v>401.63799999999998</v>
      </c>
      <c r="I1211" s="13">
        <v>143</v>
      </c>
      <c r="J1211" s="13">
        <v>110.5</v>
      </c>
      <c r="K1211" s="13">
        <v>204.54599999999999</v>
      </c>
      <c r="L1211" s="13">
        <v>217.29599999999999</v>
      </c>
      <c r="M1211" s="13">
        <v>54.835000000000001</v>
      </c>
      <c r="N1211" s="13">
        <v>93.83</v>
      </c>
      <c r="O1211" s="13">
        <v>157.511</v>
      </c>
      <c r="P1211" s="13">
        <v>92.320999999999998</v>
      </c>
      <c r="Q1211" s="13">
        <v>135.33799999999999</v>
      </c>
      <c r="R1211" s="13">
        <v>104.818</v>
      </c>
      <c r="S1211" s="13" t="e">
        <f t="shared" ca="1" si="29"/>
        <v>#NAME?</v>
      </c>
      <c r="T1211" s="13">
        <v>53</v>
      </c>
      <c r="U1211" s="13">
        <v>19.5</v>
      </c>
    </row>
    <row r="1212" spans="1:21" s="4" customFormat="1">
      <c r="A1212" s="10">
        <v>42093</v>
      </c>
      <c r="B1212" s="13">
        <v>2987.127</v>
      </c>
      <c r="C1212" s="13">
        <v>285.47899999999998</v>
      </c>
      <c r="D1212" s="13">
        <v>84.153000000000006</v>
      </c>
      <c r="E1212" s="13">
        <v>157.88300000000001</v>
      </c>
      <c r="F1212" s="13">
        <v>125.267</v>
      </c>
      <c r="G1212" s="13">
        <v>135.393</v>
      </c>
      <c r="H1212" s="13">
        <v>413.23700000000002</v>
      </c>
      <c r="I1212" s="13">
        <v>143</v>
      </c>
      <c r="J1212" s="13">
        <v>110.5</v>
      </c>
      <c r="K1212" s="13">
        <v>209.995</v>
      </c>
      <c r="L1212" s="13">
        <v>217.61699999999999</v>
      </c>
      <c r="M1212" s="13">
        <v>52.334000000000003</v>
      </c>
      <c r="N1212" s="13">
        <v>91.498999999999995</v>
      </c>
      <c r="O1212" s="13">
        <v>156.173</v>
      </c>
      <c r="P1212" s="13">
        <v>90.694000000000003</v>
      </c>
      <c r="Q1212" s="13">
        <v>133.43600000000001</v>
      </c>
      <c r="R1212" s="13">
        <v>102.804</v>
      </c>
      <c r="S1212" s="13" t="e">
        <f t="shared" ca="1" si="29"/>
        <v>#NAME?</v>
      </c>
      <c r="T1212" s="13">
        <v>53</v>
      </c>
      <c r="U1212" s="13">
        <v>19.5</v>
      </c>
    </row>
    <row r="1213" spans="1:21" s="4" customFormat="1">
      <c r="A1213" s="10">
        <v>42094</v>
      </c>
      <c r="B1213" s="13">
        <v>2987.127</v>
      </c>
      <c r="C1213" s="13">
        <v>282.70499999999998</v>
      </c>
      <c r="D1213" s="13">
        <v>83.462999999999994</v>
      </c>
      <c r="E1213" s="13">
        <v>159.46</v>
      </c>
      <c r="F1213" s="13">
        <v>125.60899999999999</v>
      </c>
      <c r="G1213" s="13">
        <v>134.315</v>
      </c>
      <c r="H1213" s="13">
        <v>407.85599999999999</v>
      </c>
      <c r="I1213" s="13">
        <v>143</v>
      </c>
      <c r="J1213" s="13">
        <v>110.5</v>
      </c>
      <c r="K1213" s="13">
        <v>208.73699999999999</v>
      </c>
      <c r="L1213" s="13">
        <v>217.197</v>
      </c>
      <c r="M1213" s="13">
        <v>51.85</v>
      </c>
      <c r="N1213" s="13">
        <v>90.716999999999999</v>
      </c>
      <c r="O1213" s="13">
        <v>154.83099999999999</v>
      </c>
      <c r="P1213" s="13">
        <v>92.590999999999994</v>
      </c>
      <c r="Q1213" s="13">
        <v>132.48699999999999</v>
      </c>
      <c r="R1213" s="13">
        <v>104.15300000000001</v>
      </c>
      <c r="S1213" s="13" t="e">
        <f t="shared" ca="1" si="29"/>
        <v>#NAME?</v>
      </c>
      <c r="T1213" s="13">
        <v>53</v>
      </c>
      <c r="U1213" s="13">
        <v>19.5</v>
      </c>
    </row>
    <row r="1214" spans="1:21" s="4" customFormat="1">
      <c r="A1214" s="10">
        <v>42095</v>
      </c>
      <c r="B1214" s="13">
        <v>2987.127</v>
      </c>
      <c r="C1214" s="13">
        <v>272.69499999999999</v>
      </c>
      <c r="D1214" s="13">
        <v>82.212000000000003</v>
      </c>
      <c r="E1214" s="13">
        <v>156.81899999999999</v>
      </c>
      <c r="F1214" s="13">
        <v>123.282</v>
      </c>
      <c r="G1214" s="13">
        <v>131.983</v>
      </c>
      <c r="H1214" s="13">
        <v>389.25200000000001</v>
      </c>
      <c r="I1214" s="13">
        <v>143</v>
      </c>
      <c r="J1214" s="13">
        <v>110.5</v>
      </c>
      <c r="K1214" s="13">
        <v>203.86699999999999</v>
      </c>
      <c r="L1214" s="13">
        <v>216.59700000000001</v>
      </c>
      <c r="M1214" s="13">
        <v>52.334000000000003</v>
      </c>
      <c r="N1214" s="13">
        <v>92.998999999999995</v>
      </c>
      <c r="O1214" s="13">
        <v>160.166</v>
      </c>
      <c r="P1214" s="13">
        <v>93.337999999999994</v>
      </c>
      <c r="Q1214" s="13">
        <v>129.48699999999999</v>
      </c>
      <c r="R1214" s="13">
        <v>105.333</v>
      </c>
      <c r="S1214" s="13" t="e">
        <f t="shared" ca="1" si="29"/>
        <v>#NAME?</v>
      </c>
      <c r="T1214" s="13">
        <v>53</v>
      </c>
      <c r="U1214" s="13">
        <v>19.5</v>
      </c>
    </row>
    <row r="1215" spans="1:21" s="4" customFormat="1">
      <c r="A1215" s="10">
        <v>42096</v>
      </c>
      <c r="B1215" s="13">
        <v>6021.27</v>
      </c>
      <c r="C1215" s="13">
        <v>265.40800000000002</v>
      </c>
      <c r="D1215" s="13">
        <v>81.683000000000007</v>
      </c>
      <c r="E1215" s="13">
        <v>155.33500000000001</v>
      </c>
      <c r="F1215" s="13">
        <v>121.417</v>
      </c>
      <c r="G1215" s="13">
        <v>132.667</v>
      </c>
      <c r="H1215" s="13">
        <v>373.14600000000002</v>
      </c>
      <c r="I1215" s="13">
        <v>143</v>
      </c>
      <c r="J1215" s="13">
        <v>110.5</v>
      </c>
      <c r="K1215" s="13">
        <v>207.29400000000001</v>
      </c>
      <c r="L1215" s="13">
        <v>216.26300000000001</v>
      </c>
      <c r="M1215" s="13">
        <v>52.085000000000001</v>
      </c>
      <c r="N1215" s="13">
        <v>92.667000000000002</v>
      </c>
      <c r="O1215" s="13">
        <v>159.303</v>
      </c>
      <c r="P1215" s="13">
        <v>93.438000000000002</v>
      </c>
      <c r="Q1215" s="13">
        <v>127.849</v>
      </c>
      <c r="R1215" s="13">
        <v>105.669</v>
      </c>
      <c r="S1215" s="13" t="e">
        <f t="shared" ca="1" si="29"/>
        <v>#NAME?</v>
      </c>
      <c r="T1215" s="13">
        <v>53</v>
      </c>
      <c r="U1215" s="13">
        <v>19.5</v>
      </c>
    </row>
    <row r="1216" spans="1:21" s="4" customFormat="1">
      <c r="A1216" s="10">
        <v>42097</v>
      </c>
      <c r="B1216" s="13">
        <v>6039.9549999999999</v>
      </c>
      <c r="C1216" s="13">
        <v>264.55799999999999</v>
      </c>
      <c r="D1216" s="13">
        <v>81.451999999999998</v>
      </c>
      <c r="E1216" s="13">
        <v>154.958</v>
      </c>
      <c r="F1216" s="13">
        <v>121.277</v>
      </c>
      <c r="G1216" s="13">
        <v>132.19300000000001</v>
      </c>
      <c r="H1216" s="13">
        <v>372.71899999999999</v>
      </c>
      <c r="I1216" s="13">
        <v>143</v>
      </c>
      <c r="J1216" s="13">
        <v>110.5</v>
      </c>
      <c r="K1216" s="13">
        <v>207.17500000000001</v>
      </c>
      <c r="L1216" s="13">
        <v>216.05799999999999</v>
      </c>
      <c r="M1216" s="13">
        <v>52.085000000000001</v>
      </c>
      <c r="N1216" s="13">
        <v>92.667000000000002</v>
      </c>
      <c r="O1216" s="13">
        <v>156.54900000000001</v>
      </c>
      <c r="P1216" s="13">
        <v>92.355999999999995</v>
      </c>
      <c r="Q1216" s="13">
        <v>127.453</v>
      </c>
      <c r="R1216" s="13">
        <v>105.669</v>
      </c>
      <c r="S1216" s="13" t="e">
        <f t="shared" ca="1" si="29"/>
        <v>#NAME?</v>
      </c>
      <c r="T1216" s="13">
        <v>53</v>
      </c>
      <c r="U1216" s="13">
        <v>19.5</v>
      </c>
    </row>
    <row r="1217" spans="1:21" s="4" customFormat="1">
      <c r="A1217" s="10">
        <v>42098</v>
      </c>
      <c r="B1217" s="13">
        <v>6039.9549999999999</v>
      </c>
      <c r="C1217" s="13">
        <v>264.55799999999999</v>
      </c>
      <c r="D1217" s="13">
        <v>81.451999999999998</v>
      </c>
      <c r="E1217" s="13">
        <v>154.958</v>
      </c>
      <c r="F1217" s="13">
        <v>121.277</v>
      </c>
      <c r="G1217" s="13">
        <v>132.19300000000001</v>
      </c>
      <c r="H1217" s="13">
        <v>372.71899999999999</v>
      </c>
      <c r="I1217" s="13">
        <v>143</v>
      </c>
      <c r="J1217" s="13">
        <v>110.5</v>
      </c>
      <c r="K1217" s="13">
        <v>207.17500000000001</v>
      </c>
      <c r="L1217" s="13">
        <v>216.05799999999999</v>
      </c>
      <c r="M1217" s="13">
        <v>52.085000000000001</v>
      </c>
      <c r="N1217" s="13">
        <v>92.667000000000002</v>
      </c>
      <c r="O1217" s="13">
        <v>156.54900000000001</v>
      </c>
      <c r="P1217" s="13">
        <v>92.355999999999995</v>
      </c>
      <c r="Q1217" s="13">
        <v>127.453</v>
      </c>
      <c r="R1217" s="13">
        <v>105.669</v>
      </c>
      <c r="S1217" s="13" t="e">
        <f t="shared" ca="1" si="29"/>
        <v>#NAME?</v>
      </c>
      <c r="T1217" s="13">
        <v>53</v>
      </c>
      <c r="U1217" s="13">
        <v>19.5</v>
      </c>
    </row>
    <row r="1218" spans="1:21" s="4" customFormat="1">
      <c r="A1218" s="10">
        <v>42099</v>
      </c>
      <c r="B1218" s="13">
        <v>6039.9549999999999</v>
      </c>
      <c r="C1218" s="13">
        <v>264.55799999999999</v>
      </c>
      <c r="D1218" s="13">
        <v>81.451999999999998</v>
      </c>
      <c r="E1218" s="13">
        <v>154.958</v>
      </c>
      <c r="F1218" s="13">
        <v>121.277</v>
      </c>
      <c r="G1218" s="13">
        <v>132.19300000000001</v>
      </c>
      <c r="H1218" s="13">
        <v>372.71899999999999</v>
      </c>
      <c r="I1218" s="13">
        <v>143</v>
      </c>
      <c r="J1218" s="13">
        <v>110.5</v>
      </c>
      <c r="K1218" s="13">
        <v>207.17500000000001</v>
      </c>
      <c r="L1218" s="13">
        <v>216.05799999999999</v>
      </c>
      <c r="M1218" s="13">
        <v>52.085000000000001</v>
      </c>
      <c r="N1218" s="13">
        <v>92.667000000000002</v>
      </c>
      <c r="O1218" s="13">
        <v>156.54900000000001</v>
      </c>
      <c r="P1218" s="13">
        <v>92.355999999999995</v>
      </c>
      <c r="Q1218" s="13">
        <v>127.453</v>
      </c>
      <c r="R1218" s="13">
        <v>105.669</v>
      </c>
      <c r="S1218" s="13" t="e">
        <f t="shared" ca="1" si="29"/>
        <v>#NAME?</v>
      </c>
      <c r="T1218" s="13">
        <v>53</v>
      </c>
      <c r="U1218" s="13">
        <v>19.5</v>
      </c>
    </row>
    <row r="1219" spans="1:21" s="4" customFormat="1">
      <c r="A1219" s="10">
        <v>42100</v>
      </c>
      <c r="B1219" s="13">
        <v>5930.3770000000004</v>
      </c>
      <c r="C1219" s="13">
        <v>259.88200000000001</v>
      </c>
      <c r="D1219" s="13">
        <v>79.78</v>
      </c>
      <c r="E1219" s="13">
        <v>151.11000000000001</v>
      </c>
      <c r="F1219" s="13">
        <v>117.636</v>
      </c>
      <c r="G1219" s="13">
        <v>130.494</v>
      </c>
      <c r="H1219" s="13">
        <v>370.06200000000001</v>
      </c>
      <c r="I1219" s="13">
        <v>143</v>
      </c>
      <c r="J1219" s="13">
        <v>110.5</v>
      </c>
      <c r="K1219" s="13">
        <v>206.69900000000001</v>
      </c>
      <c r="L1219" s="13">
        <v>215.75800000000001</v>
      </c>
      <c r="M1219" s="13">
        <v>52.085000000000001</v>
      </c>
      <c r="N1219" s="13">
        <v>92.667000000000002</v>
      </c>
      <c r="O1219" s="13">
        <v>155.881</v>
      </c>
      <c r="P1219" s="13">
        <v>91.373000000000005</v>
      </c>
      <c r="Q1219" s="13">
        <v>128.50399999999999</v>
      </c>
      <c r="R1219" s="13">
        <v>105.669</v>
      </c>
      <c r="S1219" s="13" t="e">
        <f t="shared" ca="1" si="29"/>
        <v>#NAME?</v>
      </c>
      <c r="T1219" s="13">
        <v>53</v>
      </c>
      <c r="U1219" s="13">
        <v>19.5</v>
      </c>
    </row>
    <row r="1220" spans="1:21" s="4" customFormat="1">
      <c r="A1220" s="10">
        <v>42101</v>
      </c>
      <c r="B1220" s="13">
        <v>5912.2420000000002</v>
      </c>
      <c r="C1220" s="13">
        <v>256.39800000000002</v>
      </c>
      <c r="D1220" s="13">
        <v>81.325999999999993</v>
      </c>
      <c r="E1220" s="13">
        <v>149.74600000000001</v>
      </c>
      <c r="F1220" s="13">
        <v>117.039</v>
      </c>
      <c r="G1220" s="13">
        <v>132.167</v>
      </c>
      <c r="H1220" s="13">
        <v>356.75099999999998</v>
      </c>
      <c r="I1220" s="13">
        <v>143</v>
      </c>
      <c r="J1220" s="13">
        <v>110.5</v>
      </c>
      <c r="K1220" s="13">
        <v>204.34100000000001</v>
      </c>
      <c r="L1220" s="13">
        <v>215.321</v>
      </c>
      <c r="M1220" s="13">
        <v>50.183999999999997</v>
      </c>
      <c r="N1220" s="13">
        <v>89.183999999999997</v>
      </c>
      <c r="O1220" s="13">
        <v>152.18100000000001</v>
      </c>
      <c r="P1220" s="13">
        <v>90.165000000000006</v>
      </c>
      <c r="Q1220" s="13">
        <v>125.634</v>
      </c>
      <c r="R1220" s="13">
        <v>103.247</v>
      </c>
      <c r="S1220" s="13" t="e">
        <f t="shared" ca="1" si="29"/>
        <v>#NAME?</v>
      </c>
      <c r="T1220" s="13">
        <v>53</v>
      </c>
      <c r="U1220" s="13">
        <v>19.5</v>
      </c>
    </row>
    <row r="1221" spans="1:21" s="4" customFormat="1">
      <c r="A1221" s="10">
        <v>42102</v>
      </c>
      <c r="B1221" s="13">
        <v>5894.1850000000004</v>
      </c>
      <c r="C1221" s="13">
        <v>239.22399999999999</v>
      </c>
      <c r="D1221" s="13">
        <v>80.406999999999996</v>
      </c>
      <c r="E1221" s="13">
        <v>145.452</v>
      </c>
      <c r="F1221" s="13">
        <v>114.48699999999999</v>
      </c>
      <c r="G1221" s="13">
        <v>130.852</v>
      </c>
      <c r="H1221" s="13">
        <v>331.38099999999997</v>
      </c>
      <c r="I1221" s="13">
        <v>143</v>
      </c>
      <c r="J1221" s="13">
        <v>110.5</v>
      </c>
      <c r="K1221" s="13">
        <v>198.113</v>
      </c>
      <c r="L1221" s="13">
        <v>209.27699999999999</v>
      </c>
      <c r="M1221" s="13">
        <v>49.332999999999998</v>
      </c>
      <c r="N1221" s="13">
        <v>87.984999999999999</v>
      </c>
      <c r="O1221" s="13">
        <v>152.02699999999999</v>
      </c>
      <c r="P1221" s="13">
        <v>89.647000000000006</v>
      </c>
      <c r="Q1221" s="13">
        <v>121.85</v>
      </c>
      <c r="R1221" s="13">
        <v>100.498</v>
      </c>
      <c r="S1221" s="13" t="e">
        <f t="shared" ca="1" si="29"/>
        <v>#NAME?</v>
      </c>
      <c r="T1221" s="13">
        <v>53</v>
      </c>
      <c r="U1221" s="13">
        <v>19.5</v>
      </c>
    </row>
    <row r="1222" spans="1:21" s="4" customFormat="1">
      <c r="A1222" s="10">
        <v>42103</v>
      </c>
      <c r="B1222" s="13">
        <v>5880.1710000000003</v>
      </c>
      <c r="C1222" s="13">
        <v>237.12799999999999</v>
      </c>
      <c r="D1222" s="13">
        <v>81.921999999999997</v>
      </c>
      <c r="E1222" s="13">
        <v>145.94</v>
      </c>
      <c r="F1222" s="13">
        <v>117.07599999999999</v>
      </c>
      <c r="G1222" s="13">
        <v>133.05699999999999</v>
      </c>
      <c r="H1222" s="13">
        <v>336.476</v>
      </c>
      <c r="I1222" s="13">
        <v>143</v>
      </c>
      <c r="J1222" s="13">
        <v>110.5</v>
      </c>
      <c r="K1222" s="13">
        <v>199.76400000000001</v>
      </c>
      <c r="L1222" s="13">
        <v>210.58699999999999</v>
      </c>
      <c r="M1222" s="13">
        <v>49.158000000000001</v>
      </c>
      <c r="N1222" s="13">
        <v>87.816999999999993</v>
      </c>
      <c r="O1222" s="13">
        <v>150.49600000000001</v>
      </c>
      <c r="P1222" s="13">
        <v>86.162000000000006</v>
      </c>
      <c r="Q1222" s="13">
        <v>119.15600000000001</v>
      </c>
      <c r="R1222" s="13">
        <v>100.002</v>
      </c>
      <c r="S1222" s="13" t="e">
        <f t="shared" ca="1" si="29"/>
        <v>#NAME?</v>
      </c>
      <c r="T1222" s="13">
        <v>53</v>
      </c>
      <c r="U1222" s="13">
        <v>19.5</v>
      </c>
    </row>
    <row r="1223" spans="1:21" s="4" customFormat="1">
      <c r="A1223" s="10">
        <v>42104</v>
      </c>
      <c r="B1223" s="13">
        <v>5868.6580000000004</v>
      </c>
      <c r="C1223" s="13">
        <v>247.17599999999999</v>
      </c>
      <c r="D1223" s="13">
        <v>86.227000000000004</v>
      </c>
      <c r="E1223" s="13">
        <v>151.28399999999999</v>
      </c>
      <c r="F1223" s="13">
        <v>123.06100000000001</v>
      </c>
      <c r="G1223" s="13">
        <v>139.06299999999999</v>
      </c>
      <c r="H1223" s="13">
        <v>342.846</v>
      </c>
      <c r="I1223" s="13">
        <v>143</v>
      </c>
      <c r="J1223" s="13">
        <v>110.5</v>
      </c>
      <c r="K1223" s="13">
        <v>201.15299999999999</v>
      </c>
      <c r="L1223" s="13">
        <v>214.05500000000001</v>
      </c>
      <c r="M1223" s="13">
        <v>49</v>
      </c>
      <c r="N1223" s="13">
        <v>87.789000000000001</v>
      </c>
      <c r="O1223" s="13">
        <v>149.84800000000001</v>
      </c>
      <c r="P1223" s="13">
        <v>86.725999999999999</v>
      </c>
      <c r="Q1223" s="13">
        <v>119.84699999999999</v>
      </c>
      <c r="R1223" s="13">
        <v>100.289</v>
      </c>
      <c r="S1223" s="13" t="e">
        <f t="shared" ca="1" si="29"/>
        <v>#NAME?</v>
      </c>
      <c r="T1223" s="13">
        <v>53</v>
      </c>
      <c r="U1223" s="13">
        <v>19.5</v>
      </c>
    </row>
    <row r="1224" spans="1:21" s="4" customFormat="1">
      <c r="A1224" s="10">
        <v>42105</v>
      </c>
      <c r="B1224" s="13">
        <v>5868.6580000000004</v>
      </c>
      <c r="C1224" s="13">
        <v>247.17599999999999</v>
      </c>
      <c r="D1224" s="13">
        <v>86.227000000000004</v>
      </c>
      <c r="E1224" s="13">
        <v>151.28399999999999</v>
      </c>
      <c r="F1224" s="13">
        <v>123.06100000000001</v>
      </c>
      <c r="G1224" s="13">
        <v>139.06299999999999</v>
      </c>
      <c r="H1224" s="13">
        <v>342.846</v>
      </c>
      <c r="I1224" s="13">
        <v>143</v>
      </c>
      <c r="J1224" s="13">
        <v>110.5</v>
      </c>
      <c r="K1224" s="13">
        <v>201.15299999999999</v>
      </c>
      <c r="L1224" s="13">
        <v>214.05500000000001</v>
      </c>
      <c r="M1224" s="13">
        <v>49</v>
      </c>
      <c r="N1224" s="13">
        <v>87.789000000000001</v>
      </c>
      <c r="O1224" s="13">
        <v>149.84800000000001</v>
      </c>
      <c r="P1224" s="13">
        <v>86.725999999999999</v>
      </c>
      <c r="Q1224" s="13">
        <v>119.84699999999999</v>
      </c>
      <c r="R1224" s="13">
        <v>100.289</v>
      </c>
      <c r="S1224" s="13" t="e">
        <f t="shared" ca="1" si="29"/>
        <v>#NAME?</v>
      </c>
      <c r="T1224" s="13">
        <v>53</v>
      </c>
      <c r="U1224" s="13">
        <v>19.5</v>
      </c>
    </row>
    <row r="1225" spans="1:21" s="4" customFormat="1">
      <c r="A1225" s="10">
        <v>42106</v>
      </c>
      <c r="B1225" s="13">
        <v>5868.6580000000004</v>
      </c>
      <c r="C1225" s="13">
        <v>247.17599999999999</v>
      </c>
      <c r="D1225" s="13">
        <v>86.227000000000004</v>
      </c>
      <c r="E1225" s="13">
        <v>151.28399999999999</v>
      </c>
      <c r="F1225" s="13">
        <v>123.06100000000001</v>
      </c>
      <c r="G1225" s="13">
        <v>139.06299999999999</v>
      </c>
      <c r="H1225" s="13">
        <v>342.846</v>
      </c>
      <c r="I1225" s="13">
        <v>143</v>
      </c>
      <c r="J1225" s="13">
        <v>110.5</v>
      </c>
      <c r="K1225" s="13">
        <v>201.15299999999999</v>
      </c>
      <c r="L1225" s="13">
        <v>214.05500000000001</v>
      </c>
      <c r="M1225" s="13">
        <v>49</v>
      </c>
      <c r="N1225" s="13">
        <v>87.789000000000001</v>
      </c>
      <c r="O1225" s="13">
        <v>149.84800000000001</v>
      </c>
      <c r="P1225" s="13">
        <v>86.725999999999999</v>
      </c>
      <c r="Q1225" s="13">
        <v>119.84699999999999</v>
      </c>
      <c r="R1225" s="13">
        <v>100.289</v>
      </c>
      <c r="S1225" s="13" t="e">
        <f t="shared" ca="1" si="29"/>
        <v>#NAME?</v>
      </c>
      <c r="T1225" s="13">
        <v>53</v>
      </c>
      <c r="U1225" s="13">
        <v>19.5</v>
      </c>
    </row>
    <row r="1226" spans="1:21" s="4" customFormat="1">
      <c r="A1226" s="10">
        <v>42107</v>
      </c>
      <c r="B1226" s="13">
        <v>6371.6189999999997</v>
      </c>
      <c r="C1226" s="13">
        <v>249.53899999999999</v>
      </c>
      <c r="D1226" s="13">
        <v>85.941000000000003</v>
      </c>
      <c r="E1226" s="13">
        <v>150.75800000000001</v>
      </c>
      <c r="F1226" s="13">
        <v>122.851</v>
      </c>
      <c r="G1226" s="13">
        <v>141.47800000000001</v>
      </c>
      <c r="H1226" s="13">
        <v>350.52800000000002</v>
      </c>
      <c r="I1226" s="13">
        <v>143</v>
      </c>
      <c r="J1226" s="13">
        <v>110.5</v>
      </c>
      <c r="K1226" s="13">
        <v>205.48400000000001</v>
      </c>
      <c r="L1226" s="13">
        <v>218.25800000000001</v>
      </c>
      <c r="M1226" s="13">
        <v>48.33</v>
      </c>
      <c r="N1226" s="13">
        <v>88.751000000000005</v>
      </c>
      <c r="O1226" s="13">
        <v>151</v>
      </c>
      <c r="P1226" s="13">
        <v>87.503</v>
      </c>
      <c r="Q1226" s="13">
        <v>119.27</v>
      </c>
      <c r="R1226" s="13">
        <v>99.67</v>
      </c>
      <c r="S1226" s="13" t="e">
        <f t="shared" ca="1" si="29"/>
        <v>#NAME?</v>
      </c>
      <c r="T1226" s="13">
        <v>53</v>
      </c>
      <c r="U1226" s="13">
        <v>19.5</v>
      </c>
    </row>
    <row r="1227" spans="1:21" s="4" customFormat="1">
      <c r="A1227" s="10">
        <v>42108</v>
      </c>
      <c r="B1227" s="13">
        <v>6526.8969999999999</v>
      </c>
      <c r="C1227" s="13">
        <v>236.83099999999999</v>
      </c>
      <c r="D1227" s="13">
        <v>83.132000000000005</v>
      </c>
      <c r="E1227" s="13">
        <v>146.499</v>
      </c>
      <c r="F1227" s="13">
        <v>118.25700000000001</v>
      </c>
      <c r="G1227" s="13">
        <v>138.512</v>
      </c>
      <c r="H1227" s="13">
        <v>361.262</v>
      </c>
      <c r="I1227" s="13">
        <v>143</v>
      </c>
      <c r="J1227" s="13">
        <v>110.5</v>
      </c>
      <c r="K1227" s="13">
        <v>206.874</v>
      </c>
      <c r="L1227" s="13">
        <v>223.23</v>
      </c>
      <c r="M1227" s="13">
        <v>49.25</v>
      </c>
      <c r="N1227" s="13">
        <v>89.665999999999997</v>
      </c>
      <c r="O1227" s="13">
        <v>157.15</v>
      </c>
      <c r="P1227" s="13">
        <v>88.834999999999994</v>
      </c>
      <c r="Q1227" s="13">
        <v>123.83499999999999</v>
      </c>
      <c r="R1227" s="13">
        <v>101.756</v>
      </c>
      <c r="S1227" s="13" t="e">
        <f t="shared" ca="1" si="29"/>
        <v>#NAME?</v>
      </c>
      <c r="T1227" s="13">
        <v>53</v>
      </c>
      <c r="U1227" s="13">
        <v>19.5</v>
      </c>
    </row>
    <row r="1228" spans="1:21" s="4" customFormat="1">
      <c r="A1228" s="10">
        <v>42109</v>
      </c>
      <c r="B1228" s="13">
        <v>6673.5079999999998</v>
      </c>
      <c r="C1228" s="13">
        <v>233.01300000000001</v>
      </c>
      <c r="D1228" s="13">
        <v>82.417000000000002</v>
      </c>
      <c r="E1228" s="13">
        <v>140.79499999999999</v>
      </c>
      <c r="F1228" s="13">
        <v>116.021</v>
      </c>
      <c r="G1228" s="13">
        <v>137.357</v>
      </c>
      <c r="H1228" s="13">
        <v>347.459</v>
      </c>
      <c r="I1228" s="13">
        <v>143</v>
      </c>
      <c r="J1228" s="13">
        <v>110.5</v>
      </c>
      <c r="K1228" s="13">
        <v>217.137</v>
      </c>
      <c r="L1228" s="13">
        <v>232.916</v>
      </c>
      <c r="M1228" s="13">
        <v>49.314999999999998</v>
      </c>
      <c r="N1228" s="13">
        <v>90.715999999999994</v>
      </c>
      <c r="O1228" s="13">
        <v>157.49700000000001</v>
      </c>
      <c r="P1228" s="13">
        <v>88.671999999999997</v>
      </c>
      <c r="Q1228" s="13">
        <v>124.831</v>
      </c>
      <c r="R1228" s="13">
        <v>103.459</v>
      </c>
      <c r="S1228" s="13" t="e">
        <f t="shared" ca="1" si="29"/>
        <v>#NAME?</v>
      </c>
      <c r="T1228" s="13">
        <v>53</v>
      </c>
      <c r="U1228" s="13">
        <v>19.5</v>
      </c>
    </row>
    <row r="1229" spans="1:21" s="4" customFormat="1">
      <c r="A1229" s="10">
        <v>42110</v>
      </c>
      <c r="B1229" s="13">
        <v>6810.4740000000002</v>
      </c>
      <c r="C1229" s="13">
        <v>237.67099999999999</v>
      </c>
      <c r="D1229" s="13">
        <v>82.933999999999997</v>
      </c>
      <c r="E1229" s="13">
        <v>141.97399999999999</v>
      </c>
      <c r="F1229" s="13">
        <v>117.697</v>
      </c>
      <c r="G1229" s="13">
        <v>138.00899999999999</v>
      </c>
      <c r="H1229" s="13">
        <v>340.88799999999998</v>
      </c>
      <c r="I1229" s="13">
        <v>143</v>
      </c>
      <c r="J1229" s="13">
        <v>110.5</v>
      </c>
      <c r="K1229" s="13">
        <v>216.39</v>
      </c>
      <c r="L1229" s="13">
        <v>231.316</v>
      </c>
      <c r="M1229" s="13">
        <v>48.993000000000002</v>
      </c>
      <c r="N1229" s="13">
        <v>90.667000000000002</v>
      </c>
      <c r="O1229" s="13">
        <v>157.167</v>
      </c>
      <c r="P1229" s="13">
        <v>89.001999999999995</v>
      </c>
      <c r="Q1229" s="13">
        <v>121.33199999999999</v>
      </c>
      <c r="R1229" s="13">
        <v>103.333</v>
      </c>
      <c r="S1229" s="13" t="e">
        <f t="shared" ca="1" si="29"/>
        <v>#NAME?</v>
      </c>
      <c r="T1229" s="13">
        <v>53</v>
      </c>
      <c r="U1229" s="13">
        <v>19.5</v>
      </c>
    </row>
    <row r="1230" spans="1:21" s="4" customFormat="1">
      <c r="A1230" s="10">
        <v>42111</v>
      </c>
      <c r="B1230" s="13">
        <v>6937.6750000000002</v>
      </c>
      <c r="C1230" s="13">
        <v>242.863</v>
      </c>
      <c r="D1230" s="13">
        <v>83.557000000000002</v>
      </c>
      <c r="E1230" s="13">
        <v>144.923</v>
      </c>
      <c r="F1230" s="13">
        <v>120.131</v>
      </c>
      <c r="G1230" s="13">
        <v>139.846</v>
      </c>
      <c r="H1230" s="13">
        <v>363.35500000000002</v>
      </c>
      <c r="I1230" s="13">
        <v>143</v>
      </c>
      <c r="J1230" s="13">
        <v>110.5</v>
      </c>
      <c r="K1230" s="13">
        <v>217.261</v>
      </c>
      <c r="L1230" s="13">
        <v>231.309</v>
      </c>
      <c r="M1230" s="13">
        <v>50</v>
      </c>
      <c r="N1230" s="13">
        <v>91.998999999999995</v>
      </c>
      <c r="O1230" s="13">
        <v>162.328</v>
      </c>
      <c r="P1230" s="13">
        <v>91.489000000000004</v>
      </c>
      <c r="Q1230" s="13">
        <v>125.497</v>
      </c>
      <c r="R1230" s="13">
        <v>104.499</v>
      </c>
      <c r="S1230" s="13" t="e">
        <f t="shared" ca="1" si="29"/>
        <v>#NAME?</v>
      </c>
      <c r="T1230" s="13">
        <v>53</v>
      </c>
      <c r="U1230" s="13">
        <v>19.5</v>
      </c>
    </row>
    <row r="1231" spans="1:21" s="4" customFormat="1">
      <c r="A1231" s="10">
        <v>42112</v>
      </c>
      <c r="B1231" s="13">
        <v>6937.6750000000002</v>
      </c>
      <c r="C1231" s="13">
        <v>242.863</v>
      </c>
      <c r="D1231" s="13">
        <v>83.557000000000002</v>
      </c>
      <c r="E1231" s="13">
        <v>144.923</v>
      </c>
      <c r="F1231" s="13">
        <v>120.131</v>
      </c>
      <c r="G1231" s="13">
        <v>139.846</v>
      </c>
      <c r="H1231" s="13">
        <v>363.35500000000002</v>
      </c>
      <c r="I1231" s="13">
        <v>143</v>
      </c>
      <c r="J1231" s="13">
        <v>110.5</v>
      </c>
      <c r="K1231" s="13">
        <v>217.261</v>
      </c>
      <c r="L1231" s="13">
        <v>231.309</v>
      </c>
      <c r="M1231" s="13">
        <v>50</v>
      </c>
      <c r="N1231" s="13">
        <v>91.998999999999995</v>
      </c>
      <c r="O1231" s="13">
        <v>162.328</v>
      </c>
      <c r="P1231" s="13">
        <v>91.489000000000004</v>
      </c>
      <c r="Q1231" s="13">
        <v>125.497</v>
      </c>
      <c r="R1231" s="13">
        <v>104.499</v>
      </c>
      <c r="S1231" s="13" t="e">
        <f t="shared" ca="1" si="29"/>
        <v>#NAME?</v>
      </c>
      <c r="T1231" s="13">
        <v>53</v>
      </c>
      <c r="U1231" s="13">
        <v>19.5</v>
      </c>
    </row>
    <row r="1232" spans="1:21" s="4" customFormat="1">
      <c r="A1232" s="10">
        <v>42113</v>
      </c>
      <c r="B1232" s="13">
        <v>6937.6750000000002</v>
      </c>
      <c r="C1232" s="13">
        <v>242.863</v>
      </c>
      <c r="D1232" s="13">
        <v>83.557000000000002</v>
      </c>
      <c r="E1232" s="13">
        <v>144.923</v>
      </c>
      <c r="F1232" s="13">
        <v>120.131</v>
      </c>
      <c r="G1232" s="13">
        <v>139.846</v>
      </c>
      <c r="H1232" s="13">
        <v>363.35500000000002</v>
      </c>
      <c r="I1232" s="13">
        <v>143</v>
      </c>
      <c r="J1232" s="13">
        <v>110.5</v>
      </c>
      <c r="K1232" s="13">
        <v>217.261</v>
      </c>
      <c r="L1232" s="13">
        <v>231.309</v>
      </c>
      <c r="M1232" s="13">
        <v>50</v>
      </c>
      <c r="N1232" s="13">
        <v>91.998999999999995</v>
      </c>
      <c r="O1232" s="13">
        <v>162.328</v>
      </c>
      <c r="P1232" s="13">
        <v>91.489000000000004</v>
      </c>
      <c r="Q1232" s="13">
        <v>125.497</v>
      </c>
      <c r="R1232" s="13">
        <v>104.499</v>
      </c>
      <c r="S1232" s="13" t="e">
        <f t="shared" ca="1" si="29"/>
        <v>#NAME?</v>
      </c>
      <c r="T1232" s="13">
        <v>53</v>
      </c>
      <c r="U1232" s="13">
        <v>19.5</v>
      </c>
    </row>
    <row r="1233" spans="1:21" s="4" customFormat="1">
      <c r="A1233" s="10">
        <v>42114</v>
      </c>
      <c r="B1233" s="13">
        <v>5696.0739999999996</v>
      </c>
      <c r="C1233" s="13">
        <v>236.52099999999999</v>
      </c>
      <c r="D1233" s="13">
        <v>82.332999999999998</v>
      </c>
      <c r="E1233" s="13">
        <v>143.19900000000001</v>
      </c>
      <c r="F1233" s="13">
        <v>118.54300000000001</v>
      </c>
      <c r="G1233" s="13">
        <v>138.64699999999999</v>
      </c>
      <c r="H1233" s="13">
        <v>371.49099999999999</v>
      </c>
      <c r="I1233" s="13">
        <v>143</v>
      </c>
      <c r="J1233" s="13">
        <v>110.5</v>
      </c>
      <c r="K1233" s="13">
        <v>217.51900000000001</v>
      </c>
      <c r="L1233" s="13">
        <v>233.108</v>
      </c>
      <c r="M1233" s="13">
        <v>49.982999999999997</v>
      </c>
      <c r="N1233" s="13">
        <v>91.634</v>
      </c>
      <c r="O1233" s="13">
        <v>161.46899999999999</v>
      </c>
      <c r="P1233" s="13">
        <v>91.099000000000004</v>
      </c>
      <c r="Q1233" s="13">
        <v>124.79900000000001</v>
      </c>
      <c r="R1233" s="13">
        <v>105.14</v>
      </c>
      <c r="S1233" s="13" t="e">
        <f t="shared" ca="1" si="29"/>
        <v>#NAME?</v>
      </c>
      <c r="T1233" s="13">
        <v>53</v>
      </c>
      <c r="U1233" s="13">
        <v>19.5</v>
      </c>
    </row>
    <row r="1234" spans="1:21" s="4" customFormat="1">
      <c r="A1234" s="10">
        <v>42115</v>
      </c>
      <c r="B1234" s="13">
        <v>5681.0609999999997</v>
      </c>
      <c r="C1234" s="13">
        <v>232.964</v>
      </c>
      <c r="D1234" s="13">
        <v>82.353999999999999</v>
      </c>
      <c r="E1234" s="13">
        <v>143.636</v>
      </c>
      <c r="F1234" s="13">
        <v>118.56100000000001</v>
      </c>
      <c r="G1234" s="13">
        <v>139.13300000000001</v>
      </c>
      <c r="H1234" s="13">
        <v>379.61599999999999</v>
      </c>
      <c r="I1234" s="13">
        <v>143</v>
      </c>
      <c r="J1234" s="13">
        <v>110.5</v>
      </c>
      <c r="K1234" s="13">
        <v>214.13200000000001</v>
      </c>
      <c r="L1234" s="13">
        <v>229.81299999999999</v>
      </c>
      <c r="M1234" s="13">
        <v>49.317999999999998</v>
      </c>
      <c r="N1234" s="13">
        <v>91.667000000000002</v>
      </c>
      <c r="O1234" s="13">
        <v>158.33199999999999</v>
      </c>
      <c r="P1234" s="13">
        <v>90.662000000000006</v>
      </c>
      <c r="Q1234" s="13">
        <v>123.66800000000001</v>
      </c>
      <c r="R1234" s="13">
        <v>104.004</v>
      </c>
      <c r="S1234" s="13" t="e">
        <f t="shared" ca="1" si="29"/>
        <v>#NAME?</v>
      </c>
      <c r="T1234" s="13">
        <v>53</v>
      </c>
      <c r="U1234" s="13">
        <v>19.5</v>
      </c>
    </row>
    <row r="1235" spans="1:21" s="4" customFormat="1">
      <c r="A1235" s="10">
        <v>42116</v>
      </c>
      <c r="B1235" s="13">
        <v>5667.027</v>
      </c>
      <c r="C1235" s="13">
        <v>229.31700000000001</v>
      </c>
      <c r="D1235" s="13">
        <v>82.902000000000001</v>
      </c>
      <c r="E1235" s="13">
        <v>143.00700000000001</v>
      </c>
      <c r="F1235" s="13">
        <v>117.605</v>
      </c>
      <c r="G1235" s="13">
        <v>137.905</v>
      </c>
      <c r="H1235" s="13">
        <v>364.762</v>
      </c>
      <c r="I1235" s="13">
        <v>143</v>
      </c>
      <c r="J1235" s="13">
        <v>110.5</v>
      </c>
      <c r="K1235" s="13">
        <v>212.38900000000001</v>
      </c>
      <c r="L1235" s="13">
        <v>231.51400000000001</v>
      </c>
      <c r="M1235" s="13">
        <v>50</v>
      </c>
      <c r="N1235" s="13">
        <v>91.581999999999994</v>
      </c>
      <c r="O1235" s="13">
        <v>159.03100000000001</v>
      </c>
      <c r="P1235" s="13">
        <v>90.902000000000001</v>
      </c>
      <c r="Q1235" s="13">
        <v>123.613</v>
      </c>
      <c r="R1235" s="13">
        <v>105.166</v>
      </c>
      <c r="S1235" s="13" t="e">
        <f t="shared" ca="1" si="29"/>
        <v>#NAME?</v>
      </c>
      <c r="T1235" s="13">
        <v>53</v>
      </c>
      <c r="U1235" s="13">
        <v>19.5</v>
      </c>
    </row>
    <row r="1236" spans="1:21" s="4" customFormat="1">
      <c r="A1236" s="10">
        <v>42117</v>
      </c>
      <c r="B1236" s="13">
        <v>5652.8329999999996</v>
      </c>
      <c r="C1236" s="13">
        <v>222.233</v>
      </c>
      <c r="D1236" s="13">
        <v>82.875</v>
      </c>
      <c r="E1236" s="13">
        <v>137.79599999999999</v>
      </c>
      <c r="F1236" s="13">
        <v>114.20699999999999</v>
      </c>
      <c r="G1236" s="13">
        <v>133.75</v>
      </c>
      <c r="H1236" s="13">
        <v>356.51100000000002</v>
      </c>
      <c r="I1236" s="13">
        <v>143</v>
      </c>
      <c r="J1236" s="13">
        <v>110.5</v>
      </c>
      <c r="K1236" s="13">
        <v>211.887</v>
      </c>
      <c r="L1236" s="13">
        <v>229.37299999999999</v>
      </c>
      <c r="M1236" s="13">
        <v>49.75</v>
      </c>
      <c r="N1236" s="13">
        <v>91.917000000000002</v>
      </c>
      <c r="O1236" s="13">
        <v>160.173</v>
      </c>
      <c r="P1236" s="13">
        <v>91.668000000000006</v>
      </c>
      <c r="Q1236" s="13">
        <v>125.151</v>
      </c>
      <c r="R1236" s="13">
        <v>105.667</v>
      </c>
      <c r="S1236" s="13" t="e">
        <f t="shared" ca="1" si="29"/>
        <v>#NAME?</v>
      </c>
      <c r="T1236" s="13">
        <v>53</v>
      </c>
      <c r="U1236" s="13">
        <v>19.5</v>
      </c>
    </row>
    <row r="1237" spans="1:21" s="4" customFormat="1">
      <c r="A1237" s="10">
        <v>42118</v>
      </c>
      <c r="B1237" s="13">
        <v>5648.23</v>
      </c>
      <c r="C1237" s="13">
        <v>222.78100000000001</v>
      </c>
      <c r="D1237" s="13">
        <v>83.418000000000006</v>
      </c>
      <c r="E1237" s="13">
        <v>138.51499999999999</v>
      </c>
      <c r="F1237" s="13">
        <v>114.404</v>
      </c>
      <c r="G1237" s="13">
        <v>134.16800000000001</v>
      </c>
      <c r="H1237" s="13">
        <v>350.637</v>
      </c>
      <c r="I1237" s="13">
        <v>143</v>
      </c>
      <c r="J1237" s="13">
        <v>110.5</v>
      </c>
      <c r="K1237" s="13">
        <v>210.50399999999999</v>
      </c>
      <c r="L1237" s="13">
        <v>229.10300000000001</v>
      </c>
      <c r="M1237" s="13">
        <v>49</v>
      </c>
      <c r="N1237" s="13">
        <v>90.498000000000005</v>
      </c>
      <c r="O1237" s="13">
        <v>159.99700000000001</v>
      </c>
      <c r="P1237" s="13">
        <v>91.299000000000007</v>
      </c>
      <c r="Q1237" s="13">
        <v>123.839</v>
      </c>
      <c r="R1237" s="13">
        <v>105.008</v>
      </c>
      <c r="S1237" s="13" t="e">
        <f t="shared" ca="1" si="29"/>
        <v>#NAME?</v>
      </c>
      <c r="T1237" s="13">
        <v>53</v>
      </c>
      <c r="U1237" s="13">
        <v>19.5</v>
      </c>
    </row>
    <row r="1238" spans="1:21" s="4" customFormat="1">
      <c r="A1238" s="10">
        <v>42119</v>
      </c>
      <c r="B1238" s="13">
        <v>5648.23</v>
      </c>
      <c r="C1238" s="13">
        <v>222.78100000000001</v>
      </c>
      <c r="D1238" s="13">
        <v>83.418000000000006</v>
      </c>
      <c r="E1238" s="13">
        <v>138.51499999999999</v>
      </c>
      <c r="F1238" s="13">
        <v>114.404</v>
      </c>
      <c r="G1238" s="13">
        <v>134.16800000000001</v>
      </c>
      <c r="H1238" s="13">
        <v>350.637</v>
      </c>
      <c r="I1238" s="13">
        <v>143</v>
      </c>
      <c r="J1238" s="13">
        <v>110.5</v>
      </c>
      <c r="K1238" s="13">
        <v>210.50399999999999</v>
      </c>
      <c r="L1238" s="13">
        <v>229.10300000000001</v>
      </c>
      <c r="M1238" s="13">
        <v>49</v>
      </c>
      <c r="N1238" s="13">
        <v>90.498000000000005</v>
      </c>
      <c r="O1238" s="13">
        <v>159.99700000000001</v>
      </c>
      <c r="P1238" s="13">
        <v>91.299000000000007</v>
      </c>
      <c r="Q1238" s="13">
        <v>123.839</v>
      </c>
      <c r="R1238" s="13">
        <v>105.008</v>
      </c>
      <c r="S1238" s="13" t="e">
        <f t="shared" ca="1" si="29"/>
        <v>#NAME?</v>
      </c>
      <c r="T1238" s="13">
        <v>53</v>
      </c>
      <c r="U1238" s="13">
        <v>19.5</v>
      </c>
    </row>
    <row r="1239" spans="1:21" s="4" customFormat="1">
      <c r="A1239" s="10">
        <v>42120</v>
      </c>
      <c r="B1239" s="13">
        <v>5648.23</v>
      </c>
      <c r="C1239" s="13">
        <v>222.78100000000001</v>
      </c>
      <c r="D1239" s="13">
        <v>83.418000000000006</v>
      </c>
      <c r="E1239" s="13">
        <v>138.51499999999999</v>
      </c>
      <c r="F1239" s="13">
        <v>114.404</v>
      </c>
      <c r="G1239" s="13">
        <v>134.16800000000001</v>
      </c>
      <c r="H1239" s="13">
        <v>350.637</v>
      </c>
      <c r="I1239" s="13">
        <v>143</v>
      </c>
      <c r="J1239" s="13">
        <v>110.5</v>
      </c>
      <c r="K1239" s="13">
        <v>210.50399999999999</v>
      </c>
      <c r="L1239" s="13">
        <v>229.10300000000001</v>
      </c>
      <c r="M1239" s="13">
        <v>49</v>
      </c>
      <c r="N1239" s="13">
        <v>90.498000000000005</v>
      </c>
      <c r="O1239" s="13">
        <v>159.99700000000001</v>
      </c>
      <c r="P1239" s="13">
        <v>91.299000000000007</v>
      </c>
      <c r="Q1239" s="13">
        <v>123.839</v>
      </c>
      <c r="R1239" s="13">
        <v>105.008</v>
      </c>
      <c r="S1239" s="13" t="e">
        <f t="shared" ca="1" si="29"/>
        <v>#NAME?</v>
      </c>
      <c r="T1239" s="13">
        <v>53</v>
      </c>
      <c r="U1239" s="13">
        <v>19.5</v>
      </c>
    </row>
    <row r="1240" spans="1:21" s="4" customFormat="1">
      <c r="A1240" s="10">
        <v>42121</v>
      </c>
      <c r="B1240" s="13">
        <v>5589.9830000000002</v>
      </c>
      <c r="C1240" s="13">
        <v>225.03</v>
      </c>
      <c r="D1240" s="13">
        <v>83.994</v>
      </c>
      <c r="E1240" s="13">
        <v>138.35900000000001</v>
      </c>
      <c r="F1240" s="13">
        <v>114.627</v>
      </c>
      <c r="G1240" s="13">
        <v>134.15600000000001</v>
      </c>
      <c r="H1240" s="13">
        <v>357.255</v>
      </c>
      <c r="I1240" s="13">
        <v>143</v>
      </c>
      <c r="J1240" s="13">
        <v>110.5</v>
      </c>
      <c r="K1240" s="13">
        <v>205.131</v>
      </c>
      <c r="L1240" s="13">
        <v>222.68299999999999</v>
      </c>
      <c r="M1240" s="13">
        <v>49.442</v>
      </c>
      <c r="N1240" s="13">
        <v>90.441999999999993</v>
      </c>
      <c r="O1240" s="13">
        <v>159.75899999999999</v>
      </c>
      <c r="P1240" s="13">
        <v>91.323999999999998</v>
      </c>
      <c r="Q1240" s="13">
        <v>124.35599999999999</v>
      </c>
      <c r="R1240" s="13">
        <v>104.78400000000001</v>
      </c>
      <c r="S1240" s="13" t="e">
        <f t="shared" ca="1" si="29"/>
        <v>#NAME?</v>
      </c>
      <c r="T1240" s="13">
        <v>53</v>
      </c>
      <c r="U1240" s="13">
        <v>19.5</v>
      </c>
    </row>
    <row r="1241" spans="1:21" s="4" customFormat="1">
      <c r="A1241" s="10">
        <v>42122</v>
      </c>
      <c r="B1241" s="13">
        <v>5575.7619999999997</v>
      </c>
      <c r="C1241" s="13">
        <v>226.64500000000001</v>
      </c>
      <c r="D1241" s="13">
        <v>84.843000000000004</v>
      </c>
      <c r="E1241" s="13">
        <v>139.64400000000001</v>
      </c>
      <c r="F1241" s="13">
        <v>116.396</v>
      </c>
      <c r="G1241" s="13">
        <v>134.29599999999999</v>
      </c>
      <c r="H1241" s="13">
        <v>351.858</v>
      </c>
      <c r="I1241" s="13">
        <v>143</v>
      </c>
      <c r="J1241" s="13">
        <v>110.5</v>
      </c>
      <c r="K1241" s="13">
        <v>203.38499999999999</v>
      </c>
      <c r="L1241" s="13">
        <v>219.209</v>
      </c>
      <c r="M1241" s="13">
        <v>49.667000000000002</v>
      </c>
      <c r="N1241" s="13">
        <v>91.501999999999995</v>
      </c>
      <c r="O1241" s="13">
        <v>161.774</v>
      </c>
      <c r="P1241" s="13">
        <v>91.887</v>
      </c>
      <c r="Q1241" s="13">
        <v>122.843</v>
      </c>
      <c r="R1241" s="13">
        <v>105</v>
      </c>
      <c r="S1241" s="13" t="e">
        <f t="shared" ca="1" si="29"/>
        <v>#NAME?</v>
      </c>
      <c r="T1241" s="13">
        <v>53</v>
      </c>
      <c r="U1241" s="13">
        <v>19.5</v>
      </c>
    </row>
    <row r="1242" spans="1:21" s="4" customFormat="1">
      <c r="A1242" s="10">
        <v>42123</v>
      </c>
      <c r="B1242" s="13">
        <v>5559.6509999999998</v>
      </c>
      <c r="C1242" s="13">
        <v>228.8</v>
      </c>
      <c r="D1242" s="13">
        <v>86.016999999999996</v>
      </c>
      <c r="E1242" s="13">
        <v>141.81</v>
      </c>
      <c r="F1242" s="13">
        <v>118.032</v>
      </c>
      <c r="G1242" s="13">
        <v>135.54599999999999</v>
      </c>
      <c r="H1242" s="13">
        <v>354.613</v>
      </c>
      <c r="I1242" s="13">
        <v>143</v>
      </c>
      <c r="J1242" s="13">
        <v>110.5</v>
      </c>
      <c r="K1242" s="13">
        <v>205.238</v>
      </c>
      <c r="L1242" s="13">
        <v>221.286</v>
      </c>
      <c r="M1242" s="13">
        <v>49.143000000000001</v>
      </c>
      <c r="N1242" s="13">
        <v>90.820999999999998</v>
      </c>
      <c r="O1242" s="13">
        <v>162.899</v>
      </c>
      <c r="P1242" s="13">
        <v>91.628</v>
      </c>
      <c r="Q1242" s="13">
        <v>121.31</v>
      </c>
      <c r="R1242" s="13">
        <v>105.25700000000001</v>
      </c>
      <c r="S1242" s="13" t="e">
        <f t="shared" ca="1" si="29"/>
        <v>#NAME?</v>
      </c>
      <c r="T1242" s="13">
        <v>53</v>
      </c>
      <c r="U1242" s="13">
        <v>19.5</v>
      </c>
    </row>
    <row r="1243" spans="1:21" s="4" customFormat="1">
      <c r="A1243" s="10">
        <v>42124</v>
      </c>
      <c r="B1243" s="13">
        <v>5546.8969999999999</v>
      </c>
      <c r="C1243" s="13">
        <v>234.34100000000001</v>
      </c>
      <c r="D1243" s="13">
        <v>87.614000000000004</v>
      </c>
      <c r="E1243" s="13">
        <v>143.54900000000001</v>
      </c>
      <c r="F1243" s="13">
        <v>120.85</v>
      </c>
      <c r="G1243" s="13">
        <v>135.34299999999999</v>
      </c>
      <c r="H1243" s="13">
        <v>358.84899999999999</v>
      </c>
      <c r="I1243" s="13">
        <v>143</v>
      </c>
      <c r="J1243" s="13">
        <v>110.5</v>
      </c>
      <c r="K1243" s="13">
        <v>209.49299999999999</v>
      </c>
      <c r="L1243" s="13">
        <v>224.495</v>
      </c>
      <c r="M1243" s="13">
        <v>48.67</v>
      </c>
      <c r="N1243" s="13">
        <v>90.837999999999994</v>
      </c>
      <c r="O1243" s="13">
        <v>163.316</v>
      </c>
      <c r="P1243" s="13">
        <v>92.352000000000004</v>
      </c>
      <c r="Q1243" s="13">
        <v>122.196</v>
      </c>
      <c r="R1243" s="13">
        <v>105.17</v>
      </c>
      <c r="S1243" s="13" t="e">
        <f t="shared" ca="1" si="29"/>
        <v>#NAME?</v>
      </c>
      <c r="T1243" s="13">
        <v>53</v>
      </c>
      <c r="U1243" s="13">
        <v>19.5</v>
      </c>
    </row>
    <row r="1244" spans="1:21" s="4" customFormat="1">
      <c r="A1244" s="10">
        <v>42125</v>
      </c>
      <c r="B1244" s="13">
        <v>5548.9160000000002</v>
      </c>
      <c r="C1244" s="13">
        <v>240.03200000000001</v>
      </c>
      <c r="D1244" s="13">
        <v>89.275000000000006</v>
      </c>
      <c r="E1244" s="13">
        <v>147.50299999999999</v>
      </c>
      <c r="F1244" s="13">
        <v>123.999</v>
      </c>
      <c r="G1244" s="13">
        <v>137.679</v>
      </c>
      <c r="H1244" s="13">
        <v>359.84399999999999</v>
      </c>
      <c r="I1244" s="13">
        <v>143</v>
      </c>
      <c r="J1244" s="13">
        <v>110.5</v>
      </c>
      <c r="K1244" s="13">
        <v>208.85</v>
      </c>
      <c r="L1244" s="13">
        <v>224.72200000000001</v>
      </c>
      <c r="M1244" s="13">
        <v>48.67</v>
      </c>
      <c r="N1244" s="13">
        <v>90.837999999999994</v>
      </c>
      <c r="O1244" s="13">
        <v>163.63499999999999</v>
      </c>
      <c r="P1244" s="13">
        <v>92.19</v>
      </c>
      <c r="Q1244" s="13">
        <v>122.364</v>
      </c>
      <c r="R1244" s="13">
        <v>105.17</v>
      </c>
      <c r="S1244" s="13" t="e">
        <f t="shared" ca="1" si="29"/>
        <v>#NAME?</v>
      </c>
      <c r="T1244" s="13">
        <v>53</v>
      </c>
      <c r="U1244" s="13">
        <v>19.5</v>
      </c>
    </row>
    <row r="1245" spans="1:21" s="4" customFormat="1">
      <c r="A1245" s="10">
        <v>42126</v>
      </c>
      <c r="B1245" s="13">
        <v>5548.9160000000002</v>
      </c>
      <c r="C1245" s="13">
        <v>240.03200000000001</v>
      </c>
      <c r="D1245" s="13">
        <v>89.275000000000006</v>
      </c>
      <c r="E1245" s="13">
        <v>147.50299999999999</v>
      </c>
      <c r="F1245" s="13">
        <v>123.999</v>
      </c>
      <c r="G1245" s="13">
        <v>137.679</v>
      </c>
      <c r="H1245" s="13">
        <v>359.84399999999999</v>
      </c>
      <c r="I1245" s="13">
        <v>143</v>
      </c>
      <c r="J1245" s="13">
        <v>110.5</v>
      </c>
      <c r="K1245" s="13">
        <v>208.85</v>
      </c>
      <c r="L1245" s="13">
        <v>224.72200000000001</v>
      </c>
      <c r="M1245" s="13">
        <v>48.67</v>
      </c>
      <c r="N1245" s="13">
        <v>90.837999999999994</v>
      </c>
      <c r="O1245" s="13">
        <v>163.63499999999999</v>
      </c>
      <c r="P1245" s="13">
        <v>92.19</v>
      </c>
      <c r="Q1245" s="13">
        <v>122.364</v>
      </c>
      <c r="R1245" s="13">
        <v>105.17</v>
      </c>
      <c r="S1245" s="13" t="e">
        <f t="shared" ref="S1245:S1308" ca="1" si="30">+IFERROR(VLOOKUP($A1245,$Y$28:$Z$330,2,0),S1244)</f>
        <v>#NAME?</v>
      </c>
      <c r="T1245" s="13">
        <v>53</v>
      </c>
      <c r="U1245" s="13">
        <v>19.5</v>
      </c>
    </row>
    <row r="1246" spans="1:21" s="4" customFormat="1">
      <c r="A1246" s="10">
        <v>42127</v>
      </c>
      <c r="B1246" s="13">
        <v>5548.9160000000002</v>
      </c>
      <c r="C1246" s="13">
        <v>240.03200000000001</v>
      </c>
      <c r="D1246" s="13">
        <v>89.275000000000006</v>
      </c>
      <c r="E1246" s="13">
        <v>147.50299999999999</v>
      </c>
      <c r="F1246" s="13">
        <v>123.999</v>
      </c>
      <c r="G1246" s="13">
        <v>137.679</v>
      </c>
      <c r="H1246" s="13">
        <v>359.84399999999999</v>
      </c>
      <c r="I1246" s="13">
        <v>143</v>
      </c>
      <c r="J1246" s="13">
        <v>110.5</v>
      </c>
      <c r="K1246" s="13">
        <v>208.85</v>
      </c>
      <c r="L1246" s="13">
        <v>224.72200000000001</v>
      </c>
      <c r="M1246" s="13">
        <v>48.67</v>
      </c>
      <c r="N1246" s="13">
        <v>90.837999999999994</v>
      </c>
      <c r="O1246" s="13">
        <v>163.63499999999999</v>
      </c>
      <c r="P1246" s="13">
        <v>92.19</v>
      </c>
      <c r="Q1246" s="13">
        <v>122.364</v>
      </c>
      <c r="R1246" s="13">
        <v>105.17</v>
      </c>
      <c r="S1246" s="13" t="e">
        <f t="shared" ca="1" si="30"/>
        <v>#NAME?</v>
      </c>
      <c r="T1246" s="13">
        <v>53</v>
      </c>
      <c r="U1246" s="13">
        <v>19.5</v>
      </c>
    </row>
    <row r="1247" spans="1:21" s="4" customFormat="1">
      <c r="A1247" s="10">
        <v>42128</v>
      </c>
      <c r="B1247" s="13">
        <v>5992.5950000000003</v>
      </c>
      <c r="C1247" s="13">
        <v>241.447</v>
      </c>
      <c r="D1247" s="13">
        <v>88.677000000000007</v>
      </c>
      <c r="E1247" s="13">
        <v>147.00399999999999</v>
      </c>
      <c r="F1247" s="13">
        <v>123.645</v>
      </c>
      <c r="G1247" s="13">
        <v>136.066</v>
      </c>
      <c r="H1247" s="13">
        <v>359.649</v>
      </c>
      <c r="I1247" s="13">
        <v>143</v>
      </c>
      <c r="J1247" s="13">
        <v>110.5</v>
      </c>
      <c r="K1247" s="13">
        <v>208.58799999999999</v>
      </c>
      <c r="L1247" s="13">
        <v>224.97399999999999</v>
      </c>
      <c r="M1247" s="13">
        <v>47.658999999999999</v>
      </c>
      <c r="N1247" s="13">
        <v>89.665999999999997</v>
      </c>
      <c r="O1247" s="13">
        <v>163.81899999999999</v>
      </c>
      <c r="P1247" s="13">
        <v>91.498999999999995</v>
      </c>
      <c r="Q1247" s="13">
        <v>120.345</v>
      </c>
      <c r="R1247" s="13">
        <v>103.47499999999999</v>
      </c>
      <c r="S1247" s="13" t="e">
        <f t="shared" ca="1" si="30"/>
        <v>#NAME?</v>
      </c>
      <c r="T1247" s="13">
        <v>53</v>
      </c>
      <c r="U1247" s="13">
        <v>19.5</v>
      </c>
    </row>
    <row r="1248" spans="1:21" s="4" customFormat="1">
      <c r="A1248" s="10">
        <v>42129</v>
      </c>
      <c r="B1248" s="13">
        <v>5479.1239999999998</v>
      </c>
      <c r="C1248" s="13">
        <v>236.59700000000001</v>
      </c>
      <c r="D1248" s="13">
        <v>87.253</v>
      </c>
      <c r="E1248" s="13">
        <v>143.268</v>
      </c>
      <c r="F1248" s="13">
        <v>122.556</v>
      </c>
      <c r="G1248" s="13">
        <v>133.166</v>
      </c>
      <c r="H1248" s="13">
        <v>361.38200000000001</v>
      </c>
      <c r="I1248" s="13">
        <v>143</v>
      </c>
      <c r="J1248" s="13">
        <v>110.5</v>
      </c>
      <c r="K1248" s="13">
        <v>209.87700000000001</v>
      </c>
      <c r="L1248" s="13">
        <v>225.11099999999999</v>
      </c>
      <c r="M1248" s="13">
        <v>47.33</v>
      </c>
      <c r="N1248" s="13">
        <v>89.242999999999995</v>
      </c>
      <c r="O1248" s="13">
        <v>163.31</v>
      </c>
      <c r="P1248" s="13">
        <v>90.155000000000001</v>
      </c>
      <c r="Q1248" s="13">
        <v>120</v>
      </c>
      <c r="R1248" s="13">
        <v>103.152</v>
      </c>
      <c r="S1248" s="13" t="e">
        <f t="shared" ca="1" si="30"/>
        <v>#NAME?</v>
      </c>
      <c r="T1248" s="13">
        <v>53</v>
      </c>
      <c r="U1248" s="13">
        <v>19.5</v>
      </c>
    </row>
    <row r="1249" spans="1:21" s="4" customFormat="1">
      <c r="A1249" s="10">
        <v>42130</v>
      </c>
      <c r="B1249" s="13">
        <v>5460.19</v>
      </c>
      <c r="C1249" s="13">
        <v>233.99799999999999</v>
      </c>
      <c r="D1249" s="13">
        <v>87.129000000000005</v>
      </c>
      <c r="E1249" s="13">
        <v>142.34899999999999</v>
      </c>
      <c r="F1249" s="13">
        <v>122.285</v>
      </c>
      <c r="G1249" s="13">
        <v>132.44800000000001</v>
      </c>
      <c r="H1249" s="13">
        <v>342.755</v>
      </c>
      <c r="I1249" s="13">
        <v>143</v>
      </c>
      <c r="J1249" s="13">
        <v>110.5</v>
      </c>
      <c r="K1249" s="13">
        <v>207.12299999999999</v>
      </c>
      <c r="L1249" s="13">
        <v>222.001</v>
      </c>
      <c r="M1249" s="13">
        <v>47.5</v>
      </c>
      <c r="N1249" s="13">
        <v>89.692999999999998</v>
      </c>
      <c r="O1249" s="13">
        <v>162.72</v>
      </c>
      <c r="P1249" s="13">
        <v>89.248999999999995</v>
      </c>
      <c r="Q1249" s="13">
        <v>119.223</v>
      </c>
      <c r="R1249" s="13">
        <v>103.312</v>
      </c>
      <c r="S1249" s="13" t="e">
        <f t="shared" ca="1" si="30"/>
        <v>#NAME?</v>
      </c>
      <c r="T1249" s="13">
        <v>53</v>
      </c>
      <c r="U1249" s="13">
        <v>19.5</v>
      </c>
    </row>
    <row r="1250" spans="1:21" s="4" customFormat="1">
      <c r="A1250" s="10">
        <v>42131</v>
      </c>
      <c r="B1250" s="13">
        <v>5450.3140000000003</v>
      </c>
      <c r="C1250" s="13">
        <v>235.434</v>
      </c>
      <c r="D1250" s="13">
        <v>86.936000000000007</v>
      </c>
      <c r="E1250" s="13">
        <v>144.55600000000001</v>
      </c>
      <c r="F1250" s="13">
        <v>123.44499999999999</v>
      </c>
      <c r="G1250" s="13">
        <v>133.608</v>
      </c>
      <c r="H1250" s="13">
        <v>339.99299999999999</v>
      </c>
      <c r="I1250" s="13">
        <v>143</v>
      </c>
      <c r="J1250" s="13">
        <v>110.5</v>
      </c>
      <c r="K1250" s="13">
        <v>207.63</v>
      </c>
      <c r="L1250" s="13">
        <v>222.80600000000001</v>
      </c>
      <c r="M1250" s="13">
        <v>47.832000000000001</v>
      </c>
      <c r="N1250" s="13">
        <v>89.534000000000006</v>
      </c>
      <c r="O1250" s="13">
        <v>168.328</v>
      </c>
      <c r="P1250" s="13">
        <v>90.15</v>
      </c>
      <c r="Q1250" s="13">
        <v>120.98699999999999</v>
      </c>
      <c r="R1250" s="13">
        <v>103.889</v>
      </c>
      <c r="S1250" s="13" t="e">
        <f t="shared" ca="1" si="30"/>
        <v>#NAME?</v>
      </c>
      <c r="T1250" s="13">
        <v>53</v>
      </c>
      <c r="U1250" s="13">
        <v>19.5</v>
      </c>
    </row>
    <row r="1251" spans="1:21" s="4" customFormat="1">
      <c r="A1251" s="10">
        <v>42132</v>
      </c>
      <c r="B1251" s="13">
        <v>5440.3760000000002</v>
      </c>
      <c r="C1251" s="13">
        <v>226.102</v>
      </c>
      <c r="D1251" s="13">
        <v>85.171000000000006</v>
      </c>
      <c r="E1251" s="13">
        <v>139.65799999999999</v>
      </c>
      <c r="F1251" s="13">
        <v>118.506</v>
      </c>
      <c r="G1251" s="13">
        <v>128.85599999999999</v>
      </c>
      <c r="H1251" s="13">
        <v>332.24099999999999</v>
      </c>
      <c r="I1251" s="13">
        <v>143</v>
      </c>
      <c r="J1251" s="13">
        <v>110.5</v>
      </c>
      <c r="K1251" s="13">
        <v>205.387</v>
      </c>
      <c r="L1251" s="13">
        <v>219.995</v>
      </c>
      <c r="M1251" s="13">
        <v>48</v>
      </c>
      <c r="N1251" s="13">
        <v>89.168000000000006</v>
      </c>
      <c r="O1251" s="13">
        <v>165.95699999999999</v>
      </c>
      <c r="P1251" s="13">
        <v>89.466999999999999</v>
      </c>
      <c r="Q1251" s="13">
        <v>119.98</v>
      </c>
      <c r="R1251" s="13">
        <v>103.529</v>
      </c>
      <c r="S1251" s="13" t="e">
        <f t="shared" ca="1" si="30"/>
        <v>#NAME?</v>
      </c>
      <c r="T1251" s="13">
        <v>53</v>
      </c>
      <c r="U1251" s="13">
        <v>19.5</v>
      </c>
    </row>
    <row r="1252" spans="1:21" s="4" customFormat="1">
      <c r="A1252" s="10">
        <v>42133</v>
      </c>
      <c r="B1252" s="13">
        <v>5440.3760000000002</v>
      </c>
      <c r="C1252" s="13">
        <v>226.102</v>
      </c>
      <c r="D1252" s="13">
        <v>85.171000000000006</v>
      </c>
      <c r="E1252" s="13">
        <v>139.65799999999999</v>
      </c>
      <c r="F1252" s="13">
        <v>118.506</v>
      </c>
      <c r="G1252" s="13">
        <v>128.85599999999999</v>
      </c>
      <c r="H1252" s="13">
        <v>332.24099999999999</v>
      </c>
      <c r="I1252" s="13">
        <v>143</v>
      </c>
      <c r="J1252" s="13">
        <v>110.5</v>
      </c>
      <c r="K1252" s="13">
        <v>205.387</v>
      </c>
      <c r="L1252" s="13">
        <v>219.995</v>
      </c>
      <c r="M1252" s="13">
        <v>48</v>
      </c>
      <c r="N1252" s="13">
        <v>89.168000000000006</v>
      </c>
      <c r="O1252" s="13">
        <v>165.95699999999999</v>
      </c>
      <c r="P1252" s="13">
        <v>89.466999999999999</v>
      </c>
      <c r="Q1252" s="13">
        <v>119.98</v>
      </c>
      <c r="R1252" s="13">
        <v>103.529</v>
      </c>
      <c r="S1252" s="13" t="e">
        <f t="shared" ca="1" si="30"/>
        <v>#NAME?</v>
      </c>
      <c r="T1252" s="13">
        <v>53</v>
      </c>
      <c r="U1252" s="13">
        <v>19.5</v>
      </c>
    </row>
    <row r="1253" spans="1:21" s="4" customFormat="1">
      <c r="A1253" s="10">
        <v>42134</v>
      </c>
      <c r="B1253" s="13">
        <v>5440.3760000000002</v>
      </c>
      <c r="C1253" s="13">
        <v>226.102</v>
      </c>
      <c r="D1253" s="13">
        <v>85.171000000000006</v>
      </c>
      <c r="E1253" s="13">
        <v>139.65799999999999</v>
      </c>
      <c r="F1253" s="13">
        <v>118.506</v>
      </c>
      <c r="G1253" s="13">
        <v>128.85599999999999</v>
      </c>
      <c r="H1253" s="13">
        <v>332.24099999999999</v>
      </c>
      <c r="I1253" s="13">
        <v>143</v>
      </c>
      <c r="J1253" s="13">
        <v>110.5</v>
      </c>
      <c r="K1253" s="13">
        <v>205.387</v>
      </c>
      <c r="L1253" s="13">
        <v>219.995</v>
      </c>
      <c r="M1253" s="13">
        <v>48</v>
      </c>
      <c r="N1253" s="13">
        <v>89.168000000000006</v>
      </c>
      <c r="O1253" s="13">
        <v>165.95699999999999</v>
      </c>
      <c r="P1253" s="13">
        <v>89.466999999999999</v>
      </c>
      <c r="Q1253" s="13">
        <v>119.98</v>
      </c>
      <c r="R1253" s="13">
        <v>103.529</v>
      </c>
      <c r="S1253" s="13" t="e">
        <f t="shared" ca="1" si="30"/>
        <v>#NAME?</v>
      </c>
      <c r="T1253" s="13">
        <v>53</v>
      </c>
      <c r="U1253" s="13">
        <v>19.5</v>
      </c>
    </row>
    <row r="1254" spans="1:21" s="4" customFormat="1">
      <c r="A1254" s="10">
        <v>42135</v>
      </c>
      <c r="B1254" s="13">
        <v>5389.5309999999999</v>
      </c>
      <c r="C1254" s="13">
        <v>231.422</v>
      </c>
      <c r="D1254" s="13">
        <v>84.399000000000001</v>
      </c>
      <c r="E1254" s="13">
        <v>140.25700000000001</v>
      </c>
      <c r="F1254" s="13">
        <v>118.803</v>
      </c>
      <c r="G1254" s="13">
        <v>129.91</v>
      </c>
      <c r="H1254" s="13">
        <v>332.87799999999999</v>
      </c>
      <c r="I1254" s="13">
        <v>143</v>
      </c>
      <c r="J1254" s="13">
        <v>110.5</v>
      </c>
      <c r="K1254" s="13">
        <v>204.28899999999999</v>
      </c>
      <c r="L1254" s="13">
        <v>218.13</v>
      </c>
      <c r="M1254" s="13">
        <v>47.152000000000001</v>
      </c>
      <c r="N1254" s="13">
        <v>87.152000000000001</v>
      </c>
      <c r="O1254" s="13">
        <v>163.00299999999999</v>
      </c>
      <c r="P1254" s="13">
        <v>88.332999999999998</v>
      </c>
      <c r="Q1254" s="13">
        <v>117.999</v>
      </c>
      <c r="R1254" s="13">
        <v>102.381</v>
      </c>
      <c r="S1254" s="13" t="e">
        <f t="shared" ca="1" si="30"/>
        <v>#NAME?</v>
      </c>
      <c r="T1254" s="13">
        <v>53</v>
      </c>
      <c r="U1254" s="13">
        <v>19.5</v>
      </c>
    </row>
    <row r="1255" spans="1:21" s="4" customFormat="1">
      <c r="A1255" s="10">
        <v>42136</v>
      </c>
      <c r="B1255" s="13">
        <v>5377.1670000000004</v>
      </c>
      <c r="C1255" s="13">
        <v>233.298</v>
      </c>
      <c r="D1255" s="13">
        <v>84.286000000000001</v>
      </c>
      <c r="E1255" s="13">
        <v>141.90299999999999</v>
      </c>
      <c r="F1255" s="13">
        <v>120.003</v>
      </c>
      <c r="G1255" s="13">
        <v>131.20599999999999</v>
      </c>
      <c r="H1255" s="13">
        <v>330.892</v>
      </c>
      <c r="I1255" s="13">
        <v>143</v>
      </c>
      <c r="J1255" s="13">
        <v>110.5</v>
      </c>
      <c r="K1255" s="13">
        <v>207.74700000000001</v>
      </c>
      <c r="L1255" s="13">
        <v>218.89500000000001</v>
      </c>
      <c r="M1255" s="13">
        <v>47.152000000000001</v>
      </c>
      <c r="N1255" s="13">
        <v>87.152000000000001</v>
      </c>
      <c r="O1255" s="13">
        <v>165.74600000000001</v>
      </c>
      <c r="P1255" s="13">
        <v>88.603999999999999</v>
      </c>
      <c r="Q1255" s="13">
        <v>117.601</v>
      </c>
      <c r="R1255" s="13">
        <v>102.381</v>
      </c>
      <c r="S1255" s="13" t="e">
        <f t="shared" ca="1" si="30"/>
        <v>#NAME?</v>
      </c>
      <c r="T1255" s="13">
        <v>53</v>
      </c>
      <c r="U1255" s="13">
        <v>19.5</v>
      </c>
    </row>
    <row r="1256" spans="1:21" s="4" customFormat="1">
      <c r="A1256" s="10">
        <v>42137</v>
      </c>
      <c r="B1256" s="13">
        <v>5364.6610000000001</v>
      </c>
      <c r="C1256" s="13">
        <v>234.51400000000001</v>
      </c>
      <c r="D1256" s="13">
        <v>84.265000000000001</v>
      </c>
      <c r="E1256" s="13">
        <v>142.69200000000001</v>
      </c>
      <c r="F1256" s="13">
        <v>120.119</v>
      </c>
      <c r="G1256" s="13">
        <v>131.43899999999999</v>
      </c>
      <c r="H1256" s="13">
        <v>304.53399999999999</v>
      </c>
      <c r="I1256" s="13">
        <v>143</v>
      </c>
      <c r="J1256" s="13">
        <v>110.5</v>
      </c>
      <c r="K1256" s="13">
        <v>205.00700000000001</v>
      </c>
      <c r="L1256" s="13">
        <v>213.90600000000001</v>
      </c>
      <c r="M1256" s="13">
        <v>47.152000000000001</v>
      </c>
      <c r="N1256" s="13">
        <v>87.152000000000001</v>
      </c>
      <c r="O1256" s="13">
        <v>167.18899999999999</v>
      </c>
      <c r="P1256" s="13">
        <v>88.531000000000006</v>
      </c>
      <c r="Q1256" s="13">
        <v>117.29900000000001</v>
      </c>
      <c r="R1256" s="13">
        <v>102.381</v>
      </c>
      <c r="S1256" s="13" t="e">
        <f t="shared" ca="1" si="30"/>
        <v>#NAME?</v>
      </c>
      <c r="T1256" s="13">
        <v>53</v>
      </c>
      <c r="U1256" s="13">
        <v>19.5</v>
      </c>
    </row>
    <row r="1257" spans="1:21" s="4" customFormat="1">
      <c r="A1257" s="10">
        <v>42138</v>
      </c>
      <c r="B1257" s="13">
        <v>5350.8980000000001</v>
      </c>
      <c r="C1257" s="13">
        <v>230.304</v>
      </c>
      <c r="D1257" s="13">
        <v>83.13</v>
      </c>
      <c r="E1257" s="13">
        <v>141.608</v>
      </c>
      <c r="F1257" s="13">
        <v>119.05</v>
      </c>
      <c r="G1257" s="13">
        <v>130.60900000000001</v>
      </c>
      <c r="H1257" s="13">
        <v>307.49599999999998</v>
      </c>
      <c r="I1257" s="13">
        <v>143</v>
      </c>
      <c r="J1257" s="13">
        <v>110.5</v>
      </c>
      <c r="K1257" s="13">
        <v>205.51</v>
      </c>
      <c r="L1257" s="13">
        <v>212.42699999999999</v>
      </c>
      <c r="M1257" s="13">
        <v>47.152000000000001</v>
      </c>
      <c r="N1257" s="13">
        <v>87.152000000000001</v>
      </c>
      <c r="O1257" s="13">
        <v>168.221</v>
      </c>
      <c r="P1257" s="13">
        <v>87.415999999999997</v>
      </c>
      <c r="Q1257" s="13">
        <v>117.72</v>
      </c>
      <c r="R1257" s="13">
        <v>102.381</v>
      </c>
      <c r="S1257" s="13" t="e">
        <f t="shared" ca="1" si="30"/>
        <v>#NAME?</v>
      </c>
      <c r="T1257" s="13">
        <v>53</v>
      </c>
      <c r="U1257" s="13">
        <v>19.5</v>
      </c>
    </row>
    <row r="1258" spans="1:21" s="4" customFormat="1">
      <c r="A1258" s="10">
        <v>42139</v>
      </c>
      <c r="B1258" s="13">
        <v>5349.8370000000004</v>
      </c>
      <c r="C1258" s="13">
        <v>230.36</v>
      </c>
      <c r="D1258" s="13">
        <v>82.525999999999996</v>
      </c>
      <c r="E1258" s="13">
        <v>140.96299999999999</v>
      </c>
      <c r="F1258" s="13">
        <v>118.294</v>
      </c>
      <c r="G1258" s="13">
        <v>129.86500000000001</v>
      </c>
      <c r="H1258" s="13">
        <v>301.51</v>
      </c>
      <c r="I1258" s="13">
        <v>143</v>
      </c>
      <c r="J1258" s="13">
        <v>110.5</v>
      </c>
      <c r="K1258" s="13">
        <v>202.642</v>
      </c>
      <c r="L1258" s="13">
        <v>208.506</v>
      </c>
      <c r="M1258" s="13">
        <v>47.152000000000001</v>
      </c>
      <c r="N1258" s="13">
        <v>87.152000000000001</v>
      </c>
      <c r="O1258" s="13">
        <v>167.73599999999999</v>
      </c>
      <c r="P1258" s="13">
        <v>86.772999999999996</v>
      </c>
      <c r="Q1258" s="13">
        <v>115.90900000000001</v>
      </c>
      <c r="R1258" s="13">
        <v>102.381</v>
      </c>
      <c r="S1258" s="13" t="e">
        <f t="shared" ca="1" si="30"/>
        <v>#NAME?</v>
      </c>
      <c r="T1258" s="13">
        <v>53</v>
      </c>
      <c r="U1258" s="13">
        <v>19.5</v>
      </c>
    </row>
    <row r="1259" spans="1:21" s="4" customFormat="1">
      <c r="A1259" s="10">
        <v>42140</v>
      </c>
      <c r="B1259" s="13">
        <v>5349.8370000000004</v>
      </c>
      <c r="C1259" s="13">
        <v>230.36</v>
      </c>
      <c r="D1259" s="13">
        <v>82.525999999999996</v>
      </c>
      <c r="E1259" s="13">
        <v>140.96299999999999</v>
      </c>
      <c r="F1259" s="13">
        <v>118.294</v>
      </c>
      <c r="G1259" s="13">
        <v>129.86500000000001</v>
      </c>
      <c r="H1259" s="13">
        <v>301.51</v>
      </c>
      <c r="I1259" s="13">
        <v>143</v>
      </c>
      <c r="J1259" s="13">
        <v>110.5</v>
      </c>
      <c r="K1259" s="13">
        <v>202.642</v>
      </c>
      <c r="L1259" s="13">
        <v>208.506</v>
      </c>
      <c r="M1259" s="13">
        <v>47.152000000000001</v>
      </c>
      <c r="N1259" s="13">
        <v>87.152000000000001</v>
      </c>
      <c r="O1259" s="13">
        <v>167.73599999999999</v>
      </c>
      <c r="P1259" s="13">
        <v>86.772999999999996</v>
      </c>
      <c r="Q1259" s="13">
        <v>115.90900000000001</v>
      </c>
      <c r="R1259" s="13">
        <v>102.381</v>
      </c>
      <c r="S1259" s="13" t="e">
        <f t="shared" ca="1" si="30"/>
        <v>#NAME?</v>
      </c>
      <c r="T1259" s="13">
        <v>53</v>
      </c>
      <c r="U1259" s="13">
        <v>19.5</v>
      </c>
    </row>
    <row r="1260" spans="1:21" s="4" customFormat="1">
      <c r="A1260" s="10">
        <v>42141</v>
      </c>
      <c r="B1260" s="13">
        <v>5349.8370000000004</v>
      </c>
      <c r="C1260" s="13">
        <v>230.36</v>
      </c>
      <c r="D1260" s="13">
        <v>82.525999999999996</v>
      </c>
      <c r="E1260" s="13">
        <v>140.96299999999999</v>
      </c>
      <c r="F1260" s="13">
        <v>118.294</v>
      </c>
      <c r="G1260" s="13">
        <v>129.86500000000001</v>
      </c>
      <c r="H1260" s="13">
        <v>301.51</v>
      </c>
      <c r="I1260" s="13">
        <v>143</v>
      </c>
      <c r="J1260" s="13">
        <v>110.5</v>
      </c>
      <c r="K1260" s="13">
        <v>202.642</v>
      </c>
      <c r="L1260" s="13">
        <v>208.506</v>
      </c>
      <c r="M1260" s="13">
        <v>47.152000000000001</v>
      </c>
      <c r="N1260" s="13">
        <v>87.152000000000001</v>
      </c>
      <c r="O1260" s="13">
        <v>167.73599999999999</v>
      </c>
      <c r="P1260" s="13">
        <v>86.772999999999996</v>
      </c>
      <c r="Q1260" s="13">
        <v>115.90900000000001</v>
      </c>
      <c r="R1260" s="13">
        <v>102.381</v>
      </c>
      <c r="S1260" s="13" t="e">
        <f t="shared" ca="1" si="30"/>
        <v>#NAME?</v>
      </c>
      <c r="T1260" s="13">
        <v>53</v>
      </c>
      <c r="U1260" s="13">
        <v>19.5</v>
      </c>
    </row>
    <row r="1261" spans="1:21" s="4" customFormat="1">
      <c r="A1261" s="10">
        <v>42142</v>
      </c>
      <c r="B1261" s="13">
        <v>5298.8459999999995</v>
      </c>
      <c r="C1261" s="13">
        <v>225.32</v>
      </c>
      <c r="D1261" s="13">
        <v>81.391999999999996</v>
      </c>
      <c r="E1261" s="13">
        <v>139.30000000000001</v>
      </c>
      <c r="F1261" s="13">
        <v>115.70099999999999</v>
      </c>
      <c r="G1261" s="13">
        <v>128.702</v>
      </c>
      <c r="H1261" s="13">
        <v>300.49900000000002</v>
      </c>
      <c r="I1261" s="13">
        <v>143</v>
      </c>
      <c r="J1261" s="13">
        <v>110.5</v>
      </c>
      <c r="K1261" s="13">
        <v>202.76400000000001</v>
      </c>
      <c r="L1261" s="13">
        <v>209.01</v>
      </c>
      <c r="M1261" s="13">
        <v>45.491</v>
      </c>
      <c r="N1261" s="13">
        <v>86.5</v>
      </c>
      <c r="O1261" s="13">
        <v>164.334</v>
      </c>
      <c r="P1261" s="13">
        <v>85.706000000000003</v>
      </c>
      <c r="Q1261" s="13">
        <v>112.974</v>
      </c>
      <c r="R1261" s="13">
        <v>98.227000000000004</v>
      </c>
      <c r="S1261" s="13" t="e">
        <f t="shared" ca="1" si="30"/>
        <v>#NAME?</v>
      </c>
      <c r="T1261" s="13">
        <v>53</v>
      </c>
      <c r="U1261" s="13">
        <v>19.5</v>
      </c>
    </row>
    <row r="1262" spans="1:21" s="4" customFormat="1">
      <c r="A1262" s="10">
        <v>42143</v>
      </c>
      <c r="B1262" s="13">
        <v>5287.1660000000002</v>
      </c>
      <c r="C1262" s="13">
        <v>227.167</v>
      </c>
      <c r="D1262" s="13">
        <v>81.171999999999997</v>
      </c>
      <c r="E1262" s="13">
        <v>144.417</v>
      </c>
      <c r="F1262" s="13">
        <v>116.706</v>
      </c>
      <c r="G1262" s="13">
        <v>130.15799999999999</v>
      </c>
      <c r="H1262" s="13">
        <v>296.149</v>
      </c>
      <c r="I1262" s="13">
        <v>143</v>
      </c>
      <c r="J1262" s="13">
        <v>110.5</v>
      </c>
      <c r="K1262" s="13">
        <v>202.89099999999999</v>
      </c>
      <c r="L1262" s="13">
        <v>207.03100000000001</v>
      </c>
      <c r="M1262" s="13">
        <v>45.511000000000003</v>
      </c>
      <c r="N1262" s="13">
        <v>86.509</v>
      </c>
      <c r="O1262" s="13">
        <v>164.50200000000001</v>
      </c>
      <c r="P1262" s="13">
        <v>85.33</v>
      </c>
      <c r="Q1262" s="13">
        <v>113.31699999999999</v>
      </c>
      <c r="R1262" s="13">
        <v>100.357</v>
      </c>
      <c r="S1262" s="13" t="e">
        <f t="shared" ca="1" si="30"/>
        <v>#NAME?</v>
      </c>
      <c r="T1262" s="13">
        <v>53</v>
      </c>
      <c r="U1262" s="13">
        <v>19.5</v>
      </c>
    </row>
    <row r="1263" spans="1:21" s="4" customFormat="1">
      <c r="A1263" s="10">
        <v>42144</v>
      </c>
      <c r="B1263" s="13">
        <v>5392.8630000000003</v>
      </c>
      <c r="C1263" s="13">
        <v>225.00399999999999</v>
      </c>
      <c r="D1263" s="13">
        <v>80.575000000000003</v>
      </c>
      <c r="E1263" s="13">
        <v>144.785</v>
      </c>
      <c r="F1263" s="13">
        <v>115.672</v>
      </c>
      <c r="G1263" s="13">
        <v>129.95400000000001</v>
      </c>
      <c r="H1263" s="13">
        <v>295.91399999999999</v>
      </c>
      <c r="I1263" s="13">
        <v>143</v>
      </c>
      <c r="J1263" s="13">
        <v>110.5</v>
      </c>
      <c r="K1263" s="13">
        <v>202.38900000000001</v>
      </c>
      <c r="L1263" s="13">
        <v>205.80600000000001</v>
      </c>
      <c r="M1263" s="13">
        <v>46.165999999999997</v>
      </c>
      <c r="N1263" s="13">
        <v>85.837999999999994</v>
      </c>
      <c r="O1263" s="13">
        <v>164.834</v>
      </c>
      <c r="P1263" s="13">
        <v>85.328999999999994</v>
      </c>
      <c r="Q1263" s="13">
        <v>112.989</v>
      </c>
      <c r="R1263" s="13">
        <v>99.837000000000003</v>
      </c>
      <c r="S1263" s="13" t="e">
        <f t="shared" ca="1" si="30"/>
        <v>#NAME?</v>
      </c>
      <c r="T1263" s="13">
        <v>53</v>
      </c>
      <c r="U1263" s="13">
        <v>19.5</v>
      </c>
    </row>
    <row r="1264" spans="1:21" s="4" customFormat="1">
      <c r="A1264" s="10">
        <v>42145</v>
      </c>
      <c r="B1264" s="13">
        <v>5392.8630000000003</v>
      </c>
      <c r="C1264" s="13">
        <v>221.911</v>
      </c>
      <c r="D1264" s="13">
        <v>79.596000000000004</v>
      </c>
      <c r="E1264" s="13">
        <v>143.09299999999999</v>
      </c>
      <c r="F1264" s="13">
        <v>113.824</v>
      </c>
      <c r="G1264" s="13">
        <v>128.404</v>
      </c>
      <c r="H1264" s="13">
        <v>293.23500000000001</v>
      </c>
      <c r="I1264" s="13">
        <v>143</v>
      </c>
      <c r="J1264" s="13">
        <v>110.5</v>
      </c>
      <c r="K1264" s="13">
        <v>200.49100000000001</v>
      </c>
      <c r="L1264" s="13">
        <v>205.309</v>
      </c>
      <c r="M1264" s="13">
        <v>45.884</v>
      </c>
      <c r="N1264" s="13">
        <v>85.4</v>
      </c>
      <c r="O1264" s="13">
        <v>159.84299999999999</v>
      </c>
      <c r="P1264" s="13">
        <v>85.003</v>
      </c>
      <c r="Q1264" s="13">
        <v>111.327</v>
      </c>
      <c r="R1264" s="13">
        <v>100.03400000000001</v>
      </c>
      <c r="S1264" s="13" t="e">
        <f t="shared" ca="1" si="30"/>
        <v>#NAME?</v>
      </c>
      <c r="T1264" s="13">
        <v>53</v>
      </c>
      <c r="U1264" s="13">
        <v>19.5</v>
      </c>
    </row>
    <row r="1265" spans="1:21" s="4" customFormat="1">
      <c r="A1265" s="10">
        <v>42146</v>
      </c>
      <c r="B1265" s="13">
        <v>5392.8630000000003</v>
      </c>
      <c r="C1265" s="13">
        <v>222.286</v>
      </c>
      <c r="D1265" s="13">
        <v>79.52</v>
      </c>
      <c r="E1265" s="13">
        <v>142.96700000000001</v>
      </c>
      <c r="F1265" s="13">
        <v>113.46899999999999</v>
      </c>
      <c r="G1265" s="13">
        <v>128.26300000000001</v>
      </c>
      <c r="H1265" s="13">
        <v>289.92099999999999</v>
      </c>
      <c r="I1265" s="13">
        <v>143</v>
      </c>
      <c r="J1265" s="13">
        <v>110.5</v>
      </c>
      <c r="K1265" s="13">
        <v>198.78</v>
      </c>
      <c r="L1265" s="13">
        <v>203.67400000000001</v>
      </c>
      <c r="M1265" s="13">
        <v>46.158000000000001</v>
      </c>
      <c r="N1265" s="13">
        <v>85.501999999999995</v>
      </c>
      <c r="O1265" s="13">
        <v>159.434</v>
      </c>
      <c r="P1265" s="13">
        <v>84.661000000000001</v>
      </c>
      <c r="Q1265" s="13">
        <v>109.791</v>
      </c>
      <c r="R1265" s="13">
        <v>99.012</v>
      </c>
      <c r="S1265" s="13" t="e">
        <f t="shared" ca="1" si="30"/>
        <v>#NAME?</v>
      </c>
      <c r="T1265" s="13">
        <v>53</v>
      </c>
      <c r="U1265" s="13">
        <v>19.5</v>
      </c>
    </row>
    <row r="1266" spans="1:21" s="4" customFormat="1">
      <c r="A1266" s="10">
        <v>42147</v>
      </c>
      <c r="B1266" s="13">
        <v>5392.8630000000003</v>
      </c>
      <c r="C1266" s="13">
        <v>222.286</v>
      </c>
      <c r="D1266" s="13">
        <v>79.52</v>
      </c>
      <c r="E1266" s="13">
        <v>142.96700000000001</v>
      </c>
      <c r="F1266" s="13">
        <v>113.46899999999999</v>
      </c>
      <c r="G1266" s="13">
        <v>128.26300000000001</v>
      </c>
      <c r="H1266" s="13">
        <v>289.92099999999999</v>
      </c>
      <c r="I1266" s="13">
        <v>143</v>
      </c>
      <c r="J1266" s="13">
        <v>110.5</v>
      </c>
      <c r="K1266" s="13">
        <v>198.78</v>
      </c>
      <c r="L1266" s="13">
        <v>203.67400000000001</v>
      </c>
      <c r="M1266" s="13">
        <v>46.158000000000001</v>
      </c>
      <c r="N1266" s="13">
        <v>85.501999999999995</v>
      </c>
      <c r="O1266" s="13">
        <v>159.434</v>
      </c>
      <c r="P1266" s="13">
        <v>84.661000000000001</v>
      </c>
      <c r="Q1266" s="13">
        <v>109.791</v>
      </c>
      <c r="R1266" s="13">
        <v>99.012</v>
      </c>
      <c r="S1266" s="13" t="e">
        <f t="shared" ca="1" si="30"/>
        <v>#NAME?</v>
      </c>
      <c r="T1266" s="13">
        <v>53</v>
      </c>
      <c r="U1266" s="13">
        <v>19.5</v>
      </c>
    </row>
    <row r="1267" spans="1:21" s="4" customFormat="1">
      <c r="A1267" s="10">
        <v>42148</v>
      </c>
      <c r="B1267" s="13">
        <v>5392.8630000000003</v>
      </c>
      <c r="C1267" s="13">
        <v>222.286</v>
      </c>
      <c r="D1267" s="13">
        <v>79.52</v>
      </c>
      <c r="E1267" s="13">
        <v>142.96700000000001</v>
      </c>
      <c r="F1267" s="13">
        <v>113.46899999999999</v>
      </c>
      <c r="G1267" s="13">
        <v>128.26300000000001</v>
      </c>
      <c r="H1267" s="13">
        <v>289.92099999999999</v>
      </c>
      <c r="I1267" s="13">
        <v>143</v>
      </c>
      <c r="J1267" s="13">
        <v>110.5</v>
      </c>
      <c r="K1267" s="13">
        <v>198.78</v>
      </c>
      <c r="L1267" s="13">
        <v>203.67400000000001</v>
      </c>
      <c r="M1267" s="13">
        <v>46.158000000000001</v>
      </c>
      <c r="N1267" s="13">
        <v>85.501999999999995</v>
      </c>
      <c r="O1267" s="13">
        <v>159.434</v>
      </c>
      <c r="P1267" s="13">
        <v>84.661000000000001</v>
      </c>
      <c r="Q1267" s="13">
        <v>109.791</v>
      </c>
      <c r="R1267" s="13">
        <v>99.012</v>
      </c>
      <c r="S1267" s="13" t="e">
        <f t="shared" ca="1" si="30"/>
        <v>#NAME?</v>
      </c>
      <c r="T1267" s="13">
        <v>53</v>
      </c>
      <c r="U1267" s="13">
        <v>19.5</v>
      </c>
    </row>
    <row r="1268" spans="1:21" s="4" customFormat="1">
      <c r="A1268" s="10">
        <v>42149</v>
      </c>
      <c r="B1268" s="13">
        <v>5392.8630000000003</v>
      </c>
      <c r="C1268" s="13">
        <v>221.947</v>
      </c>
      <c r="D1268" s="13">
        <v>79.331000000000003</v>
      </c>
      <c r="E1268" s="13">
        <v>143.55699999999999</v>
      </c>
      <c r="F1268" s="13">
        <v>113.303</v>
      </c>
      <c r="G1268" s="13">
        <v>128.26900000000001</v>
      </c>
      <c r="H1268" s="13">
        <v>289.47699999999998</v>
      </c>
      <c r="I1268" s="13">
        <v>143</v>
      </c>
      <c r="J1268" s="13">
        <v>110.5</v>
      </c>
      <c r="K1268" s="13">
        <v>198.85900000000001</v>
      </c>
      <c r="L1268" s="13">
        <v>202.476</v>
      </c>
      <c r="M1268" s="13">
        <v>45.5</v>
      </c>
      <c r="N1268" s="13">
        <v>85.17</v>
      </c>
      <c r="O1268" s="13">
        <v>159.785</v>
      </c>
      <c r="P1268" s="13">
        <v>84.295000000000002</v>
      </c>
      <c r="Q1268" s="13">
        <v>109.876</v>
      </c>
      <c r="R1268" s="13">
        <v>98.902000000000001</v>
      </c>
      <c r="S1268" s="13" t="e">
        <f t="shared" ca="1" si="30"/>
        <v>#NAME?</v>
      </c>
      <c r="T1268" s="13">
        <v>53</v>
      </c>
      <c r="U1268" s="13">
        <v>19.5</v>
      </c>
    </row>
    <row r="1269" spans="1:21" s="4" customFormat="1">
      <c r="A1269" s="10">
        <v>42150</v>
      </c>
      <c r="B1269" s="13">
        <v>5392.8630000000003</v>
      </c>
      <c r="C1269" s="13">
        <v>230.93799999999999</v>
      </c>
      <c r="D1269" s="13">
        <v>80.338999999999999</v>
      </c>
      <c r="E1269" s="13">
        <v>145.89099999999999</v>
      </c>
      <c r="F1269" s="13">
        <v>114.42100000000001</v>
      </c>
      <c r="G1269" s="13">
        <v>129.786</v>
      </c>
      <c r="H1269" s="13">
        <v>294.61500000000001</v>
      </c>
      <c r="I1269" s="13">
        <v>143</v>
      </c>
      <c r="J1269" s="13">
        <v>110.5</v>
      </c>
      <c r="K1269" s="13">
        <v>202.74700000000001</v>
      </c>
      <c r="L1269" s="13">
        <v>207.792</v>
      </c>
      <c r="M1269" s="13">
        <v>46.167000000000002</v>
      </c>
      <c r="N1269" s="13">
        <v>85.503</v>
      </c>
      <c r="O1269" s="13">
        <v>161.107</v>
      </c>
      <c r="P1269" s="13">
        <v>84.884</v>
      </c>
      <c r="Q1269" s="13">
        <v>110.33199999999999</v>
      </c>
      <c r="R1269" s="13">
        <v>99.147999999999996</v>
      </c>
      <c r="S1269" s="13" t="e">
        <f t="shared" ca="1" si="30"/>
        <v>#NAME?</v>
      </c>
      <c r="T1269" s="13">
        <v>53</v>
      </c>
      <c r="U1269" s="13">
        <v>19.5</v>
      </c>
    </row>
    <row r="1270" spans="1:21" s="4" customFormat="1">
      <c r="A1270" s="10">
        <v>42151</v>
      </c>
      <c r="B1270" s="13">
        <v>5392.8630000000003</v>
      </c>
      <c r="C1270" s="13">
        <v>230.185</v>
      </c>
      <c r="D1270" s="13">
        <v>80.293999999999997</v>
      </c>
      <c r="E1270" s="13">
        <v>146.042</v>
      </c>
      <c r="F1270" s="13">
        <v>113.608</v>
      </c>
      <c r="G1270" s="13">
        <v>128.89699999999999</v>
      </c>
      <c r="H1270" s="13">
        <v>299.62599999999998</v>
      </c>
      <c r="I1270" s="13">
        <v>143</v>
      </c>
      <c r="J1270" s="13">
        <v>110.5</v>
      </c>
      <c r="K1270" s="13">
        <v>204.50299999999999</v>
      </c>
      <c r="L1270" s="13">
        <v>211.923</v>
      </c>
      <c r="M1270" s="13">
        <v>46.667000000000002</v>
      </c>
      <c r="N1270" s="13">
        <v>86.171999999999997</v>
      </c>
      <c r="O1270" s="13">
        <v>164.834</v>
      </c>
      <c r="P1270" s="13">
        <v>85.331000000000003</v>
      </c>
      <c r="Q1270" s="13">
        <v>111.834</v>
      </c>
      <c r="R1270" s="13">
        <v>99.402000000000001</v>
      </c>
      <c r="S1270" s="13" t="e">
        <f t="shared" ca="1" si="30"/>
        <v>#NAME?</v>
      </c>
      <c r="T1270" s="13">
        <v>53</v>
      </c>
      <c r="U1270" s="13">
        <v>19.5</v>
      </c>
    </row>
    <row r="1271" spans="1:21" s="4" customFormat="1">
      <c r="A1271" s="10">
        <v>42152</v>
      </c>
      <c r="B1271" s="13">
        <v>5392.8630000000003</v>
      </c>
      <c r="C1271" s="13">
        <v>232.73599999999999</v>
      </c>
      <c r="D1271" s="13">
        <v>80.409000000000006</v>
      </c>
      <c r="E1271" s="13">
        <v>147.464</v>
      </c>
      <c r="F1271" s="13">
        <v>115.05500000000001</v>
      </c>
      <c r="G1271" s="13">
        <v>130.19900000000001</v>
      </c>
      <c r="H1271" s="13">
        <v>309.98700000000002</v>
      </c>
      <c r="I1271" s="13">
        <v>143</v>
      </c>
      <c r="J1271" s="13">
        <v>110.5</v>
      </c>
      <c r="K1271" s="13">
        <v>206.74700000000001</v>
      </c>
      <c r="L1271" s="13">
        <v>211.696</v>
      </c>
      <c r="M1271" s="13">
        <v>47.332999999999998</v>
      </c>
      <c r="N1271" s="13">
        <v>87.5</v>
      </c>
      <c r="O1271" s="13">
        <v>166.934</v>
      </c>
      <c r="P1271" s="13">
        <v>85.902000000000001</v>
      </c>
      <c r="Q1271" s="13">
        <v>113.16</v>
      </c>
      <c r="R1271" s="13">
        <v>101.17400000000001</v>
      </c>
      <c r="S1271" s="13" t="e">
        <f t="shared" ca="1" si="30"/>
        <v>#NAME?</v>
      </c>
      <c r="T1271" s="13">
        <v>53</v>
      </c>
      <c r="U1271" s="13">
        <v>19.5</v>
      </c>
    </row>
    <row r="1272" spans="1:21" s="4" customFormat="1">
      <c r="A1272" s="10">
        <v>42153</v>
      </c>
      <c r="B1272" s="13">
        <v>5392.8630000000003</v>
      </c>
      <c r="C1272" s="13">
        <v>235.49600000000001</v>
      </c>
      <c r="D1272" s="13">
        <v>80.478999999999999</v>
      </c>
      <c r="E1272" s="13">
        <v>147.11699999999999</v>
      </c>
      <c r="F1272" s="13">
        <v>116.384</v>
      </c>
      <c r="G1272" s="13">
        <v>130.91999999999999</v>
      </c>
      <c r="H1272" s="13">
        <v>309.49</v>
      </c>
      <c r="I1272" s="13">
        <v>143</v>
      </c>
      <c r="J1272" s="13">
        <v>110.5</v>
      </c>
      <c r="K1272" s="13">
        <v>206.51499999999999</v>
      </c>
      <c r="L1272" s="13">
        <v>211.31800000000001</v>
      </c>
      <c r="M1272" s="13">
        <v>47.5</v>
      </c>
      <c r="N1272" s="13">
        <v>87.582999999999998</v>
      </c>
      <c r="O1272" s="13">
        <v>168.85599999999999</v>
      </c>
      <c r="P1272" s="13">
        <v>86.66</v>
      </c>
      <c r="Q1272" s="13">
        <v>113.883</v>
      </c>
      <c r="R1272" s="13">
        <v>102.83199999999999</v>
      </c>
      <c r="S1272" s="13" t="e">
        <f t="shared" ca="1" si="30"/>
        <v>#NAME?</v>
      </c>
      <c r="T1272" s="13">
        <v>53</v>
      </c>
      <c r="U1272" s="13">
        <v>19.5</v>
      </c>
    </row>
    <row r="1273" spans="1:21" s="4" customFormat="1">
      <c r="A1273" s="10">
        <v>42154</v>
      </c>
      <c r="B1273" s="13">
        <v>5392.8630000000003</v>
      </c>
      <c r="C1273" s="13">
        <v>235.49600000000001</v>
      </c>
      <c r="D1273" s="13">
        <v>80.478999999999999</v>
      </c>
      <c r="E1273" s="13">
        <v>147.11699999999999</v>
      </c>
      <c r="F1273" s="13">
        <v>116.384</v>
      </c>
      <c r="G1273" s="13">
        <v>130.91999999999999</v>
      </c>
      <c r="H1273" s="13">
        <v>309.49</v>
      </c>
      <c r="I1273" s="13">
        <v>143</v>
      </c>
      <c r="J1273" s="13">
        <v>110.5</v>
      </c>
      <c r="K1273" s="13">
        <v>206.51499999999999</v>
      </c>
      <c r="L1273" s="13">
        <v>211.31800000000001</v>
      </c>
      <c r="M1273" s="13">
        <v>47.5</v>
      </c>
      <c r="N1273" s="13">
        <v>87.582999999999998</v>
      </c>
      <c r="O1273" s="13">
        <v>168.85599999999999</v>
      </c>
      <c r="P1273" s="13">
        <v>86.66</v>
      </c>
      <c r="Q1273" s="13">
        <v>113.883</v>
      </c>
      <c r="R1273" s="13">
        <v>102.83199999999999</v>
      </c>
      <c r="S1273" s="13" t="e">
        <f t="shared" ca="1" si="30"/>
        <v>#NAME?</v>
      </c>
      <c r="T1273" s="13">
        <v>53</v>
      </c>
      <c r="U1273" s="13">
        <v>19.5</v>
      </c>
    </row>
    <row r="1274" spans="1:21" s="4" customFormat="1">
      <c r="A1274" s="10">
        <v>42155</v>
      </c>
      <c r="B1274" s="13">
        <v>5392.8630000000003</v>
      </c>
      <c r="C1274" s="13">
        <v>235.49600000000001</v>
      </c>
      <c r="D1274" s="13">
        <v>80.478999999999999</v>
      </c>
      <c r="E1274" s="13">
        <v>147.11699999999999</v>
      </c>
      <c r="F1274" s="13">
        <v>116.384</v>
      </c>
      <c r="G1274" s="13">
        <v>130.91999999999999</v>
      </c>
      <c r="H1274" s="13">
        <v>309.49</v>
      </c>
      <c r="I1274" s="13">
        <v>143</v>
      </c>
      <c r="J1274" s="13">
        <v>110.5</v>
      </c>
      <c r="K1274" s="13">
        <v>206.51499999999999</v>
      </c>
      <c r="L1274" s="13">
        <v>211.31800000000001</v>
      </c>
      <c r="M1274" s="13">
        <v>47.5</v>
      </c>
      <c r="N1274" s="13">
        <v>87.582999999999998</v>
      </c>
      <c r="O1274" s="13">
        <v>168.85599999999999</v>
      </c>
      <c r="P1274" s="13">
        <v>86.66</v>
      </c>
      <c r="Q1274" s="13">
        <v>113.883</v>
      </c>
      <c r="R1274" s="13">
        <v>102.83199999999999</v>
      </c>
      <c r="S1274" s="13" t="e">
        <f t="shared" ca="1" si="30"/>
        <v>#NAME?</v>
      </c>
      <c r="T1274" s="13">
        <v>53</v>
      </c>
      <c r="U1274" s="13">
        <v>19.5</v>
      </c>
    </row>
    <row r="1275" spans="1:21" s="4" customFormat="1">
      <c r="A1275" s="10">
        <v>42156</v>
      </c>
      <c r="B1275" s="13">
        <v>5392.8630000000003</v>
      </c>
      <c r="C1275" s="13">
        <v>238.21299999999999</v>
      </c>
      <c r="D1275" s="13">
        <v>81.325999999999993</v>
      </c>
      <c r="E1275" s="13">
        <v>149.05099999999999</v>
      </c>
      <c r="F1275" s="13">
        <v>119.22199999999999</v>
      </c>
      <c r="G1275" s="13">
        <v>132.34</v>
      </c>
      <c r="H1275" s="13">
        <v>326.01799999999997</v>
      </c>
      <c r="I1275" s="13">
        <v>143</v>
      </c>
      <c r="J1275" s="13">
        <v>110.5</v>
      </c>
      <c r="K1275" s="13">
        <v>210.261</v>
      </c>
      <c r="L1275" s="13">
        <v>214.79900000000001</v>
      </c>
      <c r="M1275" s="13">
        <v>47.5</v>
      </c>
      <c r="N1275" s="13">
        <v>87.582999999999998</v>
      </c>
      <c r="O1275" s="13">
        <v>168.142</v>
      </c>
      <c r="P1275" s="13">
        <v>86.963999999999999</v>
      </c>
      <c r="Q1275" s="13">
        <v>114.38800000000001</v>
      </c>
      <c r="R1275" s="13">
        <v>102.83199999999999</v>
      </c>
      <c r="S1275" s="13" t="e">
        <f t="shared" ca="1" si="30"/>
        <v>#NAME?</v>
      </c>
      <c r="T1275" s="13">
        <v>53</v>
      </c>
      <c r="U1275" s="13">
        <v>19.5</v>
      </c>
    </row>
    <row r="1276" spans="1:21" s="4" customFormat="1">
      <c r="A1276" s="10">
        <v>42157</v>
      </c>
      <c r="B1276" s="13">
        <v>5392.8630000000003</v>
      </c>
      <c r="C1276" s="13">
        <v>234.52699999999999</v>
      </c>
      <c r="D1276" s="13">
        <v>80.97</v>
      </c>
      <c r="E1276" s="13">
        <v>147.86199999999999</v>
      </c>
      <c r="F1276" s="13">
        <v>118.80800000000001</v>
      </c>
      <c r="G1276" s="13">
        <v>131.63999999999999</v>
      </c>
      <c r="H1276" s="13">
        <v>317.99200000000002</v>
      </c>
      <c r="I1276" s="13">
        <v>143</v>
      </c>
      <c r="J1276" s="13">
        <v>110.5</v>
      </c>
      <c r="K1276" s="13">
        <v>208.13</v>
      </c>
      <c r="L1276" s="13">
        <v>213.68899999999999</v>
      </c>
      <c r="M1276" s="13">
        <v>47.5</v>
      </c>
      <c r="N1276" s="13">
        <v>87.582999999999998</v>
      </c>
      <c r="O1276" s="13">
        <v>168.64699999999999</v>
      </c>
      <c r="P1276" s="13">
        <v>86.656999999999996</v>
      </c>
      <c r="Q1276" s="13">
        <v>114.398</v>
      </c>
      <c r="R1276" s="13">
        <v>102.83199999999999</v>
      </c>
      <c r="S1276" s="13" t="e">
        <f t="shared" ca="1" si="30"/>
        <v>#NAME?</v>
      </c>
      <c r="T1276" s="13">
        <v>53</v>
      </c>
      <c r="U1276" s="13">
        <v>19.5</v>
      </c>
    </row>
    <row r="1277" spans="1:21" s="4" customFormat="1">
      <c r="A1277" s="10">
        <v>42158</v>
      </c>
      <c r="B1277" s="13">
        <v>5392.8630000000003</v>
      </c>
      <c r="C1277" s="13">
        <v>235.941</v>
      </c>
      <c r="D1277" s="13">
        <v>81.400999999999996</v>
      </c>
      <c r="E1277" s="13">
        <v>151.88399999999999</v>
      </c>
      <c r="F1277" s="13">
        <v>121.489</v>
      </c>
      <c r="G1277" s="13">
        <v>133.06899999999999</v>
      </c>
      <c r="H1277" s="13">
        <v>333.32400000000001</v>
      </c>
      <c r="I1277" s="13">
        <v>143</v>
      </c>
      <c r="J1277" s="13">
        <v>110.5</v>
      </c>
      <c r="K1277" s="13">
        <v>205.89</v>
      </c>
      <c r="L1277" s="13">
        <v>214.50700000000001</v>
      </c>
      <c r="M1277" s="13">
        <v>47.5</v>
      </c>
      <c r="N1277" s="13">
        <v>87.582999999999998</v>
      </c>
      <c r="O1277" s="13">
        <v>168.316</v>
      </c>
      <c r="P1277" s="13">
        <v>86.808000000000007</v>
      </c>
      <c r="Q1277" s="13">
        <v>115.004</v>
      </c>
      <c r="R1277" s="13">
        <v>102.83199999999999</v>
      </c>
      <c r="S1277" s="13" t="e">
        <f t="shared" ca="1" si="30"/>
        <v>#NAME?</v>
      </c>
      <c r="T1277" s="13">
        <v>53</v>
      </c>
      <c r="U1277" s="13">
        <v>19.5</v>
      </c>
    </row>
    <row r="1278" spans="1:21" s="4" customFormat="1">
      <c r="A1278" s="10">
        <v>42159</v>
      </c>
      <c r="B1278" s="13">
        <v>5392.8630000000003</v>
      </c>
      <c r="C1278" s="13">
        <v>240.25700000000001</v>
      </c>
      <c r="D1278" s="13">
        <v>82.123999999999995</v>
      </c>
      <c r="E1278" s="13">
        <v>157.22999999999999</v>
      </c>
      <c r="F1278" s="13">
        <v>123.488</v>
      </c>
      <c r="G1278" s="13">
        <v>134.23500000000001</v>
      </c>
      <c r="H1278" s="13">
        <v>344.97800000000001</v>
      </c>
      <c r="I1278" s="13">
        <v>143</v>
      </c>
      <c r="J1278" s="13">
        <v>110.5</v>
      </c>
      <c r="K1278" s="13">
        <v>210.001</v>
      </c>
      <c r="L1278" s="13">
        <v>215.696</v>
      </c>
      <c r="M1278" s="13">
        <v>47.5</v>
      </c>
      <c r="N1278" s="13">
        <v>87.582999999999998</v>
      </c>
      <c r="O1278" s="13">
        <v>170.31100000000001</v>
      </c>
      <c r="P1278" s="13">
        <v>87.412999999999997</v>
      </c>
      <c r="Q1278" s="13">
        <v>116.735</v>
      </c>
      <c r="R1278" s="13">
        <v>102.83199999999999</v>
      </c>
      <c r="S1278" s="13" t="e">
        <f t="shared" ca="1" si="30"/>
        <v>#NAME?</v>
      </c>
      <c r="T1278" s="13">
        <v>53</v>
      </c>
      <c r="U1278" s="13">
        <v>19.5</v>
      </c>
    </row>
    <row r="1279" spans="1:21" s="4" customFormat="1">
      <c r="A1279" s="10">
        <v>42160</v>
      </c>
      <c r="B1279" s="13">
        <v>5392.8630000000003</v>
      </c>
      <c r="C1279" s="13">
        <v>246.983</v>
      </c>
      <c r="D1279" s="13">
        <v>83.424999999999997</v>
      </c>
      <c r="E1279" s="13">
        <v>166.322</v>
      </c>
      <c r="F1279" s="13">
        <v>129.226</v>
      </c>
      <c r="G1279" s="13">
        <v>138.13</v>
      </c>
      <c r="H1279" s="13">
        <v>349.26400000000001</v>
      </c>
      <c r="I1279" s="13">
        <v>143</v>
      </c>
      <c r="J1279" s="13">
        <v>110.5</v>
      </c>
      <c r="K1279" s="13">
        <v>215.39599999999999</v>
      </c>
      <c r="L1279" s="13">
        <v>218.51499999999999</v>
      </c>
      <c r="M1279" s="13">
        <v>47.5</v>
      </c>
      <c r="N1279" s="13">
        <v>87.582999999999998</v>
      </c>
      <c r="O1279" s="13">
        <v>174.01300000000001</v>
      </c>
      <c r="P1279" s="13">
        <v>88.182000000000002</v>
      </c>
      <c r="Q1279" s="13">
        <v>119.108</v>
      </c>
      <c r="R1279" s="13">
        <v>102.83199999999999</v>
      </c>
      <c r="S1279" s="13" t="e">
        <f t="shared" ca="1" si="30"/>
        <v>#NAME?</v>
      </c>
      <c r="T1279" s="13">
        <v>53</v>
      </c>
      <c r="U1279" s="13">
        <v>19.5</v>
      </c>
    </row>
    <row r="1280" spans="1:21" s="4" customFormat="1">
      <c r="A1280" s="10">
        <v>42161</v>
      </c>
      <c r="B1280" s="13">
        <v>5392.8630000000003</v>
      </c>
      <c r="C1280" s="13">
        <v>246.983</v>
      </c>
      <c r="D1280" s="13">
        <v>83.424999999999997</v>
      </c>
      <c r="E1280" s="13">
        <v>166.322</v>
      </c>
      <c r="F1280" s="13">
        <v>129.226</v>
      </c>
      <c r="G1280" s="13">
        <v>138.13</v>
      </c>
      <c r="H1280" s="13">
        <v>349.26400000000001</v>
      </c>
      <c r="I1280" s="13">
        <v>143</v>
      </c>
      <c r="J1280" s="13">
        <v>110.5</v>
      </c>
      <c r="K1280" s="13">
        <v>215.39599999999999</v>
      </c>
      <c r="L1280" s="13">
        <v>218.51499999999999</v>
      </c>
      <c r="M1280" s="13">
        <v>47.5</v>
      </c>
      <c r="N1280" s="13">
        <v>87.582999999999998</v>
      </c>
      <c r="O1280" s="13">
        <v>174.01300000000001</v>
      </c>
      <c r="P1280" s="13">
        <v>88.182000000000002</v>
      </c>
      <c r="Q1280" s="13">
        <v>119.108</v>
      </c>
      <c r="R1280" s="13">
        <v>102.83199999999999</v>
      </c>
      <c r="S1280" s="13" t="e">
        <f t="shared" ca="1" si="30"/>
        <v>#NAME?</v>
      </c>
      <c r="T1280" s="13">
        <v>53</v>
      </c>
      <c r="U1280" s="13">
        <v>19.5</v>
      </c>
    </row>
    <row r="1281" spans="1:21" s="4" customFormat="1">
      <c r="A1281" s="10">
        <v>42162</v>
      </c>
      <c r="B1281" s="13">
        <v>5392.8630000000003</v>
      </c>
      <c r="C1281" s="13">
        <v>246.983</v>
      </c>
      <c r="D1281" s="13">
        <v>83.424999999999997</v>
      </c>
      <c r="E1281" s="13">
        <v>166.322</v>
      </c>
      <c r="F1281" s="13">
        <v>129.226</v>
      </c>
      <c r="G1281" s="13">
        <v>138.13</v>
      </c>
      <c r="H1281" s="13">
        <v>349.26400000000001</v>
      </c>
      <c r="I1281" s="13">
        <v>143</v>
      </c>
      <c r="J1281" s="13">
        <v>110.5</v>
      </c>
      <c r="K1281" s="13">
        <v>215.39599999999999</v>
      </c>
      <c r="L1281" s="13">
        <v>218.51499999999999</v>
      </c>
      <c r="M1281" s="13">
        <v>47.5</v>
      </c>
      <c r="N1281" s="13">
        <v>87.582999999999998</v>
      </c>
      <c r="O1281" s="13">
        <v>174.01300000000001</v>
      </c>
      <c r="P1281" s="13">
        <v>88.182000000000002</v>
      </c>
      <c r="Q1281" s="13">
        <v>119.108</v>
      </c>
      <c r="R1281" s="13">
        <v>102.83199999999999</v>
      </c>
      <c r="S1281" s="13" t="e">
        <f t="shared" ca="1" si="30"/>
        <v>#NAME?</v>
      </c>
      <c r="T1281" s="13">
        <v>53</v>
      </c>
      <c r="U1281" s="13">
        <v>19.5</v>
      </c>
    </row>
    <row r="1282" spans="1:21" s="4" customFormat="1">
      <c r="A1282" s="10">
        <v>42163</v>
      </c>
      <c r="B1282" s="13">
        <v>5392.8630000000003</v>
      </c>
      <c r="C1282" s="13">
        <v>247.97499999999999</v>
      </c>
      <c r="D1282" s="13">
        <v>83.906999999999996</v>
      </c>
      <c r="E1282" s="13">
        <v>167.52699999999999</v>
      </c>
      <c r="F1282" s="13">
        <v>130.51900000000001</v>
      </c>
      <c r="G1282" s="13">
        <v>139.92699999999999</v>
      </c>
      <c r="H1282" s="13">
        <v>367.911</v>
      </c>
      <c r="I1282" s="13">
        <v>143</v>
      </c>
      <c r="J1282" s="13">
        <v>110.5</v>
      </c>
      <c r="K1282" s="13">
        <v>215.387</v>
      </c>
      <c r="L1282" s="13">
        <v>233.92400000000001</v>
      </c>
      <c r="M1282" s="13">
        <v>49.518000000000001</v>
      </c>
      <c r="N1282" s="13">
        <v>87.582999999999998</v>
      </c>
      <c r="O1282" s="13">
        <v>176.941</v>
      </c>
      <c r="P1282" s="13">
        <v>89.006</v>
      </c>
      <c r="Q1282" s="13">
        <v>125.54600000000001</v>
      </c>
      <c r="R1282" s="13">
        <v>102.83199999999999</v>
      </c>
      <c r="S1282" s="13" t="e">
        <f t="shared" ca="1" si="30"/>
        <v>#NAME?</v>
      </c>
      <c r="T1282" s="13">
        <v>53</v>
      </c>
      <c r="U1282" s="13">
        <v>19.5</v>
      </c>
    </row>
    <row r="1283" spans="1:21" s="4" customFormat="1">
      <c r="A1283" s="10">
        <v>42164</v>
      </c>
      <c r="B1283" s="13">
        <v>5392.8630000000003</v>
      </c>
      <c r="C1283" s="13">
        <v>244.75</v>
      </c>
      <c r="D1283" s="13">
        <v>83.066000000000003</v>
      </c>
      <c r="E1283" s="13">
        <v>165.733</v>
      </c>
      <c r="F1283" s="13">
        <v>130.166</v>
      </c>
      <c r="G1283" s="13">
        <v>139.047</v>
      </c>
      <c r="H1283" s="13">
        <v>363.88400000000001</v>
      </c>
      <c r="I1283" s="13">
        <v>143</v>
      </c>
      <c r="J1283" s="13">
        <v>110.5</v>
      </c>
      <c r="K1283" s="13">
        <v>215.89</v>
      </c>
      <c r="L1283" s="13">
        <v>235.202</v>
      </c>
      <c r="M1283" s="13">
        <v>49.512999999999998</v>
      </c>
      <c r="N1283" s="13">
        <v>89.691000000000003</v>
      </c>
      <c r="O1283" s="13">
        <v>177.73699999999999</v>
      </c>
      <c r="P1283" s="13">
        <v>88.673000000000002</v>
      </c>
      <c r="Q1283" s="13">
        <v>129.91800000000001</v>
      </c>
      <c r="R1283" s="13">
        <v>102.83199999999999</v>
      </c>
      <c r="S1283" s="13" t="e">
        <f t="shared" ca="1" si="30"/>
        <v>#NAME?</v>
      </c>
      <c r="T1283" s="13">
        <v>53</v>
      </c>
      <c r="U1283" s="13">
        <v>19.5</v>
      </c>
    </row>
    <row r="1284" spans="1:21" s="4" customFormat="1">
      <c r="A1284" s="10">
        <v>42165</v>
      </c>
      <c r="B1284" s="13">
        <v>5392.8630000000003</v>
      </c>
      <c r="C1284" s="13">
        <v>246.755</v>
      </c>
      <c r="D1284" s="13">
        <v>83.141000000000005</v>
      </c>
      <c r="E1284" s="13">
        <v>164.44</v>
      </c>
      <c r="F1284" s="13">
        <v>130.608</v>
      </c>
      <c r="G1284" s="13">
        <v>139.33199999999999</v>
      </c>
      <c r="H1284" s="13">
        <v>349.42500000000001</v>
      </c>
      <c r="I1284" s="13">
        <v>143</v>
      </c>
      <c r="J1284" s="13">
        <v>110.5</v>
      </c>
      <c r="K1284" s="13">
        <v>215.51</v>
      </c>
      <c r="L1284" s="13">
        <v>233.60400000000001</v>
      </c>
      <c r="M1284" s="13">
        <v>48.280999999999999</v>
      </c>
      <c r="N1284" s="13">
        <v>88.966999999999999</v>
      </c>
      <c r="O1284" s="13">
        <v>175.8</v>
      </c>
      <c r="P1284" s="13">
        <v>88.16</v>
      </c>
      <c r="Q1284" s="13">
        <v>127.294</v>
      </c>
      <c r="R1284" s="13">
        <v>102.83199999999999</v>
      </c>
      <c r="S1284" s="13" t="e">
        <f t="shared" ca="1" si="30"/>
        <v>#NAME?</v>
      </c>
      <c r="T1284" s="13">
        <v>53</v>
      </c>
      <c r="U1284" s="13">
        <v>19.5</v>
      </c>
    </row>
    <row r="1285" spans="1:21" s="4" customFormat="1">
      <c r="A1285" s="10">
        <v>42166</v>
      </c>
      <c r="B1285" s="13">
        <v>5392.8630000000003</v>
      </c>
      <c r="C1285" s="13">
        <v>243.53100000000001</v>
      </c>
      <c r="D1285" s="13">
        <v>82.465999999999994</v>
      </c>
      <c r="E1285" s="13">
        <v>161.41999999999999</v>
      </c>
      <c r="F1285" s="13">
        <v>127.066</v>
      </c>
      <c r="G1285" s="13">
        <v>136.82599999999999</v>
      </c>
      <c r="H1285" s="13">
        <v>341.60599999999999</v>
      </c>
      <c r="I1285" s="13">
        <v>143</v>
      </c>
      <c r="J1285" s="13">
        <v>110.5</v>
      </c>
      <c r="K1285" s="13">
        <v>212.49199999999999</v>
      </c>
      <c r="L1285" s="13">
        <v>227.49799999999999</v>
      </c>
      <c r="M1285" s="13">
        <v>48.134</v>
      </c>
      <c r="N1285" s="13">
        <v>88.722999999999999</v>
      </c>
      <c r="O1285" s="13">
        <v>174.46899999999999</v>
      </c>
      <c r="P1285" s="13">
        <v>87.706000000000003</v>
      </c>
      <c r="Q1285" s="13">
        <v>125.93300000000001</v>
      </c>
      <c r="R1285" s="13">
        <v>102.83199999999999</v>
      </c>
      <c r="S1285" s="13" t="e">
        <f t="shared" ca="1" si="30"/>
        <v>#NAME?</v>
      </c>
      <c r="T1285" s="13">
        <v>53</v>
      </c>
      <c r="U1285" s="13">
        <v>19.5</v>
      </c>
    </row>
    <row r="1286" spans="1:21" s="4" customFormat="1">
      <c r="A1286" s="10">
        <v>42167</v>
      </c>
      <c r="B1286" s="13">
        <v>5392.8630000000003</v>
      </c>
      <c r="C1286" s="13">
        <v>243.864</v>
      </c>
      <c r="D1286" s="13">
        <v>81.369</v>
      </c>
      <c r="E1286" s="13">
        <v>160.00299999999999</v>
      </c>
      <c r="F1286" s="13">
        <v>125.56399999999999</v>
      </c>
      <c r="G1286" s="13">
        <v>135.054</v>
      </c>
      <c r="H1286" s="13">
        <v>349.00200000000001</v>
      </c>
      <c r="I1286" s="13">
        <v>143</v>
      </c>
      <c r="J1286" s="13">
        <v>110.5</v>
      </c>
      <c r="K1286" s="13">
        <v>211.62299999999999</v>
      </c>
      <c r="L1286" s="13">
        <v>228.696</v>
      </c>
      <c r="M1286" s="13">
        <v>48.402000000000001</v>
      </c>
      <c r="N1286" s="13">
        <v>88.766000000000005</v>
      </c>
      <c r="O1286" s="13">
        <v>175.11799999999999</v>
      </c>
      <c r="P1286" s="13">
        <v>88.429000000000002</v>
      </c>
      <c r="Q1286" s="13">
        <v>127.163</v>
      </c>
      <c r="R1286" s="13">
        <v>102.83199999999999</v>
      </c>
      <c r="S1286" s="13" t="e">
        <f t="shared" ca="1" si="30"/>
        <v>#NAME?</v>
      </c>
      <c r="T1286" s="13">
        <v>53</v>
      </c>
      <c r="U1286" s="13">
        <v>19.5</v>
      </c>
    </row>
    <row r="1287" spans="1:21" s="4" customFormat="1">
      <c r="A1287" s="10">
        <v>42168</v>
      </c>
      <c r="B1287" s="13">
        <v>5392.8630000000003</v>
      </c>
      <c r="C1287" s="13">
        <v>243.864</v>
      </c>
      <c r="D1287" s="13">
        <v>81.369</v>
      </c>
      <c r="E1287" s="13">
        <v>160.00299999999999</v>
      </c>
      <c r="F1287" s="13">
        <v>125.56399999999999</v>
      </c>
      <c r="G1287" s="13">
        <v>135.054</v>
      </c>
      <c r="H1287" s="13">
        <v>349.00200000000001</v>
      </c>
      <c r="I1287" s="13">
        <v>143</v>
      </c>
      <c r="J1287" s="13">
        <v>110.5</v>
      </c>
      <c r="K1287" s="13">
        <v>211.62299999999999</v>
      </c>
      <c r="L1287" s="13">
        <v>228.696</v>
      </c>
      <c r="M1287" s="13">
        <v>48.402000000000001</v>
      </c>
      <c r="N1287" s="13">
        <v>88.766000000000005</v>
      </c>
      <c r="O1287" s="13">
        <v>175.11799999999999</v>
      </c>
      <c r="P1287" s="13">
        <v>88.429000000000002</v>
      </c>
      <c r="Q1287" s="13">
        <v>127.163</v>
      </c>
      <c r="R1287" s="13">
        <v>102.83199999999999</v>
      </c>
      <c r="S1287" s="13" t="e">
        <f t="shared" ca="1" si="30"/>
        <v>#NAME?</v>
      </c>
      <c r="T1287" s="13">
        <v>53</v>
      </c>
      <c r="U1287" s="13">
        <v>19.5</v>
      </c>
    </row>
    <row r="1288" spans="1:21" s="4" customFormat="1">
      <c r="A1288" s="10">
        <v>42169</v>
      </c>
      <c r="B1288" s="13">
        <v>5392.8630000000003</v>
      </c>
      <c r="C1288" s="13">
        <v>243.864</v>
      </c>
      <c r="D1288" s="13">
        <v>81.369</v>
      </c>
      <c r="E1288" s="13">
        <v>160.00299999999999</v>
      </c>
      <c r="F1288" s="13">
        <v>125.56399999999999</v>
      </c>
      <c r="G1288" s="13">
        <v>135.054</v>
      </c>
      <c r="H1288" s="13">
        <v>349.00200000000001</v>
      </c>
      <c r="I1288" s="13">
        <v>143</v>
      </c>
      <c r="J1288" s="13">
        <v>110.5</v>
      </c>
      <c r="K1288" s="13">
        <v>211.62299999999999</v>
      </c>
      <c r="L1288" s="13">
        <v>228.696</v>
      </c>
      <c r="M1288" s="13">
        <v>48.402000000000001</v>
      </c>
      <c r="N1288" s="13">
        <v>88.766000000000005</v>
      </c>
      <c r="O1288" s="13">
        <v>175.11799999999999</v>
      </c>
      <c r="P1288" s="13">
        <v>88.429000000000002</v>
      </c>
      <c r="Q1288" s="13">
        <v>127.163</v>
      </c>
      <c r="R1288" s="13">
        <v>102.83199999999999</v>
      </c>
      <c r="S1288" s="13" t="e">
        <f t="shared" ca="1" si="30"/>
        <v>#NAME?</v>
      </c>
      <c r="T1288" s="13">
        <v>53</v>
      </c>
      <c r="U1288" s="13">
        <v>19.5</v>
      </c>
    </row>
    <row r="1289" spans="1:21" s="4" customFormat="1">
      <c r="A1289" s="10">
        <v>42170</v>
      </c>
      <c r="B1289" s="13">
        <v>5392.8630000000003</v>
      </c>
      <c r="C1289" s="13">
        <v>247.238</v>
      </c>
      <c r="D1289" s="13">
        <v>81.947000000000003</v>
      </c>
      <c r="E1289" s="13">
        <v>162.17699999999999</v>
      </c>
      <c r="F1289" s="13">
        <v>126.922</v>
      </c>
      <c r="G1289" s="13">
        <v>136.81399999999999</v>
      </c>
      <c r="H1289" s="13">
        <v>356.84100000000001</v>
      </c>
      <c r="I1289" s="13">
        <v>143</v>
      </c>
      <c r="J1289" s="13">
        <v>110.5</v>
      </c>
      <c r="K1289" s="13">
        <v>215.43799999999999</v>
      </c>
      <c r="L1289" s="13">
        <v>234.261</v>
      </c>
      <c r="M1289" s="13">
        <v>49.445999999999998</v>
      </c>
      <c r="N1289" s="13">
        <v>89.783000000000001</v>
      </c>
      <c r="O1289" s="13">
        <v>177.428</v>
      </c>
      <c r="P1289" s="13">
        <v>89.088999999999999</v>
      </c>
      <c r="Q1289" s="13">
        <v>128.31800000000001</v>
      </c>
      <c r="R1289" s="13">
        <v>107.169</v>
      </c>
      <c r="S1289" s="13" t="e">
        <f t="shared" ca="1" si="30"/>
        <v>#NAME?</v>
      </c>
      <c r="T1289" s="13">
        <v>53</v>
      </c>
      <c r="U1289" s="13">
        <v>19.5</v>
      </c>
    </row>
    <row r="1290" spans="1:21" s="4" customFormat="1">
      <c r="A1290" s="10">
        <v>42171</v>
      </c>
      <c r="B1290" s="13">
        <v>5392.8630000000003</v>
      </c>
      <c r="C1290" s="13">
        <v>247.446</v>
      </c>
      <c r="D1290" s="13">
        <v>81.902000000000001</v>
      </c>
      <c r="E1290" s="13">
        <v>163.91200000000001</v>
      </c>
      <c r="F1290" s="13">
        <v>128.82499999999999</v>
      </c>
      <c r="G1290" s="13">
        <v>138.15199999999999</v>
      </c>
      <c r="H1290" s="13">
        <v>360.81700000000001</v>
      </c>
      <c r="I1290" s="13">
        <v>143</v>
      </c>
      <c r="J1290" s="13">
        <v>110.5</v>
      </c>
      <c r="K1290" s="13">
        <v>215.96</v>
      </c>
      <c r="L1290" s="13">
        <v>236.124</v>
      </c>
      <c r="M1290" s="13">
        <v>49.767000000000003</v>
      </c>
      <c r="N1290" s="13">
        <v>90.55</v>
      </c>
      <c r="O1290" s="13">
        <v>177.09800000000001</v>
      </c>
      <c r="P1290" s="13">
        <v>88.924000000000007</v>
      </c>
      <c r="Q1290" s="13">
        <v>127.988</v>
      </c>
      <c r="R1290" s="13">
        <v>108.166</v>
      </c>
      <c r="S1290" s="13" t="e">
        <f t="shared" ca="1" si="30"/>
        <v>#NAME?</v>
      </c>
      <c r="T1290" s="13">
        <v>53</v>
      </c>
      <c r="U1290" s="13">
        <v>19.5</v>
      </c>
    </row>
    <row r="1291" spans="1:21" s="4" customFormat="1">
      <c r="A1291" s="10">
        <v>42172</v>
      </c>
      <c r="B1291" s="13">
        <v>5392.8630000000003</v>
      </c>
      <c r="C1291" s="13">
        <v>241.64099999999999</v>
      </c>
      <c r="D1291" s="13">
        <v>80.994</v>
      </c>
      <c r="E1291" s="13">
        <v>161.738</v>
      </c>
      <c r="F1291" s="13">
        <v>127.63</v>
      </c>
      <c r="G1291" s="13">
        <v>137.59800000000001</v>
      </c>
      <c r="H1291" s="13">
        <v>362.36599999999999</v>
      </c>
      <c r="I1291" s="13">
        <v>143</v>
      </c>
      <c r="J1291" s="13">
        <v>110.5</v>
      </c>
      <c r="K1291" s="13">
        <v>214.887</v>
      </c>
      <c r="L1291" s="13">
        <v>235.70400000000001</v>
      </c>
      <c r="M1291" s="13">
        <v>49.593000000000004</v>
      </c>
      <c r="N1291" s="13">
        <v>89.844999999999999</v>
      </c>
      <c r="O1291" s="13">
        <v>177.642</v>
      </c>
      <c r="P1291" s="13">
        <v>89.477000000000004</v>
      </c>
      <c r="Q1291" s="13">
        <v>128.904</v>
      </c>
      <c r="R1291" s="13">
        <v>106.083</v>
      </c>
      <c r="S1291" s="13" t="e">
        <f t="shared" ca="1" si="30"/>
        <v>#NAME?</v>
      </c>
      <c r="T1291" s="13">
        <v>53</v>
      </c>
      <c r="U1291" s="13">
        <v>19.5</v>
      </c>
    </row>
    <row r="1292" spans="1:21" s="4" customFormat="1">
      <c r="A1292" s="10">
        <v>42173</v>
      </c>
      <c r="B1292" s="13">
        <v>5392.8630000000003</v>
      </c>
      <c r="C1292" s="13">
        <v>235.62</v>
      </c>
      <c r="D1292" s="13">
        <v>79.385999999999996</v>
      </c>
      <c r="E1292" s="13">
        <v>158.44499999999999</v>
      </c>
      <c r="F1292" s="13">
        <v>124.946</v>
      </c>
      <c r="G1292" s="13">
        <v>135.44499999999999</v>
      </c>
      <c r="H1292" s="13">
        <v>356.851</v>
      </c>
      <c r="I1292" s="13">
        <v>143</v>
      </c>
      <c r="J1292" s="13">
        <v>110.5</v>
      </c>
      <c r="K1292" s="13">
        <v>209.12200000000001</v>
      </c>
      <c r="L1292" s="13">
        <v>228.00700000000001</v>
      </c>
      <c r="M1292" s="13">
        <v>49.387</v>
      </c>
      <c r="N1292" s="13">
        <v>89.748000000000005</v>
      </c>
      <c r="O1292" s="13">
        <v>170.33199999999999</v>
      </c>
      <c r="P1292" s="13">
        <v>89.001000000000005</v>
      </c>
      <c r="Q1292" s="13">
        <v>128.333</v>
      </c>
      <c r="R1292" s="13">
        <v>105.34099999999999</v>
      </c>
      <c r="S1292" s="13" t="e">
        <f t="shared" ca="1" si="30"/>
        <v>#NAME?</v>
      </c>
      <c r="T1292" s="13">
        <v>53</v>
      </c>
      <c r="U1292" s="13">
        <v>19.5</v>
      </c>
    </row>
    <row r="1293" spans="1:21" s="4" customFormat="1">
      <c r="A1293" s="10">
        <v>42174</v>
      </c>
      <c r="B1293" s="13">
        <v>5392.8630000000003</v>
      </c>
      <c r="C1293" s="13">
        <v>240.84</v>
      </c>
      <c r="D1293" s="13">
        <v>79.873000000000005</v>
      </c>
      <c r="E1293" s="13">
        <v>158.89099999999999</v>
      </c>
      <c r="F1293" s="13">
        <v>125.39400000000001</v>
      </c>
      <c r="G1293" s="13">
        <v>135.93899999999999</v>
      </c>
      <c r="H1293" s="13">
        <v>354.15699999999998</v>
      </c>
      <c r="I1293" s="13">
        <v>143</v>
      </c>
      <c r="J1293" s="13">
        <v>110.5</v>
      </c>
      <c r="K1293" s="13">
        <v>206.03299999999999</v>
      </c>
      <c r="L1293" s="13">
        <v>224.63499999999999</v>
      </c>
      <c r="M1293" s="13">
        <v>48.003</v>
      </c>
      <c r="N1293" s="13">
        <v>87.334999999999994</v>
      </c>
      <c r="O1293" s="13">
        <v>165.49700000000001</v>
      </c>
      <c r="P1293" s="13">
        <v>86.998000000000005</v>
      </c>
      <c r="Q1293" s="13">
        <v>126.504</v>
      </c>
      <c r="R1293" s="13">
        <v>103.709</v>
      </c>
      <c r="S1293" s="13" t="e">
        <f t="shared" ca="1" si="30"/>
        <v>#NAME?</v>
      </c>
      <c r="T1293" s="13">
        <v>53</v>
      </c>
      <c r="U1293" s="13">
        <v>19.5</v>
      </c>
    </row>
    <row r="1294" spans="1:21" s="4" customFormat="1">
      <c r="A1294" s="10">
        <v>42175</v>
      </c>
      <c r="B1294" s="13">
        <v>5392.8630000000003</v>
      </c>
      <c r="C1294" s="13">
        <v>240.84</v>
      </c>
      <c r="D1294" s="13">
        <v>79.873000000000005</v>
      </c>
      <c r="E1294" s="13">
        <v>158.89099999999999</v>
      </c>
      <c r="F1294" s="13">
        <v>125.39400000000001</v>
      </c>
      <c r="G1294" s="13">
        <v>135.93899999999999</v>
      </c>
      <c r="H1294" s="13">
        <v>354.15699999999998</v>
      </c>
      <c r="I1294" s="13">
        <v>143</v>
      </c>
      <c r="J1294" s="13">
        <v>110.5</v>
      </c>
      <c r="K1294" s="13">
        <v>206.03299999999999</v>
      </c>
      <c r="L1294" s="13">
        <v>224.63499999999999</v>
      </c>
      <c r="M1294" s="13">
        <v>48.003</v>
      </c>
      <c r="N1294" s="13">
        <v>87.334999999999994</v>
      </c>
      <c r="O1294" s="13">
        <v>165.49700000000001</v>
      </c>
      <c r="P1294" s="13">
        <v>86.998000000000005</v>
      </c>
      <c r="Q1294" s="13">
        <v>126.504</v>
      </c>
      <c r="R1294" s="13">
        <v>103.709</v>
      </c>
      <c r="S1294" s="13" t="e">
        <f t="shared" ca="1" si="30"/>
        <v>#NAME?</v>
      </c>
      <c r="T1294" s="13">
        <v>53</v>
      </c>
      <c r="U1294" s="13">
        <v>19.5</v>
      </c>
    </row>
    <row r="1295" spans="1:21" s="4" customFormat="1">
      <c r="A1295" s="10">
        <v>42176</v>
      </c>
      <c r="B1295" s="13">
        <v>5392.8630000000003</v>
      </c>
      <c r="C1295" s="13">
        <v>240.84</v>
      </c>
      <c r="D1295" s="13">
        <v>79.873000000000005</v>
      </c>
      <c r="E1295" s="13">
        <v>158.89099999999999</v>
      </c>
      <c r="F1295" s="13">
        <v>125.39400000000001</v>
      </c>
      <c r="G1295" s="13">
        <v>135.93899999999999</v>
      </c>
      <c r="H1295" s="13">
        <v>354.15699999999998</v>
      </c>
      <c r="I1295" s="13">
        <v>143</v>
      </c>
      <c r="J1295" s="13">
        <v>110.5</v>
      </c>
      <c r="K1295" s="13">
        <v>206.03299999999999</v>
      </c>
      <c r="L1295" s="13">
        <v>224.63499999999999</v>
      </c>
      <c r="M1295" s="13">
        <v>48.003</v>
      </c>
      <c r="N1295" s="13">
        <v>87.334999999999994</v>
      </c>
      <c r="O1295" s="13">
        <v>165.49700000000001</v>
      </c>
      <c r="P1295" s="13">
        <v>86.998000000000005</v>
      </c>
      <c r="Q1295" s="13">
        <v>126.504</v>
      </c>
      <c r="R1295" s="13">
        <v>103.709</v>
      </c>
      <c r="S1295" s="13" t="e">
        <f t="shared" ca="1" si="30"/>
        <v>#NAME?</v>
      </c>
      <c r="T1295" s="13">
        <v>53</v>
      </c>
      <c r="U1295" s="13">
        <v>19.5</v>
      </c>
    </row>
    <row r="1296" spans="1:21" s="4" customFormat="1">
      <c r="A1296" s="10">
        <v>42177</v>
      </c>
      <c r="B1296" s="13">
        <v>5392.8630000000003</v>
      </c>
      <c r="C1296" s="13">
        <v>248.98699999999999</v>
      </c>
      <c r="D1296" s="13">
        <v>82.561000000000007</v>
      </c>
      <c r="E1296" s="13">
        <v>162.27799999999999</v>
      </c>
      <c r="F1296" s="13">
        <v>127.55800000000001</v>
      </c>
      <c r="G1296" s="13">
        <v>138.333</v>
      </c>
      <c r="H1296" s="13">
        <v>347.50700000000001</v>
      </c>
      <c r="I1296" s="13">
        <v>143</v>
      </c>
      <c r="J1296" s="13">
        <v>110.5</v>
      </c>
      <c r="K1296" s="13">
        <v>206.01599999999999</v>
      </c>
      <c r="L1296" s="13">
        <v>224.41200000000001</v>
      </c>
      <c r="M1296" s="13">
        <v>48.832999999999998</v>
      </c>
      <c r="N1296" s="13">
        <v>89.501000000000005</v>
      </c>
      <c r="O1296" s="13">
        <v>170.34399999999999</v>
      </c>
      <c r="P1296" s="13">
        <v>89.504999999999995</v>
      </c>
      <c r="Q1296" s="13">
        <v>130.67599999999999</v>
      </c>
      <c r="R1296" s="13">
        <v>106.839</v>
      </c>
      <c r="S1296" s="13" t="e">
        <f t="shared" ca="1" si="30"/>
        <v>#NAME?</v>
      </c>
      <c r="T1296" s="13">
        <v>53</v>
      </c>
      <c r="U1296" s="13">
        <v>19.5</v>
      </c>
    </row>
    <row r="1297" spans="1:21" s="4" customFormat="1">
      <c r="A1297" s="10">
        <v>42178</v>
      </c>
      <c r="B1297" s="13">
        <v>5392.8630000000003</v>
      </c>
      <c r="C1297" s="13">
        <v>248.48400000000001</v>
      </c>
      <c r="D1297" s="13">
        <v>82.742999999999995</v>
      </c>
      <c r="E1297" s="13">
        <v>161.05199999999999</v>
      </c>
      <c r="F1297" s="13">
        <v>126.224</v>
      </c>
      <c r="G1297" s="13">
        <v>136.60599999999999</v>
      </c>
      <c r="H1297" s="13">
        <v>330.7</v>
      </c>
      <c r="I1297" s="13">
        <v>143</v>
      </c>
      <c r="J1297" s="13">
        <v>110.5</v>
      </c>
      <c r="K1297" s="13">
        <v>202.63300000000001</v>
      </c>
      <c r="L1297" s="13">
        <v>218.29400000000001</v>
      </c>
      <c r="M1297" s="13">
        <v>47.334000000000003</v>
      </c>
      <c r="N1297" s="13">
        <v>87.159000000000006</v>
      </c>
      <c r="O1297" s="13">
        <v>167.18899999999999</v>
      </c>
      <c r="P1297" s="13">
        <v>88.152000000000001</v>
      </c>
      <c r="Q1297" s="13">
        <v>130.33099999999999</v>
      </c>
      <c r="R1297" s="13">
        <v>104.66500000000001</v>
      </c>
      <c r="S1297" s="13" t="e">
        <f t="shared" ca="1" si="30"/>
        <v>#NAME?</v>
      </c>
      <c r="T1297" s="13">
        <v>53</v>
      </c>
      <c r="U1297" s="13">
        <v>19.5</v>
      </c>
    </row>
    <row r="1298" spans="1:21" s="4" customFormat="1">
      <c r="A1298" s="10">
        <v>42179</v>
      </c>
      <c r="B1298" s="13">
        <v>5392.8630000000003</v>
      </c>
      <c r="C1298" s="13">
        <v>253.06700000000001</v>
      </c>
      <c r="D1298" s="13">
        <v>82.912999999999997</v>
      </c>
      <c r="E1298" s="13">
        <v>165.04300000000001</v>
      </c>
      <c r="F1298" s="13">
        <v>128.24100000000001</v>
      </c>
      <c r="G1298" s="13">
        <v>138.11099999999999</v>
      </c>
      <c r="H1298" s="13">
        <v>326.255</v>
      </c>
      <c r="I1298" s="13">
        <v>143</v>
      </c>
      <c r="J1298" s="13">
        <v>110.5</v>
      </c>
      <c r="K1298" s="13">
        <v>203.39099999999999</v>
      </c>
      <c r="L1298" s="13">
        <v>218.71700000000001</v>
      </c>
      <c r="M1298" s="13">
        <v>48.167000000000002</v>
      </c>
      <c r="N1298" s="13">
        <v>87.998999999999995</v>
      </c>
      <c r="O1298" s="13">
        <v>167.989</v>
      </c>
      <c r="P1298" s="13">
        <v>89.325000000000003</v>
      </c>
      <c r="Q1298" s="13">
        <v>131.989</v>
      </c>
      <c r="R1298" s="13">
        <v>104.379</v>
      </c>
      <c r="S1298" s="13" t="e">
        <f t="shared" ca="1" si="30"/>
        <v>#NAME?</v>
      </c>
      <c r="T1298" s="13">
        <v>53</v>
      </c>
      <c r="U1298" s="13">
        <v>19.5</v>
      </c>
    </row>
    <row r="1299" spans="1:21" s="4" customFormat="1">
      <c r="A1299" s="10">
        <v>42180</v>
      </c>
      <c r="B1299" s="13">
        <v>5392.8630000000003</v>
      </c>
      <c r="C1299" s="13">
        <v>255.55</v>
      </c>
      <c r="D1299" s="13">
        <v>83.864999999999995</v>
      </c>
      <c r="E1299" s="13">
        <v>165.08600000000001</v>
      </c>
      <c r="F1299" s="13">
        <v>127.858</v>
      </c>
      <c r="G1299" s="13">
        <v>137.93799999999999</v>
      </c>
      <c r="H1299" s="13">
        <v>327.125</v>
      </c>
      <c r="I1299" s="13">
        <v>143</v>
      </c>
      <c r="J1299" s="13">
        <v>110.5</v>
      </c>
      <c r="K1299" s="13">
        <v>202.661</v>
      </c>
      <c r="L1299" s="13">
        <v>216.90299999999999</v>
      </c>
      <c r="M1299" s="13">
        <v>48.000999999999998</v>
      </c>
      <c r="N1299" s="13">
        <v>88.501999999999995</v>
      </c>
      <c r="O1299" s="13">
        <v>168.709</v>
      </c>
      <c r="P1299" s="13">
        <v>88.774000000000001</v>
      </c>
      <c r="Q1299" s="13">
        <v>130.518</v>
      </c>
      <c r="R1299" s="13">
        <v>104.83799999999999</v>
      </c>
      <c r="S1299" s="13" t="e">
        <f t="shared" ca="1" si="30"/>
        <v>#NAME?</v>
      </c>
      <c r="T1299" s="13">
        <v>53</v>
      </c>
      <c r="U1299" s="13">
        <v>19.5</v>
      </c>
    </row>
    <row r="1300" spans="1:21" s="4" customFormat="1">
      <c r="A1300" s="10">
        <v>42181</v>
      </c>
      <c r="B1300" s="13">
        <v>5392.8630000000003</v>
      </c>
      <c r="C1300" s="13">
        <v>256.37299999999999</v>
      </c>
      <c r="D1300" s="13">
        <v>84.71</v>
      </c>
      <c r="E1300" s="13">
        <v>166.14699999999999</v>
      </c>
      <c r="F1300" s="13">
        <v>128.72499999999999</v>
      </c>
      <c r="G1300" s="13">
        <v>138.74299999999999</v>
      </c>
      <c r="H1300" s="13">
        <v>329.505</v>
      </c>
      <c r="I1300" s="13">
        <v>143</v>
      </c>
      <c r="J1300" s="13">
        <v>110.5</v>
      </c>
      <c r="K1300" s="13">
        <v>203.005</v>
      </c>
      <c r="L1300" s="13">
        <v>216.411</v>
      </c>
      <c r="M1300" s="13">
        <v>48.746000000000002</v>
      </c>
      <c r="N1300" s="13">
        <v>89.763000000000005</v>
      </c>
      <c r="O1300" s="13">
        <v>170.36</v>
      </c>
      <c r="P1300" s="13">
        <v>90.046999999999997</v>
      </c>
      <c r="Q1300" s="13">
        <v>133.40799999999999</v>
      </c>
      <c r="R1300" s="13">
        <v>105.24299999999999</v>
      </c>
      <c r="S1300" s="13" t="e">
        <f t="shared" ca="1" si="30"/>
        <v>#NAME?</v>
      </c>
      <c r="T1300" s="13">
        <v>53</v>
      </c>
      <c r="U1300" s="13">
        <v>19.5</v>
      </c>
    </row>
    <row r="1301" spans="1:21" s="4" customFormat="1">
      <c r="A1301" s="10">
        <v>42182</v>
      </c>
      <c r="B1301" s="13">
        <v>5392.8630000000003</v>
      </c>
      <c r="C1301" s="13">
        <v>256.37299999999999</v>
      </c>
      <c r="D1301" s="13">
        <v>84.71</v>
      </c>
      <c r="E1301" s="13">
        <v>166.14699999999999</v>
      </c>
      <c r="F1301" s="13">
        <v>128.72499999999999</v>
      </c>
      <c r="G1301" s="13">
        <v>138.74299999999999</v>
      </c>
      <c r="H1301" s="13">
        <v>329.505</v>
      </c>
      <c r="I1301" s="13">
        <v>143</v>
      </c>
      <c r="J1301" s="13">
        <v>110.5</v>
      </c>
      <c r="K1301" s="13">
        <v>203.005</v>
      </c>
      <c r="L1301" s="13">
        <v>216.411</v>
      </c>
      <c r="M1301" s="13">
        <v>48.746000000000002</v>
      </c>
      <c r="N1301" s="13">
        <v>89.763000000000005</v>
      </c>
      <c r="O1301" s="13">
        <v>170.36</v>
      </c>
      <c r="P1301" s="13">
        <v>90.046999999999997</v>
      </c>
      <c r="Q1301" s="13">
        <v>133.40799999999999</v>
      </c>
      <c r="R1301" s="13">
        <v>105.24299999999999</v>
      </c>
      <c r="S1301" s="13" t="e">
        <f t="shared" ca="1" si="30"/>
        <v>#NAME?</v>
      </c>
      <c r="T1301" s="13">
        <v>53</v>
      </c>
      <c r="U1301" s="13">
        <v>19.5</v>
      </c>
    </row>
    <row r="1302" spans="1:21" s="4" customFormat="1">
      <c r="A1302" s="10">
        <v>42183</v>
      </c>
      <c r="B1302" s="13">
        <v>5392.8630000000003</v>
      </c>
      <c r="C1302" s="13">
        <v>256.37299999999999</v>
      </c>
      <c r="D1302" s="13">
        <v>84.71</v>
      </c>
      <c r="E1302" s="13">
        <v>166.14699999999999</v>
      </c>
      <c r="F1302" s="13">
        <v>128.72499999999999</v>
      </c>
      <c r="G1302" s="13">
        <v>138.74299999999999</v>
      </c>
      <c r="H1302" s="13">
        <v>329.505</v>
      </c>
      <c r="I1302" s="13">
        <v>143</v>
      </c>
      <c r="J1302" s="13">
        <v>110.5</v>
      </c>
      <c r="K1302" s="13">
        <v>203.005</v>
      </c>
      <c r="L1302" s="13">
        <v>216.411</v>
      </c>
      <c r="M1302" s="13">
        <v>48.746000000000002</v>
      </c>
      <c r="N1302" s="13">
        <v>89.763000000000005</v>
      </c>
      <c r="O1302" s="13">
        <v>170.36</v>
      </c>
      <c r="P1302" s="13">
        <v>90.046999999999997</v>
      </c>
      <c r="Q1302" s="13">
        <v>133.40799999999999</v>
      </c>
      <c r="R1302" s="13">
        <v>105.24299999999999</v>
      </c>
      <c r="S1302" s="13" t="e">
        <f t="shared" ca="1" si="30"/>
        <v>#NAME?</v>
      </c>
      <c r="T1302" s="13">
        <v>53</v>
      </c>
      <c r="U1302" s="13">
        <v>19.5</v>
      </c>
    </row>
    <row r="1303" spans="1:21" s="4" customFormat="1">
      <c r="A1303" s="10">
        <v>42184</v>
      </c>
      <c r="B1303" s="13">
        <v>5392.8630000000003</v>
      </c>
      <c r="C1303" s="13">
        <v>263.75299999999999</v>
      </c>
      <c r="D1303" s="13">
        <v>87.085999999999999</v>
      </c>
      <c r="E1303" s="13">
        <v>170.53</v>
      </c>
      <c r="F1303" s="13">
        <v>131.44300000000001</v>
      </c>
      <c r="G1303" s="13">
        <v>140.66399999999999</v>
      </c>
      <c r="H1303" s="13">
        <v>337.86799999999999</v>
      </c>
      <c r="I1303" s="13">
        <v>143</v>
      </c>
      <c r="J1303" s="13">
        <v>110.5</v>
      </c>
      <c r="K1303" s="13">
        <v>211.643</v>
      </c>
      <c r="L1303" s="13">
        <v>224.697</v>
      </c>
      <c r="M1303" s="13">
        <v>51.334000000000003</v>
      </c>
      <c r="N1303" s="13">
        <v>95.167000000000002</v>
      </c>
      <c r="O1303" s="13">
        <v>178.32400000000001</v>
      </c>
      <c r="P1303" s="13">
        <v>94.831000000000003</v>
      </c>
      <c r="Q1303" s="13">
        <v>139.00399999999999</v>
      </c>
      <c r="R1303" s="13">
        <v>106.83199999999999</v>
      </c>
      <c r="S1303" s="13" t="e">
        <f t="shared" ca="1" si="30"/>
        <v>#NAME?</v>
      </c>
      <c r="T1303" s="13">
        <v>53</v>
      </c>
      <c r="U1303" s="13">
        <v>19.5</v>
      </c>
    </row>
    <row r="1304" spans="1:21" s="4" customFormat="1">
      <c r="A1304" s="10">
        <v>42185</v>
      </c>
      <c r="B1304" s="13">
        <v>5392.8630000000003</v>
      </c>
      <c r="C1304" s="13">
        <v>259.89</v>
      </c>
      <c r="D1304" s="13">
        <v>86.88</v>
      </c>
      <c r="E1304" s="13">
        <v>169.26300000000001</v>
      </c>
      <c r="F1304" s="13">
        <v>131.148</v>
      </c>
      <c r="G1304" s="13">
        <v>140.11600000000001</v>
      </c>
      <c r="H1304" s="13">
        <v>341.87099999999998</v>
      </c>
      <c r="I1304" s="13">
        <v>143</v>
      </c>
      <c r="J1304" s="13">
        <v>110.5</v>
      </c>
      <c r="K1304" s="13">
        <v>209.387</v>
      </c>
      <c r="L1304" s="13">
        <v>225.12100000000001</v>
      </c>
      <c r="M1304" s="13">
        <v>51.4</v>
      </c>
      <c r="N1304" s="13">
        <v>94.334999999999994</v>
      </c>
      <c r="O1304" s="13">
        <v>174.83500000000001</v>
      </c>
      <c r="P1304" s="13">
        <v>93.165999999999997</v>
      </c>
      <c r="Q1304" s="13">
        <v>137.83500000000001</v>
      </c>
      <c r="R1304" s="13">
        <v>105.483</v>
      </c>
      <c r="S1304" s="13" t="e">
        <f t="shared" ca="1" si="30"/>
        <v>#NAME?</v>
      </c>
      <c r="T1304" s="13">
        <v>53</v>
      </c>
      <c r="U1304" s="13">
        <v>19.5</v>
      </c>
    </row>
    <row r="1305" spans="1:21" s="4" customFormat="1">
      <c r="A1305" s="10">
        <v>42186</v>
      </c>
      <c r="B1305" s="13">
        <v>5392.8630000000003</v>
      </c>
      <c r="C1305" s="13">
        <v>259.375</v>
      </c>
      <c r="D1305" s="13">
        <v>88.433000000000007</v>
      </c>
      <c r="E1305" s="13">
        <v>169.934</v>
      </c>
      <c r="F1305" s="13">
        <v>130.31200000000001</v>
      </c>
      <c r="G1305" s="13">
        <v>139.149</v>
      </c>
      <c r="H1305" s="13">
        <v>330.00900000000001</v>
      </c>
      <c r="I1305" s="13">
        <v>143</v>
      </c>
      <c r="J1305" s="13">
        <v>110.5</v>
      </c>
      <c r="K1305" s="13">
        <v>207.62100000000001</v>
      </c>
      <c r="L1305" s="13">
        <v>218.714</v>
      </c>
      <c r="M1305" s="13">
        <v>51.664999999999999</v>
      </c>
      <c r="N1305" s="13">
        <v>93</v>
      </c>
      <c r="O1305" s="13">
        <v>174.613</v>
      </c>
      <c r="P1305" s="13">
        <v>93.534999999999997</v>
      </c>
      <c r="Q1305" s="13">
        <v>134.91900000000001</v>
      </c>
      <c r="R1305" s="13">
        <v>105.66500000000001</v>
      </c>
      <c r="S1305" s="13" t="e">
        <f t="shared" ca="1" si="30"/>
        <v>#NAME?</v>
      </c>
      <c r="T1305" s="13">
        <v>53</v>
      </c>
      <c r="U1305" s="13">
        <v>19.5</v>
      </c>
    </row>
    <row r="1306" spans="1:21" s="4" customFormat="1">
      <c r="A1306" s="10">
        <v>42187</v>
      </c>
      <c r="B1306" s="13">
        <v>5392.8630000000003</v>
      </c>
      <c r="C1306" s="13">
        <v>254.55799999999999</v>
      </c>
      <c r="D1306" s="13">
        <v>87.427999999999997</v>
      </c>
      <c r="E1306" s="13">
        <v>167.339</v>
      </c>
      <c r="F1306" s="13">
        <v>128.89500000000001</v>
      </c>
      <c r="G1306" s="13">
        <v>137.59299999999999</v>
      </c>
      <c r="H1306" s="13">
        <v>330.36</v>
      </c>
      <c r="I1306" s="13">
        <v>143</v>
      </c>
      <c r="J1306" s="13">
        <v>110.5</v>
      </c>
      <c r="K1306" s="13">
        <v>207.99299999999999</v>
      </c>
      <c r="L1306" s="13">
        <v>219.9</v>
      </c>
      <c r="M1306" s="13">
        <v>50</v>
      </c>
      <c r="N1306" s="13">
        <v>90.831999999999994</v>
      </c>
      <c r="O1306" s="13">
        <v>168.65899999999999</v>
      </c>
      <c r="P1306" s="13">
        <v>91.165000000000006</v>
      </c>
      <c r="Q1306" s="13">
        <v>127.157</v>
      </c>
      <c r="R1306" s="13">
        <v>103.833</v>
      </c>
      <c r="S1306" s="13" t="e">
        <f t="shared" ca="1" si="30"/>
        <v>#NAME?</v>
      </c>
      <c r="T1306" s="13">
        <v>53</v>
      </c>
      <c r="U1306" s="13">
        <v>19.5</v>
      </c>
    </row>
    <row r="1307" spans="1:21" s="4" customFormat="1">
      <c r="A1307" s="10">
        <v>42188</v>
      </c>
      <c r="B1307" s="13">
        <v>5392.8630000000003</v>
      </c>
      <c r="C1307" s="13">
        <v>253.858</v>
      </c>
      <c r="D1307" s="13">
        <v>87.709000000000003</v>
      </c>
      <c r="E1307" s="13">
        <v>167.209</v>
      </c>
      <c r="F1307" s="13">
        <v>128.75800000000001</v>
      </c>
      <c r="G1307" s="13">
        <v>137.36000000000001</v>
      </c>
      <c r="H1307" s="13">
        <v>331.24900000000002</v>
      </c>
      <c r="I1307" s="13">
        <v>143</v>
      </c>
      <c r="J1307" s="13">
        <v>110.5</v>
      </c>
      <c r="K1307" s="13">
        <v>208.38300000000001</v>
      </c>
      <c r="L1307" s="13">
        <v>219.79900000000001</v>
      </c>
      <c r="M1307" s="13">
        <v>51</v>
      </c>
      <c r="N1307" s="13">
        <v>92.667000000000002</v>
      </c>
      <c r="O1307" s="13">
        <v>168.67400000000001</v>
      </c>
      <c r="P1307" s="13">
        <v>92.031000000000006</v>
      </c>
      <c r="Q1307" s="13">
        <v>130.065</v>
      </c>
      <c r="R1307" s="13">
        <v>103.01</v>
      </c>
      <c r="S1307" s="13" t="e">
        <f t="shared" ca="1" si="30"/>
        <v>#NAME?</v>
      </c>
      <c r="T1307" s="13">
        <v>53</v>
      </c>
      <c r="U1307" s="13">
        <v>19.5</v>
      </c>
    </row>
    <row r="1308" spans="1:21" s="4" customFormat="1">
      <c r="A1308" s="10">
        <v>42189</v>
      </c>
      <c r="B1308" s="13">
        <v>5392.8630000000003</v>
      </c>
      <c r="C1308" s="13">
        <v>253.858</v>
      </c>
      <c r="D1308" s="13">
        <v>87.709000000000003</v>
      </c>
      <c r="E1308" s="13">
        <v>167.209</v>
      </c>
      <c r="F1308" s="13">
        <v>128.75800000000001</v>
      </c>
      <c r="G1308" s="13">
        <v>137.36000000000001</v>
      </c>
      <c r="H1308" s="13">
        <v>331.24900000000002</v>
      </c>
      <c r="I1308" s="13">
        <v>143</v>
      </c>
      <c r="J1308" s="13">
        <v>110.5</v>
      </c>
      <c r="K1308" s="13">
        <v>208.38300000000001</v>
      </c>
      <c r="L1308" s="13">
        <v>219.79900000000001</v>
      </c>
      <c r="M1308" s="13">
        <v>51</v>
      </c>
      <c r="N1308" s="13">
        <v>92.667000000000002</v>
      </c>
      <c r="O1308" s="13">
        <v>168.67400000000001</v>
      </c>
      <c r="P1308" s="13">
        <v>92.031000000000006</v>
      </c>
      <c r="Q1308" s="13">
        <v>130.065</v>
      </c>
      <c r="R1308" s="13">
        <v>103.01</v>
      </c>
      <c r="S1308" s="13" t="e">
        <f t="shared" ca="1" si="30"/>
        <v>#NAME?</v>
      </c>
      <c r="T1308" s="13">
        <v>53</v>
      </c>
      <c r="U1308" s="13">
        <v>19.5</v>
      </c>
    </row>
    <row r="1309" spans="1:21" s="4" customFormat="1">
      <c r="A1309" s="10">
        <v>42190</v>
      </c>
      <c r="B1309" s="13">
        <v>5392.8630000000003</v>
      </c>
      <c r="C1309" s="13">
        <v>253.858</v>
      </c>
      <c r="D1309" s="13">
        <v>87.709000000000003</v>
      </c>
      <c r="E1309" s="13">
        <v>167.209</v>
      </c>
      <c r="F1309" s="13">
        <v>128.75800000000001</v>
      </c>
      <c r="G1309" s="13">
        <v>137.36000000000001</v>
      </c>
      <c r="H1309" s="13">
        <v>331.24900000000002</v>
      </c>
      <c r="I1309" s="13">
        <v>143</v>
      </c>
      <c r="J1309" s="13">
        <v>110.5</v>
      </c>
      <c r="K1309" s="13">
        <v>208.38300000000001</v>
      </c>
      <c r="L1309" s="13">
        <v>219.79900000000001</v>
      </c>
      <c r="M1309" s="13">
        <v>51</v>
      </c>
      <c r="N1309" s="13">
        <v>92.667000000000002</v>
      </c>
      <c r="O1309" s="13">
        <v>168.67400000000001</v>
      </c>
      <c r="P1309" s="13">
        <v>92.031000000000006</v>
      </c>
      <c r="Q1309" s="13">
        <v>130.065</v>
      </c>
      <c r="R1309" s="13">
        <v>103.01</v>
      </c>
      <c r="S1309" s="13" t="e">
        <f t="shared" ref="S1309:S1372" ca="1" si="31">+IFERROR(VLOOKUP($A1309,$Y$28:$Z$330,2,0),S1308)</f>
        <v>#NAME?</v>
      </c>
      <c r="T1309" s="13">
        <v>53</v>
      </c>
      <c r="U1309" s="13">
        <v>19.5</v>
      </c>
    </row>
    <row r="1310" spans="1:21" s="4" customFormat="1">
      <c r="A1310" s="10">
        <v>42191</v>
      </c>
      <c r="B1310" s="13">
        <v>5392.8630000000003</v>
      </c>
      <c r="C1310" s="13">
        <v>259.74599999999998</v>
      </c>
      <c r="D1310" s="13">
        <v>90.132000000000005</v>
      </c>
      <c r="E1310" s="13">
        <v>172.74100000000001</v>
      </c>
      <c r="F1310" s="13">
        <v>131.06399999999999</v>
      </c>
      <c r="G1310" s="13">
        <v>139.62100000000001</v>
      </c>
      <c r="H1310" s="13">
        <v>337.73399999999998</v>
      </c>
      <c r="I1310" s="13">
        <v>143</v>
      </c>
      <c r="J1310" s="13">
        <v>110.5</v>
      </c>
      <c r="K1310" s="13">
        <v>210.84700000000001</v>
      </c>
      <c r="L1310" s="13">
        <v>222.57400000000001</v>
      </c>
      <c r="M1310" s="13">
        <v>52.167000000000002</v>
      </c>
      <c r="N1310" s="13">
        <v>93.554000000000002</v>
      </c>
      <c r="O1310" s="13">
        <v>173.16399999999999</v>
      </c>
      <c r="P1310" s="13">
        <v>93.411000000000001</v>
      </c>
      <c r="Q1310" s="13">
        <v>133.08600000000001</v>
      </c>
      <c r="R1310" s="13">
        <v>103.833</v>
      </c>
      <c r="S1310" s="13" t="e">
        <f t="shared" ca="1" si="31"/>
        <v>#NAME?</v>
      </c>
      <c r="T1310" s="13">
        <v>53</v>
      </c>
      <c r="U1310" s="13">
        <v>19.5</v>
      </c>
    </row>
    <row r="1311" spans="1:21" s="4" customFormat="1">
      <c r="A1311" s="10">
        <v>42192</v>
      </c>
      <c r="B1311" s="13">
        <v>5392.8630000000003</v>
      </c>
      <c r="C1311" s="13">
        <v>263.16500000000002</v>
      </c>
      <c r="D1311" s="13">
        <v>92.983999999999995</v>
      </c>
      <c r="E1311" s="13">
        <v>178.81</v>
      </c>
      <c r="F1311" s="13">
        <v>135.452</v>
      </c>
      <c r="G1311" s="13">
        <v>142.79599999999999</v>
      </c>
      <c r="H1311" s="13">
        <v>355.48899999999998</v>
      </c>
      <c r="I1311" s="13">
        <v>143</v>
      </c>
      <c r="J1311" s="13">
        <v>110.5</v>
      </c>
      <c r="K1311" s="13">
        <v>219.88300000000001</v>
      </c>
      <c r="L1311" s="13">
        <v>227.01300000000001</v>
      </c>
      <c r="M1311" s="13">
        <v>55.167000000000002</v>
      </c>
      <c r="N1311" s="13">
        <v>98.5</v>
      </c>
      <c r="O1311" s="13">
        <v>177.61799999999999</v>
      </c>
      <c r="P1311" s="13">
        <v>96.542000000000002</v>
      </c>
      <c r="Q1311" s="13">
        <v>138.904</v>
      </c>
      <c r="R1311" s="13">
        <v>105.499</v>
      </c>
      <c r="S1311" s="13" t="e">
        <f t="shared" ca="1" si="31"/>
        <v>#NAME?</v>
      </c>
      <c r="T1311" s="13">
        <v>53</v>
      </c>
      <c r="U1311" s="13">
        <v>19.5</v>
      </c>
    </row>
    <row r="1312" spans="1:21" s="4" customFormat="1">
      <c r="A1312" s="10">
        <v>42193</v>
      </c>
      <c r="B1312" s="13">
        <v>5392.8630000000003</v>
      </c>
      <c r="C1312" s="13">
        <v>265.29199999999997</v>
      </c>
      <c r="D1312" s="13">
        <v>94.837000000000003</v>
      </c>
      <c r="E1312" s="13">
        <v>180.31200000000001</v>
      </c>
      <c r="F1312" s="13">
        <v>135.84</v>
      </c>
      <c r="G1312" s="13">
        <v>143.869</v>
      </c>
      <c r="H1312" s="13">
        <v>355.50900000000001</v>
      </c>
      <c r="I1312" s="13">
        <v>143</v>
      </c>
      <c r="J1312" s="13">
        <v>110.5</v>
      </c>
      <c r="K1312" s="13">
        <v>221.24600000000001</v>
      </c>
      <c r="L1312" s="13">
        <v>226.31</v>
      </c>
      <c r="M1312" s="13">
        <v>58.834000000000003</v>
      </c>
      <c r="N1312" s="13">
        <v>104.336</v>
      </c>
      <c r="O1312" s="13">
        <v>185.82599999999999</v>
      </c>
      <c r="P1312" s="13">
        <v>103.166</v>
      </c>
      <c r="Q1312" s="13">
        <v>146.99600000000001</v>
      </c>
      <c r="R1312" s="13">
        <v>108.003</v>
      </c>
      <c r="S1312" s="13" t="e">
        <f t="shared" ca="1" si="31"/>
        <v>#NAME?</v>
      </c>
      <c r="T1312" s="13">
        <v>53</v>
      </c>
      <c r="U1312" s="13">
        <v>19.5</v>
      </c>
    </row>
    <row r="1313" spans="1:21" s="4" customFormat="1">
      <c r="A1313" s="10">
        <v>42194</v>
      </c>
      <c r="B1313" s="13">
        <v>5392.8630000000003</v>
      </c>
      <c r="C1313" s="13">
        <v>263.74099999999999</v>
      </c>
      <c r="D1313" s="13">
        <v>94.18</v>
      </c>
      <c r="E1313" s="13">
        <v>176.55</v>
      </c>
      <c r="F1313" s="13">
        <v>132.733</v>
      </c>
      <c r="G1313" s="13">
        <v>140.51</v>
      </c>
      <c r="H1313" s="13">
        <v>341.73599999999999</v>
      </c>
      <c r="I1313" s="13">
        <v>143</v>
      </c>
      <c r="J1313" s="13">
        <v>110.5</v>
      </c>
      <c r="K1313" s="13">
        <v>216.517</v>
      </c>
      <c r="L1313" s="13">
        <v>221.50800000000001</v>
      </c>
      <c r="M1313" s="13">
        <v>55.17</v>
      </c>
      <c r="N1313" s="13">
        <v>97.709000000000003</v>
      </c>
      <c r="O1313" s="13">
        <v>178.62100000000001</v>
      </c>
      <c r="P1313" s="13">
        <v>99.727999999999994</v>
      </c>
      <c r="Q1313" s="13">
        <v>139.072</v>
      </c>
      <c r="R1313" s="13">
        <v>103.666</v>
      </c>
      <c r="S1313" s="13" t="e">
        <f t="shared" ca="1" si="31"/>
        <v>#NAME?</v>
      </c>
      <c r="T1313" s="13">
        <v>53</v>
      </c>
      <c r="U1313" s="13">
        <v>19.5</v>
      </c>
    </row>
    <row r="1314" spans="1:21" s="4" customFormat="1">
      <c r="A1314" s="10">
        <v>42195</v>
      </c>
      <c r="B1314" s="13">
        <v>5392.8630000000003</v>
      </c>
      <c r="C1314" s="13">
        <v>256.75400000000002</v>
      </c>
      <c r="D1314" s="13">
        <v>92.27</v>
      </c>
      <c r="E1314" s="13">
        <v>171.751</v>
      </c>
      <c r="F1314" s="13">
        <v>128.518</v>
      </c>
      <c r="G1314" s="13">
        <v>137.60400000000001</v>
      </c>
      <c r="H1314" s="13">
        <v>327.90100000000001</v>
      </c>
      <c r="I1314" s="13">
        <v>143</v>
      </c>
      <c r="J1314" s="13">
        <v>110.5</v>
      </c>
      <c r="K1314" s="13">
        <v>206.49700000000001</v>
      </c>
      <c r="L1314" s="13">
        <v>214.49100000000001</v>
      </c>
      <c r="M1314" s="13">
        <v>52.167000000000002</v>
      </c>
      <c r="N1314" s="13">
        <v>93</v>
      </c>
      <c r="O1314" s="13">
        <v>164.99799999999999</v>
      </c>
      <c r="P1314" s="13">
        <v>92.668000000000006</v>
      </c>
      <c r="Q1314" s="13">
        <v>127.988</v>
      </c>
      <c r="R1314" s="13">
        <v>100.5</v>
      </c>
      <c r="S1314" s="13" t="e">
        <f t="shared" ca="1" si="31"/>
        <v>#NAME?</v>
      </c>
      <c r="T1314" s="13">
        <v>53</v>
      </c>
      <c r="U1314" s="13">
        <v>19.5</v>
      </c>
    </row>
    <row r="1315" spans="1:21" s="4" customFormat="1">
      <c r="A1315" s="10">
        <v>42196</v>
      </c>
      <c r="B1315" s="13">
        <v>5392.8630000000003</v>
      </c>
      <c r="C1315" s="13">
        <v>256.75400000000002</v>
      </c>
      <c r="D1315" s="13">
        <v>92.27</v>
      </c>
      <c r="E1315" s="13">
        <v>171.751</v>
      </c>
      <c r="F1315" s="13">
        <v>128.518</v>
      </c>
      <c r="G1315" s="13">
        <v>137.60400000000001</v>
      </c>
      <c r="H1315" s="13">
        <v>327.90100000000001</v>
      </c>
      <c r="I1315" s="13">
        <v>143</v>
      </c>
      <c r="J1315" s="13">
        <v>110.5</v>
      </c>
      <c r="K1315" s="13">
        <v>206.49700000000001</v>
      </c>
      <c r="L1315" s="13">
        <v>214.49100000000001</v>
      </c>
      <c r="M1315" s="13">
        <v>52.167000000000002</v>
      </c>
      <c r="N1315" s="13">
        <v>93</v>
      </c>
      <c r="O1315" s="13">
        <v>164.99799999999999</v>
      </c>
      <c r="P1315" s="13">
        <v>92.668000000000006</v>
      </c>
      <c r="Q1315" s="13">
        <v>127.988</v>
      </c>
      <c r="R1315" s="13">
        <v>100.5</v>
      </c>
      <c r="S1315" s="13" t="e">
        <f t="shared" ca="1" si="31"/>
        <v>#NAME?</v>
      </c>
      <c r="T1315" s="13">
        <v>53</v>
      </c>
      <c r="U1315" s="13">
        <v>19.5</v>
      </c>
    </row>
    <row r="1316" spans="1:21" s="4" customFormat="1">
      <c r="A1316" s="10">
        <v>42197</v>
      </c>
      <c r="B1316" s="13">
        <v>5392.8630000000003</v>
      </c>
      <c r="C1316" s="13">
        <v>256.75400000000002</v>
      </c>
      <c r="D1316" s="13">
        <v>92.27</v>
      </c>
      <c r="E1316" s="13">
        <v>171.751</v>
      </c>
      <c r="F1316" s="13">
        <v>128.518</v>
      </c>
      <c r="G1316" s="13">
        <v>137.60400000000001</v>
      </c>
      <c r="H1316" s="13">
        <v>327.90100000000001</v>
      </c>
      <c r="I1316" s="13">
        <v>143</v>
      </c>
      <c r="J1316" s="13">
        <v>110.5</v>
      </c>
      <c r="K1316" s="13">
        <v>206.49700000000001</v>
      </c>
      <c r="L1316" s="13">
        <v>214.49100000000001</v>
      </c>
      <c r="M1316" s="13">
        <v>52.167000000000002</v>
      </c>
      <c r="N1316" s="13">
        <v>93</v>
      </c>
      <c r="O1316" s="13">
        <v>164.99799999999999</v>
      </c>
      <c r="P1316" s="13">
        <v>92.668000000000006</v>
      </c>
      <c r="Q1316" s="13">
        <v>127.988</v>
      </c>
      <c r="R1316" s="13">
        <v>100.5</v>
      </c>
      <c r="S1316" s="13" t="e">
        <f t="shared" ca="1" si="31"/>
        <v>#NAME?</v>
      </c>
      <c r="T1316" s="13">
        <v>53</v>
      </c>
      <c r="U1316" s="13">
        <v>19.5</v>
      </c>
    </row>
    <row r="1317" spans="1:21" s="4" customFormat="1">
      <c r="A1317" s="10">
        <v>42198</v>
      </c>
      <c r="B1317" s="13">
        <v>5392.8630000000003</v>
      </c>
      <c r="C1317" s="13">
        <v>253.31800000000001</v>
      </c>
      <c r="D1317" s="13">
        <v>93.126000000000005</v>
      </c>
      <c r="E1317" s="13">
        <v>169.45599999999999</v>
      </c>
      <c r="F1317" s="13">
        <v>126.459</v>
      </c>
      <c r="G1317" s="13">
        <v>135.505</v>
      </c>
      <c r="H1317" s="13">
        <v>324.39800000000002</v>
      </c>
      <c r="I1317" s="13">
        <v>143</v>
      </c>
      <c r="J1317" s="13">
        <v>110.5</v>
      </c>
      <c r="K1317" s="13">
        <v>204.88200000000001</v>
      </c>
      <c r="L1317" s="13">
        <v>208.494</v>
      </c>
      <c r="M1317" s="13">
        <v>51.332999999999998</v>
      </c>
      <c r="N1317" s="13">
        <v>91.832999999999998</v>
      </c>
      <c r="O1317" s="13">
        <v>164.14099999999999</v>
      </c>
      <c r="P1317" s="13">
        <v>92.661000000000001</v>
      </c>
      <c r="Q1317" s="13">
        <v>124.65300000000001</v>
      </c>
      <c r="R1317" s="13">
        <v>98.83</v>
      </c>
      <c r="S1317" s="13" t="e">
        <f t="shared" ca="1" si="31"/>
        <v>#NAME?</v>
      </c>
      <c r="T1317" s="13">
        <v>53</v>
      </c>
      <c r="U1317" s="13">
        <v>19.5</v>
      </c>
    </row>
    <row r="1318" spans="1:21" s="4" customFormat="1">
      <c r="A1318" s="10">
        <v>42199</v>
      </c>
      <c r="B1318" s="13">
        <v>5392.8630000000003</v>
      </c>
      <c r="C1318" s="13">
        <v>254.12799999999999</v>
      </c>
      <c r="D1318" s="13">
        <v>93.582999999999998</v>
      </c>
      <c r="E1318" s="13">
        <v>168.917</v>
      </c>
      <c r="F1318" s="13">
        <v>126.459</v>
      </c>
      <c r="G1318" s="13">
        <v>135.47900000000001</v>
      </c>
      <c r="H1318" s="13">
        <v>327.245</v>
      </c>
      <c r="I1318" s="13">
        <v>143</v>
      </c>
      <c r="J1318" s="13">
        <v>110.5</v>
      </c>
      <c r="K1318" s="13">
        <v>206.64099999999999</v>
      </c>
      <c r="L1318" s="13">
        <v>209.709</v>
      </c>
      <c r="M1318" s="13">
        <v>52.33</v>
      </c>
      <c r="N1318" s="13">
        <v>94.25</v>
      </c>
      <c r="O1318" s="13">
        <v>168.83699999999999</v>
      </c>
      <c r="P1318" s="13">
        <v>94.001999999999995</v>
      </c>
      <c r="Q1318" s="13">
        <v>125.488</v>
      </c>
      <c r="R1318" s="13">
        <v>100.15900000000001</v>
      </c>
      <c r="S1318" s="13" t="e">
        <f t="shared" ca="1" si="31"/>
        <v>#NAME?</v>
      </c>
      <c r="T1318" s="13">
        <v>53</v>
      </c>
      <c r="U1318" s="13">
        <v>19.5</v>
      </c>
    </row>
    <row r="1319" spans="1:21" s="4" customFormat="1">
      <c r="A1319" s="10">
        <v>42200</v>
      </c>
      <c r="B1319" s="13">
        <v>5392.8630000000003</v>
      </c>
      <c r="C1319" s="13">
        <v>260.54500000000002</v>
      </c>
      <c r="D1319" s="13">
        <v>94.528000000000006</v>
      </c>
      <c r="E1319" s="13">
        <v>173.01599999999999</v>
      </c>
      <c r="F1319" s="13">
        <v>130.11099999999999</v>
      </c>
      <c r="G1319" s="13">
        <v>137.989</v>
      </c>
      <c r="H1319" s="13">
        <v>329.25</v>
      </c>
      <c r="I1319" s="13">
        <v>143</v>
      </c>
      <c r="J1319" s="13">
        <v>110.5</v>
      </c>
      <c r="K1319" s="13">
        <v>210.375</v>
      </c>
      <c r="L1319" s="13">
        <v>214.29400000000001</v>
      </c>
      <c r="M1319" s="13">
        <v>51.5</v>
      </c>
      <c r="N1319" s="13">
        <v>93.832999999999998</v>
      </c>
      <c r="O1319" s="13">
        <v>168.45099999999999</v>
      </c>
      <c r="P1319" s="13">
        <v>94.165000000000006</v>
      </c>
      <c r="Q1319" s="13">
        <v>125.017</v>
      </c>
      <c r="R1319" s="13">
        <v>100.60899999999999</v>
      </c>
      <c r="S1319" s="13" t="e">
        <f t="shared" ca="1" si="31"/>
        <v>#NAME?</v>
      </c>
      <c r="T1319" s="13">
        <v>53</v>
      </c>
      <c r="U1319" s="13">
        <v>19.5</v>
      </c>
    </row>
    <row r="1320" spans="1:21" s="4" customFormat="1">
      <c r="A1320" s="10">
        <v>42201</v>
      </c>
      <c r="B1320" s="13">
        <v>5392.8630000000003</v>
      </c>
      <c r="C1320" s="13">
        <v>258.464</v>
      </c>
      <c r="D1320" s="13">
        <v>93.718999999999994</v>
      </c>
      <c r="E1320" s="13">
        <v>170.62100000000001</v>
      </c>
      <c r="F1320" s="13">
        <v>128.41399999999999</v>
      </c>
      <c r="G1320" s="13">
        <v>136.77099999999999</v>
      </c>
      <c r="H1320" s="13">
        <v>318.00400000000002</v>
      </c>
      <c r="I1320" s="13">
        <v>143</v>
      </c>
      <c r="J1320" s="13">
        <v>110.5</v>
      </c>
      <c r="K1320" s="13">
        <v>207.65299999999999</v>
      </c>
      <c r="L1320" s="13">
        <v>212.61500000000001</v>
      </c>
      <c r="M1320" s="13">
        <v>51.664999999999999</v>
      </c>
      <c r="N1320" s="13">
        <v>93.5</v>
      </c>
      <c r="O1320" s="13">
        <v>167.49600000000001</v>
      </c>
      <c r="P1320" s="13">
        <v>93.998999999999995</v>
      </c>
      <c r="Q1320" s="13">
        <v>125.661</v>
      </c>
      <c r="R1320" s="13">
        <v>100.277</v>
      </c>
      <c r="S1320" s="13" t="e">
        <f t="shared" ca="1" si="31"/>
        <v>#NAME?</v>
      </c>
      <c r="T1320" s="13">
        <v>53</v>
      </c>
      <c r="U1320" s="13">
        <v>19.5</v>
      </c>
    </row>
    <row r="1321" spans="1:21" s="4" customFormat="1">
      <c r="A1321" s="10">
        <v>42202</v>
      </c>
      <c r="B1321" s="13">
        <v>5392.8630000000003</v>
      </c>
      <c r="C1321" s="13">
        <v>264.47000000000003</v>
      </c>
      <c r="D1321" s="13">
        <v>93.909000000000006</v>
      </c>
      <c r="E1321" s="13">
        <v>169.62299999999999</v>
      </c>
      <c r="F1321" s="13">
        <v>128.32300000000001</v>
      </c>
      <c r="G1321" s="13">
        <v>136.488</v>
      </c>
      <c r="H1321" s="13">
        <v>311.755</v>
      </c>
      <c r="I1321" s="13">
        <v>143</v>
      </c>
      <c r="J1321" s="13">
        <v>110.5</v>
      </c>
      <c r="K1321" s="13">
        <v>204.26400000000001</v>
      </c>
      <c r="L1321" s="13">
        <v>210.596</v>
      </c>
      <c r="M1321" s="13">
        <v>51.664999999999999</v>
      </c>
      <c r="N1321" s="13">
        <v>93.5</v>
      </c>
      <c r="O1321" s="13">
        <v>164.238</v>
      </c>
      <c r="P1321" s="13">
        <v>92.790999999999997</v>
      </c>
      <c r="Q1321" s="13">
        <v>121.717</v>
      </c>
      <c r="R1321" s="13">
        <v>100.277</v>
      </c>
      <c r="S1321" s="13" t="e">
        <f t="shared" ca="1" si="31"/>
        <v>#NAME?</v>
      </c>
      <c r="T1321" s="13">
        <v>53</v>
      </c>
      <c r="U1321" s="13">
        <v>19.5</v>
      </c>
    </row>
    <row r="1322" spans="1:21" s="4" customFormat="1">
      <c r="A1322" s="10">
        <v>42203</v>
      </c>
      <c r="B1322" s="13">
        <v>5392.8630000000003</v>
      </c>
      <c r="C1322" s="13">
        <v>264.47000000000003</v>
      </c>
      <c r="D1322" s="13">
        <v>93.909000000000006</v>
      </c>
      <c r="E1322" s="13">
        <v>169.62299999999999</v>
      </c>
      <c r="F1322" s="13">
        <v>128.32300000000001</v>
      </c>
      <c r="G1322" s="13">
        <v>136.488</v>
      </c>
      <c r="H1322" s="13">
        <v>311.755</v>
      </c>
      <c r="I1322" s="13">
        <v>143</v>
      </c>
      <c r="J1322" s="13">
        <v>110.5</v>
      </c>
      <c r="K1322" s="13">
        <v>204.26400000000001</v>
      </c>
      <c r="L1322" s="13">
        <v>210.596</v>
      </c>
      <c r="M1322" s="13">
        <v>51.664999999999999</v>
      </c>
      <c r="N1322" s="13">
        <v>93.5</v>
      </c>
      <c r="O1322" s="13">
        <v>164.238</v>
      </c>
      <c r="P1322" s="13">
        <v>92.790999999999997</v>
      </c>
      <c r="Q1322" s="13">
        <v>121.717</v>
      </c>
      <c r="R1322" s="13">
        <v>100.277</v>
      </c>
      <c r="S1322" s="13" t="e">
        <f t="shared" ca="1" si="31"/>
        <v>#NAME?</v>
      </c>
      <c r="T1322" s="13">
        <v>53</v>
      </c>
      <c r="U1322" s="13">
        <v>19.5</v>
      </c>
    </row>
    <row r="1323" spans="1:21" s="4" customFormat="1">
      <c r="A1323" s="10">
        <v>42204</v>
      </c>
      <c r="B1323" s="13">
        <v>5392.8630000000003</v>
      </c>
      <c r="C1323" s="13">
        <v>264.47000000000003</v>
      </c>
      <c r="D1323" s="13">
        <v>93.909000000000006</v>
      </c>
      <c r="E1323" s="13">
        <v>169.62299999999999</v>
      </c>
      <c r="F1323" s="13">
        <v>128.32300000000001</v>
      </c>
      <c r="G1323" s="13">
        <v>136.488</v>
      </c>
      <c r="H1323" s="13">
        <v>311.755</v>
      </c>
      <c r="I1323" s="13">
        <v>143</v>
      </c>
      <c r="J1323" s="13">
        <v>110.5</v>
      </c>
      <c r="K1323" s="13">
        <v>204.26400000000001</v>
      </c>
      <c r="L1323" s="13">
        <v>210.596</v>
      </c>
      <c r="M1323" s="13">
        <v>51.664999999999999</v>
      </c>
      <c r="N1323" s="13">
        <v>93.5</v>
      </c>
      <c r="O1323" s="13">
        <v>164.238</v>
      </c>
      <c r="P1323" s="13">
        <v>92.790999999999997</v>
      </c>
      <c r="Q1323" s="13">
        <v>121.717</v>
      </c>
      <c r="R1323" s="13">
        <v>100.277</v>
      </c>
      <c r="S1323" s="13" t="e">
        <f t="shared" ca="1" si="31"/>
        <v>#NAME?</v>
      </c>
      <c r="T1323" s="13">
        <v>53</v>
      </c>
      <c r="U1323" s="13">
        <v>19.5</v>
      </c>
    </row>
    <row r="1324" spans="1:21" s="4" customFormat="1">
      <c r="A1324" s="10">
        <v>42205</v>
      </c>
      <c r="B1324" s="13">
        <v>5392.8630000000003</v>
      </c>
      <c r="C1324" s="13">
        <v>271.39299999999997</v>
      </c>
      <c r="D1324" s="13">
        <v>94.484999999999999</v>
      </c>
      <c r="E1324" s="13">
        <v>171.39500000000001</v>
      </c>
      <c r="F1324" s="13">
        <v>129.50899999999999</v>
      </c>
      <c r="G1324" s="13">
        <v>137.36099999999999</v>
      </c>
      <c r="H1324" s="13">
        <v>311.76299999999998</v>
      </c>
      <c r="I1324" s="13">
        <v>143</v>
      </c>
      <c r="J1324" s="13">
        <v>110.5</v>
      </c>
      <c r="K1324" s="13">
        <v>209.37700000000001</v>
      </c>
      <c r="L1324" s="13">
        <v>215.2</v>
      </c>
      <c r="M1324" s="13">
        <v>50.499000000000002</v>
      </c>
      <c r="N1324" s="13">
        <v>90.331999999999994</v>
      </c>
      <c r="O1324" s="13">
        <v>160.173</v>
      </c>
      <c r="P1324" s="13">
        <v>91.33</v>
      </c>
      <c r="Q1324" s="13">
        <v>121.837</v>
      </c>
      <c r="R1324" s="13">
        <v>98.83</v>
      </c>
      <c r="S1324" s="13" t="e">
        <f t="shared" ca="1" si="31"/>
        <v>#NAME?</v>
      </c>
      <c r="T1324" s="13">
        <v>53</v>
      </c>
      <c r="U1324" s="13">
        <v>19.5</v>
      </c>
    </row>
    <row r="1325" spans="1:21" s="4" customFormat="1">
      <c r="A1325" s="10">
        <v>42206</v>
      </c>
      <c r="B1325" s="13">
        <v>5392.8630000000003</v>
      </c>
      <c r="C1325" s="13">
        <v>267.02699999999999</v>
      </c>
      <c r="D1325" s="13">
        <v>93.491</v>
      </c>
      <c r="E1325" s="13">
        <v>169.27199999999999</v>
      </c>
      <c r="F1325" s="13">
        <v>127.286</v>
      </c>
      <c r="G1325" s="13">
        <v>135.738</v>
      </c>
      <c r="H1325" s="13">
        <v>315.11</v>
      </c>
      <c r="I1325" s="13">
        <v>143</v>
      </c>
      <c r="J1325" s="13">
        <v>110.5</v>
      </c>
      <c r="K1325" s="13">
        <v>209.11099999999999</v>
      </c>
      <c r="L1325" s="13">
        <v>212.93700000000001</v>
      </c>
      <c r="M1325" s="13">
        <v>49.33</v>
      </c>
      <c r="N1325" s="13">
        <v>92.667000000000002</v>
      </c>
      <c r="O1325" s="13">
        <v>164.32599999999999</v>
      </c>
      <c r="P1325" s="13">
        <v>93.66</v>
      </c>
      <c r="Q1325" s="13">
        <v>124.321</v>
      </c>
      <c r="R1325" s="13">
        <v>99.995000000000005</v>
      </c>
      <c r="S1325" s="13" t="e">
        <f t="shared" ca="1" si="31"/>
        <v>#NAME?</v>
      </c>
      <c r="T1325" s="13">
        <v>53</v>
      </c>
      <c r="U1325" s="13">
        <v>19.5</v>
      </c>
    </row>
    <row r="1326" spans="1:21" s="4" customFormat="1">
      <c r="A1326" s="10">
        <v>42207</v>
      </c>
      <c r="B1326" s="13">
        <v>5392.8630000000003</v>
      </c>
      <c r="C1326" s="13">
        <v>271.245</v>
      </c>
      <c r="D1326" s="13">
        <v>93.981999999999999</v>
      </c>
      <c r="E1326" s="13">
        <v>171.93</v>
      </c>
      <c r="F1326" s="13">
        <v>128.94399999999999</v>
      </c>
      <c r="G1326" s="13">
        <v>138.001</v>
      </c>
      <c r="H1326" s="13">
        <v>321.27999999999997</v>
      </c>
      <c r="I1326" s="13">
        <v>143</v>
      </c>
      <c r="J1326" s="13">
        <v>110.5</v>
      </c>
      <c r="K1326" s="13">
        <v>209.53299999999999</v>
      </c>
      <c r="L1326" s="13">
        <v>217.47499999999999</v>
      </c>
      <c r="M1326" s="13">
        <v>50</v>
      </c>
      <c r="N1326" s="13">
        <v>94</v>
      </c>
      <c r="O1326" s="13">
        <v>168.66200000000001</v>
      </c>
      <c r="P1326" s="13">
        <v>94.658000000000001</v>
      </c>
      <c r="Q1326" s="13">
        <v>126.322</v>
      </c>
      <c r="R1326" s="13">
        <v>101.399</v>
      </c>
      <c r="S1326" s="13" t="e">
        <f t="shared" ca="1" si="31"/>
        <v>#NAME?</v>
      </c>
      <c r="T1326" s="13">
        <v>53</v>
      </c>
      <c r="U1326" s="13">
        <v>19.5</v>
      </c>
    </row>
    <row r="1327" spans="1:21" s="4" customFormat="1">
      <c r="A1327" s="10">
        <v>42208</v>
      </c>
      <c r="B1327" s="13">
        <v>5392.8630000000003</v>
      </c>
      <c r="C1327" s="13">
        <v>284.48899999999998</v>
      </c>
      <c r="D1327" s="13">
        <v>97.100999999999999</v>
      </c>
      <c r="E1327" s="13">
        <v>176.67400000000001</v>
      </c>
      <c r="F1327" s="13">
        <v>132.68299999999999</v>
      </c>
      <c r="G1327" s="13">
        <v>141.86600000000001</v>
      </c>
      <c r="H1327" s="13">
        <v>325.44799999999998</v>
      </c>
      <c r="I1327" s="13">
        <v>143</v>
      </c>
      <c r="J1327" s="13">
        <v>110.5</v>
      </c>
      <c r="K1327" s="13">
        <v>211.47900000000001</v>
      </c>
      <c r="L1327" s="13">
        <v>223.499</v>
      </c>
      <c r="M1327" s="13">
        <v>50.19</v>
      </c>
      <c r="N1327" s="13">
        <v>94.027000000000001</v>
      </c>
      <c r="O1327" s="13">
        <v>169.88200000000001</v>
      </c>
      <c r="P1327" s="13">
        <v>94.495000000000005</v>
      </c>
      <c r="Q1327" s="13">
        <v>127.873</v>
      </c>
      <c r="R1327" s="13">
        <v>101.11199999999999</v>
      </c>
      <c r="S1327" s="13" t="e">
        <f t="shared" ca="1" si="31"/>
        <v>#NAME?</v>
      </c>
      <c r="T1327" s="13">
        <v>53</v>
      </c>
      <c r="U1327" s="13">
        <v>19.5</v>
      </c>
    </row>
    <row r="1328" spans="1:21" s="4" customFormat="1">
      <c r="A1328" s="10">
        <v>42209</v>
      </c>
      <c r="B1328" s="13">
        <v>5392.8630000000003</v>
      </c>
      <c r="C1328" s="13">
        <v>293.55500000000001</v>
      </c>
      <c r="D1328" s="13">
        <v>102.289</v>
      </c>
      <c r="E1328" s="13">
        <v>181.85900000000001</v>
      </c>
      <c r="F1328" s="13">
        <v>139.59899999999999</v>
      </c>
      <c r="G1328" s="13">
        <v>147.369</v>
      </c>
      <c r="H1328" s="13">
        <v>334.42200000000003</v>
      </c>
      <c r="I1328" s="13">
        <v>143</v>
      </c>
      <c r="J1328" s="13">
        <v>110.5</v>
      </c>
      <c r="K1328" s="13">
        <v>215.619</v>
      </c>
      <c r="L1328" s="13">
        <v>225.27500000000001</v>
      </c>
      <c r="M1328" s="13">
        <v>51.904000000000003</v>
      </c>
      <c r="N1328" s="13">
        <v>97</v>
      </c>
      <c r="O1328" s="13">
        <v>176.64599999999999</v>
      </c>
      <c r="P1328" s="13">
        <v>97.325999999999993</v>
      </c>
      <c r="Q1328" s="13">
        <v>136.66</v>
      </c>
      <c r="R1328" s="13">
        <v>103.167</v>
      </c>
      <c r="S1328" s="13" t="e">
        <f t="shared" ca="1" si="31"/>
        <v>#NAME?</v>
      </c>
      <c r="T1328" s="13">
        <v>53</v>
      </c>
      <c r="U1328" s="13">
        <v>19.5</v>
      </c>
    </row>
    <row r="1329" spans="1:21" s="4" customFormat="1">
      <c r="A1329" s="10">
        <v>42210</v>
      </c>
      <c r="B1329" s="13">
        <v>5392.8630000000003</v>
      </c>
      <c r="C1329" s="13">
        <v>293.55500000000001</v>
      </c>
      <c r="D1329" s="13">
        <v>102.289</v>
      </c>
      <c r="E1329" s="13">
        <v>181.85900000000001</v>
      </c>
      <c r="F1329" s="13">
        <v>139.59899999999999</v>
      </c>
      <c r="G1329" s="13">
        <v>147.369</v>
      </c>
      <c r="H1329" s="13">
        <v>334.42200000000003</v>
      </c>
      <c r="I1329" s="13">
        <v>143</v>
      </c>
      <c r="J1329" s="13">
        <v>110.5</v>
      </c>
      <c r="K1329" s="13">
        <v>215.619</v>
      </c>
      <c r="L1329" s="13">
        <v>225.27500000000001</v>
      </c>
      <c r="M1329" s="13">
        <v>51.904000000000003</v>
      </c>
      <c r="N1329" s="13">
        <v>97</v>
      </c>
      <c r="O1329" s="13">
        <v>176.64599999999999</v>
      </c>
      <c r="P1329" s="13">
        <v>97.325999999999993</v>
      </c>
      <c r="Q1329" s="13">
        <v>136.66</v>
      </c>
      <c r="R1329" s="13">
        <v>103.167</v>
      </c>
      <c r="S1329" s="13" t="e">
        <f t="shared" ca="1" si="31"/>
        <v>#NAME?</v>
      </c>
      <c r="T1329" s="13">
        <v>53</v>
      </c>
      <c r="U1329" s="13">
        <v>19.5</v>
      </c>
    </row>
    <row r="1330" spans="1:21" s="4" customFormat="1">
      <c r="A1330" s="10">
        <v>42211</v>
      </c>
      <c r="B1330" s="13">
        <v>5392.8630000000003</v>
      </c>
      <c r="C1330" s="13">
        <v>293.55500000000001</v>
      </c>
      <c r="D1330" s="13">
        <v>102.289</v>
      </c>
      <c r="E1330" s="13">
        <v>181.85900000000001</v>
      </c>
      <c r="F1330" s="13">
        <v>139.59899999999999</v>
      </c>
      <c r="G1330" s="13">
        <v>147.369</v>
      </c>
      <c r="H1330" s="13">
        <v>334.42200000000003</v>
      </c>
      <c r="I1330" s="13">
        <v>143</v>
      </c>
      <c r="J1330" s="13">
        <v>110.5</v>
      </c>
      <c r="K1330" s="13">
        <v>215.619</v>
      </c>
      <c r="L1330" s="13">
        <v>225.27500000000001</v>
      </c>
      <c r="M1330" s="13">
        <v>51.904000000000003</v>
      </c>
      <c r="N1330" s="13">
        <v>97</v>
      </c>
      <c r="O1330" s="13">
        <v>176.64599999999999</v>
      </c>
      <c r="P1330" s="13">
        <v>97.325999999999993</v>
      </c>
      <c r="Q1330" s="13">
        <v>136.66</v>
      </c>
      <c r="R1330" s="13">
        <v>103.167</v>
      </c>
      <c r="S1330" s="13" t="e">
        <f t="shared" ca="1" si="31"/>
        <v>#NAME?</v>
      </c>
      <c r="T1330" s="13">
        <v>53</v>
      </c>
      <c r="U1330" s="13">
        <v>19.5</v>
      </c>
    </row>
    <row r="1331" spans="1:21" s="4" customFormat="1">
      <c r="A1331" s="10">
        <v>42212</v>
      </c>
      <c r="B1331" s="13">
        <v>5392.8630000000003</v>
      </c>
      <c r="C1331" s="13">
        <v>299.17700000000002</v>
      </c>
      <c r="D1331" s="13">
        <v>105.569</v>
      </c>
      <c r="E1331" s="13">
        <v>185.292</v>
      </c>
      <c r="F1331" s="13">
        <v>141.864</v>
      </c>
      <c r="G1331" s="13">
        <v>150.298</v>
      </c>
      <c r="H1331" s="13">
        <v>347.22399999999999</v>
      </c>
      <c r="I1331" s="13">
        <v>143</v>
      </c>
      <c r="J1331" s="13">
        <v>110.5</v>
      </c>
      <c r="K1331" s="13">
        <v>223.696</v>
      </c>
      <c r="L1331" s="13">
        <v>240.91300000000001</v>
      </c>
      <c r="M1331" s="13">
        <v>54.915999999999997</v>
      </c>
      <c r="N1331" s="13">
        <v>101.501</v>
      </c>
      <c r="O1331" s="13">
        <v>182.99100000000001</v>
      </c>
      <c r="P1331" s="13">
        <v>99.653999999999996</v>
      </c>
      <c r="Q1331" s="13">
        <v>143.661</v>
      </c>
      <c r="R1331" s="13">
        <v>105.845</v>
      </c>
      <c r="S1331" s="13" t="e">
        <f t="shared" ca="1" si="31"/>
        <v>#NAME?</v>
      </c>
      <c r="T1331" s="13">
        <v>53</v>
      </c>
      <c r="U1331" s="13">
        <v>19.5</v>
      </c>
    </row>
    <row r="1332" spans="1:21" s="4" customFormat="1">
      <c r="A1332" s="10">
        <v>42213</v>
      </c>
      <c r="B1332" s="13">
        <v>5392.8630000000003</v>
      </c>
      <c r="C1332" s="13">
        <v>291.11099999999999</v>
      </c>
      <c r="D1332" s="13">
        <v>102.569</v>
      </c>
      <c r="E1332" s="13">
        <v>182.387</v>
      </c>
      <c r="F1332" s="13">
        <v>138.32300000000001</v>
      </c>
      <c r="G1332" s="13">
        <v>148.07300000000001</v>
      </c>
      <c r="H1332" s="13">
        <v>345.57799999999997</v>
      </c>
      <c r="I1332" s="13">
        <v>143</v>
      </c>
      <c r="J1332" s="13">
        <v>110.5</v>
      </c>
      <c r="K1332" s="13">
        <v>219.73599999999999</v>
      </c>
      <c r="L1332" s="13">
        <v>238.31</v>
      </c>
      <c r="M1332" s="13">
        <v>52.331000000000003</v>
      </c>
      <c r="N1332" s="13">
        <v>97.51</v>
      </c>
      <c r="O1332" s="13">
        <v>182.833</v>
      </c>
      <c r="P1332" s="13">
        <v>97.33</v>
      </c>
      <c r="Q1332" s="13">
        <v>139.661</v>
      </c>
      <c r="R1332" s="13">
        <v>104.667</v>
      </c>
      <c r="S1332" s="13" t="e">
        <f t="shared" ca="1" si="31"/>
        <v>#NAME?</v>
      </c>
      <c r="T1332" s="13">
        <v>53</v>
      </c>
      <c r="U1332" s="13">
        <v>19.5</v>
      </c>
    </row>
    <row r="1333" spans="1:21" s="4" customFormat="1">
      <c r="A1333" s="10">
        <v>42214</v>
      </c>
      <c r="B1333" s="13">
        <v>5392.8630000000003</v>
      </c>
      <c r="C1333" s="13">
        <v>284.40699999999998</v>
      </c>
      <c r="D1333" s="13">
        <v>99.698999999999998</v>
      </c>
      <c r="E1333" s="13">
        <v>177.52199999999999</v>
      </c>
      <c r="F1333" s="13">
        <v>133.625</v>
      </c>
      <c r="G1333" s="13">
        <v>143.73599999999999</v>
      </c>
      <c r="H1333" s="13">
        <v>332.25099999999998</v>
      </c>
      <c r="I1333" s="13">
        <v>143</v>
      </c>
      <c r="J1333" s="13">
        <v>110.5</v>
      </c>
      <c r="K1333" s="13">
        <v>215.578</v>
      </c>
      <c r="L1333" s="13">
        <v>235.21100000000001</v>
      </c>
      <c r="M1333" s="13">
        <v>52.488</v>
      </c>
      <c r="N1333" s="13">
        <v>97.165999999999997</v>
      </c>
      <c r="O1333" s="13">
        <v>179.33799999999999</v>
      </c>
      <c r="P1333" s="13">
        <v>96.661000000000001</v>
      </c>
      <c r="Q1333" s="13">
        <v>139.334</v>
      </c>
      <c r="R1333" s="13">
        <v>103.666</v>
      </c>
      <c r="S1333" s="13" t="e">
        <f t="shared" ca="1" si="31"/>
        <v>#NAME?</v>
      </c>
      <c r="T1333" s="13">
        <v>53</v>
      </c>
      <c r="U1333" s="13">
        <v>19.5</v>
      </c>
    </row>
    <row r="1334" spans="1:21" s="4" customFormat="1">
      <c r="A1334" s="10">
        <v>42215</v>
      </c>
      <c r="B1334" s="13">
        <v>5392.8630000000003</v>
      </c>
      <c r="C1334" s="13">
        <v>287.13900000000001</v>
      </c>
      <c r="D1334" s="13">
        <v>100.294</v>
      </c>
      <c r="E1334" s="13">
        <v>179.26499999999999</v>
      </c>
      <c r="F1334" s="13">
        <v>133.577</v>
      </c>
      <c r="G1334" s="13">
        <v>144.54499999999999</v>
      </c>
      <c r="H1334" s="13">
        <v>335.98700000000002</v>
      </c>
      <c r="I1334" s="13">
        <v>143</v>
      </c>
      <c r="J1334" s="13">
        <v>110.5</v>
      </c>
      <c r="K1334" s="13">
        <v>216.95</v>
      </c>
      <c r="L1334" s="13">
        <v>238.00299999999999</v>
      </c>
      <c r="M1334" s="13">
        <v>53.497999999999998</v>
      </c>
      <c r="N1334" s="13">
        <v>98.188999999999993</v>
      </c>
      <c r="O1334" s="13">
        <v>182.19</v>
      </c>
      <c r="P1334" s="13">
        <v>97.418000000000006</v>
      </c>
      <c r="Q1334" s="13">
        <v>142.71</v>
      </c>
      <c r="R1334" s="13">
        <v>105.494</v>
      </c>
      <c r="S1334" s="13" t="e">
        <f t="shared" ca="1" si="31"/>
        <v>#NAME?</v>
      </c>
      <c r="T1334" s="13">
        <v>53</v>
      </c>
      <c r="U1334" s="13">
        <v>19.5</v>
      </c>
    </row>
    <row r="1335" spans="1:21" s="4" customFormat="1">
      <c r="A1335" s="10">
        <v>42216</v>
      </c>
      <c r="B1335" s="13">
        <v>5392.8630000000003</v>
      </c>
      <c r="C1335" s="13">
        <v>292.66500000000002</v>
      </c>
      <c r="D1335" s="13">
        <v>102.62</v>
      </c>
      <c r="E1335" s="13">
        <v>182.71600000000001</v>
      </c>
      <c r="F1335" s="13">
        <v>135.91800000000001</v>
      </c>
      <c r="G1335" s="13">
        <v>147.07</v>
      </c>
      <c r="H1335" s="13">
        <v>337.49799999999999</v>
      </c>
      <c r="I1335" s="13">
        <v>143</v>
      </c>
      <c r="J1335" s="13">
        <v>110.5</v>
      </c>
      <c r="K1335" s="13">
        <v>218.39599999999999</v>
      </c>
      <c r="L1335" s="13">
        <v>236.09800000000001</v>
      </c>
      <c r="M1335" s="13">
        <v>53.834000000000003</v>
      </c>
      <c r="N1335" s="13">
        <v>100.169</v>
      </c>
      <c r="O1335" s="13">
        <v>183.50800000000001</v>
      </c>
      <c r="P1335" s="13">
        <v>98.718000000000004</v>
      </c>
      <c r="Q1335" s="13">
        <v>147.98599999999999</v>
      </c>
      <c r="R1335" s="13">
        <v>106.669</v>
      </c>
      <c r="S1335" s="13" t="e">
        <f t="shared" ca="1" si="31"/>
        <v>#NAME?</v>
      </c>
      <c r="T1335" s="13">
        <v>53</v>
      </c>
      <c r="U1335" s="13">
        <v>19.5</v>
      </c>
    </row>
    <row r="1336" spans="1:21" s="4" customFormat="1">
      <c r="A1336" s="10">
        <v>42217</v>
      </c>
      <c r="B1336" s="13">
        <v>5392.8630000000003</v>
      </c>
      <c r="C1336" s="13">
        <v>292.66500000000002</v>
      </c>
      <c r="D1336" s="13">
        <v>102.62</v>
      </c>
      <c r="E1336" s="13">
        <v>182.71600000000001</v>
      </c>
      <c r="F1336" s="13">
        <v>135.91800000000001</v>
      </c>
      <c r="G1336" s="13">
        <v>147.07</v>
      </c>
      <c r="H1336" s="13">
        <v>337.49799999999999</v>
      </c>
      <c r="I1336" s="13">
        <v>143</v>
      </c>
      <c r="J1336" s="13">
        <v>110.5</v>
      </c>
      <c r="K1336" s="13">
        <v>218.39599999999999</v>
      </c>
      <c r="L1336" s="13">
        <v>236.09800000000001</v>
      </c>
      <c r="M1336" s="13">
        <v>53.834000000000003</v>
      </c>
      <c r="N1336" s="13">
        <v>100.169</v>
      </c>
      <c r="O1336" s="13">
        <v>183.50800000000001</v>
      </c>
      <c r="P1336" s="13">
        <v>98.718000000000004</v>
      </c>
      <c r="Q1336" s="13">
        <v>147.98599999999999</v>
      </c>
      <c r="R1336" s="13">
        <v>106.669</v>
      </c>
      <c r="S1336" s="13" t="e">
        <f t="shared" ca="1" si="31"/>
        <v>#NAME?</v>
      </c>
      <c r="T1336" s="13">
        <v>53</v>
      </c>
      <c r="U1336" s="13">
        <v>19.5</v>
      </c>
    </row>
    <row r="1337" spans="1:21" s="4" customFormat="1">
      <c r="A1337" s="10">
        <v>42218</v>
      </c>
      <c r="B1337" s="13">
        <v>5392.8630000000003</v>
      </c>
      <c r="C1337" s="13">
        <v>292.66500000000002</v>
      </c>
      <c r="D1337" s="13">
        <v>102.62</v>
      </c>
      <c r="E1337" s="13">
        <v>182.71600000000001</v>
      </c>
      <c r="F1337" s="13">
        <v>135.91800000000001</v>
      </c>
      <c r="G1337" s="13">
        <v>147.07</v>
      </c>
      <c r="H1337" s="13">
        <v>337.49799999999999</v>
      </c>
      <c r="I1337" s="13">
        <v>143</v>
      </c>
      <c r="J1337" s="13">
        <v>110.5</v>
      </c>
      <c r="K1337" s="13">
        <v>218.39599999999999</v>
      </c>
      <c r="L1337" s="13">
        <v>236.09800000000001</v>
      </c>
      <c r="M1337" s="13">
        <v>53.834000000000003</v>
      </c>
      <c r="N1337" s="13">
        <v>100.169</v>
      </c>
      <c r="O1337" s="13">
        <v>183.50800000000001</v>
      </c>
      <c r="P1337" s="13">
        <v>98.718000000000004</v>
      </c>
      <c r="Q1337" s="13">
        <v>147.98599999999999</v>
      </c>
      <c r="R1337" s="13">
        <v>106.669</v>
      </c>
      <c r="S1337" s="13" t="e">
        <f t="shared" ca="1" si="31"/>
        <v>#NAME?</v>
      </c>
      <c r="T1337" s="13">
        <v>53</v>
      </c>
      <c r="U1337" s="13">
        <v>19.5</v>
      </c>
    </row>
    <row r="1338" spans="1:21" s="4" customFormat="1">
      <c r="A1338" s="10">
        <v>42219</v>
      </c>
      <c r="B1338" s="13">
        <v>5392.8630000000003</v>
      </c>
      <c r="C1338" s="13">
        <v>299.45800000000003</v>
      </c>
      <c r="D1338" s="13">
        <v>104.289</v>
      </c>
      <c r="E1338" s="13">
        <v>186.458</v>
      </c>
      <c r="F1338" s="13">
        <v>138.38399999999999</v>
      </c>
      <c r="G1338" s="13">
        <v>149.346</v>
      </c>
      <c r="H1338" s="13">
        <v>357.49900000000002</v>
      </c>
      <c r="I1338" s="13">
        <v>143</v>
      </c>
      <c r="J1338" s="13">
        <v>110.5</v>
      </c>
      <c r="K1338" s="13">
        <v>221.51300000000001</v>
      </c>
      <c r="L1338" s="13">
        <v>239.923</v>
      </c>
      <c r="M1338" s="13">
        <v>54.164999999999999</v>
      </c>
      <c r="N1338" s="13">
        <v>101</v>
      </c>
      <c r="O1338" s="13">
        <v>186.56</v>
      </c>
      <c r="P1338" s="13">
        <v>99.094999999999999</v>
      </c>
      <c r="Q1338" s="13">
        <v>151.82900000000001</v>
      </c>
      <c r="R1338" s="13">
        <v>108.316</v>
      </c>
      <c r="S1338" s="13" t="e">
        <f t="shared" ca="1" si="31"/>
        <v>#NAME?</v>
      </c>
      <c r="T1338" s="13">
        <v>53</v>
      </c>
      <c r="U1338" s="13">
        <v>19.5</v>
      </c>
    </row>
    <row r="1339" spans="1:21" s="4" customFormat="1">
      <c r="A1339" s="10">
        <v>42220</v>
      </c>
      <c r="B1339" s="13">
        <v>5392.8630000000003</v>
      </c>
      <c r="C1339" s="13">
        <v>302.73399999999998</v>
      </c>
      <c r="D1339" s="13">
        <v>104.688</v>
      </c>
      <c r="E1339" s="13">
        <v>189.005</v>
      </c>
      <c r="F1339" s="13">
        <v>138.82400000000001</v>
      </c>
      <c r="G1339" s="13">
        <v>149.35</v>
      </c>
      <c r="H1339" s="13">
        <v>353.03199999999998</v>
      </c>
      <c r="I1339" s="13">
        <v>143</v>
      </c>
      <c r="J1339" s="13">
        <v>110.5</v>
      </c>
      <c r="K1339" s="13">
        <v>219.28299999999999</v>
      </c>
      <c r="L1339" s="13">
        <v>239.80199999999999</v>
      </c>
      <c r="M1339" s="13">
        <v>55.000999999999998</v>
      </c>
      <c r="N1339" s="13">
        <v>102.003</v>
      </c>
      <c r="O1339" s="13">
        <v>189.048</v>
      </c>
      <c r="P1339" s="13">
        <v>99.674000000000007</v>
      </c>
      <c r="Q1339" s="13">
        <v>153.209</v>
      </c>
      <c r="R1339" s="13">
        <v>110.66500000000001</v>
      </c>
      <c r="S1339" s="13" t="e">
        <f t="shared" ca="1" si="31"/>
        <v>#NAME?</v>
      </c>
      <c r="T1339" s="13">
        <v>53</v>
      </c>
      <c r="U1339" s="13">
        <v>19.5</v>
      </c>
    </row>
    <row r="1340" spans="1:21" s="4" customFormat="1">
      <c r="A1340" s="10">
        <v>42221</v>
      </c>
      <c r="B1340" s="13">
        <v>5392.8630000000003</v>
      </c>
      <c r="C1340" s="13">
        <v>304.19799999999998</v>
      </c>
      <c r="D1340" s="13">
        <v>103.34099999999999</v>
      </c>
      <c r="E1340" s="13">
        <v>188.70400000000001</v>
      </c>
      <c r="F1340" s="13">
        <v>136.76400000000001</v>
      </c>
      <c r="G1340" s="13">
        <v>147.833</v>
      </c>
      <c r="H1340" s="13">
        <v>344.77800000000002</v>
      </c>
      <c r="I1340" s="13">
        <v>143</v>
      </c>
      <c r="J1340" s="13">
        <v>110.5</v>
      </c>
      <c r="K1340" s="13">
        <v>218.512</v>
      </c>
      <c r="L1340" s="13">
        <v>238.92400000000001</v>
      </c>
      <c r="M1340" s="13">
        <v>54.835000000000001</v>
      </c>
      <c r="N1340" s="13">
        <v>102.167</v>
      </c>
      <c r="O1340" s="13">
        <v>186.66900000000001</v>
      </c>
      <c r="P1340" s="13">
        <v>98.986999999999995</v>
      </c>
      <c r="Q1340" s="13">
        <v>148.839</v>
      </c>
      <c r="R1340" s="13">
        <v>111.67700000000001</v>
      </c>
      <c r="S1340" s="13" t="e">
        <f t="shared" ca="1" si="31"/>
        <v>#NAME?</v>
      </c>
      <c r="T1340" s="13">
        <v>53</v>
      </c>
      <c r="U1340" s="13">
        <v>19.5</v>
      </c>
    </row>
    <row r="1341" spans="1:21" s="4" customFormat="1">
      <c r="A1341" s="10">
        <v>42222</v>
      </c>
      <c r="B1341" s="13">
        <v>5392.8630000000003</v>
      </c>
      <c r="C1341" s="13">
        <v>321.58699999999999</v>
      </c>
      <c r="D1341" s="13">
        <v>105.077</v>
      </c>
      <c r="E1341" s="13">
        <v>194.53100000000001</v>
      </c>
      <c r="F1341" s="13">
        <v>138.19999999999999</v>
      </c>
      <c r="G1341" s="13">
        <v>149.875</v>
      </c>
      <c r="H1341" s="13">
        <v>358.92700000000002</v>
      </c>
      <c r="I1341" s="13">
        <v>143</v>
      </c>
      <c r="J1341" s="13">
        <v>110.5</v>
      </c>
      <c r="K1341" s="13">
        <v>222.72200000000001</v>
      </c>
      <c r="L1341" s="13">
        <v>243.096</v>
      </c>
      <c r="M1341" s="13">
        <v>54.250999999999998</v>
      </c>
      <c r="N1341" s="13">
        <v>101.001</v>
      </c>
      <c r="O1341" s="13">
        <v>186.649</v>
      </c>
      <c r="P1341" s="13">
        <v>98.978999999999999</v>
      </c>
      <c r="Q1341" s="13">
        <v>150.143</v>
      </c>
      <c r="R1341" s="13">
        <v>111.999</v>
      </c>
      <c r="S1341" s="13" t="e">
        <f t="shared" ca="1" si="31"/>
        <v>#NAME?</v>
      </c>
      <c r="T1341" s="13">
        <v>53</v>
      </c>
      <c r="U1341" s="13">
        <v>19.5</v>
      </c>
    </row>
    <row r="1342" spans="1:21" s="4" customFormat="1">
      <c r="A1342" s="10">
        <v>42223</v>
      </c>
      <c r="B1342" s="13">
        <v>5392.8630000000003</v>
      </c>
      <c r="C1342" s="13">
        <v>326.26299999999998</v>
      </c>
      <c r="D1342" s="13">
        <v>105.93600000000001</v>
      </c>
      <c r="E1342" s="13">
        <v>195.798</v>
      </c>
      <c r="F1342" s="13">
        <v>137.89699999999999</v>
      </c>
      <c r="G1342" s="13">
        <v>150.321</v>
      </c>
      <c r="H1342" s="13">
        <v>359.63</v>
      </c>
      <c r="I1342" s="13">
        <v>143</v>
      </c>
      <c r="J1342" s="13">
        <v>110.5</v>
      </c>
      <c r="K1342" s="13">
        <v>222.60499999999999</v>
      </c>
      <c r="L1342" s="13">
        <v>246.66</v>
      </c>
      <c r="M1342" s="13">
        <v>54.250999999999998</v>
      </c>
      <c r="N1342" s="13">
        <v>101.001</v>
      </c>
      <c r="O1342" s="13">
        <v>188.43600000000001</v>
      </c>
      <c r="P1342" s="13">
        <v>99.555999999999997</v>
      </c>
      <c r="Q1342" s="13">
        <v>150.923</v>
      </c>
      <c r="R1342" s="13">
        <v>111.999</v>
      </c>
      <c r="S1342" s="13" t="e">
        <f t="shared" ca="1" si="31"/>
        <v>#NAME?</v>
      </c>
      <c r="T1342" s="13">
        <v>53</v>
      </c>
      <c r="U1342" s="13">
        <v>19.5</v>
      </c>
    </row>
    <row r="1343" spans="1:21" s="4" customFormat="1">
      <c r="A1343" s="10">
        <v>42224</v>
      </c>
      <c r="B1343" s="13">
        <v>5392.8630000000003</v>
      </c>
      <c r="C1343" s="13">
        <v>326.26299999999998</v>
      </c>
      <c r="D1343" s="13">
        <v>105.93600000000001</v>
      </c>
      <c r="E1343" s="13">
        <v>195.798</v>
      </c>
      <c r="F1343" s="13">
        <v>137.89699999999999</v>
      </c>
      <c r="G1343" s="13">
        <v>150.321</v>
      </c>
      <c r="H1343" s="13">
        <v>359.63</v>
      </c>
      <c r="I1343" s="13">
        <v>143</v>
      </c>
      <c r="J1343" s="13">
        <v>110.5</v>
      </c>
      <c r="K1343" s="13">
        <v>222.60499999999999</v>
      </c>
      <c r="L1343" s="13">
        <v>246.66</v>
      </c>
      <c r="M1343" s="13">
        <v>54.250999999999998</v>
      </c>
      <c r="N1343" s="13">
        <v>101.001</v>
      </c>
      <c r="O1343" s="13">
        <v>188.43600000000001</v>
      </c>
      <c r="P1343" s="13">
        <v>99.555999999999997</v>
      </c>
      <c r="Q1343" s="13">
        <v>150.923</v>
      </c>
      <c r="R1343" s="13">
        <v>111.999</v>
      </c>
      <c r="S1343" s="13" t="e">
        <f t="shared" ca="1" si="31"/>
        <v>#NAME?</v>
      </c>
      <c r="T1343" s="13">
        <v>53</v>
      </c>
      <c r="U1343" s="13">
        <v>19.5</v>
      </c>
    </row>
    <row r="1344" spans="1:21" s="4" customFormat="1">
      <c r="A1344" s="10">
        <v>42225</v>
      </c>
      <c r="B1344" s="13">
        <v>5392.8630000000003</v>
      </c>
      <c r="C1344" s="13">
        <v>326.26299999999998</v>
      </c>
      <c r="D1344" s="13">
        <v>105.93600000000001</v>
      </c>
      <c r="E1344" s="13">
        <v>195.798</v>
      </c>
      <c r="F1344" s="13">
        <v>137.89699999999999</v>
      </c>
      <c r="G1344" s="13">
        <v>150.321</v>
      </c>
      <c r="H1344" s="13">
        <v>359.63</v>
      </c>
      <c r="I1344" s="13">
        <v>143</v>
      </c>
      <c r="J1344" s="13">
        <v>110.5</v>
      </c>
      <c r="K1344" s="13">
        <v>222.60499999999999</v>
      </c>
      <c r="L1344" s="13">
        <v>246.66</v>
      </c>
      <c r="M1344" s="13">
        <v>54.250999999999998</v>
      </c>
      <c r="N1344" s="13">
        <v>101.001</v>
      </c>
      <c r="O1344" s="13">
        <v>188.43600000000001</v>
      </c>
      <c r="P1344" s="13">
        <v>99.555999999999997</v>
      </c>
      <c r="Q1344" s="13">
        <v>150.923</v>
      </c>
      <c r="R1344" s="13">
        <v>111.999</v>
      </c>
      <c r="S1344" s="13" t="e">
        <f t="shared" ca="1" si="31"/>
        <v>#NAME?</v>
      </c>
      <c r="T1344" s="13">
        <v>53</v>
      </c>
      <c r="U1344" s="13">
        <v>19.5</v>
      </c>
    </row>
    <row r="1345" spans="1:21" s="4" customFormat="1">
      <c r="A1345" s="10">
        <v>42226</v>
      </c>
      <c r="B1345" s="13">
        <v>5392.8630000000003</v>
      </c>
      <c r="C1345" s="13">
        <v>318.60000000000002</v>
      </c>
      <c r="D1345" s="13">
        <v>104.861</v>
      </c>
      <c r="E1345" s="13">
        <v>192.20599999999999</v>
      </c>
      <c r="F1345" s="13">
        <v>134.28899999999999</v>
      </c>
      <c r="G1345" s="13">
        <v>147.55199999999999</v>
      </c>
      <c r="H1345" s="13">
        <v>352.06</v>
      </c>
      <c r="I1345" s="13">
        <v>143</v>
      </c>
      <c r="J1345" s="13">
        <v>110.5</v>
      </c>
      <c r="K1345" s="13">
        <v>223.19200000000001</v>
      </c>
      <c r="L1345" s="13">
        <v>248.02500000000001</v>
      </c>
      <c r="M1345" s="13">
        <v>55.665999999999997</v>
      </c>
      <c r="N1345" s="13">
        <v>103.666</v>
      </c>
      <c r="O1345" s="13">
        <v>190.90100000000001</v>
      </c>
      <c r="P1345" s="13">
        <v>99.308999999999997</v>
      </c>
      <c r="Q1345" s="13">
        <v>153.25399999999999</v>
      </c>
      <c r="R1345" s="13">
        <v>117.16500000000001</v>
      </c>
      <c r="S1345" s="13" t="e">
        <f t="shared" ca="1" si="31"/>
        <v>#NAME?</v>
      </c>
      <c r="T1345" s="13">
        <v>53</v>
      </c>
      <c r="U1345" s="13">
        <v>19.5</v>
      </c>
    </row>
    <row r="1346" spans="1:21" s="4" customFormat="1">
      <c r="A1346" s="10">
        <v>42227</v>
      </c>
      <c r="B1346" s="13">
        <v>5392.8630000000003</v>
      </c>
      <c r="C1346" s="13">
        <v>310.42899999999997</v>
      </c>
      <c r="D1346" s="13">
        <v>106.685</v>
      </c>
      <c r="E1346" s="13">
        <v>194.09899999999999</v>
      </c>
      <c r="F1346" s="13">
        <v>135.66</v>
      </c>
      <c r="G1346" s="13">
        <v>149.959</v>
      </c>
      <c r="H1346" s="13">
        <v>359.54199999999997</v>
      </c>
      <c r="I1346" s="13">
        <v>143</v>
      </c>
      <c r="J1346" s="13">
        <v>110.5</v>
      </c>
      <c r="K1346" s="13">
        <v>227.84200000000001</v>
      </c>
      <c r="L1346" s="13">
        <v>246.70500000000001</v>
      </c>
      <c r="M1346" s="13">
        <v>58.5</v>
      </c>
      <c r="N1346" s="13">
        <v>105</v>
      </c>
      <c r="O1346" s="13">
        <v>197.81100000000001</v>
      </c>
      <c r="P1346" s="13">
        <v>105.652</v>
      </c>
      <c r="Q1346" s="13">
        <v>163.64099999999999</v>
      </c>
      <c r="R1346" s="13">
        <v>127.914</v>
      </c>
      <c r="S1346" s="13" t="e">
        <f t="shared" ca="1" si="31"/>
        <v>#NAME?</v>
      </c>
      <c r="T1346" s="13">
        <v>53</v>
      </c>
      <c r="U1346" s="13">
        <v>19.5</v>
      </c>
    </row>
    <row r="1347" spans="1:21" s="4" customFormat="1">
      <c r="A1347" s="10">
        <v>42228</v>
      </c>
      <c r="B1347" s="13">
        <v>5392.8630000000003</v>
      </c>
      <c r="C1347" s="13">
        <v>304.959</v>
      </c>
      <c r="D1347" s="13">
        <v>108.384</v>
      </c>
      <c r="E1347" s="13">
        <v>195.79599999999999</v>
      </c>
      <c r="F1347" s="13">
        <v>136.744</v>
      </c>
      <c r="G1347" s="13">
        <v>152.06</v>
      </c>
      <c r="H1347" s="13">
        <v>366.73399999999998</v>
      </c>
      <c r="I1347" s="13">
        <v>143</v>
      </c>
      <c r="J1347" s="13">
        <v>110.5</v>
      </c>
      <c r="K1347" s="13">
        <v>233</v>
      </c>
      <c r="L1347" s="13">
        <v>251.21700000000001</v>
      </c>
      <c r="M1347" s="13">
        <v>62.5</v>
      </c>
      <c r="N1347" s="13">
        <v>107.417</v>
      </c>
      <c r="O1347" s="13">
        <v>208</v>
      </c>
      <c r="P1347" s="13">
        <v>108</v>
      </c>
      <c r="Q1347" s="13">
        <v>176.333</v>
      </c>
      <c r="R1347" s="13">
        <v>137.66300000000001</v>
      </c>
      <c r="S1347" s="13" t="e">
        <f t="shared" ca="1" si="31"/>
        <v>#NAME?</v>
      </c>
      <c r="T1347" s="13">
        <v>53</v>
      </c>
      <c r="U1347" s="13">
        <v>19.5</v>
      </c>
    </row>
    <row r="1348" spans="1:21" s="4" customFormat="1">
      <c r="A1348" s="10">
        <v>42229</v>
      </c>
      <c r="B1348" s="13">
        <v>5392.8630000000003</v>
      </c>
      <c r="C1348" s="13">
        <v>307.28199999999998</v>
      </c>
      <c r="D1348" s="13">
        <v>110.994</v>
      </c>
      <c r="E1348" s="13">
        <v>200.09299999999999</v>
      </c>
      <c r="F1348" s="13">
        <v>138.49199999999999</v>
      </c>
      <c r="G1348" s="13">
        <v>155.96700000000001</v>
      </c>
      <c r="H1348" s="13">
        <v>371.33499999999998</v>
      </c>
      <c r="I1348" s="13">
        <v>143</v>
      </c>
      <c r="J1348" s="13">
        <v>110.5</v>
      </c>
      <c r="K1348" s="13">
        <v>235.744</v>
      </c>
      <c r="L1348" s="13">
        <v>255.791</v>
      </c>
      <c r="M1348" s="13">
        <v>58.832999999999998</v>
      </c>
      <c r="N1348" s="13">
        <v>100.91800000000001</v>
      </c>
      <c r="O1348" s="13">
        <v>199.15600000000001</v>
      </c>
      <c r="P1348" s="13">
        <v>101.649</v>
      </c>
      <c r="Q1348" s="13">
        <v>163.81700000000001</v>
      </c>
      <c r="R1348" s="13">
        <v>128.833</v>
      </c>
      <c r="S1348" s="13" t="e">
        <f t="shared" ca="1" si="31"/>
        <v>#NAME?</v>
      </c>
      <c r="T1348" s="13">
        <v>53</v>
      </c>
      <c r="U1348" s="13">
        <v>19.5</v>
      </c>
    </row>
    <row r="1349" spans="1:21" s="4" customFormat="1">
      <c r="A1349" s="10">
        <v>42230</v>
      </c>
      <c r="B1349" s="13">
        <v>5392.8630000000003</v>
      </c>
      <c r="C1349" s="13">
        <v>305.04300000000001</v>
      </c>
      <c r="D1349" s="13">
        <v>111.108</v>
      </c>
      <c r="E1349" s="13">
        <v>199.928</v>
      </c>
      <c r="F1349" s="13">
        <v>138.01599999999999</v>
      </c>
      <c r="G1349" s="13">
        <v>156.613</v>
      </c>
      <c r="H1349" s="13">
        <v>374.30399999999997</v>
      </c>
      <c r="I1349" s="13">
        <v>143</v>
      </c>
      <c r="J1349" s="13">
        <v>110.5</v>
      </c>
      <c r="K1349" s="13">
        <v>237.345</v>
      </c>
      <c r="L1349" s="13">
        <v>258.46600000000001</v>
      </c>
      <c r="M1349" s="13">
        <v>60.5</v>
      </c>
      <c r="N1349" s="13">
        <v>101.5</v>
      </c>
      <c r="O1349" s="13">
        <v>203.81</v>
      </c>
      <c r="P1349" s="13">
        <v>103.16500000000001</v>
      </c>
      <c r="Q1349" s="13">
        <v>172.49700000000001</v>
      </c>
      <c r="R1349" s="13">
        <v>133.834</v>
      </c>
      <c r="S1349" s="13" t="e">
        <f t="shared" ca="1" si="31"/>
        <v>#NAME?</v>
      </c>
      <c r="T1349" s="13">
        <v>53</v>
      </c>
      <c r="U1349" s="13">
        <v>19.5</v>
      </c>
    </row>
    <row r="1350" spans="1:21" s="4" customFormat="1">
      <c r="A1350" s="10">
        <v>42231</v>
      </c>
      <c r="B1350" s="13">
        <v>5392.8630000000003</v>
      </c>
      <c r="C1350" s="13">
        <v>305.04300000000001</v>
      </c>
      <c r="D1350" s="13">
        <v>111.108</v>
      </c>
      <c r="E1350" s="13">
        <v>199.928</v>
      </c>
      <c r="F1350" s="13">
        <v>138.01599999999999</v>
      </c>
      <c r="G1350" s="13">
        <v>156.613</v>
      </c>
      <c r="H1350" s="13">
        <v>374.30399999999997</v>
      </c>
      <c r="I1350" s="13">
        <v>143</v>
      </c>
      <c r="J1350" s="13">
        <v>110.5</v>
      </c>
      <c r="K1350" s="13">
        <v>237.345</v>
      </c>
      <c r="L1350" s="13">
        <v>258.46600000000001</v>
      </c>
      <c r="M1350" s="13">
        <v>60.5</v>
      </c>
      <c r="N1350" s="13">
        <v>101.5</v>
      </c>
      <c r="O1350" s="13">
        <v>203.81</v>
      </c>
      <c r="P1350" s="13">
        <v>103.16500000000001</v>
      </c>
      <c r="Q1350" s="13">
        <v>172.49700000000001</v>
      </c>
      <c r="R1350" s="13">
        <v>133.834</v>
      </c>
      <c r="S1350" s="13" t="e">
        <f t="shared" ca="1" si="31"/>
        <v>#NAME?</v>
      </c>
      <c r="T1350" s="13">
        <v>53</v>
      </c>
      <c r="U1350" s="13">
        <v>19.5</v>
      </c>
    </row>
    <row r="1351" spans="1:21" s="4" customFormat="1">
      <c r="A1351" s="10">
        <v>42232</v>
      </c>
      <c r="B1351" s="13">
        <v>5392.8630000000003</v>
      </c>
      <c r="C1351" s="13">
        <v>305.04300000000001</v>
      </c>
      <c r="D1351" s="13">
        <v>111.108</v>
      </c>
      <c r="E1351" s="13">
        <v>199.928</v>
      </c>
      <c r="F1351" s="13">
        <v>138.01599999999999</v>
      </c>
      <c r="G1351" s="13">
        <v>156.613</v>
      </c>
      <c r="H1351" s="13">
        <v>374.30399999999997</v>
      </c>
      <c r="I1351" s="13">
        <v>143</v>
      </c>
      <c r="J1351" s="13">
        <v>110.5</v>
      </c>
      <c r="K1351" s="13">
        <v>237.345</v>
      </c>
      <c r="L1351" s="13">
        <v>258.46600000000001</v>
      </c>
      <c r="M1351" s="13">
        <v>60.5</v>
      </c>
      <c r="N1351" s="13">
        <v>101.5</v>
      </c>
      <c r="O1351" s="13">
        <v>203.81</v>
      </c>
      <c r="P1351" s="13">
        <v>103.16500000000001</v>
      </c>
      <c r="Q1351" s="13">
        <v>172.49700000000001</v>
      </c>
      <c r="R1351" s="13">
        <v>133.834</v>
      </c>
      <c r="S1351" s="13" t="e">
        <f t="shared" ca="1" si="31"/>
        <v>#NAME?</v>
      </c>
      <c r="T1351" s="13">
        <v>53</v>
      </c>
      <c r="U1351" s="13">
        <v>19.5</v>
      </c>
    </row>
    <row r="1352" spans="1:21" s="4" customFormat="1">
      <c r="A1352" s="10">
        <v>42233</v>
      </c>
      <c r="B1352" s="13">
        <v>5392.8630000000003</v>
      </c>
      <c r="C1352" s="13">
        <v>304.41699999999997</v>
      </c>
      <c r="D1352" s="13">
        <v>110.889</v>
      </c>
      <c r="E1352" s="13">
        <v>200.65799999999999</v>
      </c>
      <c r="F1352" s="13">
        <v>138.62700000000001</v>
      </c>
      <c r="G1352" s="13">
        <v>156.69300000000001</v>
      </c>
      <c r="H1352" s="13">
        <v>381.488</v>
      </c>
      <c r="I1352" s="13">
        <v>143</v>
      </c>
      <c r="J1352" s="13">
        <v>110.5</v>
      </c>
      <c r="K1352" s="13">
        <v>242.15600000000001</v>
      </c>
      <c r="L1352" s="13">
        <v>264.202</v>
      </c>
      <c r="M1352" s="13">
        <v>61</v>
      </c>
      <c r="N1352" s="13">
        <v>101.313</v>
      </c>
      <c r="O1352" s="13">
        <v>206.411</v>
      </c>
      <c r="P1352" s="13">
        <v>104.227</v>
      </c>
      <c r="Q1352" s="13">
        <v>177.976</v>
      </c>
      <c r="R1352" s="13">
        <v>138.708</v>
      </c>
      <c r="S1352" s="13" t="e">
        <f t="shared" ca="1" si="31"/>
        <v>#NAME?</v>
      </c>
      <c r="T1352" s="13">
        <v>53</v>
      </c>
      <c r="U1352" s="13">
        <v>19.5</v>
      </c>
    </row>
    <row r="1353" spans="1:21" s="4" customFormat="1">
      <c r="A1353" s="10">
        <v>42234</v>
      </c>
      <c r="B1353" s="13">
        <v>5392.8630000000003</v>
      </c>
      <c r="C1353" s="13">
        <v>309.01900000000001</v>
      </c>
      <c r="D1353" s="13">
        <v>112.267</v>
      </c>
      <c r="E1353" s="13">
        <v>204.54900000000001</v>
      </c>
      <c r="F1353" s="13">
        <v>140.91499999999999</v>
      </c>
      <c r="G1353" s="13">
        <v>159.63499999999999</v>
      </c>
      <c r="H1353" s="13">
        <v>384.334</v>
      </c>
      <c r="I1353" s="13">
        <v>143</v>
      </c>
      <c r="J1353" s="13">
        <v>110.5</v>
      </c>
      <c r="K1353" s="13">
        <v>244.196</v>
      </c>
      <c r="L1353" s="13">
        <v>265.267</v>
      </c>
      <c r="M1353" s="13">
        <v>61.250999999999998</v>
      </c>
      <c r="N1353" s="13">
        <v>102.834</v>
      </c>
      <c r="O1353" s="13">
        <v>208.64599999999999</v>
      </c>
      <c r="P1353" s="13">
        <v>103.825</v>
      </c>
      <c r="Q1353" s="13">
        <v>175.45500000000001</v>
      </c>
      <c r="R1353" s="13">
        <v>138.50399999999999</v>
      </c>
      <c r="S1353" s="13" t="e">
        <f t="shared" ca="1" si="31"/>
        <v>#NAME?</v>
      </c>
      <c r="T1353" s="13">
        <v>53</v>
      </c>
      <c r="U1353" s="13">
        <v>19.5</v>
      </c>
    </row>
    <row r="1354" spans="1:21" s="4" customFormat="1">
      <c r="A1354" s="10">
        <v>42235</v>
      </c>
      <c r="B1354" s="13">
        <v>5392.8630000000003</v>
      </c>
      <c r="C1354" s="13">
        <v>314.14800000000002</v>
      </c>
      <c r="D1354" s="13">
        <v>113.85899999999999</v>
      </c>
      <c r="E1354" s="13">
        <v>207.64400000000001</v>
      </c>
      <c r="F1354" s="13">
        <v>143.20599999999999</v>
      </c>
      <c r="G1354" s="13">
        <v>162.92699999999999</v>
      </c>
      <c r="H1354" s="13">
        <v>391.78899999999999</v>
      </c>
      <c r="I1354" s="13">
        <v>143</v>
      </c>
      <c r="J1354" s="13">
        <v>110.5</v>
      </c>
      <c r="K1354" s="13">
        <v>247.76599999999999</v>
      </c>
      <c r="L1354" s="13">
        <v>274.822</v>
      </c>
      <c r="M1354" s="13">
        <v>63.5</v>
      </c>
      <c r="N1354" s="13">
        <v>104.417</v>
      </c>
      <c r="O1354" s="13">
        <v>216.61699999999999</v>
      </c>
      <c r="P1354" s="13">
        <v>107.58499999999999</v>
      </c>
      <c r="Q1354" s="13">
        <v>179.88800000000001</v>
      </c>
      <c r="R1354" s="13">
        <v>147.167</v>
      </c>
      <c r="S1354" s="13" t="e">
        <f t="shared" ca="1" si="31"/>
        <v>#NAME?</v>
      </c>
      <c r="T1354" s="13">
        <v>53</v>
      </c>
      <c r="U1354" s="13">
        <v>19.5</v>
      </c>
    </row>
    <row r="1355" spans="1:21" s="4" customFormat="1">
      <c r="A1355" s="10">
        <v>42236</v>
      </c>
      <c r="B1355" s="13">
        <v>5392.8630000000003</v>
      </c>
      <c r="C1355" s="13">
        <v>320.233</v>
      </c>
      <c r="D1355" s="13">
        <v>115.65300000000001</v>
      </c>
      <c r="E1355" s="13">
        <v>212.27199999999999</v>
      </c>
      <c r="F1355" s="13">
        <v>145.19900000000001</v>
      </c>
      <c r="G1355" s="13">
        <v>166.541</v>
      </c>
      <c r="H1355" s="13">
        <v>400.85899999999998</v>
      </c>
      <c r="I1355" s="13">
        <v>143</v>
      </c>
      <c r="J1355" s="13">
        <v>110.5</v>
      </c>
      <c r="K1355" s="13">
        <v>251.39400000000001</v>
      </c>
      <c r="L1355" s="13">
        <v>277.03300000000002</v>
      </c>
      <c r="M1355" s="13">
        <v>67.5</v>
      </c>
      <c r="N1355" s="13">
        <v>106.167</v>
      </c>
      <c r="O1355" s="13">
        <v>228.58699999999999</v>
      </c>
      <c r="P1355" s="13">
        <v>112.86799999999999</v>
      </c>
      <c r="Q1355" s="13">
        <v>179.85599999999999</v>
      </c>
      <c r="R1355" s="13">
        <v>153.99700000000001</v>
      </c>
      <c r="S1355" s="13" t="e">
        <f t="shared" ca="1" si="31"/>
        <v>#NAME?</v>
      </c>
      <c r="T1355" s="13">
        <v>53</v>
      </c>
      <c r="U1355" s="13">
        <v>19.5</v>
      </c>
    </row>
    <row r="1356" spans="1:21" s="4" customFormat="1">
      <c r="A1356" s="10">
        <v>42237</v>
      </c>
      <c r="B1356" s="13">
        <v>5392.8630000000003</v>
      </c>
      <c r="C1356" s="13">
        <v>329.71499999999997</v>
      </c>
      <c r="D1356" s="13">
        <v>119.78400000000001</v>
      </c>
      <c r="E1356" s="13">
        <v>216.08600000000001</v>
      </c>
      <c r="F1356" s="13">
        <v>148.46</v>
      </c>
      <c r="G1356" s="13">
        <v>170.364</v>
      </c>
      <c r="H1356" s="13">
        <v>419.68200000000002</v>
      </c>
      <c r="I1356" s="13">
        <v>143</v>
      </c>
      <c r="J1356" s="13">
        <v>110.5</v>
      </c>
      <c r="K1356" s="13">
        <v>260.959</v>
      </c>
      <c r="L1356" s="13">
        <v>279.11799999999999</v>
      </c>
      <c r="M1356" s="13">
        <v>71.667000000000002</v>
      </c>
      <c r="N1356" s="13">
        <v>107.334</v>
      </c>
      <c r="O1356" s="13">
        <v>231.399</v>
      </c>
      <c r="P1356" s="13">
        <v>114.578</v>
      </c>
      <c r="Q1356" s="13">
        <v>183.816</v>
      </c>
      <c r="R1356" s="13">
        <v>156.00200000000001</v>
      </c>
      <c r="S1356" s="13" t="e">
        <f t="shared" ca="1" si="31"/>
        <v>#NAME?</v>
      </c>
      <c r="T1356" s="13">
        <v>53</v>
      </c>
      <c r="U1356" s="13">
        <v>19.5</v>
      </c>
    </row>
    <row r="1357" spans="1:21" s="4" customFormat="1">
      <c r="A1357" s="10">
        <v>42238</v>
      </c>
      <c r="B1357" s="13">
        <v>5392.8630000000003</v>
      </c>
      <c r="C1357" s="13">
        <v>329.71499999999997</v>
      </c>
      <c r="D1357" s="13">
        <v>119.78400000000001</v>
      </c>
      <c r="E1357" s="13">
        <v>216.08600000000001</v>
      </c>
      <c r="F1357" s="13">
        <v>148.46</v>
      </c>
      <c r="G1357" s="13">
        <v>170.364</v>
      </c>
      <c r="H1357" s="13">
        <v>419.68200000000002</v>
      </c>
      <c r="I1357" s="13">
        <v>143</v>
      </c>
      <c r="J1357" s="13">
        <v>110.5</v>
      </c>
      <c r="K1357" s="13">
        <v>260.959</v>
      </c>
      <c r="L1357" s="13">
        <v>279.11799999999999</v>
      </c>
      <c r="M1357" s="13">
        <v>71.667000000000002</v>
      </c>
      <c r="N1357" s="13">
        <v>107.334</v>
      </c>
      <c r="O1357" s="13">
        <v>231.399</v>
      </c>
      <c r="P1357" s="13">
        <v>114.578</v>
      </c>
      <c r="Q1357" s="13">
        <v>183.816</v>
      </c>
      <c r="R1357" s="13">
        <v>156.00200000000001</v>
      </c>
      <c r="S1357" s="13" t="e">
        <f t="shared" ca="1" si="31"/>
        <v>#NAME?</v>
      </c>
      <c r="T1357" s="13">
        <v>53</v>
      </c>
      <c r="U1357" s="13">
        <v>19.5</v>
      </c>
    </row>
    <row r="1358" spans="1:21" s="4" customFormat="1">
      <c r="A1358" s="10">
        <v>42239</v>
      </c>
      <c r="B1358" s="13">
        <v>5392.8630000000003</v>
      </c>
      <c r="C1358" s="13">
        <v>329.71499999999997</v>
      </c>
      <c r="D1358" s="13">
        <v>119.78400000000001</v>
      </c>
      <c r="E1358" s="13">
        <v>216.08600000000001</v>
      </c>
      <c r="F1358" s="13">
        <v>148.46</v>
      </c>
      <c r="G1358" s="13">
        <v>170.364</v>
      </c>
      <c r="H1358" s="13">
        <v>419.68200000000002</v>
      </c>
      <c r="I1358" s="13">
        <v>143</v>
      </c>
      <c r="J1358" s="13">
        <v>110.5</v>
      </c>
      <c r="K1358" s="13">
        <v>260.959</v>
      </c>
      <c r="L1358" s="13">
        <v>279.11799999999999</v>
      </c>
      <c r="M1358" s="13">
        <v>71.667000000000002</v>
      </c>
      <c r="N1358" s="13">
        <v>107.334</v>
      </c>
      <c r="O1358" s="13">
        <v>231.399</v>
      </c>
      <c r="P1358" s="13">
        <v>114.578</v>
      </c>
      <c r="Q1358" s="13">
        <v>183.816</v>
      </c>
      <c r="R1358" s="13">
        <v>156.00200000000001</v>
      </c>
      <c r="S1358" s="13" t="e">
        <f t="shared" ca="1" si="31"/>
        <v>#NAME?</v>
      </c>
      <c r="T1358" s="13">
        <v>53</v>
      </c>
      <c r="U1358" s="13">
        <v>19.5</v>
      </c>
    </row>
    <row r="1359" spans="1:21" s="4" customFormat="1">
      <c r="A1359" s="10">
        <v>42240</v>
      </c>
      <c r="B1359" s="13">
        <v>5392.8630000000003</v>
      </c>
      <c r="C1359" s="13">
        <v>351.5</v>
      </c>
      <c r="D1359" s="13">
        <v>131.113</v>
      </c>
      <c r="E1359" s="13">
        <v>234.68199999999999</v>
      </c>
      <c r="F1359" s="13">
        <v>158.58799999999999</v>
      </c>
      <c r="G1359" s="13">
        <v>184.768</v>
      </c>
      <c r="H1359" s="13">
        <v>447.07299999999998</v>
      </c>
      <c r="I1359" s="13">
        <v>143</v>
      </c>
      <c r="J1359" s="13">
        <v>110.5</v>
      </c>
      <c r="K1359" s="13">
        <v>271.65100000000001</v>
      </c>
      <c r="L1359" s="13">
        <v>294.49400000000003</v>
      </c>
      <c r="M1359" s="13">
        <v>79.5</v>
      </c>
      <c r="N1359" s="13">
        <v>117.166</v>
      </c>
      <c r="O1359" s="13">
        <v>247.857</v>
      </c>
      <c r="P1359" s="13">
        <v>123.52</v>
      </c>
      <c r="Q1359" s="13">
        <v>193.84100000000001</v>
      </c>
      <c r="R1359" s="13">
        <v>167.166</v>
      </c>
      <c r="S1359" s="13" t="e">
        <f t="shared" ca="1" si="31"/>
        <v>#NAME?</v>
      </c>
      <c r="T1359" s="13">
        <v>53</v>
      </c>
      <c r="U1359" s="13">
        <v>19.5</v>
      </c>
    </row>
    <row r="1360" spans="1:21" s="4" customFormat="1">
      <c r="A1360" s="10">
        <v>42241</v>
      </c>
      <c r="B1360" s="13">
        <v>5392.8630000000003</v>
      </c>
      <c r="C1360" s="13">
        <v>348.77300000000002</v>
      </c>
      <c r="D1360" s="13">
        <v>130.55600000000001</v>
      </c>
      <c r="E1360" s="13">
        <v>232.238</v>
      </c>
      <c r="F1360" s="13">
        <v>156.541</v>
      </c>
      <c r="G1360" s="13">
        <v>180.95</v>
      </c>
      <c r="H1360" s="13">
        <v>424.74400000000003</v>
      </c>
      <c r="I1360" s="13">
        <v>143</v>
      </c>
      <c r="J1360" s="13">
        <v>110.5</v>
      </c>
      <c r="K1360" s="13">
        <v>256.28100000000001</v>
      </c>
      <c r="L1360" s="13">
        <v>276.85399999999998</v>
      </c>
      <c r="M1360" s="13">
        <v>73.27</v>
      </c>
      <c r="N1360" s="13">
        <v>114.355</v>
      </c>
      <c r="O1360" s="13">
        <v>232.57599999999999</v>
      </c>
      <c r="P1360" s="13">
        <v>115.48699999999999</v>
      </c>
      <c r="Q1360" s="13">
        <v>177.61099999999999</v>
      </c>
      <c r="R1360" s="13">
        <v>150.88999999999999</v>
      </c>
      <c r="S1360" s="13" t="e">
        <f t="shared" ca="1" si="31"/>
        <v>#NAME?</v>
      </c>
      <c r="T1360" s="13">
        <v>53</v>
      </c>
      <c r="U1360" s="13">
        <v>19.5</v>
      </c>
    </row>
    <row r="1361" spans="1:21" s="4" customFormat="1">
      <c r="A1361" s="10">
        <v>42242</v>
      </c>
      <c r="B1361" s="13">
        <v>5392.8630000000003</v>
      </c>
      <c r="C1361" s="13">
        <v>346.29</v>
      </c>
      <c r="D1361" s="13">
        <v>127.657</v>
      </c>
      <c r="E1361" s="13">
        <v>224.703</v>
      </c>
      <c r="F1361" s="13">
        <v>150.48599999999999</v>
      </c>
      <c r="G1361" s="13">
        <v>180.739</v>
      </c>
      <c r="H1361" s="13">
        <v>415.40699999999998</v>
      </c>
      <c r="I1361" s="13">
        <v>143</v>
      </c>
      <c r="J1361" s="13">
        <v>110.5</v>
      </c>
      <c r="K1361" s="13">
        <v>254.85300000000001</v>
      </c>
      <c r="L1361" s="13">
        <v>270.75099999999998</v>
      </c>
      <c r="M1361" s="13">
        <v>71.471999999999994</v>
      </c>
      <c r="N1361" s="13">
        <v>115.246</v>
      </c>
      <c r="O1361" s="13">
        <v>236.87700000000001</v>
      </c>
      <c r="P1361" s="13">
        <v>115.827</v>
      </c>
      <c r="Q1361" s="13">
        <v>179.14699999999999</v>
      </c>
      <c r="R1361" s="13">
        <v>152.834</v>
      </c>
      <c r="S1361" s="13" t="e">
        <f t="shared" ca="1" si="31"/>
        <v>#NAME?</v>
      </c>
      <c r="T1361" s="13">
        <v>53</v>
      </c>
      <c r="U1361" s="13">
        <v>19.5</v>
      </c>
    </row>
    <row r="1362" spans="1:21" s="4" customFormat="1">
      <c r="A1362" s="10">
        <v>42243</v>
      </c>
      <c r="B1362" s="13">
        <v>5392.8630000000003</v>
      </c>
      <c r="C1362" s="13">
        <v>328.14100000000002</v>
      </c>
      <c r="D1362" s="13">
        <v>118.52800000000001</v>
      </c>
      <c r="E1362" s="13">
        <v>218.232</v>
      </c>
      <c r="F1362" s="13">
        <v>142.81299999999999</v>
      </c>
      <c r="G1362" s="13">
        <v>172.178</v>
      </c>
      <c r="H1362" s="13">
        <v>379.154</v>
      </c>
      <c r="I1362" s="13">
        <v>143</v>
      </c>
      <c r="J1362" s="13">
        <v>110.5</v>
      </c>
      <c r="K1362" s="13">
        <v>244.36799999999999</v>
      </c>
      <c r="L1362" s="13">
        <v>260.58499999999998</v>
      </c>
      <c r="M1362" s="13">
        <v>66</v>
      </c>
      <c r="N1362" s="13">
        <v>111.167</v>
      </c>
      <c r="O1362" s="13">
        <v>226.202</v>
      </c>
      <c r="P1362" s="13">
        <v>113.03</v>
      </c>
      <c r="Q1362" s="13">
        <v>167.26900000000001</v>
      </c>
      <c r="R1362" s="13">
        <v>140.83600000000001</v>
      </c>
      <c r="S1362" s="13" t="e">
        <f t="shared" ca="1" si="31"/>
        <v>#NAME?</v>
      </c>
      <c r="T1362" s="13">
        <v>53</v>
      </c>
      <c r="U1362" s="13">
        <v>19.5</v>
      </c>
    </row>
    <row r="1363" spans="1:21" s="4" customFormat="1">
      <c r="A1363" s="10">
        <v>42244</v>
      </c>
      <c r="B1363" s="13">
        <v>5392.8630000000003</v>
      </c>
      <c r="C1363" s="13">
        <v>331.23200000000003</v>
      </c>
      <c r="D1363" s="13">
        <v>119.372</v>
      </c>
      <c r="E1363" s="13">
        <v>216.72900000000001</v>
      </c>
      <c r="F1363" s="13">
        <v>143.46299999999999</v>
      </c>
      <c r="G1363" s="13">
        <v>173.71100000000001</v>
      </c>
      <c r="H1363" s="13">
        <v>375.03199999999998</v>
      </c>
      <c r="I1363" s="13">
        <v>143</v>
      </c>
      <c r="J1363" s="13">
        <v>110.5</v>
      </c>
      <c r="K1363" s="13">
        <v>247.01300000000001</v>
      </c>
      <c r="L1363" s="13">
        <v>262.76499999999999</v>
      </c>
      <c r="M1363" s="13">
        <v>65.582999999999998</v>
      </c>
      <c r="N1363" s="13">
        <v>111.666</v>
      </c>
      <c r="O1363" s="13">
        <v>228.18799999999999</v>
      </c>
      <c r="P1363" s="13">
        <v>114.289</v>
      </c>
      <c r="Q1363" s="13">
        <v>169.934</v>
      </c>
      <c r="R1363" s="13">
        <v>141.49799999999999</v>
      </c>
      <c r="S1363" s="13" t="e">
        <f t="shared" ca="1" si="31"/>
        <v>#NAME?</v>
      </c>
      <c r="T1363" s="13">
        <v>53</v>
      </c>
      <c r="U1363" s="13">
        <v>19.5</v>
      </c>
    </row>
    <row r="1364" spans="1:21" s="4" customFormat="1">
      <c r="A1364" s="10">
        <v>42245</v>
      </c>
      <c r="B1364" s="13">
        <v>5392.8630000000003</v>
      </c>
      <c r="C1364" s="13">
        <v>331.23200000000003</v>
      </c>
      <c r="D1364" s="13">
        <v>119.372</v>
      </c>
      <c r="E1364" s="13">
        <v>216.72900000000001</v>
      </c>
      <c r="F1364" s="13">
        <v>143.46299999999999</v>
      </c>
      <c r="G1364" s="13">
        <v>173.71100000000001</v>
      </c>
      <c r="H1364" s="13">
        <v>375.03199999999998</v>
      </c>
      <c r="I1364" s="13">
        <v>143</v>
      </c>
      <c r="J1364" s="13">
        <v>110.5</v>
      </c>
      <c r="K1364" s="13">
        <v>247.01300000000001</v>
      </c>
      <c r="L1364" s="13">
        <v>262.76499999999999</v>
      </c>
      <c r="M1364" s="13">
        <v>65.582999999999998</v>
      </c>
      <c r="N1364" s="13">
        <v>111.666</v>
      </c>
      <c r="O1364" s="13">
        <v>228.18799999999999</v>
      </c>
      <c r="P1364" s="13">
        <v>114.289</v>
      </c>
      <c r="Q1364" s="13">
        <v>169.934</v>
      </c>
      <c r="R1364" s="13">
        <v>141.49799999999999</v>
      </c>
      <c r="S1364" s="13" t="e">
        <f t="shared" ca="1" si="31"/>
        <v>#NAME?</v>
      </c>
      <c r="T1364" s="13">
        <v>53</v>
      </c>
      <c r="U1364" s="13">
        <v>19.5</v>
      </c>
    </row>
    <row r="1365" spans="1:21" s="4" customFormat="1">
      <c r="A1365" s="10">
        <v>42246</v>
      </c>
      <c r="B1365" s="13">
        <v>5392.8630000000003</v>
      </c>
      <c r="C1365" s="13">
        <v>331.23200000000003</v>
      </c>
      <c r="D1365" s="13">
        <v>119.372</v>
      </c>
      <c r="E1365" s="13">
        <v>216.72900000000001</v>
      </c>
      <c r="F1365" s="13">
        <v>143.46299999999999</v>
      </c>
      <c r="G1365" s="13">
        <v>173.71100000000001</v>
      </c>
      <c r="H1365" s="13">
        <v>375.03199999999998</v>
      </c>
      <c r="I1365" s="13">
        <v>143</v>
      </c>
      <c r="J1365" s="13">
        <v>110.5</v>
      </c>
      <c r="K1365" s="13">
        <v>247.01300000000001</v>
      </c>
      <c r="L1365" s="13">
        <v>262.76499999999999</v>
      </c>
      <c r="M1365" s="13">
        <v>65.582999999999998</v>
      </c>
      <c r="N1365" s="13">
        <v>111.666</v>
      </c>
      <c r="O1365" s="13">
        <v>228.18799999999999</v>
      </c>
      <c r="P1365" s="13">
        <v>114.289</v>
      </c>
      <c r="Q1365" s="13">
        <v>169.934</v>
      </c>
      <c r="R1365" s="13">
        <v>141.49799999999999</v>
      </c>
      <c r="S1365" s="13" t="e">
        <f t="shared" ca="1" si="31"/>
        <v>#NAME?</v>
      </c>
      <c r="T1365" s="13">
        <v>53</v>
      </c>
      <c r="U1365" s="13">
        <v>19.5</v>
      </c>
    </row>
    <row r="1366" spans="1:21" s="4" customFormat="1">
      <c r="A1366" s="10">
        <v>42247</v>
      </c>
      <c r="B1366" s="13">
        <v>5392.8630000000003</v>
      </c>
      <c r="C1366" s="13">
        <v>350.77199999999999</v>
      </c>
      <c r="D1366" s="13">
        <v>120.51</v>
      </c>
      <c r="E1366" s="13">
        <v>217.715</v>
      </c>
      <c r="F1366" s="13">
        <v>145.57</v>
      </c>
      <c r="G1366" s="13">
        <v>174.20099999999999</v>
      </c>
      <c r="H1366" s="13">
        <v>370.43099999999998</v>
      </c>
      <c r="I1366" s="13">
        <v>143</v>
      </c>
      <c r="J1366" s="13">
        <v>110.5</v>
      </c>
      <c r="K1366" s="13">
        <v>247.79599999999999</v>
      </c>
      <c r="L1366" s="13">
        <v>262.20699999999999</v>
      </c>
      <c r="M1366" s="13">
        <v>66.656999999999996</v>
      </c>
      <c r="N1366" s="13">
        <v>114.5</v>
      </c>
      <c r="O1366" s="13">
        <v>235.50200000000001</v>
      </c>
      <c r="P1366" s="13">
        <v>117.004</v>
      </c>
      <c r="Q1366" s="13">
        <v>175.5</v>
      </c>
      <c r="R1366" s="13">
        <v>144.02000000000001</v>
      </c>
      <c r="S1366" s="13" t="e">
        <f t="shared" ca="1" si="31"/>
        <v>#NAME?</v>
      </c>
      <c r="T1366" s="13">
        <v>53</v>
      </c>
      <c r="U1366" s="13">
        <v>19.5</v>
      </c>
    </row>
    <row r="1367" spans="1:21" s="4" customFormat="1">
      <c r="A1367" s="10">
        <v>42248</v>
      </c>
      <c r="B1367" s="13">
        <v>5392.8630000000003</v>
      </c>
      <c r="C1367" s="13">
        <v>365.55900000000003</v>
      </c>
      <c r="D1367" s="13">
        <v>127.794</v>
      </c>
      <c r="E1367" s="13">
        <v>230.76300000000001</v>
      </c>
      <c r="F1367" s="13">
        <v>154.82300000000001</v>
      </c>
      <c r="G1367" s="13">
        <v>179.81299999999999</v>
      </c>
      <c r="H1367" s="13">
        <v>383.50900000000001</v>
      </c>
      <c r="I1367" s="13">
        <v>143</v>
      </c>
      <c r="J1367" s="13">
        <v>110.5</v>
      </c>
      <c r="K1367" s="13">
        <v>266.51499999999999</v>
      </c>
      <c r="L1367" s="13">
        <v>276.815</v>
      </c>
      <c r="M1367" s="13">
        <v>69.667000000000002</v>
      </c>
      <c r="N1367" s="13">
        <v>116.83199999999999</v>
      </c>
      <c r="O1367" s="13">
        <v>238.80199999999999</v>
      </c>
      <c r="P1367" s="13">
        <v>119.709</v>
      </c>
      <c r="Q1367" s="13">
        <v>178.589</v>
      </c>
      <c r="R1367" s="13">
        <v>146.291</v>
      </c>
      <c r="S1367" s="13" t="e">
        <f t="shared" ca="1" si="31"/>
        <v>#NAME?</v>
      </c>
      <c r="T1367" s="13">
        <v>53</v>
      </c>
      <c r="U1367" s="13">
        <v>19.5</v>
      </c>
    </row>
    <row r="1368" spans="1:21" s="4" customFormat="1">
      <c r="A1368" s="10">
        <v>42249</v>
      </c>
      <c r="B1368" s="13">
        <v>5392.8630000000003</v>
      </c>
      <c r="C1368" s="13">
        <v>376.21199999999999</v>
      </c>
      <c r="D1368" s="13">
        <v>128.31899999999999</v>
      </c>
      <c r="E1368" s="13">
        <v>230.68</v>
      </c>
      <c r="F1368" s="13">
        <v>154.62100000000001</v>
      </c>
      <c r="G1368" s="13">
        <v>178.28100000000001</v>
      </c>
      <c r="H1368" s="13">
        <v>396.77</v>
      </c>
      <c r="I1368" s="13">
        <v>143</v>
      </c>
      <c r="J1368" s="13">
        <v>110.5</v>
      </c>
      <c r="K1368" s="13">
        <v>268.87700000000001</v>
      </c>
      <c r="L1368" s="13">
        <v>282.71499999999997</v>
      </c>
      <c r="M1368" s="13">
        <v>70</v>
      </c>
      <c r="N1368" s="13">
        <v>118.55</v>
      </c>
      <c r="O1368" s="13">
        <v>246.012</v>
      </c>
      <c r="P1368" s="13">
        <v>123.505</v>
      </c>
      <c r="Q1368" s="13">
        <v>187.00200000000001</v>
      </c>
      <c r="R1368" s="13">
        <v>148.86500000000001</v>
      </c>
      <c r="S1368" s="13" t="e">
        <f t="shared" ca="1" si="31"/>
        <v>#NAME?</v>
      </c>
      <c r="T1368" s="13">
        <v>53</v>
      </c>
      <c r="U1368" s="13">
        <v>19.5</v>
      </c>
    </row>
    <row r="1369" spans="1:21" s="4" customFormat="1">
      <c r="A1369" s="10">
        <v>42250</v>
      </c>
      <c r="B1369" s="13">
        <v>5392.8630000000003</v>
      </c>
      <c r="C1369" s="13">
        <v>369.78199999999998</v>
      </c>
      <c r="D1369" s="13">
        <v>124.37</v>
      </c>
      <c r="E1369" s="13">
        <v>223.2</v>
      </c>
      <c r="F1369" s="13">
        <v>147.87799999999999</v>
      </c>
      <c r="G1369" s="13">
        <v>174.06899999999999</v>
      </c>
      <c r="H1369" s="13">
        <v>378.15199999999999</v>
      </c>
      <c r="I1369" s="13">
        <v>143</v>
      </c>
      <c r="J1369" s="13">
        <v>110.5</v>
      </c>
      <c r="K1369" s="13">
        <v>262.387</v>
      </c>
      <c r="L1369" s="13">
        <v>273.11</v>
      </c>
      <c r="M1369" s="13">
        <v>69.001000000000005</v>
      </c>
      <c r="N1369" s="13">
        <v>117.834</v>
      </c>
      <c r="O1369" s="13">
        <v>241.5</v>
      </c>
      <c r="P1369" s="13">
        <v>122.842</v>
      </c>
      <c r="Q1369" s="13">
        <v>181.48699999999999</v>
      </c>
      <c r="R1369" s="13">
        <v>147.00200000000001</v>
      </c>
      <c r="S1369" s="13" t="e">
        <f t="shared" ca="1" si="31"/>
        <v>#NAME?</v>
      </c>
      <c r="T1369" s="13">
        <v>53</v>
      </c>
      <c r="U1369" s="13">
        <v>19.5</v>
      </c>
    </row>
    <row r="1370" spans="1:21" s="4" customFormat="1">
      <c r="A1370" s="10">
        <v>42251</v>
      </c>
      <c r="B1370" s="13">
        <v>5392.8630000000003</v>
      </c>
      <c r="C1370" s="13">
        <v>379.01400000000001</v>
      </c>
      <c r="D1370" s="13">
        <v>128.20699999999999</v>
      </c>
      <c r="E1370" s="13">
        <v>227.596</v>
      </c>
      <c r="F1370" s="13">
        <v>152.869</v>
      </c>
      <c r="G1370" s="13">
        <v>177.73099999999999</v>
      </c>
      <c r="H1370" s="13">
        <v>384.53800000000001</v>
      </c>
      <c r="I1370" s="13">
        <v>143</v>
      </c>
      <c r="J1370" s="13">
        <v>110.5</v>
      </c>
      <c r="K1370" s="13">
        <v>268.99</v>
      </c>
      <c r="L1370" s="13">
        <v>279.89800000000002</v>
      </c>
      <c r="M1370" s="13">
        <v>69.180999999999997</v>
      </c>
      <c r="N1370" s="13">
        <v>119.157</v>
      </c>
      <c r="O1370" s="13">
        <v>243.827</v>
      </c>
      <c r="P1370" s="13">
        <v>125.444</v>
      </c>
      <c r="Q1370" s="13">
        <v>184.02799999999999</v>
      </c>
      <c r="R1370" s="13">
        <v>148.333</v>
      </c>
      <c r="S1370" s="13" t="e">
        <f t="shared" ca="1" si="31"/>
        <v>#NAME?</v>
      </c>
      <c r="T1370" s="13">
        <v>53</v>
      </c>
      <c r="U1370" s="13">
        <v>19.5</v>
      </c>
    </row>
    <row r="1371" spans="1:21" s="4" customFormat="1">
      <c r="A1371" s="10">
        <v>42252</v>
      </c>
      <c r="B1371" s="13">
        <v>5392.8630000000003</v>
      </c>
      <c r="C1371" s="13">
        <v>379.01400000000001</v>
      </c>
      <c r="D1371" s="13">
        <v>128.20699999999999</v>
      </c>
      <c r="E1371" s="13">
        <v>227.596</v>
      </c>
      <c r="F1371" s="13">
        <v>152.869</v>
      </c>
      <c r="G1371" s="13">
        <v>177.73099999999999</v>
      </c>
      <c r="H1371" s="13">
        <v>384.53800000000001</v>
      </c>
      <c r="I1371" s="13">
        <v>143</v>
      </c>
      <c r="J1371" s="13">
        <v>110.5</v>
      </c>
      <c r="K1371" s="13">
        <v>268.99</v>
      </c>
      <c r="L1371" s="13">
        <v>279.89800000000002</v>
      </c>
      <c r="M1371" s="13">
        <v>69.180999999999997</v>
      </c>
      <c r="N1371" s="13">
        <v>119.157</v>
      </c>
      <c r="O1371" s="13">
        <v>243.827</v>
      </c>
      <c r="P1371" s="13">
        <v>125.444</v>
      </c>
      <c r="Q1371" s="13">
        <v>184.02799999999999</v>
      </c>
      <c r="R1371" s="13">
        <v>148.333</v>
      </c>
      <c r="S1371" s="13" t="e">
        <f t="shared" ca="1" si="31"/>
        <v>#NAME?</v>
      </c>
      <c r="T1371" s="13">
        <v>53</v>
      </c>
      <c r="U1371" s="13">
        <v>19.5</v>
      </c>
    </row>
    <row r="1372" spans="1:21" s="4" customFormat="1">
      <c r="A1372" s="10">
        <v>42253</v>
      </c>
      <c r="B1372" s="13">
        <v>5392.8630000000003</v>
      </c>
      <c r="C1372" s="13">
        <v>379.01400000000001</v>
      </c>
      <c r="D1372" s="13">
        <v>128.20699999999999</v>
      </c>
      <c r="E1372" s="13">
        <v>227.596</v>
      </c>
      <c r="F1372" s="13">
        <v>152.869</v>
      </c>
      <c r="G1372" s="13">
        <v>177.73099999999999</v>
      </c>
      <c r="H1372" s="13">
        <v>384.53800000000001</v>
      </c>
      <c r="I1372" s="13">
        <v>143</v>
      </c>
      <c r="J1372" s="13">
        <v>110.5</v>
      </c>
      <c r="K1372" s="13">
        <v>268.99</v>
      </c>
      <c r="L1372" s="13">
        <v>279.89800000000002</v>
      </c>
      <c r="M1372" s="13">
        <v>69.180999999999997</v>
      </c>
      <c r="N1372" s="13">
        <v>119.157</v>
      </c>
      <c r="O1372" s="13">
        <v>243.827</v>
      </c>
      <c r="P1372" s="13">
        <v>125.444</v>
      </c>
      <c r="Q1372" s="13">
        <v>184.02799999999999</v>
      </c>
      <c r="R1372" s="13">
        <v>148.333</v>
      </c>
      <c r="S1372" s="13" t="e">
        <f t="shared" ca="1" si="31"/>
        <v>#NAME?</v>
      </c>
      <c r="T1372" s="13">
        <v>53</v>
      </c>
      <c r="U1372" s="13">
        <v>19.5</v>
      </c>
    </row>
    <row r="1373" spans="1:21" s="4" customFormat="1">
      <c r="A1373" s="10">
        <v>42254</v>
      </c>
      <c r="B1373" s="13">
        <v>5392.8630000000003</v>
      </c>
      <c r="C1373" s="13">
        <v>381.73099999999999</v>
      </c>
      <c r="D1373" s="13">
        <v>126.901</v>
      </c>
      <c r="E1373" s="13">
        <v>225.69300000000001</v>
      </c>
      <c r="F1373" s="13">
        <v>152.82300000000001</v>
      </c>
      <c r="G1373" s="13">
        <v>178.065</v>
      </c>
      <c r="H1373" s="13">
        <v>390.15300000000002</v>
      </c>
      <c r="I1373" s="13">
        <v>143</v>
      </c>
      <c r="J1373" s="13">
        <v>110.5</v>
      </c>
      <c r="K1373" s="13">
        <v>273.09199999999998</v>
      </c>
      <c r="L1373" s="13">
        <v>283.63299999999998</v>
      </c>
      <c r="M1373" s="13">
        <v>71.221999999999994</v>
      </c>
      <c r="N1373" s="13">
        <v>121.5</v>
      </c>
      <c r="O1373" s="13">
        <v>250.45500000000001</v>
      </c>
      <c r="P1373" s="13">
        <v>128.38300000000001</v>
      </c>
      <c r="Q1373" s="13">
        <v>191.59</v>
      </c>
      <c r="R1373" s="13">
        <v>157.166</v>
      </c>
      <c r="S1373" s="13" t="e">
        <f t="shared" ref="S1373:S1436" ca="1" si="32">+IFERROR(VLOOKUP($A1373,$Y$28:$Z$330,2,0),S1372)</f>
        <v>#NAME?</v>
      </c>
      <c r="T1373" s="13">
        <v>53</v>
      </c>
      <c r="U1373" s="13">
        <v>19.5</v>
      </c>
    </row>
    <row r="1374" spans="1:21" s="4" customFormat="1">
      <c r="A1374" s="10">
        <v>42255</v>
      </c>
      <c r="B1374" s="13">
        <v>5392.8630000000003</v>
      </c>
      <c r="C1374" s="13">
        <v>374.81200000000001</v>
      </c>
      <c r="D1374" s="13">
        <v>123.096</v>
      </c>
      <c r="E1374" s="13">
        <v>220.32499999999999</v>
      </c>
      <c r="F1374" s="13">
        <v>147.797</v>
      </c>
      <c r="G1374" s="13">
        <v>173.63800000000001</v>
      </c>
      <c r="H1374" s="13">
        <v>372.988</v>
      </c>
      <c r="I1374" s="13">
        <v>143</v>
      </c>
      <c r="J1374" s="13">
        <v>110.5</v>
      </c>
      <c r="K1374" s="13">
        <v>269.49299999999999</v>
      </c>
      <c r="L1374" s="13">
        <v>281.50799999999998</v>
      </c>
      <c r="M1374" s="13">
        <v>69.334000000000003</v>
      </c>
      <c r="N1374" s="13">
        <v>116.917</v>
      </c>
      <c r="O1374" s="13">
        <v>246.86699999999999</v>
      </c>
      <c r="P1374" s="13">
        <v>123.90300000000001</v>
      </c>
      <c r="Q1374" s="13">
        <v>189.01499999999999</v>
      </c>
      <c r="R1374" s="13">
        <v>153.49799999999999</v>
      </c>
      <c r="S1374" s="13" t="e">
        <f t="shared" ca="1" si="32"/>
        <v>#NAME?</v>
      </c>
      <c r="T1374" s="13">
        <v>53</v>
      </c>
      <c r="U1374" s="13">
        <v>19.5</v>
      </c>
    </row>
    <row r="1375" spans="1:21" s="4" customFormat="1">
      <c r="A1375" s="10">
        <v>42256</v>
      </c>
      <c r="B1375" s="13">
        <v>5392.8630000000003</v>
      </c>
      <c r="C1375" s="13">
        <v>372.11700000000002</v>
      </c>
      <c r="D1375" s="13">
        <v>122.077</v>
      </c>
      <c r="E1375" s="13">
        <v>218.86799999999999</v>
      </c>
      <c r="F1375" s="13">
        <v>147.029</v>
      </c>
      <c r="G1375" s="13">
        <v>173.077</v>
      </c>
      <c r="H1375" s="13">
        <v>366.255</v>
      </c>
      <c r="I1375" s="13">
        <v>143</v>
      </c>
      <c r="J1375" s="13">
        <v>110.5</v>
      </c>
      <c r="K1375" s="13">
        <v>265.74400000000003</v>
      </c>
      <c r="L1375" s="13">
        <v>282.09899999999999</v>
      </c>
      <c r="M1375" s="13">
        <v>66.855999999999995</v>
      </c>
      <c r="N1375" s="13">
        <v>113.667</v>
      </c>
      <c r="O1375" s="13">
        <v>240.101</v>
      </c>
      <c r="P1375" s="13">
        <v>119.501</v>
      </c>
      <c r="Q1375" s="13">
        <v>188.16200000000001</v>
      </c>
      <c r="R1375" s="13">
        <v>148.22800000000001</v>
      </c>
      <c r="S1375" s="13" t="e">
        <f t="shared" ca="1" si="32"/>
        <v>#NAME?</v>
      </c>
      <c r="T1375" s="13">
        <v>53</v>
      </c>
      <c r="U1375" s="13">
        <v>19.5</v>
      </c>
    </row>
    <row r="1376" spans="1:21" s="4" customFormat="1">
      <c r="A1376" s="10">
        <v>42257</v>
      </c>
      <c r="B1376" s="13">
        <v>5392.8630000000003</v>
      </c>
      <c r="C1376" s="13">
        <v>386.49900000000002</v>
      </c>
      <c r="D1376" s="13">
        <v>121.15900000000001</v>
      </c>
      <c r="E1376" s="13">
        <v>217.50299999999999</v>
      </c>
      <c r="F1376" s="13">
        <v>147.21100000000001</v>
      </c>
      <c r="G1376" s="13">
        <v>172.98400000000001</v>
      </c>
      <c r="H1376" s="13">
        <v>365.858</v>
      </c>
      <c r="I1376" s="13">
        <v>143</v>
      </c>
      <c r="J1376" s="13">
        <v>110.5</v>
      </c>
      <c r="K1376" s="13">
        <v>269.12</v>
      </c>
      <c r="L1376" s="13">
        <v>292.892</v>
      </c>
      <c r="M1376" s="13">
        <v>69.165999999999997</v>
      </c>
      <c r="N1376" s="13">
        <v>116.999</v>
      </c>
      <c r="O1376" s="13">
        <v>242.54599999999999</v>
      </c>
      <c r="P1376" s="13">
        <v>121.063</v>
      </c>
      <c r="Q1376" s="13">
        <v>192.1</v>
      </c>
      <c r="R1376" s="13">
        <v>153.999</v>
      </c>
      <c r="S1376" s="13" t="e">
        <f t="shared" ca="1" si="32"/>
        <v>#NAME?</v>
      </c>
      <c r="T1376" s="13">
        <v>53</v>
      </c>
      <c r="U1376" s="13">
        <v>19.5</v>
      </c>
    </row>
    <row r="1377" spans="1:21" s="4" customFormat="1">
      <c r="A1377" s="10">
        <v>42258</v>
      </c>
      <c r="B1377" s="13">
        <v>5392.8630000000003</v>
      </c>
      <c r="C1377" s="13">
        <v>395.28699999999998</v>
      </c>
      <c r="D1377" s="13">
        <v>121.346</v>
      </c>
      <c r="E1377" s="13">
        <v>218.08099999999999</v>
      </c>
      <c r="F1377" s="13">
        <v>149.20699999999999</v>
      </c>
      <c r="G1377" s="13">
        <v>174.24600000000001</v>
      </c>
      <c r="H1377" s="13">
        <v>369.89299999999997</v>
      </c>
      <c r="I1377" s="13">
        <v>143</v>
      </c>
      <c r="J1377" s="13">
        <v>110.5</v>
      </c>
      <c r="K1377" s="13">
        <v>267.858</v>
      </c>
      <c r="L1377" s="13">
        <v>294.09300000000002</v>
      </c>
      <c r="M1377" s="13">
        <v>69.165999999999997</v>
      </c>
      <c r="N1377" s="13">
        <v>116.999</v>
      </c>
      <c r="O1377" s="13">
        <v>245.01300000000001</v>
      </c>
      <c r="P1377" s="13">
        <v>124.254</v>
      </c>
      <c r="Q1377" s="13">
        <v>196.17099999999999</v>
      </c>
      <c r="R1377" s="13">
        <v>153.999</v>
      </c>
      <c r="S1377" s="13" t="e">
        <f t="shared" ca="1" si="32"/>
        <v>#NAME?</v>
      </c>
      <c r="T1377" s="13">
        <v>53</v>
      </c>
      <c r="U1377" s="13">
        <v>19.5</v>
      </c>
    </row>
    <row r="1378" spans="1:21" s="4" customFormat="1">
      <c r="A1378" s="10">
        <v>42259</v>
      </c>
      <c r="B1378" s="13">
        <v>5392.8630000000003</v>
      </c>
      <c r="C1378" s="13">
        <v>395.28699999999998</v>
      </c>
      <c r="D1378" s="13">
        <v>121.346</v>
      </c>
      <c r="E1378" s="13">
        <v>218.08099999999999</v>
      </c>
      <c r="F1378" s="13">
        <v>149.20699999999999</v>
      </c>
      <c r="G1378" s="13">
        <v>174.24600000000001</v>
      </c>
      <c r="H1378" s="13">
        <v>369.89299999999997</v>
      </c>
      <c r="I1378" s="13">
        <v>143</v>
      </c>
      <c r="J1378" s="13">
        <v>110.5</v>
      </c>
      <c r="K1378" s="13">
        <v>267.858</v>
      </c>
      <c r="L1378" s="13">
        <v>294.09300000000002</v>
      </c>
      <c r="M1378" s="13">
        <v>69.165999999999997</v>
      </c>
      <c r="N1378" s="13">
        <v>116.999</v>
      </c>
      <c r="O1378" s="13">
        <v>245.01300000000001</v>
      </c>
      <c r="P1378" s="13">
        <v>124.254</v>
      </c>
      <c r="Q1378" s="13">
        <v>196.17099999999999</v>
      </c>
      <c r="R1378" s="13">
        <v>153.999</v>
      </c>
      <c r="S1378" s="13" t="e">
        <f t="shared" ca="1" si="32"/>
        <v>#NAME?</v>
      </c>
      <c r="T1378" s="13">
        <v>53</v>
      </c>
      <c r="U1378" s="13">
        <v>19.5</v>
      </c>
    </row>
    <row r="1379" spans="1:21" s="4" customFormat="1">
      <c r="A1379" s="10">
        <v>42260</v>
      </c>
      <c r="B1379" s="13">
        <v>5392.8630000000003</v>
      </c>
      <c r="C1379" s="13">
        <v>395.28699999999998</v>
      </c>
      <c r="D1379" s="13">
        <v>121.346</v>
      </c>
      <c r="E1379" s="13">
        <v>218.08099999999999</v>
      </c>
      <c r="F1379" s="13">
        <v>149.20699999999999</v>
      </c>
      <c r="G1379" s="13">
        <v>174.24600000000001</v>
      </c>
      <c r="H1379" s="13">
        <v>369.89299999999997</v>
      </c>
      <c r="I1379" s="13">
        <v>143</v>
      </c>
      <c r="J1379" s="13">
        <v>110.5</v>
      </c>
      <c r="K1379" s="13">
        <v>267.858</v>
      </c>
      <c r="L1379" s="13">
        <v>294.09300000000002</v>
      </c>
      <c r="M1379" s="13">
        <v>69.165999999999997</v>
      </c>
      <c r="N1379" s="13">
        <v>116.999</v>
      </c>
      <c r="O1379" s="13">
        <v>245.01300000000001</v>
      </c>
      <c r="P1379" s="13">
        <v>124.254</v>
      </c>
      <c r="Q1379" s="13">
        <v>196.17099999999999</v>
      </c>
      <c r="R1379" s="13">
        <v>153.999</v>
      </c>
      <c r="S1379" s="13" t="e">
        <f t="shared" ca="1" si="32"/>
        <v>#NAME?</v>
      </c>
      <c r="T1379" s="13">
        <v>53</v>
      </c>
      <c r="U1379" s="13">
        <v>19.5</v>
      </c>
    </row>
    <row r="1380" spans="1:21" s="4" customFormat="1">
      <c r="A1380" s="10">
        <v>42261</v>
      </c>
      <c r="B1380" s="13">
        <v>5392.8630000000003</v>
      </c>
      <c r="C1380" s="13">
        <v>389.25099999999998</v>
      </c>
      <c r="D1380" s="13">
        <v>118.78400000000001</v>
      </c>
      <c r="E1380" s="13">
        <v>216.97</v>
      </c>
      <c r="F1380" s="13">
        <v>147.48099999999999</v>
      </c>
      <c r="G1380" s="13">
        <v>173.12299999999999</v>
      </c>
      <c r="H1380" s="13">
        <v>365.50200000000001</v>
      </c>
      <c r="I1380" s="13">
        <v>143</v>
      </c>
      <c r="J1380" s="13">
        <v>110.5</v>
      </c>
      <c r="K1380" s="13">
        <v>266.05</v>
      </c>
      <c r="L1380" s="13">
        <v>295.423</v>
      </c>
      <c r="M1380" s="13">
        <v>69.418000000000006</v>
      </c>
      <c r="N1380" s="13">
        <v>118.71299999999999</v>
      </c>
      <c r="O1380" s="13">
        <v>243.73599999999999</v>
      </c>
      <c r="P1380" s="13">
        <v>122.093</v>
      </c>
      <c r="Q1380" s="13">
        <v>193.571</v>
      </c>
      <c r="R1380" s="13">
        <v>154.47300000000001</v>
      </c>
      <c r="S1380" s="13" t="e">
        <f t="shared" ca="1" si="32"/>
        <v>#NAME?</v>
      </c>
      <c r="T1380" s="13">
        <v>53</v>
      </c>
      <c r="U1380" s="13">
        <v>19.5</v>
      </c>
    </row>
    <row r="1381" spans="1:21" s="4" customFormat="1">
      <c r="A1381" s="10">
        <v>42262</v>
      </c>
      <c r="B1381" s="13">
        <v>5392.8630000000003</v>
      </c>
      <c r="C1381" s="13">
        <v>381.93299999999999</v>
      </c>
      <c r="D1381" s="13">
        <v>114.53</v>
      </c>
      <c r="E1381" s="13">
        <v>211.881</v>
      </c>
      <c r="F1381" s="13">
        <v>142.732</v>
      </c>
      <c r="G1381" s="13">
        <v>166.36099999999999</v>
      </c>
      <c r="H1381" s="13">
        <v>355.57</v>
      </c>
      <c r="I1381" s="13">
        <v>143</v>
      </c>
      <c r="J1381" s="13">
        <v>110.5</v>
      </c>
      <c r="K1381" s="13">
        <v>254.16200000000001</v>
      </c>
      <c r="L1381" s="13">
        <v>284.99900000000002</v>
      </c>
      <c r="M1381" s="13">
        <v>66.167000000000002</v>
      </c>
      <c r="N1381" s="13">
        <v>115.501</v>
      </c>
      <c r="O1381" s="13">
        <v>234.17</v>
      </c>
      <c r="P1381" s="13">
        <v>119.172</v>
      </c>
      <c r="Q1381" s="13">
        <v>184.672</v>
      </c>
      <c r="R1381" s="13">
        <v>146.833</v>
      </c>
      <c r="S1381" s="13" t="e">
        <f t="shared" ca="1" si="32"/>
        <v>#NAME?</v>
      </c>
      <c r="T1381" s="13">
        <v>53</v>
      </c>
      <c r="U1381" s="13">
        <v>19.5</v>
      </c>
    </row>
    <row r="1382" spans="1:21" s="4" customFormat="1">
      <c r="A1382" s="10">
        <v>42263</v>
      </c>
      <c r="B1382" s="13">
        <v>5392.8630000000003</v>
      </c>
      <c r="C1382" s="13">
        <v>376.82900000000001</v>
      </c>
      <c r="D1382" s="13">
        <v>109.107</v>
      </c>
      <c r="E1382" s="13">
        <v>199.02199999999999</v>
      </c>
      <c r="F1382" s="13">
        <v>138.577</v>
      </c>
      <c r="G1382" s="13">
        <v>160.90799999999999</v>
      </c>
      <c r="H1382" s="13">
        <v>345.23</v>
      </c>
      <c r="I1382" s="13">
        <v>143</v>
      </c>
      <c r="J1382" s="13">
        <v>110.5</v>
      </c>
      <c r="K1382" s="13">
        <v>244.977</v>
      </c>
      <c r="L1382" s="13">
        <v>270.21199999999999</v>
      </c>
      <c r="M1382" s="13">
        <v>64.5</v>
      </c>
      <c r="N1382" s="13">
        <v>113.25</v>
      </c>
      <c r="O1382" s="13">
        <v>230.57599999999999</v>
      </c>
      <c r="P1382" s="13">
        <v>117.566</v>
      </c>
      <c r="Q1382" s="13">
        <v>181.21899999999999</v>
      </c>
      <c r="R1382" s="13">
        <v>140.5</v>
      </c>
      <c r="S1382" s="13" t="e">
        <f t="shared" ca="1" si="32"/>
        <v>#NAME?</v>
      </c>
      <c r="T1382" s="13">
        <v>53</v>
      </c>
      <c r="U1382" s="13">
        <v>19.5</v>
      </c>
    </row>
    <row r="1383" spans="1:21" s="4" customFormat="1">
      <c r="A1383" s="10">
        <v>42264</v>
      </c>
      <c r="B1383" s="13">
        <v>5392.8630000000003</v>
      </c>
      <c r="C1383" s="13">
        <v>377.72699999999998</v>
      </c>
      <c r="D1383" s="13">
        <v>104.85599999999999</v>
      </c>
      <c r="E1383" s="13">
        <v>195.14699999999999</v>
      </c>
      <c r="F1383" s="13">
        <v>132.63900000000001</v>
      </c>
      <c r="G1383" s="13">
        <v>155.43899999999999</v>
      </c>
      <c r="H1383" s="13">
        <v>344.37299999999999</v>
      </c>
      <c r="I1383" s="13">
        <v>143</v>
      </c>
      <c r="J1383" s="13">
        <v>110.5</v>
      </c>
      <c r="K1383" s="13">
        <v>243.66399999999999</v>
      </c>
      <c r="L1383" s="13">
        <v>275.24599999999998</v>
      </c>
      <c r="M1383" s="13">
        <v>64</v>
      </c>
      <c r="N1383" s="13">
        <v>112.5</v>
      </c>
      <c r="O1383" s="13">
        <v>226.774</v>
      </c>
      <c r="P1383" s="13">
        <v>115.63200000000001</v>
      </c>
      <c r="Q1383" s="13">
        <v>176.31100000000001</v>
      </c>
      <c r="R1383" s="13">
        <v>137.834</v>
      </c>
      <c r="S1383" s="13" t="e">
        <f t="shared" ca="1" si="32"/>
        <v>#NAME?</v>
      </c>
      <c r="T1383" s="13">
        <v>53</v>
      </c>
      <c r="U1383" s="13">
        <v>19.5</v>
      </c>
    </row>
    <row r="1384" spans="1:21" s="4" customFormat="1">
      <c r="A1384" s="10">
        <v>42265</v>
      </c>
      <c r="B1384" s="13">
        <v>5392.8630000000003</v>
      </c>
      <c r="C1384" s="13">
        <v>390.47300000000001</v>
      </c>
      <c r="D1384" s="13">
        <v>107.214</v>
      </c>
      <c r="E1384" s="13">
        <v>200.64099999999999</v>
      </c>
      <c r="F1384" s="13">
        <v>135.44499999999999</v>
      </c>
      <c r="G1384" s="13">
        <v>159.64599999999999</v>
      </c>
      <c r="H1384" s="13">
        <v>351.56900000000002</v>
      </c>
      <c r="I1384" s="13">
        <v>143</v>
      </c>
      <c r="J1384" s="13">
        <v>110.5</v>
      </c>
      <c r="K1384" s="13">
        <v>244.02600000000001</v>
      </c>
      <c r="L1384" s="13">
        <v>273.36900000000003</v>
      </c>
      <c r="M1384" s="13">
        <v>60.999000000000002</v>
      </c>
      <c r="N1384" s="13">
        <v>108.333</v>
      </c>
      <c r="O1384" s="13">
        <v>213.018</v>
      </c>
      <c r="P1384" s="13">
        <v>112.32299999999999</v>
      </c>
      <c r="Q1384" s="13">
        <v>169.626</v>
      </c>
      <c r="R1384" s="13">
        <v>131.333</v>
      </c>
      <c r="S1384" s="13" t="e">
        <f t="shared" ca="1" si="32"/>
        <v>#NAME?</v>
      </c>
      <c r="T1384" s="13">
        <v>53</v>
      </c>
      <c r="U1384" s="13">
        <v>19.5</v>
      </c>
    </row>
    <row r="1385" spans="1:21" s="4" customFormat="1">
      <c r="A1385" s="10">
        <v>42266</v>
      </c>
      <c r="B1385" s="13">
        <v>5392.8630000000003</v>
      </c>
      <c r="C1385" s="13">
        <v>390.47300000000001</v>
      </c>
      <c r="D1385" s="13">
        <v>107.214</v>
      </c>
      <c r="E1385" s="13">
        <v>200.64099999999999</v>
      </c>
      <c r="F1385" s="13">
        <v>135.44499999999999</v>
      </c>
      <c r="G1385" s="13">
        <v>159.64599999999999</v>
      </c>
      <c r="H1385" s="13">
        <v>351.56900000000002</v>
      </c>
      <c r="I1385" s="13">
        <v>143</v>
      </c>
      <c r="J1385" s="13">
        <v>110.5</v>
      </c>
      <c r="K1385" s="13">
        <v>244.02600000000001</v>
      </c>
      <c r="L1385" s="13">
        <v>273.36900000000003</v>
      </c>
      <c r="M1385" s="13">
        <v>60.999000000000002</v>
      </c>
      <c r="N1385" s="13">
        <v>108.333</v>
      </c>
      <c r="O1385" s="13">
        <v>213.018</v>
      </c>
      <c r="P1385" s="13">
        <v>112.32299999999999</v>
      </c>
      <c r="Q1385" s="13">
        <v>169.626</v>
      </c>
      <c r="R1385" s="13">
        <v>131.333</v>
      </c>
      <c r="S1385" s="13" t="e">
        <f t="shared" ca="1" si="32"/>
        <v>#NAME?</v>
      </c>
      <c r="T1385" s="13">
        <v>53</v>
      </c>
      <c r="U1385" s="13">
        <v>19.5</v>
      </c>
    </row>
    <row r="1386" spans="1:21" s="4" customFormat="1">
      <c r="A1386" s="10">
        <v>42267</v>
      </c>
      <c r="B1386" s="13">
        <v>5392.8630000000003</v>
      </c>
      <c r="C1386" s="13">
        <v>390.47300000000001</v>
      </c>
      <c r="D1386" s="13">
        <v>107.214</v>
      </c>
      <c r="E1386" s="13">
        <v>200.64099999999999</v>
      </c>
      <c r="F1386" s="13">
        <v>135.44499999999999</v>
      </c>
      <c r="G1386" s="13">
        <v>159.64599999999999</v>
      </c>
      <c r="H1386" s="13">
        <v>351.56900000000002</v>
      </c>
      <c r="I1386" s="13">
        <v>143</v>
      </c>
      <c r="J1386" s="13">
        <v>110.5</v>
      </c>
      <c r="K1386" s="13">
        <v>244.02600000000001</v>
      </c>
      <c r="L1386" s="13">
        <v>273.36900000000003</v>
      </c>
      <c r="M1386" s="13">
        <v>60.999000000000002</v>
      </c>
      <c r="N1386" s="13">
        <v>108.333</v>
      </c>
      <c r="O1386" s="13">
        <v>213.018</v>
      </c>
      <c r="P1386" s="13">
        <v>112.32299999999999</v>
      </c>
      <c r="Q1386" s="13">
        <v>169.626</v>
      </c>
      <c r="R1386" s="13">
        <v>131.333</v>
      </c>
      <c r="S1386" s="13" t="e">
        <f t="shared" ca="1" si="32"/>
        <v>#NAME?</v>
      </c>
      <c r="T1386" s="13">
        <v>53</v>
      </c>
      <c r="U1386" s="13">
        <v>19.5</v>
      </c>
    </row>
    <row r="1387" spans="1:21" s="4" customFormat="1">
      <c r="A1387" s="10">
        <v>42268</v>
      </c>
      <c r="B1387" s="13">
        <v>5392.8630000000003</v>
      </c>
      <c r="C1387" s="13">
        <v>415.1</v>
      </c>
      <c r="D1387" s="13">
        <v>112.741</v>
      </c>
      <c r="E1387" s="13">
        <v>209.191</v>
      </c>
      <c r="F1387" s="13">
        <v>141.678</v>
      </c>
      <c r="G1387" s="13">
        <v>167.32400000000001</v>
      </c>
      <c r="H1387" s="13">
        <v>354.76400000000001</v>
      </c>
      <c r="I1387" s="13">
        <v>143</v>
      </c>
      <c r="J1387" s="13">
        <v>110.5</v>
      </c>
      <c r="K1387" s="13">
        <v>247.02</v>
      </c>
      <c r="L1387" s="13">
        <v>273.827</v>
      </c>
      <c r="M1387" s="13">
        <v>64.998000000000005</v>
      </c>
      <c r="N1387" s="13">
        <v>115.833</v>
      </c>
      <c r="O1387" s="13">
        <v>231.67099999999999</v>
      </c>
      <c r="P1387" s="13">
        <v>120.551</v>
      </c>
      <c r="Q1387" s="13">
        <v>188.499</v>
      </c>
      <c r="R1387" s="13">
        <v>142.66999999999999</v>
      </c>
      <c r="S1387" s="13" t="e">
        <f t="shared" ca="1" si="32"/>
        <v>#NAME?</v>
      </c>
      <c r="T1387" s="13">
        <v>53</v>
      </c>
      <c r="U1387" s="13">
        <v>19.5</v>
      </c>
    </row>
    <row r="1388" spans="1:21" s="4" customFormat="1">
      <c r="A1388" s="10">
        <v>42269</v>
      </c>
      <c r="B1388" s="13">
        <v>5392.8630000000003</v>
      </c>
      <c r="C1388" s="13">
        <v>459.48399999999998</v>
      </c>
      <c r="D1388" s="13">
        <v>122.17100000000001</v>
      </c>
      <c r="E1388" s="13">
        <v>226.90899999999999</v>
      </c>
      <c r="F1388" s="13">
        <v>151.511</v>
      </c>
      <c r="G1388" s="13">
        <v>175.15199999999999</v>
      </c>
      <c r="H1388" s="13">
        <v>374.27699999999999</v>
      </c>
      <c r="I1388" s="13">
        <v>143</v>
      </c>
      <c r="J1388" s="13">
        <v>110.5</v>
      </c>
      <c r="K1388" s="13">
        <v>268.15199999999999</v>
      </c>
      <c r="L1388" s="13">
        <v>293.81900000000002</v>
      </c>
      <c r="M1388" s="13">
        <v>67.831999999999994</v>
      </c>
      <c r="N1388" s="13">
        <v>117.667</v>
      </c>
      <c r="O1388" s="13">
        <v>237.744</v>
      </c>
      <c r="P1388" s="13">
        <v>122.73399999999999</v>
      </c>
      <c r="Q1388" s="13">
        <v>195.233</v>
      </c>
      <c r="R1388" s="13">
        <v>146.83500000000001</v>
      </c>
      <c r="S1388" s="13" t="e">
        <f t="shared" ca="1" si="32"/>
        <v>#NAME?</v>
      </c>
      <c r="T1388" s="13">
        <v>53</v>
      </c>
      <c r="U1388" s="13">
        <v>19.5</v>
      </c>
    </row>
    <row r="1389" spans="1:21" s="4" customFormat="1">
      <c r="A1389" s="10">
        <v>42270</v>
      </c>
      <c r="B1389" s="13">
        <v>5392.8630000000003</v>
      </c>
      <c r="C1389" s="13">
        <v>475.90600000000001</v>
      </c>
      <c r="D1389" s="13">
        <v>126.211</v>
      </c>
      <c r="E1389" s="13">
        <v>232.94800000000001</v>
      </c>
      <c r="F1389" s="13">
        <v>156.71100000000001</v>
      </c>
      <c r="G1389" s="13">
        <v>179.167</v>
      </c>
      <c r="H1389" s="13">
        <v>376.53300000000002</v>
      </c>
      <c r="I1389" s="13">
        <v>143</v>
      </c>
      <c r="J1389" s="13">
        <v>110.5</v>
      </c>
      <c r="K1389" s="13">
        <v>273.72899999999998</v>
      </c>
      <c r="L1389" s="13">
        <v>298.733</v>
      </c>
      <c r="M1389" s="13">
        <v>70.167000000000002</v>
      </c>
      <c r="N1389" s="13">
        <v>118.444</v>
      </c>
      <c r="O1389" s="13">
        <v>250.01300000000001</v>
      </c>
      <c r="P1389" s="13">
        <v>125.241</v>
      </c>
      <c r="Q1389" s="13">
        <v>204.14599999999999</v>
      </c>
      <c r="R1389" s="13">
        <v>150.328</v>
      </c>
      <c r="S1389" s="13" t="e">
        <f t="shared" ca="1" si="32"/>
        <v>#NAME?</v>
      </c>
      <c r="T1389" s="13">
        <v>53</v>
      </c>
      <c r="U1389" s="13">
        <v>19.5</v>
      </c>
    </row>
    <row r="1390" spans="1:21" s="4" customFormat="1">
      <c r="A1390" s="10">
        <v>42271</v>
      </c>
      <c r="B1390" s="13">
        <v>5392.8630000000003</v>
      </c>
      <c r="C1390" s="13">
        <v>475.18599999999998</v>
      </c>
      <c r="D1390" s="13">
        <v>129.65</v>
      </c>
      <c r="E1390" s="13">
        <v>235.91</v>
      </c>
      <c r="F1390" s="13">
        <v>161.07</v>
      </c>
      <c r="G1390" s="13">
        <v>182.13800000000001</v>
      </c>
      <c r="H1390" s="13">
        <v>385.36900000000003</v>
      </c>
      <c r="I1390" s="13">
        <v>143</v>
      </c>
      <c r="J1390" s="13">
        <v>110.5</v>
      </c>
      <c r="K1390" s="13">
        <v>293.041</v>
      </c>
      <c r="L1390" s="13">
        <v>310.99799999999999</v>
      </c>
      <c r="M1390" s="13">
        <v>73.614000000000004</v>
      </c>
      <c r="N1390" s="13">
        <v>124.11</v>
      </c>
      <c r="O1390" s="13">
        <v>259.93</v>
      </c>
      <c r="P1390" s="13">
        <v>129.33199999999999</v>
      </c>
      <c r="Q1390" s="13">
        <v>214.505</v>
      </c>
      <c r="R1390" s="13">
        <v>158.10599999999999</v>
      </c>
      <c r="S1390" s="13" t="e">
        <f t="shared" ca="1" si="32"/>
        <v>#NAME?</v>
      </c>
      <c r="T1390" s="13">
        <v>53</v>
      </c>
      <c r="U1390" s="13">
        <v>19.5</v>
      </c>
    </row>
    <row r="1391" spans="1:21" s="4" customFormat="1">
      <c r="A1391" s="10">
        <v>42272</v>
      </c>
      <c r="B1391" s="13">
        <v>5392.8630000000003</v>
      </c>
      <c r="C1391" s="13">
        <v>487.60599999999999</v>
      </c>
      <c r="D1391" s="13">
        <v>134.84100000000001</v>
      </c>
      <c r="E1391" s="13">
        <v>242.101</v>
      </c>
      <c r="F1391" s="13">
        <v>167.75700000000001</v>
      </c>
      <c r="G1391" s="13">
        <v>188.89</v>
      </c>
      <c r="H1391" s="13">
        <v>372.75400000000002</v>
      </c>
      <c r="I1391" s="13">
        <v>143</v>
      </c>
      <c r="J1391" s="13">
        <v>110.5</v>
      </c>
      <c r="K1391" s="13">
        <v>279.49599999999998</v>
      </c>
      <c r="L1391" s="13">
        <v>304.40100000000001</v>
      </c>
      <c r="M1391" s="13">
        <v>74.334999999999994</v>
      </c>
      <c r="N1391" s="13">
        <v>123.667</v>
      </c>
      <c r="O1391" s="13">
        <v>262.81299999999999</v>
      </c>
      <c r="P1391" s="13">
        <v>131.489</v>
      </c>
      <c r="Q1391" s="13">
        <v>220.154</v>
      </c>
      <c r="R1391" s="13">
        <v>160.828</v>
      </c>
      <c r="S1391" s="13" t="e">
        <f t="shared" ca="1" si="32"/>
        <v>#NAME?</v>
      </c>
      <c r="T1391" s="13">
        <v>53</v>
      </c>
      <c r="U1391" s="13">
        <v>19.5</v>
      </c>
    </row>
    <row r="1392" spans="1:21" s="4" customFormat="1">
      <c r="A1392" s="10">
        <v>42273</v>
      </c>
      <c r="B1392" s="13">
        <v>5392.8630000000003</v>
      </c>
      <c r="C1392" s="13">
        <v>487.60599999999999</v>
      </c>
      <c r="D1392" s="13">
        <v>134.84100000000001</v>
      </c>
      <c r="E1392" s="13">
        <v>242.101</v>
      </c>
      <c r="F1392" s="13">
        <v>167.75700000000001</v>
      </c>
      <c r="G1392" s="13">
        <v>188.89</v>
      </c>
      <c r="H1392" s="13">
        <v>372.75400000000002</v>
      </c>
      <c r="I1392" s="13">
        <v>143</v>
      </c>
      <c r="J1392" s="13">
        <v>110.5</v>
      </c>
      <c r="K1392" s="13">
        <v>279.49599999999998</v>
      </c>
      <c r="L1392" s="13">
        <v>304.40100000000001</v>
      </c>
      <c r="M1392" s="13">
        <v>74.334999999999994</v>
      </c>
      <c r="N1392" s="13">
        <v>123.667</v>
      </c>
      <c r="O1392" s="13">
        <v>262.81299999999999</v>
      </c>
      <c r="P1392" s="13">
        <v>131.489</v>
      </c>
      <c r="Q1392" s="13">
        <v>220.154</v>
      </c>
      <c r="R1392" s="13">
        <v>160.828</v>
      </c>
      <c r="S1392" s="13" t="e">
        <f t="shared" ca="1" si="32"/>
        <v>#NAME?</v>
      </c>
      <c r="T1392" s="13">
        <v>53</v>
      </c>
      <c r="U1392" s="13">
        <v>19.5</v>
      </c>
    </row>
    <row r="1393" spans="1:21" s="4" customFormat="1">
      <c r="A1393" s="10">
        <v>42274</v>
      </c>
      <c r="B1393" s="13">
        <v>5392.8630000000003</v>
      </c>
      <c r="C1393" s="13">
        <v>487.60599999999999</v>
      </c>
      <c r="D1393" s="13">
        <v>134.84100000000001</v>
      </c>
      <c r="E1393" s="13">
        <v>242.101</v>
      </c>
      <c r="F1393" s="13">
        <v>167.75700000000001</v>
      </c>
      <c r="G1393" s="13">
        <v>188.89</v>
      </c>
      <c r="H1393" s="13">
        <v>372.75400000000002</v>
      </c>
      <c r="I1393" s="13">
        <v>143</v>
      </c>
      <c r="J1393" s="13">
        <v>110.5</v>
      </c>
      <c r="K1393" s="13">
        <v>279.49599999999998</v>
      </c>
      <c r="L1393" s="13">
        <v>304.40100000000001</v>
      </c>
      <c r="M1393" s="13">
        <v>74.334999999999994</v>
      </c>
      <c r="N1393" s="13">
        <v>123.667</v>
      </c>
      <c r="O1393" s="13">
        <v>262.81299999999999</v>
      </c>
      <c r="P1393" s="13">
        <v>131.489</v>
      </c>
      <c r="Q1393" s="13">
        <v>220.154</v>
      </c>
      <c r="R1393" s="13">
        <v>160.828</v>
      </c>
      <c r="S1393" s="13" t="e">
        <f t="shared" ca="1" si="32"/>
        <v>#NAME?</v>
      </c>
      <c r="T1393" s="13">
        <v>53</v>
      </c>
      <c r="U1393" s="13">
        <v>19.5</v>
      </c>
    </row>
    <row r="1394" spans="1:21" s="4" customFormat="1">
      <c r="A1394" s="10">
        <v>42275</v>
      </c>
      <c r="B1394" s="13">
        <v>5392.8630000000003</v>
      </c>
      <c r="C1394" s="13">
        <v>533.32299999999998</v>
      </c>
      <c r="D1394" s="13">
        <v>148.351</v>
      </c>
      <c r="E1394" s="13">
        <v>259.62200000000001</v>
      </c>
      <c r="F1394" s="13">
        <v>184.25800000000001</v>
      </c>
      <c r="G1394" s="13">
        <v>201.822</v>
      </c>
      <c r="H1394" s="13">
        <v>385.512</v>
      </c>
      <c r="I1394" s="13">
        <v>143</v>
      </c>
      <c r="J1394" s="13">
        <v>110.5</v>
      </c>
      <c r="K1394" s="13">
        <v>299.74700000000001</v>
      </c>
      <c r="L1394" s="13">
        <v>324.33300000000003</v>
      </c>
      <c r="M1394" s="13">
        <v>75.492999999999995</v>
      </c>
      <c r="N1394" s="13">
        <v>126.164</v>
      </c>
      <c r="O1394" s="13">
        <v>272.28800000000001</v>
      </c>
      <c r="P1394" s="13">
        <v>133.41200000000001</v>
      </c>
      <c r="Q1394" s="13">
        <v>231.62799999999999</v>
      </c>
      <c r="R1394" s="13">
        <v>164.61</v>
      </c>
      <c r="S1394" s="13" t="e">
        <f t="shared" ca="1" si="32"/>
        <v>#NAME?</v>
      </c>
      <c r="T1394" s="13">
        <v>53</v>
      </c>
      <c r="U1394" s="13">
        <v>19.5</v>
      </c>
    </row>
    <row r="1395" spans="1:21" s="4" customFormat="1">
      <c r="A1395" s="10">
        <v>42276</v>
      </c>
      <c r="B1395" s="13">
        <v>5392.8630000000003</v>
      </c>
      <c r="C1395" s="13">
        <v>518.96799999999996</v>
      </c>
      <c r="D1395" s="13">
        <v>150.93299999999999</v>
      </c>
      <c r="E1395" s="13">
        <v>256.58800000000002</v>
      </c>
      <c r="F1395" s="13">
        <v>182.268</v>
      </c>
      <c r="G1395" s="13">
        <v>200.83799999999999</v>
      </c>
      <c r="H1395" s="13">
        <v>383.76600000000002</v>
      </c>
      <c r="I1395" s="13">
        <v>143</v>
      </c>
      <c r="J1395" s="13">
        <v>110.5</v>
      </c>
      <c r="K1395" s="13">
        <v>306.392</v>
      </c>
      <c r="L1395" s="13">
        <v>326.92599999999999</v>
      </c>
      <c r="M1395" s="13">
        <v>82.498999999999995</v>
      </c>
      <c r="N1395" s="13">
        <v>137.334</v>
      </c>
      <c r="O1395" s="13">
        <v>282.03800000000001</v>
      </c>
      <c r="P1395" s="13">
        <v>133.41200000000001</v>
      </c>
      <c r="Q1395" s="13">
        <v>242.36099999999999</v>
      </c>
      <c r="R1395" s="13">
        <v>176.995</v>
      </c>
      <c r="S1395" s="13" t="e">
        <f t="shared" ca="1" si="32"/>
        <v>#NAME?</v>
      </c>
      <c r="T1395" s="13">
        <v>53</v>
      </c>
      <c r="U1395" s="13">
        <v>19.5</v>
      </c>
    </row>
    <row r="1396" spans="1:21" s="4" customFormat="1">
      <c r="A1396" s="10">
        <v>42277</v>
      </c>
      <c r="B1396" s="13">
        <v>5392.8630000000003</v>
      </c>
      <c r="C1396" s="13">
        <v>480.02699999999999</v>
      </c>
      <c r="D1396" s="13">
        <v>145.74100000000001</v>
      </c>
      <c r="E1396" s="13">
        <v>249.17699999999999</v>
      </c>
      <c r="F1396" s="13">
        <v>175.988</v>
      </c>
      <c r="G1396" s="13">
        <v>194.95699999999999</v>
      </c>
      <c r="H1396" s="13">
        <v>361.13099999999997</v>
      </c>
      <c r="I1396" s="13">
        <v>143</v>
      </c>
      <c r="J1396" s="13">
        <v>110.5</v>
      </c>
      <c r="K1396" s="13">
        <v>292.49400000000003</v>
      </c>
      <c r="L1396" s="13">
        <v>312.39499999999998</v>
      </c>
      <c r="M1396" s="13">
        <v>78.501000000000005</v>
      </c>
      <c r="N1396" s="13">
        <v>128.166</v>
      </c>
      <c r="O1396" s="13">
        <v>276.303</v>
      </c>
      <c r="P1396" s="13">
        <v>134.64699999999999</v>
      </c>
      <c r="Q1396" s="13">
        <v>238.82300000000001</v>
      </c>
      <c r="R1396" s="13">
        <v>168</v>
      </c>
      <c r="S1396" s="13" t="e">
        <f t="shared" ca="1" si="32"/>
        <v>#NAME?</v>
      </c>
      <c r="T1396" s="13">
        <v>53</v>
      </c>
      <c r="U1396" s="13">
        <v>19.5</v>
      </c>
    </row>
    <row r="1397" spans="1:21" s="4" customFormat="1">
      <c r="A1397" s="10">
        <v>42278</v>
      </c>
      <c r="B1397" s="13">
        <v>5392.8630000000003</v>
      </c>
      <c r="C1397" s="13">
        <v>464.68599999999998</v>
      </c>
      <c r="D1397" s="13">
        <v>146.452</v>
      </c>
      <c r="E1397" s="13">
        <v>247.631</v>
      </c>
      <c r="F1397" s="13">
        <v>174.06200000000001</v>
      </c>
      <c r="G1397" s="13">
        <v>194.30600000000001</v>
      </c>
      <c r="H1397" s="13">
        <v>370.07799999999997</v>
      </c>
      <c r="I1397" s="13">
        <v>143</v>
      </c>
      <c r="J1397" s="13">
        <v>110.5</v>
      </c>
      <c r="K1397" s="13">
        <v>292.85000000000002</v>
      </c>
      <c r="L1397" s="13">
        <v>312.29500000000002</v>
      </c>
      <c r="M1397" s="13">
        <v>74.055000000000007</v>
      </c>
      <c r="N1397" s="13">
        <v>122.529</v>
      </c>
      <c r="O1397" s="13">
        <v>264.88499999999999</v>
      </c>
      <c r="P1397" s="13">
        <v>131.298</v>
      </c>
      <c r="Q1397" s="13">
        <v>230.62899999999999</v>
      </c>
      <c r="R1397" s="13">
        <v>161.249</v>
      </c>
      <c r="S1397" s="13" t="e">
        <f t="shared" ca="1" si="32"/>
        <v>#NAME?</v>
      </c>
      <c r="T1397" s="13">
        <v>53</v>
      </c>
      <c r="U1397" s="13">
        <v>19.5</v>
      </c>
    </row>
    <row r="1398" spans="1:21" s="4" customFormat="1">
      <c r="A1398" s="10">
        <v>42279</v>
      </c>
      <c r="B1398" s="13">
        <v>5392.8630000000003</v>
      </c>
      <c r="C1398" s="13">
        <v>447.16</v>
      </c>
      <c r="D1398" s="13">
        <v>144.011</v>
      </c>
      <c r="E1398" s="13">
        <v>243.125</v>
      </c>
      <c r="F1398" s="13">
        <v>167.99700000000001</v>
      </c>
      <c r="G1398" s="13">
        <v>190.453</v>
      </c>
      <c r="H1398" s="13">
        <v>370.71899999999999</v>
      </c>
      <c r="I1398" s="13">
        <v>143</v>
      </c>
      <c r="J1398" s="13">
        <v>110.5</v>
      </c>
      <c r="K1398" s="13">
        <v>290.577</v>
      </c>
      <c r="L1398" s="13">
        <v>313.66199999999998</v>
      </c>
      <c r="M1398" s="13">
        <v>75.332999999999998</v>
      </c>
      <c r="N1398" s="13">
        <v>124.167</v>
      </c>
      <c r="O1398" s="13">
        <v>263.529</v>
      </c>
      <c r="P1398" s="13">
        <v>131.732</v>
      </c>
      <c r="Q1398" s="13">
        <v>235.17699999999999</v>
      </c>
      <c r="R1398" s="13">
        <v>165.333</v>
      </c>
      <c r="S1398" s="13" t="e">
        <f t="shared" ca="1" si="32"/>
        <v>#NAME?</v>
      </c>
      <c r="T1398" s="13">
        <v>53</v>
      </c>
      <c r="U1398" s="13">
        <v>19.5</v>
      </c>
    </row>
    <row r="1399" spans="1:21" s="4" customFormat="1">
      <c r="A1399" s="10">
        <v>42280</v>
      </c>
      <c r="B1399" s="13">
        <v>5392.8630000000003</v>
      </c>
      <c r="C1399" s="13">
        <v>447.16</v>
      </c>
      <c r="D1399" s="13">
        <v>144.011</v>
      </c>
      <c r="E1399" s="13">
        <v>243.125</v>
      </c>
      <c r="F1399" s="13">
        <v>167.99700000000001</v>
      </c>
      <c r="G1399" s="13">
        <v>190.453</v>
      </c>
      <c r="H1399" s="13">
        <v>370.71899999999999</v>
      </c>
      <c r="I1399" s="13">
        <v>143</v>
      </c>
      <c r="J1399" s="13">
        <v>110.5</v>
      </c>
      <c r="K1399" s="13">
        <v>290.577</v>
      </c>
      <c r="L1399" s="13">
        <v>313.66199999999998</v>
      </c>
      <c r="M1399" s="13">
        <v>75.332999999999998</v>
      </c>
      <c r="N1399" s="13">
        <v>124.167</v>
      </c>
      <c r="O1399" s="13">
        <v>263.529</v>
      </c>
      <c r="P1399" s="13">
        <v>131.732</v>
      </c>
      <c r="Q1399" s="13">
        <v>235.17699999999999</v>
      </c>
      <c r="R1399" s="13">
        <v>165.333</v>
      </c>
      <c r="S1399" s="13" t="e">
        <f t="shared" ca="1" si="32"/>
        <v>#NAME?</v>
      </c>
      <c r="T1399" s="13">
        <v>53</v>
      </c>
      <c r="U1399" s="13">
        <v>19.5</v>
      </c>
    </row>
    <row r="1400" spans="1:21" s="4" customFormat="1">
      <c r="A1400" s="10">
        <v>42281</v>
      </c>
      <c r="B1400" s="13">
        <v>5392.8630000000003</v>
      </c>
      <c r="C1400" s="13">
        <v>447.16</v>
      </c>
      <c r="D1400" s="13">
        <v>144.011</v>
      </c>
      <c r="E1400" s="13">
        <v>243.125</v>
      </c>
      <c r="F1400" s="13">
        <v>167.99700000000001</v>
      </c>
      <c r="G1400" s="13">
        <v>190.453</v>
      </c>
      <c r="H1400" s="13">
        <v>370.71899999999999</v>
      </c>
      <c r="I1400" s="13">
        <v>143</v>
      </c>
      <c r="J1400" s="13">
        <v>110.5</v>
      </c>
      <c r="K1400" s="13">
        <v>290.577</v>
      </c>
      <c r="L1400" s="13">
        <v>313.66199999999998</v>
      </c>
      <c r="M1400" s="13">
        <v>75.332999999999998</v>
      </c>
      <c r="N1400" s="13">
        <v>124.167</v>
      </c>
      <c r="O1400" s="13">
        <v>263.529</v>
      </c>
      <c r="P1400" s="13">
        <v>131.732</v>
      </c>
      <c r="Q1400" s="13">
        <v>235.17699999999999</v>
      </c>
      <c r="R1400" s="13">
        <v>165.333</v>
      </c>
      <c r="S1400" s="13" t="e">
        <f t="shared" ca="1" si="32"/>
        <v>#NAME?</v>
      </c>
      <c r="T1400" s="13">
        <v>53</v>
      </c>
      <c r="U1400" s="13">
        <v>19.5</v>
      </c>
    </row>
    <row r="1401" spans="1:21" s="4" customFormat="1">
      <c r="A1401" s="10">
        <v>42282</v>
      </c>
      <c r="B1401" s="13">
        <v>5392.8630000000003</v>
      </c>
      <c r="C1401" s="13">
        <v>412.26100000000002</v>
      </c>
      <c r="D1401" s="13">
        <v>138.64400000000001</v>
      </c>
      <c r="E1401" s="13">
        <v>229.24100000000001</v>
      </c>
      <c r="F1401" s="13">
        <v>155.59200000000001</v>
      </c>
      <c r="G1401" s="13">
        <v>181.29900000000001</v>
      </c>
      <c r="H1401" s="13">
        <v>341.49</v>
      </c>
      <c r="I1401" s="13">
        <v>143</v>
      </c>
      <c r="J1401" s="13">
        <v>110.5</v>
      </c>
      <c r="K1401" s="13">
        <v>271.12200000000001</v>
      </c>
      <c r="L1401" s="13">
        <v>291.38299999999998</v>
      </c>
      <c r="M1401" s="13">
        <v>69.695999999999998</v>
      </c>
      <c r="N1401" s="13">
        <v>115.431</v>
      </c>
      <c r="O1401" s="13">
        <v>252.49299999999999</v>
      </c>
      <c r="P1401" s="13">
        <v>124.051</v>
      </c>
      <c r="Q1401" s="13">
        <v>220.84299999999999</v>
      </c>
      <c r="R1401" s="13">
        <v>152.64400000000001</v>
      </c>
      <c r="S1401" s="13" t="e">
        <f t="shared" ca="1" si="32"/>
        <v>#NAME?</v>
      </c>
      <c r="T1401" s="13">
        <v>53</v>
      </c>
      <c r="U1401" s="13">
        <v>19.5</v>
      </c>
    </row>
    <row r="1402" spans="1:21" s="4" customFormat="1">
      <c r="A1402" s="10">
        <v>42283</v>
      </c>
      <c r="B1402" s="13">
        <v>5392.8630000000003</v>
      </c>
      <c r="C1402" s="13">
        <v>407.012</v>
      </c>
      <c r="D1402" s="13">
        <v>136.05500000000001</v>
      </c>
      <c r="E1402" s="13">
        <v>225.46</v>
      </c>
      <c r="F1402" s="13">
        <v>153.745</v>
      </c>
      <c r="G1402" s="13">
        <v>178.33500000000001</v>
      </c>
      <c r="H1402" s="13">
        <v>337.52</v>
      </c>
      <c r="I1402" s="13">
        <v>143</v>
      </c>
      <c r="J1402" s="13">
        <v>110.5</v>
      </c>
      <c r="K1402" s="13">
        <v>267.27999999999997</v>
      </c>
      <c r="L1402" s="13">
        <v>287.31799999999998</v>
      </c>
      <c r="M1402" s="13">
        <v>70.167000000000002</v>
      </c>
      <c r="N1402" s="13">
        <v>115.702</v>
      </c>
      <c r="O1402" s="13">
        <v>242.833</v>
      </c>
      <c r="P1402" s="13">
        <v>119.447</v>
      </c>
      <c r="Q1402" s="13">
        <v>222.99799999999999</v>
      </c>
      <c r="R1402" s="13">
        <v>153.001</v>
      </c>
      <c r="S1402" s="13" t="e">
        <f t="shared" ca="1" si="32"/>
        <v>#NAME?</v>
      </c>
      <c r="T1402" s="13">
        <v>53</v>
      </c>
      <c r="U1402" s="13">
        <v>19.5</v>
      </c>
    </row>
    <row r="1403" spans="1:21" s="4" customFormat="1">
      <c r="A1403" s="10">
        <v>42284</v>
      </c>
      <c r="B1403" s="13">
        <v>5392.8630000000003</v>
      </c>
      <c r="C1403" s="13">
        <v>429.50200000000001</v>
      </c>
      <c r="D1403" s="13">
        <v>139.041</v>
      </c>
      <c r="E1403" s="13">
        <v>229.72300000000001</v>
      </c>
      <c r="F1403" s="13">
        <v>158.45599999999999</v>
      </c>
      <c r="G1403" s="13">
        <v>182.73400000000001</v>
      </c>
      <c r="H1403" s="13">
        <v>333.36900000000003</v>
      </c>
      <c r="I1403" s="13">
        <v>143</v>
      </c>
      <c r="J1403" s="13">
        <v>110.5</v>
      </c>
      <c r="K1403" s="13">
        <v>256.13600000000002</v>
      </c>
      <c r="L1403" s="13">
        <v>277.17700000000002</v>
      </c>
      <c r="M1403" s="13">
        <v>66.668999999999997</v>
      </c>
      <c r="N1403" s="13">
        <v>112.977</v>
      </c>
      <c r="O1403" s="13">
        <v>231.137</v>
      </c>
      <c r="P1403" s="13">
        <v>116.02800000000001</v>
      </c>
      <c r="Q1403" s="13">
        <v>211.13499999999999</v>
      </c>
      <c r="R1403" s="13">
        <v>143.68299999999999</v>
      </c>
      <c r="S1403" s="13" t="e">
        <f t="shared" ca="1" si="32"/>
        <v>#NAME?</v>
      </c>
      <c r="T1403" s="13">
        <v>53</v>
      </c>
      <c r="U1403" s="13">
        <v>19.5</v>
      </c>
    </row>
    <row r="1404" spans="1:21" s="4" customFormat="1">
      <c r="A1404" s="10">
        <v>42285</v>
      </c>
      <c r="B1404" s="13">
        <v>5392.8630000000003</v>
      </c>
      <c r="C1404" s="13">
        <v>416.32400000000001</v>
      </c>
      <c r="D1404" s="13">
        <v>131.39099999999999</v>
      </c>
      <c r="E1404" s="13">
        <v>221.673</v>
      </c>
      <c r="F1404" s="13">
        <v>148.78800000000001</v>
      </c>
      <c r="G1404" s="13">
        <v>174.31299999999999</v>
      </c>
      <c r="H1404" s="13">
        <v>327.99900000000002</v>
      </c>
      <c r="I1404" s="13">
        <v>143</v>
      </c>
      <c r="J1404" s="13">
        <v>110.5</v>
      </c>
      <c r="K1404" s="13">
        <v>254.631</v>
      </c>
      <c r="L1404" s="13">
        <v>272.66000000000003</v>
      </c>
      <c r="M1404" s="13">
        <v>71.498999999999995</v>
      </c>
      <c r="N1404" s="13">
        <v>115.813</v>
      </c>
      <c r="O1404" s="13">
        <v>233.87100000000001</v>
      </c>
      <c r="P1404" s="13">
        <v>118.503</v>
      </c>
      <c r="Q1404" s="13">
        <v>213.87100000000001</v>
      </c>
      <c r="R1404" s="13">
        <v>148.33199999999999</v>
      </c>
      <c r="S1404" s="13" t="e">
        <f t="shared" ca="1" si="32"/>
        <v>#NAME?</v>
      </c>
      <c r="T1404" s="13">
        <v>53</v>
      </c>
      <c r="U1404" s="13">
        <v>19.5</v>
      </c>
    </row>
    <row r="1405" spans="1:21" s="4" customFormat="1">
      <c r="A1405" s="10">
        <v>42286</v>
      </c>
      <c r="B1405" s="13">
        <v>5392.8630000000003</v>
      </c>
      <c r="C1405" s="13">
        <v>410.77199999999999</v>
      </c>
      <c r="D1405" s="13">
        <v>130.61199999999999</v>
      </c>
      <c r="E1405" s="13">
        <v>215.83</v>
      </c>
      <c r="F1405" s="13">
        <v>147.416</v>
      </c>
      <c r="G1405" s="13">
        <v>173.51300000000001</v>
      </c>
      <c r="H1405" s="13">
        <v>320.00900000000001</v>
      </c>
      <c r="I1405" s="13">
        <v>143</v>
      </c>
      <c r="J1405" s="13">
        <v>110.5</v>
      </c>
      <c r="K1405" s="13">
        <v>251.13200000000001</v>
      </c>
      <c r="L1405" s="13">
        <v>265.71800000000002</v>
      </c>
      <c r="M1405" s="13">
        <v>67.501000000000005</v>
      </c>
      <c r="N1405" s="13">
        <v>110.83</v>
      </c>
      <c r="O1405" s="13">
        <v>225.46899999999999</v>
      </c>
      <c r="P1405" s="13">
        <v>114.733</v>
      </c>
      <c r="Q1405" s="13">
        <v>206.79300000000001</v>
      </c>
      <c r="R1405" s="13">
        <v>140.22200000000001</v>
      </c>
      <c r="S1405" s="13" t="e">
        <f t="shared" ca="1" si="32"/>
        <v>#NAME?</v>
      </c>
      <c r="T1405" s="13">
        <v>53</v>
      </c>
      <c r="U1405" s="13">
        <v>19.5</v>
      </c>
    </row>
    <row r="1406" spans="1:21" s="4" customFormat="1">
      <c r="A1406" s="10">
        <v>42287</v>
      </c>
      <c r="B1406" s="13">
        <v>5392.8630000000003</v>
      </c>
      <c r="C1406" s="13">
        <v>410.77199999999999</v>
      </c>
      <c r="D1406" s="13">
        <v>130.61199999999999</v>
      </c>
      <c r="E1406" s="13">
        <v>215.83</v>
      </c>
      <c r="F1406" s="13">
        <v>147.416</v>
      </c>
      <c r="G1406" s="13">
        <v>173.51300000000001</v>
      </c>
      <c r="H1406" s="13">
        <v>320.00900000000001</v>
      </c>
      <c r="I1406" s="13">
        <v>143</v>
      </c>
      <c r="J1406" s="13">
        <v>110.5</v>
      </c>
      <c r="K1406" s="13">
        <v>251.13200000000001</v>
      </c>
      <c r="L1406" s="13">
        <v>265.71800000000002</v>
      </c>
      <c r="M1406" s="13">
        <v>67.501000000000005</v>
      </c>
      <c r="N1406" s="13">
        <v>110.83</v>
      </c>
      <c r="O1406" s="13">
        <v>225.46899999999999</v>
      </c>
      <c r="P1406" s="13">
        <v>114.733</v>
      </c>
      <c r="Q1406" s="13">
        <v>206.79300000000001</v>
      </c>
      <c r="R1406" s="13">
        <v>140.22200000000001</v>
      </c>
      <c r="S1406" s="13" t="e">
        <f t="shared" ca="1" si="32"/>
        <v>#NAME?</v>
      </c>
      <c r="T1406" s="13">
        <v>53</v>
      </c>
      <c r="U1406" s="13">
        <v>19.5</v>
      </c>
    </row>
    <row r="1407" spans="1:21" s="4" customFormat="1">
      <c r="A1407" s="10">
        <v>42288</v>
      </c>
      <c r="B1407" s="13">
        <v>5392.8630000000003</v>
      </c>
      <c r="C1407" s="13">
        <v>410.77199999999999</v>
      </c>
      <c r="D1407" s="13">
        <v>130.61199999999999</v>
      </c>
      <c r="E1407" s="13">
        <v>215.83</v>
      </c>
      <c r="F1407" s="13">
        <v>147.416</v>
      </c>
      <c r="G1407" s="13">
        <v>173.51300000000001</v>
      </c>
      <c r="H1407" s="13">
        <v>320.00900000000001</v>
      </c>
      <c r="I1407" s="13">
        <v>143</v>
      </c>
      <c r="J1407" s="13">
        <v>110.5</v>
      </c>
      <c r="K1407" s="13">
        <v>251.13200000000001</v>
      </c>
      <c r="L1407" s="13">
        <v>265.71800000000002</v>
      </c>
      <c r="M1407" s="13">
        <v>67.501000000000005</v>
      </c>
      <c r="N1407" s="13">
        <v>110.83</v>
      </c>
      <c r="O1407" s="13">
        <v>225.46899999999999</v>
      </c>
      <c r="P1407" s="13">
        <v>114.733</v>
      </c>
      <c r="Q1407" s="13">
        <v>206.79300000000001</v>
      </c>
      <c r="R1407" s="13">
        <v>140.22200000000001</v>
      </c>
      <c r="S1407" s="13" t="e">
        <f t="shared" ca="1" si="32"/>
        <v>#NAME?</v>
      </c>
      <c r="T1407" s="13">
        <v>53</v>
      </c>
      <c r="U1407" s="13">
        <v>19.5</v>
      </c>
    </row>
    <row r="1408" spans="1:21" s="4" customFormat="1">
      <c r="A1408" s="10">
        <v>42289</v>
      </c>
      <c r="B1408" s="13">
        <v>5392.8630000000003</v>
      </c>
      <c r="C1408" s="13">
        <v>415.846</v>
      </c>
      <c r="D1408" s="13">
        <v>128.744</v>
      </c>
      <c r="E1408" s="13">
        <v>214.88499999999999</v>
      </c>
      <c r="F1408" s="13">
        <v>147.226</v>
      </c>
      <c r="G1408" s="13">
        <v>172.11199999999999</v>
      </c>
      <c r="H1408" s="13">
        <v>320.291</v>
      </c>
      <c r="I1408" s="13">
        <v>143</v>
      </c>
      <c r="J1408" s="13">
        <v>110.5</v>
      </c>
      <c r="K1408" s="13">
        <v>250.31100000000001</v>
      </c>
      <c r="L1408" s="13">
        <v>271.69499999999999</v>
      </c>
      <c r="M1408" s="13">
        <v>66.831999999999994</v>
      </c>
      <c r="N1408" s="13">
        <v>109.77</v>
      </c>
      <c r="O1408" s="13">
        <v>221.018</v>
      </c>
      <c r="P1408" s="13">
        <v>114.33</v>
      </c>
      <c r="Q1408" s="13">
        <v>203.99299999999999</v>
      </c>
      <c r="R1408" s="13">
        <v>140.66</v>
      </c>
      <c r="S1408" s="13" t="e">
        <f t="shared" ca="1" si="32"/>
        <v>#NAME?</v>
      </c>
      <c r="T1408" s="13">
        <v>53</v>
      </c>
      <c r="U1408" s="13">
        <v>19.5</v>
      </c>
    </row>
    <row r="1409" spans="1:21" s="4" customFormat="1">
      <c r="A1409" s="10">
        <v>42290</v>
      </c>
      <c r="B1409" s="13">
        <v>5392.8630000000003</v>
      </c>
      <c r="C1409" s="13">
        <v>442.11</v>
      </c>
      <c r="D1409" s="13">
        <v>135.727</v>
      </c>
      <c r="E1409" s="13">
        <v>228.727</v>
      </c>
      <c r="F1409" s="13">
        <v>157.62299999999999</v>
      </c>
      <c r="G1409" s="13">
        <v>181.215</v>
      </c>
      <c r="H1409" s="13">
        <v>326.25299999999999</v>
      </c>
      <c r="I1409" s="13">
        <v>143</v>
      </c>
      <c r="J1409" s="13">
        <v>110.5</v>
      </c>
      <c r="K1409" s="13">
        <v>258.12200000000001</v>
      </c>
      <c r="L1409" s="13">
        <v>281.31099999999998</v>
      </c>
      <c r="M1409" s="13">
        <v>70.332999999999998</v>
      </c>
      <c r="N1409" s="13">
        <v>114.001</v>
      </c>
      <c r="O1409" s="13">
        <v>231.727</v>
      </c>
      <c r="P1409" s="13">
        <v>115.462</v>
      </c>
      <c r="Q1409" s="13">
        <v>216.173</v>
      </c>
      <c r="R1409" s="13">
        <v>144.66499999999999</v>
      </c>
      <c r="S1409" s="13" t="e">
        <f t="shared" ca="1" si="32"/>
        <v>#NAME?</v>
      </c>
      <c r="T1409" s="13">
        <v>53</v>
      </c>
      <c r="U1409" s="13">
        <v>19.5</v>
      </c>
    </row>
    <row r="1410" spans="1:21" s="4" customFormat="1">
      <c r="A1410" s="10">
        <v>42291</v>
      </c>
      <c r="B1410" s="13">
        <v>5392.8630000000003</v>
      </c>
      <c r="C1410" s="13">
        <v>447.82499999999999</v>
      </c>
      <c r="D1410" s="13">
        <v>137.733</v>
      </c>
      <c r="E1410" s="13">
        <v>230.73400000000001</v>
      </c>
      <c r="F1410" s="13">
        <v>160.471</v>
      </c>
      <c r="G1410" s="13">
        <v>183.262</v>
      </c>
      <c r="H1410" s="13">
        <v>326.28399999999999</v>
      </c>
      <c r="I1410" s="13">
        <v>143</v>
      </c>
      <c r="J1410" s="13">
        <v>110.5</v>
      </c>
      <c r="K1410" s="13">
        <v>259.887</v>
      </c>
      <c r="L1410" s="13">
        <v>280.31799999999998</v>
      </c>
      <c r="M1410" s="13">
        <v>69.667000000000002</v>
      </c>
      <c r="N1410" s="13">
        <v>111.748</v>
      </c>
      <c r="O1410" s="13">
        <v>228.839</v>
      </c>
      <c r="P1410" s="13">
        <v>115.672</v>
      </c>
      <c r="Q1410" s="13">
        <v>214.845</v>
      </c>
      <c r="R1410" s="13">
        <v>140.60300000000001</v>
      </c>
      <c r="S1410" s="13" t="e">
        <f t="shared" ca="1" si="32"/>
        <v>#NAME?</v>
      </c>
      <c r="T1410" s="13">
        <v>53</v>
      </c>
      <c r="U1410" s="13">
        <v>19.5</v>
      </c>
    </row>
    <row r="1411" spans="1:21" s="4" customFormat="1">
      <c r="A1411" s="10">
        <v>42292</v>
      </c>
      <c r="B1411" s="13">
        <v>5392.8630000000003</v>
      </c>
      <c r="C1411" s="13">
        <v>431.33100000000002</v>
      </c>
      <c r="D1411" s="13">
        <v>132.45599999999999</v>
      </c>
      <c r="E1411" s="13">
        <v>221.76400000000001</v>
      </c>
      <c r="F1411" s="13">
        <v>153.721</v>
      </c>
      <c r="G1411" s="13">
        <v>176.52</v>
      </c>
      <c r="H1411" s="13">
        <v>310.75900000000001</v>
      </c>
      <c r="I1411" s="13">
        <v>143</v>
      </c>
      <c r="J1411" s="13">
        <v>110.5</v>
      </c>
      <c r="K1411" s="13">
        <v>245.75</v>
      </c>
      <c r="L1411" s="13">
        <v>269.60199999999998</v>
      </c>
      <c r="M1411" s="13">
        <v>67.159000000000006</v>
      </c>
      <c r="N1411" s="13">
        <v>108.84099999999999</v>
      </c>
      <c r="O1411" s="13">
        <v>217.345</v>
      </c>
      <c r="P1411" s="13">
        <v>111.52</v>
      </c>
      <c r="Q1411" s="13">
        <v>202.68600000000001</v>
      </c>
      <c r="R1411" s="13">
        <v>134.66999999999999</v>
      </c>
      <c r="S1411" s="13" t="e">
        <f t="shared" ca="1" si="32"/>
        <v>#NAME?</v>
      </c>
      <c r="T1411" s="13">
        <v>53</v>
      </c>
      <c r="U1411" s="13">
        <v>19.5</v>
      </c>
    </row>
    <row r="1412" spans="1:21" s="4" customFormat="1">
      <c r="A1412" s="10">
        <v>42293</v>
      </c>
      <c r="B1412" s="13">
        <v>5392.8630000000003</v>
      </c>
      <c r="C1412" s="13">
        <v>441.23399999999998</v>
      </c>
      <c r="D1412" s="13">
        <v>129.65700000000001</v>
      </c>
      <c r="E1412" s="13">
        <v>218.79599999999999</v>
      </c>
      <c r="F1412" s="13">
        <v>151.673</v>
      </c>
      <c r="G1412" s="13">
        <v>173.786</v>
      </c>
      <c r="H1412" s="13">
        <v>289.48500000000001</v>
      </c>
      <c r="I1412" s="13">
        <v>143</v>
      </c>
      <c r="J1412" s="13">
        <v>110.5</v>
      </c>
      <c r="K1412" s="13">
        <v>233.875</v>
      </c>
      <c r="L1412" s="13">
        <v>258.48599999999999</v>
      </c>
      <c r="M1412" s="13">
        <v>65.334000000000003</v>
      </c>
      <c r="N1412" s="13">
        <v>106.66800000000001</v>
      </c>
      <c r="O1412" s="13">
        <v>215.33600000000001</v>
      </c>
      <c r="P1412" s="13">
        <v>109.17100000000001</v>
      </c>
      <c r="Q1412" s="13">
        <v>200.499</v>
      </c>
      <c r="R1412" s="13">
        <v>131.81299999999999</v>
      </c>
      <c r="S1412" s="13" t="e">
        <f t="shared" ca="1" si="32"/>
        <v>#NAME?</v>
      </c>
      <c r="T1412" s="13">
        <v>53</v>
      </c>
      <c r="U1412" s="13">
        <v>19.5</v>
      </c>
    </row>
    <row r="1413" spans="1:21" s="4" customFormat="1">
      <c r="A1413" s="10">
        <v>42294</v>
      </c>
      <c r="B1413" s="13">
        <v>5392.8630000000003</v>
      </c>
      <c r="C1413" s="13">
        <v>441.23399999999998</v>
      </c>
      <c r="D1413" s="13">
        <v>129.65700000000001</v>
      </c>
      <c r="E1413" s="13">
        <v>218.79599999999999</v>
      </c>
      <c r="F1413" s="13">
        <v>151.673</v>
      </c>
      <c r="G1413" s="13">
        <v>173.786</v>
      </c>
      <c r="H1413" s="13">
        <v>289.48500000000001</v>
      </c>
      <c r="I1413" s="13">
        <v>143</v>
      </c>
      <c r="J1413" s="13">
        <v>110.5</v>
      </c>
      <c r="K1413" s="13">
        <v>233.875</v>
      </c>
      <c r="L1413" s="13">
        <v>258.48599999999999</v>
      </c>
      <c r="M1413" s="13">
        <v>65.334000000000003</v>
      </c>
      <c r="N1413" s="13">
        <v>106.66800000000001</v>
      </c>
      <c r="O1413" s="13">
        <v>215.33600000000001</v>
      </c>
      <c r="P1413" s="13">
        <v>109.17100000000001</v>
      </c>
      <c r="Q1413" s="13">
        <v>200.499</v>
      </c>
      <c r="R1413" s="13">
        <v>131.81299999999999</v>
      </c>
      <c r="S1413" s="13" t="e">
        <f t="shared" ca="1" si="32"/>
        <v>#NAME?</v>
      </c>
      <c r="T1413" s="13">
        <v>53</v>
      </c>
      <c r="U1413" s="13">
        <v>19.5</v>
      </c>
    </row>
    <row r="1414" spans="1:21" s="4" customFormat="1">
      <c r="A1414" s="10">
        <v>42295</v>
      </c>
      <c r="B1414" s="13">
        <v>5392.8630000000003</v>
      </c>
      <c r="C1414" s="13">
        <v>441.23399999999998</v>
      </c>
      <c r="D1414" s="13">
        <v>129.65700000000001</v>
      </c>
      <c r="E1414" s="13">
        <v>218.79599999999999</v>
      </c>
      <c r="F1414" s="13">
        <v>151.673</v>
      </c>
      <c r="G1414" s="13">
        <v>173.786</v>
      </c>
      <c r="H1414" s="13">
        <v>289.48500000000001</v>
      </c>
      <c r="I1414" s="13">
        <v>143</v>
      </c>
      <c r="J1414" s="13">
        <v>110.5</v>
      </c>
      <c r="K1414" s="13">
        <v>233.875</v>
      </c>
      <c r="L1414" s="13">
        <v>258.48599999999999</v>
      </c>
      <c r="M1414" s="13">
        <v>65.334000000000003</v>
      </c>
      <c r="N1414" s="13">
        <v>106.66800000000001</v>
      </c>
      <c r="O1414" s="13">
        <v>215.33600000000001</v>
      </c>
      <c r="P1414" s="13">
        <v>109.17100000000001</v>
      </c>
      <c r="Q1414" s="13">
        <v>200.499</v>
      </c>
      <c r="R1414" s="13">
        <v>131.81299999999999</v>
      </c>
      <c r="S1414" s="13" t="e">
        <f t="shared" ca="1" si="32"/>
        <v>#NAME?</v>
      </c>
      <c r="T1414" s="13">
        <v>53</v>
      </c>
      <c r="U1414" s="13">
        <v>19.5</v>
      </c>
    </row>
    <row r="1415" spans="1:21" s="4" customFormat="1">
      <c r="A1415" s="10">
        <v>42296</v>
      </c>
      <c r="B1415" s="13">
        <v>5392.8630000000003</v>
      </c>
      <c r="C1415" s="13">
        <v>454.49299999999999</v>
      </c>
      <c r="D1415" s="13">
        <v>130.58600000000001</v>
      </c>
      <c r="E1415" s="13">
        <v>219.93299999999999</v>
      </c>
      <c r="F1415" s="13">
        <v>152.44999999999999</v>
      </c>
      <c r="G1415" s="13">
        <v>174.49700000000001</v>
      </c>
      <c r="H1415" s="13">
        <v>294.892</v>
      </c>
      <c r="I1415" s="13">
        <v>143</v>
      </c>
      <c r="J1415" s="13">
        <v>110.5</v>
      </c>
      <c r="K1415" s="13">
        <v>239.62100000000001</v>
      </c>
      <c r="L1415" s="13">
        <v>260.99299999999999</v>
      </c>
      <c r="M1415" s="13">
        <v>63.668999999999997</v>
      </c>
      <c r="N1415" s="13">
        <v>104.501</v>
      </c>
      <c r="O1415" s="13">
        <v>209.82599999999999</v>
      </c>
      <c r="P1415" s="13">
        <v>107.495</v>
      </c>
      <c r="Q1415" s="13">
        <v>198.155</v>
      </c>
      <c r="R1415" s="13">
        <v>129.83099999999999</v>
      </c>
      <c r="S1415" s="13" t="e">
        <f t="shared" ca="1" si="32"/>
        <v>#NAME?</v>
      </c>
      <c r="T1415" s="13">
        <v>53</v>
      </c>
      <c r="U1415" s="13">
        <v>19.5</v>
      </c>
    </row>
    <row r="1416" spans="1:21" s="4" customFormat="1">
      <c r="A1416" s="10">
        <v>42297</v>
      </c>
      <c r="B1416" s="13">
        <v>5392.8630000000003</v>
      </c>
      <c r="C1416" s="13">
        <v>473.61200000000002</v>
      </c>
      <c r="D1416" s="13">
        <v>132.45099999999999</v>
      </c>
      <c r="E1416" s="13">
        <v>222.577</v>
      </c>
      <c r="F1416" s="13">
        <v>156.47200000000001</v>
      </c>
      <c r="G1416" s="13">
        <v>177.40299999999999</v>
      </c>
      <c r="H1416" s="13">
        <v>295.00900000000001</v>
      </c>
      <c r="I1416" s="13">
        <v>143</v>
      </c>
      <c r="J1416" s="13">
        <v>110.5</v>
      </c>
      <c r="K1416" s="13">
        <v>241.876</v>
      </c>
      <c r="L1416" s="13">
        <v>260.70400000000001</v>
      </c>
      <c r="M1416" s="13">
        <v>64.582999999999998</v>
      </c>
      <c r="N1416" s="13">
        <v>107.666</v>
      </c>
      <c r="O1416" s="13">
        <v>220.209</v>
      </c>
      <c r="P1416" s="13">
        <v>107.896</v>
      </c>
      <c r="Q1416" s="13">
        <v>206.79499999999999</v>
      </c>
      <c r="R1416" s="13">
        <v>134.24799999999999</v>
      </c>
      <c r="S1416" s="13" t="e">
        <f t="shared" ca="1" si="32"/>
        <v>#NAME?</v>
      </c>
      <c r="T1416" s="13">
        <v>53</v>
      </c>
      <c r="U1416" s="13">
        <v>19.5</v>
      </c>
    </row>
    <row r="1417" spans="1:21" s="4" customFormat="1">
      <c r="A1417" s="10">
        <v>42298</v>
      </c>
      <c r="B1417" s="13">
        <v>5392.8630000000003</v>
      </c>
      <c r="C1417" s="13">
        <v>475.221</v>
      </c>
      <c r="D1417" s="13">
        <v>131.88200000000001</v>
      </c>
      <c r="E1417" s="13">
        <v>221.273</v>
      </c>
      <c r="F1417" s="13">
        <v>157.50299999999999</v>
      </c>
      <c r="G1417" s="13">
        <v>178.24299999999999</v>
      </c>
      <c r="H1417" s="13">
        <v>306.01</v>
      </c>
      <c r="I1417" s="13">
        <v>143</v>
      </c>
      <c r="J1417" s="13">
        <v>110.5</v>
      </c>
      <c r="K1417" s="13">
        <v>253.386</v>
      </c>
      <c r="L1417" s="13">
        <v>262.68599999999998</v>
      </c>
      <c r="M1417" s="13">
        <v>64.998999999999995</v>
      </c>
      <c r="N1417" s="13">
        <v>109.095</v>
      </c>
      <c r="O1417" s="13">
        <v>227.495</v>
      </c>
      <c r="P1417" s="13">
        <v>107.896</v>
      </c>
      <c r="Q1417" s="13">
        <v>213.322</v>
      </c>
      <c r="R1417" s="13">
        <v>135</v>
      </c>
      <c r="S1417" s="13" t="e">
        <f t="shared" ca="1" si="32"/>
        <v>#NAME?</v>
      </c>
      <c r="T1417" s="13">
        <v>53</v>
      </c>
      <c r="U1417" s="13">
        <v>19.5</v>
      </c>
    </row>
    <row r="1418" spans="1:21" s="4" customFormat="1">
      <c r="A1418" s="10">
        <v>42299</v>
      </c>
      <c r="B1418" s="13">
        <v>5392.8630000000003</v>
      </c>
      <c r="C1418" s="13">
        <v>463.37799999999999</v>
      </c>
      <c r="D1418" s="13">
        <v>129.71700000000001</v>
      </c>
      <c r="E1418" s="13">
        <v>218.166</v>
      </c>
      <c r="F1418" s="13">
        <v>153.833</v>
      </c>
      <c r="G1418" s="13">
        <v>175.15199999999999</v>
      </c>
      <c r="H1418" s="13">
        <v>302.017</v>
      </c>
      <c r="I1418" s="13">
        <v>143</v>
      </c>
      <c r="J1418" s="13">
        <v>110.5</v>
      </c>
      <c r="K1418" s="13">
        <v>247.65299999999999</v>
      </c>
      <c r="L1418" s="13">
        <v>254.92500000000001</v>
      </c>
      <c r="M1418" s="13">
        <v>64.998999999999995</v>
      </c>
      <c r="N1418" s="13">
        <v>108.499</v>
      </c>
      <c r="O1418" s="13">
        <v>222.613</v>
      </c>
      <c r="P1418" s="13">
        <v>107.282</v>
      </c>
      <c r="Q1418" s="13">
        <v>210.83799999999999</v>
      </c>
      <c r="R1418" s="13">
        <v>134.667</v>
      </c>
      <c r="S1418" s="13" t="e">
        <f t="shared" ca="1" si="32"/>
        <v>#NAME?</v>
      </c>
      <c r="T1418" s="13">
        <v>53</v>
      </c>
      <c r="U1418" s="13">
        <v>19.5</v>
      </c>
    </row>
    <row r="1419" spans="1:21" s="4" customFormat="1">
      <c r="A1419" s="10">
        <v>42300</v>
      </c>
      <c r="B1419" s="13">
        <v>5392.8630000000003</v>
      </c>
      <c r="C1419" s="13">
        <v>455.09800000000001</v>
      </c>
      <c r="D1419" s="13">
        <v>125.11799999999999</v>
      </c>
      <c r="E1419" s="13">
        <v>211.279</v>
      </c>
      <c r="F1419" s="13">
        <v>149.523</v>
      </c>
      <c r="G1419" s="13">
        <v>172.096</v>
      </c>
      <c r="H1419" s="13">
        <v>293.77300000000002</v>
      </c>
      <c r="I1419" s="13">
        <v>143</v>
      </c>
      <c r="J1419" s="13">
        <v>110.5</v>
      </c>
      <c r="K1419" s="13">
        <v>250.875</v>
      </c>
      <c r="L1419" s="13">
        <v>250.71100000000001</v>
      </c>
      <c r="M1419" s="13">
        <v>62.665999999999997</v>
      </c>
      <c r="N1419" s="13">
        <v>105.583</v>
      </c>
      <c r="O1419" s="13">
        <v>214.946</v>
      </c>
      <c r="P1419" s="13">
        <v>105.288</v>
      </c>
      <c r="Q1419" s="13">
        <v>200.864</v>
      </c>
      <c r="R1419" s="13">
        <v>128.721</v>
      </c>
      <c r="S1419" s="13" t="e">
        <f t="shared" ca="1" si="32"/>
        <v>#NAME?</v>
      </c>
      <c r="T1419" s="13">
        <v>53</v>
      </c>
      <c r="U1419" s="13">
        <v>19.5</v>
      </c>
    </row>
    <row r="1420" spans="1:21" s="4" customFormat="1">
      <c r="A1420" s="10">
        <v>42301</v>
      </c>
      <c r="B1420" s="13">
        <v>5392.8630000000003</v>
      </c>
      <c r="C1420" s="13">
        <v>455.09800000000001</v>
      </c>
      <c r="D1420" s="13">
        <v>125.11799999999999</v>
      </c>
      <c r="E1420" s="13">
        <v>211.279</v>
      </c>
      <c r="F1420" s="13">
        <v>149.523</v>
      </c>
      <c r="G1420" s="13">
        <v>172.096</v>
      </c>
      <c r="H1420" s="13">
        <v>293.77300000000002</v>
      </c>
      <c r="I1420" s="13">
        <v>143</v>
      </c>
      <c r="J1420" s="13">
        <v>110.5</v>
      </c>
      <c r="K1420" s="13">
        <v>250.875</v>
      </c>
      <c r="L1420" s="13">
        <v>250.71100000000001</v>
      </c>
      <c r="M1420" s="13">
        <v>62.665999999999997</v>
      </c>
      <c r="N1420" s="13">
        <v>105.583</v>
      </c>
      <c r="O1420" s="13">
        <v>214.946</v>
      </c>
      <c r="P1420" s="13">
        <v>105.288</v>
      </c>
      <c r="Q1420" s="13">
        <v>200.864</v>
      </c>
      <c r="R1420" s="13">
        <v>128.721</v>
      </c>
      <c r="S1420" s="13" t="e">
        <f t="shared" ca="1" si="32"/>
        <v>#NAME?</v>
      </c>
      <c r="T1420" s="13">
        <v>53</v>
      </c>
      <c r="U1420" s="13">
        <v>19.5</v>
      </c>
    </row>
    <row r="1421" spans="1:21" s="4" customFormat="1">
      <c r="A1421" s="10">
        <v>42302</v>
      </c>
      <c r="B1421" s="13">
        <v>5392.8630000000003</v>
      </c>
      <c r="C1421" s="13">
        <v>455.09800000000001</v>
      </c>
      <c r="D1421" s="13">
        <v>125.11799999999999</v>
      </c>
      <c r="E1421" s="13">
        <v>211.279</v>
      </c>
      <c r="F1421" s="13">
        <v>149.523</v>
      </c>
      <c r="G1421" s="13">
        <v>172.096</v>
      </c>
      <c r="H1421" s="13">
        <v>293.77300000000002</v>
      </c>
      <c r="I1421" s="13">
        <v>143</v>
      </c>
      <c r="J1421" s="13">
        <v>110.5</v>
      </c>
      <c r="K1421" s="13">
        <v>250.875</v>
      </c>
      <c r="L1421" s="13">
        <v>250.71100000000001</v>
      </c>
      <c r="M1421" s="13">
        <v>62.665999999999997</v>
      </c>
      <c r="N1421" s="13">
        <v>105.583</v>
      </c>
      <c r="O1421" s="13">
        <v>214.946</v>
      </c>
      <c r="P1421" s="13">
        <v>105.288</v>
      </c>
      <c r="Q1421" s="13">
        <v>200.864</v>
      </c>
      <c r="R1421" s="13">
        <v>128.721</v>
      </c>
      <c r="S1421" s="13" t="e">
        <f t="shared" ca="1" si="32"/>
        <v>#NAME?</v>
      </c>
      <c r="T1421" s="13">
        <v>53</v>
      </c>
      <c r="U1421" s="13">
        <v>19.5</v>
      </c>
    </row>
    <row r="1422" spans="1:21" s="4" customFormat="1">
      <c r="A1422" s="10">
        <v>42303</v>
      </c>
      <c r="B1422" s="13">
        <v>5392.8630000000003</v>
      </c>
      <c r="C1422" s="13">
        <v>451.72300000000001</v>
      </c>
      <c r="D1422" s="13">
        <v>121.78700000000001</v>
      </c>
      <c r="E1422" s="13">
        <v>208.798</v>
      </c>
      <c r="F1422" s="13">
        <v>147.27000000000001</v>
      </c>
      <c r="G1422" s="13">
        <v>170.96</v>
      </c>
      <c r="H1422" s="13">
        <v>293.51400000000001</v>
      </c>
      <c r="I1422" s="13">
        <v>143</v>
      </c>
      <c r="J1422" s="13">
        <v>110.5</v>
      </c>
      <c r="K1422" s="13">
        <v>251.876</v>
      </c>
      <c r="L1422" s="13">
        <v>248.51900000000001</v>
      </c>
      <c r="M1422" s="13">
        <v>61.499000000000002</v>
      </c>
      <c r="N1422" s="13">
        <v>104.166</v>
      </c>
      <c r="O1422" s="13">
        <v>211.499</v>
      </c>
      <c r="P1422" s="13">
        <v>103.741</v>
      </c>
      <c r="Q1422" s="13">
        <v>194.67</v>
      </c>
      <c r="R1422" s="13">
        <v>127.997</v>
      </c>
      <c r="S1422" s="13" t="e">
        <f t="shared" ca="1" si="32"/>
        <v>#NAME?</v>
      </c>
      <c r="T1422" s="13">
        <v>53</v>
      </c>
      <c r="U1422" s="13">
        <v>19.5</v>
      </c>
    </row>
    <row r="1423" spans="1:21" s="4" customFormat="1">
      <c r="A1423" s="10">
        <v>42304</v>
      </c>
      <c r="B1423" s="13">
        <v>5392.8630000000003</v>
      </c>
      <c r="C1423" s="13">
        <v>444.96499999999997</v>
      </c>
      <c r="D1423" s="13">
        <v>123.289</v>
      </c>
      <c r="E1423" s="13">
        <v>211.45599999999999</v>
      </c>
      <c r="F1423" s="13">
        <v>149.447</v>
      </c>
      <c r="G1423" s="13">
        <v>172.46899999999999</v>
      </c>
      <c r="H1423" s="13">
        <v>303.214</v>
      </c>
      <c r="I1423" s="13">
        <v>143</v>
      </c>
      <c r="J1423" s="13">
        <v>110.5</v>
      </c>
      <c r="K1423" s="13">
        <v>262.37400000000002</v>
      </c>
      <c r="L1423" s="13">
        <v>252.608</v>
      </c>
      <c r="M1423" s="13">
        <v>62.500999999999998</v>
      </c>
      <c r="N1423" s="13">
        <v>105.5</v>
      </c>
      <c r="O1423" s="13">
        <v>217.655</v>
      </c>
      <c r="P1423" s="13">
        <v>105.46599999999999</v>
      </c>
      <c r="Q1423" s="13">
        <v>198.995</v>
      </c>
      <c r="R1423" s="13">
        <v>130.99799999999999</v>
      </c>
      <c r="S1423" s="13" t="e">
        <f t="shared" ca="1" si="32"/>
        <v>#NAME?</v>
      </c>
      <c r="T1423" s="13">
        <v>53</v>
      </c>
      <c r="U1423" s="13">
        <v>19.5</v>
      </c>
    </row>
    <row r="1424" spans="1:21" s="4" customFormat="1">
      <c r="A1424" s="10">
        <v>42305</v>
      </c>
      <c r="B1424" s="13">
        <v>5392.8630000000003</v>
      </c>
      <c r="C1424" s="13">
        <v>446.70499999999998</v>
      </c>
      <c r="D1424" s="13">
        <v>120.49</v>
      </c>
      <c r="E1424" s="13">
        <v>208.965</v>
      </c>
      <c r="F1424" s="13">
        <v>148.173</v>
      </c>
      <c r="G1424" s="13">
        <v>171.364</v>
      </c>
      <c r="H1424" s="13">
        <v>291.04500000000002</v>
      </c>
      <c r="I1424" s="13">
        <v>143</v>
      </c>
      <c r="J1424" s="13">
        <v>110.5</v>
      </c>
      <c r="K1424" s="13">
        <v>254.422</v>
      </c>
      <c r="L1424" s="13">
        <v>249.91900000000001</v>
      </c>
      <c r="M1424" s="13">
        <v>62.500999999999998</v>
      </c>
      <c r="N1424" s="13">
        <v>105.509</v>
      </c>
      <c r="O1424" s="13">
        <v>219.66900000000001</v>
      </c>
      <c r="P1424" s="13">
        <v>105.29300000000001</v>
      </c>
      <c r="Q1424" s="13">
        <v>200.00399999999999</v>
      </c>
      <c r="R1424" s="13">
        <v>132.20500000000001</v>
      </c>
      <c r="S1424" s="13" t="e">
        <f t="shared" ca="1" si="32"/>
        <v>#NAME?</v>
      </c>
      <c r="T1424" s="13">
        <v>53</v>
      </c>
      <c r="U1424" s="13">
        <v>19.5</v>
      </c>
    </row>
    <row r="1425" spans="1:21" s="4" customFormat="1">
      <c r="A1425" s="10">
        <v>42306</v>
      </c>
      <c r="B1425" s="13">
        <v>5392.8630000000003</v>
      </c>
      <c r="C1425" s="13">
        <v>443.82600000000002</v>
      </c>
      <c r="D1425" s="13">
        <v>122.876</v>
      </c>
      <c r="E1425" s="13">
        <v>211.71299999999999</v>
      </c>
      <c r="F1425" s="13">
        <v>151.87200000000001</v>
      </c>
      <c r="G1425" s="13">
        <v>173.364</v>
      </c>
      <c r="H1425" s="13">
        <v>288.25</v>
      </c>
      <c r="I1425" s="13">
        <v>143</v>
      </c>
      <c r="J1425" s="13">
        <v>110.5</v>
      </c>
      <c r="K1425" s="13">
        <v>256.25299999999999</v>
      </c>
      <c r="L1425" s="13">
        <v>254.31100000000001</v>
      </c>
      <c r="M1425" s="13">
        <v>62.665999999999997</v>
      </c>
      <c r="N1425" s="13">
        <v>106.41800000000001</v>
      </c>
      <c r="O1425" s="13">
        <v>226.82</v>
      </c>
      <c r="P1425" s="13">
        <v>105.405</v>
      </c>
      <c r="Q1425" s="13">
        <v>202.99799999999999</v>
      </c>
      <c r="R1425" s="13">
        <v>132.322</v>
      </c>
      <c r="S1425" s="13" t="e">
        <f t="shared" ca="1" si="32"/>
        <v>#NAME?</v>
      </c>
      <c r="T1425" s="13">
        <v>53</v>
      </c>
      <c r="U1425" s="13">
        <v>19.5</v>
      </c>
    </row>
    <row r="1426" spans="1:21" s="4" customFormat="1">
      <c r="A1426" s="10">
        <v>42307</v>
      </c>
      <c r="B1426" s="13">
        <v>5392.8630000000003</v>
      </c>
      <c r="C1426" s="13">
        <v>440.51400000000001</v>
      </c>
      <c r="D1426" s="13">
        <v>122.342</v>
      </c>
      <c r="E1426" s="13">
        <v>210.172</v>
      </c>
      <c r="F1426" s="13">
        <v>151.93799999999999</v>
      </c>
      <c r="G1426" s="13">
        <v>173.30099999999999</v>
      </c>
      <c r="H1426" s="13">
        <v>272.88799999999998</v>
      </c>
      <c r="I1426" s="13">
        <v>143</v>
      </c>
      <c r="J1426" s="13">
        <v>110.5</v>
      </c>
      <c r="K1426" s="13">
        <v>252.64</v>
      </c>
      <c r="L1426" s="13">
        <v>253.19300000000001</v>
      </c>
      <c r="M1426" s="13">
        <v>61.667000000000002</v>
      </c>
      <c r="N1426" s="13">
        <v>105.833</v>
      </c>
      <c r="O1426" s="13">
        <v>223.71</v>
      </c>
      <c r="P1426" s="13">
        <v>105.613</v>
      </c>
      <c r="Q1426" s="13">
        <v>200.54900000000001</v>
      </c>
      <c r="R1426" s="13">
        <v>132.154</v>
      </c>
      <c r="S1426" s="13" t="e">
        <f t="shared" ca="1" si="32"/>
        <v>#NAME?</v>
      </c>
      <c r="T1426" s="13">
        <v>53</v>
      </c>
      <c r="U1426" s="13">
        <v>19.5</v>
      </c>
    </row>
    <row r="1427" spans="1:21" s="4" customFormat="1">
      <c r="A1427" s="10">
        <v>42308</v>
      </c>
      <c r="B1427" s="13">
        <v>5392.8630000000003</v>
      </c>
      <c r="C1427" s="13">
        <v>440.51400000000001</v>
      </c>
      <c r="D1427" s="13">
        <v>122.342</v>
      </c>
      <c r="E1427" s="13">
        <v>210.172</v>
      </c>
      <c r="F1427" s="13">
        <v>151.93799999999999</v>
      </c>
      <c r="G1427" s="13">
        <v>173.30099999999999</v>
      </c>
      <c r="H1427" s="13">
        <v>272.88799999999998</v>
      </c>
      <c r="I1427" s="13">
        <v>143</v>
      </c>
      <c r="J1427" s="13">
        <v>110.5</v>
      </c>
      <c r="K1427" s="13">
        <v>252.64</v>
      </c>
      <c r="L1427" s="13">
        <v>253.19300000000001</v>
      </c>
      <c r="M1427" s="13">
        <v>61.667000000000002</v>
      </c>
      <c r="N1427" s="13">
        <v>105.833</v>
      </c>
      <c r="O1427" s="13">
        <v>223.71</v>
      </c>
      <c r="P1427" s="13">
        <v>105.613</v>
      </c>
      <c r="Q1427" s="13">
        <v>200.54900000000001</v>
      </c>
      <c r="R1427" s="13">
        <v>132.154</v>
      </c>
      <c r="S1427" s="13" t="e">
        <f t="shared" ca="1" si="32"/>
        <v>#NAME?</v>
      </c>
      <c r="T1427" s="13">
        <v>53</v>
      </c>
      <c r="U1427" s="13">
        <v>19.5</v>
      </c>
    </row>
    <row r="1428" spans="1:21" s="4" customFormat="1">
      <c r="A1428" s="10">
        <v>42309</v>
      </c>
      <c r="B1428" s="13">
        <v>5392.8630000000003</v>
      </c>
      <c r="C1428" s="13">
        <v>440.51400000000001</v>
      </c>
      <c r="D1428" s="13">
        <v>122.342</v>
      </c>
      <c r="E1428" s="13">
        <v>210.172</v>
      </c>
      <c r="F1428" s="13">
        <v>151.93799999999999</v>
      </c>
      <c r="G1428" s="13">
        <v>173.30099999999999</v>
      </c>
      <c r="H1428" s="13">
        <v>272.88799999999998</v>
      </c>
      <c r="I1428" s="13">
        <v>143</v>
      </c>
      <c r="J1428" s="13">
        <v>110.5</v>
      </c>
      <c r="K1428" s="13">
        <v>252.64</v>
      </c>
      <c r="L1428" s="13">
        <v>253.19300000000001</v>
      </c>
      <c r="M1428" s="13">
        <v>61.667000000000002</v>
      </c>
      <c r="N1428" s="13">
        <v>105.833</v>
      </c>
      <c r="O1428" s="13">
        <v>223.71</v>
      </c>
      <c r="P1428" s="13">
        <v>105.613</v>
      </c>
      <c r="Q1428" s="13">
        <v>200.54900000000001</v>
      </c>
      <c r="R1428" s="13">
        <v>132.154</v>
      </c>
      <c r="S1428" s="13" t="e">
        <f t="shared" ca="1" si="32"/>
        <v>#NAME?</v>
      </c>
      <c r="T1428" s="13">
        <v>53</v>
      </c>
      <c r="U1428" s="13">
        <v>19.5</v>
      </c>
    </row>
    <row r="1429" spans="1:21" s="4" customFormat="1">
      <c r="A1429" s="10">
        <v>42310</v>
      </c>
      <c r="B1429" s="13">
        <v>5392.8630000000003</v>
      </c>
      <c r="C1429" s="13">
        <v>425.887</v>
      </c>
      <c r="D1429" s="13">
        <v>118.30800000000001</v>
      </c>
      <c r="E1429" s="13">
        <v>205.453</v>
      </c>
      <c r="F1429" s="13">
        <v>147.15799999999999</v>
      </c>
      <c r="G1429" s="13">
        <v>169.809</v>
      </c>
      <c r="H1429" s="13">
        <v>271.02100000000002</v>
      </c>
      <c r="I1429" s="13">
        <v>143</v>
      </c>
      <c r="J1429" s="13">
        <v>110.5</v>
      </c>
      <c r="K1429" s="13">
        <v>251.87700000000001</v>
      </c>
      <c r="L1429" s="13">
        <v>239.32300000000001</v>
      </c>
      <c r="M1429" s="13">
        <v>61.25</v>
      </c>
      <c r="N1429" s="13">
        <v>104.583</v>
      </c>
      <c r="O1429" s="13">
        <v>220.13300000000001</v>
      </c>
      <c r="P1429" s="13">
        <v>104.864</v>
      </c>
      <c r="Q1429" s="13">
        <v>196.81100000000001</v>
      </c>
      <c r="R1429" s="13">
        <v>130.66900000000001</v>
      </c>
      <c r="S1429" s="13" t="e">
        <f t="shared" ca="1" si="32"/>
        <v>#NAME?</v>
      </c>
      <c r="T1429" s="13">
        <v>53</v>
      </c>
      <c r="U1429" s="13">
        <v>19.5</v>
      </c>
    </row>
    <row r="1430" spans="1:21" s="4" customFormat="1">
      <c r="A1430" s="10">
        <v>42311</v>
      </c>
      <c r="B1430" s="13">
        <v>5392.8630000000003</v>
      </c>
      <c r="C1430" s="13">
        <v>403.39299999999997</v>
      </c>
      <c r="D1430" s="13">
        <v>111.005</v>
      </c>
      <c r="E1430" s="13">
        <v>192.44399999999999</v>
      </c>
      <c r="F1430" s="13">
        <v>135.96799999999999</v>
      </c>
      <c r="G1430" s="13">
        <v>160.476</v>
      </c>
      <c r="H1430" s="13">
        <v>257.17700000000002</v>
      </c>
      <c r="I1430" s="13">
        <v>143</v>
      </c>
      <c r="J1430" s="13">
        <v>110.5</v>
      </c>
      <c r="K1430" s="13">
        <v>248.774</v>
      </c>
      <c r="L1430" s="13">
        <v>238.51499999999999</v>
      </c>
      <c r="M1430" s="13">
        <v>59.204999999999998</v>
      </c>
      <c r="N1430" s="13">
        <v>102.187</v>
      </c>
      <c r="O1430" s="13">
        <v>217.631</v>
      </c>
      <c r="P1430" s="13">
        <v>104.149</v>
      </c>
      <c r="Q1430" s="13">
        <v>189.51499999999999</v>
      </c>
      <c r="R1430" s="13">
        <v>128.51</v>
      </c>
      <c r="S1430" s="13" t="e">
        <f t="shared" ca="1" si="32"/>
        <v>#NAME?</v>
      </c>
      <c r="T1430" s="13">
        <v>53</v>
      </c>
      <c r="U1430" s="13">
        <v>19.5</v>
      </c>
    </row>
    <row r="1431" spans="1:21" s="4" customFormat="1">
      <c r="A1431" s="10">
        <v>42312</v>
      </c>
      <c r="B1431" s="13">
        <v>5392.8630000000003</v>
      </c>
      <c r="C1431" s="13">
        <v>392</v>
      </c>
      <c r="D1431" s="13">
        <v>113.664</v>
      </c>
      <c r="E1431" s="13">
        <v>195.834</v>
      </c>
      <c r="F1431" s="13">
        <v>140.666</v>
      </c>
      <c r="G1431" s="13">
        <v>161.66800000000001</v>
      </c>
      <c r="H1431" s="13">
        <v>254.477</v>
      </c>
      <c r="I1431" s="13">
        <v>143</v>
      </c>
      <c r="J1431" s="13">
        <v>110.5</v>
      </c>
      <c r="K1431" s="13">
        <v>250.22499999999999</v>
      </c>
      <c r="L1431" s="13">
        <v>237.49199999999999</v>
      </c>
      <c r="M1431" s="13">
        <v>56.502000000000002</v>
      </c>
      <c r="N1431" s="13">
        <v>98.668000000000006</v>
      </c>
      <c r="O1431" s="13">
        <v>206.63800000000001</v>
      </c>
      <c r="P1431" s="13">
        <v>98.162999999999997</v>
      </c>
      <c r="Q1431" s="13">
        <v>178.63200000000001</v>
      </c>
      <c r="R1431" s="13">
        <v>121.72199999999999</v>
      </c>
      <c r="S1431" s="13" t="e">
        <f t="shared" ca="1" si="32"/>
        <v>#NAME?</v>
      </c>
      <c r="T1431" s="13">
        <v>53</v>
      </c>
      <c r="U1431" s="13">
        <v>19.5</v>
      </c>
    </row>
    <row r="1432" spans="1:21" s="4" customFormat="1">
      <c r="A1432" s="10">
        <v>42313</v>
      </c>
      <c r="B1432" s="13">
        <v>5392.8630000000003</v>
      </c>
      <c r="C1432" s="13">
        <v>399.42500000000001</v>
      </c>
      <c r="D1432" s="13">
        <v>117.711</v>
      </c>
      <c r="E1432" s="13">
        <v>201.494</v>
      </c>
      <c r="F1432" s="13">
        <v>143.851</v>
      </c>
      <c r="G1432" s="13">
        <v>167.393</v>
      </c>
      <c r="H1432" s="13">
        <v>270.76299999999998</v>
      </c>
      <c r="I1432" s="13">
        <v>143</v>
      </c>
      <c r="J1432" s="13">
        <v>110.5</v>
      </c>
      <c r="K1432" s="13">
        <v>255.13800000000001</v>
      </c>
      <c r="L1432" s="13">
        <v>245.55699999999999</v>
      </c>
      <c r="M1432" s="13">
        <v>57.170999999999999</v>
      </c>
      <c r="N1432" s="13">
        <v>100.16500000000001</v>
      </c>
      <c r="O1432" s="13">
        <v>211.48599999999999</v>
      </c>
      <c r="P1432" s="13">
        <v>100.825</v>
      </c>
      <c r="Q1432" s="13">
        <v>182.82400000000001</v>
      </c>
      <c r="R1432" s="13">
        <v>125.33</v>
      </c>
      <c r="S1432" s="13" t="e">
        <f t="shared" ca="1" si="32"/>
        <v>#NAME?</v>
      </c>
      <c r="T1432" s="13">
        <v>53</v>
      </c>
      <c r="U1432" s="13">
        <v>19.5</v>
      </c>
    </row>
    <row r="1433" spans="1:21" s="4" customFormat="1">
      <c r="A1433" s="10">
        <v>42314</v>
      </c>
      <c r="B1433" s="13">
        <v>5392.8630000000003</v>
      </c>
      <c r="C1433" s="13">
        <v>405.21800000000002</v>
      </c>
      <c r="D1433" s="13">
        <v>120.613</v>
      </c>
      <c r="E1433" s="13">
        <v>205.352</v>
      </c>
      <c r="F1433" s="13">
        <v>147.405</v>
      </c>
      <c r="G1433" s="13">
        <v>169.959</v>
      </c>
      <c r="H1433" s="13">
        <v>282.762</v>
      </c>
      <c r="I1433" s="13">
        <v>143</v>
      </c>
      <c r="J1433" s="13">
        <v>110.5</v>
      </c>
      <c r="K1433" s="13">
        <v>264.88799999999998</v>
      </c>
      <c r="L1433" s="13">
        <v>253.15100000000001</v>
      </c>
      <c r="M1433" s="13">
        <v>57.332999999999998</v>
      </c>
      <c r="N1433" s="13">
        <v>99.332999999999998</v>
      </c>
      <c r="O1433" s="13">
        <v>211.71700000000001</v>
      </c>
      <c r="P1433" s="13">
        <v>99.3</v>
      </c>
      <c r="Q1433" s="13">
        <v>181.3</v>
      </c>
      <c r="R1433" s="13">
        <v>124.833</v>
      </c>
      <c r="S1433" s="13" t="e">
        <f t="shared" ca="1" si="32"/>
        <v>#NAME?</v>
      </c>
      <c r="T1433" s="13">
        <v>53</v>
      </c>
      <c r="U1433" s="13">
        <v>19.5</v>
      </c>
    </row>
    <row r="1434" spans="1:21" s="4" customFormat="1">
      <c r="A1434" s="10">
        <v>42315</v>
      </c>
      <c r="B1434" s="13">
        <v>5392.8630000000003</v>
      </c>
      <c r="C1434" s="13">
        <v>405.21800000000002</v>
      </c>
      <c r="D1434" s="13">
        <v>120.613</v>
      </c>
      <c r="E1434" s="13">
        <v>205.352</v>
      </c>
      <c r="F1434" s="13">
        <v>147.405</v>
      </c>
      <c r="G1434" s="13">
        <v>169.959</v>
      </c>
      <c r="H1434" s="13">
        <v>282.762</v>
      </c>
      <c r="I1434" s="13">
        <v>143</v>
      </c>
      <c r="J1434" s="13">
        <v>110.5</v>
      </c>
      <c r="K1434" s="13">
        <v>264.88799999999998</v>
      </c>
      <c r="L1434" s="13">
        <v>253.15100000000001</v>
      </c>
      <c r="M1434" s="13">
        <v>57.332999999999998</v>
      </c>
      <c r="N1434" s="13">
        <v>99.332999999999998</v>
      </c>
      <c r="O1434" s="13">
        <v>211.71700000000001</v>
      </c>
      <c r="P1434" s="13">
        <v>99.3</v>
      </c>
      <c r="Q1434" s="13">
        <v>181.3</v>
      </c>
      <c r="R1434" s="13">
        <v>124.833</v>
      </c>
      <c r="S1434" s="13" t="e">
        <f t="shared" ca="1" si="32"/>
        <v>#NAME?</v>
      </c>
      <c r="T1434" s="13">
        <v>53</v>
      </c>
      <c r="U1434" s="13">
        <v>19.5</v>
      </c>
    </row>
    <row r="1435" spans="1:21" s="4" customFormat="1">
      <c r="A1435" s="10">
        <v>42316</v>
      </c>
      <c r="B1435" s="13">
        <v>5392.8630000000003</v>
      </c>
      <c r="C1435" s="13">
        <v>405.21800000000002</v>
      </c>
      <c r="D1435" s="13">
        <v>120.613</v>
      </c>
      <c r="E1435" s="13">
        <v>205.352</v>
      </c>
      <c r="F1435" s="13">
        <v>147.405</v>
      </c>
      <c r="G1435" s="13">
        <v>169.959</v>
      </c>
      <c r="H1435" s="13">
        <v>282.762</v>
      </c>
      <c r="I1435" s="13">
        <v>143</v>
      </c>
      <c r="J1435" s="13">
        <v>110.5</v>
      </c>
      <c r="K1435" s="13">
        <v>264.88799999999998</v>
      </c>
      <c r="L1435" s="13">
        <v>253.15100000000001</v>
      </c>
      <c r="M1435" s="13">
        <v>57.332999999999998</v>
      </c>
      <c r="N1435" s="13">
        <v>99.332999999999998</v>
      </c>
      <c r="O1435" s="13">
        <v>211.71700000000001</v>
      </c>
      <c r="P1435" s="13">
        <v>99.3</v>
      </c>
      <c r="Q1435" s="13">
        <v>181.3</v>
      </c>
      <c r="R1435" s="13">
        <v>124.833</v>
      </c>
      <c r="S1435" s="13" t="e">
        <f t="shared" ca="1" si="32"/>
        <v>#NAME?</v>
      </c>
      <c r="T1435" s="13">
        <v>53</v>
      </c>
      <c r="U1435" s="13">
        <v>19.5</v>
      </c>
    </row>
    <row r="1436" spans="1:21" s="4" customFormat="1">
      <c r="A1436" s="10">
        <v>42317</v>
      </c>
      <c r="B1436" s="13">
        <v>5392.8630000000003</v>
      </c>
      <c r="C1436" s="13">
        <v>422.548</v>
      </c>
      <c r="D1436" s="13">
        <v>125.105</v>
      </c>
      <c r="E1436" s="13">
        <v>210.22900000000001</v>
      </c>
      <c r="F1436" s="13">
        <v>152.483</v>
      </c>
      <c r="G1436" s="13">
        <v>174.13800000000001</v>
      </c>
      <c r="H1436" s="13">
        <v>287.73099999999999</v>
      </c>
      <c r="I1436" s="13">
        <v>143</v>
      </c>
      <c r="J1436" s="13">
        <v>110.5</v>
      </c>
      <c r="K1436" s="13">
        <v>274.005</v>
      </c>
      <c r="L1436" s="13">
        <v>259.50900000000001</v>
      </c>
      <c r="M1436" s="13">
        <v>57.795999999999999</v>
      </c>
      <c r="N1436" s="13">
        <v>100.06699999999999</v>
      </c>
      <c r="O1436" s="13">
        <v>220.15799999999999</v>
      </c>
      <c r="P1436" s="13">
        <v>101.155</v>
      </c>
      <c r="Q1436" s="13">
        <v>181.65899999999999</v>
      </c>
      <c r="R1436" s="13">
        <v>125.375</v>
      </c>
      <c r="S1436" s="13" t="e">
        <f t="shared" ca="1" si="32"/>
        <v>#NAME?</v>
      </c>
      <c r="T1436" s="13">
        <v>53</v>
      </c>
      <c r="U1436" s="13">
        <v>19.5</v>
      </c>
    </row>
    <row r="1437" spans="1:21" s="4" customFormat="1">
      <c r="A1437" s="10">
        <v>42318</v>
      </c>
      <c r="B1437" s="13">
        <v>5392.8630000000003</v>
      </c>
      <c r="C1437" s="13">
        <v>414.517</v>
      </c>
      <c r="D1437" s="13">
        <v>122.958</v>
      </c>
      <c r="E1437" s="13">
        <v>208.749</v>
      </c>
      <c r="F1437" s="13">
        <v>150.90799999999999</v>
      </c>
      <c r="G1437" s="13">
        <v>172.02799999999999</v>
      </c>
      <c r="H1437" s="13">
        <v>282.92099999999999</v>
      </c>
      <c r="I1437" s="13">
        <v>143</v>
      </c>
      <c r="J1437" s="13">
        <v>110.5</v>
      </c>
      <c r="K1437" s="13">
        <v>274.39</v>
      </c>
      <c r="L1437" s="13">
        <v>258.72199999999998</v>
      </c>
      <c r="M1437" s="13">
        <v>59.17</v>
      </c>
      <c r="N1437" s="13">
        <v>99.997</v>
      </c>
      <c r="O1437" s="13">
        <v>221.744</v>
      </c>
      <c r="P1437" s="13">
        <v>101.029</v>
      </c>
      <c r="Q1437" s="13">
        <v>184.15299999999999</v>
      </c>
      <c r="R1437" s="13">
        <v>126.139</v>
      </c>
      <c r="S1437" s="13" t="e">
        <f t="shared" ref="S1437:S1500" ca="1" si="33">+IFERROR(VLOOKUP($A1437,$Y$28:$Z$330,2,0),S1436)</f>
        <v>#NAME?</v>
      </c>
      <c r="T1437" s="13">
        <v>53</v>
      </c>
      <c r="U1437" s="13">
        <v>19.5</v>
      </c>
    </row>
    <row r="1438" spans="1:21" s="4" customFormat="1">
      <c r="A1438" s="10">
        <v>42319</v>
      </c>
      <c r="B1438" s="13">
        <v>5392.8630000000003</v>
      </c>
      <c r="C1438" s="13">
        <v>407.91800000000001</v>
      </c>
      <c r="D1438" s="13">
        <v>122.697</v>
      </c>
      <c r="E1438" s="13">
        <v>207.16499999999999</v>
      </c>
      <c r="F1438" s="13">
        <v>150.60499999999999</v>
      </c>
      <c r="G1438" s="13">
        <v>171.529</v>
      </c>
      <c r="H1438" s="13">
        <v>276.22699999999998</v>
      </c>
      <c r="I1438" s="13">
        <v>143</v>
      </c>
      <c r="J1438" s="13">
        <v>110.5</v>
      </c>
      <c r="K1438" s="13">
        <v>271.19900000000001</v>
      </c>
      <c r="L1438" s="13">
        <v>253.71100000000001</v>
      </c>
      <c r="M1438" s="13">
        <v>58.332999999999998</v>
      </c>
      <c r="N1438" s="13">
        <v>98.665999999999997</v>
      </c>
      <c r="O1438" s="13">
        <v>216.143</v>
      </c>
      <c r="P1438" s="13">
        <v>99.572999999999993</v>
      </c>
      <c r="Q1438" s="13">
        <v>179.85400000000001</v>
      </c>
      <c r="R1438" s="13">
        <v>125.39700000000001</v>
      </c>
      <c r="S1438" s="13" t="e">
        <f t="shared" ca="1" si="33"/>
        <v>#NAME?</v>
      </c>
      <c r="T1438" s="13">
        <v>53</v>
      </c>
      <c r="U1438" s="13">
        <v>19.5</v>
      </c>
    </row>
    <row r="1439" spans="1:21" s="4" customFormat="1">
      <c r="A1439" s="10">
        <v>42320</v>
      </c>
      <c r="B1439" s="13">
        <v>5392.8630000000003</v>
      </c>
      <c r="C1439" s="13">
        <v>425.15800000000002</v>
      </c>
      <c r="D1439" s="13">
        <v>128.54400000000001</v>
      </c>
      <c r="E1439" s="13">
        <v>212.90700000000001</v>
      </c>
      <c r="F1439" s="13">
        <v>155.37299999999999</v>
      </c>
      <c r="G1439" s="13">
        <v>175.203</v>
      </c>
      <c r="H1439" s="13">
        <v>276.34699999999998</v>
      </c>
      <c r="I1439" s="13">
        <v>143</v>
      </c>
      <c r="J1439" s="13">
        <v>110.5</v>
      </c>
      <c r="K1439" s="13">
        <v>272.08800000000002</v>
      </c>
      <c r="L1439" s="13">
        <v>251.167</v>
      </c>
      <c r="M1439" s="13">
        <v>57.667000000000002</v>
      </c>
      <c r="N1439" s="13">
        <v>98.165999999999997</v>
      </c>
      <c r="O1439" s="13">
        <v>212.64</v>
      </c>
      <c r="P1439" s="13">
        <v>100.009</v>
      </c>
      <c r="Q1439" s="13">
        <v>177.476</v>
      </c>
      <c r="R1439" s="13">
        <v>124.524</v>
      </c>
      <c r="S1439" s="13" t="e">
        <f t="shared" ca="1" si="33"/>
        <v>#NAME?</v>
      </c>
      <c r="T1439" s="13">
        <v>53</v>
      </c>
      <c r="U1439" s="13">
        <v>19.5</v>
      </c>
    </row>
    <row r="1440" spans="1:21" s="4" customFormat="1">
      <c r="A1440" s="10">
        <v>42321</v>
      </c>
      <c r="B1440" s="13">
        <v>5392.8630000000003</v>
      </c>
      <c r="C1440" s="13">
        <v>434.07</v>
      </c>
      <c r="D1440" s="13">
        <v>132.13</v>
      </c>
      <c r="E1440" s="13">
        <v>219.65199999999999</v>
      </c>
      <c r="F1440" s="13">
        <v>159.35499999999999</v>
      </c>
      <c r="G1440" s="13">
        <v>179.90100000000001</v>
      </c>
      <c r="H1440" s="13">
        <v>291.45499999999998</v>
      </c>
      <c r="I1440" s="13">
        <v>143</v>
      </c>
      <c r="J1440" s="13">
        <v>110.5</v>
      </c>
      <c r="K1440" s="13">
        <v>277.50200000000001</v>
      </c>
      <c r="L1440" s="13">
        <v>253.81899999999999</v>
      </c>
      <c r="M1440" s="13">
        <v>59.173999999999999</v>
      </c>
      <c r="N1440" s="13">
        <v>101.334</v>
      </c>
      <c r="O1440" s="13">
        <v>221.65100000000001</v>
      </c>
      <c r="P1440" s="13">
        <v>100.521</v>
      </c>
      <c r="Q1440" s="13">
        <v>183.81899999999999</v>
      </c>
      <c r="R1440" s="13">
        <v>128.02099999999999</v>
      </c>
      <c r="S1440" s="13" t="e">
        <f t="shared" ca="1" si="33"/>
        <v>#NAME?</v>
      </c>
      <c r="T1440" s="13">
        <v>53</v>
      </c>
      <c r="U1440" s="13">
        <v>19.5</v>
      </c>
    </row>
    <row r="1441" spans="1:21" s="4" customFormat="1">
      <c r="A1441" s="10">
        <v>42322</v>
      </c>
      <c r="B1441" s="13">
        <v>5392.8630000000003</v>
      </c>
      <c r="C1441" s="13">
        <v>434.07</v>
      </c>
      <c r="D1441" s="13">
        <v>132.13</v>
      </c>
      <c r="E1441" s="13">
        <v>219.65199999999999</v>
      </c>
      <c r="F1441" s="13">
        <v>159.35499999999999</v>
      </c>
      <c r="G1441" s="13">
        <v>179.90100000000001</v>
      </c>
      <c r="H1441" s="13">
        <v>291.45499999999998</v>
      </c>
      <c r="I1441" s="13">
        <v>143</v>
      </c>
      <c r="J1441" s="13">
        <v>110.5</v>
      </c>
      <c r="K1441" s="13">
        <v>277.50200000000001</v>
      </c>
      <c r="L1441" s="13">
        <v>253.81899999999999</v>
      </c>
      <c r="M1441" s="13">
        <v>59.173999999999999</v>
      </c>
      <c r="N1441" s="13">
        <v>101.334</v>
      </c>
      <c r="O1441" s="13">
        <v>221.65100000000001</v>
      </c>
      <c r="P1441" s="13">
        <v>100.521</v>
      </c>
      <c r="Q1441" s="13">
        <v>183.81899999999999</v>
      </c>
      <c r="R1441" s="13">
        <v>128.02099999999999</v>
      </c>
      <c r="S1441" s="13" t="e">
        <f t="shared" ca="1" si="33"/>
        <v>#NAME?</v>
      </c>
      <c r="T1441" s="13">
        <v>53</v>
      </c>
      <c r="U1441" s="13">
        <v>19.5</v>
      </c>
    </row>
    <row r="1442" spans="1:21" s="4" customFormat="1">
      <c r="A1442" s="10">
        <v>42323</v>
      </c>
      <c r="B1442" s="13">
        <v>5392.8630000000003</v>
      </c>
      <c r="C1442" s="13">
        <v>434.07</v>
      </c>
      <c r="D1442" s="13">
        <v>132.13</v>
      </c>
      <c r="E1442" s="13">
        <v>219.65199999999999</v>
      </c>
      <c r="F1442" s="13">
        <v>159.35499999999999</v>
      </c>
      <c r="G1442" s="13">
        <v>179.90100000000001</v>
      </c>
      <c r="H1442" s="13">
        <v>291.45499999999998</v>
      </c>
      <c r="I1442" s="13">
        <v>143</v>
      </c>
      <c r="J1442" s="13">
        <v>110.5</v>
      </c>
      <c r="K1442" s="13">
        <v>277.50200000000001</v>
      </c>
      <c r="L1442" s="13">
        <v>253.81899999999999</v>
      </c>
      <c r="M1442" s="13">
        <v>59.173999999999999</v>
      </c>
      <c r="N1442" s="13">
        <v>101.334</v>
      </c>
      <c r="O1442" s="13">
        <v>221.65100000000001</v>
      </c>
      <c r="P1442" s="13">
        <v>100.521</v>
      </c>
      <c r="Q1442" s="13">
        <v>183.81899999999999</v>
      </c>
      <c r="R1442" s="13">
        <v>128.02099999999999</v>
      </c>
      <c r="S1442" s="13" t="e">
        <f t="shared" ca="1" si="33"/>
        <v>#NAME?</v>
      </c>
      <c r="T1442" s="13">
        <v>53</v>
      </c>
      <c r="U1442" s="13">
        <v>19.5</v>
      </c>
    </row>
    <row r="1443" spans="1:21" s="4" customFormat="1">
      <c r="A1443" s="10">
        <v>42324</v>
      </c>
      <c r="B1443" s="13">
        <v>5392.8630000000003</v>
      </c>
      <c r="C1443" s="13">
        <v>427.91899999999998</v>
      </c>
      <c r="D1443" s="13">
        <v>129.87799999999999</v>
      </c>
      <c r="E1443" s="13">
        <v>217.57499999999999</v>
      </c>
      <c r="F1443" s="13">
        <v>155.999</v>
      </c>
      <c r="G1443" s="13">
        <v>177.44399999999999</v>
      </c>
      <c r="H1443" s="13">
        <v>285.14400000000001</v>
      </c>
      <c r="I1443" s="13">
        <v>143</v>
      </c>
      <c r="J1443" s="13">
        <v>110.5</v>
      </c>
      <c r="K1443" s="13">
        <v>275.25900000000001</v>
      </c>
      <c r="L1443" s="13">
        <v>256.59899999999999</v>
      </c>
      <c r="M1443" s="13">
        <v>59.502000000000002</v>
      </c>
      <c r="N1443" s="13">
        <v>102.75</v>
      </c>
      <c r="O1443" s="13">
        <v>221.59299999999999</v>
      </c>
      <c r="P1443" s="13">
        <v>102.20099999999999</v>
      </c>
      <c r="Q1443" s="13">
        <v>183.37100000000001</v>
      </c>
      <c r="R1443" s="13">
        <v>130.172</v>
      </c>
      <c r="S1443" s="13" t="e">
        <f t="shared" ca="1" si="33"/>
        <v>#NAME?</v>
      </c>
      <c r="T1443" s="13">
        <v>53</v>
      </c>
      <c r="U1443" s="13">
        <v>19.5</v>
      </c>
    </row>
    <row r="1444" spans="1:21" s="4" customFormat="1">
      <c r="A1444" s="10">
        <v>42325</v>
      </c>
      <c r="B1444" s="13">
        <v>5392.8630000000003</v>
      </c>
      <c r="C1444" s="13">
        <v>423.45699999999999</v>
      </c>
      <c r="D1444" s="13">
        <v>129.07300000000001</v>
      </c>
      <c r="E1444" s="13">
        <v>217.92099999999999</v>
      </c>
      <c r="F1444" s="13">
        <v>153.91200000000001</v>
      </c>
      <c r="G1444" s="13">
        <v>178.41900000000001</v>
      </c>
      <c r="H1444" s="13">
        <v>266.78199999999998</v>
      </c>
      <c r="I1444" s="13">
        <v>143</v>
      </c>
      <c r="J1444" s="13">
        <v>110.5</v>
      </c>
      <c r="K1444" s="13">
        <v>261.51</v>
      </c>
      <c r="L1444" s="13">
        <v>245.79499999999999</v>
      </c>
      <c r="M1444" s="13">
        <v>57.667999999999999</v>
      </c>
      <c r="N1444" s="13">
        <v>99.667000000000002</v>
      </c>
      <c r="O1444" s="13">
        <v>215.82400000000001</v>
      </c>
      <c r="P1444" s="13">
        <v>99.998000000000005</v>
      </c>
      <c r="Q1444" s="13">
        <v>178.65899999999999</v>
      </c>
      <c r="R1444" s="13">
        <v>127.483</v>
      </c>
      <c r="S1444" s="13" t="e">
        <f t="shared" ca="1" si="33"/>
        <v>#NAME?</v>
      </c>
      <c r="T1444" s="13">
        <v>53</v>
      </c>
      <c r="U1444" s="13">
        <v>19.5</v>
      </c>
    </row>
    <row r="1445" spans="1:21" s="4" customFormat="1">
      <c r="A1445" s="10">
        <v>42326</v>
      </c>
      <c r="B1445" s="13">
        <v>5392.8630000000003</v>
      </c>
      <c r="C1445" s="13">
        <v>409.76600000000002</v>
      </c>
      <c r="D1445" s="13">
        <v>127.059</v>
      </c>
      <c r="E1445" s="13">
        <v>215.64699999999999</v>
      </c>
      <c r="F1445" s="13">
        <v>151.54400000000001</v>
      </c>
      <c r="G1445" s="13">
        <v>177.392</v>
      </c>
      <c r="H1445" s="13">
        <v>254.982</v>
      </c>
      <c r="I1445" s="13">
        <v>143</v>
      </c>
      <c r="J1445" s="13">
        <v>110.5</v>
      </c>
      <c r="K1445" s="13">
        <v>253.01300000000001</v>
      </c>
      <c r="L1445" s="13">
        <v>241.99100000000001</v>
      </c>
      <c r="M1445" s="13">
        <v>55.98</v>
      </c>
      <c r="N1445" s="13">
        <v>98.384</v>
      </c>
      <c r="O1445" s="13">
        <v>213.01900000000001</v>
      </c>
      <c r="P1445" s="13">
        <v>98.843999999999994</v>
      </c>
      <c r="Q1445" s="13">
        <v>176.845</v>
      </c>
      <c r="R1445" s="13">
        <v>127.217</v>
      </c>
      <c r="S1445" s="13" t="e">
        <f t="shared" ca="1" si="33"/>
        <v>#NAME?</v>
      </c>
      <c r="T1445" s="13">
        <v>53</v>
      </c>
      <c r="U1445" s="13">
        <v>19.5</v>
      </c>
    </row>
    <row r="1446" spans="1:21" s="4" customFormat="1">
      <c r="A1446" s="10">
        <v>42327</v>
      </c>
      <c r="B1446" s="13">
        <v>5392.8630000000003</v>
      </c>
      <c r="C1446" s="13">
        <v>398.428</v>
      </c>
      <c r="D1446" s="13">
        <v>126.46299999999999</v>
      </c>
      <c r="E1446" s="13">
        <v>214.988</v>
      </c>
      <c r="F1446" s="13">
        <v>151.56700000000001</v>
      </c>
      <c r="G1446" s="13">
        <v>177.23099999999999</v>
      </c>
      <c r="H1446" s="13">
        <v>252.13800000000001</v>
      </c>
      <c r="I1446" s="13">
        <v>143</v>
      </c>
      <c r="J1446" s="13">
        <v>110.5</v>
      </c>
      <c r="K1446" s="13">
        <v>249.63</v>
      </c>
      <c r="L1446" s="13">
        <v>240.40899999999999</v>
      </c>
      <c r="M1446" s="13">
        <v>53.5</v>
      </c>
      <c r="N1446" s="13">
        <v>95.832999999999998</v>
      </c>
      <c r="O1446" s="13">
        <v>213.614</v>
      </c>
      <c r="P1446" s="13">
        <v>97.619</v>
      </c>
      <c r="Q1446" s="13">
        <v>173.869</v>
      </c>
      <c r="R1446" s="13">
        <v>125.52200000000001</v>
      </c>
      <c r="S1446" s="13" t="e">
        <f t="shared" ca="1" si="33"/>
        <v>#NAME?</v>
      </c>
      <c r="T1446" s="13">
        <v>53</v>
      </c>
      <c r="U1446" s="13">
        <v>19.5</v>
      </c>
    </row>
    <row r="1447" spans="1:21" s="4" customFormat="1">
      <c r="A1447" s="10">
        <v>42328</v>
      </c>
      <c r="B1447" s="13">
        <v>5392.8630000000003</v>
      </c>
      <c r="C1447" s="13">
        <v>396.36700000000002</v>
      </c>
      <c r="D1447" s="13">
        <v>124.81699999999999</v>
      </c>
      <c r="E1447" s="13">
        <v>214.22800000000001</v>
      </c>
      <c r="F1447" s="13">
        <v>149.952</v>
      </c>
      <c r="G1447" s="13">
        <v>175.92</v>
      </c>
      <c r="H1447" s="13">
        <v>252.898</v>
      </c>
      <c r="I1447" s="13">
        <v>143</v>
      </c>
      <c r="J1447" s="13">
        <v>110.5</v>
      </c>
      <c r="K1447" s="13">
        <v>250.261</v>
      </c>
      <c r="L1447" s="13">
        <v>241.00399999999999</v>
      </c>
      <c r="M1447" s="13">
        <v>53.494999999999997</v>
      </c>
      <c r="N1447" s="13">
        <v>95.165999999999997</v>
      </c>
      <c r="O1447" s="13">
        <v>212.661</v>
      </c>
      <c r="P1447" s="13">
        <v>95.826999999999998</v>
      </c>
      <c r="Q1447" s="13">
        <v>171.32</v>
      </c>
      <c r="R1447" s="13">
        <v>124.54</v>
      </c>
      <c r="S1447" s="13" t="e">
        <f t="shared" ca="1" si="33"/>
        <v>#NAME?</v>
      </c>
      <c r="T1447" s="13">
        <v>53</v>
      </c>
      <c r="U1447" s="13">
        <v>19.5</v>
      </c>
    </row>
    <row r="1448" spans="1:21" s="4" customFormat="1">
      <c r="A1448" s="10">
        <v>42329</v>
      </c>
      <c r="B1448" s="13">
        <v>5392.8630000000003</v>
      </c>
      <c r="C1448" s="13">
        <v>396.36700000000002</v>
      </c>
      <c r="D1448" s="13">
        <v>124.81699999999999</v>
      </c>
      <c r="E1448" s="13">
        <v>214.22800000000001</v>
      </c>
      <c r="F1448" s="13">
        <v>149.952</v>
      </c>
      <c r="G1448" s="13">
        <v>175.92</v>
      </c>
      <c r="H1448" s="13">
        <v>252.898</v>
      </c>
      <c r="I1448" s="13">
        <v>143</v>
      </c>
      <c r="J1448" s="13">
        <v>110.5</v>
      </c>
      <c r="K1448" s="13">
        <v>250.261</v>
      </c>
      <c r="L1448" s="13">
        <v>241.00399999999999</v>
      </c>
      <c r="M1448" s="13">
        <v>53.494999999999997</v>
      </c>
      <c r="N1448" s="13">
        <v>95.165999999999997</v>
      </c>
      <c r="O1448" s="13">
        <v>212.661</v>
      </c>
      <c r="P1448" s="13">
        <v>95.826999999999998</v>
      </c>
      <c r="Q1448" s="13">
        <v>171.32</v>
      </c>
      <c r="R1448" s="13">
        <v>124.54</v>
      </c>
      <c r="S1448" s="13" t="e">
        <f t="shared" ca="1" si="33"/>
        <v>#NAME?</v>
      </c>
      <c r="T1448" s="13">
        <v>53</v>
      </c>
      <c r="U1448" s="13">
        <v>19.5</v>
      </c>
    </row>
    <row r="1449" spans="1:21" s="4" customFormat="1">
      <c r="A1449" s="10">
        <v>42330</v>
      </c>
      <c r="B1449" s="13">
        <v>5392.8630000000003</v>
      </c>
      <c r="C1449" s="13">
        <v>396.36700000000002</v>
      </c>
      <c r="D1449" s="13">
        <v>124.81699999999999</v>
      </c>
      <c r="E1449" s="13">
        <v>214.22800000000001</v>
      </c>
      <c r="F1449" s="13">
        <v>149.952</v>
      </c>
      <c r="G1449" s="13">
        <v>175.92</v>
      </c>
      <c r="H1449" s="13">
        <v>252.898</v>
      </c>
      <c r="I1449" s="13">
        <v>143</v>
      </c>
      <c r="J1449" s="13">
        <v>110.5</v>
      </c>
      <c r="K1449" s="13">
        <v>250.261</v>
      </c>
      <c r="L1449" s="13">
        <v>241.00399999999999</v>
      </c>
      <c r="M1449" s="13">
        <v>53.494999999999997</v>
      </c>
      <c r="N1449" s="13">
        <v>95.165999999999997</v>
      </c>
      <c r="O1449" s="13">
        <v>212.661</v>
      </c>
      <c r="P1449" s="13">
        <v>95.826999999999998</v>
      </c>
      <c r="Q1449" s="13">
        <v>171.32</v>
      </c>
      <c r="R1449" s="13">
        <v>124.54</v>
      </c>
      <c r="S1449" s="13" t="e">
        <f t="shared" ca="1" si="33"/>
        <v>#NAME?</v>
      </c>
      <c r="T1449" s="13">
        <v>53</v>
      </c>
      <c r="U1449" s="13">
        <v>19.5</v>
      </c>
    </row>
    <row r="1450" spans="1:21" s="4" customFormat="1">
      <c r="A1450" s="10">
        <v>42331</v>
      </c>
      <c r="B1450" s="13">
        <v>5392.8630000000003</v>
      </c>
      <c r="C1450" s="13">
        <v>401.98899999999998</v>
      </c>
      <c r="D1450" s="13">
        <v>126.483</v>
      </c>
      <c r="E1450" s="13">
        <v>216.512</v>
      </c>
      <c r="F1450" s="13">
        <v>151.024</v>
      </c>
      <c r="G1450" s="13">
        <v>177.27600000000001</v>
      </c>
      <c r="H1450" s="13">
        <v>256.14499999999998</v>
      </c>
      <c r="I1450" s="13">
        <v>143</v>
      </c>
      <c r="J1450" s="13">
        <v>110.5</v>
      </c>
      <c r="K1450" s="13">
        <v>256.24099999999999</v>
      </c>
      <c r="L1450" s="13">
        <v>244.91</v>
      </c>
      <c r="M1450" s="13">
        <v>53.494999999999997</v>
      </c>
      <c r="N1450" s="13">
        <v>95.165999999999997</v>
      </c>
      <c r="O1450" s="13">
        <v>215.95400000000001</v>
      </c>
      <c r="P1450" s="13">
        <v>97.325000000000003</v>
      </c>
      <c r="Q1450" s="13">
        <v>173.05699999999999</v>
      </c>
      <c r="R1450" s="13">
        <v>124.54</v>
      </c>
      <c r="S1450" s="13" t="e">
        <f t="shared" ca="1" si="33"/>
        <v>#NAME?</v>
      </c>
      <c r="T1450" s="13">
        <v>53</v>
      </c>
      <c r="U1450" s="13">
        <v>19.5</v>
      </c>
    </row>
    <row r="1451" spans="1:21" s="4" customFormat="1">
      <c r="A1451" s="10">
        <v>42332</v>
      </c>
      <c r="B1451" s="13">
        <v>5392.8630000000003</v>
      </c>
      <c r="C1451" s="13">
        <v>399.66699999999997</v>
      </c>
      <c r="D1451" s="13">
        <v>124.614</v>
      </c>
      <c r="E1451" s="13">
        <v>216.768</v>
      </c>
      <c r="F1451" s="13">
        <v>151.12100000000001</v>
      </c>
      <c r="G1451" s="13">
        <v>177.32400000000001</v>
      </c>
      <c r="H1451" s="13">
        <v>265.33699999999999</v>
      </c>
      <c r="I1451" s="13">
        <v>143</v>
      </c>
      <c r="J1451" s="13">
        <v>110.5</v>
      </c>
      <c r="K1451" s="13">
        <v>257.97399999999999</v>
      </c>
      <c r="L1451" s="13">
        <v>252.81100000000001</v>
      </c>
      <c r="M1451" s="13">
        <v>53.494999999999997</v>
      </c>
      <c r="N1451" s="13">
        <v>95.165999999999997</v>
      </c>
      <c r="O1451" s="13">
        <v>220.71199999999999</v>
      </c>
      <c r="P1451" s="13">
        <v>100.006</v>
      </c>
      <c r="Q1451" s="13">
        <v>175.881</v>
      </c>
      <c r="R1451" s="13">
        <v>124.54</v>
      </c>
      <c r="S1451" s="13" t="e">
        <f t="shared" ca="1" si="33"/>
        <v>#NAME?</v>
      </c>
      <c r="T1451" s="13">
        <v>53</v>
      </c>
      <c r="U1451" s="13">
        <v>19.5</v>
      </c>
    </row>
    <row r="1452" spans="1:21" s="4" customFormat="1">
      <c r="A1452" s="10">
        <v>42333</v>
      </c>
      <c r="B1452" s="13">
        <v>5392.8630000000003</v>
      </c>
      <c r="C1452" s="13">
        <v>423.52300000000002</v>
      </c>
      <c r="D1452" s="13">
        <v>126.10299999999999</v>
      </c>
      <c r="E1452" s="13">
        <v>218.755</v>
      </c>
      <c r="F1452" s="13">
        <v>153.90100000000001</v>
      </c>
      <c r="G1452" s="13">
        <v>178.86099999999999</v>
      </c>
      <c r="H1452" s="13">
        <v>266.62400000000002</v>
      </c>
      <c r="I1452" s="13">
        <v>143</v>
      </c>
      <c r="J1452" s="13">
        <v>110.5</v>
      </c>
      <c r="K1452" s="13">
        <v>258.7</v>
      </c>
      <c r="L1452" s="13">
        <v>254.11099999999999</v>
      </c>
      <c r="M1452" s="13">
        <v>53.494999999999997</v>
      </c>
      <c r="N1452" s="13">
        <v>95.165999999999997</v>
      </c>
      <c r="O1452" s="13">
        <v>221.97300000000001</v>
      </c>
      <c r="P1452" s="13">
        <v>100.125</v>
      </c>
      <c r="Q1452" s="13">
        <v>173.226</v>
      </c>
      <c r="R1452" s="13">
        <v>124.54</v>
      </c>
      <c r="S1452" s="13" t="e">
        <f t="shared" ca="1" si="33"/>
        <v>#NAME?</v>
      </c>
      <c r="T1452" s="13">
        <v>53</v>
      </c>
      <c r="U1452" s="13">
        <v>19.5</v>
      </c>
    </row>
    <row r="1453" spans="1:21" s="4" customFormat="1">
      <c r="A1453" s="10">
        <v>42334</v>
      </c>
      <c r="B1453" s="13">
        <v>5392.8630000000003</v>
      </c>
      <c r="C1453" s="13">
        <v>426.274</v>
      </c>
      <c r="D1453" s="13">
        <v>126.375</v>
      </c>
      <c r="E1453" s="13">
        <v>219.28100000000001</v>
      </c>
      <c r="F1453" s="13">
        <v>154.322</v>
      </c>
      <c r="G1453" s="13">
        <v>179.18700000000001</v>
      </c>
      <c r="H1453" s="13">
        <v>266.25099999999998</v>
      </c>
      <c r="I1453" s="13">
        <v>143</v>
      </c>
      <c r="J1453" s="13">
        <v>110.5</v>
      </c>
      <c r="K1453" s="13">
        <v>259.827</v>
      </c>
      <c r="L1453" s="13">
        <v>254.047</v>
      </c>
      <c r="M1453" s="13">
        <v>53.494999999999997</v>
      </c>
      <c r="N1453" s="13">
        <v>95.165999999999997</v>
      </c>
      <c r="O1453" s="13">
        <v>220.624</v>
      </c>
      <c r="P1453" s="13">
        <v>99.766000000000005</v>
      </c>
      <c r="Q1453" s="13">
        <v>169.81899999999999</v>
      </c>
      <c r="R1453" s="13">
        <v>124.54</v>
      </c>
      <c r="S1453" s="13" t="e">
        <f t="shared" ca="1" si="33"/>
        <v>#NAME?</v>
      </c>
      <c r="T1453" s="13">
        <v>53</v>
      </c>
      <c r="U1453" s="13">
        <v>19.5</v>
      </c>
    </row>
    <row r="1454" spans="1:21" s="4" customFormat="1">
      <c r="A1454" s="10">
        <v>42335</v>
      </c>
      <c r="B1454" s="13">
        <v>5392.8630000000003</v>
      </c>
      <c r="C1454" s="13">
        <v>427.06099999999998</v>
      </c>
      <c r="D1454" s="13">
        <v>126.601</v>
      </c>
      <c r="E1454" s="13">
        <v>219.57900000000001</v>
      </c>
      <c r="F1454" s="13">
        <v>154.55000000000001</v>
      </c>
      <c r="G1454" s="13">
        <v>179.374</v>
      </c>
      <c r="H1454" s="13">
        <v>267.959</v>
      </c>
      <c r="I1454" s="13">
        <v>143</v>
      </c>
      <c r="J1454" s="13">
        <v>110.5</v>
      </c>
      <c r="K1454" s="13">
        <v>260.96300000000002</v>
      </c>
      <c r="L1454" s="13">
        <v>257.291</v>
      </c>
      <c r="M1454" s="13">
        <v>53.494999999999997</v>
      </c>
      <c r="N1454" s="13">
        <v>95.165999999999997</v>
      </c>
      <c r="O1454" s="13">
        <v>222.26599999999999</v>
      </c>
      <c r="P1454" s="13">
        <v>100.126</v>
      </c>
      <c r="Q1454" s="13">
        <v>171.874</v>
      </c>
      <c r="R1454" s="13">
        <v>124.54</v>
      </c>
      <c r="S1454" s="13" t="e">
        <f t="shared" ca="1" si="33"/>
        <v>#NAME?</v>
      </c>
      <c r="T1454" s="13">
        <v>53</v>
      </c>
      <c r="U1454" s="13">
        <v>19.5</v>
      </c>
    </row>
    <row r="1455" spans="1:21" s="4" customFormat="1">
      <c r="A1455" s="10">
        <v>42336</v>
      </c>
      <c r="B1455" s="13">
        <v>5392.8630000000003</v>
      </c>
      <c r="C1455" s="13">
        <v>427.06099999999998</v>
      </c>
      <c r="D1455" s="13">
        <v>126.601</v>
      </c>
      <c r="E1455" s="13">
        <v>219.57900000000001</v>
      </c>
      <c r="F1455" s="13">
        <v>154.55000000000001</v>
      </c>
      <c r="G1455" s="13">
        <v>179.374</v>
      </c>
      <c r="H1455" s="13">
        <v>267.959</v>
      </c>
      <c r="I1455" s="13">
        <v>143</v>
      </c>
      <c r="J1455" s="13">
        <v>110.5</v>
      </c>
      <c r="K1455" s="13">
        <v>260.96300000000002</v>
      </c>
      <c r="L1455" s="13">
        <v>257.291</v>
      </c>
      <c r="M1455" s="13">
        <v>53.494999999999997</v>
      </c>
      <c r="N1455" s="13">
        <v>95.165999999999997</v>
      </c>
      <c r="O1455" s="13">
        <v>222.26599999999999</v>
      </c>
      <c r="P1455" s="13">
        <v>100.126</v>
      </c>
      <c r="Q1455" s="13">
        <v>171.874</v>
      </c>
      <c r="R1455" s="13">
        <v>124.54</v>
      </c>
      <c r="S1455" s="13" t="e">
        <f t="shared" ca="1" si="33"/>
        <v>#NAME?</v>
      </c>
      <c r="T1455" s="13">
        <v>53</v>
      </c>
      <c r="U1455" s="13">
        <v>19.5</v>
      </c>
    </row>
    <row r="1456" spans="1:21" s="4" customFormat="1">
      <c r="A1456" s="10">
        <v>42337</v>
      </c>
      <c r="B1456" s="13">
        <v>5392.8630000000003</v>
      </c>
      <c r="C1456" s="13">
        <v>427.06099999999998</v>
      </c>
      <c r="D1456" s="13">
        <v>126.601</v>
      </c>
      <c r="E1456" s="13">
        <v>219.57900000000001</v>
      </c>
      <c r="F1456" s="13">
        <v>154.55000000000001</v>
      </c>
      <c r="G1456" s="13">
        <v>179.374</v>
      </c>
      <c r="H1456" s="13">
        <v>267.959</v>
      </c>
      <c r="I1456" s="13">
        <v>143</v>
      </c>
      <c r="J1456" s="13">
        <v>110.5</v>
      </c>
      <c r="K1456" s="13">
        <v>260.96300000000002</v>
      </c>
      <c r="L1456" s="13">
        <v>257.291</v>
      </c>
      <c r="M1456" s="13">
        <v>53.494999999999997</v>
      </c>
      <c r="N1456" s="13">
        <v>95.165999999999997</v>
      </c>
      <c r="O1456" s="13">
        <v>222.26599999999999</v>
      </c>
      <c r="P1456" s="13">
        <v>100.126</v>
      </c>
      <c r="Q1456" s="13">
        <v>171.874</v>
      </c>
      <c r="R1456" s="13">
        <v>124.54</v>
      </c>
      <c r="S1456" s="13" t="e">
        <f t="shared" ca="1" si="33"/>
        <v>#NAME?</v>
      </c>
      <c r="T1456" s="13">
        <v>53</v>
      </c>
      <c r="U1456" s="13">
        <v>19.5</v>
      </c>
    </row>
    <row r="1457" spans="1:21" s="4" customFormat="1">
      <c r="A1457" s="10">
        <v>42338</v>
      </c>
      <c r="B1457" s="13">
        <v>5392.8630000000003</v>
      </c>
      <c r="C1457" s="13">
        <v>444.13299999999998</v>
      </c>
      <c r="D1457" s="13">
        <v>126.414</v>
      </c>
      <c r="E1457" s="13">
        <v>221.94</v>
      </c>
      <c r="F1457" s="13">
        <v>155.01599999999999</v>
      </c>
      <c r="G1457" s="13">
        <v>180.66200000000001</v>
      </c>
      <c r="H1457" s="13">
        <v>271.88499999999999</v>
      </c>
      <c r="I1457" s="13">
        <v>143</v>
      </c>
      <c r="J1457" s="13">
        <v>110.5</v>
      </c>
      <c r="K1457" s="13">
        <v>264.14600000000002</v>
      </c>
      <c r="L1457" s="13">
        <v>261.04300000000001</v>
      </c>
      <c r="M1457" s="13">
        <v>53.488999999999997</v>
      </c>
      <c r="N1457" s="13">
        <v>100.48</v>
      </c>
      <c r="O1457" s="13">
        <v>222.572</v>
      </c>
      <c r="P1457" s="13">
        <v>100.41800000000001</v>
      </c>
      <c r="Q1457" s="13">
        <v>171.571</v>
      </c>
      <c r="R1457" s="13">
        <v>127.175</v>
      </c>
      <c r="S1457" s="13" t="e">
        <f t="shared" ca="1" si="33"/>
        <v>#NAME?</v>
      </c>
      <c r="T1457" s="13">
        <v>53</v>
      </c>
      <c r="U1457" s="13">
        <v>19.5</v>
      </c>
    </row>
    <row r="1458" spans="1:21" s="4" customFormat="1">
      <c r="A1458" s="10">
        <v>42339</v>
      </c>
      <c r="B1458" s="13">
        <v>5392.8630000000003</v>
      </c>
      <c r="C1458" s="13">
        <v>445.49299999999999</v>
      </c>
      <c r="D1458" s="13">
        <v>124.014</v>
      </c>
      <c r="E1458" s="13">
        <v>220.745</v>
      </c>
      <c r="F1458" s="13">
        <v>151.952</v>
      </c>
      <c r="G1458" s="13">
        <v>179.13300000000001</v>
      </c>
      <c r="H1458" s="13">
        <v>269.91500000000002</v>
      </c>
      <c r="I1458" s="13">
        <v>143</v>
      </c>
      <c r="J1458" s="13">
        <v>110.5</v>
      </c>
      <c r="K1458" s="13">
        <v>265.67899999999997</v>
      </c>
      <c r="L1458" s="13">
        <v>258.72300000000001</v>
      </c>
      <c r="M1458" s="13">
        <v>53.341999999999999</v>
      </c>
      <c r="N1458" s="13">
        <v>100.751</v>
      </c>
      <c r="O1458" s="13">
        <v>222.66900000000001</v>
      </c>
      <c r="P1458" s="13">
        <v>100.005</v>
      </c>
      <c r="Q1458" s="13">
        <v>172.167</v>
      </c>
      <c r="R1458" s="13">
        <v>127.33199999999999</v>
      </c>
      <c r="S1458" s="13" t="e">
        <f t="shared" ca="1" si="33"/>
        <v>#NAME?</v>
      </c>
      <c r="T1458" s="13">
        <v>53</v>
      </c>
      <c r="U1458" s="13">
        <v>19.5</v>
      </c>
    </row>
    <row r="1459" spans="1:21" s="4" customFormat="1">
      <c r="A1459" s="10">
        <v>42340</v>
      </c>
      <c r="B1459" s="13">
        <v>5392.8630000000003</v>
      </c>
      <c r="C1459" s="13">
        <v>448.39600000000002</v>
      </c>
      <c r="D1459" s="13">
        <v>124.827</v>
      </c>
      <c r="E1459" s="13">
        <v>223.381</v>
      </c>
      <c r="F1459" s="13">
        <v>154.13499999999999</v>
      </c>
      <c r="G1459" s="13">
        <v>181.773</v>
      </c>
      <c r="H1459" s="13">
        <v>276.28300000000002</v>
      </c>
      <c r="I1459" s="13">
        <v>143</v>
      </c>
      <c r="J1459" s="13">
        <v>110.5</v>
      </c>
      <c r="K1459" s="13">
        <v>268.93900000000002</v>
      </c>
      <c r="L1459" s="13">
        <v>257.41699999999997</v>
      </c>
      <c r="M1459" s="13">
        <v>52.667000000000002</v>
      </c>
      <c r="N1459" s="13">
        <v>100.15900000000001</v>
      </c>
      <c r="O1459" s="13">
        <v>221.983</v>
      </c>
      <c r="P1459" s="13">
        <v>100.501</v>
      </c>
      <c r="Q1459" s="13">
        <v>171.983</v>
      </c>
      <c r="R1459" s="13">
        <v>126.664</v>
      </c>
      <c r="S1459" s="13" t="e">
        <f t="shared" ca="1" si="33"/>
        <v>#NAME?</v>
      </c>
      <c r="T1459" s="13">
        <v>53</v>
      </c>
      <c r="U1459" s="13">
        <v>19.5</v>
      </c>
    </row>
    <row r="1460" spans="1:21" s="4" customFormat="1">
      <c r="A1460" s="10">
        <v>42341</v>
      </c>
      <c r="B1460" s="13">
        <v>5392.8630000000003</v>
      </c>
      <c r="C1460" s="13">
        <v>450.20299999999997</v>
      </c>
      <c r="D1460" s="13">
        <v>129.23099999999999</v>
      </c>
      <c r="E1460" s="13">
        <v>232.422</v>
      </c>
      <c r="F1460" s="13">
        <v>159.68100000000001</v>
      </c>
      <c r="G1460" s="13">
        <v>187.245</v>
      </c>
      <c r="H1460" s="13">
        <v>276.96499999999997</v>
      </c>
      <c r="I1460" s="13">
        <v>143</v>
      </c>
      <c r="J1460" s="13">
        <v>110.5</v>
      </c>
      <c r="K1460" s="13">
        <v>273.79599999999999</v>
      </c>
      <c r="L1460" s="13">
        <v>261.226</v>
      </c>
      <c r="M1460" s="13">
        <v>52.332999999999998</v>
      </c>
      <c r="N1460" s="13">
        <v>101.145</v>
      </c>
      <c r="O1460" s="13">
        <v>225.14400000000001</v>
      </c>
      <c r="P1460" s="13">
        <v>101.485</v>
      </c>
      <c r="Q1460" s="13">
        <v>174.48400000000001</v>
      </c>
      <c r="R1460" s="13">
        <v>128.339</v>
      </c>
      <c r="S1460" s="13" t="e">
        <f t="shared" ca="1" si="33"/>
        <v>#NAME?</v>
      </c>
      <c r="T1460" s="13">
        <v>53</v>
      </c>
      <c r="U1460" s="13">
        <v>19.5</v>
      </c>
    </row>
    <row r="1461" spans="1:21" s="4" customFormat="1">
      <c r="A1461" s="10">
        <v>42342</v>
      </c>
      <c r="B1461" s="13">
        <v>5392.8630000000003</v>
      </c>
      <c r="C1461" s="13">
        <v>445.77800000000002</v>
      </c>
      <c r="D1461" s="13">
        <v>128.84899999999999</v>
      </c>
      <c r="E1461" s="13">
        <v>231.56399999999999</v>
      </c>
      <c r="F1461" s="13">
        <v>159.386</v>
      </c>
      <c r="G1461" s="13">
        <v>187.166</v>
      </c>
      <c r="H1461" s="13">
        <v>280.56900000000002</v>
      </c>
      <c r="I1461" s="13">
        <v>143</v>
      </c>
      <c r="J1461" s="13">
        <v>110.5</v>
      </c>
      <c r="K1461" s="13">
        <v>278.15499999999997</v>
      </c>
      <c r="L1461" s="13">
        <v>268.952</v>
      </c>
      <c r="M1461" s="13">
        <v>53.332999999999998</v>
      </c>
      <c r="N1461" s="13">
        <v>103.306</v>
      </c>
      <c r="O1461" s="13">
        <v>227.661</v>
      </c>
      <c r="P1461" s="13">
        <v>102.33</v>
      </c>
      <c r="Q1461" s="13">
        <v>176.49199999999999</v>
      </c>
      <c r="R1461" s="13">
        <v>130.547</v>
      </c>
      <c r="S1461" s="13" t="e">
        <f t="shared" ca="1" si="33"/>
        <v>#NAME?</v>
      </c>
      <c r="T1461" s="13">
        <v>53</v>
      </c>
      <c r="U1461" s="13">
        <v>19.5</v>
      </c>
    </row>
    <row r="1462" spans="1:21" s="4" customFormat="1">
      <c r="A1462" s="10">
        <v>42343</v>
      </c>
      <c r="B1462" s="13">
        <v>5392.8630000000003</v>
      </c>
      <c r="C1462" s="13">
        <v>445.77800000000002</v>
      </c>
      <c r="D1462" s="13">
        <v>128.84899999999999</v>
      </c>
      <c r="E1462" s="13">
        <v>231.56399999999999</v>
      </c>
      <c r="F1462" s="13">
        <v>159.386</v>
      </c>
      <c r="G1462" s="13">
        <v>187.166</v>
      </c>
      <c r="H1462" s="13">
        <v>280.56900000000002</v>
      </c>
      <c r="I1462" s="13">
        <v>143</v>
      </c>
      <c r="J1462" s="13">
        <v>110.5</v>
      </c>
      <c r="K1462" s="13">
        <v>278.15499999999997</v>
      </c>
      <c r="L1462" s="13">
        <v>268.952</v>
      </c>
      <c r="M1462" s="13">
        <v>53.332999999999998</v>
      </c>
      <c r="N1462" s="13">
        <v>103.306</v>
      </c>
      <c r="O1462" s="13">
        <v>227.661</v>
      </c>
      <c r="P1462" s="13">
        <v>102.33</v>
      </c>
      <c r="Q1462" s="13">
        <v>176.49199999999999</v>
      </c>
      <c r="R1462" s="13">
        <v>130.547</v>
      </c>
      <c r="S1462" s="13" t="e">
        <f t="shared" ca="1" si="33"/>
        <v>#NAME?</v>
      </c>
      <c r="T1462" s="13">
        <v>53</v>
      </c>
      <c r="U1462" s="13">
        <v>19.5</v>
      </c>
    </row>
    <row r="1463" spans="1:21" s="4" customFormat="1">
      <c r="A1463" s="10">
        <v>42344</v>
      </c>
      <c r="B1463" s="13">
        <v>5392.8630000000003</v>
      </c>
      <c r="C1463" s="13">
        <v>445.77800000000002</v>
      </c>
      <c r="D1463" s="13">
        <v>128.84899999999999</v>
      </c>
      <c r="E1463" s="13">
        <v>231.56399999999999</v>
      </c>
      <c r="F1463" s="13">
        <v>159.386</v>
      </c>
      <c r="G1463" s="13">
        <v>187.166</v>
      </c>
      <c r="H1463" s="13">
        <v>280.56900000000002</v>
      </c>
      <c r="I1463" s="13">
        <v>143</v>
      </c>
      <c r="J1463" s="13">
        <v>110.5</v>
      </c>
      <c r="K1463" s="13">
        <v>278.15499999999997</v>
      </c>
      <c r="L1463" s="13">
        <v>268.952</v>
      </c>
      <c r="M1463" s="13">
        <v>53.332999999999998</v>
      </c>
      <c r="N1463" s="13">
        <v>103.306</v>
      </c>
      <c r="O1463" s="13">
        <v>227.661</v>
      </c>
      <c r="P1463" s="13">
        <v>102.33</v>
      </c>
      <c r="Q1463" s="13">
        <v>176.49199999999999</v>
      </c>
      <c r="R1463" s="13">
        <v>130.547</v>
      </c>
      <c r="S1463" s="13" t="e">
        <f t="shared" ca="1" si="33"/>
        <v>#NAME?</v>
      </c>
      <c r="T1463" s="13">
        <v>53</v>
      </c>
      <c r="U1463" s="13">
        <v>19.5</v>
      </c>
    </row>
    <row r="1464" spans="1:21" s="4" customFormat="1">
      <c r="A1464" s="10">
        <v>42345</v>
      </c>
      <c r="B1464" s="13">
        <v>5392.8630000000003</v>
      </c>
      <c r="C1464" s="13">
        <v>452.81400000000002</v>
      </c>
      <c r="D1464" s="13">
        <v>132.81299999999999</v>
      </c>
      <c r="E1464" s="13">
        <v>239.08600000000001</v>
      </c>
      <c r="F1464" s="13">
        <v>164.97800000000001</v>
      </c>
      <c r="G1464" s="13">
        <v>191.79499999999999</v>
      </c>
      <c r="H1464" s="13">
        <v>289.65300000000002</v>
      </c>
      <c r="I1464" s="13">
        <v>143</v>
      </c>
      <c r="J1464" s="13">
        <v>110.5</v>
      </c>
      <c r="K1464" s="13">
        <v>286.41000000000003</v>
      </c>
      <c r="L1464" s="13">
        <v>274.92700000000002</v>
      </c>
      <c r="M1464" s="13">
        <v>52.66</v>
      </c>
      <c r="N1464" s="13">
        <v>101.15900000000001</v>
      </c>
      <c r="O1464" s="13">
        <v>226.31200000000001</v>
      </c>
      <c r="P1464" s="13">
        <v>101.155</v>
      </c>
      <c r="Q1464" s="13">
        <v>176.136</v>
      </c>
      <c r="R1464" s="13">
        <v>129.09399999999999</v>
      </c>
      <c r="S1464" s="13" t="e">
        <f t="shared" ca="1" si="33"/>
        <v>#NAME?</v>
      </c>
      <c r="T1464" s="13">
        <v>53</v>
      </c>
      <c r="U1464" s="13">
        <v>19.5</v>
      </c>
    </row>
    <row r="1465" spans="1:21" s="4" customFormat="1">
      <c r="A1465" s="10">
        <v>42346</v>
      </c>
      <c r="B1465" s="13">
        <v>5392.8630000000003</v>
      </c>
      <c r="C1465" s="13">
        <v>459.03399999999999</v>
      </c>
      <c r="D1465" s="13">
        <v>134.429</v>
      </c>
      <c r="E1465" s="13">
        <v>242.38800000000001</v>
      </c>
      <c r="F1465" s="13">
        <v>167.44399999999999</v>
      </c>
      <c r="G1465" s="13">
        <v>193.321</v>
      </c>
      <c r="H1465" s="13">
        <v>293.35199999999998</v>
      </c>
      <c r="I1465" s="13">
        <v>143</v>
      </c>
      <c r="J1465" s="13">
        <v>110.5</v>
      </c>
      <c r="K1465" s="13">
        <v>291.09399999999999</v>
      </c>
      <c r="L1465" s="13">
        <v>276.76299999999998</v>
      </c>
      <c r="M1465" s="13">
        <v>54.167000000000002</v>
      </c>
      <c r="N1465" s="13">
        <v>104.669</v>
      </c>
      <c r="O1465" s="13">
        <v>232.15700000000001</v>
      </c>
      <c r="P1465" s="13">
        <v>104.155</v>
      </c>
      <c r="Q1465" s="13">
        <v>182.143</v>
      </c>
      <c r="R1465" s="13">
        <v>132.66300000000001</v>
      </c>
      <c r="S1465" s="13" t="e">
        <f t="shared" ca="1" si="33"/>
        <v>#NAME?</v>
      </c>
      <c r="T1465" s="13">
        <v>53</v>
      </c>
      <c r="U1465" s="13">
        <v>19.5</v>
      </c>
    </row>
    <row r="1466" spans="1:21" s="4" customFormat="1">
      <c r="A1466" s="10">
        <v>42347</v>
      </c>
      <c r="B1466" s="13">
        <v>5392.8630000000003</v>
      </c>
      <c r="C1466" s="13">
        <v>453.505</v>
      </c>
      <c r="D1466" s="13">
        <v>134.80000000000001</v>
      </c>
      <c r="E1466" s="13">
        <v>243.32400000000001</v>
      </c>
      <c r="F1466" s="13">
        <v>167.886</v>
      </c>
      <c r="G1466" s="13">
        <v>192.15</v>
      </c>
      <c r="H1466" s="13">
        <v>290.95499999999998</v>
      </c>
      <c r="I1466" s="13">
        <v>143</v>
      </c>
      <c r="J1466" s="13">
        <v>110.5</v>
      </c>
      <c r="K1466" s="13">
        <v>288.31</v>
      </c>
      <c r="L1466" s="13">
        <v>277.21499999999997</v>
      </c>
      <c r="M1466" s="13">
        <v>55.000999999999998</v>
      </c>
      <c r="N1466" s="13">
        <v>106.667</v>
      </c>
      <c r="O1466" s="13">
        <v>238.50800000000001</v>
      </c>
      <c r="P1466" s="13">
        <v>107.497</v>
      </c>
      <c r="Q1466" s="13">
        <v>185.999</v>
      </c>
      <c r="R1466" s="13">
        <v>137.834</v>
      </c>
      <c r="S1466" s="13" t="e">
        <f t="shared" ca="1" si="33"/>
        <v>#NAME?</v>
      </c>
      <c r="T1466" s="13">
        <v>53</v>
      </c>
      <c r="U1466" s="13">
        <v>19.5</v>
      </c>
    </row>
    <row r="1467" spans="1:21" s="4" customFormat="1">
      <c r="A1467" s="10">
        <v>42348</v>
      </c>
      <c r="B1467" s="13">
        <v>5392.8630000000003</v>
      </c>
      <c r="C1467" s="13">
        <v>466.62099999999998</v>
      </c>
      <c r="D1467" s="13">
        <v>138.15299999999999</v>
      </c>
      <c r="E1467" s="13">
        <v>248.07900000000001</v>
      </c>
      <c r="F1467" s="13">
        <v>171.364</v>
      </c>
      <c r="G1467" s="13">
        <v>195.89400000000001</v>
      </c>
      <c r="H1467" s="13">
        <v>294.142</v>
      </c>
      <c r="I1467" s="13">
        <v>143</v>
      </c>
      <c r="J1467" s="13">
        <v>110.5</v>
      </c>
      <c r="K1467" s="13">
        <v>328.83499999999998</v>
      </c>
      <c r="L1467" s="13">
        <v>279.47899999999998</v>
      </c>
      <c r="M1467" s="13">
        <v>54.987000000000002</v>
      </c>
      <c r="N1467" s="13">
        <v>107.012</v>
      </c>
      <c r="O1467" s="13">
        <v>242.14</v>
      </c>
      <c r="P1467" s="13">
        <v>109.66</v>
      </c>
      <c r="Q1467" s="13">
        <v>187.733</v>
      </c>
      <c r="R1467" s="13">
        <v>139.11099999999999</v>
      </c>
      <c r="S1467" s="13" t="e">
        <f t="shared" ca="1" si="33"/>
        <v>#NAME?</v>
      </c>
      <c r="T1467" s="13">
        <v>53</v>
      </c>
      <c r="U1467" s="13">
        <v>19.5</v>
      </c>
    </row>
    <row r="1468" spans="1:21" s="4" customFormat="1">
      <c r="A1468" s="10">
        <v>42349</v>
      </c>
      <c r="B1468" s="13">
        <v>5392.8630000000003</v>
      </c>
      <c r="C1468" s="13">
        <v>479.13400000000001</v>
      </c>
      <c r="D1468" s="13">
        <v>142.625</v>
      </c>
      <c r="E1468" s="13">
        <v>256.142</v>
      </c>
      <c r="F1468" s="13">
        <v>178.072</v>
      </c>
      <c r="G1468" s="13">
        <v>199.95</v>
      </c>
      <c r="H1468" s="13">
        <v>307.15600000000001</v>
      </c>
      <c r="I1468" s="13">
        <v>143</v>
      </c>
      <c r="J1468" s="13">
        <v>110.5</v>
      </c>
      <c r="K1468" s="13">
        <v>336.68200000000002</v>
      </c>
      <c r="L1468" s="13">
        <v>288.96100000000001</v>
      </c>
      <c r="M1468" s="13">
        <v>57.945999999999998</v>
      </c>
      <c r="N1468" s="13">
        <v>112.164</v>
      </c>
      <c r="O1468" s="13">
        <v>262.81</v>
      </c>
      <c r="P1468" s="13">
        <v>116.982</v>
      </c>
      <c r="Q1468" s="13">
        <v>204.13499999999999</v>
      </c>
      <c r="R1468" s="13">
        <v>145.33600000000001</v>
      </c>
      <c r="S1468" s="13" t="e">
        <f t="shared" ca="1" si="33"/>
        <v>#NAME?</v>
      </c>
      <c r="T1468" s="13">
        <v>53</v>
      </c>
      <c r="U1468" s="13">
        <v>19.5</v>
      </c>
    </row>
    <row r="1469" spans="1:21" s="4" customFormat="1">
      <c r="A1469" s="10">
        <v>42350</v>
      </c>
      <c r="B1469" s="13">
        <v>5392.8630000000003</v>
      </c>
      <c r="C1469" s="13">
        <v>479.13400000000001</v>
      </c>
      <c r="D1469" s="13">
        <v>142.625</v>
      </c>
      <c r="E1469" s="13">
        <v>256.142</v>
      </c>
      <c r="F1469" s="13">
        <v>178.072</v>
      </c>
      <c r="G1469" s="13">
        <v>199.95</v>
      </c>
      <c r="H1469" s="13">
        <v>307.15600000000001</v>
      </c>
      <c r="I1469" s="13">
        <v>143</v>
      </c>
      <c r="J1469" s="13">
        <v>110.5</v>
      </c>
      <c r="K1469" s="13">
        <v>336.68200000000002</v>
      </c>
      <c r="L1469" s="13">
        <v>288.96100000000001</v>
      </c>
      <c r="M1469" s="13">
        <v>57.945999999999998</v>
      </c>
      <c r="N1469" s="13">
        <v>112.164</v>
      </c>
      <c r="O1469" s="13">
        <v>262.81</v>
      </c>
      <c r="P1469" s="13">
        <v>116.982</v>
      </c>
      <c r="Q1469" s="13">
        <v>204.13499999999999</v>
      </c>
      <c r="R1469" s="13">
        <v>145.33600000000001</v>
      </c>
      <c r="S1469" s="13" t="e">
        <f t="shared" ca="1" si="33"/>
        <v>#NAME?</v>
      </c>
      <c r="T1469" s="13">
        <v>53</v>
      </c>
      <c r="U1469" s="13">
        <v>19.5</v>
      </c>
    </row>
    <row r="1470" spans="1:21" s="4" customFormat="1">
      <c r="A1470" s="10">
        <v>42351</v>
      </c>
      <c r="B1470" s="13">
        <v>5392.8630000000003</v>
      </c>
      <c r="C1470" s="13">
        <v>479.13400000000001</v>
      </c>
      <c r="D1470" s="13">
        <v>142.625</v>
      </c>
      <c r="E1470" s="13">
        <v>256.142</v>
      </c>
      <c r="F1470" s="13">
        <v>178.072</v>
      </c>
      <c r="G1470" s="13">
        <v>199.95</v>
      </c>
      <c r="H1470" s="13">
        <v>307.15600000000001</v>
      </c>
      <c r="I1470" s="13">
        <v>143</v>
      </c>
      <c r="J1470" s="13">
        <v>110.5</v>
      </c>
      <c r="K1470" s="13">
        <v>336.68200000000002</v>
      </c>
      <c r="L1470" s="13">
        <v>288.96100000000001</v>
      </c>
      <c r="M1470" s="13">
        <v>57.945999999999998</v>
      </c>
      <c r="N1470" s="13">
        <v>112.164</v>
      </c>
      <c r="O1470" s="13">
        <v>262.81</v>
      </c>
      <c r="P1470" s="13">
        <v>116.982</v>
      </c>
      <c r="Q1470" s="13">
        <v>204.13499999999999</v>
      </c>
      <c r="R1470" s="13">
        <v>145.33600000000001</v>
      </c>
      <c r="S1470" s="13" t="e">
        <f t="shared" ca="1" si="33"/>
        <v>#NAME?</v>
      </c>
      <c r="T1470" s="13">
        <v>53</v>
      </c>
      <c r="U1470" s="13">
        <v>19.5</v>
      </c>
    </row>
    <row r="1471" spans="1:21" s="4" customFormat="1">
      <c r="A1471" s="10">
        <v>42352</v>
      </c>
      <c r="B1471" s="13">
        <v>5392.8630000000003</v>
      </c>
      <c r="C1471" s="13">
        <v>471.07299999999998</v>
      </c>
      <c r="D1471" s="13">
        <v>141.40799999999999</v>
      </c>
      <c r="E1471" s="13">
        <v>256.26400000000001</v>
      </c>
      <c r="F1471" s="13">
        <v>179.71899999999999</v>
      </c>
      <c r="G1471" s="13">
        <v>198.79</v>
      </c>
      <c r="H1471" s="13">
        <v>323.12799999999999</v>
      </c>
      <c r="I1471" s="13">
        <v>143</v>
      </c>
      <c r="J1471" s="13">
        <v>110.5</v>
      </c>
      <c r="K1471" s="13">
        <v>334.87200000000001</v>
      </c>
      <c r="L1471" s="13">
        <v>290.35500000000002</v>
      </c>
      <c r="M1471" s="13">
        <v>59.665999999999997</v>
      </c>
      <c r="N1471" s="13">
        <v>115.33199999999999</v>
      </c>
      <c r="O1471" s="13">
        <v>256.976</v>
      </c>
      <c r="P1471" s="13">
        <v>116.824</v>
      </c>
      <c r="Q1471" s="13">
        <v>202.64699999999999</v>
      </c>
      <c r="R1471" s="13">
        <v>151.33000000000001</v>
      </c>
      <c r="S1471" s="13" t="e">
        <f t="shared" ca="1" si="33"/>
        <v>#NAME?</v>
      </c>
      <c r="T1471" s="13">
        <v>53</v>
      </c>
      <c r="U1471" s="13">
        <v>19.5</v>
      </c>
    </row>
    <row r="1472" spans="1:21" s="4" customFormat="1">
      <c r="A1472" s="10">
        <v>42353</v>
      </c>
      <c r="B1472" s="13">
        <v>5392.8630000000003</v>
      </c>
      <c r="C1472" s="13">
        <v>456.56</v>
      </c>
      <c r="D1472" s="13">
        <v>135.74700000000001</v>
      </c>
      <c r="E1472" s="13">
        <v>246.35900000000001</v>
      </c>
      <c r="F1472" s="13">
        <v>172.453</v>
      </c>
      <c r="G1472" s="13">
        <v>191.09399999999999</v>
      </c>
      <c r="H1472" s="13">
        <v>304.74299999999999</v>
      </c>
      <c r="I1472" s="13">
        <v>143</v>
      </c>
      <c r="J1472" s="13">
        <v>110.5</v>
      </c>
      <c r="K1472" s="13">
        <v>319.99200000000002</v>
      </c>
      <c r="L1472" s="13">
        <v>275.08</v>
      </c>
      <c r="M1472" s="13">
        <v>59.167000000000002</v>
      </c>
      <c r="N1472" s="13">
        <v>114.167</v>
      </c>
      <c r="O1472" s="13">
        <v>252.029</v>
      </c>
      <c r="P1472" s="13">
        <v>116.003</v>
      </c>
      <c r="Q1472" s="13">
        <v>195.80099999999999</v>
      </c>
      <c r="R1472" s="13">
        <v>146.732</v>
      </c>
      <c r="S1472" s="13" t="e">
        <f t="shared" ca="1" si="33"/>
        <v>#NAME?</v>
      </c>
      <c r="T1472" s="13">
        <v>53</v>
      </c>
      <c r="U1472" s="13">
        <v>19.5</v>
      </c>
    </row>
    <row r="1473" spans="1:21" s="4" customFormat="1">
      <c r="A1473" s="10">
        <v>42354</v>
      </c>
      <c r="B1473" s="13">
        <v>5392.8630000000003</v>
      </c>
      <c r="C1473" s="13">
        <v>470.16300000000001</v>
      </c>
      <c r="D1473" s="13">
        <v>132.358</v>
      </c>
      <c r="E1473" s="13">
        <v>241.95400000000001</v>
      </c>
      <c r="F1473" s="13">
        <v>168.85900000000001</v>
      </c>
      <c r="G1473" s="13">
        <v>187.167</v>
      </c>
      <c r="H1473" s="13">
        <v>313.017</v>
      </c>
      <c r="I1473" s="13">
        <v>143</v>
      </c>
      <c r="J1473" s="13">
        <v>110.5</v>
      </c>
      <c r="K1473" s="13">
        <v>324.892</v>
      </c>
      <c r="L1473" s="13">
        <v>272.20600000000002</v>
      </c>
      <c r="M1473" s="13">
        <v>56.597999999999999</v>
      </c>
      <c r="N1473" s="13">
        <v>110.727</v>
      </c>
      <c r="O1473" s="13">
        <v>239.56299999999999</v>
      </c>
      <c r="P1473" s="13">
        <v>112.751</v>
      </c>
      <c r="Q1473" s="13">
        <v>186.559</v>
      </c>
      <c r="R1473" s="13">
        <v>140.102</v>
      </c>
      <c r="S1473" s="13" t="e">
        <f t="shared" ca="1" si="33"/>
        <v>#NAME?</v>
      </c>
      <c r="T1473" s="13">
        <v>53</v>
      </c>
      <c r="U1473" s="13">
        <v>19.5</v>
      </c>
    </row>
    <row r="1474" spans="1:21" s="4" customFormat="1">
      <c r="A1474" s="10">
        <v>42355</v>
      </c>
      <c r="B1474" s="13">
        <v>5392.8630000000003</v>
      </c>
      <c r="C1474" s="13">
        <v>476.851</v>
      </c>
      <c r="D1474" s="13">
        <v>131.59</v>
      </c>
      <c r="E1474" s="13">
        <v>241.87</v>
      </c>
      <c r="F1474" s="13">
        <v>168.80600000000001</v>
      </c>
      <c r="G1474" s="13">
        <v>187.06399999999999</v>
      </c>
      <c r="H1474" s="13">
        <v>306.51100000000002</v>
      </c>
      <c r="I1474" s="13">
        <v>143</v>
      </c>
      <c r="J1474" s="13">
        <v>110.5</v>
      </c>
      <c r="K1474" s="13">
        <v>328.85899999999998</v>
      </c>
      <c r="L1474" s="13">
        <v>265.51299999999998</v>
      </c>
      <c r="M1474" s="13">
        <v>56.048999999999999</v>
      </c>
      <c r="N1474" s="13">
        <v>109.773</v>
      </c>
      <c r="O1474" s="13">
        <v>235.297</v>
      </c>
      <c r="P1474" s="13">
        <v>110.343</v>
      </c>
      <c r="Q1474" s="13">
        <v>186.28700000000001</v>
      </c>
      <c r="R1474" s="13">
        <v>138.423</v>
      </c>
      <c r="S1474" s="13" t="e">
        <f t="shared" ca="1" si="33"/>
        <v>#NAME?</v>
      </c>
      <c r="T1474" s="13">
        <v>53</v>
      </c>
      <c r="U1474" s="13">
        <v>19.5</v>
      </c>
    </row>
    <row r="1475" spans="1:21" s="4" customFormat="1">
      <c r="A1475" s="10">
        <v>42356</v>
      </c>
      <c r="B1475" s="13">
        <v>5392.8630000000003</v>
      </c>
      <c r="C1475" s="13">
        <v>488.96600000000001</v>
      </c>
      <c r="D1475" s="13">
        <v>132.91300000000001</v>
      </c>
      <c r="E1475" s="13">
        <v>245.089</v>
      </c>
      <c r="F1475" s="13">
        <v>172.011</v>
      </c>
      <c r="G1475" s="13">
        <v>190.32400000000001</v>
      </c>
      <c r="H1475" s="13">
        <v>311.61500000000001</v>
      </c>
      <c r="I1475" s="13">
        <v>143</v>
      </c>
      <c r="J1475" s="13">
        <v>110.5</v>
      </c>
      <c r="K1475" s="13">
        <v>334.36099999999999</v>
      </c>
      <c r="L1475" s="13">
        <v>266.70699999999999</v>
      </c>
      <c r="M1475" s="13">
        <v>58.332999999999998</v>
      </c>
      <c r="N1475" s="13">
        <v>112.666</v>
      </c>
      <c r="O1475" s="13">
        <v>241.32</v>
      </c>
      <c r="P1475" s="13">
        <v>112.66200000000001</v>
      </c>
      <c r="Q1475" s="13">
        <v>192.32300000000001</v>
      </c>
      <c r="R1475" s="13">
        <v>142.38200000000001</v>
      </c>
      <c r="S1475" s="13" t="e">
        <f t="shared" ca="1" si="33"/>
        <v>#NAME?</v>
      </c>
      <c r="T1475" s="13">
        <v>53</v>
      </c>
      <c r="U1475" s="13">
        <v>19.5</v>
      </c>
    </row>
    <row r="1476" spans="1:21" s="4" customFormat="1">
      <c r="A1476" s="10">
        <v>42357</v>
      </c>
      <c r="B1476" s="13">
        <v>5392.8630000000003</v>
      </c>
      <c r="C1476" s="13">
        <v>488.96600000000001</v>
      </c>
      <c r="D1476" s="13">
        <v>132.91300000000001</v>
      </c>
      <c r="E1476" s="13">
        <v>245.089</v>
      </c>
      <c r="F1476" s="13">
        <v>172.011</v>
      </c>
      <c r="G1476" s="13">
        <v>190.32400000000001</v>
      </c>
      <c r="H1476" s="13">
        <v>311.61500000000001</v>
      </c>
      <c r="I1476" s="13">
        <v>143</v>
      </c>
      <c r="J1476" s="13">
        <v>110.5</v>
      </c>
      <c r="K1476" s="13">
        <v>334.36099999999999</v>
      </c>
      <c r="L1476" s="13">
        <v>266.70699999999999</v>
      </c>
      <c r="M1476" s="13">
        <v>58.332999999999998</v>
      </c>
      <c r="N1476" s="13">
        <v>112.666</v>
      </c>
      <c r="O1476" s="13">
        <v>241.32</v>
      </c>
      <c r="P1476" s="13">
        <v>112.66200000000001</v>
      </c>
      <c r="Q1476" s="13">
        <v>192.32300000000001</v>
      </c>
      <c r="R1476" s="13">
        <v>142.38200000000001</v>
      </c>
      <c r="S1476" s="13" t="e">
        <f t="shared" ca="1" si="33"/>
        <v>#NAME?</v>
      </c>
      <c r="T1476" s="13">
        <v>53</v>
      </c>
      <c r="U1476" s="13">
        <v>19.5</v>
      </c>
    </row>
    <row r="1477" spans="1:21" s="4" customFormat="1">
      <c r="A1477" s="10">
        <v>42358</v>
      </c>
      <c r="B1477" s="13">
        <v>5392.8630000000003</v>
      </c>
      <c r="C1477" s="13">
        <v>488.96600000000001</v>
      </c>
      <c r="D1477" s="13">
        <v>132.91300000000001</v>
      </c>
      <c r="E1477" s="13">
        <v>245.089</v>
      </c>
      <c r="F1477" s="13">
        <v>172.011</v>
      </c>
      <c r="G1477" s="13">
        <v>190.32400000000001</v>
      </c>
      <c r="H1477" s="13">
        <v>311.61500000000001</v>
      </c>
      <c r="I1477" s="13">
        <v>143</v>
      </c>
      <c r="J1477" s="13">
        <v>110.5</v>
      </c>
      <c r="K1477" s="13">
        <v>334.36099999999999</v>
      </c>
      <c r="L1477" s="13">
        <v>266.70699999999999</v>
      </c>
      <c r="M1477" s="13">
        <v>58.332999999999998</v>
      </c>
      <c r="N1477" s="13">
        <v>112.666</v>
      </c>
      <c r="O1477" s="13">
        <v>241.32</v>
      </c>
      <c r="P1477" s="13">
        <v>112.66200000000001</v>
      </c>
      <c r="Q1477" s="13">
        <v>192.32300000000001</v>
      </c>
      <c r="R1477" s="13">
        <v>142.38200000000001</v>
      </c>
      <c r="S1477" s="13" t="e">
        <f t="shared" ca="1" si="33"/>
        <v>#NAME?</v>
      </c>
      <c r="T1477" s="13">
        <v>53</v>
      </c>
      <c r="U1477" s="13">
        <v>19.5</v>
      </c>
    </row>
    <row r="1478" spans="1:21" s="4" customFormat="1">
      <c r="A1478" s="10">
        <v>42359</v>
      </c>
      <c r="B1478" s="13">
        <v>5392.8630000000003</v>
      </c>
      <c r="C1478" s="13">
        <v>503.18400000000003</v>
      </c>
      <c r="D1478" s="13">
        <v>133.358</v>
      </c>
      <c r="E1478" s="13">
        <v>247.267</v>
      </c>
      <c r="F1478" s="13">
        <v>172.92</v>
      </c>
      <c r="G1478" s="13">
        <v>190.62</v>
      </c>
      <c r="H1478" s="13">
        <v>312.48599999999999</v>
      </c>
      <c r="I1478" s="13">
        <v>143</v>
      </c>
      <c r="J1478" s="13">
        <v>110.5</v>
      </c>
      <c r="K1478" s="13">
        <v>336.005</v>
      </c>
      <c r="L1478" s="13">
        <v>267.32</v>
      </c>
      <c r="M1478" s="13">
        <v>58.332999999999998</v>
      </c>
      <c r="N1478" s="13">
        <v>112.666</v>
      </c>
      <c r="O1478" s="13">
        <v>242.52699999999999</v>
      </c>
      <c r="P1478" s="13">
        <v>114.161</v>
      </c>
      <c r="Q1478" s="13">
        <v>193.06200000000001</v>
      </c>
      <c r="R1478" s="13">
        <v>142.38200000000001</v>
      </c>
      <c r="S1478" s="13" t="e">
        <f t="shared" ca="1" si="33"/>
        <v>#NAME?</v>
      </c>
      <c r="T1478" s="13">
        <v>53</v>
      </c>
      <c r="U1478" s="13">
        <v>19.5</v>
      </c>
    </row>
    <row r="1479" spans="1:21" s="4" customFormat="1">
      <c r="A1479" s="10">
        <v>42360</v>
      </c>
      <c r="B1479" s="13">
        <v>5392.8630000000003</v>
      </c>
      <c r="C1479" s="13">
        <v>507.16</v>
      </c>
      <c r="D1479" s="13">
        <v>133.541</v>
      </c>
      <c r="E1479" s="13">
        <v>247.042</v>
      </c>
      <c r="F1479" s="13">
        <v>172.596</v>
      </c>
      <c r="G1479" s="13">
        <v>190.708</v>
      </c>
      <c r="H1479" s="13">
        <v>313.98500000000001</v>
      </c>
      <c r="I1479" s="13">
        <v>143</v>
      </c>
      <c r="J1479" s="13">
        <v>110.5</v>
      </c>
      <c r="K1479" s="13">
        <v>338.02100000000002</v>
      </c>
      <c r="L1479" s="13">
        <v>269.928</v>
      </c>
      <c r="M1479" s="13">
        <v>58.332999999999998</v>
      </c>
      <c r="N1479" s="13">
        <v>112.666</v>
      </c>
      <c r="O1479" s="13">
        <v>241.017</v>
      </c>
      <c r="P1479" s="13">
        <v>112.86499999999999</v>
      </c>
      <c r="Q1479" s="13">
        <v>191.643</v>
      </c>
      <c r="R1479" s="13">
        <v>142.38200000000001</v>
      </c>
      <c r="S1479" s="13" t="e">
        <f t="shared" ca="1" si="33"/>
        <v>#NAME?</v>
      </c>
      <c r="T1479" s="13">
        <v>53</v>
      </c>
      <c r="U1479" s="13">
        <v>19.5</v>
      </c>
    </row>
    <row r="1480" spans="1:21" s="4" customFormat="1">
      <c r="A1480" s="10">
        <v>42361</v>
      </c>
      <c r="B1480" s="13">
        <v>5392.8630000000003</v>
      </c>
      <c r="C1480" s="13">
        <v>494.14699999999999</v>
      </c>
      <c r="D1480" s="13">
        <v>129.792</v>
      </c>
      <c r="E1480" s="13">
        <v>242.94200000000001</v>
      </c>
      <c r="F1480" s="13">
        <v>169.40299999999999</v>
      </c>
      <c r="G1480" s="13">
        <v>187.595</v>
      </c>
      <c r="H1480" s="13">
        <v>310.35599999999999</v>
      </c>
      <c r="I1480" s="13">
        <v>143</v>
      </c>
      <c r="J1480" s="13">
        <v>110.5</v>
      </c>
      <c r="K1480" s="13">
        <v>335.10599999999999</v>
      </c>
      <c r="L1480" s="13">
        <v>270.298</v>
      </c>
      <c r="M1480" s="13">
        <v>58.332999999999998</v>
      </c>
      <c r="N1480" s="13">
        <v>112.666</v>
      </c>
      <c r="O1480" s="13">
        <v>237.08799999999999</v>
      </c>
      <c r="P1480" s="13">
        <v>111.39400000000001</v>
      </c>
      <c r="Q1480" s="13">
        <v>187.66900000000001</v>
      </c>
      <c r="R1480" s="13">
        <v>142.38200000000001</v>
      </c>
      <c r="S1480" s="13" t="e">
        <f t="shared" ca="1" si="33"/>
        <v>#NAME?</v>
      </c>
      <c r="T1480" s="13">
        <v>53</v>
      </c>
      <c r="U1480" s="13">
        <v>19.5</v>
      </c>
    </row>
    <row r="1481" spans="1:21" s="4" customFormat="1">
      <c r="A1481" s="10">
        <v>42362</v>
      </c>
      <c r="B1481" s="13">
        <v>5392.8630000000003</v>
      </c>
      <c r="C1481" s="13">
        <v>489.55900000000003</v>
      </c>
      <c r="D1481" s="13">
        <v>128.77099999999999</v>
      </c>
      <c r="E1481" s="13">
        <v>241</v>
      </c>
      <c r="F1481" s="13">
        <v>167.803</v>
      </c>
      <c r="G1481" s="13">
        <v>186.06100000000001</v>
      </c>
      <c r="H1481" s="13">
        <v>309.81599999999997</v>
      </c>
      <c r="I1481" s="13">
        <v>143</v>
      </c>
      <c r="J1481" s="13">
        <v>110.5</v>
      </c>
      <c r="K1481" s="13">
        <v>334.87099999999998</v>
      </c>
      <c r="L1481" s="13">
        <v>269.96300000000002</v>
      </c>
      <c r="M1481" s="13">
        <v>58.332999999999998</v>
      </c>
      <c r="N1481" s="13">
        <v>112.666</v>
      </c>
      <c r="O1481" s="13">
        <v>235.84899999999999</v>
      </c>
      <c r="P1481" s="13">
        <v>109.941</v>
      </c>
      <c r="Q1481" s="13">
        <v>187.02799999999999</v>
      </c>
      <c r="R1481" s="13">
        <v>142.38200000000001</v>
      </c>
      <c r="S1481" s="13" t="e">
        <f t="shared" ca="1" si="33"/>
        <v>#NAME?</v>
      </c>
      <c r="T1481" s="13">
        <v>53</v>
      </c>
      <c r="U1481" s="13">
        <v>19.5</v>
      </c>
    </row>
    <row r="1482" spans="1:21" s="4" customFormat="1">
      <c r="A1482" s="10">
        <v>42363</v>
      </c>
      <c r="B1482" s="13">
        <v>5392.8630000000003</v>
      </c>
      <c r="C1482" s="13">
        <v>488.036</v>
      </c>
      <c r="D1482" s="13">
        <v>128.893</v>
      </c>
      <c r="E1482" s="13">
        <v>240.733</v>
      </c>
      <c r="F1482" s="13">
        <v>167.53100000000001</v>
      </c>
      <c r="G1482" s="13">
        <v>185.73599999999999</v>
      </c>
      <c r="H1482" s="13">
        <v>308.66699999999997</v>
      </c>
      <c r="I1482" s="13">
        <v>143</v>
      </c>
      <c r="J1482" s="13">
        <v>110.5</v>
      </c>
      <c r="K1482" s="13">
        <v>333.97800000000001</v>
      </c>
      <c r="L1482" s="13">
        <v>269.07</v>
      </c>
      <c r="M1482" s="13">
        <v>58.332999999999998</v>
      </c>
      <c r="N1482" s="13">
        <v>112.666</v>
      </c>
      <c r="O1482" s="13">
        <v>235.49100000000001</v>
      </c>
      <c r="P1482" s="13">
        <v>109.7</v>
      </c>
      <c r="Q1482" s="13">
        <v>186.71299999999999</v>
      </c>
      <c r="R1482" s="13">
        <v>142.38200000000001</v>
      </c>
      <c r="S1482" s="13" t="e">
        <f t="shared" ca="1" si="33"/>
        <v>#NAME?</v>
      </c>
      <c r="T1482" s="13">
        <v>53</v>
      </c>
      <c r="U1482" s="13">
        <v>19.5</v>
      </c>
    </row>
    <row r="1483" spans="1:21" s="4" customFormat="1">
      <c r="A1483" s="10">
        <v>42364</v>
      </c>
      <c r="B1483" s="13">
        <v>5392.8630000000003</v>
      </c>
      <c r="C1483" s="13">
        <v>488.036</v>
      </c>
      <c r="D1483" s="13">
        <v>128.893</v>
      </c>
      <c r="E1483" s="13">
        <v>240.733</v>
      </c>
      <c r="F1483" s="13">
        <v>167.53100000000001</v>
      </c>
      <c r="G1483" s="13">
        <v>185.73599999999999</v>
      </c>
      <c r="H1483" s="13">
        <v>308.66699999999997</v>
      </c>
      <c r="I1483" s="13">
        <v>143</v>
      </c>
      <c r="J1483" s="13">
        <v>110.5</v>
      </c>
      <c r="K1483" s="13">
        <v>333.97800000000001</v>
      </c>
      <c r="L1483" s="13">
        <v>269.07</v>
      </c>
      <c r="M1483" s="13">
        <v>58.332999999999998</v>
      </c>
      <c r="N1483" s="13">
        <v>112.666</v>
      </c>
      <c r="O1483" s="13">
        <v>235.49100000000001</v>
      </c>
      <c r="P1483" s="13">
        <v>109.7</v>
      </c>
      <c r="Q1483" s="13">
        <v>186.71299999999999</v>
      </c>
      <c r="R1483" s="13">
        <v>142.38200000000001</v>
      </c>
      <c r="S1483" s="13" t="e">
        <f t="shared" ca="1" si="33"/>
        <v>#NAME?</v>
      </c>
      <c r="T1483" s="13">
        <v>53</v>
      </c>
      <c r="U1483" s="13">
        <v>19.5</v>
      </c>
    </row>
    <row r="1484" spans="1:21" s="4" customFormat="1">
      <c r="A1484" s="10">
        <v>42365</v>
      </c>
      <c r="B1484" s="13">
        <v>5392.8630000000003</v>
      </c>
      <c r="C1484" s="13">
        <v>488.036</v>
      </c>
      <c r="D1484" s="13">
        <v>128.893</v>
      </c>
      <c r="E1484" s="13">
        <v>240.733</v>
      </c>
      <c r="F1484" s="13">
        <v>167.53100000000001</v>
      </c>
      <c r="G1484" s="13">
        <v>185.73599999999999</v>
      </c>
      <c r="H1484" s="13">
        <v>308.66699999999997</v>
      </c>
      <c r="I1484" s="13">
        <v>143</v>
      </c>
      <c r="J1484" s="13">
        <v>110.5</v>
      </c>
      <c r="K1484" s="13">
        <v>333.97800000000001</v>
      </c>
      <c r="L1484" s="13">
        <v>269.07</v>
      </c>
      <c r="M1484" s="13">
        <v>58.332999999999998</v>
      </c>
      <c r="N1484" s="13">
        <v>112.666</v>
      </c>
      <c r="O1484" s="13">
        <v>235.49100000000001</v>
      </c>
      <c r="P1484" s="13">
        <v>109.7</v>
      </c>
      <c r="Q1484" s="13">
        <v>186.71299999999999</v>
      </c>
      <c r="R1484" s="13">
        <v>142.38200000000001</v>
      </c>
      <c r="S1484" s="13" t="e">
        <f t="shared" ca="1" si="33"/>
        <v>#NAME?</v>
      </c>
      <c r="T1484" s="13">
        <v>53</v>
      </c>
      <c r="U1484" s="13">
        <v>19.5</v>
      </c>
    </row>
    <row r="1485" spans="1:21" s="4" customFormat="1">
      <c r="A1485" s="10">
        <v>42366</v>
      </c>
      <c r="B1485" s="13">
        <v>5392.8630000000003</v>
      </c>
      <c r="C1485" s="13">
        <v>494.73</v>
      </c>
      <c r="D1485" s="13">
        <v>127.92</v>
      </c>
      <c r="E1485" s="13">
        <v>239.86799999999999</v>
      </c>
      <c r="F1485" s="13">
        <v>168.98400000000001</v>
      </c>
      <c r="G1485" s="13">
        <v>187.79</v>
      </c>
      <c r="H1485" s="13">
        <v>306.43400000000003</v>
      </c>
      <c r="I1485" s="13">
        <v>143</v>
      </c>
      <c r="J1485" s="13">
        <v>110.5</v>
      </c>
      <c r="K1485" s="13">
        <v>334.22399999999999</v>
      </c>
      <c r="L1485" s="13">
        <v>270.983</v>
      </c>
      <c r="M1485" s="13">
        <v>56.594000000000001</v>
      </c>
      <c r="N1485" s="13">
        <v>109.35</v>
      </c>
      <c r="O1485" s="13">
        <v>234.1</v>
      </c>
      <c r="P1485" s="13">
        <v>109.352</v>
      </c>
      <c r="Q1485" s="13">
        <v>185.62</v>
      </c>
      <c r="R1485" s="13">
        <v>137.304</v>
      </c>
      <c r="S1485" s="13" t="e">
        <f t="shared" ca="1" si="33"/>
        <v>#NAME?</v>
      </c>
      <c r="T1485" s="13">
        <v>53</v>
      </c>
      <c r="U1485" s="13">
        <v>19.5</v>
      </c>
    </row>
    <row r="1486" spans="1:21" s="4" customFormat="1">
      <c r="A1486" s="10">
        <v>42367</v>
      </c>
      <c r="B1486" s="13">
        <v>5392.8630000000003</v>
      </c>
      <c r="C1486" s="13">
        <v>491.61500000000001</v>
      </c>
      <c r="D1486" s="13">
        <v>125.789</v>
      </c>
      <c r="E1486" s="13">
        <v>238.268</v>
      </c>
      <c r="F1486" s="13">
        <v>168.20099999999999</v>
      </c>
      <c r="G1486" s="13">
        <v>186.482</v>
      </c>
      <c r="H1486" s="13">
        <v>308.34800000000001</v>
      </c>
      <c r="I1486" s="13">
        <v>143</v>
      </c>
      <c r="J1486" s="13">
        <v>110.5</v>
      </c>
      <c r="K1486" s="13">
        <v>334.50200000000001</v>
      </c>
      <c r="L1486" s="13">
        <v>273.00299999999999</v>
      </c>
      <c r="M1486" s="13">
        <v>56.563000000000002</v>
      </c>
      <c r="N1486" s="13">
        <v>109.282</v>
      </c>
      <c r="O1486" s="13">
        <v>232.345</v>
      </c>
      <c r="P1486" s="13">
        <v>107.264</v>
      </c>
      <c r="Q1486" s="13">
        <v>185.53800000000001</v>
      </c>
      <c r="R1486" s="13">
        <v>136.84</v>
      </c>
      <c r="S1486" s="13" t="e">
        <f t="shared" ca="1" si="33"/>
        <v>#NAME?</v>
      </c>
      <c r="T1486" s="13">
        <v>53</v>
      </c>
      <c r="U1486" s="13">
        <v>19.5</v>
      </c>
    </row>
    <row r="1487" spans="1:21" s="4" customFormat="1">
      <c r="A1487" s="10">
        <v>42368</v>
      </c>
      <c r="B1487" s="13">
        <v>5392.8630000000003</v>
      </c>
      <c r="C1487" s="13">
        <v>492.17500000000001</v>
      </c>
      <c r="D1487" s="13">
        <v>127.34399999999999</v>
      </c>
      <c r="E1487" s="13">
        <v>241.44499999999999</v>
      </c>
      <c r="F1487" s="13">
        <v>169.2</v>
      </c>
      <c r="G1487" s="13">
        <v>186.661</v>
      </c>
      <c r="H1487" s="13">
        <v>308.33300000000003</v>
      </c>
      <c r="I1487" s="13">
        <v>143</v>
      </c>
      <c r="J1487" s="13">
        <v>110.5</v>
      </c>
      <c r="K1487" s="13">
        <v>335.07400000000001</v>
      </c>
      <c r="L1487" s="13">
        <v>273.06299999999999</v>
      </c>
      <c r="M1487" s="13">
        <v>56.563000000000002</v>
      </c>
      <c r="N1487" s="13">
        <v>109.282</v>
      </c>
      <c r="O1487" s="13">
        <v>229.56399999999999</v>
      </c>
      <c r="P1487" s="13">
        <v>107.327</v>
      </c>
      <c r="Q1487" s="13">
        <v>181.16900000000001</v>
      </c>
      <c r="R1487" s="13">
        <v>136.84</v>
      </c>
      <c r="S1487" s="13" t="e">
        <f t="shared" ca="1" si="33"/>
        <v>#NAME?</v>
      </c>
      <c r="T1487" s="13">
        <v>53</v>
      </c>
      <c r="U1487" s="13">
        <v>19.5</v>
      </c>
    </row>
    <row r="1488" spans="1:21" s="4" customFormat="1">
      <c r="A1488" s="10">
        <v>42369</v>
      </c>
      <c r="B1488" s="13">
        <v>5392.8630000000003</v>
      </c>
      <c r="C1488" s="13">
        <v>494.93900000000002</v>
      </c>
      <c r="D1488" s="13">
        <v>128.65600000000001</v>
      </c>
      <c r="E1488" s="13">
        <v>242.53899999999999</v>
      </c>
      <c r="F1488" s="13">
        <v>170.13200000000001</v>
      </c>
      <c r="G1488" s="13">
        <v>187.65799999999999</v>
      </c>
      <c r="H1488" s="13">
        <v>308.97300000000001</v>
      </c>
      <c r="I1488" s="13">
        <v>143</v>
      </c>
      <c r="J1488" s="13">
        <v>110.5</v>
      </c>
      <c r="K1488" s="13">
        <v>335.85199999999998</v>
      </c>
      <c r="L1488" s="13">
        <v>273.56299999999999</v>
      </c>
      <c r="M1488" s="13">
        <v>55.655999999999999</v>
      </c>
      <c r="N1488" s="13">
        <v>108.316</v>
      </c>
      <c r="O1488" s="13">
        <v>229.922</v>
      </c>
      <c r="P1488" s="13">
        <v>107.673</v>
      </c>
      <c r="Q1488" s="13">
        <v>180.21899999999999</v>
      </c>
      <c r="R1488" s="13">
        <v>134.79599999999999</v>
      </c>
      <c r="S1488" s="13" t="e">
        <f t="shared" ca="1" si="33"/>
        <v>#NAME?</v>
      </c>
      <c r="T1488" s="13">
        <v>53</v>
      </c>
      <c r="U1488" s="13">
        <v>19.5</v>
      </c>
    </row>
    <row r="1489" spans="1:21" s="4" customFormat="1">
      <c r="A1489" s="10">
        <v>42370</v>
      </c>
      <c r="B1489" s="13">
        <v>5392.8630000000003</v>
      </c>
      <c r="C1489" s="13">
        <v>493.34100000000001</v>
      </c>
      <c r="D1489" s="13">
        <v>128.85400000000001</v>
      </c>
      <c r="E1489" s="13">
        <v>242.821</v>
      </c>
      <c r="F1489" s="13">
        <v>170.202</v>
      </c>
      <c r="G1489" s="13">
        <v>187.66300000000001</v>
      </c>
      <c r="H1489" s="13">
        <v>309.10700000000003</v>
      </c>
      <c r="I1489" s="13">
        <v>143</v>
      </c>
      <c r="J1489" s="13">
        <v>110.5</v>
      </c>
      <c r="K1489" s="13">
        <v>336.423</v>
      </c>
      <c r="L1489" s="13">
        <v>273.63499999999999</v>
      </c>
      <c r="M1489" s="13">
        <v>55.655999999999999</v>
      </c>
      <c r="N1489" s="13">
        <v>108.316</v>
      </c>
      <c r="O1489" s="13">
        <v>229.876</v>
      </c>
      <c r="P1489" s="13">
        <v>107.68600000000001</v>
      </c>
      <c r="Q1489" s="13">
        <v>180.11799999999999</v>
      </c>
      <c r="R1489" s="13">
        <v>134.79599999999999</v>
      </c>
      <c r="S1489" s="13" t="e">
        <f t="shared" ca="1" si="33"/>
        <v>#NAME?</v>
      </c>
      <c r="T1489" s="13">
        <v>53</v>
      </c>
      <c r="U1489" s="13">
        <v>19.5</v>
      </c>
    </row>
    <row r="1490" spans="1:21" s="4" customFormat="1">
      <c r="A1490" s="10">
        <v>42371</v>
      </c>
      <c r="B1490" s="13">
        <v>5392.8630000000003</v>
      </c>
      <c r="C1490" s="13">
        <v>493.34100000000001</v>
      </c>
      <c r="D1490" s="13">
        <v>128.85400000000001</v>
      </c>
      <c r="E1490" s="13">
        <v>242.821</v>
      </c>
      <c r="F1490" s="13">
        <v>170.202</v>
      </c>
      <c r="G1490" s="13">
        <v>187.66300000000001</v>
      </c>
      <c r="H1490" s="13">
        <v>309.10700000000003</v>
      </c>
      <c r="I1490" s="13">
        <v>143</v>
      </c>
      <c r="J1490" s="13">
        <v>110.5</v>
      </c>
      <c r="K1490" s="13">
        <v>336.423</v>
      </c>
      <c r="L1490" s="13">
        <v>273.63499999999999</v>
      </c>
      <c r="M1490" s="13">
        <v>55.655999999999999</v>
      </c>
      <c r="N1490" s="13">
        <v>108.316</v>
      </c>
      <c r="O1490" s="13">
        <v>229.876</v>
      </c>
      <c r="P1490" s="13">
        <v>107.68600000000001</v>
      </c>
      <c r="Q1490" s="13">
        <v>180.11799999999999</v>
      </c>
      <c r="R1490" s="13">
        <v>134.79599999999999</v>
      </c>
      <c r="S1490" s="13" t="e">
        <f t="shared" ca="1" si="33"/>
        <v>#NAME?</v>
      </c>
      <c r="T1490" s="13">
        <v>53</v>
      </c>
      <c r="U1490" s="13">
        <v>19.5</v>
      </c>
    </row>
    <row r="1491" spans="1:21" s="4" customFormat="1">
      <c r="A1491" s="10">
        <v>42372</v>
      </c>
      <c r="B1491" s="13">
        <v>5392.8630000000003</v>
      </c>
      <c r="C1491" s="13">
        <v>493.34100000000001</v>
      </c>
      <c r="D1491" s="13">
        <v>128.85400000000001</v>
      </c>
      <c r="E1491" s="13">
        <v>242.821</v>
      </c>
      <c r="F1491" s="13">
        <v>170.202</v>
      </c>
      <c r="G1491" s="13">
        <v>187.66300000000001</v>
      </c>
      <c r="H1491" s="13">
        <v>309.10700000000003</v>
      </c>
      <c r="I1491" s="13">
        <v>143</v>
      </c>
      <c r="J1491" s="13">
        <v>110.5</v>
      </c>
      <c r="K1491" s="13">
        <v>336.423</v>
      </c>
      <c r="L1491" s="13">
        <v>273.63499999999999</v>
      </c>
      <c r="M1491" s="13">
        <v>55.655999999999999</v>
      </c>
      <c r="N1491" s="13">
        <v>108.316</v>
      </c>
      <c r="O1491" s="13">
        <v>229.876</v>
      </c>
      <c r="P1491" s="13">
        <v>107.68600000000001</v>
      </c>
      <c r="Q1491" s="13">
        <v>180.11799999999999</v>
      </c>
      <c r="R1491" s="13">
        <v>134.79599999999999</v>
      </c>
      <c r="S1491" s="13" t="e">
        <f t="shared" ca="1" si="33"/>
        <v>#NAME?</v>
      </c>
      <c r="T1491" s="13">
        <v>53</v>
      </c>
      <c r="U1491" s="13">
        <v>19.5</v>
      </c>
    </row>
    <row r="1492" spans="1:21" s="4" customFormat="1">
      <c r="A1492" s="10">
        <v>42373</v>
      </c>
      <c r="B1492" s="13">
        <v>5392.8630000000003</v>
      </c>
      <c r="C1492" s="13">
        <v>501.84199999999998</v>
      </c>
      <c r="D1492" s="13">
        <v>129.40899999999999</v>
      </c>
      <c r="E1492" s="13">
        <v>246.333</v>
      </c>
      <c r="F1492" s="13">
        <v>173.02699999999999</v>
      </c>
      <c r="G1492" s="13">
        <v>190.86099999999999</v>
      </c>
      <c r="H1492" s="13">
        <v>315.50700000000001</v>
      </c>
      <c r="I1492" s="13">
        <v>143</v>
      </c>
      <c r="J1492" s="13">
        <v>110.5</v>
      </c>
      <c r="K1492" s="13">
        <v>344.62</v>
      </c>
      <c r="L1492" s="13">
        <v>280.69799999999998</v>
      </c>
      <c r="M1492" s="13">
        <v>58.442999999999998</v>
      </c>
      <c r="N1492" s="13">
        <v>114.31</v>
      </c>
      <c r="O1492" s="13">
        <v>238.52199999999999</v>
      </c>
      <c r="P1492" s="13">
        <v>112.36799999999999</v>
      </c>
      <c r="Q1492" s="13">
        <v>188.036</v>
      </c>
      <c r="R1492" s="13">
        <v>142.90600000000001</v>
      </c>
      <c r="S1492" s="13" t="e">
        <f t="shared" ca="1" si="33"/>
        <v>#NAME?</v>
      </c>
      <c r="T1492" s="13">
        <v>53</v>
      </c>
      <c r="U1492" s="13">
        <v>19.5</v>
      </c>
    </row>
    <row r="1493" spans="1:21" s="4" customFormat="1">
      <c r="A1493" s="10">
        <v>42374</v>
      </c>
      <c r="B1493" s="13">
        <v>5392.8630000000003</v>
      </c>
      <c r="C1493" s="13">
        <v>485.34300000000002</v>
      </c>
      <c r="D1493" s="13">
        <v>127.104</v>
      </c>
      <c r="E1493" s="13">
        <v>244.38</v>
      </c>
      <c r="F1493" s="13">
        <v>170.93799999999999</v>
      </c>
      <c r="G1493" s="13">
        <v>189.006</v>
      </c>
      <c r="H1493" s="13">
        <v>311.01799999999997</v>
      </c>
      <c r="I1493" s="13">
        <v>143</v>
      </c>
      <c r="J1493" s="13">
        <v>110.5</v>
      </c>
      <c r="K1493" s="13">
        <v>337.755</v>
      </c>
      <c r="L1493" s="13">
        <v>282.21100000000001</v>
      </c>
      <c r="M1493" s="13">
        <v>57.832999999999998</v>
      </c>
      <c r="N1493" s="13">
        <v>112.917</v>
      </c>
      <c r="O1493" s="13">
        <v>236.51499999999999</v>
      </c>
      <c r="P1493" s="13">
        <v>111.98699999999999</v>
      </c>
      <c r="Q1493" s="13">
        <v>189.03899999999999</v>
      </c>
      <c r="R1493" s="13">
        <v>142.77699999999999</v>
      </c>
      <c r="S1493" s="13" t="e">
        <f t="shared" ca="1" si="33"/>
        <v>#NAME?</v>
      </c>
      <c r="T1493" s="13">
        <v>53</v>
      </c>
      <c r="U1493" s="13">
        <v>19.5</v>
      </c>
    </row>
    <row r="1494" spans="1:21" s="4" customFormat="1">
      <c r="A1494" s="10">
        <v>42375</v>
      </c>
      <c r="B1494" s="13">
        <v>5392.8630000000003</v>
      </c>
      <c r="C1494" s="13">
        <v>481.048</v>
      </c>
      <c r="D1494" s="13">
        <v>129.678</v>
      </c>
      <c r="E1494" s="13">
        <v>252.672</v>
      </c>
      <c r="F1494" s="13">
        <v>174.89599999999999</v>
      </c>
      <c r="G1494" s="13">
        <v>192.80500000000001</v>
      </c>
      <c r="H1494" s="13">
        <v>314.488</v>
      </c>
      <c r="I1494" s="13">
        <v>143</v>
      </c>
      <c r="J1494" s="13">
        <v>110.5</v>
      </c>
      <c r="K1494" s="13">
        <v>339.96199999999999</v>
      </c>
      <c r="L1494" s="13">
        <v>290.29599999999999</v>
      </c>
      <c r="M1494" s="13">
        <v>60.298000000000002</v>
      </c>
      <c r="N1494" s="13">
        <v>114.824</v>
      </c>
      <c r="O1494" s="13">
        <v>235.93100000000001</v>
      </c>
      <c r="P1494" s="13">
        <v>111.71599999999999</v>
      </c>
      <c r="Q1494" s="13">
        <v>189.12299999999999</v>
      </c>
      <c r="R1494" s="13">
        <v>144.66399999999999</v>
      </c>
      <c r="S1494" s="13" t="e">
        <f t="shared" ca="1" si="33"/>
        <v>#NAME?</v>
      </c>
      <c r="T1494" s="13">
        <v>53</v>
      </c>
      <c r="U1494" s="13">
        <v>19.5</v>
      </c>
    </row>
    <row r="1495" spans="1:21" s="4" customFormat="1">
      <c r="A1495" s="10">
        <v>42376</v>
      </c>
      <c r="B1495" s="13">
        <v>5392.8630000000003</v>
      </c>
      <c r="C1495" s="13">
        <v>484.00799999999998</v>
      </c>
      <c r="D1495" s="13">
        <v>132.66</v>
      </c>
      <c r="E1495" s="13">
        <v>258.459</v>
      </c>
      <c r="F1495" s="13">
        <v>179.58</v>
      </c>
      <c r="G1495" s="13">
        <v>196.23699999999999</v>
      </c>
      <c r="H1495" s="13">
        <v>328.39299999999997</v>
      </c>
      <c r="I1495" s="13">
        <v>143</v>
      </c>
      <c r="J1495" s="13">
        <v>110.5</v>
      </c>
      <c r="K1495" s="13">
        <v>343.42500000000001</v>
      </c>
      <c r="L1495" s="13">
        <v>297.327</v>
      </c>
      <c r="M1495" s="13">
        <v>64.832999999999998</v>
      </c>
      <c r="N1495" s="13">
        <v>119.667</v>
      </c>
      <c r="O1495" s="13">
        <v>248.28100000000001</v>
      </c>
      <c r="P1495" s="13">
        <v>117.26</v>
      </c>
      <c r="Q1495" s="13">
        <v>200.732</v>
      </c>
      <c r="R1495" s="13">
        <v>149.65799999999999</v>
      </c>
      <c r="S1495" s="13" t="e">
        <f t="shared" ca="1" si="33"/>
        <v>#NAME?</v>
      </c>
      <c r="T1495" s="13">
        <v>53</v>
      </c>
      <c r="U1495" s="13">
        <v>19.5</v>
      </c>
    </row>
    <row r="1496" spans="1:21" s="4" customFormat="1">
      <c r="A1496" s="10">
        <v>42377</v>
      </c>
      <c r="B1496" s="13">
        <v>5392.8630000000003</v>
      </c>
      <c r="C1496" s="13">
        <v>487.63200000000001</v>
      </c>
      <c r="D1496" s="13">
        <v>134.72</v>
      </c>
      <c r="E1496" s="13">
        <v>264.86799999999999</v>
      </c>
      <c r="F1496" s="13">
        <v>182.33799999999999</v>
      </c>
      <c r="G1496" s="13">
        <v>199.852</v>
      </c>
      <c r="H1496" s="13">
        <v>335.11900000000003</v>
      </c>
      <c r="I1496" s="13">
        <v>143</v>
      </c>
      <c r="J1496" s="13">
        <v>110.5</v>
      </c>
      <c r="K1496" s="13">
        <v>345.18400000000003</v>
      </c>
      <c r="L1496" s="13">
        <v>302.416</v>
      </c>
      <c r="M1496" s="13">
        <v>62.851999999999997</v>
      </c>
      <c r="N1496" s="13">
        <v>117.11799999999999</v>
      </c>
      <c r="O1496" s="13">
        <v>241.32300000000001</v>
      </c>
      <c r="P1496" s="13">
        <v>116.346</v>
      </c>
      <c r="Q1496" s="13">
        <v>198.012</v>
      </c>
      <c r="R1496" s="13">
        <v>145</v>
      </c>
      <c r="S1496" s="13" t="e">
        <f t="shared" ca="1" si="33"/>
        <v>#NAME?</v>
      </c>
      <c r="T1496" s="13">
        <v>53</v>
      </c>
      <c r="U1496" s="13">
        <v>19.5</v>
      </c>
    </row>
    <row r="1497" spans="1:21" s="4" customFormat="1">
      <c r="A1497" s="10">
        <v>42378</v>
      </c>
      <c r="B1497" s="13">
        <v>5392.8630000000003</v>
      </c>
      <c r="C1497" s="13">
        <v>487.63200000000001</v>
      </c>
      <c r="D1497" s="13">
        <v>134.72</v>
      </c>
      <c r="E1497" s="13">
        <v>264.86799999999999</v>
      </c>
      <c r="F1497" s="13">
        <v>182.33799999999999</v>
      </c>
      <c r="G1497" s="13">
        <v>199.852</v>
      </c>
      <c r="H1497" s="13">
        <v>335.11900000000003</v>
      </c>
      <c r="I1497" s="13">
        <v>143</v>
      </c>
      <c r="J1497" s="13">
        <v>110.5</v>
      </c>
      <c r="K1497" s="13">
        <v>345.18400000000003</v>
      </c>
      <c r="L1497" s="13">
        <v>302.416</v>
      </c>
      <c r="M1497" s="13">
        <v>62.851999999999997</v>
      </c>
      <c r="N1497" s="13">
        <v>117.11799999999999</v>
      </c>
      <c r="O1497" s="13">
        <v>241.32300000000001</v>
      </c>
      <c r="P1497" s="13">
        <v>116.346</v>
      </c>
      <c r="Q1497" s="13">
        <v>198.012</v>
      </c>
      <c r="R1497" s="13">
        <v>145</v>
      </c>
      <c r="S1497" s="13" t="e">
        <f t="shared" ca="1" si="33"/>
        <v>#NAME?</v>
      </c>
      <c r="T1497" s="13">
        <v>53</v>
      </c>
      <c r="U1497" s="13">
        <v>19.5</v>
      </c>
    </row>
    <row r="1498" spans="1:21" s="4" customFormat="1">
      <c r="A1498" s="10">
        <v>42379</v>
      </c>
      <c r="B1498" s="13">
        <v>5392.8630000000003</v>
      </c>
      <c r="C1498" s="13">
        <v>487.63200000000001</v>
      </c>
      <c r="D1498" s="13">
        <v>134.72</v>
      </c>
      <c r="E1498" s="13">
        <v>264.86799999999999</v>
      </c>
      <c r="F1498" s="13">
        <v>182.33799999999999</v>
      </c>
      <c r="G1498" s="13">
        <v>199.852</v>
      </c>
      <c r="H1498" s="13">
        <v>335.11900000000003</v>
      </c>
      <c r="I1498" s="13">
        <v>143</v>
      </c>
      <c r="J1498" s="13">
        <v>110.5</v>
      </c>
      <c r="K1498" s="13">
        <v>345.18400000000003</v>
      </c>
      <c r="L1498" s="13">
        <v>302.416</v>
      </c>
      <c r="M1498" s="13">
        <v>62.851999999999997</v>
      </c>
      <c r="N1498" s="13">
        <v>117.11799999999999</v>
      </c>
      <c r="O1498" s="13">
        <v>241.32300000000001</v>
      </c>
      <c r="P1498" s="13">
        <v>116.346</v>
      </c>
      <c r="Q1498" s="13">
        <v>198.012</v>
      </c>
      <c r="R1498" s="13">
        <v>145</v>
      </c>
      <c r="S1498" s="13" t="e">
        <f t="shared" ca="1" si="33"/>
        <v>#NAME?</v>
      </c>
      <c r="T1498" s="13">
        <v>53</v>
      </c>
      <c r="U1498" s="13">
        <v>19.5</v>
      </c>
    </row>
    <row r="1499" spans="1:21" s="4" customFormat="1">
      <c r="A1499" s="10">
        <v>42380</v>
      </c>
      <c r="B1499" s="13">
        <v>5392.8630000000003</v>
      </c>
      <c r="C1499" s="13">
        <v>487.00900000000001</v>
      </c>
      <c r="D1499" s="13">
        <v>137.95599999999999</v>
      </c>
      <c r="E1499" s="13">
        <v>272.72300000000001</v>
      </c>
      <c r="F1499" s="13">
        <v>185.67500000000001</v>
      </c>
      <c r="G1499" s="13">
        <v>206.125</v>
      </c>
      <c r="H1499" s="13">
        <v>348.26799999999997</v>
      </c>
      <c r="I1499" s="13">
        <v>143</v>
      </c>
      <c r="J1499" s="13">
        <v>110.5</v>
      </c>
      <c r="K1499" s="13">
        <v>349.642</v>
      </c>
      <c r="L1499" s="13">
        <v>306.928</v>
      </c>
      <c r="M1499" s="13">
        <v>64.748999999999995</v>
      </c>
      <c r="N1499" s="13">
        <v>118.749</v>
      </c>
      <c r="O1499" s="13">
        <v>241.63200000000001</v>
      </c>
      <c r="P1499" s="13">
        <v>117.16</v>
      </c>
      <c r="Q1499" s="13">
        <v>199.32</v>
      </c>
      <c r="R1499" s="13">
        <v>144.5</v>
      </c>
      <c r="S1499" s="13" t="e">
        <f t="shared" ca="1" si="33"/>
        <v>#NAME?</v>
      </c>
      <c r="T1499" s="13">
        <v>53</v>
      </c>
      <c r="U1499" s="13">
        <v>19.5</v>
      </c>
    </row>
    <row r="1500" spans="1:21" s="4" customFormat="1">
      <c r="A1500" s="10">
        <v>42381</v>
      </c>
      <c r="B1500" s="13">
        <v>5392.8630000000003</v>
      </c>
      <c r="C1500" s="13">
        <v>485.58199999999999</v>
      </c>
      <c r="D1500" s="13">
        <v>138.76400000000001</v>
      </c>
      <c r="E1500" s="13">
        <v>274.07499999999999</v>
      </c>
      <c r="F1500" s="13">
        <v>185.416</v>
      </c>
      <c r="G1500" s="13">
        <v>206.215</v>
      </c>
      <c r="H1500" s="13">
        <v>353.74900000000002</v>
      </c>
      <c r="I1500" s="13">
        <v>143</v>
      </c>
      <c r="J1500" s="13">
        <v>110.5</v>
      </c>
      <c r="K1500" s="13">
        <v>350.52199999999999</v>
      </c>
      <c r="L1500" s="13">
        <v>305.53199999999998</v>
      </c>
      <c r="M1500" s="13">
        <v>66.349999999999994</v>
      </c>
      <c r="N1500" s="13">
        <v>121.735</v>
      </c>
      <c r="O1500" s="13">
        <v>247.47300000000001</v>
      </c>
      <c r="P1500" s="13">
        <v>122.505</v>
      </c>
      <c r="Q1500" s="13">
        <v>205.089</v>
      </c>
      <c r="R1500" s="13">
        <v>152.483</v>
      </c>
      <c r="S1500" s="13" t="e">
        <f t="shared" ca="1" si="33"/>
        <v>#NAME?</v>
      </c>
      <c r="T1500" s="13">
        <v>53</v>
      </c>
      <c r="U1500" s="13">
        <v>19.5</v>
      </c>
    </row>
    <row r="1501" spans="1:21" s="4" customFormat="1">
      <c r="A1501" s="10">
        <v>42382</v>
      </c>
      <c r="B1501" s="13">
        <v>5392.8630000000003</v>
      </c>
      <c r="C1501" s="13">
        <v>492.91500000000002</v>
      </c>
      <c r="D1501" s="13">
        <v>140.52600000000001</v>
      </c>
      <c r="E1501" s="13">
        <v>279.13499999999999</v>
      </c>
      <c r="F1501" s="13">
        <v>190.00700000000001</v>
      </c>
      <c r="G1501" s="13">
        <v>210.511</v>
      </c>
      <c r="H1501" s="13">
        <v>353.83600000000001</v>
      </c>
      <c r="I1501" s="13">
        <v>143</v>
      </c>
      <c r="J1501" s="13">
        <v>110.5</v>
      </c>
      <c r="K1501" s="13">
        <v>347.28199999999998</v>
      </c>
      <c r="L1501" s="13">
        <v>299.55200000000002</v>
      </c>
      <c r="M1501" s="13">
        <v>64.917000000000002</v>
      </c>
      <c r="N1501" s="13">
        <v>118.75</v>
      </c>
      <c r="O1501" s="13">
        <v>240.26400000000001</v>
      </c>
      <c r="P1501" s="13">
        <v>120.313</v>
      </c>
      <c r="Q1501" s="13">
        <v>200.86199999999999</v>
      </c>
      <c r="R1501" s="13">
        <v>146.83199999999999</v>
      </c>
      <c r="S1501" s="13" t="e">
        <f t="shared" ref="S1501:S1564" ca="1" si="34">+IFERROR(VLOOKUP($A1501,$Y$28:$Z$330,2,0),S1500)</f>
        <v>#NAME?</v>
      </c>
      <c r="T1501" s="13">
        <v>53</v>
      </c>
      <c r="U1501" s="13">
        <v>19.5</v>
      </c>
    </row>
    <row r="1502" spans="1:21" s="4" customFormat="1">
      <c r="A1502" s="10">
        <v>42383</v>
      </c>
      <c r="B1502" s="13">
        <v>5392.8630000000003</v>
      </c>
      <c r="C1502" s="13">
        <v>486.702</v>
      </c>
      <c r="D1502" s="13">
        <v>138.32400000000001</v>
      </c>
      <c r="E1502" s="13">
        <v>276.17099999999999</v>
      </c>
      <c r="F1502" s="13">
        <v>189.02099999999999</v>
      </c>
      <c r="G1502" s="13">
        <v>208.68199999999999</v>
      </c>
      <c r="H1502" s="13">
        <v>359.77800000000002</v>
      </c>
      <c r="I1502" s="13">
        <v>143</v>
      </c>
      <c r="J1502" s="13">
        <v>110.5</v>
      </c>
      <c r="K1502" s="13">
        <v>352.24700000000001</v>
      </c>
      <c r="L1502" s="13">
        <v>302.43599999999998</v>
      </c>
      <c r="M1502" s="13">
        <v>68.001999999999995</v>
      </c>
      <c r="N1502" s="13">
        <v>123.167</v>
      </c>
      <c r="O1502" s="13">
        <v>250.18600000000001</v>
      </c>
      <c r="P1502" s="13">
        <v>123.182</v>
      </c>
      <c r="Q1502" s="13">
        <v>208.03700000000001</v>
      </c>
      <c r="R1502" s="13">
        <v>158.102</v>
      </c>
      <c r="S1502" s="13" t="e">
        <f t="shared" ca="1" si="34"/>
        <v>#NAME?</v>
      </c>
      <c r="T1502" s="13">
        <v>53</v>
      </c>
      <c r="U1502" s="13">
        <v>19.5</v>
      </c>
    </row>
    <row r="1503" spans="1:21" s="4" customFormat="1">
      <c r="A1503" s="10">
        <v>42384</v>
      </c>
      <c r="B1503" s="13">
        <v>5392.8630000000003</v>
      </c>
      <c r="C1503" s="13">
        <v>496.42700000000002</v>
      </c>
      <c r="D1503" s="13">
        <v>144.40899999999999</v>
      </c>
      <c r="E1503" s="13">
        <v>287.952</v>
      </c>
      <c r="F1503" s="13">
        <v>203.21799999999999</v>
      </c>
      <c r="G1503" s="13">
        <v>214.589</v>
      </c>
      <c r="H1503" s="13">
        <v>384.92</v>
      </c>
      <c r="I1503" s="13">
        <v>143</v>
      </c>
      <c r="J1503" s="13">
        <v>110.5</v>
      </c>
      <c r="K1503" s="13">
        <v>369.13299999999998</v>
      </c>
      <c r="L1503" s="13">
        <v>307.01299999999998</v>
      </c>
      <c r="M1503" s="13">
        <v>70.602999999999994</v>
      </c>
      <c r="N1503" s="13">
        <v>127.366</v>
      </c>
      <c r="O1503" s="13">
        <v>255.762</v>
      </c>
      <c r="P1503" s="13">
        <v>127.045</v>
      </c>
      <c r="Q1503" s="13">
        <v>212.768</v>
      </c>
      <c r="R1503" s="13">
        <v>160.721</v>
      </c>
      <c r="S1503" s="13" t="e">
        <f t="shared" ca="1" si="34"/>
        <v>#NAME?</v>
      </c>
      <c r="T1503" s="13">
        <v>53</v>
      </c>
      <c r="U1503" s="13">
        <v>19.5</v>
      </c>
    </row>
    <row r="1504" spans="1:21" s="4" customFormat="1">
      <c r="A1504" s="10">
        <v>42385</v>
      </c>
      <c r="B1504" s="13">
        <v>5392.8630000000003</v>
      </c>
      <c r="C1504" s="13">
        <v>496.42700000000002</v>
      </c>
      <c r="D1504" s="13">
        <v>144.40899999999999</v>
      </c>
      <c r="E1504" s="13">
        <v>287.952</v>
      </c>
      <c r="F1504" s="13">
        <v>203.21799999999999</v>
      </c>
      <c r="G1504" s="13">
        <v>214.589</v>
      </c>
      <c r="H1504" s="13">
        <v>384.92</v>
      </c>
      <c r="I1504" s="13">
        <v>143</v>
      </c>
      <c r="J1504" s="13">
        <v>110.5</v>
      </c>
      <c r="K1504" s="13">
        <v>369.13299999999998</v>
      </c>
      <c r="L1504" s="13">
        <v>307.01299999999998</v>
      </c>
      <c r="M1504" s="13">
        <v>70.602999999999994</v>
      </c>
      <c r="N1504" s="13">
        <v>127.366</v>
      </c>
      <c r="O1504" s="13">
        <v>255.762</v>
      </c>
      <c r="P1504" s="13">
        <v>127.045</v>
      </c>
      <c r="Q1504" s="13">
        <v>212.768</v>
      </c>
      <c r="R1504" s="13">
        <v>160.721</v>
      </c>
      <c r="S1504" s="13" t="e">
        <f t="shared" ca="1" si="34"/>
        <v>#NAME?</v>
      </c>
      <c r="T1504" s="13">
        <v>53</v>
      </c>
      <c r="U1504" s="13">
        <v>19.5</v>
      </c>
    </row>
    <row r="1505" spans="1:21" s="4" customFormat="1">
      <c r="A1505" s="10">
        <v>42386</v>
      </c>
      <c r="B1505" s="13">
        <v>5392.8630000000003</v>
      </c>
      <c r="C1505" s="13">
        <v>496.42700000000002</v>
      </c>
      <c r="D1505" s="13">
        <v>144.40899999999999</v>
      </c>
      <c r="E1505" s="13">
        <v>287.952</v>
      </c>
      <c r="F1505" s="13">
        <v>203.21799999999999</v>
      </c>
      <c r="G1505" s="13">
        <v>214.589</v>
      </c>
      <c r="H1505" s="13">
        <v>384.92</v>
      </c>
      <c r="I1505" s="13">
        <v>143</v>
      </c>
      <c r="J1505" s="13">
        <v>110.5</v>
      </c>
      <c r="K1505" s="13">
        <v>369.13299999999998</v>
      </c>
      <c r="L1505" s="13">
        <v>307.01299999999998</v>
      </c>
      <c r="M1505" s="13">
        <v>70.602999999999994</v>
      </c>
      <c r="N1505" s="13">
        <v>127.366</v>
      </c>
      <c r="O1505" s="13">
        <v>255.762</v>
      </c>
      <c r="P1505" s="13">
        <v>127.045</v>
      </c>
      <c r="Q1505" s="13">
        <v>212.768</v>
      </c>
      <c r="R1505" s="13">
        <v>160.721</v>
      </c>
      <c r="S1505" s="13" t="e">
        <f t="shared" ca="1" si="34"/>
        <v>#NAME?</v>
      </c>
      <c r="T1505" s="13">
        <v>53</v>
      </c>
      <c r="U1505" s="13">
        <v>19.5</v>
      </c>
    </row>
    <row r="1506" spans="1:21" s="4" customFormat="1">
      <c r="A1506" s="10">
        <v>42387</v>
      </c>
      <c r="B1506" s="13">
        <v>5392.8630000000003</v>
      </c>
      <c r="C1506" s="13">
        <v>505.91300000000001</v>
      </c>
      <c r="D1506" s="13">
        <v>147.50899999999999</v>
      </c>
      <c r="E1506" s="13">
        <v>295.983</v>
      </c>
      <c r="F1506" s="13">
        <v>206.15700000000001</v>
      </c>
      <c r="G1506" s="13">
        <v>221.22</v>
      </c>
      <c r="H1506" s="13">
        <v>395.54199999999997</v>
      </c>
      <c r="I1506" s="13">
        <v>143</v>
      </c>
      <c r="J1506" s="13">
        <v>110.5</v>
      </c>
      <c r="K1506" s="13">
        <v>379.02100000000002</v>
      </c>
      <c r="L1506" s="13">
        <v>314.30399999999997</v>
      </c>
      <c r="M1506" s="13">
        <v>71.665999999999997</v>
      </c>
      <c r="N1506" s="13">
        <v>128.667</v>
      </c>
      <c r="O1506" s="13">
        <v>256.53399999999999</v>
      </c>
      <c r="P1506" s="13">
        <v>128.624</v>
      </c>
      <c r="Q1506" s="13">
        <v>216.11</v>
      </c>
      <c r="R1506" s="13">
        <v>163</v>
      </c>
      <c r="S1506" s="13" t="e">
        <f t="shared" ca="1" si="34"/>
        <v>#NAME?</v>
      </c>
      <c r="T1506" s="13">
        <v>53</v>
      </c>
      <c r="U1506" s="13">
        <v>19.5</v>
      </c>
    </row>
    <row r="1507" spans="1:21" s="4" customFormat="1">
      <c r="A1507" s="10">
        <v>42388</v>
      </c>
      <c r="B1507" s="13">
        <v>5392.8630000000003</v>
      </c>
      <c r="C1507" s="13">
        <v>494.56</v>
      </c>
      <c r="D1507" s="13">
        <v>145.863</v>
      </c>
      <c r="E1507" s="13">
        <v>297.64</v>
      </c>
      <c r="F1507" s="13">
        <v>208.69399999999999</v>
      </c>
      <c r="G1507" s="13">
        <v>219.459</v>
      </c>
      <c r="H1507" s="13">
        <v>380.01900000000001</v>
      </c>
      <c r="I1507" s="13">
        <v>143</v>
      </c>
      <c r="J1507" s="13">
        <v>110.5</v>
      </c>
      <c r="K1507" s="13">
        <v>372.75900000000001</v>
      </c>
      <c r="L1507" s="13">
        <v>304.79399999999998</v>
      </c>
      <c r="M1507" s="13">
        <v>66.25</v>
      </c>
      <c r="N1507" s="13">
        <v>124.417</v>
      </c>
      <c r="O1507" s="13">
        <v>248.81399999999999</v>
      </c>
      <c r="P1507" s="13">
        <v>126.651</v>
      </c>
      <c r="Q1507" s="13">
        <v>208.959</v>
      </c>
      <c r="R1507" s="13">
        <v>157.54900000000001</v>
      </c>
      <c r="S1507" s="13" t="e">
        <f t="shared" ca="1" si="34"/>
        <v>#NAME?</v>
      </c>
      <c r="T1507" s="13">
        <v>53</v>
      </c>
      <c r="U1507" s="13">
        <v>19.5</v>
      </c>
    </row>
    <row r="1508" spans="1:21" s="4" customFormat="1">
      <c r="A1508" s="10">
        <v>42389</v>
      </c>
      <c r="B1508" s="13">
        <v>5392.8630000000003</v>
      </c>
      <c r="C1508" s="13">
        <v>497.30599999999998</v>
      </c>
      <c r="D1508" s="13">
        <v>146.62700000000001</v>
      </c>
      <c r="E1508" s="13">
        <v>304.84300000000002</v>
      </c>
      <c r="F1508" s="13">
        <v>214.476</v>
      </c>
      <c r="G1508" s="13">
        <v>224.291</v>
      </c>
      <c r="H1508" s="13">
        <v>395.988</v>
      </c>
      <c r="I1508" s="13">
        <v>143</v>
      </c>
      <c r="J1508" s="13">
        <v>110.5</v>
      </c>
      <c r="K1508" s="13">
        <v>389.08499999999998</v>
      </c>
      <c r="L1508" s="13">
        <v>313.39299999999997</v>
      </c>
      <c r="M1508" s="13">
        <v>71.611999999999995</v>
      </c>
      <c r="N1508" s="13">
        <v>131.81</v>
      </c>
      <c r="O1508" s="13">
        <v>256.916</v>
      </c>
      <c r="P1508" s="13">
        <v>130.09100000000001</v>
      </c>
      <c r="Q1508" s="13">
        <v>215.94800000000001</v>
      </c>
      <c r="R1508" s="13">
        <v>167.673</v>
      </c>
      <c r="S1508" s="13" t="e">
        <f t="shared" ca="1" si="34"/>
        <v>#NAME?</v>
      </c>
      <c r="T1508" s="13">
        <v>53</v>
      </c>
      <c r="U1508" s="13">
        <v>19.5</v>
      </c>
    </row>
    <row r="1509" spans="1:21" s="4" customFormat="1">
      <c r="A1509" s="10">
        <v>42390</v>
      </c>
      <c r="B1509" s="13">
        <v>5392.8630000000003</v>
      </c>
      <c r="C1509" s="13">
        <v>495.06400000000002</v>
      </c>
      <c r="D1509" s="13">
        <v>144.798</v>
      </c>
      <c r="E1509" s="13">
        <v>299.22199999999998</v>
      </c>
      <c r="F1509" s="13">
        <v>210.24100000000001</v>
      </c>
      <c r="G1509" s="13">
        <v>219.62299999999999</v>
      </c>
      <c r="H1509" s="13">
        <v>381.80500000000001</v>
      </c>
      <c r="I1509" s="13">
        <v>143</v>
      </c>
      <c r="J1509" s="13">
        <v>110.5</v>
      </c>
      <c r="K1509" s="13">
        <v>374.02600000000001</v>
      </c>
      <c r="L1509" s="13">
        <v>301.58999999999997</v>
      </c>
      <c r="M1509" s="13">
        <v>69.332999999999998</v>
      </c>
      <c r="N1509" s="13">
        <v>130.667</v>
      </c>
      <c r="O1509" s="13">
        <v>260.31700000000001</v>
      </c>
      <c r="P1509" s="13">
        <v>130.68799999999999</v>
      </c>
      <c r="Q1509" s="13">
        <v>215.63200000000001</v>
      </c>
      <c r="R1509" s="13">
        <v>164.18299999999999</v>
      </c>
      <c r="S1509" s="13" t="e">
        <f t="shared" ca="1" si="34"/>
        <v>#NAME?</v>
      </c>
      <c r="T1509" s="13">
        <v>53</v>
      </c>
      <c r="U1509" s="13">
        <v>19.5</v>
      </c>
    </row>
    <row r="1510" spans="1:21" s="4" customFormat="1">
      <c r="A1510" s="10">
        <v>42391</v>
      </c>
      <c r="B1510" s="13">
        <v>5392.8630000000003</v>
      </c>
      <c r="C1510" s="13">
        <v>483.46800000000002</v>
      </c>
      <c r="D1510" s="13">
        <v>139.77099999999999</v>
      </c>
      <c r="E1510" s="13">
        <v>289.11099999999999</v>
      </c>
      <c r="F1510" s="13">
        <v>200.89500000000001</v>
      </c>
      <c r="G1510" s="13">
        <v>212.98500000000001</v>
      </c>
      <c r="H1510" s="13">
        <v>347.512</v>
      </c>
      <c r="I1510" s="13">
        <v>143</v>
      </c>
      <c r="J1510" s="13">
        <v>110.5</v>
      </c>
      <c r="K1510" s="13">
        <v>361.24799999999999</v>
      </c>
      <c r="L1510" s="13">
        <v>286.41199999999998</v>
      </c>
      <c r="M1510" s="13">
        <v>65.167000000000002</v>
      </c>
      <c r="N1510" s="13">
        <v>126.167</v>
      </c>
      <c r="O1510" s="13">
        <v>245.52600000000001</v>
      </c>
      <c r="P1510" s="13">
        <v>124.669</v>
      </c>
      <c r="Q1510" s="13">
        <v>202.85499999999999</v>
      </c>
      <c r="R1510" s="13">
        <v>162.333</v>
      </c>
      <c r="S1510" s="13" t="e">
        <f t="shared" ca="1" si="34"/>
        <v>#NAME?</v>
      </c>
      <c r="T1510" s="13">
        <v>53</v>
      </c>
      <c r="U1510" s="13">
        <v>19.5</v>
      </c>
    </row>
    <row r="1511" spans="1:21" s="4" customFormat="1">
      <c r="A1511" s="10">
        <v>42392</v>
      </c>
      <c r="B1511" s="13">
        <v>5392.8630000000003</v>
      </c>
      <c r="C1511" s="13">
        <v>483.46800000000002</v>
      </c>
      <c r="D1511" s="13">
        <v>139.77099999999999</v>
      </c>
      <c r="E1511" s="13">
        <v>289.11099999999999</v>
      </c>
      <c r="F1511" s="13">
        <v>200.89500000000001</v>
      </c>
      <c r="G1511" s="13">
        <v>212.98500000000001</v>
      </c>
      <c r="H1511" s="13">
        <v>347.512</v>
      </c>
      <c r="I1511" s="13">
        <v>143</v>
      </c>
      <c r="J1511" s="13">
        <v>110.5</v>
      </c>
      <c r="K1511" s="13">
        <v>361.24799999999999</v>
      </c>
      <c r="L1511" s="13">
        <v>286.41199999999998</v>
      </c>
      <c r="M1511" s="13">
        <v>65.167000000000002</v>
      </c>
      <c r="N1511" s="13">
        <v>126.167</v>
      </c>
      <c r="O1511" s="13">
        <v>245.52600000000001</v>
      </c>
      <c r="P1511" s="13">
        <v>124.669</v>
      </c>
      <c r="Q1511" s="13">
        <v>202.85499999999999</v>
      </c>
      <c r="R1511" s="13">
        <v>162.333</v>
      </c>
      <c r="S1511" s="13" t="e">
        <f t="shared" ca="1" si="34"/>
        <v>#NAME?</v>
      </c>
      <c r="T1511" s="13">
        <v>53</v>
      </c>
      <c r="U1511" s="13">
        <v>19.5</v>
      </c>
    </row>
    <row r="1512" spans="1:21" s="4" customFormat="1">
      <c r="A1512" s="10">
        <v>42393</v>
      </c>
      <c r="B1512" s="13">
        <v>5392.8630000000003</v>
      </c>
      <c r="C1512" s="13">
        <v>483.46800000000002</v>
      </c>
      <c r="D1512" s="13">
        <v>139.77099999999999</v>
      </c>
      <c r="E1512" s="13">
        <v>289.11099999999999</v>
      </c>
      <c r="F1512" s="13">
        <v>200.89500000000001</v>
      </c>
      <c r="G1512" s="13">
        <v>212.98500000000001</v>
      </c>
      <c r="H1512" s="13">
        <v>347.512</v>
      </c>
      <c r="I1512" s="13">
        <v>143</v>
      </c>
      <c r="J1512" s="13">
        <v>110.5</v>
      </c>
      <c r="K1512" s="13">
        <v>361.24799999999999</v>
      </c>
      <c r="L1512" s="13">
        <v>286.41199999999998</v>
      </c>
      <c r="M1512" s="13">
        <v>65.167000000000002</v>
      </c>
      <c r="N1512" s="13">
        <v>126.167</v>
      </c>
      <c r="O1512" s="13">
        <v>245.52600000000001</v>
      </c>
      <c r="P1512" s="13">
        <v>124.669</v>
      </c>
      <c r="Q1512" s="13">
        <v>202.85499999999999</v>
      </c>
      <c r="R1512" s="13">
        <v>162.333</v>
      </c>
      <c r="S1512" s="13" t="e">
        <f t="shared" ca="1" si="34"/>
        <v>#NAME?</v>
      </c>
      <c r="T1512" s="13">
        <v>53</v>
      </c>
      <c r="U1512" s="13">
        <v>19.5</v>
      </c>
    </row>
    <row r="1513" spans="1:21" s="4" customFormat="1">
      <c r="A1513" s="10">
        <v>42394</v>
      </c>
      <c r="B1513" s="13">
        <v>5392.8630000000003</v>
      </c>
      <c r="C1513" s="13">
        <v>491.85300000000001</v>
      </c>
      <c r="D1513" s="13">
        <v>144.321</v>
      </c>
      <c r="E1513" s="13">
        <v>297.33699999999999</v>
      </c>
      <c r="F1513" s="13">
        <v>207.67099999999999</v>
      </c>
      <c r="G1513" s="13">
        <v>219.96600000000001</v>
      </c>
      <c r="H1513" s="13">
        <v>349.79700000000003</v>
      </c>
      <c r="I1513" s="13">
        <v>143</v>
      </c>
      <c r="J1513" s="13">
        <v>110.5</v>
      </c>
      <c r="K1513" s="13">
        <v>361.93900000000002</v>
      </c>
      <c r="L1513" s="13">
        <v>288.69499999999999</v>
      </c>
      <c r="M1513" s="13">
        <v>65.25</v>
      </c>
      <c r="N1513" s="13">
        <v>127.501</v>
      </c>
      <c r="O1513" s="13">
        <v>245.54599999999999</v>
      </c>
      <c r="P1513" s="13">
        <v>125.95399999999999</v>
      </c>
      <c r="Q1513" s="13">
        <v>203.09100000000001</v>
      </c>
      <c r="R1513" s="13">
        <v>163.001</v>
      </c>
      <c r="S1513" s="13" t="e">
        <f t="shared" ca="1" si="34"/>
        <v>#NAME?</v>
      </c>
      <c r="T1513" s="13">
        <v>53</v>
      </c>
      <c r="U1513" s="13">
        <v>19.5</v>
      </c>
    </row>
    <row r="1514" spans="1:21" s="4" customFormat="1">
      <c r="A1514" s="10">
        <v>42395</v>
      </c>
      <c r="B1514" s="13">
        <v>5392.8630000000003</v>
      </c>
      <c r="C1514" s="13">
        <v>480.005</v>
      </c>
      <c r="D1514" s="13">
        <v>141.07</v>
      </c>
      <c r="E1514" s="13">
        <v>290.02</v>
      </c>
      <c r="F1514" s="13">
        <v>203.56299999999999</v>
      </c>
      <c r="G1514" s="13">
        <v>215.91800000000001</v>
      </c>
      <c r="H1514" s="13">
        <v>343.49400000000003</v>
      </c>
      <c r="I1514" s="13">
        <v>143</v>
      </c>
      <c r="J1514" s="13">
        <v>110.5</v>
      </c>
      <c r="K1514" s="13">
        <v>362.45800000000003</v>
      </c>
      <c r="L1514" s="13">
        <v>285.23899999999998</v>
      </c>
      <c r="M1514" s="13">
        <v>68.438000000000002</v>
      </c>
      <c r="N1514" s="13">
        <v>129.08199999999999</v>
      </c>
      <c r="O1514" s="13">
        <v>245.90100000000001</v>
      </c>
      <c r="P1514" s="13">
        <v>128.417</v>
      </c>
      <c r="Q1514" s="13">
        <v>204.52799999999999</v>
      </c>
      <c r="R1514" s="13">
        <v>166.11199999999999</v>
      </c>
      <c r="S1514" s="13" t="e">
        <f t="shared" ca="1" si="34"/>
        <v>#NAME?</v>
      </c>
      <c r="T1514" s="13">
        <v>53</v>
      </c>
      <c r="U1514" s="13">
        <v>19.5</v>
      </c>
    </row>
    <row r="1515" spans="1:21" s="4" customFormat="1">
      <c r="A1515" s="10">
        <v>42396</v>
      </c>
      <c r="B1515" s="13">
        <v>5392.8630000000003</v>
      </c>
      <c r="C1515" s="13">
        <v>475.464</v>
      </c>
      <c r="D1515" s="13">
        <v>139.99100000000001</v>
      </c>
      <c r="E1515" s="13">
        <v>288.97899999999998</v>
      </c>
      <c r="F1515" s="13">
        <v>200.07900000000001</v>
      </c>
      <c r="G1515" s="13">
        <v>215.12</v>
      </c>
      <c r="H1515" s="13">
        <v>333.565</v>
      </c>
      <c r="I1515" s="13">
        <v>143</v>
      </c>
      <c r="J1515" s="13">
        <v>110.5</v>
      </c>
      <c r="K1515" s="13">
        <v>350.62599999999998</v>
      </c>
      <c r="L1515" s="13">
        <v>275.35500000000002</v>
      </c>
      <c r="M1515" s="13">
        <v>68.668999999999997</v>
      </c>
      <c r="N1515" s="13">
        <v>129.833</v>
      </c>
      <c r="O1515" s="13">
        <v>242.66800000000001</v>
      </c>
      <c r="P1515" s="13">
        <v>127.68</v>
      </c>
      <c r="Q1515" s="13">
        <v>196.5</v>
      </c>
      <c r="R1515" s="13">
        <v>163.16300000000001</v>
      </c>
      <c r="S1515" s="13" t="e">
        <f t="shared" ca="1" si="34"/>
        <v>#NAME?</v>
      </c>
      <c r="T1515" s="13">
        <v>53</v>
      </c>
      <c r="U1515" s="13">
        <v>19.5</v>
      </c>
    </row>
    <row r="1516" spans="1:21" s="4" customFormat="1">
      <c r="A1516" s="10">
        <v>42397</v>
      </c>
      <c r="B1516" s="13">
        <v>5392.8630000000003</v>
      </c>
      <c r="C1516" s="13">
        <v>471.91800000000001</v>
      </c>
      <c r="D1516" s="13">
        <v>136.518</v>
      </c>
      <c r="E1516" s="13">
        <v>281.29599999999999</v>
      </c>
      <c r="F1516" s="13">
        <v>196.77199999999999</v>
      </c>
      <c r="G1516" s="13">
        <v>211.15899999999999</v>
      </c>
      <c r="H1516" s="13">
        <v>325.45699999999999</v>
      </c>
      <c r="I1516" s="13">
        <v>143</v>
      </c>
      <c r="J1516" s="13">
        <v>110.5</v>
      </c>
      <c r="K1516" s="13">
        <v>343.76299999999998</v>
      </c>
      <c r="L1516" s="13">
        <v>276.83</v>
      </c>
      <c r="M1516" s="13">
        <v>65.480999999999995</v>
      </c>
      <c r="N1516" s="13">
        <v>125.815</v>
      </c>
      <c r="O1516" s="13">
        <v>236.73400000000001</v>
      </c>
      <c r="P1516" s="13">
        <v>126.871</v>
      </c>
      <c r="Q1516" s="13">
        <v>188.23599999999999</v>
      </c>
      <c r="R1516" s="13">
        <v>156.971</v>
      </c>
      <c r="S1516" s="13" t="e">
        <f t="shared" ca="1" si="34"/>
        <v>#NAME?</v>
      </c>
      <c r="T1516" s="13">
        <v>53</v>
      </c>
      <c r="U1516" s="13">
        <v>19.5</v>
      </c>
    </row>
    <row r="1517" spans="1:21" s="4" customFormat="1">
      <c r="A1517" s="10">
        <v>42398</v>
      </c>
      <c r="B1517" s="13">
        <v>5392.8630000000003</v>
      </c>
      <c r="C1517" s="13">
        <v>473.447</v>
      </c>
      <c r="D1517" s="13">
        <v>135.922</v>
      </c>
      <c r="E1517" s="13">
        <v>283.38900000000001</v>
      </c>
      <c r="F1517" s="13">
        <v>196.01</v>
      </c>
      <c r="G1517" s="13">
        <v>210.673</v>
      </c>
      <c r="H1517" s="13">
        <v>332.55500000000001</v>
      </c>
      <c r="I1517" s="13">
        <v>143</v>
      </c>
      <c r="J1517" s="13">
        <v>110.5</v>
      </c>
      <c r="K1517" s="13">
        <v>349.15800000000002</v>
      </c>
      <c r="L1517" s="13">
        <v>279.851</v>
      </c>
      <c r="M1517" s="13">
        <v>63.165999999999997</v>
      </c>
      <c r="N1517" s="13">
        <v>124.333</v>
      </c>
      <c r="O1517" s="13">
        <v>232.82300000000001</v>
      </c>
      <c r="P1517" s="13">
        <v>124.155</v>
      </c>
      <c r="Q1517" s="13">
        <v>182.833</v>
      </c>
      <c r="R1517" s="13">
        <v>153.30000000000001</v>
      </c>
      <c r="S1517" s="13" t="e">
        <f t="shared" ca="1" si="34"/>
        <v>#NAME?</v>
      </c>
      <c r="T1517" s="13">
        <v>53</v>
      </c>
      <c r="U1517" s="13">
        <v>19.5</v>
      </c>
    </row>
    <row r="1518" spans="1:21" s="4" customFormat="1">
      <c r="A1518" s="10">
        <v>42399</v>
      </c>
      <c r="B1518" s="13">
        <v>5392.8630000000003</v>
      </c>
      <c r="C1518" s="13">
        <v>473.447</v>
      </c>
      <c r="D1518" s="13">
        <v>135.922</v>
      </c>
      <c r="E1518" s="13">
        <v>283.38900000000001</v>
      </c>
      <c r="F1518" s="13">
        <v>196.01</v>
      </c>
      <c r="G1518" s="13">
        <v>210.673</v>
      </c>
      <c r="H1518" s="13">
        <v>332.55500000000001</v>
      </c>
      <c r="I1518" s="13">
        <v>143</v>
      </c>
      <c r="J1518" s="13">
        <v>110.5</v>
      </c>
      <c r="K1518" s="13">
        <v>349.15800000000002</v>
      </c>
      <c r="L1518" s="13">
        <v>279.851</v>
      </c>
      <c r="M1518" s="13">
        <v>63.165999999999997</v>
      </c>
      <c r="N1518" s="13">
        <v>124.333</v>
      </c>
      <c r="O1518" s="13">
        <v>232.82300000000001</v>
      </c>
      <c r="P1518" s="13">
        <v>124.155</v>
      </c>
      <c r="Q1518" s="13">
        <v>182.833</v>
      </c>
      <c r="R1518" s="13">
        <v>153.30000000000001</v>
      </c>
      <c r="S1518" s="13" t="e">
        <f t="shared" ca="1" si="34"/>
        <v>#NAME?</v>
      </c>
      <c r="T1518" s="13">
        <v>53</v>
      </c>
      <c r="U1518" s="13">
        <v>19.5</v>
      </c>
    </row>
    <row r="1519" spans="1:21" s="4" customFormat="1">
      <c r="A1519" s="10">
        <v>42400</v>
      </c>
      <c r="B1519" s="13">
        <v>5392.8630000000003</v>
      </c>
      <c r="C1519" s="13">
        <v>473.447</v>
      </c>
      <c r="D1519" s="13">
        <v>135.922</v>
      </c>
      <c r="E1519" s="13">
        <v>283.38900000000001</v>
      </c>
      <c r="F1519" s="13">
        <v>196.01</v>
      </c>
      <c r="G1519" s="13">
        <v>210.673</v>
      </c>
      <c r="H1519" s="13">
        <v>332.55500000000001</v>
      </c>
      <c r="I1519" s="13">
        <v>143</v>
      </c>
      <c r="J1519" s="13">
        <v>110.5</v>
      </c>
      <c r="K1519" s="13">
        <v>349.15800000000002</v>
      </c>
      <c r="L1519" s="13">
        <v>279.851</v>
      </c>
      <c r="M1519" s="13">
        <v>63.165999999999997</v>
      </c>
      <c r="N1519" s="13">
        <v>124.333</v>
      </c>
      <c r="O1519" s="13">
        <v>232.82300000000001</v>
      </c>
      <c r="P1519" s="13">
        <v>124.155</v>
      </c>
      <c r="Q1519" s="13">
        <v>182.833</v>
      </c>
      <c r="R1519" s="13">
        <v>153.30000000000001</v>
      </c>
      <c r="S1519" s="13" t="e">
        <f t="shared" ca="1" si="34"/>
        <v>#NAME?</v>
      </c>
      <c r="T1519" s="13">
        <v>53</v>
      </c>
      <c r="U1519" s="13">
        <v>19.5</v>
      </c>
    </row>
    <row r="1520" spans="1:21" s="4" customFormat="1">
      <c r="A1520" s="10">
        <v>42401</v>
      </c>
      <c r="B1520" s="13">
        <v>5392.8630000000003</v>
      </c>
      <c r="C1520" s="13">
        <v>473.19600000000003</v>
      </c>
      <c r="D1520" s="13">
        <v>134.57</v>
      </c>
      <c r="E1520" s="13">
        <v>283.51400000000001</v>
      </c>
      <c r="F1520" s="13">
        <v>196.23</v>
      </c>
      <c r="G1520" s="13">
        <v>210.749</v>
      </c>
      <c r="H1520" s="13">
        <v>334.60500000000002</v>
      </c>
      <c r="I1520" s="13">
        <v>143</v>
      </c>
      <c r="J1520" s="13">
        <v>110.5</v>
      </c>
      <c r="K1520" s="13">
        <v>355.358</v>
      </c>
      <c r="L1520" s="13">
        <v>282.39699999999999</v>
      </c>
      <c r="M1520" s="13">
        <v>65</v>
      </c>
      <c r="N1520" s="13">
        <v>128.333</v>
      </c>
      <c r="O1520" s="13">
        <v>239.48699999999999</v>
      </c>
      <c r="P1520" s="13">
        <v>126.32299999999999</v>
      </c>
      <c r="Q1520" s="13">
        <v>188.48400000000001</v>
      </c>
      <c r="R1520" s="13">
        <v>157.93299999999999</v>
      </c>
      <c r="S1520" s="13" t="e">
        <f t="shared" ca="1" si="34"/>
        <v>#NAME?</v>
      </c>
      <c r="T1520" s="13">
        <v>53</v>
      </c>
      <c r="U1520" s="13">
        <v>19.5</v>
      </c>
    </row>
    <row r="1521" spans="1:21" s="4" customFormat="1">
      <c r="A1521" s="10">
        <v>42402</v>
      </c>
      <c r="B1521" s="13">
        <v>5392.8630000000003</v>
      </c>
      <c r="C1521" s="13">
        <v>484.173</v>
      </c>
      <c r="D1521" s="13">
        <v>137.739</v>
      </c>
      <c r="E1521" s="13">
        <v>296.95600000000002</v>
      </c>
      <c r="F1521" s="13">
        <v>205.49799999999999</v>
      </c>
      <c r="G1521" s="13">
        <v>218.99100000000001</v>
      </c>
      <c r="H1521" s="13">
        <v>348.745</v>
      </c>
      <c r="I1521" s="13">
        <v>143</v>
      </c>
      <c r="J1521" s="13">
        <v>110.5</v>
      </c>
      <c r="K1521" s="13">
        <v>372.50200000000001</v>
      </c>
      <c r="L1521" s="13">
        <v>289.99599999999998</v>
      </c>
      <c r="M1521" s="13">
        <v>67.001000000000005</v>
      </c>
      <c r="N1521" s="13">
        <v>133.666</v>
      </c>
      <c r="O1521" s="13">
        <v>243.15600000000001</v>
      </c>
      <c r="P1521" s="13">
        <v>128.916</v>
      </c>
      <c r="Q1521" s="13">
        <v>191.93</v>
      </c>
      <c r="R1521" s="13">
        <v>163.018</v>
      </c>
      <c r="S1521" s="13" t="e">
        <f t="shared" ca="1" si="34"/>
        <v>#NAME?</v>
      </c>
      <c r="T1521" s="13">
        <v>53</v>
      </c>
      <c r="U1521" s="13">
        <v>19.5</v>
      </c>
    </row>
    <row r="1522" spans="1:21" s="4" customFormat="1">
      <c r="A1522" s="10">
        <v>42403</v>
      </c>
      <c r="B1522" s="13">
        <v>5392.8630000000003</v>
      </c>
      <c r="C1522" s="13">
        <v>475.74799999999999</v>
      </c>
      <c r="D1522" s="13">
        <v>134.977</v>
      </c>
      <c r="E1522" s="13">
        <v>292.17399999999998</v>
      </c>
      <c r="F1522" s="13">
        <v>202.05500000000001</v>
      </c>
      <c r="G1522" s="13">
        <v>214.44399999999999</v>
      </c>
      <c r="H1522" s="13">
        <v>337.99700000000001</v>
      </c>
      <c r="I1522" s="13">
        <v>143</v>
      </c>
      <c r="J1522" s="13">
        <v>110.5</v>
      </c>
      <c r="K1522" s="13">
        <v>371.13799999999998</v>
      </c>
      <c r="L1522" s="13">
        <v>290.49200000000002</v>
      </c>
      <c r="M1522" s="13">
        <v>69.334000000000003</v>
      </c>
      <c r="N1522" s="13">
        <v>141.166</v>
      </c>
      <c r="O1522" s="13">
        <v>248.89699999999999</v>
      </c>
      <c r="P1522" s="13">
        <v>130.38200000000001</v>
      </c>
      <c r="Q1522" s="13">
        <v>196.191</v>
      </c>
      <c r="R1522" s="13">
        <v>165.892</v>
      </c>
      <c r="S1522" s="13" t="e">
        <f t="shared" ca="1" si="34"/>
        <v>#NAME?</v>
      </c>
      <c r="T1522" s="13">
        <v>53</v>
      </c>
      <c r="U1522" s="13">
        <v>19.5</v>
      </c>
    </row>
    <row r="1523" spans="1:21" s="4" customFormat="1">
      <c r="A1523" s="10">
        <v>42404</v>
      </c>
      <c r="B1523" s="13">
        <v>5392.8630000000003</v>
      </c>
      <c r="C1523" s="13">
        <v>468.24700000000001</v>
      </c>
      <c r="D1523" s="13">
        <v>132.27699999999999</v>
      </c>
      <c r="E1523" s="13">
        <v>287.57299999999998</v>
      </c>
      <c r="F1523" s="13">
        <v>200.36699999999999</v>
      </c>
      <c r="G1523" s="13">
        <v>202.68899999999999</v>
      </c>
      <c r="H1523" s="13">
        <v>330.88499999999999</v>
      </c>
      <c r="I1523" s="13">
        <v>143</v>
      </c>
      <c r="J1523" s="13">
        <v>110.5</v>
      </c>
      <c r="K1523" s="13">
        <v>359.02600000000001</v>
      </c>
      <c r="L1523" s="13">
        <v>286.791</v>
      </c>
      <c r="M1523" s="13">
        <v>66.792000000000002</v>
      </c>
      <c r="N1523" s="13">
        <v>138.547</v>
      </c>
      <c r="O1523" s="13">
        <v>241.81299999999999</v>
      </c>
      <c r="P1523" s="13">
        <v>130.16499999999999</v>
      </c>
      <c r="Q1523" s="13">
        <v>185.16300000000001</v>
      </c>
      <c r="R1523" s="13">
        <v>162.26900000000001</v>
      </c>
      <c r="S1523" s="13" t="e">
        <f t="shared" ca="1" si="34"/>
        <v>#NAME?</v>
      </c>
      <c r="T1523" s="13">
        <v>53</v>
      </c>
      <c r="U1523" s="13">
        <v>19.5</v>
      </c>
    </row>
    <row r="1524" spans="1:21" s="4" customFormat="1">
      <c r="A1524" s="10">
        <v>42405</v>
      </c>
      <c r="B1524" s="13">
        <v>5392.8630000000003</v>
      </c>
      <c r="C1524" s="13">
        <v>468.12700000000001</v>
      </c>
      <c r="D1524" s="13">
        <v>133</v>
      </c>
      <c r="E1524" s="13">
        <v>288.53199999999998</v>
      </c>
      <c r="F1524" s="13">
        <v>202.624</v>
      </c>
      <c r="G1524" s="13">
        <v>204.22900000000001</v>
      </c>
      <c r="H1524" s="13">
        <v>339.76</v>
      </c>
      <c r="I1524" s="13">
        <v>143</v>
      </c>
      <c r="J1524" s="13">
        <v>110.5</v>
      </c>
      <c r="K1524" s="13">
        <v>367.9</v>
      </c>
      <c r="L1524" s="13">
        <v>289.30500000000001</v>
      </c>
      <c r="M1524" s="13">
        <v>68.738</v>
      </c>
      <c r="N1524" s="13">
        <v>138.488</v>
      </c>
      <c r="O1524" s="13">
        <v>241.13399999999999</v>
      </c>
      <c r="P1524" s="13">
        <v>129.97900000000001</v>
      </c>
      <c r="Q1524" s="13">
        <v>186.17500000000001</v>
      </c>
      <c r="R1524" s="13">
        <v>161.75399999999999</v>
      </c>
      <c r="S1524" s="13" t="e">
        <f t="shared" ca="1" si="34"/>
        <v>#NAME?</v>
      </c>
      <c r="T1524" s="13">
        <v>53</v>
      </c>
      <c r="U1524" s="13">
        <v>19.5</v>
      </c>
    </row>
    <row r="1525" spans="1:21" s="4" customFormat="1">
      <c r="A1525" s="10">
        <v>42406</v>
      </c>
      <c r="B1525" s="13">
        <v>5392.8630000000003</v>
      </c>
      <c r="C1525" s="13">
        <v>468.12700000000001</v>
      </c>
      <c r="D1525" s="13">
        <v>133</v>
      </c>
      <c r="E1525" s="13">
        <v>288.53199999999998</v>
      </c>
      <c r="F1525" s="13">
        <v>202.624</v>
      </c>
      <c r="G1525" s="13">
        <v>204.22900000000001</v>
      </c>
      <c r="H1525" s="13">
        <v>339.76</v>
      </c>
      <c r="I1525" s="13">
        <v>143</v>
      </c>
      <c r="J1525" s="13">
        <v>110.5</v>
      </c>
      <c r="K1525" s="13">
        <v>367.9</v>
      </c>
      <c r="L1525" s="13">
        <v>289.30500000000001</v>
      </c>
      <c r="M1525" s="13">
        <v>68.738</v>
      </c>
      <c r="N1525" s="13">
        <v>138.488</v>
      </c>
      <c r="O1525" s="13">
        <v>241.13399999999999</v>
      </c>
      <c r="P1525" s="13">
        <v>129.97900000000001</v>
      </c>
      <c r="Q1525" s="13">
        <v>186.17500000000001</v>
      </c>
      <c r="R1525" s="13">
        <v>161.75399999999999</v>
      </c>
      <c r="S1525" s="13" t="e">
        <f t="shared" ca="1" si="34"/>
        <v>#NAME?</v>
      </c>
      <c r="T1525" s="13">
        <v>53</v>
      </c>
      <c r="U1525" s="13">
        <v>19.5</v>
      </c>
    </row>
    <row r="1526" spans="1:21" s="4" customFormat="1">
      <c r="A1526" s="10">
        <v>42407</v>
      </c>
      <c r="B1526" s="13">
        <v>5392.8630000000003</v>
      </c>
      <c r="C1526" s="13">
        <v>468.12700000000001</v>
      </c>
      <c r="D1526" s="13">
        <v>133</v>
      </c>
      <c r="E1526" s="13">
        <v>288.53199999999998</v>
      </c>
      <c r="F1526" s="13">
        <v>202.624</v>
      </c>
      <c r="G1526" s="13">
        <v>204.22900000000001</v>
      </c>
      <c r="H1526" s="13">
        <v>339.76</v>
      </c>
      <c r="I1526" s="13">
        <v>143</v>
      </c>
      <c r="J1526" s="13">
        <v>110.5</v>
      </c>
      <c r="K1526" s="13">
        <v>367.9</v>
      </c>
      <c r="L1526" s="13">
        <v>289.30500000000001</v>
      </c>
      <c r="M1526" s="13">
        <v>68.738</v>
      </c>
      <c r="N1526" s="13">
        <v>138.488</v>
      </c>
      <c r="O1526" s="13">
        <v>241.13399999999999</v>
      </c>
      <c r="P1526" s="13">
        <v>129.97900000000001</v>
      </c>
      <c r="Q1526" s="13">
        <v>186.17500000000001</v>
      </c>
      <c r="R1526" s="13">
        <v>161.75399999999999</v>
      </c>
      <c r="S1526" s="13" t="e">
        <f t="shared" ca="1" si="34"/>
        <v>#NAME?</v>
      </c>
      <c r="T1526" s="13">
        <v>53</v>
      </c>
      <c r="U1526" s="13">
        <v>19.5</v>
      </c>
    </row>
    <row r="1527" spans="1:21" s="4" customFormat="1">
      <c r="A1527" s="10">
        <v>42408</v>
      </c>
      <c r="B1527" s="13">
        <v>5392.8630000000003</v>
      </c>
      <c r="C1527" s="13">
        <v>481.62900000000002</v>
      </c>
      <c r="D1527" s="13">
        <v>138.36500000000001</v>
      </c>
      <c r="E1527" s="13">
        <v>301.29500000000002</v>
      </c>
      <c r="F1527" s="13">
        <v>213.64599999999999</v>
      </c>
      <c r="G1527" s="13">
        <v>214.792</v>
      </c>
      <c r="H1527" s="13">
        <v>357.88799999999998</v>
      </c>
      <c r="I1527" s="13">
        <v>143</v>
      </c>
      <c r="J1527" s="13">
        <v>110.5</v>
      </c>
      <c r="K1527" s="13">
        <v>391.64299999999997</v>
      </c>
      <c r="L1527" s="13">
        <v>304.19099999999997</v>
      </c>
      <c r="M1527" s="13">
        <v>68.738</v>
      </c>
      <c r="N1527" s="13">
        <v>138.488</v>
      </c>
      <c r="O1527" s="13">
        <v>241.13399999999999</v>
      </c>
      <c r="P1527" s="13">
        <v>129.97900000000001</v>
      </c>
      <c r="Q1527" s="13">
        <v>186.17500000000001</v>
      </c>
      <c r="R1527" s="13">
        <v>161.75399999999999</v>
      </c>
      <c r="S1527" s="13" t="e">
        <f t="shared" ca="1" si="34"/>
        <v>#NAME?</v>
      </c>
      <c r="T1527" s="13">
        <v>53</v>
      </c>
      <c r="U1527" s="13">
        <v>19.5</v>
      </c>
    </row>
    <row r="1528" spans="1:21" s="4" customFormat="1">
      <c r="A1528" s="10">
        <v>42409</v>
      </c>
      <c r="B1528" s="13">
        <v>5392.8630000000003</v>
      </c>
      <c r="C1528" s="13">
        <v>480.81900000000002</v>
      </c>
      <c r="D1528" s="13">
        <v>138.64599999999999</v>
      </c>
      <c r="E1528" s="13">
        <v>308.58</v>
      </c>
      <c r="F1528" s="13">
        <v>218.32599999999999</v>
      </c>
      <c r="G1528" s="13">
        <v>218.834</v>
      </c>
      <c r="H1528" s="13">
        <v>353.39800000000002</v>
      </c>
      <c r="I1528" s="13">
        <v>143</v>
      </c>
      <c r="J1528" s="13">
        <v>110.5</v>
      </c>
      <c r="K1528" s="13">
        <v>381.48</v>
      </c>
      <c r="L1528" s="13">
        <v>301.67099999999999</v>
      </c>
      <c r="M1528" s="13">
        <v>68.738</v>
      </c>
      <c r="N1528" s="13">
        <v>138.488</v>
      </c>
      <c r="O1528" s="13">
        <v>243.49799999999999</v>
      </c>
      <c r="P1528" s="13">
        <v>130.66300000000001</v>
      </c>
      <c r="Q1528" s="13">
        <v>190.40299999999999</v>
      </c>
      <c r="R1528" s="13">
        <v>161.75399999999999</v>
      </c>
      <c r="S1528" s="13" t="e">
        <f t="shared" ca="1" si="34"/>
        <v>#NAME?</v>
      </c>
      <c r="T1528" s="13">
        <v>53</v>
      </c>
      <c r="U1528" s="13">
        <v>19.5</v>
      </c>
    </row>
    <row r="1529" spans="1:21" s="4" customFormat="1">
      <c r="A1529" s="10">
        <v>42410</v>
      </c>
      <c r="B1529" s="13">
        <v>5392.8630000000003</v>
      </c>
      <c r="C1529" s="13">
        <v>485.25599999999997</v>
      </c>
      <c r="D1529" s="13">
        <v>139.63200000000001</v>
      </c>
      <c r="E1529" s="13">
        <v>314.32100000000003</v>
      </c>
      <c r="F1529" s="13">
        <v>221.13800000000001</v>
      </c>
      <c r="G1529" s="13">
        <v>222.30199999999999</v>
      </c>
      <c r="H1529" s="13">
        <v>355.005</v>
      </c>
      <c r="I1529" s="13">
        <v>143</v>
      </c>
      <c r="J1529" s="13">
        <v>110.5</v>
      </c>
      <c r="K1529" s="13">
        <v>363.27300000000002</v>
      </c>
      <c r="L1529" s="13">
        <v>296.71699999999998</v>
      </c>
      <c r="M1529" s="13">
        <v>71.382999999999996</v>
      </c>
      <c r="N1529" s="13">
        <v>142.65799999999999</v>
      </c>
      <c r="O1529" s="13">
        <v>251.48599999999999</v>
      </c>
      <c r="P1529" s="13">
        <v>133.32900000000001</v>
      </c>
      <c r="Q1529" s="13">
        <v>190.99</v>
      </c>
      <c r="R1529" s="13">
        <v>165.453</v>
      </c>
      <c r="S1529" s="13" t="e">
        <f t="shared" ca="1" si="34"/>
        <v>#NAME?</v>
      </c>
      <c r="T1529" s="13">
        <v>53</v>
      </c>
      <c r="U1529" s="13">
        <v>19.5</v>
      </c>
    </row>
    <row r="1530" spans="1:21" s="4" customFormat="1">
      <c r="A1530" s="10">
        <v>42411</v>
      </c>
      <c r="B1530" s="13">
        <v>5392.8630000000003</v>
      </c>
      <c r="C1530" s="13">
        <v>500.505</v>
      </c>
      <c r="D1530" s="13">
        <v>143.89599999999999</v>
      </c>
      <c r="E1530" s="13">
        <v>326.24799999999999</v>
      </c>
      <c r="F1530" s="13">
        <v>231.93100000000001</v>
      </c>
      <c r="G1530" s="13">
        <v>230.553</v>
      </c>
      <c r="H1530" s="13">
        <v>372.25700000000001</v>
      </c>
      <c r="I1530" s="13">
        <v>143</v>
      </c>
      <c r="J1530" s="13">
        <v>110.5</v>
      </c>
      <c r="K1530" s="13">
        <v>371.31799999999998</v>
      </c>
      <c r="L1530" s="13">
        <v>310.08999999999997</v>
      </c>
      <c r="M1530" s="13">
        <v>81.167000000000002</v>
      </c>
      <c r="N1530" s="13">
        <v>150.5</v>
      </c>
      <c r="O1530" s="13">
        <v>265.61799999999999</v>
      </c>
      <c r="P1530" s="13">
        <v>139.631</v>
      </c>
      <c r="Q1530" s="13">
        <v>205.94800000000001</v>
      </c>
      <c r="R1530" s="13">
        <v>174.999</v>
      </c>
      <c r="S1530" s="13" t="e">
        <f t="shared" ca="1" si="34"/>
        <v>#NAME?</v>
      </c>
      <c r="T1530" s="13">
        <v>53</v>
      </c>
      <c r="U1530" s="13">
        <v>19.5</v>
      </c>
    </row>
    <row r="1531" spans="1:21" s="4" customFormat="1">
      <c r="A1531" s="10">
        <v>42412</v>
      </c>
      <c r="B1531" s="13">
        <v>5392.8630000000003</v>
      </c>
      <c r="C1531" s="13">
        <v>494.84199999999998</v>
      </c>
      <c r="D1531" s="13">
        <v>138.98500000000001</v>
      </c>
      <c r="E1531" s="13">
        <v>319.47399999999999</v>
      </c>
      <c r="F1531" s="13">
        <v>224.93100000000001</v>
      </c>
      <c r="G1531" s="13">
        <v>225.63800000000001</v>
      </c>
      <c r="H1531" s="13">
        <v>354.87400000000002</v>
      </c>
      <c r="I1531" s="13">
        <v>143</v>
      </c>
      <c r="J1531" s="13">
        <v>110.5</v>
      </c>
      <c r="K1531" s="13">
        <v>360.88299999999998</v>
      </c>
      <c r="L1531" s="13">
        <v>300.17500000000001</v>
      </c>
      <c r="M1531" s="13">
        <v>80.25</v>
      </c>
      <c r="N1531" s="13">
        <v>148.5</v>
      </c>
      <c r="O1531" s="13">
        <v>256.34300000000002</v>
      </c>
      <c r="P1531" s="13">
        <v>136.339</v>
      </c>
      <c r="Q1531" s="13">
        <v>195.5</v>
      </c>
      <c r="R1531" s="13">
        <v>170.286</v>
      </c>
      <c r="S1531" s="13" t="e">
        <f t="shared" ca="1" si="34"/>
        <v>#NAME?</v>
      </c>
      <c r="T1531" s="13">
        <v>53</v>
      </c>
      <c r="U1531" s="13">
        <v>19.5</v>
      </c>
    </row>
    <row r="1532" spans="1:21" s="4" customFormat="1">
      <c r="A1532" s="10">
        <v>42413</v>
      </c>
      <c r="B1532" s="13">
        <v>5392.8630000000003</v>
      </c>
      <c r="C1532" s="13">
        <v>494.84199999999998</v>
      </c>
      <c r="D1532" s="13">
        <v>138.98500000000001</v>
      </c>
      <c r="E1532" s="13">
        <v>319.47399999999999</v>
      </c>
      <c r="F1532" s="13">
        <v>224.93100000000001</v>
      </c>
      <c r="G1532" s="13">
        <v>225.63800000000001</v>
      </c>
      <c r="H1532" s="13">
        <v>354.87400000000002</v>
      </c>
      <c r="I1532" s="13">
        <v>143</v>
      </c>
      <c r="J1532" s="13">
        <v>110.5</v>
      </c>
      <c r="K1532" s="13">
        <v>360.88299999999998</v>
      </c>
      <c r="L1532" s="13">
        <v>300.17500000000001</v>
      </c>
      <c r="M1532" s="13">
        <v>80.25</v>
      </c>
      <c r="N1532" s="13">
        <v>148.5</v>
      </c>
      <c r="O1532" s="13">
        <v>256.34300000000002</v>
      </c>
      <c r="P1532" s="13">
        <v>136.339</v>
      </c>
      <c r="Q1532" s="13">
        <v>195.5</v>
      </c>
      <c r="R1532" s="13">
        <v>170.286</v>
      </c>
      <c r="S1532" s="13" t="e">
        <f t="shared" ca="1" si="34"/>
        <v>#NAME?</v>
      </c>
      <c r="T1532" s="13">
        <v>53</v>
      </c>
      <c r="U1532" s="13">
        <v>19.5</v>
      </c>
    </row>
    <row r="1533" spans="1:21" s="4" customFormat="1">
      <c r="A1533" s="10">
        <v>42414</v>
      </c>
      <c r="B1533" s="13">
        <v>5392.8630000000003</v>
      </c>
      <c r="C1533" s="13">
        <v>494.84199999999998</v>
      </c>
      <c r="D1533" s="13">
        <v>138.98500000000001</v>
      </c>
      <c r="E1533" s="13">
        <v>319.47399999999999</v>
      </c>
      <c r="F1533" s="13">
        <v>224.93100000000001</v>
      </c>
      <c r="G1533" s="13">
        <v>225.63800000000001</v>
      </c>
      <c r="H1533" s="13">
        <v>354.87400000000002</v>
      </c>
      <c r="I1533" s="13">
        <v>143</v>
      </c>
      <c r="J1533" s="13">
        <v>110.5</v>
      </c>
      <c r="K1533" s="13">
        <v>360.88299999999998</v>
      </c>
      <c r="L1533" s="13">
        <v>300.17500000000001</v>
      </c>
      <c r="M1533" s="13">
        <v>80.25</v>
      </c>
      <c r="N1533" s="13">
        <v>148.5</v>
      </c>
      <c r="O1533" s="13">
        <v>256.34300000000002</v>
      </c>
      <c r="P1533" s="13">
        <v>136.339</v>
      </c>
      <c r="Q1533" s="13">
        <v>195.5</v>
      </c>
      <c r="R1533" s="13">
        <v>170.286</v>
      </c>
      <c r="S1533" s="13" t="e">
        <f t="shared" ca="1" si="34"/>
        <v>#NAME?</v>
      </c>
      <c r="T1533" s="13">
        <v>53</v>
      </c>
      <c r="U1533" s="13">
        <v>19.5</v>
      </c>
    </row>
    <row r="1534" spans="1:21" s="4" customFormat="1">
      <c r="A1534" s="10">
        <v>42415</v>
      </c>
      <c r="B1534" s="13">
        <v>5392.8630000000003</v>
      </c>
      <c r="C1534" s="13">
        <v>496.67599999999999</v>
      </c>
      <c r="D1534" s="13">
        <v>138.768</v>
      </c>
      <c r="E1534" s="13">
        <v>317.36700000000002</v>
      </c>
      <c r="F1534" s="13">
        <v>223.547</v>
      </c>
      <c r="G1534" s="13">
        <v>224.541</v>
      </c>
      <c r="H1534" s="13">
        <v>355.99</v>
      </c>
      <c r="I1534" s="13">
        <v>143</v>
      </c>
      <c r="J1534" s="13">
        <v>110.5</v>
      </c>
      <c r="K1534" s="13">
        <v>356.88400000000001</v>
      </c>
      <c r="L1534" s="13">
        <v>305.21100000000001</v>
      </c>
      <c r="M1534" s="13">
        <v>80.25</v>
      </c>
      <c r="N1534" s="13">
        <v>148.5</v>
      </c>
      <c r="O1534" s="13">
        <v>246.74100000000001</v>
      </c>
      <c r="P1534" s="13">
        <v>131.036</v>
      </c>
      <c r="Q1534" s="13">
        <v>186.84200000000001</v>
      </c>
      <c r="R1534" s="13">
        <v>170.286</v>
      </c>
      <c r="S1534" s="13" t="e">
        <f t="shared" ca="1" si="34"/>
        <v>#NAME?</v>
      </c>
      <c r="T1534" s="13">
        <v>53</v>
      </c>
      <c r="U1534" s="13">
        <v>19.5</v>
      </c>
    </row>
    <row r="1535" spans="1:21" s="4" customFormat="1">
      <c r="A1535" s="10">
        <v>42416</v>
      </c>
      <c r="B1535" s="13">
        <v>5392.8630000000003</v>
      </c>
      <c r="C1535" s="13">
        <v>490.86599999999999</v>
      </c>
      <c r="D1535" s="13">
        <v>135.417</v>
      </c>
      <c r="E1535" s="13">
        <v>313.238</v>
      </c>
      <c r="F1535" s="13">
        <v>217.768</v>
      </c>
      <c r="G1535" s="13">
        <v>217.363</v>
      </c>
      <c r="H1535" s="13">
        <v>352.46100000000001</v>
      </c>
      <c r="I1535" s="13">
        <v>143</v>
      </c>
      <c r="J1535" s="13">
        <v>110.5</v>
      </c>
      <c r="K1535" s="13">
        <v>351.63499999999999</v>
      </c>
      <c r="L1535" s="13">
        <v>311.75299999999999</v>
      </c>
      <c r="M1535" s="13">
        <v>80.25</v>
      </c>
      <c r="N1535" s="13">
        <v>148.5</v>
      </c>
      <c r="O1535" s="13">
        <v>244.65100000000001</v>
      </c>
      <c r="P1535" s="13">
        <v>128.99799999999999</v>
      </c>
      <c r="Q1535" s="13">
        <v>184.49299999999999</v>
      </c>
      <c r="R1535" s="13">
        <v>170.286</v>
      </c>
      <c r="S1535" s="13" t="e">
        <f t="shared" ca="1" si="34"/>
        <v>#NAME?</v>
      </c>
      <c r="T1535" s="13">
        <v>53</v>
      </c>
      <c r="U1535" s="13">
        <v>19.5</v>
      </c>
    </row>
    <row r="1536" spans="1:21" s="4" customFormat="1">
      <c r="A1536" s="10">
        <v>42417</v>
      </c>
      <c r="B1536" s="13">
        <v>5392.8630000000003</v>
      </c>
      <c r="C1536" s="13">
        <v>479.36599999999999</v>
      </c>
      <c r="D1536" s="13">
        <v>127.836</v>
      </c>
      <c r="E1536" s="13">
        <v>297.15100000000001</v>
      </c>
      <c r="F1536" s="13">
        <v>205.006</v>
      </c>
      <c r="G1536" s="13">
        <v>201.99799999999999</v>
      </c>
      <c r="H1536" s="13">
        <v>334.37099999999998</v>
      </c>
      <c r="I1536" s="13">
        <v>143</v>
      </c>
      <c r="J1536" s="13">
        <v>110.5</v>
      </c>
      <c r="K1536" s="13">
        <v>341.76900000000001</v>
      </c>
      <c r="L1536" s="13">
        <v>301.07799999999997</v>
      </c>
      <c r="M1536" s="13">
        <v>71.331999999999994</v>
      </c>
      <c r="N1536" s="13">
        <v>139.166</v>
      </c>
      <c r="O1536" s="13">
        <v>243.45099999999999</v>
      </c>
      <c r="P1536" s="13">
        <v>127.752</v>
      </c>
      <c r="Q1536" s="13">
        <v>182.196</v>
      </c>
      <c r="R1536" s="13">
        <v>164.16300000000001</v>
      </c>
      <c r="S1536" s="13" t="e">
        <f t="shared" ca="1" si="34"/>
        <v>#NAME?</v>
      </c>
      <c r="T1536" s="13">
        <v>53</v>
      </c>
      <c r="U1536" s="13">
        <v>19.5</v>
      </c>
    </row>
    <row r="1537" spans="1:21" s="4" customFormat="1">
      <c r="A1537" s="10">
        <v>42418</v>
      </c>
      <c r="B1537" s="13">
        <v>5392.8630000000003</v>
      </c>
      <c r="C1537" s="13">
        <v>480.48700000000002</v>
      </c>
      <c r="D1537" s="13">
        <v>128.44499999999999</v>
      </c>
      <c r="E1537" s="13">
        <v>294.50299999999999</v>
      </c>
      <c r="F1537" s="13">
        <v>204.934</v>
      </c>
      <c r="G1537" s="13">
        <v>203.601</v>
      </c>
      <c r="H1537" s="13">
        <v>339.27199999999999</v>
      </c>
      <c r="I1537" s="13">
        <v>143</v>
      </c>
      <c r="J1537" s="13">
        <v>110.5</v>
      </c>
      <c r="K1537" s="13">
        <v>346.15</v>
      </c>
      <c r="L1537" s="13">
        <v>306.94499999999999</v>
      </c>
      <c r="M1537" s="13">
        <v>69.498999999999995</v>
      </c>
      <c r="N1537" s="13">
        <v>135.666</v>
      </c>
      <c r="O1537" s="13">
        <v>238.655</v>
      </c>
      <c r="P1537" s="13">
        <v>124.485</v>
      </c>
      <c r="Q1537" s="13">
        <v>180.661</v>
      </c>
      <c r="R1537" s="13">
        <v>160.34200000000001</v>
      </c>
      <c r="S1537" s="13" t="e">
        <f t="shared" ca="1" si="34"/>
        <v>#NAME?</v>
      </c>
      <c r="T1537" s="13">
        <v>53</v>
      </c>
      <c r="U1537" s="13">
        <v>19.5</v>
      </c>
    </row>
    <row r="1538" spans="1:21" s="4" customFormat="1">
      <c r="A1538" s="10">
        <v>42419</v>
      </c>
      <c r="B1538" s="13">
        <v>5392.8630000000003</v>
      </c>
      <c r="C1538" s="13">
        <v>474.13900000000001</v>
      </c>
      <c r="D1538" s="13">
        <v>127.509</v>
      </c>
      <c r="E1538" s="13">
        <v>290.411</v>
      </c>
      <c r="F1538" s="13">
        <v>202.62899999999999</v>
      </c>
      <c r="G1538" s="13">
        <v>199.64699999999999</v>
      </c>
      <c r="H1538" s="13">
        <v>340.61900000000003</v>
      </c>
      <c r="I1538" s="13">
        <v>143</v>
      </c>
      <c r="J1538" s="13">
        <v>110.5</v>
      </c>
      <c r="K1538" s="13">
        <v>347.60500000000002</v>
      </c>
      <c r="L1538" s="13">
        <v>306.71800000000002</v>
      </c>
      <c r="M1538" s="13">
        <v>71.167000000000002</v>
      </c>
      <c r="N1538" s="13">
        <v>136.667</v>
      </c>
      <c r="O1538" s="13">
        <v>239.31100000000001</v>
      </c>
      <c r="P1538" s="13">
        <v>125.334</v>
      </c>
      <c r="Q1538" s="13">
        <v>182.172</v>
      </c>
      <c r="R1538" s="13">
        <v>160.79400000000001</v>
      </c>
      <c r="S1538" s="13" t="e">
        <f t="shared" ca="1" si="34"/>
        <v>#NAME?</v>
      </c>
      <c r="T1538" s="13">
        <v>53</v>
      </c>
      <c r="U1538" s="13">
        <v>19.5</v>
      </c>
    </row>
    <row r="1539" spans="1:21" s="4" customFormat="1">
      <c r="A1539" s="10">
        <v>42420</v>
      </c>
      <c r="B1539" s="13">
        <v>5392.8630000000003</v>
      </c>
      <c r="C1539" s="13">
        <v>474.13900000000001</v>
      </c>
      <c r="D1539" s="13">
        <v>127.509</v>
      </c>
      <c r="E1539" s="13">
        <v>290.411</v>
      </c>
      <c r="F1539" s="13">
        <v>202.62899999999999</v>
      </c>
      <c r="G1539" s="13">
        <v>199.64699999999999</v>
      </c>
      <c r="H1539" s="13">
        <v>340.61900000000003</v>
      </c>
      <c r="I1539" s="13">
        <v>143</v>
      </c>
      <c r="J1539" s="13">
        <v>110.5</v>
      </c>
      <c r="K1539" s="13">
        <v>347.60500000000002</v>
      </c>
      <c r="L1539" s="13">
        <v>306.71800000000002</v>
      </c>
      <c r="M1539" s="13">
        <v>71.167000000000002</v>
      </c>
      <c r="N1539" s="13">
        <v>136.667</v>
      </c>
      <c r="O1539" s="13">
        <v>239.31100000000001</v>
      </c>
      <c r="P1539" s="13">
        <v>125.334</v>
      </c>
      <c r="Q1539" s="13">
        <v>182.172</v>
      </c>
      <c r="R1539" s="13">
        <v>160.79400000000001</v>
      </c>
      <c r="S1539" s="13" t="e">
        <f t="shared" ca="1" si="34"/>
        <v>#NAME?</v>
      </c>
      <c r="T1539" s="13">
        <v>53</v>
      </c>
      <c r="U1539" s="13">
        <v>19.5</v>
      </c>
    </row>
    <row r="1540" spans="1:21" s="4" customFormat="1">
      <c r="A1540" s="10">
        <v>42421</v>
      </c>
      <c r="B1540" s="13">
        <v>5392.8630000000003</v>
      </c>
      <c r="C1540" s="13">
        <v>474.13900000000001</v>
      </c>
      <c r="D1540" s="13">
        <v>127.509</v>
      </c>
      <c r="E1540" s="13">
        <v>290.411</v>
      </c>
      <c r="F1540" s="13">
        <v>202.62899999999999</v>
      </c>
      <c r="G1540" s="13">
        <v>199.64699999999999</v>
      </c>
      <c r="H1540" s="13">
        <v>340.61900000000003</v>
      </c>
      <c r="I1540" s="13">
        <v>143</v>
      </c>
      <c r="J1540" s="13">
        <v>110.5</v>
      </c>
      <c r="K1540" s="13">
        <v>347.60500000000002</v>
      </c>
      <c r="L1540" s="13">
        <v>306.71800000000002</v>
      </c>
      <c r="M1540" s="13">
        <v>71.167000000000002</v>
      </c>
      <c r="N1540" s="13">
        <v>136.667</v>
      </c>
      <c r="O1540" s="13">
        <v>239.31100000000001</v>
      </c>
      <c r="P1540" s="13">
        <v>125.334</v>
      </c>
      <c r="Q1540" s="13">
        <v>182.172</v>
      </c>
      <c r="R1540" s="13">
        <v>160.79400000000001</v>
      </c>
      <c r="S1540" s="13" t="e">
        <f t="shared" ca="1" si="34"/>
        <v>#NAME?</v>
      </c>
      <c r="T1540" s="13">
        <v>53</v>
      </c>
      <c r="U1540" s="13">
        <v>19.5</v>
      </c>
    </row>
    <row r="1541" spans="1:21" s="4" customFormat="1">
      <c r="A1541" s="10">
        <v>42422</v>
      </c>
      <c r="B1541" s="13">
        <v>5392.8630000000003</v>
      </c>
      <c r="C1541" s="13">
        <v>462.435</v>
      </c>
      <c r="D1541" s="13">
        <v>119.32899999999999</v>
      </c>
      <c r="E1541" s="13">
        <v>274.98099999999999</v>
      </c>
      <c r="F1541" s="13">
        <v>196.57400000000001</v>
      </c>
      <c r="G1541" s="13">
        <v>194.173</v>
      </c>
      <c r="H1541" s="13">
        <v>324.63499999999999</v>
      </c>
      <c r="I1541" s="13">
        <v>143</v>
      </c>
      <c r="J1541" s="13">
        <v>110.5</v>
      </c>
      <c r="K1541" s="13">
        <v>336.63099999999997</v>
      </c>
      <c r="L1541" s="13">
        <v>296.80399999999997</v>
      </c>
      <c r="M1541" s="13">
        <v>68.915000000000006</v>
      </c>
      <c r="N1541" s="13">
        <v>134.33500000000001</v>
      </c>
      <c r="O1541" s="13">
        <v>235.85300000000001</v>
      </c>
      <c r="P1541" s="13">
        <v>123.68600000000001</v>
      </c>
      <c r="Q1541" s="13">
        <v>178.84899999999999</v>
      </c>
      <c r="R1541" s="13">
        <v>158.66800000000001</v>
      </c>
      <c r="S1541" s="13" t="e">
        <f t="shared" ca="1" si="34"/>
        <v>#NAME?</v>
      </c>
      <c r="T1541" s="13">
        <v>53</v>
      </c>
      <c r="U1541" s="13">
        <v>19.5</v>
      </c>
    </row>
    <row r="1542" spans="1:21" s="4" customFormat="1">
      <c r="A1542" s="10">
        <v>42423</v>
      </c>
      <c r="B1542" s="13">
        <v>5392.8630000000003</v>
      </c>
      <c r="C1542" s="13">
        <v>463.779</v>
      </c>
      <c r="D1542" s="13">
        <v>122.02500000000001</v>
      </c>
      <c r="E1542" s="13">
        <v>278.79199999999997</v>
      </c>
      <c r="F1542" s="13">
        <v>198.22200000000001</v>
      </c>
      <c r="G1542" s="13">
        <v>195.66200000000001</v>
      </c>
      <c r="H1542" s="13">
        <v>330.86</v>
      </c>
      <c r="I1542" s="13">
        <v>143</v>
      </c>
      <c r="J1542" s="13">
        <v>110.5</v>
      </c>
      <c r="K1542" s="13">
        <v>339.61900000000003</v>
      </c>
      <c r="L1542" s="13">
        <v>297.70299999999997</v>
      </c>
      <c r="M1542" s="13">
        <v>70</v>
      </c>
      <c r="N1542" s="13">
        <v>135.334</v>
      </c>
      <c r="O1542" s="13">
        <v>236.87100000000001</v>
      </c>
      <c r="P1542" s="13">
        <v>123.346</v>
      </c>
      <c r="Q1542" s="13">
        <v>181.27099999999999</v>
      </c>
      <c r="R1542" s="13">
        <v>157.327</v>
      </c>
      <c r="S1542" s="13" t="e">
        <f t="shared" ca="1" si="34"/>
        <v>#NAME?</v>
      </c>
      <c r="T1542" s="13">
        <v>53</v>
      </c>
      <c r="U1542" s="13">
        <v>19.5</v>
      </c>
    </row>
    <row r="1543" spans="1:21" s="4" customFormat="1">
      <c r="A1543" s="10">
        <v>42424</v>
      </c>
      <c r="B1543" s="13">
        <v>5392.8630000000003</v>
      </c>
      <c r="C1543" s="13">
        <v>451.565</v>
      </c>
      <c r="D1543" s="13">
        <v>119.29</v>
      </c>
      <c r="E1543" s="13">
        <v>270.98200000000003</v>
      </c>
      <c r="F1543" s="13">
        <v>196.93100000000001</v>
      </c>
      <c r="G1543" s="13">
        <v>194.17699999999999</v>
      </c>
      <c r="H1543" s="13">
        <v>339.35599999999999</v>
      </c>
      <c r="I1543" s="13">
        <v>143</v>
      </c>
      <c r="J1543" s="13">
        <v>110.5</v>
      </c>
      <c r="K1543" s="13">
        <v>358.43</v>
      </c>
      <c r="L1543" s="13">
        <v>304.84199999999998</v>
      </c>
      <c r="M1543" s="13">
        <v>72.167000000000002</v>
      </c>
      <c r="N1543" s="13">
        <v>138.167</v>
      </c>
      <c r="O1543" s="13">
        <v>242.65799999999999</v>
      </c>
      <c r="P1543" s="13">
        <v>124.321</v>
      </c>
      <c r="Q1543" s="13">
        <v>186.49199999999999</v>
      </c>
      <c r="R1543" s="13">
        <v>159.666</v>
      </c>
      <c r="S1543" s="13" t="e">
        <f t="shared" ca="1" si="34"/>
        <v>#NAME?</v>
      </c>
      <c r="T1543" s="13">
        <v>53</v>
      </c>
      <c r="U1543" s="13">
        <v>19.5</v>
      </c>
    </row>
    <row r="1544" spans="1:21" s="4" customFormat="1">
      <c r="A1544" s="10">
        <v>42425</v>
      </c>
      <c r="B1544" s="13">
        <v>5392.8630000000003</v>
      </c>
      <c r="C1544" s="13">
        <v>451.27600000000001</v>
      </c>
      <c r="D1544" s="13">
        <v>118.249</v>
      </c>
      <c r="E1544" s="13">
        <v>268.76400000000001</v>
      </c>
      <c r="F1544" s="13">
        <v>196.251</v>
      </c>
      <c r="G1544" s="13">
        <v>193.87799999999999</v>
      </c>
      <c r="H1544" s="13">
        <v>340.34100000000001</v>
      </c>
      <c r="I1544" s="13">
        <v>143</v>
      </c>
      <c r="J1544" s="13">
        <v>110.5</v>
      </c>
      <c r="K1544" s="13">
        <v>350.70499999999998</v>
      </c>
      <c r="L1544" s="13">
        <v>303.46800000000002</v>
      </c>
      <c r="M1544" s="13">
        <v>71.748999999999995</v>
      </c>
      <c r="N1544" s="13">
        <v>138.749</v>
      </c>
      <c r="O1544" s="13">
        <v>240.46799999999999</v>
      </c>
      <c r="P1544" s="13">
        <v>123.62</v>
      </c>
      <c r="Q1544" s="13">
        <v>185.09200000000001</v>
      </c>
      <c r="R1544" s="13">
        <v>158.99799999999999</v>
      </c>
      <c r="S1544" s="13" t="e">
        <f t="shared" ca="1" si="34"/>
        <v>#NAME?</v>
      </c>
      <c r="T1544" s="13">
        <v>53</v>
      </c>
      <c r="U1544" s="13">
        <v>19.5</v>
      </c>
    </row>
    <row r="1545" spans="1:21" s="4" customFormat="1">
      <c r="A1545" s="10">
        <v>42426</v>
      </c>
      <c r="B1545" s="13">
        <v>5392.8630000000003</v>
      </c>
      <c r="C1545" s="13">
        <v>455.74799999999999</v>
      </c>
      <c r="D1545" s="13">
        <v>119.506</v>
      </c>
      <c r="E1545" s="13">
        <v>271.74900000000002</v>
      </c>
      <c r="F1545" s="13">
        <v>197.803</v>
      </c>
      <c r="G1545" s="13">
        <v>194.97900000000001</v>
      </c>
      <c r="H1545" s="13">
        <v>331.66199999999998</v>
      </c>
      <c r="I1545" s="13">
        <v>143</v>
      </c>
      <c r="J1545" s="13">
        <v>110.5</v>
      </c>
      <c r="K1545" s="13">
        <v>355.41899999999998</v>
      </c>
      <c r="L1545" s="13">
        <v>303.18200000000002</v>
      </c>
      <c r="M1545" s="13">
        <v>69.165000000000006</v>
      </c>
      <c r="N1545" s="13">
        <v>133.833</v>
      </c>
      <c r="O1545" s="13">
        <v>236.78800000000001</v>
      </c>
      <c r="P1545" s="13">
        <v>121.261</v>
      </c>
      <c r="Q1545" s="13">
        <v>180.93</v>
      </c>
      <c r="R1545" s="13">
        <v>154.648</v>
      </c>
      <c r="S1545" s="13" t="e">
        <f t="shared" ca="1" si="34"/>
        <v>#NAME?</v>
      </c>
      <c r="T1545" s="13">
        <v>53</v>
      </c>
      <c r="U1545" s="13">
        <v>19.5</v>
      </c>
    </row>
    <row r="1546" spans="1:21" s="4" customFormat="1">
      <c r="A1546" s="10">
        <v>42427</v>
      </c>
      <c r="B1546" s="13">
        <v>5392.8630000000003</v>
      </c>
      <c r="C1546" s="13">
        <v>455.74799999999999</v>
      </c>
      <c r="D1546" s="13">
        <v>119.506</v>
      </c>
      <c r="E1546" s="13">
        <v>271.74900000000002</v>
      </c>
      <c r="F1546" s="13">
        <v>197.803</v>
      </c>
      <c r="G1546" s="13">
        <v>194.97900000000001</v>
      </c>
      <c r="H1546" s="13">
        <v>331.66199999999998</v>
      </c>
      <c r="I1546" s="13">
        <v>143</v>
      </c>
      <c r="J1546" s="13">
        <v>110.5</v>
      </c>
      <c r="K1546" s="13">
        <v>355.41899999999998</v>
      </c>
      <c r="L1546" s="13">
        <v>303.18200000000002</v>
      </c>
      <c r="M1546" s="13">
        <v>69.165000000000006</v>
      </c>
      <c r="N1546" s="13">
        <v>133.833</v>
      </c>
      <c r="O1546" s="13">
        <v>236.78800000000001</v>
      </c>
      <c r="P1546" s="13">
        <v>121.261</v>
      </c>
      <c r="Q1546" s="13">
        <v>180.93</v>
      </c>
      <c r="R1546" s="13">
        <v>154.648</v>
      </c>
      <c r="S1546" s="13" t="e">
        <f t="shared" ca="1" si="34"/>
        <v>#NAME?</v>
      </c>
      <c r="T1546" s="13">
        <v>53</v>
      </c>
      <c r="U1546" s="13">
        <v>19.5</v>
      </c>
    </row>
    <row r="1547" spans="1:21" s="4" customFormat="1">
      <c r="A1547" s="10">
        <v>42428</v>
      </c>
      <c r="B1547" s="13">
        <v>5392.8630000000003</v>
      </c>
      <c r="C1547" s="13">
        <v>455.74799999999999</v>
      </c>
      <c r="D1547" s="13">
        <v>119.506</v>
      </c>
      <c r="E1547" s="13">
        <v>271.74900000000002</v>
      </c>
      <c r="F1547" s="13">
        <v>197.803</v>
      </c>
      <c r="G1547" s="13">
        <v>194.97900000000001</v>
      </c>
      <c r="H1547" s="13">
        <v>331.66199999999998</v>
      </c>
      <c r="I1547" s="13">
        <v>143</v>
      </c>
      <c r="J1547" s="13">
        <v>110.5</v>
      </c>
      <c r="K1547" s="13">
        <v>355.41899999999998</v>
      </c>
      <c r="L1547" s="13">
        <v>303.18200000000002</v>
      </c>
      <c r="M1547" s="13">
        <v>69.165000000000006</v>
      </c>
      <c r="N1547" s="13">
        <v>133.833</v>
      </c>
      <c r="O1547" s="13">
        <v>236.78800000000001</v>
      </c>
      <c r="P1547" s="13">
        <v>121.261</v>
      </c>
      <c r="Q1547" s="13">
        <v>180.93</v>
      </c>
      <c r="R1547" s="13">
        <v>154.648</v>
      </c>
      <c r="S1547" s="13" t="e">
        <f t="shared" ca="1" si="34"/>
        <v>#NAME?</v>
      </c>
      <c r="T1547" s="13">
        <v>53</v>
      </c>
      <c r="U1547" s="13">
        <v>19.5</v>
      </c>
    </row>
    <row r="1548" spans="1:21" s="4" customFormat="1">
      <c r="A1548" s="10">
        <v>42429</v>
      </c>
      <c r="B1548" s="13">
        <v>5392.8630000000003</v>
      </c>
      <c r="C1548" s="13">
        <v>459.649</v>
      </c>
      <c r="D1548" s="13">
        <v>119.67400000000001</v>
      </c>
      <c r="E1548" s="13">
        <v>274.2</v>
      </c>
      <c r="F1548" s="13">
        <v>198.221</v>
      </c>
      <c r="G1548" s="13">
        <v>195.381</v>
      </c>
      <c r="H1548" s="13">
        <v>323.87200000000001</v>
      </c>
      <c r="I1548" s="13">
        <v>143</v>
      </c>
      <c r="J1548" s="13">
        <v>110.5</v>
      </c>
      <c r="K1548" s="13">
        <v>354.52</v>
      </c>
      <c r="L1548" s="13">
        <v>296.596</v>
      </c>
      <c r="M1548" s="13">
        <v>69.165999999999997</v>
      </c>
      <c r="N1548" s="13">
        <v>136.83199999999999</v>
      </c>
      <c r="O1548" s="13">
        <v>232.52</v>
      </c>
      <c r="P1548" s="13">
        <v>119.16500000000001</v>
      </c>
      <c r="Q1548" s="13">
        <v>177.203</v>
      </c>
      <c r="R1548" s="13">
        <v>155.227</v>
      </c>
      <c r="S1548" s="13" t="e">
        <f t="shared" ca="1" si="34"/>
        <v>#NAME?</v>
      </c>
      <c r="T1548" s="13">
        <v>53</v>
      </c>
      <c r="U1548" s="13">
        <v>19.5</v>
      </c>
    </row>
    <row r="1549" spans="1:21" s="4" customFormat="1">
      <c r="A1549" s="10">
        <v>42430</v>
      </c>
      <c r="B1549" s="13">
        <v>5392.8630000000003</v>
      </c>
      <c r="C1549" s="13">
        <v>450.15499999999997</v>
      </c>
      <c r="D1549" s="13">
        <v>114.843</v>
      </c>
      <c r="E1549" s="13">
        <v>264.71499999999997</v>
      </c>
      <c r="F1549" s="13">
        <v>188.52799999999999</v>
      </c>
      <c r="G1549" s="13">
        <v>182.83799999999999</v>
      </c>
      <c r="H1549" s="13">
        <v>311.197</v>
      </c>
      <c r="I1549" s="13">
        <v>143</v>
      </c>
      <c r="J1549" s="13">
        <v>110.5</v>
      </c>
      <c r="K1549" s="13">
        <v>339.32900000000001</v>
      </c>
      <c r="L1549" s="13">
        <v>284.09100000000001</v>
      </c>
      <c r="M1549" s="13">
        <v>66.418999999999997</v>
      </c>
      <c r="N1549" s="13">
        <v>133.61500000000001</v>
      </c>
      <c r="O1549" s="13">
        <v>228.19900000000001</v>
      </c>
      <c r="P1549" s="13">
        <v>117.83499999999999</v>
      </c>
      <c r="Q1549" s="13">
        <v>169.345</v>
      </c>
      <c r="R1549" s="13">
        <v>150.21700000000001</v>
      </c>
      <c r="S1549" s="13" t="e">
        <f t="shared" ca="1" si="34"/>
        <v>#NAME?</v>
      </c>
      <c r="T1549" s="13">
        <v>53</v>
      </c>
      <c r="U1549" s="13">
        <v>19.5</v>
      </c>
    </row>
    <row r="1550" spans="1:21" s="4" customFormat="1">
      <c r="A1550" s="10">
        <v>42431</v>
      </c>
      <c r="B1550" s="13">
        <v>5392.8630000000003</v>
      </c>
      <c r="C1550" s="13">
        <v>448.03800000000001</v>
      </c>
      <c r="D1550" s="13">
        <v>112.864</v>
      </c>
      <c r="E1550" s="13">
        <v>260.39499999999998</v>
      </c>
      <c r="F1550" s="13">
        <v>184.46799999999999</v>
      </c>
      <c r="G1550" s="13">
        <v>177.75800000000001</v>
      </c>
      <c r="H1550" s="13">
        <v>308.61200000000002</v>
      </c>
      <c r="I1550" s="13">
        <v>143</v>
      </c>
      <c r="J1550" s="13">
        <v>110.5</v>
      </c>
      <c r="K1550" s="13">
        <v>337.149</v>
      </c>
      <c r="L1550" s="13">
        <v>284.09699999999998</v>
      </c>
      <c r="M1550" s="13">
        <v>64.004999999999995</v>
      </c>
      <c r="N1550" s="13">
        <v>132.16</v>
      </c>
      <c r="O1550" s="13">
        <v>219.46799999999999</v>
      </c>
      <c r="P1550" s="13">
        <v>114.982</v>
      </c>
      <c r="Q1550" s="13">
        <v>167.29499999999999</v>
      </c>
      <c r="R1550" s="13">
        <v>145.72399999999999</v>
      </c>
      <c r="S1550" s="13" t="e">
        <f t="shared" ca="1" si="34"/>
        <v>#NAME?</v>
      </c>
      <c r="T1550" s="13">
        <v>53</v>
      </c>
      <c r="U1550" s="13">
        <v>19.5</v>
      </c>
    </row>
    <row r="1551" spans="1:21" s="4" customFormat="1">
      <c r="A1551" s="10">
        <v>42432</v>
      </c>
      <c r="B1551" s="13">
        <v>5392.8630000000003</v>
      </c>
      <c r="C1551" s="13">
        <v>432.72699999999998</v>
      </c>
      <c r="D1551" s="13">
        <v>106.188</v>
      </c>
      <c r="E1551" s="13">
        <v>255.18299999999999</v>
      </c>
      <c r="F1551" s="13">
        <v>177.23</v>
      </c>
      <c r="G1551" s="13">
        <v>172.72800000000001</v>
      </c>
      <c r="H1551" s="13">
        <v>309.447</v>
      </c>
      <c r="I1551" s="13">
        <v>143</v>
      </c>
      <c r="J1551" s="13">
        <v>110.5</v>
      </c>
      <c r="K1551" s="13">
        <v>331.678</v>
      </c>
      <c r="L1551" s="13">
        <v>280.21199999999999</v>
      </c>
      <c r="M1551" s="13">
        <v>62.75</v>
      </c>
      <c r="N1551" s="13">
        <v>129.583</v>
      </c>
      <c r="O1551" s="13">
        <v>215.49600000000001</v>
      </c>
      <c r="P1551" s="13">
        <v>112.983</v>
      </c>
      <c r="Q1551" s="13">
        <v>166.47</v>
      </c>
      <c r="R1551" s="13">
        <v>145.05699999999999</v>
      </c>
      <c r="S1551" s="13" t="e">
        <f t="shared" ca="1" si="34"/>
        <v>#NAME?</v>
      </c>
      <c r="T1551" s="13">
        <v>53</v>
      </c>
      <c r="U1551" s="13">
        <v>19.5</v>
      </c>
    </row>
    <row r="1552" spans="1:21" s="4" customFormat="1">
      <c r="A1552" s="10">
        <v>42433</v>
      </c>
      <c r="B1552" s="13">
        <v>5392.8630000000003</v>
      </c>
      <c r="C1552" s="13">
        <v>415.745</v>
      </c>
      <c r="D1552" s="13">
        <v>105.128</v>
      </c>
      <c r="E1552" s="13">
        <v>250.00299999999999</v>
      </c>
      <c r="F1552" s="13">
        <v>173.404</v>
      </c>
      <c r="G1552" s="13">
        <v>171.119</v>
      </c>
      <c r="H1552" s="13">
        <v>302.03300000000002</v>
      </c>
      <c r="I1552" s="13">
        <v>143</v>
      </c>
      <c r="J1552" s="13">
        <v>110.5</v>
      </c>
      <c r="K1552" s="13">
        <v>328.97300000000001</v>
      </c>
      <c r="L1552" s="13">
        <v>278.964</v>
      </c>
      <c r="M1552" s="13">
        <v>61.834000000000003</v>
      </c>
      <c r="N1552" s="13">
        <v>127.166</v>
      </c>
      <c r="O1552" s="13">
        <v>213.63</v>
      </c>
      <c r="P1552" s="13">
        <v>111.496</v>
      </c>
      <c r="Q1552" s="13">
        <v>166.18100000000001</v>
      </c>
      <c r="R1552" s="13">
        <v>143.5</v>
      </c>
      <c r="S1552" s="13" t="e">
        <f t="shared" ca="1" si="34"/>
        <v>#NAME?</v>
      </c>
      <c r="T1552" s="13">
        <v>53</v>
      </c>
      <c r="U1552" s="13">
        <v>19.5</v>
      </c>
    </row>
    <row r="1553" spans="1:21" s="4" customFormat="1">
      <c r="A1553" s="10">
        <v>42434</v>
      </c>
      <c r="B1553" s="13">
        <v>5392.8630000000003</v>
      </c>
      <c r="C1553" s="13">
        <v>415.745</v>
      </c>
      <c r="D1553" s="13">
        <v>105.128</v>
      </c>
      <c r="E1553" s="13">
        <v>250.00299999999999</v>
      </c>
      <c r="F1553" s="13">
        <v>173.404</v>
      </c>
      <c r="G1553" s="13">
        <v>171.119</v>
      </c>
      <c r="H1553" s="13">
        <v>302.03300000000002</v>
      </c>
      <c r="I1553" s="13">
        <v>143</v>
      </c>
      <c r="J1553" s="13">
        <v>110.5</v>
      </c>
      <c r="K1553" s="13">
        <v>328.97300000000001</v>
      </c>
      <c r="L1553" s="13">
        <v>278.964</v>
      </c>
      <c r="M1553" s="13">
        <v>61.834000000000003</v>
      </c>
      <c r="N1553" s="13">
        <v>127.166</v>
      </c>
      <c r="O1553" s="13">
        <v>213.63</v>
      </c>
      <c r="P1553" s="13">
        <v>111.496</v>
      </c>
      <c r="Q1553" s="13">
        <v>166.18100000000001</v>
      </c>
      <c r="R1553" s="13">
        <v>143.5</v>
      </c>
      <c r="S1553" s="13" t="e">
        <f t="shared" ca="1" si="34"/>
        <v>#NAME?</v>
      </c>
      <c r="T1553" s="13">
        <v>53</v>
      </c>
      <c r="U1553" s="13">
        <v>19.5</v>
      </c>
    </row>
    <row r="1554" spans="1:21" s="4" customFormat="1">
      <c r="A1554" s="10">
        <v>42435</v>
      </c>
      <c r="B1554" s="13">
        <v>5392.8630000000003</v>
      </c>
      <c r="C1554" s="13">
        <v>415.745</v>
      </c>
      <c r="D1554" s="13">
        <v>105.128</v>
      </c>
      <c r="E1554" s="13">
        <v>250.00299999999999</v>
      </c>
      <c r="F1554" s="13">
        <v>173.404</v>
      </c>
      <c r="G1554" s="13">
        <v>171.119</v>
      </c>
      <c r="H1554" s="13">
        <v>302.03300000000002</v>
      </c>
      <c r="I1554" s="13">
        <v>143</v>
      </c>
      <c r="J1554" s="13">
        <v>110.5</v>
      </c>
      <c r="K1554" s="13">
        <v>328.97300000000001</v>
      </c>
      <c r="L1554" s="13">
        <v>278.964</v>
      </c>
      <c r="M1554" s="13">
        <v>61.834000000000003</v>
      </c>
      <c r="N1554" s="13">
        <v>127.166</v>
      </c>
      <c r="O1554" s="13">
        <v>213.63</v>
      </c>
      <c r="P1554" s="13">
        <v>111.496</v>
      </c>
      <c r="Q1554" s="13">
        <v>166.18100000000001</v>
      </c>
      <c r="R1554" s="13">
        <v>143.5</v>
      </c>
      <c r="S1554" s="13" t="e">
        <f t="shared" ca="1" si="34"/>
        <v>#NAME?</v>
      </c>
      <c r="T1554" s="13">
        <v>53</v>
      </c>
      <c r="U1554" s="13">
        <v>19.5</v>
      </c>
    </row>
    <row r="1555" spans="1:21" s="4" customFormat="1">
      <c r="A1555" s="10">
        <v>42436</v>
      </c>
      <c r="B1555" s="13">
        <v>5392.8630000000003</v>
      </c>
      <c r="C1555" s="13">
        <v>409.08</v>
      </c>
      <c r="D1555" s="13">
        <v>104.90600000000001</v>
      </c>
      <c r="E1555" s="13">
        <v>246.47</v>
      </c>
      <c r="F1555" s="13">
        <v>173.20400000000001</v>
      </c>
      <c r="G1555" s="13">
        <v>172.05699999999999</v>
      </c>
      <c r="H1555" s="13">
        <v>304.19200000000001</v>
      </c>
      <c r="I1555" s="13">
        <v>143</v>
      </c>
      <c r="J1555" s="13">
        <v>110.5</v>
      </c>
      <c r="K1555" s="13">
        <v>326.697</v>
      </c>
      <c r="L1555" s="13">
        <v>278.39</v>
      </c>
      <c r="M1555" s="13">
        <v>61.75</v>
      </c>
      <c r="N1555" s="13">
        <v>126.416</v>
      </c>
      <c r="O1555" s="13">
        <v>207.541</v>
      </c>
      <c r="P1555" s="13">
        <v>110.18899999999999</v>
      </c>
      <c r="Q1555" s="13">
        <v>164.83799999999999</v>
      </c>
      <c r="R1555" s="13">
        <v>142.67400000000001</v>
      </c>
      <c r="S1555" s="13" t="e">
        <f t="shared" ca="1" si="34"/>
        <v>#NAME?</v>
      </c>
      <c r="T1555" s="13">
        <v>53</v>
      </c>
      <c r="U1555" s="13">
        <v>19.5</v>
      </c>
    </row>
    <row r="1556" spans="1:21" s="4" customFormat="1">
      <c r="A1556" s="10">
        <v>42437</v>
      </c>
      <c r="B1556" s="13">
        <v>5392.8630000000003</v>
      </c>
      <c r="C1556" s="13">
        <v>416.07600000000002</v>
      </c>
      <c r="D1556" s="13">
        <v>107.727</v>
      </c>
      <c r="E1556" s="13">
        <v>247.53299999999999</v>
      </c>
      <c r="F1556" s="13">
        <v>177.203</v>
      </c>
      <c r="G1556" s="13">
        <v>176.41399999999999</v>
      </c>
      <c r="H1556" s="13">
        <v>309.67599999999999</v>
      </c>
      <c r="I1556" s="13">
        <v>143</v>
      </c>
      <c r="J1556" s="13">
        <v>110.5</v>
      </c>
      <c r="K1556" s="13">
        <v>332.74099999999999</v>
      </c>
      <c r="L1556" s="13">
        <v>280.54399999999998</v>
      </c>
      <c r="M1556" s="13">
        <v>63.247999999999998</v>
      </c>
      <c r="N1556" s="13">
        <v>129.25</v>
      </c>
      <c r="O1556" s="13">
        <v>211.51599999999999</v>
      </c>
      <c r="P1556" s="13">
        <v>111.586</v>
      </c>
      <c r="Q1556" s="13">
        <v>167.28</v>
      </c>
      <c r="R1556" s="13">
        <v>143.16800000000001</v>
      </c>
      <c r="S1556" s="13" t="e">
        <f t="shared" ca="1" si="34"/>
        <v>#NAME?</v>
      </c>
      <c r="T1556" s="13">
        <v>53</v>
      </c>
      <c r="U1556" s="13">
        <v>19.5</v>
      </c>
    </row>
    <row r="1557" spans="1:21" s="4" customFormat="1">
      <c r="A1557" s="10">
        <v>42438</v>
      </c>
      <c r="B1557" s="13">
        <v>5392.8630000000003</v>
      </c>
      <c r="C1557" s="13">
        <v>402.459</v>
      </c>
      <c r="D1557" s="13">
        <v>104.54600000000001</v>
      </c>
      <c r="E1557" s="13">
        <v>242.44399999999999</v>
      </c>
      <c r="F1557" s="13">
        <v>172.55699999999999</v>
      </c>
      <c r="G1557" s="13">
        <v>172.17</v>
      </c>
      <c r="H1557" s="13">
        <v>303.96699999999998</v>
      </c>
      <c r="I1557" s="13">
        <v>143</v>
      </c>
      <c r="J1557" s="13">
        <v>110.5</v>
      </c>
      <c r="K1557" s="13">
        <v>335.56700000000001</v>
      </c>
      <c r="L1557" s="13">
        <v>274.27699999999999</v>
      </c>
      <c r="M1557" s="13">
        <v>63.167000000000002</v>
      </c>
      <c r="N1557" s="13">
        <v>128.167</v>
      </c>
      <c r="O1557" s="13">
        <v>210.267</v>
      </c>
      <c r="P1557" s="13">
        <v>112.801</v>
      </c>
      <c r="Q1557" s="13">
        <v>166.69300000000001</v>
      </c>
      <c r="R1557" s="13">
        <v>142.33500000000001</v>
      </c>
      <c r="S1557" s="13" t="e">
        <f t="shared" ca="1" si="34"/>
        <v>#NAME?</v>
      </c>
      <c r="T1557" s="13">
        <v>53</v>
      </c>
      <c r="U1557" s="13">
        <v>19.5</v>
      </c>
    </row>
    <row r="1558" spans="1:21" s="4" customFormat="1">
      <c r="A1558" s="10">
        <v>42439</v>
      </c>
      <c r="B1558" s="13">
        <v>5392.8630000000003</v>
      </c>
      <c r="C1558" s="13">
        <v>395.14600000000002</v>
      </c>
      <c r="D1558" s="13">
        <v>102.532</v>
      </c>
      <c r="E1558" s="13">
        <v>239.566</v>
      </c>
      <c r="F1558" s="13">
        <v>170.65600000000001</v>
      </c>
      <c r="G1558" s="13">
        <v>170.548</v>
      </c>
      <c r="H1558" s="13">
        <v>302.774</v>
      </c>
      <c r="I1558" s="13">
        <v>143</v>
      </c>
      <c r="J1558" s="13">
        <v>110.5</v>
      </c>
      <c r="K1558" s="13">
        <v>335.28399999999999</v>
      </c>
      <c r="L1558" s="13">
        <v>274.74099999999999</v>
      </c>
      <c r="M1558" s="13">
        <v>62</v>
      </c>
      <c r="N1558" s="13">
        <v>126.334</v>
      </c>
      <c r="O1558" s="13">
        <v>202.16200000000001</v>
      </c>
      <c r="P1558" s="13">
        <v>107.81699999999999</v>
      </c>
      <c r="Q1558" s="13">
        <v>162.32599999999999</v>
      </c>
      <c r="R1558" s="13">
        <v>137.5</v>
      </c>
      <c r="S1558" s="13" t="e">
        <f t="shared" ca="1" si="34"/>
        <v>#NAME?</v>
      </c>
      <c r="T1558" s="13">
        <v>53</v>
      </c>
      <c r="U1558" s="13">
        <v>19.5</v>
      </c>
    </row>
    <row r="1559" spans="1:21" s="4" customFormat="1">
      <c r="A1559" s="10">
        <v>42440</v>
      </c>
      <c r="B1559" s="13">
        <v>5392.8630000000003</v>
      </c>
      <c r="C1559" s="13">
        <v>391.435</v>
      </c>
      <c r="D1559" s="13">
        <v>100.062</v>
      </c>
      <c r="E1559" s="13">
        <v>232.029</v>
      </c>
      <c r="F1559" s="13">
        <v>166.089</v>
      </c>
      <c r="G1559" s="13">
        <v>162.05699999999999</v>
      </c>
      <c r="H1559" s="13">
        <v>282.93200000000002</v>
      </c>
      <c r="I1559" s="13">
        <v>143</v>
      </c>
      <c r="J1559" s="13">
        <v>110.5</v>
      </c>
      <c r="K1559" s="13">
        <v>312.95499999999998</v>
      </c>
      <c r="L1559" s="13">
        <v>252.298</v>
      </c>
      <c r="M1559" s="13">
        <v>59.664999999999999</v>
      </c>
      <c r="N1559" s="13">
        <v>118.666</v>
      </c>
      <c r="O1559" s="13">
        <v>196.71100000000001</v>
      </c>
      <c r="P1559" s="13">
        <v>104.94199999999999</v>
      </c>
      <c r="Q1559" s="13">
        <v>156.215</v>
      </c>
      <c r="R1559" s="13">
        <v>130.666</v>
      </c>
      <c r="S1559" s="13" t="e">
        <f t="shared" ca="1" si="34"/>
        <v>#NAME?</v>
      </c>
      <c r="T1559" s="13">
        <v>53</v>
      </c>
      <c r="U1559" s="13">
        <v>19.5</v>
      </c>
    </row>
    <row r="1560" spans="1:21" s="4" customFormat="1">
      <c r="A1560" s="10">
        <v>42441</v>
      </c>
      <c r="B1560" s="13">
        <v>5392.8630000000003</v>
      </c>
      <c r="C1560" s="13">
        <v>391.435</v>
      </c>
      <c r="D1560" s="13">
        <v>100.062</v>
      </c>
      <c r="E1560" s="13">
        <v>232.029</v>
      </c>
      <c r="F1560" s="13">
        <v>166.089</v>
      </c>
      <c r="G1560" s="13">
        <v>162.05699999999999</v>
      </c>
      <c r="H1560" s="13">
        <v>282.93200000000002</v>
      </c>
      <c r="I1560" s="13">
        <v>143</v>
      </c>
      <c r="J1560" s="13">
        <v>110.5</v>
      </c>
      <c r="K1560" s="13">
        <v>312.95499999999998</v>
      </c>
      <c r="L1560" s="13">
        <v>252.298</v>
      </c>
      <c r="M1560" s="13">
        <v>59.664999999999999</v>
      </c>
      <c r="N1560" s="13">
        <v>118.666</v>
      </c>
      <c r="O1560" s="13">
        <v>196.71100000000001</v>
      </c>
      <c r="P1560" s="13">
        <v>104.94199999999999</v>
      </c>
      <c r="Q1560" s="13">
        <v>156.215</v>
      </c>
      <c r="R1560" s="13">
        <v>130.666</v>
      </c>
      <c r="S1560" s="13" t="e">
        <f t="shared" ca="1" si="34"/>
        <v>#NAME?</v>
      </c>
      <c r="T1560" s="13">
        <v>53</v>
      </c>
      <c r="U1560" s="13">
        <v>19.5</v>
      </c>
    </row>
    <row r="1561" spans="1:21" s="4" customFormat="1">
      <c r="A1561" s="10">
        <v>42442</v>
      </c>
      <c r="B1561" s="13">
        <v>5392.8630000000003</v>
      </c>
      <c r="C1561" s="13">
        <v>391.435</v>
      </c>
      <c r="D1561" s="13">
        <v>100.062</v>
      </c>
      <c r="E1561" s="13">
        <v>232.029</v>
      </c>
      <c r="F1561" s="13">
        <v>166.089</v>
      </c>
      <c r="G1561" s="13">
        <v>162.05699999999999</v>
      </c>
      <c r="H1561" s="13">
        <v>282.93200000000002</v>
      </c>
      <c r="I1561" s="13">
        <v>143</v>
      </c>
      <c r="J1561" s="13">
        <v>110.5</v>
      </c>
      <c r="K1561" s="13">
        <v>312.95499999999998</v>
      </c>
      <c r="L1561" s="13">
        <v>252.298</v>
      </c>
      <c r="M1561" s="13">
        <v>59.664999999999999</v>
      </c>
      <c r="N1561" s="13">
        <v>118.666</v>
      </c>
      <c r="O1561" s="13">
        <v>196.71100000000001</v>
      </c>
      <c r="P1561" s="13">
        <v>104.94199999999999</v>
      </c>
      <c r="Q1561" s="13">
        <v>156.215</v>
      </c>
      <c r="R1561" s="13">
        <v>130.666</v>
      </c>
      <c r="S1561" s="13" t="e">
        <f t="shared" ca="1" si="34"/>
        <v>#NAME?</v>
      </c>
      <c r="T1561" s="13">
        <v>53</v>
      </c>
      <c r="U1561" s="13">
        <v>19.5</v>
      </c>
    </row>
    <row r="1562" spans="1:21" s="4" customFormat="1">
      <c r="A1562" s="10">
        <v>42443</v>
      </c>
      <c r="B1562" s="13">
        <v>5392.8630000000003</v>
      </c>
      <c r="C1562" s="13">
        <v>390.98099999999999</v>
      </c>
      <c r="D1562" s="13">
        <v>99.286000000000001</v>
      </c>
      <c r="E1562" s="13">
        <v>229.548</v>
      </c>
      <c r="F1562" s="13">
        <v>163.983</v>
      </c>
      <c r="G1562" s="13">
        <v>159.86699999999999</v>
      </c>
      <c r="H1562" s="13">
        <v>284.61399999999998</v>
      </c>
      <c r="I1562" s="13">
        <v>143</v>
      </c>
      <c r="J1562" s="13">
        <v>110.5</v>
      </c>
      <c r="K1562" s="13">
        <v>318.37700000000001</v>
      </c>
      <c r="L1562" s="13">
        <v>253.672</v>
      </c>
      <c r="M1562" s="13">
        <v>59.667999999999999</v>
      </c>
      <c r="N1562" s="13">
        <v>114.333</v>
      </c>
      <c r="O1562" s="13">
        <v>192.494</v>
      </c>
      <c r="P1562" s="13">
        <v>101.309</v>
      </c>
      <c r="Q1562" s="13">
        <v>153.33000000000001</v>
      </c>
      <c r="R1562" s="13">
        <v>128.833</v>
      </c>
      <c r="S1562" s="13" t="e">
        <f t="shared" ca="1" si="34"/>
        <v>#NAME?</v>
      </c>
      <c r="T1562" s="13">
        <v>53</v>
      </c>
      <c r="U1562" s="13">
        <v>19.5</v>
      </c>
    </row>
    <row r="1563" spans="1:21" s="4" customFormat="1">
      <c r="A1563" s="10">
        <v>42444</v>
      </c>
      <c r="B1563" s="13">
        <v>5392.8630000000003</v>
      </c>
      <c r="C1563" s="13">
        <v>423.56</v>
      </c>
      <c r="D1563" s="13">
        <v>102.51600000000001</v>
      </c>
      <c r="E1563" s="13">
        <v>235.17500000000001</v>
      </c>
      <c r="F1563" s="13">
        <v>167.69300000000001</v>
      </c>
      <c r="G1563" s="13">
        <v>162.143</v>
      </c>
      <c r="H1563" s="13">
        <v>288.84199999999998</v>
      </c>
      <c r="I1563" s="13">
        <v>143</v>
      </c>
      <c r="J1563" s="13">
        <v>110.5</v>
      </c>
      <c r="K1563" s="13">
        <v>328.56299999999999</v>
      </c>
      <c r="L1563" s="13">
        <v>256.36099999999999</v>
      </c>
      <c r="M1563" s="13">
        <v>61.335000000000001</v>
      </c>
      <c r="N1563" s="13">
        <v>118.333</v>
      </c>
      <c r="O1563" s="13">
        <v>201.15199999999999</v>
      </c>
      <c r="P1563" s="13">
        <v>104.66</v>
      </c>
      <c r="Q1563" s="13">
        <v>160.995</v>
      </c>
      <c r="R1563" s="13">
        <v>132.333</v>
      </c>
      <c r="S1563" s="13" t="e">
        <f t="shared" ca="1" si="34"/>
        <v>#NAME?</v>
      </c>
      <c r="T1563" s="13">
        <v>53</v>
      </c>
      <c r="U1563" s="13">
        <v>19.5</v>
      </c>
    </row>
    <row r="1564" spans="1:21" s="4" customFormat="1">
      <c r="A1564" s="10">
        <v>42445</v>
      </c>
      <c r="B1564" s="13">
        <v>5392.8630000000003</v>
      </c>
      <c r="C1564" s="13">
        <v>419.649</v>
      </c>
      <c r="D1564" s="13">
        <v>99.260999999999996</v>
      </c>
      <c r="E1564" s="13">
        <v>224.60900000000001</v>
      </c>
      <c r="F1564" s="13">
        <v>162.80600000000001</v>
      </c>
      <c r="G1564" s="13">
        <v>156.38499999999999</v>
      </c>
      <c r="H1564" s="13">
        <v>290.22699999999998</v>
      </c>
      <c r="I1564" s="13">
        <v>143</v>
      </c>
      <c r="J1564" s="13">
        <v>110.5</v>
      </c>
      <c r="K1564" s="13">
        <v>333.11399999999998</v>
      </c>
      <c r="L1564" s="13">
        <v>259.245</v>
      </c>
      <c r="M1564" s="13">
        <v>60.665999999999997</v>
      </c>
      <c r="N1564" s="13">
        <v>117.5</v>
      </c>
      <c r="O1564" s="13">
        <v>198.304</v>
      </c>
      <c r="P1564" s="13">
        <v>103.467</v>
      </c>
      <c r="Q1564" s="13">
        <v>157.77199999999999</v>
      </c>
      <c r="R1564" s="13">
        <v>130</v>
      </c>
      <c r="S1564" s="13" t="e">
        <f t="shared" ca="1" si="34"/>
        <v>#NAME?</v>
      </c>
      <c r="T1564" s="13">
        <v>53</v>
      </c>
      <c r="U1564" s="13">
        <v>19.5</v>
      </c>
    </row>
    <row r="1565" spans="1:21" s="4" customFormat="1">
      <c r="A1565" s="10">
        <v>42446</v>
      </c>
      <c r="B1565" s="13">
        <v>5392.8630000000003</v>
      </c>
      <c r="C1565" s="13">
        <v>385.15199999999999</v>
      </c>
      <c r="D1565" s="13">
        <v>91.739000000000004</v>
      </c>
      <c r="E1565" s="13">
        <v>204.506</v>
      </c>
      <c r="F1565" s="13">
        <v>151.00700000000001</v>
      </c>
      <c r="G1565" s="13">
        <v>144.66499999999999</v>
      </c>
      <c r="H1565" s="13">
        <v>277.834</v>
      </c>
      <c r="I1565" s="13">
        <v>143</v>
      </c>
      <c r="J1565" s="13">
        <v>110.5</v>
      </c>
      <c r="K1565" s="13">
        <v>316.005</v>
      </c>
      <c r="L1565" s="13">
        <v>247.251</v>
      </c>
      <c r="M1565" s="13">
        <v>56.811999999999998</v>
      </c>
      <c r="N1565" s="13">
        <v>112.167</v>
      </c>
      <c r="O1565" s="13">
        <v>190.07400000000001</v>
      </c>
      <c r="P1565" s="13">
        <v>98.602999999999994</v>
      </c>
      <c r="Q1565" s="13">
        <v>148.929</v>
      </c>
      <c r="R1565" s="13">
        <v>124.167</v>
      </c>
      <c r="S1565" s="13" t="e">
        <f t="shared" ref="S1565:S1628" ca="1" si="35">+IFERROR(VLOOKUP($A1565,$Y$28:$Z$330,2,0),S1564)</f>
        <v>#NAME?</v>
      </c>
      <c r="T1565" s="13">
        <v>53</v>
      </c>
      <c r="U1565" s="13">
        <v>19.5</v>
      </c>
    </row>
    <row r="1566" spans="1:21" s="4" customFormat="1">
      <c r="A1566" s="10">
        <v>42447</v>
      </c>
      <c r="B1566" s="13">
        <v>5392.8630000000003</v>
      </c>
      <c r="C1566" s="13">
        <v>366.041</v>
      </c>
      <c r="D1566" s="13">
        <v>88.513999999999996</v>
      </c>
      <c r="E1566" s="13">
        <v>198.97499999999999</v>
      </c>
      <c r="F1566" s="13">
        <v>146.38399999999999</v>
      </c>
      <c r="G1566" s="13">
        <v>140.56100000000001</v>
      </c>
      <c r="H1566" s="13">
        <v>273.74299999999999</v>
      </c>
      <c r="I1566" s="13">
        <v>143</v>
      </c>
      <c r="J1566" s="13">
        <v>110.5</v>
      </c>
      <c r="K1566" s="13">
        <v>310.512</v>
      </c>
      <c r="L1566" s="13">
        <v>241.863</v>
      </c>
      <c r="M1566" s="13">
        <v>56.497</v>
      </c>
      <c r="N1566" s="13">
        <v>108.999</v>
      </c>
      <c r="O1566" s="13">
        <v>181.18199999999999</v>
      </c>
      <c r="P1566" s="13">
        <v>94.152000000000001</v>
      </c>
      <c r="Q1566" s="13">
        <v>143.661</v>
      </c>
      <c r="R1566" s="13">
        <v>122.673</v>
      </c>
      <c r="S1566" s="13" t="e">
        <f t="shared" ca="1" si="35"/>
        <v>#NAME?</v>
      </c>
      <c r="T1566" s="13">
        <v>53</v>
      </c>
      <c r="U1566" s="13">
        <v>19.5</v>
      </c>
    </row>
    <row r="1567" spans="1:21" s="4" customFormat="1">
      <c r="A1567" s="10">
        <v>42448</v>
      </c>
      <c r="B1567" s="13">
        <v>5392.8630000000003</v>
      </c>
      <c r="C1567" s="13">
        <v>366.041</v>
      </c>
      <c r="D1567" s="13">
        <v>88.513999999999996</v>
      </c>
      <c r="E1567" s="13">
        <v>198.97499999999999</v>
      </c>
      <c r="F1567" s="13">
        <v>146.38399999999999</v>
      </c>
      <c r="G1567" s="13">
        <v>140.56100000000001</v>
      </c>
      <c r="H1567" s="13">
        <v>273.74299999999999</v>
      </c>
      <c r="I1567" s="13">
        <v>143</v>
      </c>
      <c r="J1567" s="13">
        <v>110.5</v>
      </c>
      <c r="K1567" s="13">
        <v>310.512</v>
      </c>
      <c r="L1567" s="13">
        <v>241.863</v>
      </c>
      <c r="M1567" s="13">
        <v>56.497</v>
      </c>
      <c r="N1567" s="13">
        <v>108.999</v>
      </c>
      <c r="O1567" s="13">
        <v>181.18199999999999</v>
      </c>
      <c r="P1567" s="13">
        <v>94.152000000000001</v>
      </c>
      <c r="Q1567" s="13">
        <v>143.661</v>
      </c>
      <c r="R1567" s="13">
        <v>122.673</v>
      </c>
      <c r="S1567" s="13" t="e">
        <f t="shared" ca="1" si="35"/>
        <v>#NAME?</v>
      </c>
      <c r="T1567" s="13">
        <v>53</v>
      </c>
      <c r="U1567" s="13">
        <v>19.5</v>
      </c>
    </row>
    <row r="1568" spans="1:21" s="4" customFormat="1">
      <c r="A1568" s="10">
        <v>42449</v>
      </c>
      <c r="B1568" s="13">
        <v>5392.8630000000003</v>
      </c>
      <c r="C1568" s="13">
        <v>366.041</v>
      </c>
      <c r="D1568" s="13">
        <v>88.513999999999996</v>
      </c>
      <c r="E1568" s="13">
        <v>198.97499999999999</v>
      </c>
      <c r="F1568" s="13">
        <v>146.38399999999999</v>
      </c>
      <c r="G1568" s="13">
        <v>140.56100000000001</v>
      </c>
      <c r="H1568" s="13">
        <v>273.74299999999999</v>
      </c>
      <c r="I1568" s="13">
        <v>143</v>
      </c>
      <c r="J1568" s="13">
        <v>110.5</v>
      </c>
      <c r="K1568" s="13">
        <v>310.512</v>
      </c>
      <c r="L1568" s="13">
        <v>241.863</v>
      </c>
      <c r="M1568" s="13">
        <v>56.497</v>
      </c>
      <c r="N1568" s="13">
        <v>108.999</v>
      </c>
      <c r="O1568" s="13">
        <v>181.18199999999999</v>
      </c>
      <c r="P1568" s="13">
        <v>94.152000000000001</v>
      </c>
      <c r="Q1568" s="13">
        <v>143.661</v>
      </c>
      <c r="R1568" s="13">
        <v>122.673</v>
      </c>
      <c r="S1568" s="13" t="e">
        <f t="shared" ca="1" si="35"/>
        <v>#NAME?</v>
      </c>
      <c r="T1568" s="13">
        <v>53</v>
      </c>
      <c r="U1568" s="13">
        <v>19.5</v>
      </c>
    </row>
    <row r="1569" spans="1:21" s="4" customFormat="1">
      <c r="A1569" s="10">
        <v>42450</v>
      </c>
      <c r="B1569" s="13">
        <v>5392.8630000000003</v>
      </c>
      <c r="C1569" s="13">
        <v>370.57299999999998</v>
      </c>
      <c r="D1569" s="13">
        <v>94.968000000000004</v>
      </c>
      <c r="E1569" s="13">
        <v>208.73599999999999</v>
      </c>
      <c r="F1569" s="13">
        <v>156.339</v>
      </c>
      <c r="G1569" s="13">
        <v>149.584</v>
      </c>
      <c r="H1569" s="13">
        <v>282.38400000000001</v>
      </c>
      <c r="I1569" s="13">
        <v>143</v>
      </c>
      <c r="J1569" s="13">
        <v>110.5</v>
      </c>
      <c r="K1569" s="13">
        <v>315.12900000000002</v>
      </c>
      <c r="L1569" s="13">
        <v>252.202</v>
      </c>
      <c r="M1569" s="13">
        <v>64.66</v>
      </c>
      <c r="N1569" s="13">
        <v>123.667</v>
      </c>
      <c r="O1569" s="13">
        <v>203.499</v>
      </c>
      <c r="P1569" s="13">
        <v>105.834</v>
      </c>
      <c r="Q1569" s="13">
        <v>163.499</v>
      </c>
      <c r="R1569" s="13">
        <v>137.33199999999999</v>
      </c>
      <c r="S1569" s="13" t="e">
        <f t="shared" ca="1" si="35"/>
        <v>#NAME?</v>
      </c>
      <c r="T1569" s="13">
        <v>53</v>
      </c>
      <c r="U1569" s="13">
        <v>19.5</v>
      </c>
    </row>
    <row r="1570" spans="1:21" s="4" customFormat="1">
      <c r="A1570" s="10">
        <v>42451</v>
      </c>
      <c r="B1570" s="13">
        <v>5392.8630000000003</v>
      </c>
      <c r="C1570" s="13">
        <v>366.33199999999999</v>
      </c>
      <c r="D1570" s="13">
        <v>94.653000000000006</v>
      </c>
      <c r="E1570" s="13">
        <v>206.226</v>
      </c>
      <c r="F1570" s="13">
        <v>157.88999999999999</v>
      </c>
      <c r="G1570" s="13">
        <v>155.721</v>
      </c>
      <c r="H1570" s="13">
        <v>283.29700000000003</v>
      </c>
      <c r="I1570" s="13">
        <v>143</v>
      </c>
      <c r="J1570" s="13">
        <v>110.5</v>
      </c>
      <c r="K1570" s="13">
        <v>314.50900000000001</v>
      </c>
      <c r="L1570" s="13">
        <v>257.07299999999998</v>
      </c>
      <c r="M1570" s="13">
        <v>64.582999999999998</v>
      </c>
      <c r="N1570" s="13">
        <v>125.834</v>
      </c>
      <c r="O1570" s="13">
        <v>204.34200000000001</v>
      </c>
      <c r="P1570" s="13">
        <v>107.15300000000001</v>
      </c>
      <c r="Q1570" s="13">
        <v>163.00800000000001</v>
      </c>
      <c r="R1570" s="13">
        <v>137.334</v>
      </c>
      <c r="S1570" s="13" t="e">
        <f t="shared" ca="1" si="35"/>
        <v>#NAME?</v>
      </c>
      <c r="T1570" s="13">
        <v>53</v>
      </c>
      <c r="U1570" s="13">
        <v>19.5</v>
      </c>
    </row>
    <row r="1571" spans="1:21" s="4" customFormat="1">
      <c r="A1571" s="10">
        <v>42452</v>
      </c>
      <c r="B1571" s="13">
        <v>5392.8630000000003</v>
      </c>
      <c r="C1571" s="13">
        <v>387.49799999999999</v>
      </c>
      <c r="D1571" s="13">
        <v>101.09399999999999</v>
      </c>
      <c r="E1571" s="13">
        <v>215.267</v>
      </c>
      <c r="F1571" s="13">
        <v>165.09800000000001</v>
      </c>
      <c r="G1571" s="13">
        <v>168.71700000000001</v>
      </c>
      <c r="H1571" s="13">
        <v>289.95699999999999</v>
      </c>
      <c r="I1571" s="13">
        <v>143</v>
      </c>
      <c r="J1571" s="13">
        <v>110.5</v>
      </c>
      <c r="K1571" s="13">
        <v>315.62099999999998</v>
      </c>
      <c r="L1571" s="13">
        <v>258.483</v>
      </c>
      <c r="M1571" s="13">
        <v>65</v>
      </c>
      <c r="N1571" s="13">
        <v>125.333</v>
      </c>
      <c r="O1571" s="13">
        <v>201.619</v>
      </c>
      <c r="P1571" s="13">
        <v>105.643</v>
      </c>
      <c r="Q1571" s="13">
        <v>158.732</v>
      </c>
      <c r="R1571" s="13">
        <v>135</v>
      </c>
      <c r="S1571" s="13" t="e">
        <f t="shared" ca="1" si="35"/>
        <v>#NAME?</v>
      </c>
      <c r="T1571" s="13">
        <v>53</v>
      </c>
      <c r="U1571" s="13">
        <v>19.5</v>
      </c>
    </row>
    <row r="1572" spans="1:21" s="4" customFormat="1">
      <c r="A1572" s="10">
        <v>42453</v>
      </c>
      <c r="B1572" s="13">
        <v>5392.8630000000003</v>
      </c>
      <c r="C1572" s="13">
        <v>392.98099999999999</v>
      </c>
      <c r="D1572" s="13">
        <v>103.364</v>
      </c>
      <c r="E1572" s="13">
        <v>221.92</v>
      </c>
      <c r="F1572" s="13">
        <v>169.81299999999999</v>
      </c>
      <c r="G1572" s="13">
        <v>172.411</v>
      </c>
      <c r="H1572" s="13">
        <v>295.834</v>
      </c>
      <c r="I1572" s="13">
        <v>143</v>
      </c>
      <c r="J1572" s="13">
        <v>110.5</v>
      </c>
      <c r="K1572" s="13">
        <v>319.16899999999998</v>
      </c>
      <c r="L1572" s="13">
        <v>268.49400000000003</v>
      </c>
      <c r="M1572" s="13">
        <v>68.332999999999998</v>
      </c>
      <c r="N1572" s="13">
        <v>129.25</v>
      </c>
      <c r="O1572" s="13">
        <v>206.999</v>
      </c>
      <c r="P1572" s="13">
        <v>109.505</v>
      </c>
      <c r="Q1572" s="13">
        <v>160.66999999999999</v>
      </c>
      <c r="R1572" s="13">
        <v>139.5</v>
      </c>
      <c r="S1572" s="13" t="e">
        <f t="shared" ca="1" si="35"/>
        <v>#NAME?</v>
      </c>
      <c r="T1572" s="13">
        <v>53</v>
      </c>
      <c r="U1572" s="13">
        <v>19.5</v>
      </c>
    </row>
    <row r="1573" spans="1:21" s="4" customFormat="1">
      <c r="A1573" s="10">
        <v>42454</v>
      </c>
      <c r="B1573" s="13">
        <v>5392.8630000000003</v>
      </c>
      <c r="C1573" s="13">
        <v>394.78500000000003</v>
      </c>
      <c r="D1573" s="13">
        <v>103.345</v>
      </c>
      <c r="E1573" s="13">
        <v>223.43799999999999</v>
      </c>
      <c r="F1573" s="13">
        <v>169.708</v>
      </c>
      <c r="G1573" s="13">
        <v>173.268</v>
      </c>
      <c r="H1573" s="13">
        <v>296.08699999999999</v>
      </c>
      <c r="I1573" s="13">
        <v>143</v>
      </c>
      <c r="J1573" s="13">
        <v>110.5</v>
      </c>
      <c r="K1573" s="13">
        <v>318.77600000000001</v>
      </c>
      <c r="L1573" s="13">
        <v>269.24099999999999</v>
      </c>
      <c r="M1573" s="13">
        <v>68.332999999999998</v>
      </c>
      <c r="N1573" s="13">
        <v>129.25</v>
      </c>
      <c r="O1573" s="13">
        <v>207.381</v>
      </c>
      <c r="P1573" s="13">
        <v>108.999</v>
      </c>
      <c r="Q1573" s="13">
        <v>160.69999999999999</v>
      </c>
      <c r="R1573" s="13">
        <v>139.5</v>
      </c>
      <c r="S1573" s="13" t="e">
        <f t="shared" ca="1" si="35"/>
        <v>#NAME?</v>
      </c>
      <c r="T1573" s="13">
        <v>53</v>
      </c>
      <c r="U1573" s="13">
        <v>19.5</v>
      </c>
    </row>
    <row r="1574" spans="1:21" s="4" customFormat="1">
      <c r="A1574" s="10">
        <v>42455</v>
      </c>
      <c r="B1574" s="13">
        <v>5392.8630000000003</v>
      </c>
      <c r="C1574" s="13">
        <v>394.78500000000003</v>
      </c>
      <c r="D1574" s="13">
        <v>103.345</v>
      </c>
      <c r="E1574" s="13">
        <v>223.43799999999999</v>
      </c>
      <c r="F1574" s="13">
        <v>169.708</v>
      </c>
      <c r="G1574" s="13">
        <v>173.268</v>
      </c>
      <c r="H1574" s="13">
        <v>296.08699999999999</v>
      </c>
      <c r="I1574" s="13">
        <v>143</v>
      </c>
      <c r="J1574" s="13">
        <v>110.5</v>
      </c>
      <c r="K1574" s="13">
        <v>318.77600000000001</v>
      </c>
      <c r="L1574" s="13">
        <v>269.24099999999999</v>
      </c>
      <c r="M1574" s="13">
        <v>68.332999999999998</v>
      </c>
      <c r="N1574" s="13">
        <v>129.25</v>
      </c>
      <c r="O1574" s="13">
        <v>207.381</v>
      </c>
      <c r="P1574" s="13">
        <v>108.999</v>
      </c>
      <c r="Q1574" s="13">
        <v>160.69999999999999</v>
      </c>
      <c r="R1574" s="13">
        <v>139.5</v>
      </c>
      <c r="S1574" s="13" t="e">
        <f t="shared" ca="1" si="35"/>
        <v>#NAME?</v>
      </c>
      <c r="T1574" s="13">
        <v>53</v>
      </c>
      <c r="U1574" s="13">
        <v>19.5</v>
      </c>
    </row>
    <row r="1575" spans="1:21" s="4" customFormat="1">
      <c r="A1575" s="10">
        <v>42456</v>
      </c>
      <c r="B1575" s="13">
        <v>5392.8630000000003</v>
      </c>
      <c r="C1575" s="13">
        <v>394.78500000000003</v>
      </c>
      <c r="D1575" s="13">
        <v>103.345</v>
      </c>
      <c r="E1575" s="13">
        <v>223.43799999999999</v>
      </c>
      <c r="F1575" s="13">
        <v>169.708</v>
      </c>
      <c r="G1575" s="13">
        <v>173.268</v>
      </c>
      <c r="H1575" s="13">
        <v>296.08699999999999</v>
      </c>
      <c r="I1575" s="13">
        <v>143</v>
      </c>
      <c r="J1575" s="13">
        <v>110.5</v>
      </c>
      <c r="K1575" s="13">
        <v>318.77600000000001</v>
      </c>
      <c r="L1575" s="13">
        <v>269.24099999999999</v>
      </c>
      <c r="M1575" s="13">
        <v>68.332999999999998</v>
      </c>
      <c r="N1575" s="13">
        <v>129.25</v>
      </c>
      <c r="O1575" s="13">
        <v>207.381</v>
      </c>
      <c r="P1575" s="13">
        <v>108.999</v>
      </c>
      <c r="Q1575" s="13">
        <v>160.69999999999999</v>
      </c>
      <c r="R1575" s="13">
        <v>139.5</v>
      </c>
      <c r="S1575" s="13" t="e">
        <f t="shared" ca="1" si="35"/>
        <v>#NAME?</v>
      </c>
      <c r="T1575" s="13">
        <v>53</v>
      </c>
      <c r="U1575" s="13">
        <v>19.5</v>
      </c>
    </row>
    <row r="1576" spans="1:21" s="4" customFormat="1">
      <c r="A1576" s="10">
        <v>42457</v>
      </c>
      <c r="B1576" s="13">
        <v>5392.8630000000003</v>
      </c>
      <c r="C1576" s="13">
        <v>386.58300000000003</v>
      </c>
      <c r="D1576" s="13">
        <v>101.154</v>
      </c>
      <c r="E1576" s="13">
        <v>220.34</v>
      </c>
      <c r="F1576" s="13">
        <v>167.744</v>
      </c>
      <c r="G1576" s="13">
        <v>169.63200000000001</v>
      </c>
      <c r="H1576" s="13">
        <v>300.31200000000001</v>
      </c>
      <c r="I1576" s="13">
        <v>143</v>
      </c>
      <c r="J1576" s="13">
        <v>110.5</v>
      </c>
      <c r="K1576" s="13">
        <v>320.19499999999999</v>
      </c>
      <c r="L1576" s="13">
        <v>270.459</v>
      </c>
      <c r="M1576" s="13">
        <v>67.337000000000003</v>
      </c>
      <c r="N1576" s="13">
        <v>128.40799999999999</v>
      </c>
      <c r="O1576" s="13">
        <v>207.51400000000001</v>
      </c>
      <c r="P1576" s="13">
        <v>109.848</v>
      </c>
      <c r="Q1576" s="13">
        <v>162.16200000000001</v>
      </c>
      <c r="R1576" s="13">
        <v>139.708</v>
      </c>
      <c r="S1576" s="13" t="e">
        <f t="shared" ca="1" si="35"/>
        <v>#NAME?</v>
      </c>
      <c r="T1576" s="13">
        <v>53</v>
      </c>
      <c r="U1576" s="13">
        <v>19.5</v>
      </c>
    </row>
    <row r="1577" spans="1:21" s="4" customFormat="1">
      <c r="A1577" s="10">
        <v>42458</v>
      </c>
      <c r="B1577" s="13">
        <v>5392.8630000000003</v>
      </c>
      <c r="C1577" s="13">
        <v>372.10899999999998</v>
      </c>
      <c r="D1577" s="13">
        <v>97.543000000000006</v>
      </c>
      <c r="E1577" s="13">
        <v>218.16200000000001</v>
      </c>
      <c r="F1577" s="13">
        <v>163.69999999999999</v>
      </c>
      <c r="G1577" s="13">
        <v>165.31200000000001</v>
      </c>
      <c r="H1577" s="13">
        <v>299.37299999999999</v>
      </c>
      <c r="I1577" s="13">
        <v>143</v>
      </c>
      <c r="J1577" s="13">
        <v>110.5</v>
      </c>
      <c r="K1577" s="13">
        <v>319.82</v>
      </c>
      <c r="L1577" s="13">
        <v>268.38900000000001</v>
      </c>
      <c r="M1577" s="13">
        <v>67.159000000000006</v>
      </c>
      <c r="N1577" s="13">
        <v>126.833</v>
      </c>
      <c r="O1577" s="13">
        <v>203.84</v>
      </c>
      <c r="P1577" s="13">
        <v>107.845</v>
      </c>
      <c r="Q1577" s="13">
        <v>159.49799999999999</v>
      </c>
      <c r="R1577" s="13">
        <v>138.38200000000001</v>
      </c>
      <c r="S1577" s="13" t="e">
        <f t="shared" ca="1" si="35"/>
        <v>#NAME?</v>
      </c>
      <c r="T1577" s="13">
        <v>53</v>
      </c>
      <c r="U1577" s="13">
        <v>19.5</v>
      </c>
    </row>
    <row r="1578" spans="1:21" s="4" customFormat="1">
      <c r="A1578" s="10">
        <v>42459</v>
      </c>
      <c r="B1578" s="13">
        <v>5392.8630000000003</v>
      </c>
      <c r="C1578" s="13">
        <v>358.93900000000002</v>
      </c>
      <c r="D1578" s="13">
        <v>93.363</v>
      </c>
      <c r="E1578" s="13">
        <v>212.71700000000001</v>
      </c>
      <c r="F1578" s="13">
        <v>159.149</v>
      </c>
      <c r="G1578" s="13">
        <v>158.79900000000001</v>
      </c>
      <c r="H1578" s="13">
        <v>292.524</v>
      </c>
      <c r="I1578" s="13">
        <v>143</v>
      </c>
      <c r="J1578" s="13">
        <v>110.5</v>
      </c>
      <c r="K1578" s="13">
        <v>311.233</v>
      </c>
      <c r="L1578" s="13">
        <v>259.666</v>
      </c>
      <c r="M1578" s="13">
        <v>63.832000000000001</v>
      </c>
      <c r="N1578" s="13">
        <v>120.83199999999999</v>
      </c>
      <c r="O1578" s="13">
        <v>198.197</v>
      </c>
      <c r="P1578" s="13">
        <v>105.85</v>
      </c>
      <c r="Q1578" s="13">
        <v>152.017</v>
      </c>
      <c r="R1578" s="13">
        <v>134.333</v>
      </c>
      <c r="S1578" s="13" t="e">
        <f t="shared" ca="1" si="35"/>
        <v>#NAME?</v>
      </c>
      <c r="T1578" s="13">
        <v>53</v>
      </c>
      <c r="U1578" s="13">
        <v>19.5</v>
      </c>
    </row>
    <row r="1579" spans="1:21" s="4" customFormat="1">
      <c r="A1579" s="10">
        <v>42460</v>
      </c>
      <c r="B1579" s="13">
        <v>5392.8630000000003</v>
      </c>
      <c r="C1579" s="13">
        <v>365.74299999999999</v>
      </c>
      <c r="D1579" s="13">
        <v>94.998999999999995</v>
      </c>
      <c r="E1579" s="13">
        <v>215.65899999999999</v>
      </c>
      <c r="F1579" s="13">
        <v>162.36000000000001</v>
      </c>
      <c r="G1579" s="13">
        <v>162.56399999999999</v>
      </c>
      <c r="H1579" s="13">
        <v>283.19200000000001</v>
      </c>
      <c r="I1579" s="13">
        <v>143</v>
      </c>
      <c r="J1579" s="13">
        <v>110.5</v>
      </c>
      <c r="K1579" s="13">
        <v>298.89600000000002</v>
      </c>
      <c r="L1579" s="13">
        <v>254.58199999999999</v>
      </c>
      <c r="M1579" s="13">
        <v>63.999000000000002</v>
      </c>
      <c r="N1579" s="13">
        <v>120.83199999999999</v>
      </c>
      <c r="O1579" s="13">
        <v>198.34800000000001</v>
      </c>
      <c r="P1579" s="13">
        <v>105.316</v>
      </c>
      <c r="Q1579" s="13">
        <v>152.999</v>
      </c>
      <c r="R1579" s="13">
        <v>131.34399999999999</v>
      </c>
      <c r="S1579" s="13" t="e">
        <f t="shared" ca="1" si="35"/>
        <v>#NAME?</v>
      </c>
      <c r="T1579" s="13">
        <v>53</v>
      </c>
      <c r="U1579" s="13">
        <v>19.5</v>
      </c>
    </row>
    <row r="1580" spans="1:21" s="4" customFormat="1">
      <c r="A1580" s="10">
        <v>42461</v>
      </c>
      <c r="B1580" s="13">
        <v>5392.8630000000003</v>
      </c>
      <c r="C1580" s="13">
        <v>363.94</v>
      </c>
      <c r="D1580" s="13">
        <v>95.965000000000003</v>
      </c>
      <c r="E1580" s="13">
        <v>219.28299999999999</v>
      </c>
      <c r="F1580" s="13">
        <v>163.46199999999999</v>
      </c>
      <c r="G1580" s="13">
        <v>164.208</v>
      </c>
      <c r="H1580" s="13">
        <v>289.69</v>
      </c>
      <c r="I1580" s="13">
        <v>143</v>
      </c>
      <c r="J1580" s="13">
        <v>110.5</v>
      </c>
      <c r="K1580" s="13">
        <v>300.04199999999997</v>
      </c>
      <c r="L1580" s="13">
        <v>258.12400000000002</v>
      </c>
      <c r="M1580" s="13">
        <v>65</v>
      </c>
      <c r="N1580" s="13">
        <v>121.167</v>
      </c>
      <c r="O1580" s="13">
        <v>199.98099999999999</v>
      </c>
      <c r="P1580" s="13">
        <v>106.684</v>
      </c>
      <c r="Q1580" s="13">
        <v>154.512</v>
      </c>
      <c r="R1580" s="13">
        <v>130.71299999999999</v>
      </c>
      <c r="S1580" s="13" t="e">
        <f t="shared" ca="1" si="35"/>
        <v>#NAME?</v>
      </c>
      <c r="T1580" s="13">
        <v>53</v>
      </c>
      <c r="U1580" s="13">
        <v>19.5</v>
      </c>
    </row>
    <row r="1581" spans="1:21" s="4" customFormat="1">
      <c r="A1581" s="10">
        <v>42462</v>
      </c>
      <c r="B1581" s="13">
        <v>5392.8630000000003</v>
      </c>
      <c r="C1581" s="13">
        <v>363.94</v>
      </c>
      <c r="D1581" s="13">
        <v>95.965000000000003</v>
      </c>
      <c r="E1581" s="13">
        <v>219.28299999999999</v>
      </c>
      <c r="F1581" s="13">
        <v>163.46199999999999</v>
      </c>
      <c r="G1581" s="13">
        <v>164.208</v>
      </c>
      <c r="H1581" s="13">
        <v>289.69</v>
      </c>
      <c r="I1581" s="13">
        <v>143</v>
      </c>
      <c r="J1581" s="13">
        <v>110.5</v>
      </c>
      <c r="K1581" s="13">
        <v>300.04199999999997</v>
      </c>
      <c r="L1581" s="13">
        <v>258.12400000000002</v>
      </c>
      <c r="M1581" s="13">
        <v>65</v>
      </c>
      <c r="N1581" s="13">
        <v>121.167</v>
      </c>
      <c r="O1581" s="13">
        <v>199.98099999999999</v>
      </c>
      <c r="P1581" s="13">
        <v>106.684</v>
      </c>
      <c r="Q1581" s="13">
        <v>154.512</v>
      </c>
      <c r="R1581" s="13">
        <v>130.71299999999999</v>
      </c>
      <c r="S1581" s="13" t="e">
        <f t="shared" ca="1" si="35"/>
        <v>#NAME?</v>
      </c>
      <c r="T1581" s="13">
        <v>53</v>
      </c>
      <c r="U1581" s="13">
        <v>19.5</v>
      </c>
    </row>
    <row r="1582" spans="1:21" s="4" customFormat="1">
      <c r="A1582" s="10">
        <v>42463</v>
      </c>
      <c r="B1582" s="13">
        <v>5392.8630000000003</v>
      </c>
      <c r="C1582" s="13">
        <v>363.94</v>
      </c>
      <c r="D1582" s="13">
        <v>95.965000000000003</v>
      </c>
      <c r="E1582" s="13">
        <v>219.28299999999999</v>
      </c>
      <c r="F1582" s="13">
        <v>163.46199999999999</v>
      </c>
      <c r="G1582" s="13">
        <v>164.208</v>
      </c>
      <c r="H1582" s="13">
        <v>289.69</v>
      </c>
      <c r="I1582" s="13">
        <v>143</v>
      </c>
      <c r="J1582" s="13">
        <v>110.5</v>
      </c>
      <c r="K1582" s="13">
        <v>300.04199999999997</v>
      </c>
      <c r="L1582" s="13">
        <v>258.12400000000002</v>
      </c>
      <c r="M1582" s="13">
        <v>65</v>
      </c>
      <c r="N1582" s="13">
        <v>121.167</v>
      </c>
      <c r="O1582" s="13">
        <v>199.98099999999999</v>
      </c>
      <c r="P1582" s="13">
        <v>106.684</v>
      </c>
      <c r="Q1582" s="13">
        <v>154.512</v>
      </c>
      <c r="R1582" s="13">
        <v>130.71299999999999</v>
      </c>
      <c r="S1582" s="13" t="e">
        <f t="shared" ca="1" si="35"/>
        <v>#NAME?</v>
      </c>
      <c r="T1582" s="13">
        <v>53</v>
      </c>
      <c r="U1582" s="13">
        <v>19.5</v>
      </c>
    </row>
    <row r="1583" spans="1:21" s="4" customFormat="1">
      <c r="A1583" s="10">
        <v>42464</v>
      </c>
      <c r="B1583" s="13">
        <v>5392.8630000000003</v>
      </c>
      <c r="C1583" s="13">
        <v>373.51499999999999</v>
      </c>
      <c r="D1583" s="13">
        <v>98.468999999999994</v>
      </c>
      <c r="E1583" s="13">
        <v>227.822</v>
      </c>
      <c r="F1583" s="13">
        <v>167.667</v>
      </c>
      <c r="G1583" s="13">
        <v>171.636</v>
      </c>
      <c r="H1583" s="13">
        <v>294.435</v>
      </c>
      <c r="I1583" s="13">
        <v>143</v>
      </c>
      <c r="J1583" s="13">
        <v>110.5</v>
      </c>
      <c r="K1583" s="13">
        <v>303.65100000000001</v>
      </c>
      <c r="L1583" s="13">
        <v>258.89</v>
      </c>
      <c r="M1583" s="13">
        <v>64.525000000000006</v>
      </c>
      <c r="N1583" s="13">
        <v>120.38500000000001</v>
      </c>
      <c r="O1583" s="13">
        <v>199.02699999999999</v>
      </c>
      <c r="P1583" s="13">
        <v>105.498</v>
      </c>
      <c r="Q1583" s="13">
        <v>153.53899999999999</v>
      </c>
      <c r="R1583" s="13">
        <v>129.84800000000001</v>
      </c>
      <c r="S1583" s="13" t="e">
        <f t="shared" ca="1" si="35"/>
        <v>#NAME?</v>
      </c>
      <c r="T1583" s="13">
        <v>53</v>
      </c>
      <c r="U1583" s="13">
        <v>19.5</v>
      </c>
    </row>
    <row r="1584" spans="1:21" s="4" customFormat="1">
      <c r="A1584" s="10">
        <v>42465</v>
      </c>
      <c r="B1584" s="13">
        <v>5392.8630000000003</v>
      </c>
      <c r="C1584" s="13">
        <v>385.82600000000002</v>
      </c>
      <c r="D1584" s="13">
        <v>103.41500000000001</v>
      </c>
      <c r="E1584" s="13">
        <v>236.654</v>
      </c>
      <c r="F1584" s="13">
        <v>171.99</v>
      </c>
      <c r="G1584" s="13">
        <v>181.131</v>
      </c>
      <c r="H1584" s="13">
        <v>296.72300000000001</v>
      </c>
      <c r="I1584" s="13">
        <v>143</v>
      </c>
      <c r="J1584" s="13">
        <v>110.5</v>
      </c>
      <c r="K1584" s="13">
        <v>309.03699999999998</v>
      </c>
      <c r="L1584" s="13">
        <v>262.77800000000002</v>
      </c>
      <c r="M1584" s="13">
        <v>67.084000000000003</v>
      </c>
      <c r="N1584" s="13">
        <v>125.334</v>
      </c>
      <c r="O1584" s="13">
        <v>206.517</v>
      </c>
      <c r="P1584" s="13">
        <v>107.18</v>
      </c>
      <c r="Q1584" s="13">
        <v>159.84</v>
      </c>
      <c r="R1584" s="13">
        <v>131.666</v>
      </c>
      <c r="S1584" s="13" t="e">
        <f t="shared" ca="1" si="35"/>
        <v>#NAME?</v>
      </c>
      <c r="T1584" s="13">
        <v>53</v>
      </c>
      <c r="U1584" s="13">
        <v>19.5</v>
      </c>
    </row>
    <row r="1585" spans="1:21" s="4" customFormat="1">
      <c r="A1585" s="10">
        <v>42466</v>
      </c>
      <c r="B1585" s="13">
        <v>5392.8630000000003</v>
      </c>
      <c r="C1585" s="13">
        <v>385.577</v>
      </c>
      <c r="D1585" s="13">
        <v>101.572</v>
      </c>
      <c r="E1585" s="13">
        <v>233.447</v>
      </c>
      <c r="F1585" s="13">
        <v>169.495</v>
      </c>
      <c r="G1585" s="13">
        <v>180.24</v>
      </c>
      <c r="H1585" s="13">
        <v>293.88200000000001</v>
      </c>
      <c r="I1585" s="13">
        <v>143</v>
      </c>
      <c r="J1585" s="13">
        <v>110.5</v>
      </c>
      <c r="K1585" s="13">
        <v>315.87400000000002</v>
      </c>
      <c r="L1585" s="13">
        <v>265.96699999999998</v>
      </c>
      <c r="M1585" s="13">
        <v>66</v>
      </c>
      <c r="N1585" s="13">
        <v>124.22199999999999</v>
      </c>
      <c r="O1585" s="13">
        <v>204.434</v>
      </c>
      <c r="P1585" s="13">
        <v>106.639</v>
      </c>
      <c r="Q1585" s="13">
        <v>158.114</v>
      </c>
      <c r="R1585" s="13">
        <v>130.83500000000001</v>
      </c>
      <c r="S1585" s="13" t="e">
        <f t="shared" ca="1" si="35"/>
        <v>#NAME?</v>
      </c>
      <c r="T1585" s="13">
        <v>53</v>
      </c>
      <c r="U1585" s="13">
        <v>19.5</v>
      </c>
    </row>
    <row r="1586" spans="1:21" s="4" customFormat="1">
      <c r="A1586" s="10">
        <v>42467</v>
      </c>
      <c r="B1586" s="13">
        <v>5392.8630000000003</v>
      </c>
      <c r="C1586" s="13">
        <v>396.68400000000003</v>
      </c>
      <c r="D1586" s="13">
        <v>106.36199999999999</v>
      </c>
      <c r="E1586" s="13">
        <v>240.56299999999999</v>
      </c>
      <c r="F1586" s="13">
        <v>175.53299999999999</v>
      </c>
      <c r="G1586" s="13">
        <v>186.994</v>
      </c>
      <c r="H1586" s="13">
        <v>299.92399999999998</v>
      </c>
      <c r="I1586" s="13">
        <v>143</v>
      </c>
      <c r="J1586" s="13">
        <v>110.5</v>
      </c>
      <c r="K1586" s="13">
        <v>322.31799999999998</v>
      </c>
      <c r="L1586" s="13">
        <v>268.44499999999999</v>
      </c>
      <c r="M1586" s="13">
        <v>66.25</v>
      </c>
      <c r="N1586" s="13">
        <v>124.167</v>
      </c>
      <c r="O1586" s="13">
        <v>203.72399999999999</v>
      </c>
      <c r="P1586" s="13">
        <v>105.16500000000001</v>
      </c>
      <c r="Q1586" s="13">
        <v>157.50399999999999</v>
      </c>
      <c r="R1586" s="13">
        <v>128.44800000000001</v>
      </c>
      <c r="S1586" s="13" t="e">
        <f t="shared" ca="1" si="35"/>
        <v>#NAME?</v>
      </c>
      <c r="T1586" s="13">
        <v>53</v>
      </c>
      <c r="U1586" s="13">
        <v>19.5</v>
      </c>
    </row>
    <row r="1587" spans="1:21" s="4" customFormat="1">
      <c r="A1587" s="10">
        <v>42468</v>
      </c>
      <c r="B1587" s="13">
        <v>5392.8630000000003</v>
      </c>
      <c r="C1587" s="13">
        <v>390.07400000000001</v>
      </c>
      <c r="D1587" s="13">
        <v>106.002</v>
      </c>
      <c r="E1587" s="13">
        <v>239.85900000000001</v>
      </c>
      <c r="F1587" s="13">
        <v>174.83199999999999</v>
      </c>
      <c r="G1587" s="13">
        <v>186.58699999999999</v>
      </c>
      <c r="H1587" s="13">
        <v>294.09699999999998</v>
      </c>
      <c r="I1587" s="13">
        <v>143</v>
      </c>
      <c r="J1587" s="13">
        <v>110.5</v>
      </c>
      <c r="K1587" s="13">
        <v>320.51100000000002</v>
      </c>
      <c r="L1587" s="13">
        <v>267.32799999999997</v>
      </c>
      <c r="M1587" s="13">
        <v>66.356999999999999</v>
      </c>
      <c r="N1587" s="13">
        <v>125.05500000000001</v>
      </c>
      <c r="O1587" s="13">
        <v>206.57900000000001</v>
      </c>
      <c r="P1587" s="13">
        <v>104.831</v>
      </c>
      <c r="Q1587" s="13">
        <v>156.97200000000001</v>
      </c>
      <c r="R1587" s="13">
        <v>129.03899999999999</v>
      </c>
      <c r="S1587" s="13" t="e">
        <f t="shared" ca="1" si="35"/>
        <v>#NAME?</v>
      </c>
      <c r="T1587" s="13">
        <v>53</v>
      </c>
      <c r="U1587" s="13">
        <v>19.5</v>
      </c>
    </row>
    <row r="1588" spans="1:21" s="4" customFormat="1">
      <c r="A1588" s="10">
        <v>42469</v>
      </c>
      <c r="B1588" s="13">
        <v>5392.8630000000003</v>
      </c>
      <c r="C1588" s="13">
        <v>390.07400000000001</v>
      </c>
      <c r="D1588" s="13">
        <v>106.002</v>
      </c>
      <c r="E1588" s="13">
        <v>239.85900000000001</v>
      </c>
      <c r="F1588" s="13">
        <v>174.83199999999999</v>
      </c>
      <c r="G1588" s="13">
        <v>186.58699999999999</v>
      </c>
      <c r="H1588" s="13">
        <v>294.09699999999998</v>
      </c>
      <c r="I1588" s="13">
        <v>143</v>
      </c>
      <c r="J1588" s="13">
        <v>110.5</v>
      </c>
      <c r="K1588" s="13">
        <v>320.51100000000002</v>
      </c>
      <c r="L1588" s="13">
        <v>267.32799999999997</v>
      </c>
      <c r="M1588" s="13">
        <v>66.356999999999999</v>
      </c>
      <c r="N1588" s="13">
        <v>125.05500000000001</v>
      </c>
      <c r="O1588" s="13">
        <v>206.57900000000001</v>
      </c>
      <c r="P1588" s="13">
        <v>104.831</v>
      </c>
      <c r="Q1588" s="13">
        <v>156.97200000000001</v>
      </c>
      <c r="R1588" s="13">
        <v>129.03899999999999</v>
      </c>
      <c r="S1588" s="13" t="e">
        <f t="shared" ca="1" si="35"/>
        <v>#NAME?</v>
      </c>
      <c r="T1588" s="13">
        <v>53</v>
      </c>
      <c r="U1588" s="13">
        <v>19.5</v>
      </c>
    </row>
    <row r="1589" spans="1:21" s="4" customFormat="1">
      <c r="A1589" s="10">
        <v>42470</v>
      </c>
      <c r="B1589" s="13">
        <v>5392.8630000000003</v>
      </c>
      <c r="C1589" s="13">
        <v>390.07400000000001</v>
      </c>
      <c r="D1589" s="13">
        <v>106.002</v>
      </c>
      <c r="E1589" s="13">
        <v>239.85900000000001</v>
      </c>
      <c r="F1589" s="13">
        <v>174.83199999999999</v>
      </c>
      <c r="G1589" s="13">
        <v>186.58699999999999</v>
      </c>
      <c r="H1589" s="13">
        <v>294.09699999999998</v>
      </c>
      <c r="I1589" s="13">
        <v>143</v>
      </c>
      <c r="J1589" s="13">
        <v>110.5</v>
      </c>
      <c r="K1589" s="13">
        <v>320.51100000000002</v>
      </c>
      <c r="L1589" s="13">
        <v>267.32799999999997</v>
      </c>
      <c r="M1589" s="13">
        <v>66.356999999999999</v>
      </c>
      <c r="N1589" s="13">
        <v>125.05500000000001</v>
      </c>
      <c r="O1589" s="13">
        <v>206.57900000000001</v>
      </c>
      <c r="P1589" s="13">
        <v>104.831</v>
      </c>
      <c r="Q1589" s="13">
        <v>156.97200000000001</v>
      </c>
      <c r="R1589" s="13">
        <v>129.03899999999999</v>
      </c>
      <c r="S1589" s="13" t="e">
        <f t="shared" ca="1" si="35"/>
        <v>#NAME?</v>
      </c>
      <c r="T1589" s="13">
        <v>53</v>
      </c>
      <c r="U1589" s="13">
        <v>19.5</v>
      </c>
    </row>
    <row r="1590" spans="1:21" s="4" customFormat="1">
      <c r="A1590" s="10">
        <v>42471</v>
      </c>
      <c r="B1590" s="13">
        <v>5392.8630000000003</v>
      </c>
      <c r="C1590" s="13">
        <v>377.84399999999999</v>
      </c>
      <c r="D1590" s="13">
        <v>103.55</v>
      </c>
      <c r="E1590" s="13">
        <v>235.983</v>
      </c>
      <c r="F1590" s="13">
        <v>172.02199999999999</v>
      </c>
      <c r="G1590" s="13">
        <v>172.37100000000001</v>
      </c>
      <c r="H1590" s="13">
        <v>289.30399999999997</v>
      </c>
      <c r="I1590" s="13">
        <v>143</v>
      </c>
      <c r="J1590" s="13">
        <v>110.5</v>
      </c>
      <c r="K1590" s="13">
        <v>314.77</v>
      </c>
      <c r="L1590" s="13">
        <v>261.61900000000003</v>
      </c>
      <c r="M1590" s="13">
        <v>65.165999999999997</v>
      </c>
      <c r="N1590" s="13">
        <v>124.334</v>
      </c>
      <c r="O1590" s="13">
        <v>207.155</v>
      </c>
      <c r="P1590" s="13">
        <v>104.354</v>
      </c>
      <c r="Q1590" s="13">
        <v>155.166</v>
      </c>
      <c r="R1590" s="13">
        <v>127.833</v>
      </c>
      <c r="S1590" s="13" t="e">
        <f t="shared" ca="1" si="35"/>
        <v>#NAME?</v>
      </c>
      <c r="T1590" s="13">
        <v>53</v>
      </c>
      <c r="U1590" s="13">
        <v>19.5</v>
      </c>
    </row>
    <row r="1591" spans="1:21" s="4" customFormat="1">
      <c r="A1591" s="10">
        <v>42472</v>
      </c>
      <c r="B1591" s="13">
        <v>5392.8630000000003</v>
      </c>
      <c r="C1591" s="13">
        <v>360.75400000000002</v>
      </c>
      <c r="D1591" s="13">
        <v>98.57</v>
      </c>
      <c r="E1591" s="13">
        <v>225.161</v>
      </c>
      <c r="F1591" s="13">
        <v>165.78800000000001</v>
      </c>
      <c r="G1591" s="13">
        <v>163.23099999999999</v>
      </c>
      <c r="H1591" s="13">
        <v>281.13499999999999</v>
      </c>
      <c r="I1591" s="13">
        <v>143</v>
      </c>
      <c r="J1591" s="13">
        <v>110.5</v>
      </c>
      <c r="K1591" s="13">
        <v>309.22500000000002</v>
      </c>
      <c r="L1591" s="13">
        <v>253.637</v>
      </c>
      <c r="M1591" s="13">
        <v>64</v>
      </c>
      <c r="N1591" s="13">
        <v>121.666</v>
      </c>
      <c r="O1591" s="13">
        <v>203.006</v>
      </c>
      <c r="P1591" s="13">
        <v>101.503</v>
      </c>
      <c r="Q1591" s="13">
        <v>152.178</v>
      </c>
      <c r="R1591" s="13">
        <v>125.334</v>
      </c>
      <c r="S1591" s="13" t="e">
        <f t="shared" ca="1" si="35"/>
        <v>#NAME?</v>
      </c>
      <c r="T1591" s="13">
        <v>53</v>
      </c>
      <c r="U1591" s="13">
        <v>19.5</v>
      </c>
    </row>
    <row r="1592" spans="1:21" s="4" customFormat="1">
      <c r="A1592" s="10">
        <v>42473</v>
      </c>
      <c r="B1592" s="13">
        <v>5392.8630000000003</v>
      </c>
      <c r="C1592" s="13">
        <v>343.86700000000002</v>
      </c>
      <c r="D1592" s="13">
        <v>96.397000000000006</v>
      </c>
      <c r="E1592" s="13">
        <v>217.422</v>
      </c>
      <c r="F1592" s="13">
        <v>162.38499999999999</v>
      </c>
      <c r="G1592" s="13">
        <v>156.86000000000001</v>
      </c>
      <c r="H1592" s="13">
        <v>272.00299999999999</v>
      </c>
      <c r="I1592" s="13">
        <v>143</v>
      </c>
      <c r="J1592" s="13">
        <v>110.5</v>
      </c>
      <c r="K1592" s="13">
        <v>296.10500000000002</v>
      </c>
      <c r="L1592" s="13">
        <v>245.166</v>
      </c>
      <c r="M1592" s="13">
        <v>62.334000000000003</v>
      </c>
      <c r="N1592" s="13">
        <v>119.5</v>
      </c>
      <c r="O1592" s="13">
        <v>198.00299999999999</v>
      </c>
      <c r="P1592" s="13">
        <v>99.521000000000001</v>
      </c>
      <c r="Q1592" s="13">
        <v>147.673</v>
      </c>
      <c r="R1592" s="13">
        <v>121.998</v>
      </c>
      <c r="S1592" s="13" t="e">
        <f t="shared" ca="1" si="35"/>
        <v>#NAME?</v>
      </c>
      <c r="T1592" s="13">
        <v>53</v>
      </c>
      <c r="U1592" s="13">
        <v>19.5</v>
      </c>
    </row>
    <row r="1593" spans="1:21" s="4" customFormat="1">
      <c r="A1593" s="10">
        <v>42474</v>
      </c>
      <c r="B1593" s="13">
        <v>5392.8630000000003</v>
      </c>
      <c r="C1593" s="13">
        <v>337.435</v>
      </c>
      <c r="D1593" s="13">
        <v>95.465999999999994</v>
      </c>
      <c r="E1593" s="13">
        <v>213.43</v>
      </c>
      <c r="F1593" s="13">
        <v>158.82499999999999</v>
      </c>
      <c r="G1593" s="13">
        <v>154.07300000000001</v>
      </c>
      <c r="H1593" s="13">
        <v>269.40600000000001</v>
      </c>
      <c r="I1593" s="13">
        <v>143</v>
      </c>
      <c r="J1593" s="13">
        <v>110.5</v>
      </c>
      <c r="K1593" s="13">
        <v>293.40899999999999</v>
      </c>
      <c r="L1593" s="13">
        <v>243.077</v>
      </c>
      <c r="M1593" s="13">
        <v>62.334000000000003</v>
      </c>
      <c r="N1593" s="13">
        <v>119.5</v>
      </c>
      <c r="O1593" s="13">
        <v>197.441</v>
      </c>
      <c r="P1593" s="13">
        <v>98.85</v>
      </c>
      <c r="Q1593" s="13">
        <v>147.77099999999999</v>
      </c>
      <c r="R1593" s="13">
        <v>121.998</v>
      </c>
      <c r="S1593" s="13" t="e">
        <f t="shared" ca="1" si="35"/>
        <v>#NAME?</v>
      </c>
      <c r="T1593" s="13">
        <v>53</v>
      </c>
      <c r="U1593" s="13">
        <v>19.5</v>
      </c>
    </row>
    <row r="1594" spans="1:21" s="4" customFormat="1">
      <c r="A1594" s="10">
        <v>42475</v>
      </c>
      <c r="B1594" s="13">
        <v>5392.8630000000003</v>
      </c>
      <c r="C1594" s="13">
        <v>342.03300000000002</v>
      </c>
      <c r="D1594" s="13">
        <v>96.656000000000006</v>
      </c>
      <c r="E1594" s="13">
        <v>217.71299999999999</v>
      </c>
      <c r="F1594" s="13">
        <v>160.27699999999999</v>
      </c>
      <c r="G1594" s="13">
        <v>155.66399999999999</v>
      </c>
      <c r="H1594" s="13">
        <v>273.5</v>
      </c>
      <c r="I1594" s="13">
        <v>143</v>
      </c>
      <c r="J1594" s="13">
        <v>110.5</v>
      </c>
      <c r="K1594" s="13">
        <v>295.12700000000001</v>
      </c>
      <c r="L1594" s="13">
        <v>245.19399999999999</v>
      </c>
      <c r="M1594" s="13">
        <v>62.334000000000003</v>
      </c>
      <c r="N1594" s="13">
        <v>119.5</v>
      </c>
      <c r="O1594" s="13">
        <v>199.21600000000001</v>
      </c>
      <c r="P1594" s="13">
        <v>98.055999999999997</v>
      </c>
      <c r="Q1594" s="13">
        <v>149.70500000000001</v>
      </c>
      <c r="R1594" s="13">
        <v>121.998</v>
      </c>
      <c r="S1594" s="13" t="e">
        <f t="shared" ca="1" si="35"/>
        <v>#NAME?</v>
      </c>
      <c r="T1594" s="13">
        <v>53</v>
      </c>
      <c r="U1594" s="13">
        <v>19.5</v>
      </c>
    </row>
    <row r="1595" spans="1:21" s="4" customFormat="1">
      <c r="A1595" s="10">
        <v>42476</v>
      </c>
      <c r="B1595" s="13">
        <v>5392.8630000000003</v>
      </c>
      <c r="C1595" s="13">
        <v>342.03300000000002</v>
      </c>
      <c r="D1595" s="13">
        <v>96.656000000000006</v>
      </c>
      <c r="E1595" s="13">
        <v>217.71299999999999</v>
      </c>
      <c r="F1595" s="13">
        <v>160.27699999999999</v>
      </c>
      <c r="G1595" s="13">
        <v>155.66399999999999</v>
      </c>
      <c r="H1595" s="13">
        <v>273.5</v>
      </c>
      <c r="I1595" s="13">
        <v>143</v>
      </c>
      <c r="J1595" s="13">
        <v>110.5</v>
      </c>
      <c r="K1595" s="13">
        <v>295.12700000000001</v>
      </c>
      <c r="L1595" s="13">
        <v>245.19399999999999</v>
      </c>
      <c r="M1595" s="13">
        <v>62.334000000000003</v>
      </c>
      <c r="N1595" s="13">
        <v>119.5</v>
      </c>
      <c r="O1595" s="13">
        <v>199.21600000000001</v>
      </c>
      <c r="P1595" s="13">
        <v>98.055999999999997</v>
      </c>
      <c r="Q1595" s="13">
        <v>149.70500000000001</v>
      </c>
      <c r="R1595" s="13">
        <v>121.998</v>
      </c>
      <c r="S1595" s="13" t="e">
        <f t="shared" ca="1" si="35"/>
        <v>#NAME?</v>
      </c>
      <c r="T1595" s="13">
        <v>53</v>
      </c>
      <c r="U1595" s="13">
        <v>19.5</v>
      </c>
    </row>
    <row r="1596" spans="1:21" s="4" customFormat="1">
      <c r="A1596" s="10">
        <v>42477</v>
      </c>
      <c r="B1596" s="13">
        <v>5392.8630000000003</v>
      </c>
      <c r="C1596" s="13">
        <v>342.03300000000002</v>
      </c>
      <c r="D1596" s="13">
        <v>96.656000000000006</v>
      </c>
      <c r="E1596" s="13">
        <v>217.71299999999999</v>
      </c>
      <c r="F1596" s="13">
        <v>160.27699999999999</v>
      </c>
      <c r="G1596" s="13">
        <v>155.66399999999999</v>
      </c>
      <c r="H1596" s="13">
        <v>273.5</v>
      </c>
      <c r="I1596" s="13">
        <v>143</v>
      </c>
      <c r="J1596" s="13">
        <v>110.5</v>
      </c>
      <c r="K1596" s="13">
        <v>295.12700000000001</v>
      </c>
      <c r="L1596" s="13">
        <v>245.19399999999999</v>
      </c>
      <c r="M1596" s="13">
        <v>62.334000000000003</v>
      </c>
      <c r="N1596" s="13">
        <v>119.5</v>
      </c>
      <c r="O1596" s="13">
        <v>199.21600000000001</v>
      </c>
      <c r="P1596" s="13">
        <v>98.055999999999997</v>
      </c>
      <c r="Q1596" s="13">
        <v>149.70500000000001</v>
      </c>
      <c r="R1596" s="13">
        <v>121.998</v>
      </c>
      <c r="S1596" s="13" t="e">
        <f t="shared" ca="1" si="35"/>
        <v>#NAME?</v>
      </c>
      <c r="T1596" s="13">
        <v>53</v>
      </c>
      <c r="U1596" s="13">
        <v>19.5</v>
      </c>
    </row>
    <row r="1597" spans="1:21" s="4" customFormat="1">
      <c r="A1597" s="10">
        <v>42478</v>
      </c>
      <c r="B1597" s="13">
        <v>5392.8630000000003</v>
      </c>
      <c r="C1597" s="13">
        <v>341.93900000000002</v>
      </c>
      <c r="D1597" s="13">
        <v>95.718999999999994</v>
      </c>
      <c r="E1597" s="13">
        <v>214.892</v>
      </c>
      <c r="F1597" s="13">
        <v>157.375</v>
      </c>
      <c r="G1597" s="13">
        <v>153.69</v>
      </c>
      <c r="H1597" s="13">
        <v>264.97899999999998</v>
      </c>
      <c r="I1597" s="13">
        <v>143</v>
      </c>
      <c r="J1597" s="13">
        <v>110.5</v>
      </c>
      <c r="K1597" s="13">
        <v>287.89</v>
      </c>
      <c r="L1597" s="13">
        <v>240.99600000000001</v>
      </c>
      <c r="M1597" s="13">
        <v>62.334000000000003</v>
      </c>
      <c r="N1597" s="13">
        <v>119.5</v>
      </c>
      <c r="O1597" s="13">
        <v>202.76300000000001</v>
      </c>
      <c r="P1597" s="13">
        <v>100.485</v>
      </c>
      <c r="Q1597" s="13">
        <v>160.17699999999999</v>
      </c>
      <c r="R1597" s="13">
        <v>121.998</v>
      </c>
      <c r="S1597" s="13" t="e">
        <f t="shared" ca="1" si="35"/>
        <v>#NAME?</v>
      </c>
      <c r="T1597" s="13">
        <v>53</v>
      </c>
      <c r="U1597" s="13">
        <v>19.5</v>
      </c>
    </row>
    <row r="1598" spans="1:21" s="4" customFormat="1">
      <c r="A1598" s="10">
        <v>42479</v>
      </c>
      <c r="B1598" s="13">
        <v>5392.8630000000003</v>
      </c>
      <c r="C1598" s="13">
        <v>338.31700000000001</v>
      </c>
      <c r="D1598" s="13">
        <v>92.495000000000005</v>
      </c>
      <c r="E1598" s="13">
        <v>206.56899999999999</v>
      </c>
      <c r="F1598" s="13">
        <v>153.19399999999999</v>
      </c>
      <c r="G1598" s="13">
        <v>148.376</v>
      </c>
      <c r="H1598" s="13">
        <v>257.79899999999998</v>
      </c>
      <c r="I1598" s="13">
        <v>143</v>
      </c>
      <c r="J1598" s="13">
        <v>110.5</v>
      </c>
      <c r="K1598" s="13">
        <v>279.62200000000001</v>
      </c>
      <c r="L1598" s="13">
        <v>235.67</v>
      </c>
      <c r="M1598" s="13">
        <v>62.334000000000003</v>
      </c>
      <c r="N1598" s="13">
        <v>119.5</v>
      </c>
      <c r="O1598" s="13">
        <v>197.08600000000001</v>
      </c>
      <c r="P1598" s="13">
        <v>98.679000000000002</v>
      </c>
      <c r="Q1598" s="13">
        <v>164.54</v>
      </c>
      <c r="R1598" s="13">
        <v>121.998</v>
      </c>
      <c r="S1598" s="13" t="e">
        <f t="shared" ca="1" si="35"/>
        <v>#NAME?</v>
      </c>
      <c r="T1598" s="13">
        <v>53</v>
      </c>
      <c r="U1598" s="13">
        <v>19.5</v>
      </c>
    </row>
    <row r="1599" spans="1:21" s="4" customFormat="1">
      <c r="A1599" s="10">
        <v>42480</v>
      </c>
      <c r="B1599" s="13">
        <v>5392.8630000000003</v>
      </c>
      <c r="C1599" s="13">
        <v>336.07600000000002</v>
      </c>
      <c r="D1599" s="13">
        <v>91.087000000000003</v>
      </c>
      <c r="E1599" s="13">
        <v>204.001</v>
      </c>
      <c r="F1599" s="13">
        <v>150.143</v>
      </c>
      <c r="G1599" s="13">
        <v>144.857</v>
      </c>
      <c r="H1599" s="13">
        <v>247.43100000000001</v>
      </c>
      <c r="I1599" s="13">
        <v>143</v>
      </c>
      <c r="J1599" s="13">
        <v>110.5</v>
      </c>
      <c r="K1599" s="13">
        <v>277.63200000000001</v>
      </c>
      <c r="L1599" s="13">
        <v>230.52</v>
      </c>
      <c r="M1599" s="13">
        <v>62.334000000000003</v>
      </c>
      <c r="N1599" s="13">
        <v>119.5</v>
      </c>
      <c r="O1599" s="13">
        <v>195.35599999999999</v>
      </c>
      <c r="P1599" s="13">
        <v>100.221</v>
      </c>
      <c r="Q1599" s="13">
        <v>163.31200000000001</v>
      </c>
      <c r="R1599" s="13">
        <v>121.998</v>
      </c>
      <c r="S1599" s="13" t="e">
        <f t="shared" ca="1" si="35"/>
        <v>#NAME?</v>
      </c>
      <c r="T1599" s="13">
        <v>53</v>
      </c>
      <c r="U1599" s="13">
        <v>19.5</v>
      </c>
    </row>
    <row r="1600" spans="1:21" s="4" customFormat="1">
      <c r="A1600" s="10">
        <v>42481</v>
      </c>
      <c r="B1600" s="13">
        <v>5392.8630000000003</v>
      </c>
      <c r="C1600" s="13">
        <v>350.31</v>
      </c>
      <c r="D1600" s="13">
        <v>95.424999999999997</v>
      </c>
      <c r="E1600" s="13">
        <v>213.93100000000001</v>
      </c>
      <c r="F1600" s="13">
        <v>158.661</v>
      </c>
      <c r="G1600" s="13">
        <v>151.68299999999999</v>
      </c>
      <c r="H1600" s="13">
        <v>250.251</v>
      </c>
      <c r="I1600" s="13">
        <v>143</v>
      </c>
      <c r="J1600" s="13">
        <v>110.5</v>
      </c>
      <c r="K1600" s="13">
        <v>279.93400000000003</v>
      </c>
      <c r="L1600" s="13">
        <v>237.63800000000001</v>
      </c>
      <c r="M1600" s="13">
        <v>62.334000000000003</v>
      </c>
      <c r="N1600" s="13">
        <v>119.5</v>
      </c>
      <c r="O1600" s="13">
        <v>191.59800000000001</v>
      </c>
      <c r="P1600" s="13">
        <v>99.661000000000001</v>
      </c>
      <c r="Q1600" s="13">
        <v>157.18600000000001</v>
      </c>
      <c r="R1600" s="13">
        <v>121.998</v>
      </c>
      <c r="S1600" s="13" t="e">
        <f t="shared" ca="1" si="35"/>
        <v>#NAME?</v>
      </c>
      <c r="T1600" s="13">
        <v>53</v>
      </c>
      <c r="U1600" s="13">
        <v>19.5</v>
      </c>
    </row>
    <row r="1601" spans="1:21" s="4" customFormat="1">
      <c r="A1601" s="10">
        <v>42482</v>
      </c>
      <c r="B1601" s="13">
        <v>5392.8630000000003</v>
      </c>
      <c r="C1601" s="13">
        <v>358.90199999999999</v>
      </c>
      <c r="D1601" s="13">
        <v>97.582999999999998</v>
      </c>
      <c r="E1601" s="13">
        <v>216.077</v>
      </c>
      <c r="F1601" s="13">
        <v>160.72499999999999</v>
      </c>
      <c r="G1601" s="13">
        <v>151.91200000000001</v>
      </c>
      <c r="H1601" s="13">
        <v>248.09299999999999</v>
      </c>
      <c r="I1601" s="13">
        <v>143</v>
      </c>
      <c r="J1601" s="13">
        <v>110.5</v>
      </c>
      <c r="K1601" s="13">
        <v>284.51400000000001</v>
      </c>
      <c r="L1601" s="13">
        <v>237.541</v>
      </c>
      <c r="M1601" s="13">
        <v>62.334000000000003</v>
      </c>
      <c r="N1601" s="13">
        <v>119.5</v>
      </c>
      <c r="O1601" s="13">
        <v>190.78299999999999</v>
      </c>
      <c r="P1601" s="13">
        <v>99.715999999999994</v>
      </c>
      <c r="Q1601" s="13">
        <v>155.73099999999999</v>
      </c>
      <c r="R1601" s="13">
        <v>121.998</v>
      </c>
      <c r="S1601" s="13" t="e">
        <f t="shared" ca="1" si="35"/>
        <v>#NAME?</v>
      </c>
      <c r="T1601" s="13">
        <v>53</v>
      </c>
      <c r="U1601" s="13">
        <v>19.5</v>
      </c>
    </row>
    <row r="1602" spans="1:21" s="4" customFormat="1">
      <c r="A1602" s="10">
        <v>42483</v>
      </c>
      <c r="B1602" s="13">
        <v>5392.8630000000003</v>
      </c>
      <c r="C1602" s="13">
        <v>358.90199999999999</v>
      </c>
      <c r="D1602" s="13">
        <v>97.582999999999998</v>
      </c>
      <c r="E1602" s="13">
        <v>216.077</v>
      </c>
      <c r="F1602" s="13">
        <v>160.72499999999999</v>
      </c>
      <c r="G1602" s="13">
        <v>151.91200000000001</v>
      </c>
      <c r="H1602" s="13">
        <v>248.09299999999999</v>
      </c>
      <c r="I1602" s="13">
        <v>143</v>
      </c>
      <c r="J1602" s="13">
        <v>110.5</v>
      </c>
      <c r="K1602" s="13">
        <v>284.51400000000001</v>
      </c>
      <c r="L1602" s="13">
        <v>237.541</v>
      </c>
      <c r="M1602" s="13">
        <v>62.334000000000003</v>
      </c>
      <c r="N1602" s="13">
        <v>119.5</v>
      </c>
      <c r="O1602" s="13">
        <v>190.78299999999999</v>
      </c>
      <c r="P1602" s="13">
        <v>99.715999999999994</v>
      </c>
      <c r="Q1602" s="13">
        <v>155.73099999999999</v>
      </c>
      <c r="R1602" s="13">
        <v>121.998</v>
      </c>
      <c r="S1602" s="13" t="e">
        <f t="shared" ca="1" si="35"/>
        <v>#NAME?</v>
      </c>
      <c r="T1602" s="13">
        <v>53</v>
      </c>
      <c r="U1602" s="13">
        <v>19.5</v>
      </c>
    </row>
    <row r="1603" spans="1:21" s="4" customFormat="1">
      <c r="A1603" s="10">
        <v>42484</v>
      </c>
      <c r="B1603" s="13">
        <v>5392.8630000000003</v>
      </c>
      <c r="C1603" s="13">
        <v>358.90199999999999</v>
      </c>
      <c r="D1603" s="13">
        <v>97.582999999999998</v>
      </c>
      <c r="E1603" s="13">
        <v>216.077</v>
      </c>
      <c r="F1603" s="13">
        <v>160.72499999999999</v>
      </c>
      <c r="G1603" s="13">
        <v>151.91200000000001</v>
      </c>
      <c r="H1603" s="13">
        <v>248.09299999999999</v>
      </c>
      <c r="I1603" s="13">
        <v>143</v>
      </c>
      <c r="J1603" s="13">
        <v>110.5</v>
      </c>
      <c r="K1603" s="13">
        <v>284.51400000000001</v>
      </c>
      <c r="L1603" s="13">
        <v>237.541</v>
      </c>
      <c r="M1603" s="13">
        <v>62.334000000000003</v>
      </c>
      <c r="N1603" s="13">
        <v>119.5</v>
      </c>
      <c r="O1603" s="13">
        <v>190.78299999999999</v>
      </c>
      <c r="P1603" s="13">
        <v>99.715999999999994</v>
      </c>
      <c r="Q1603" s="13">
        <v>155.73099999999999</v>
      </c>
      <c r="R1603" s="13">
        <v>121.998</v>
      </c>
      <c r="S1603" s="13" t="e">
        <f t="shared" ca="1" si="35"/>
        <v>#NAME?</v>
      </c>
      <c r="T1603" s="13">
        <v>53</v>
      </c>
      <c r="U1603" s="13">
        <v>19.5</v>
      </c>
    </row>
    <row r="1604" spans="1:21" s="4" customFormat="1">
      <c r="A1604" s="10">
        <v>42485</v>
      </c>
      <c r="B1604" s="13">
        <v>5392.8630000000003</v>
      </c>
      <c r="C1604" s="13">
        <v>360.78</v>
      </c>
      <c r="D1604" s="13">
        <v>99.078000000000003</v>
      </c>
      <c r="E1604" s="13">
        <v>218.42400000000001</v>
      </c>
      <c r="F1604" s="13">
        <v>161.852</v>
      </c>
      <c r="G1604" s="13">
        <v>153.703</v>
      </c>
      <c r="H1604" s="13">
        <v>254.38399999999999</v>
      </c>
      <c r="I1604" s="13">
        <v>143</v>
      </c>
      <c r="J1604" s="13">
        <v>110.5</v>
      </c>
      <c r="K1604" s="13">
        <v>292.29199999999997</v>
      </c>
      <c r="L1604" s="13">
        <v>242.98699999999999</v>
      </c>
      <c r="M1604" s="13">
        <v>62.334000000000003</v>
      </c>
      <c r="N1604" s="13">
        <v>119.5</v>
      </c>
      <c r="O1604" s="13">
        <v>194.75700000000001</v>
      </c>
      <c r="P1604" s="13">
        <v>102.944</v>
      </c>
      <c r="Q1604" s="13">
        <v>162.75700000000001</v>
      </c>
      <c r="R1604" s="13">
        <v>121.998</v>
      </c>
      <c r="S1604" s="13" t="e">
        <f t="shared" ca="1" si="35"/>
        <v>#NAME?</v>
      </c>
      <c r="T1604" s="13">
        <v>53</v>
      </c>
      <c r="U1604" s="13">
        <v>19.5</v>
      </c>
    </row>
    <row r="1605" spans="1:21" s="4" customFormat="1">
      <c r="A1605" s="10">
        <v>42486</v>
      </c>
      <c r="B1605" s="13">
        <v>5392.8630000000003</v>
      </c>
      <c r="C1605" s="13">
        <v>348.13200000000001</v>
      </c>
      <c r="D1605" s="13">
        <v>96.218999999999994</v>
      </c>
      <c r="E1605" s="13">
        <v>214.25299999999999</v>
      </c>
      <c r="F1605" s="13">
        <v>157.38300000000001</v>
      </c>
      <c r="G1605" s="13">
        <v>148.31399999999999</v>
      </c>
      <c r="H1605" s="13">
        <v>252.809</v>
      </c>
      <c r="I1605" s="13">
        <v>143</v>
      </c>
      <c r="J1605" s="13">
        <v>110.5</v>
      </c>
      <c r="K1605" s="13">
        <v>292.27</v>
      </c>
      <c r="L1605" s="13">
        <v>241.58099999999999</v>
      </c>
      <c r="M1605" s="13">
        <v>62.334000000000003</v>
      </c>
      <c r="N1605" s="13">
        <v>119.5</v>
      </c>
      <c r="O1605" s="13">
        <v>193.642</v>
      </c>
      <c r="P1605" s="13">
        <v>104.17400000000001</v>
      </c>
      <c r="Q1605" s="13">
        <v>164.696</v>
      </c>
      <c r="R1605" s="13">
        <v>121.998</v>
      </c>
      <c r="S1605" s="13" t="e">
        <f t="shared" ca="1" si="35"/>
        <v>#NAME?</v>
      </c>
      <c r="T1605" s="13">
        <v>53</v>
      </c>
      <c r="U1605" s="13">
        <v>19.5</v>
      </c>
    </row>
    <row r="1606" spans="1:21" s="4" customFormat="1">
      <c r="A1606" s="10">
        <v>42487</v>
      </c>
      <c r="B1606" s="13">
        <v>5392.8630000000003</v>
      </c>
      <c r="C1606" s="13">
        <v>337.11099999999999</v>
      </c>
      <c r="D1606" s="13">
        <v>93.418000000000006</v>
      </c>
      <c r="E1606" s="13">
        <v>208.74</v>
      </c>
      <c r="F1606" s="13">
        <v>153.89400000000001</v>
      </c>
      <c r="G1606" s="13">
        <v>145.178</v>
      </c>
      <c r="H1606" s="13">
        <v>251.12799999999999</v>
      </c>
      <c r="I1606" s="13">
        <v>143</v>
      </c>
      <c r="J1606" s="13">
        <v>110.5</v>
      </c>
      <c r="K1606" s="13">
        <v>287.76499999999999</v>
      </c>
      <c r="L1606" s="13">
        <v>238.59100000000001</v>
      </c>
      <c r="M1606" s="13">
        <v>64.167000000000002</v>
      </c>
      <c r="N1606" s="13">
        <v>127.33</v>
      </c>
      <c r="O1606" s="13">
        <v>193.99100000000001</v>
      </c>
      <c r="P1606" s="13">
        <v>104.339</v>
      </c>
      <c r="Q1606" s="13">
        <v>165.17699999999999</v>
      </c>
      <c r="R1606" s="13">
        <v>124.833</v>
      </c>
      <c r="S1606" s="13" t="e">
        <f t="shared" ca="1" si="35"/>
        <v>#NAME?</v>
      </c>
      <c r="T1606" s="13">
        <v>53</v>
      </c>
      <c r="U1606" s="13">
        <v>19.5</v>
      </c>
    </row>
    <row r="1607" spans="1:21" s="4" customFormat="1">
      <c r="A1607" s="10">
        <v>42488</v>
      </c>
      <c r="B1607" s="13">
        <v>5392.8630000000003</v>
      </c>
      <c r="C1607" s="13">
        <v>338.96699999999998</v>
      </c>
      <c r="D1607" s="13">
        <v>95.302000000000007</v>
      </c>
      <c r="E1607" s="13">
        <v>213.46799999999999</v>
      </c>
      <c r="F1607" s="13">
        <v>156.64599999999999</v>
      </c>
      <c r="G1607" s="13">
        <v>147.816</v>
      </c>
      <c r="H1607" s="13">
        <v>248.12299999999999</v>
      </c>
      <c r="I1607" s="13">
        <v>143</v>
      </c>
      <c r="J1607" s="13">
        <v>110.5</v>
      </c>
      <c r="K1607" s="13">
        <v>284.41300000000001</v>
      </c>
      <c r="L1607" s="13">
        <v>238.13399999999999</v>
      </c>
      <c r="M1607" s="13">
        <v>63.665999999999997</v>
      </c>
      <c r="N1607" s="13">
        <v>127.833</v>
      </c>
      <c r="O1607" s="13">
        <v>191.601</v>
      </c>
      <c r="P1607" s="13">
        <v>106.19</v>
      </c>
      <c r="Q1607" s="13">
        <v>165.26400000000001</v>
      </c>
      <c r="R1607" s="13">
        <v>124.5</v>
      </c>
      <c r="S1607" s="13" t="e">
        <f t="shared" ca="1" si="35"/>
        <v>#NAME?</v>
      </c>
      <c r="T1607" s="13">
        <v>53</v>
      </c>
      <c r="U1607" s="13">
        <v>19.5</v>
      </c>
    </row>
    <row r="1608" spans="1:21" s="4" customFormat="1">
      <c r="A1608" s="10">
        <v>42489</v>
      </c>
      <c r="B1608" s="13">
        <v>5392.8630000000003</v>
      </c>
      <c r="C1608" s="13">
        <v>339.755</v>
      </c>
      <c r="D1608" s="13">
        <v>98.628</v>
      </c>
      <c r="E1608" s="13">
        <v>218.97900000000001</v>
      </c>
      <c r="F1608" s="13">
        <v>161.60499999999999</v>
      </c>
      <c r="G1608" s="13">
        <v>152.33699999999999</v>
      </c>
      <c r="H1608" s="13">
        <v>245.87799999999999</v>
      </c>
      <c r="I1608" s="13">
        <v>143</v>
      </c>
      <c r="J1608" s="13">
        <v>110.5</v>
      </c>
      <c r="K1608" s="13">
        <v>285.512</v>
      </c>
      <c r="L1608" s="13">
        <v>239.52699999999999</v>
      </c>
      <c r="M1608" s="13">
        <v>64.332999999999998</v>
      </c>
      <c r="N1608" s="13">
        <v>127.5</v>
      </c>
      <c r="O1608" s="13">
        <v>190.149</v>
      </c>
      <c r="P1608" s="13">
        <v>109.849</v>
      </c>
      <c r="Q1608" s="13">
        <v>165.49700000000001</v>
      </c>
      <c r="R1608" s="13">
        <v>124.44499999999999</v>
      </c>
      <c r="S1608" s="13" t="e">
        <f t="shared" ca="1" si="35"/>
        <v>#NAME?</v>
      </c>
      <c r="T1608" s="13">
        <v>53</v>
      </c>
      <c r="U1608" s="13">
        <v>19.5</v>
      </c>
    </row>
    <row r="1609" spans="1:21" s="4" customFormat="1">
      <c r="A1609" s="10">
        <v>42490</v>
      </c>
      <c r="B1609" s="13">
        <v>5392.8630000000003</v>
      </c>
      <c r="C1609" s="13">
        <v>339.755</v>
      </c>
      <c r="D1609" s="13">
        <v>98.628</v>
      </c>
      <c r="E1609" s="13">
        <v>218.97900000000001</v>
      </c>
      <c r="F1609" s="13">
        <v>161.60499999999999</v>
      </c>
      <c r="G1609" s="13">
        <v>152.33699999999999</v>
      </c>
      <c r="H1609" s="13">
        <v>245.87799999999999</v>
      </c>
      <c r="I1609" s="13">
        <v>143</v>
      </c>
      <c r="J1609" s="13">
        <v>110.5</v>
      </c>
      <c r="K1609" s="13">
        <v>285.512</v>
      </c>
      <c r="L1609" s="13">
        <v>239.52699999999999</v>
      </c>
      <c r="M1609" s="13">
        <v>64.332999999999998</v>
      </c>
      <c r="N1609" s="13">
        <v>127.5</v>
      </c>
      <c r="O1609" s="13">
        <v>190.149</v>
      </c>
      <c r="P1609" s="13">
        <v>109.849</v>
      </c>
      <c r="Q1609" s="13">
        <v>165.49700000000001</v>
      </c>
      <c r="R1609" s="13">
        <v>124.44499999999999</v>
      </c>
      <c r="S1609" s="13" t="e">
        <f t="shared" ca="1" si="35"/>
        <v>#NAME?</v>
      </c>
      <c r="T1609" s="13">
        <v>53</v>
      </c>
      <c r="U1609" s="13">
        <v>19.5</v>
      </c>
    </row>
    <row r="1610" spans="1:21" s="4" customFormat="1">
      <c r="A1610" s="10">
        <v>42491</v>
      </c>
      <c r="B1610" s="13">
        <v>5392.8630000000003</v>
      </c>
      <c r="C1610" s="13">
        <v>339.755</v>
      </c>
      <c r="D1610" s="13">
        <v>98.628</v>
      </c>
      <c r="E1610" s="13">
        <v>218.97900000000001</v>
      </c>
      <c r="F1610" s="13">
        <v>161.60499999999999</v>
      </c>
      <c r="G1610" s="13">
        <v>152.33699999999999</v>
      </c>
      <c r="H1610" s="13">
        <v>245.87799999999999</v>
      </c>
      <c r="I1610" s="13">
        <v>143</v>
      </c>
      <c r="J1610" s="13">
        <v>110.5</v>
      </c>
      <c r="K1610" s="13">
        <v>285.512</v>
      </c>
      <c r="L1610" s="13">
        <v>239.52699999999999</v>
      </c>
      <c r="M1610" s="13">
        <v>64.332999999999998</v>
      </c>
      <c r="N1610" s="13">
        <v>127.5</v>
      </c>
      <c r="O1610" s="13">
        <v>190.149</v>
      </c>
      <c r="P1610" s="13">
        <v>109.849</v>
      </c>
      <c r="Q1610" s="13">
        <v>165.49700000000001</v>
      </c>
      <c r="R1610" s="13">
        <v>124.44499999999999</v>
      </c>
      <c r="S1610" s="13" t="e">
        <f t="shared" ca="1" si="35"/>
        <v>#NAME?</v>
      </c>
      <c r="T1610" s="13">
        <v>53</v>
      </c>
      <c r="U1610" s="13">
        <v>19.5</v>
      </c>
    </row>
    <row r="1611" spans="1:21" s="4" customFormat="1">
      <c r="A1611" s="10">
        <v>42492</v>
      </c>
      <c r="B1611" s="13">
        <v>5392.8630000000003</v>
      </c>
      <c r="C1611" s="13">
        <v>337.37200000000001</v>
      </c>
      <c r="D1611" s="13">
        <v>98.373000000000005</v>
      </c>
      <c r="E1611" s="13">
        <v>218.80600000000001</v>
      </c>
      <c r="F1611" s="13">
        <v>160.58099999999999</v>
      </c>
      <c r="G1611" s="13">
        <v>151.941</v>
      </c>
      <c r="H1611" s="13">
        <v>244.72200000000001</v>
      </c>
      <c r="I1611" s="13">
        <v>143</v>
      </c>
      <c r="J1611" s="13">
        <v>110.5</v>
      </c>
      <c r="K1611" s="13">
        <v>285.10000000000002</v>
      </c>
      <c r="L1611" s="13">
        <v>239.721</v>
      </c>
      <c r="M1611" s="13">
        <v>64.332999999999998</v>
      </c>
      <c r="N1611" s="13">
        <v>127.5</v>
      </c>
      <c r="O1611" s="13">
        <v>189.38200000000001</v>
      </c>
      <c r="P1611" s="13">
        <v>109.346</v>
      </c>
      <c r="Q1611" s="13">
        <v>164.73599999999999</v>
      </c>
      <c r="R1611" s="13">
        <v>124.44499999999999</v>
      </c>
      <c r="S1611" s="13" t="e">
        <f t="shared" ca="1" si="35"/>
        <v>#NAME?</v>
      </c>
      <c r="T1611" s="13">
        <v>53</v>
      </c>
      <c r="U1611" s="13">
        <v>19.5</v>
      </c>
    </row>
    <row r="1612" spans="1:21" s="4" customFormat="1">
      <c r="A1612" s="10">
        <v>42493</v>
      </c>
      <c r="B1612" s="13">
        <v>5392.8630000000003</v>
      </c>
      <c r="C1612" s="13">
        <v>344.94499999999999</v>
      </c>
      <c r="D1612" s="13">
        <v>101.212</v>
      </c>
      <c r="E1612" s="13">
        <v>226.56200000000001</v>
      </c>
      <c r="F1612" s="13">
        <v>167.31100000000001</v>
      </c>
      <c r="G1612" s="13">
        <v>159.934</v>
      </c>
      <c r="H1612" s="13">
        <v>259.26499999999999</v>
      </c>
      <c r="I1612" s="13">
        <v>143</v>
      </c>
      <c r="J1612" s="13">
        <v>110.5</v>
      </c>
      <c r="K1612" s="13">
        <v>297.63200000000001</v>
      </c>
      <c r="L1612" s="13">
        <v>249.42699999999999</v>
      </c>
      <c r="M1612" s="13">
        <v>64.665999999999997</v>
      </c>
      <c r="N1612" s="13">
        <v>129</v>
      </c>
      <c r="O1612" s="13">
        <v>188.98500000000001</v>
      </c>
      <c r="P1612" s="13">
        <v>115.825</v>
      </c>
      <c r="Q1612" s="13">
        <v>167.15199999999999</v>
      </c>
      <c r="R1612" s="13">
        <v>125.834</v>
      </c>
      <c r="S1612" s="13" t="e">
        <f t="shared" ca="1" si="35"/>
        <v>#NAME?</v>
      </c>
      <c r="T1612" s="13">
        <v>53</v>
      </c>
      <c r="U1612" s="13">
        <v>19.5</v>
      </c>
    </row>
    <row r="1613" spans="1:21" s="4" customFormat="1">
      <c r="A1613" s="10">
        <v>42494</v>
      </c>
      <c r="B1613" s="13">
        <v>5392.8630000000003</v>
      </c>
      <c r="C1613" s="13">
        <v>344.54300000000001</v>
      </c>
      <c r="D1613" s="13">
        <v>101.229</v>
      </c>
      <c r="E1613" s="13">
        <v>229.994</v>
      </c>
      <c r="F1613" s="13">
        <v>169.20400000000001</v>
      </c>
      <c r="G1613" s="13">
        <v>161.14400000000001</v>
      </c>
      <c r="H1613" s="13">
        <v>264.28399999999999</v>
      </c>
      <c r="I1613" s="13">
        <v>143</v>
      </c>
      <c r="J1613" s="13">
        <v>110.5</v>
      </c>
      <c r="K1613" s="13">
        <v>306.64299999999997</v>
      </c>
      <c r="L1613" s="13">
        <v>262.78699999999998</v>
      </c>
      <c r="M1613" s="13">
        <v>65.167000000000002</v>
      </c>
      <c r="N1613" s="13">
        <v>131.167</v>
      </c>
      <c r="O1613" s="13">
        <v>192.971</v>
      </c>
      <c r="P1613" s="13">
        <v>119.477</v>
      </c>
      <c r="Q1613" s="13">
        <v>165.96700000000001</v>
      </c>
      <c r="R1613" s="13">
        <v>127.024</v>
      </c>
      <c r="S1613" s="13" t="e">
        <f t="shared" ca="1" si="35"/>
        <v>#NAME?</v>
      </c>
      <c r="T1613" s="13">
        <v>53</v>
      </c>
      <c r="U1613" s="13">
        <v>19.5</v>
      </c>
    </row>
    <row r="1614" spans="1:21" s="4" customFormat="1">
      <c r="A1614" s="10">
        <v>42495</v>
      </c>
      <c r="B1614" s="13">
        <v>5392.8630000000003</v>
      </c>
      <c r="C1614" s="13">
        <v>346.71100000000001</v>
      </c>
      <c r="D1614" s="13">
        <v>101.27</v>
      </c>
      <c r="E1614" s="13">
        <v>231.77600000000001</v>
      </c>
      <c r="F1614" s="13">
        <v>170.05500000000001</v>
      </c>
      <c r="G1614" s="13">
        <v>161.148</v>
      </c>
      <c r="H1614" s="13">
        <v>262.76900000000001</v>
      </c>
      <c r="I1614" s="13">
        <v>143</v>
      </c>
      <c r="J1614" s="13">
        <v>110.5</v>
      </c>
      <c r="K1614" s="13">
        <v>307.89100000000002</v>
      </c>
      <c r="L1614" s="13">
        <v>267.31900000000002</v>
      </c>
      <c r="M1614" s="13">
        <v>63.832999999999998</v>
      </c>
      <c r="N1614" s="13">
        <v>127.667</v>
      </c>
      <c r="O1614" s="13">
        <v>189.679</v>
      </c>
      <c r="P1614" s="13">
        <v>116.5</v>
      </c>
      <c r="Q1614" s="13">
        <v>164.32900000000001</v>
      </c>
      <c r="R1614" s="13">
        <v>124.68600000000001</v>
      </c>
      <c r="S1614" s="13" t="e">
        <f t="shared" ca="1" si="35"/>
        <v>#NAME?</v>
      </c>
      <c r="T1614" s="13">
        <v>53</v>
      </c>
      <c r="U1614" s="13">
        <v>19.5</v>
      </c>
    </row>
    <row r="1615" spans="1:21" s="4" customFormat="1">
      <c r="A1615" s="10">
        <v>42496</v>
      </c>
      <c r="B1615" s="13">
        <v>5392.8630000000003</v>
      </c>
      <c r="C1615" s="13">
        <v>341.44900000000001</v>
      </c>
      <c r="D1615" s="13">
        <v>98.460999999999999</v>
      </c>
      <c r="E1615" s="13">
        <v>227.57</v>
      </c>
      <c r="F1615" s="13">
        <v>165.715</v>
      </c>
      <c r="G1615" s="13">
        <v>156.268</v>
      </c>
      <c r="H1615" s="13">
        <v>261.23700000000002</v>
      </c>
      <c r="I1615" s="13">
        <v>143</v>
      </c>
      <c r="J1615" s="13">
        <v>110.5</v>
      </c>
      <c r="K1615" s="13">
        <v>303.86</v>
      </c>
      <c r="L1615" s="13">
        <v>266.76900000000001</v>
      </c>
      <c r="M1615" s="13">
        <v>64.665999999999997</v>
      </c>
      <c r="N1615" s="13">
        <v>129.334</v>
      </c>
      <c r="O1615" s="13">
        <v>192.77500000000001</v>
      </c>
      <c r="P1615" s="13">
        <v>116.495</v>
      </c>
      <c r="Q1615" s="13">
        <v>162.98500000000001</v>
      </c>
      <c r="R1615" s="13">
        <v>125.02200000000001</v>
      </c>
      <c r="S1615" s="13" t="e">
        <f t="shared" ca="1" si="35"/>
        <v>#NAME?</v>
      </c>
      <c r="T1615" s="13">
        <v>53</v>
      </c>
      <c r="U1615" s="13">
        <v>19.5</v>
      </c>
    </row>
    <row r="1616" spans="1:21" s="4" customFormat="1">
      <c r="A1616" s="10">
        <v>42497</v>
      </c>
      <c r="B1616" s="13">
        <v>5392.8630000000003</v>
      </c>
      <c r="C1616" s="13">
        <v>341.44900000000001</v>
      </c>
      <c r="D1616" s="13">
        <v>98.460999999999999</v>
      </c>
      <c r="E1616" s="13">
        <v>227.57</v>
      </c>
      <c r="F1616" s="13">
        <v>165.715</v>
      </c>
      <c r="G1616" s="13">
        <v>156.268</v>
      </c>
      <c r="H1616" s="13">
        <v>261.23700000000002</v>
      </c>
      <c r="I1616" s="13">
        <v>143</v>
      </c>
      <c r="J1616" s="13">
        <v>110.5</v>
      </c>
      <c r="K1616" s="13">
        <v>303.86</v>
      </c>
      <c r="L1616" s="13">
        <v>266.76900000000001</v>
      </c>
      <c r="M1616" s="13">
        <v>64.665999999999997</v>
      </c>
      <c r="N1616" s="13">
        <v>129.334</v>
      </c>
      <c r="O1616" s="13">
        <v>192.77500000000001</v>
      </c>
      <c r="P1616" s="13">
        <v>116.495</v>
      </c>
      <c r="Q1616" s="13">
        <v>162.98500000000001</v>
      </c>
      <c r="R1616" s="13">
        <v>125.02200000000001</v>
      </c>
      <c r="S1616" s="13" t="e">
        <f t="shared" ca="1" si="35"/>
        <v>#NAME?</v>
      </c>
      <c r="T1616" s="13">
        <v>53</v>
      </c>
      <c r="U1616" s="13">
        <v>19.5</v>
      </c>
    </row>
    <row r="1617" spans="1:21" s="4" customFormat="1">
      <c r="A1617" s="10">
        <v>42498</v>
      </c>
      <c r="B1617" s="13">
        <v>5392.8630000000003</v>
      </c>
      <c r="C1617" s="13">
        <v>341.44900000000001</v>
      </c>
      <c r="D1617" s="13">
        <v>98.460999999999999</v>
      </c>
      <c r="E1617" s="13">
        <v>227.57</v>
      </c>
      <c r="F1617" s="13">
        <v>165.715</v>
      </c>
      <c r="G1617" s="13">
        <v>156.268</v>
      </c>
      <c r="H1617" s="13">
        <v>261.23700000000002</v>
      </c>
      <c r="I1617" s="13">
        <v>143</v>
      </c>
      <c r="J1617" s="13">
        <v>110.5</v>
      </c>
      <c r="K1617" s="13">
        <v>303.86</v>
      </c>
      <c r="L1617" s="13">
        <v>266.76900000000001</v>
      </c>
      <c r="M1617" s="13">
        <v>64.665999999999997</v>
      </c>
      <c r="N1617" s="13">
        <v>129.334</v>
      </c>
      <c r="O1617" s="13">
        <v>192.77500000000001</v>
      </c>
      <c r="P1617" s="13">
        <v>116.495</v>
      </c>
      <c r="Q1617" s="13">
        <v>162.98500000000001</v>
      </c>
      <c r="R1617" s="13">
        <v>125.02200000000001</v>
      </c>
      <c r="S1617" s="13" t="e">
        <f t="shared" ca="1" si="35"/>
        <v>#NAME?</v>
      </c>
      <c r="T1617" s="13">
        <v>53</v>
      </c>
      <c r="U1617" s="13">
        <v>19.5</v>
      </c>
    </row>
    <row r="1618" spans="1:21" s="4" customFormat="1">
      <c r="A1618" s="10">
        <v>42499</v>
      </c>
      <c r="B1618" s="13">
        <v>5392.8630000000003</v>
      </c>
      <c r="C1618" s="13">
        <v>347.73</v>
      </c>
      <c r="D1618" s="13">
        <v>100.383</v>
      </c>
      <c r="E1618" s="13">
        <v>230.858</v>
      </c>
      <c r="F1618" s="13">
        <v>168.73</v>
      </c>
      <c r="G1618" s="13">
        <v>159.399</v>
      </c>
      <c r="H1618" s="13">
        <v>265.274</v>
      </c>
      <c r="I1618" s="13">
        <v>143</v>
      </c>
      <c r="J1618" s="13">
        <v>110.5</v>
      </c>
      <c r="K1618" s="13">
        <v>310.12400000000002</v>
      </c>
      <c r="L1618" s="13">
        <v>270.72699999999998</v>
      </c>
      <c r="M1618" s="13">
        <v>63.828000000000003</v>
      </c>
      <c r="N1618" s="13">
        <v>128.333</v>
      </c>
      <c r="O1618" s="13">
        <v>189.31700000000001</v>
      </c>
      <c r="P1618" s="13">
        <v>113.983</v>
      </c>
      <c r="Q1618" s="13">
        <v>159.47999999999999</v>
      </c>
      <c r="R1618" s="13">
        <v>123.69799999999999</v>
      </c>
      <c r="S1618" s="13" t="e">
        <f t="shared" ca="1" si="35"/>
        <v>#NAME?</v>
      </c>
      <c r="T1618" s="13">
        <v>53</v>
      </c>
      <c r="U1618" s="13">
        <v>19.5</v>
      </c>
    </row>
    <row r="1619" spans="1:21" s="4" customFormat="1">
      <c r="A1619" s="10">
        <v>42500</v>
      </c>
      <c r="B1619" s="13">
        <v>5392.8630000000003</v>
      </c>
      <c r="C1619" s="13">
        <v>337.23399999999998</v>
      </c>
      <c r="D1619" s="13">
        <v>98.634</v>
      </c>
      <c r="E1619" s="13">
        <v>228.45699999999999</v>
      </c>
      <c r="F1619" s="13">
        <v>165.358</v>
      </c>
      <c r="G1619" s="13">
        <v>156.042</v>
      </c>
      <c r="H1619" s="13">
        <v>261.255</v>
      </c>
      <c r="I1619" s="13">
        <v>143</v>
      </c>
      <c r="J1619" s="13">
        <v>110.5</v>
      </c>
      <c r="K1619" s="13">
        <v>306.11700000000002</v>
      </c>
      <c r="L1619" s="13">
        <v>267.59300000000002</v>
      </c>
      <c r="M1619" s="13">
        <v>62</v>
      </c>
      <c r="N1619" s="13">
        <v>127.001</v>
      </c>
      <c r="O1619" s="13">
        <v>186.83799999999999</v>
      </c>
      <c r="P1619" s="13">
        <v>112.003</v>
      </c>
      <c r="Q1619" s="13">
        <v>157.512</v>
      </c>
      <c r="R1619" s="13">
        <v>123.01</v>
      </c>
      <c r="S1619" s="13" t="e">
        <f t="shared" ca="1" si="35"/>
        <v>#NAME?</v>
      </c>
      <c r="T1619" s="13">
        <v>53</v>
      </c>
      <c r="U1619" s="13">
        <v>19.5</v>
      </c>
    </row>
    <row r="1620" spans="1:21" s="4" customFormat="1">
      <c r="A1620" s="10">
        <v>42501</v>
      </c>
      <c r="B1620" s="13">
        <v>5392.8630000000003</v>
      </c>
      <c r="C1620" s="13">
        <v>327.14999999999998</v>
      </c>
      <c r="D1620" s="13">
        <v>98.956999999999994</v>
      </c>
      <c r="E1620" s="13">
        <v>226.4</v>
      </c>
      <c r="F1620" s="13">
        <v>164.90100000000001</v>
      </c>
      <c r="G1620" s="13">
        <v>154.971</v>
      </c>
      <c r="H1620" s="13">
        <v>253.5</v>
      </c>
      <c r="I1620" s="13">
        <v>143</v>
      </c>
      <c r="J1620" s="13">
        <v>110.5</v>
      </c>
      <c r="K1620" s="13">
        <v>302.38600000000002</v>
      </c>
      <c r="L1620" s="13">
        <v>266.416</v>
      </c>
      <c r="M1620" s="13">
        <v>61.5</v>
      </c>
      <c r="N1620" s="13">
        <v>126.666</v>
      </c>
      <c r="O1620" s="13">
        <v>185.166</v>
      </c>
      <c r="P1620" s="13">
        <v>112.33199999999999</v>
      </c>
      <c r="Q1620" s="13">
        <v>157.166</v>
      </c>
      <c r="R1620" s="13">
        <v>121.996</v>
      </c>
      <c r="S1620" s="13" t="e">
        <f t="shared" ca="1" si="35"/>
        <v>#NAME?</v>
      </c>
      <c r="T1620" s="13">
        <v>53</v>
      </c>
      <c r="U1620" s="13">
        <v>19.5</v>
      </c>
    </row>
    <row r="1621" spans="1:21" s="4" customFormat="1">
      <c r="A1621" s="10">
        <v>42502</v>
      </c>
      <c r="B1621" s="13">
        <v>5392.8630000000003</v>
      </c>
      <c r="C1621" s="13">
        <v>326.596</v>
      </c>
      <c r="D1621" s="13">
        <v>98.665999999999997</v>
      </c>
      <c r="E1621" s="13">
        <v>223.482</v>
      </c>
      <c r="F1621" s="13">
        <v>164.74100000000001</v>
      </c>
      <c r="G1621" s="13">
        <v>153.97</v>
      </c>
      <c r="H1621" s="13">
        <v>251.143</v>
      </c>
      <c r="I1621" s="13">
        <v>143</v>
      </c>
      <c r="J1621" s="13">
        <v>110.5</v>
      </c>
      <c r="K1621" s="13">
        <v>299.14600000000002</v>
      </c>
      <c r="L1621" s="13">
        <v>266.56900000000002</v>
      </c>
      <c r="M1621" s="13">
        <v>62.667000000000002</v>
      </c>
      <c r="N1621" s="13">
        <v>125.833</v>
      </c>
      <c r="O1621" s="13">
        <v>183.33199999999999</v>
      </c>
      <c r="P1621" s="13">
        <v>112.657</v>
      </c>
      <c r="Q1621" s="13">
        <v>158.02099999999999</v>
      </c>
      <c r="R1621" s="13">
        <v>121.97799999999999</v>
      </c>
      <c r="S1621" s="13" t="e">
        <f t="shared" ca="1" si="35"/>
        <v>#NAME?</v>
      </c>
      <c r="T1621" s="13">
        <v>53</v>
      </c>
      <c r="U1621" s="13">
        <v>19.5</v>
      </c>
    </row>
    <row r="1622" spans="1:21" s="4" customFormat="1">
      <c r="A1622" s="10">
        <v>42503</v>
      </c>
      <c r="B1622" s="13">
        <v>5392.8630000000003</v>
      </c>
      <c r="C1622" s="13">
        <v>328.78199999999998</v>
      </c>
      <c r="D1622" s="13">
        <v>99.945999999999998</v>
      </c>
      <c r="E1622" s="13">
        <v>226.58099999999999</v>
      </c>
      <c r="F1622" s="13">
        <v>166.52699999999999</v>
      </c>
      <c r="G1622" s="13">
        <v>156.583</v>
      </c>
      <c r="H1622" s="13">
        <v>254.01599999999999</v>
      </c>
      <c r="I1622" s="13">
        <v>143</v>
      </c>
      <c r="J1622" s="13">
        <v>110.5</v>
      </c>
      <c r="K1622" s="13">
        <v>303.899</v>
      </c>
      <c r="L1622" s="13">
        <v>270.31799999999998</v>
      </c>
      <c r="M1622" s="13">
        <v>64.158000000000001</v>
      </c>
      <c r="N1622" s="13">
        <v>127.667</v>
      </c>
      <c r="O1622" s="13">
        <v>186.81899999999999</v>
      </c>
      <c r="P1622" s="13">
        <v>113.822</v>
      </c>
      <c r="Q1622" s="13">
        <v>157.65899999999999</v>
      </c>
      <c r="R1622" s="13">
        <v>122.333</v>
      </c>
      <c r="S1622" s="13" t="e">
        <f t="shared" ca="1" si="35"/>
        <v>#NAME?</v>
      </c>
      <c r="T1622" s="13">
        <v>53</v>
      </c>
      <c r="U1622" s="13">
        <v>19.5</v>
      </c>
    </row>
    <row r="1623" spans="1:21" s="4" customFormat="1">
      <c r="A1623" s="10">
        <v>42504</v>
      </c>
      <c r="B1623" s="13">
        <v>5392.8630000000003</v>
      </c>
      <c r="C1623" s="13">
        <v>328.78199999999998</v>
      </c>
      <c r="D1623" s="13">
        <v>99.945999999999998</v>
      </c>
      <c r="E1623" s="13">
        <v>226.58099999999999</v>
      </c>
      <c r="F1623" s="13">
        <v>166.52699999999999</v>
      </c>
      <c r="G1623" s="13">
        <v>156.583</v>
      </c>
      <c r="H1623" s="13">
        <v>254.01599999999999</v>
      </c>
      <c r="I1623" s="13">
        <v>143</v>
      </c>
      <c r="J1623" s="13">
        <v>110.5</v>
      </c>
      <c r="K1623" s="13">
        <v>303.899</v>
      </c>
      <c r="L1623" s="13">
        <v>270.31799999999998</v>
      </c>
      <c r="M1623" s="13">
        <v>64.158000000000001</v>
      </c>
      <c r="N1623" s="13">
        <v>127.667</v>
      </c>
      <c r="O1623" s="13">
        <v>186.81899999999999</v>
      </c>
      <c r="P1623" s="13">
        <v>113.822</v>
      </c>
      <c r="Q1623" s="13">
        <v>157.65899999999999</v>
      </c>
      <c r="R1623" s="13">
        <v>122.333</v>
      </c>
      <c r="S1623" s="13" t="e">
        <f t="shared" ca="1" si="35"/>
        <v>#NAME?</v>
      </c>
      <c r="T1623" s="13">
        <v>53</v>
      </c>
      <c r="U1623" s="13">
        <v>19.5</v>
      </c>
    </row>
    <row r="1624" spans="1:21" s="4" customFormat="1">
      <c r="A1624" s="10">
        <v>42505</v>
      </c>
      <c r="B1624" s="13">
        <v>5392.8630000000003</v>
      </c>
      <c r="C1624" s="13">
        <v>328.78199999999998</v>
      </c>
      <c r="D1624" s="13">
        <v>99.945999999999998</v>
      </c>
      <c r="E1624" s="13">
        <v>226.58099999999999</v>
      </c>
      <c r="F1624" s="13">
        <v>166.52699999999999</v>
      </c>
      <c r="G1624" s="13">
        <v>156.583</v>
      </c>
      <c r="H1624" s="13">
        <v>254.01599999999999</v>
      </c>
      <c r="I1624" s="13">
        <v>143</v>
      </c>
      <c r="J1624" s="13">
        <v>110.5</v>
      </c>
      <c r="K1624" s="13">
        <v>303.899</v>
      </c>
      <c r="L1624" s="13">
        <v>270.31799999999998</v>
      </c>
      <c r="M1624" s="13">
        <v>64.158000000000001</v>
      </c>
      <c r="N1624" s="13">
        <v>127.667</v>
      </c>
      <c r="O1624" s="13">
        <v>186.81899999999999</v>
      </c>
      <c r="P1624" s="13">
        <v>113.822</v>
      </c>
      <c r="Q1624" s="13">
        <v>157.65899999999999</v>
      </c>
      <c r="R1624" s="13">
        <v>122.333</v>
      </c>
      <c r="S1624" s="13" t="e">
        <f t="shared" ca="1" si="35"/>
        <v>#NAME?</v>
      </c>
      <c r="T1624" s="13">
        <v>53</v>
      </c>
      <c r="U1624" s="13">
        <v>19.5</v>
      </c>
    </row>
    <row r="1625" spans="1:21" s="4" customFormat="1">
      <c r="A1625" s="10">
        <v>42506</v>
      </c>
      <c r="B1625" s="13">
        <v>5392.8630000000003</v>
      </c>
      <c r="C1625" s="13">
        <v>328.22399999999999</v>
      </c>
      <c r="D1625" s="13">
        <v>98.805999999999997</v>
      </c>
      <c r="E1625" s="13">
        <v>224.93199999999999</v>
      </c>
      <c r="F1625" s="13">
        <v>166.33500000000001</v>
      </c>
      <c r="G1625" s="13">
        <v>155.82599999999999</v>
      </c>
      <c r="H1625" s="13">
        <v>249.12200000000001</v>
      </c>
      <c r="I1625" s="13">
        <v>143</v>
      </c>
      <c r="J1625" s="13">
        <v>110.5</v>
      </c>
      <c r="K1625" s="13">
        <v>311.76299999999998</v>
      </c>
      <c r="L1625" s="13">
        <v>271.29500000000002</v>
      </c>
      <c r="M1625" s="13">
        <v>64</v>
      </c>
      <c r="N1625" s="13">
        <v>127.667</v>
      </c>
      <c r="O1625" s="13">
        <v>187.839</v>
      </c>
      <c r="P1625" s="13">
        <v>112.66800000000001</v>
      </c>
      <c r="Q1625" s="13">
        <v>155.99799999999999</v>
      </c>
      <c r="R1625" s="13">
        <v>121</v>
      </c>
      <c r="S1625" s="13" t="e">
        <f t="shared" ca="1" si="35"/>
        <v>#NAME?</v>
      </c>
      <c r="T1625" s="13">
        <v>53</v>
      </c>
      <c r="U1625" s="13">
        <v>19.5</v>
      </c>
    </row>
    <row r="1626" spans="1:21" s="4" customFormat="1">
      <c r="A1626" s="10">
        <v>42507</v>
      </c>
      <c r="B1626" s="13">
        <v>5392.8630000000003</v>
      </c>
      <c r="C1626" s="13">
        <v>332.565</v>
      </c>
      <c r="D1626" s="13">
        <v>100.965</v>
      </c>
      <c r="E1626" s="13">
        <v>226.79599999999999</v>
      </c>
      <c r="F1626" s="13">
        <v>169.56299999999999</v>
      </c>
      <c r="G1626" s="13">
        <v>158.08199999999999</v>
      </c>
      <c r="H1626" s="13">
        <v>250.49</v>
      </c>
      <c r="I1626" s="13">
        <v>143</v>
      </c>
      <c r="J1626" s="13">
        <v>110.5</v>
      </c>
      <c r="K1626" s="13">
        <v>311.51100000000002</v>
      </c>
      <c r="L1626" s="13">
        <v>269.60599999999999</v>
      </c>
      <c r="M1626" s="13">
        <v>62.917999999999999</v>
      </c>
      <c r="N1626" s="13">
        <v>125.999</v>
      </c>
      <c r="O1626" s="13">
        <v>186.31100000000001</v>
      </c>
      <c r="P1626" s="13">
        <v>110.994</v>
      </c>
      <c r="Q1626" s="13">
        <v>154.99</v>
      </c>
      <c r="R1626" s="13">
        <v>119.956</v>
      </c>
      <c r="S1626" s="13" t="e">
        <f t="shared" ca="1" si="35"/>
        <v>#NAME?</v>
      </c>
      <c r="T1626" s="13">
        <v>53</v>
      </c>
      <c r="U1626" s="13">
        <v>19.5</v>
      </c>
    </row>
    <row r="1627" spans="1:21" s="4" customFormat="1">
      <c r="A1627" s="10">
        <v>42508</v>
      </c>
      <c r="B1627" s="13">
        <v>5392.8630000000003</v>
      </c>
      <c r="C1627" s="13">
        <v>342.75299999999999</v>
      </c>
      <c r="D1627" s="13">
        <v>104.24299999999999</v>
      </c>
      <c r="E1627" s="13">
        <v>233.501</v>
      </c>
      <c r="F1627" s="13">
        <v>174.036</v>
      </c>
      <c r="G1627" s="13">
        <v>162.24299999999999</v>
      </c>
      <c r="H1627" s="13">
        <v>258.75799999999998</v>
      </c>
      <c r="I1627" s="13">
        <v>143</v>
      </c>
      <c r="J1627" s="13">
        <v>110.5</v>
      </c>
      <c r="K1627" s="13">
        <v>318.64400000000001</v>
      </c>
      <c r="L1627" s="13">
        <v>275.72000000000003</v>
      </c>
      <c r="M1627" s="13">
        <v>63.334000000000003</v>
      </c>
      <c r="N1627" s="13">
        <v>125.667</v>
      </c>
      <c r="O1627" s="13">
        <v>191.29300000000001</v>
      </c>
      <c r="P1627" s="13">
        <v>113.30800000000001</v>
      </c>
      <c r="Q1627" s="13">
        <v>159.30000000000001</v>
      </c>
      <c r="R1627" s="13">
        <v>121.315</v>
      </c>
      <c r="S1627" s="13" t="e">
        <f t="shared" ca="1" si="35"/>
        <v>#NAME?</v>
      </c>
      <c r="T1627" s="13">
        <v>53</v>
      </c>
      <c r="U1627" s="13">
        <v>19.5</v>
      </c>
    </row>
    <row r="1628" spans="1:21" s="4" customFormat="1">
      <c r="A1628" s="10">
        <v>42509</v>
      </c>
      <c r="B1628" s="13">
        <v>5392.8630000000003</v>
      </c>
      <c r="C1628" s="13">
        <v>349.63400000000001</v>
      </c>
      <c r="D1628" s="13">
        <v>106.238</v>
      </c>
      <c r="E1628" s="13">
        <v>234.607</v>
      </c>
      <c r="F1628" s="13">
        <v>176.00899999999999</v>
      </c>
      <c r="G1628" s="13">
        <v>164.13900000000001</v>
      </c>
      <c r="H1628" s="13">
        <v>271.822</v>
      </c>
      <c r="I1628" s="13">
        <v>143</v>
      </c>
      <c r="J1628" s="13">
        <v>110.5</v>
      </c>
      <c r="K1628" s="13">
        <v>325.142</v>
      </c>
      <c r="L1628" s="13">
        <v>279.77800000000002</v>
      </c>
      <c r="M1628" s="13">
        <v>65</v>
      </c>
      <c r="N1628" s="13">
        <v>128.33500000000001</v>
      </c>
      <c r="O1628" s="13">
        <v>197.71299999999999</v>
      </c>
      <c r="P1628" s="13">
        <v>115.825</v>
      </c>
      <c r="Q1628" s="13">
        <v>166.483</v>
      </c>
      <c r="R1628" s="13">
        <v>123.661</v>
      </c>
      <c r="S1628" s="13" t="e">
        <f t="shared" ca="1" si="35"/>
        <v>#NAME?</v>
      </c>
      <c r="T1628" s="13">
        <v>53</v>
      </c>
      <c r="U1628" s="13">
        <v>19.5</v>
      </c>
    </row>
    <row r="1629" spans="1:21" s="4" customFormat="1">
      <c r="A1629" s="10">
        <v>42510</v>
      </c>
      <c r="B1629" s="13">
        <v>5392.8630000000003</v>
      </c>
      <c r="C1629" s="13">
        <v>345.83</v>
      </c>
      <c r="D1629" s="13">
        <v>105.902</v>
      </c>
      <c r="E1629" s="13">
        <v>234.21199999999999</v>
      </c>
      <c r="F1629" s="13">
        <v>174.38200000000001</v>
      </c>
      <c r="G1629" s="13">
        <v>163.655</v>
      </c>
      <c r="H1629" s="13">
        <v>267.63099999999997</v>
      </c>
      <c r="I1629" s="13">
        <v>143</v>
      </c>
      <c r="J1629" s="13">
        <v>110.5</v>
      </c>
      <c r="K1629" s="13">
        <v>317.75400000000002</v>
      </c>
      <c r="L1629" s="13">
        <v>279.50799999999998</v>
      </c>
      <c r="M1629" s="13">
        <v>63.082999999999998</v>
      </c>
      <c r="N1629" s="13">
        <v>125.333</v>
      </c>
      <c r="O1629" s="13">
        <v>194.16</v>
      </c>
      <c r="P1629" s="13">
        <v>113.33</v>
      </c>
      <c r="Q1629" s="13">
        <v>162.005</v>
      </c>
      <c r="R1629" s="13">
        <v>123.485</v>
      </c>
      <c r="S1629" s="13" t="e">
        <f t="shared" ref="S1629:S1692" ca="1" si="36">+IFERROR(VLOOKUP($A1629,$Y$28:$Z$330,2,0),S1628)</f>
        <v>#NAME?</v>
      </c>
      <c r="T1629" s="13">
        <v>53</v>
      </c>
      <c r="U1629" s="13">
        <v>19.5</v>
      </c>
    </row>
    <row r="1630" spans="1:21" s="4" customFormat="1">
      <c r="A1630" s="10">
        <v>42511</v>
      </c>
      <c r="B1630" s="13">
        <v>5392.8630000000003</v>
      </c>
      <c r="C1630" s="13">
        <v>345.83</v>
      </c>
      <c r="D1630" s="13">
        <v>105.902</v>
      </c>
      <c r="E1630" s="13">
        <v>234.21199999999999</v>
      </c>
      <c r="F1630" s="13">
        <v>174.38200000000001</v>
      </c>
      <c r="G1630" s="13">
        <v>163.655</v>
      </c>
      <c r="H1630" s="13">
        <v>267.63099999999997</v>
      </c>
      <c r="I1630" s="13">
        <v>143</v>
      </c>
      <c r="J1630" s="13">
        <v>110.5</v>
      </c>
      <c r="K1630" s="13">
        <v>317.75400000000002</v>
      </c>
      <c r="L1630" s="13">
        <v>279.50799999999998</v>
      </c>
      <c r="M1630" s="13">
        <v>63.082999999999998</v>
      </c>
      <c r="N1630" s="13">
        <v>125.333</v>
      </c>
      <c r="O1630" s="13">
        <v>194.16</v>
      </c>
      <c r="P1630" s="13">
        <v>113.33</v>
      </c>
      <c r="Q1630" s="13">
        <v>162.005</v>
      </c>
      <c r="R1630" s="13">
        <v>123.485</v>
      </c>
      <c r="S1630" s="13" t="e">
        <f t="shared" ca="1" si="36"/>
        <v>#NAME?</v>
      </c>
      <c r="T1630" s="13">
        <v>53</v>
      </c>
      <c r="U1630" s="13">
        <v>19.5</v>
      </c>
    </row>
    <row r="1631" spans="1:21" s="4" customFormat="1">
      <c r="A1631" s="10">
        <v>42512</v>
      </c>
      <c r="B1631" s="13">
        <v>5392.8630000000003</v>
      </c>
      <c r="C1631" s="13">
        <v>345.83</v>
      </c>
      <c r="D1631" s="13">
        <v>105.902</v>
      </c>
      <c r="E1631" s="13">
        <v>234.21199999999999</v>
      </c>
      <c r="F1631" s="13">
        <v>174.38200000000001</v>
      </c>
      <c r="G1631" s="13">
        <v>163.655</v>
      </c>
      <c r="H1631" s="13">
        <v>267.63099999999997</v>
      </c>
      <c r="I1631" s="13">
        <v>143</v>
      </c>
      <c r="J1631" s="13">
        <v>110.5</v>
      </c>
      <c r="K1631" s="13">
        <v>317.75400000000002</v>
      </c>
      <c r="L1631" s="13">
        <v>279.50799999999998</v>
      </c>
      <c r="M1631" s="13">
        <v>63.082999999999998</v>
      </c>
      <c r="N1631" s="13">
        <v>125.333</v>
      </c>
      <c r="O1631" s="13">
        <v>194.16</v>
      </c>
      <c r="P1631" s="13">
        <v>113.33</v>
      </c>
      <c r="Q1631" s="13">
        <v>162.005</v>
      </c>
      <c r="R1631" s="13">
        <v>123.485</v>
      </c>
      <c r="S1631" s="13" t="e">
        <f t="shared" ca="1" si="36"/>
        <v>#NAME?</v>
      </c>
      <c r="T1631" s="13">
        <v>53</v>
      </c>
      <c r="U1631" s="13">
        <v>19.5</v>
      </c>
    </row>
    <row r="1632" spans="1:21" s="4" customFormat="1">
      <c r="A1632" s="10">
        <v>42513</v>
      </c>
      <c r="B1632" s="13">
        <v>5392.8630000000003</v>
      </c>
      <c r="C1632" s="13">
        <v>356.68799999999999</v>
      </c>
      <c r="D1632" s="13">
        <v>111.379</v>
      </c>
      <c r="E1632" s="13">
        <v>239.53399999999999</v>
      </c>
      <c r="F1632" s="13">
        <v>179.47</v>
      </c>
      <c r="G1632" s="13">
        <v>168.256</v>
      </c>
      <c r="H1632" s="13">
        <v>269.52300000000002</v>
      </c>
      <c r="I1632" s="13">
        <v>143</v>
      </c>
      <c r="J1632" s="13">
        <v>110.5</v>
      </c>
      <c r="K1632" s="13">
        <v>320.31700000000001</v>
      </c>
      <c r="L1632" s="13">
        <v>282.125</v>
      </c>
      <c r="M1632" s="13">
        <v>63</v>
      </c>
      <c r="N1632" s="13">
        <v>125.5</v>
      </c>
      <c r="O1632" s="13">
        <v>192.82599999999999</v>
      </c>
      <c r="P1632" s="13">
        <v>113.33499999999999</v>
      </c>
      <c r="Q1632" s="13">
        <v>162.49100000000001</v>
      </c>
      <c r="R1632" s="13">
        <v>122.997</v>
      </c>
      <c r="S1632" s="13" t="e">
        <f t="shared" ca="1" si="36"/>
        <v>#NAME?</v>
      </c>
      <c r="T1632" s="13">
        <v>53</v>
      </c>
      <c r="U1632" s="13">
        <v>19.5</v>
      </c>
    </row>
    <row r="1633" spans="1:21" s="4" customFormat="1">
      <c r="A1633" s="10">
        <v>42514</v>
      </c>
      <c r="B1633" s="13">
        <v>5392.8630000000003</v>
      </c>
      <c r="C1633" s="13">
        <v>355.80599999999998</v>
      </c>
      <c r="D1633" s="13">
        <v>111.75700000000001</v>
      </c>
      <c r="E1633" s="13">
        <v>238.92</v>
      </c>
      <c r="F1633" s="13">
        <v>178.46799999999999</v>
      </c>
      <c r="G1633" s="13">
        <v>167.73699999999999</v>
      </c>
      <c r="H1633" s="13">
        <v>262.625</v>
      </c>
      <c r="I1633" s="13">
        <v>143</v>
      </c>
      <c r="J1633" s="13">
        <v>110.5</v>
      </c>
      <c r="K1633" s="13">
        <v>315.05</v>
      </c>
      <c r="L1633" s="13">
        <v>276.952</v>
      </c>
      <c r="M1633" s="13">
        <v>62.668999999999997</v>
      </c>
      <c r="N1633" s="13">
        <v>125.334</v>
      </c>
      <c r="O1633" s="13">
        <v>194.167</v>
      </c>
      <c r="P1633" s="13">
        <v>113.009</v>
      </c>
      <c r="Q1633" s="13">
        <v>161.84</v>
      </c>
      <c r="R1633" s="13">
        <v>122.999</v>
      </c>
      <c r="S1633" s="13" t="e">
        <f t="shared" ca="1" si="36"/>
        <v>#NAME?</v>
      </c>
      <c r="T1633" s="13">
        <v>53</v>
      </c>
      <c r="U1633" s="13">
        <v>19.5</v>
      </c>
    </row>
    <row r="1634" spans="1:21" s="4" customFormat="1">
      <c r="A1634" s="10">
        <v>42515</v>
      </c>
      <c r="B1634" s="13">
        <v>5392.8630000000003</v>
      </c>
      <c r="C1634" s="13">
        <v>351.51900000000001</v>
      </c>
      <c r="D1634" s="13">
        <v>108.50700000000001</v>
      </c>
      <c r="E1634" s="13">
        <v>233.892</v>
      </c>
      <c r="F1634" s="13">
        <v>174.95599999999999</v>
      </c>
      <c r="G1634" s="13">
        <v>163.66900000000001</v>
      </c>
      <c r="H1634" s="13">
        <v>262.60399999999998</v>
      </c>
      <c r="I1634" s="13">
        <v>143</v>
      </c>
      <c r="J1634" s="13">
        <v>110.5</v>
      </c>
      <c r="K1634" s="13">
        <v>316.91899999999998</v>
      </c>
      <c r="L1634" s="13">
        <v>276.04000000000002</v>
      </c>
      <c r="M1634" s="13">
        <v>59.667000000000002</v>
      </c>
      <c r="N1634" s="13">
        <v>123.166</v>
      </c>
      <c r="O1634" s="13">
        <v>190</v>
      </c>
      <c r="P1634" s="13">
        <v>111.004</v>
      </c>
      <c r="Q1634" s="13">
        <v>159.334</v>
      </c>
      <c r="R1634" s="13">
        <v>120.991</v>
      </c>
      <c r="S1634" s="13" t="e">
        <f t="shared" ca="1" si="36"/>
        <v>#NAME?</v>
      </c>
      <c r="T1634" s="13">
        <v>53</v>
      </c>
      <c r="U1634" s="13">
        <v>19.5</v>
      </c>
    </row>
    <row r="1635" spans="1:21" s="4" customFormat="1">
      <c r="A1635" s="10">
        <v>42516</v>
      </c>
      <c r="B1635" s="13">
        <v>427.99900000000002</v>
      </c>
      <c r="C1635" s="13">
        <v>349.84199999999998</v>
      </c>
      <c r="D1635" s="13">
        <v>107.357</v>
      </c>
      <c r="E1635" s="13">
        <v>233.00800000000001</v>
      </c>
      <c r="F1635" s="13">
        <v>173.57499999999999</v>
      </c>
      <c r="G1635" s="13">
        <v>162.50299999999999</v>
      </c>
      <c r="H1635" s="13">
        <v>262.19600000000003</v>
      </c>
      <c r="I1635" s="13">
        <v>143</v>
      </c>
      <c r="J1635" s="13">
        <v>110.5</v>
      </c>
      <c r="K1635" s="13">
        <v>316.49900000000002</v>
      </c>
      <c r="L1635" s="13">
        <v>273.971</v>
      </c>
      <c r="M1635" s="13">
        <v>58.667000000000002</v>
      </c>
      <c r="N1635" s="13">
        <v>123.5</v>
      </c>
      <c r="O1635" s="13">
        <v>191.405</v>
      </c>
      <c r="P1635" s="13">
        <v>111.498</v>
      </c>
      <c r="Q1635" s="13">
        <v>158.66300000000001</v>
      </c>
      <c r="R1635" s="13">
        <v>120.99299999999999</v>
      </c>
      <c r="S1635" s="13" t="e">
        <f t="shared" ca="1" si="36"/>
        <v>#NAME?</v>
      </c>
      <c r="T1635" s="13">
        <v>53</v>
      </c>
      <c r="U1635" s="13">
        <v>19.5</v>
      </c>
    </row>
    <row r="1636" spans="1:21" s="4" customFormat="1">
      <c r="A1636" s="10">
        <v>42517</v>
      </c>
      <c r="B1636" s="13">
        <v>424.14</v>
      </c>
      <c r="C1636" s="13">
        <v>350.483</v>
      </c>
      <c r="D1636" s="13">
        <v>106.931</v>
      </c>
      <c r="E1636" s="13">
        <v>231.84200000000001</v>
      </c>
      <c r="F1636" s="13">
        <v>172.697</v>
      </c>
      <c r="G1636" s="13">
        <v>161.47399999999999</v>
      </c>
      <c r="H1636" s="13">
        <v>261.64299999999997</v>
      </c>
      <c r="I1636" s="13">
        <v>143</v>
      </c>
      <c r="J1636" s="13">
        <v>110.5</v>
      </c>
      <c r="K1636" s="13">
        <v>316.20600000000002</v>
      </c>
      <c r="L1636" s="13">
        <v>273.65300000000002</v>
      </c>
      <c r="M1636" s="13">
        <v>58.332999999999998</v>
      </c>
      <c r="N1636" s="13">
        <v>123.917</v>
      </c>
      <c r="O1636" s="13">
        <v>190.14699999999999</v>
      </c>
      <c r="P1636" s="13">
        <v>110.83499999999999</v>
      </c>
      <c r="Q1636" s="13">
        <v>158.495</v>
      </c>
      <c r="R1636" s="13">
        <v>120.99</v>
      </c>
      <c r="S1636" s="13" t="e">
        <f t="shared" ca="1" si="36"/>
        <v>#NAME?</v>
      </c>
      <c r="T1636" s="13">
        <v>53</v>
      </c>
      <c r="U1636" s="13">
        <v>19.5</v>
      </c>
    </row>
    <row r="1637" spans="1:21" s="4" customFormat="1">
      <c r="A1637" s="10">
        <v>42518</v>
      </c>
      <c r="B1637" s="13">
        <v>424.14</v>
      </c>
      <c r="C1637" s="13">
        <v>350.483</v>
      </c>
      <c r="D1637" s="13">
        <v>106.931</v>
      </c>
      <c r="E1637" s="13">
        <v>231.84200000000001</v>
      </c>
      <c r="F1637" s="13">
        <v>172.697</v>
      </c>
      <c r="G1637" s="13">
        <v>161.47399999999999</v>
      </c>
      <c r="H1637" s="13">
        <v>261.64299999999997</v>
      </c>
      <c r="I1637" s="13">
        <v>143</v>
      </c>
      <c r="J1637" s="13">
        <v>110.5</v>
      </c>
      <c r="K1637" s="13">
        <v>316.20600000000002</v>
      </c>
      <c r="L1637" s="13">
        <v>273.65300000000002</v>
      </c>
      <c r="M1637" s="13">
        <v>58.332999999999998</v>
      </c>
      <c r="N1637" s="13">
        <v>123.917</v>
      </c>
      <c r="O1637" s="13">
        <v>190.14699999999999</v>
      </c>
      <c r="P1637" s="13">
        <v>110.83499999999999</v>
      </c>
      <c r="Q1637" s="13">
        <v>158.495</v>
      </c>
      <c r="R1637" s="13">
        <v>120.99</v>
      </c>
      <c r="S1637" s="13" t="e">
        <f t="shared" ca="1" si="36"/>
        <v>#NAME?</v>
      </c>
      <c r="T1637" s="13">
        <v>53</v>
      </c>
      <c r="U1637" s="13">
        <v>19.5</v>
      </c>
    </row>
    <row r="1638" spans="1:21" s="4" customFormat="1">
      <c r="A1638" s="10">
        <v>42519</v>
      </c>
      <c r="B1638" s="13">
        <v>424.14</v>
      </c>
      <c r="C1638" s="13">
        <v>350.483</v>
      </c>
      <c r="D1638" s="13">
        <v>106.931</v>
      </c>
      <c r="E1638" s="13">
        <v>231.84200000000001</v>
      </c>
      <c r="F1638" s="13">
        <v>172.697</v>
      </c>
      <c r="G1638" s="13">
        <v>161.47399999999999</v>
      </c>
      <c r="H1638" s="13">
        <v>261.64299999999997</v>
      </c>
      <c r="I1638" s="13">
        <v>143</v>
      </c>
      <c r="J1638" s="13">
        <v>110.5</v>
      </c>
      <c r="K1638" s="13">
        <v>316.20600000000002</v>
      </c>
      <c r="L1638" s="13">
        <v>273.65300000000002</v>
      </c>
      <c r="M1638" s="13">
        <v>58.332999999999998</v>
      </c>
      <c r="N1638" s="13">
        <v>123.917</v>
      </c>
      <c r="O1638" s="13">
        <v>190.14699999999999</v>
      </c>
      <c r="P1638" s="13">
        <v>110.83499999999999</v>
      </c>
      <c r="Q1638" s="13">
        <v>158.495</v>
      </c>
      <c r="R1638" s="13">
        <v>120.99</v>
      </c>
      <c r="S1638" s="13" t="e">
        <f t="shared" ca="1" si="36"/>
        <v>#NAME?</v>
      </c>
      <c r="T1638" s="13">
        <v>53</v>
      </c>
      <c r="U1638" s="13">
        <v>19.5</v>
      </c>
    </row>
    <row r="1639" spans="1:21" s="4" customFormat="1">
      <c r="A1639" s="10">
        <v>42520</v>
      </c>
      <c r="B1639" s="13">
        <v>424.14</v>
      </c>
      <c r="C1639" s="13">
        <v>350.87599999999998</v>
      </c>
      <c r="D1639" s="13">
        <v>106.79300000000001</v>
      </c>
      <c r="E1639" s="13">
        <v>230.68899999999999</v>
      </c>
      <c r="F1639" s="13">
        <v>171.27799999999999</v>
      </c>
      <c r="G1639" s="13">
        <v>160.00200000000001</v>
      </c>
      <c r="H1639" s="13">
        <v>262.21800000000002</v>
      </c>
      <c r="I1639" s="13">
        <v>143</v>
      </c>
      <c r="J1639" s="13">
        <v>110.5</v>
      </c>
      <c r="K1639" s="13">
        <v>313.14999999999998</v>
      </c>
      <c r="L1639" s="13">
        <v>274.50599999999997</v>
      </c>
      <c r="M1639" s="13">
        <v>57.390999999999998</v>
      </c>
      <c r="N1639" s="13">
        <v>123.218</v>
      </c>
      <c r="O1639" s="13">
        <v>189.58600000000001</v>
      </c>
      <c r="P1639" s="13">
        <v>110.83499999999999</v>
      </c>
      <c r="Q1639" s="13">
        <v>157.43799999999999</v>
      </c>
      <c r="R1639" s="13">
        <v>120.497</v>
      </c>
      <c r="S1639" s="13" t="e">
        <f t="shared" ca="1" si="36"/>
        <v>#NAME?</v>
      </c>
      <c r="T1639" s="13">
        <v>53</v>
      </c>
      <c r="U1639" s="13">
        <v>19.5</v>
      </c>
    </row>
    <row r="1640" spans="1:21" s="4" customFormat="1">
      <c r="A1640" s="10">
        <v>42521</v>
      </c>
      <c r="B1640" s="13">
        <v>423.48099999999999</v>
      </c>
      <c r="C1640" s="13">
        <v>362.95299999999997</v>
      </c>
      <c r="D1640" s="13">
        <v>109.24299999999999</v>
      </c>
      <c r="E1640" s="13">
        <v>234.06299999999999</v>
      </c>
      <c r="F1640" s="13">
        <v>172.398</v>
      </c>
      <c r="G1640" s="13">
        <v>160.96</v>
      </c>
      <c r="H1640" s="13">
        <v>260.45100000000002</v>
      </c>
      <c r="I1640" s="13">
        <v>143</v>
      </c>
      <c r="J1640" s="13">
        <v>110.5</v>
      </c>
      <c r="K1640" s="13">
        <v>318.47000000000003</v>
      </c>
      <c r="L1640" s="13">
        <v>273.303</v>
      </c>
      <c r="M1640" s="13">
        <v>59</v>
      </c>
      <c r="N1640" s="13">
        <v>124.5</v>
      </c>
      <c r="O1640" s="13">
        <v>193.00200000000001</v>
      </c>
      <c r="P1640" s="13">
        <v>112.67</v>
      </c>
      <c r="Q1640" s="13">
        <v>162.167</v>
      </c>
      <c r="R1640" s="13">
        <v>118.16800000000001</v>
      </c>
      <c r="S1640" s="13" t="e">
        <f t="shared" ca="1" si="36"/>
        <v>#NAME?</v>
      </c>
      <c r="T1640" s="13">
        <v>53</v>
      </c>
      <c r="U1640" s="13">
        <v>19.5</v>
      </c>
    </row>
    <row r="1641" spans="1:21" s="4" customFormat="1">
      <c r="A1641" s="10">
        <v>42522</v>
      </c>
      <c r="B1641" s="13">
        <v>421.66800000000001</v>
      </c>
      <c r="C1641" s="13">
        <v>360.875</v>
      </c>
      <c r="D1641" s="13">
        <v>108.218</v>
      </c>
      <c r="E1641" s="13">
        <v>231.57499999999999</v>
      </c>
      <c r="F1641" s="13">
        <v>170.93299999999999</v>
      </c>
      <c r="G1641" s="13">
        <v>159.07900000000001</v>
      </c>
      <c r="H1641" s="13">
        <v>261.29300000000001</v>
      </c>
      <c r="I1641" s="13">
        <v>143</v>
      </c>
      <c r="J1641" s="13">
        <v>110.5</v>
      </c>
      <c r="K1641" s="13">
        <v>315.13200000000001</v>
      </c>
      <c r="L1641" s="13">
        <v>272.50599999999997</v>
      </c>
      <c r="M1641" s="13">
        <v>60.271000000000001</v>
      </c>
      <c r="N1641" s="13">
        <v>125.188</v>
      </c>
      <c r="O1641" s="13">
        <v>194.33</v>
      </c>
      <c r="P1641" s="13">
        <v>113.512</v>
      </c>
      <c r="Q1641" s="13">
        <v>164.53200000000001</v>
      </c>
      <c r="R1641" s="13">
        <v>119.28400000000001</v>
      </c>
      <c r="S1641" s="13" t="e">
        <f t="shared" ca="1" si="36"/>
        <v>#NAME?</v>
      </c>
      <c r="T1641" s="13">
        <v>53</v>
      </c>
      <c r="U1641" s="13">
        <v>19.5</v>
      </c>
    </row>
    <row r="1642" spans="1:21" s="4" customFormat="1">
      <c r="A1642" s="10">
        <v>42523</v>
      </c>
      <c r="B1642" s="13">
        <v>422.63900000000001</v>
      </c>
      <c r="C1642" s="13">
        <v>352.87400000000002</v>
      </c>
      <c r="D1642" s="13">
        <v>106.416</v>
      </c>
      <c r="E1642" s="13">
        <v>229.136</v>
      </c>
      <c r="F1642" s="13">
        <v>168.2</v>
      </c>
      <c r="G1642" s="13">
        <v>155.541</v>
      </c>
      <c r="H1642" s="13">
        <v>256.56599999999997</v>
      </c>
      <c r="I1642" s="13">
        <v>143</v>
      </c>
      <c r="J1642" s="13">
        <v>110.5</v>
      </c>
      <c r="K1642" s="13">
        <v>307.375</v>
      </c>
      <c r="L1642" s="13">
        <v>267.72399999999999</v>
      </c>
      <c r="M1642" s="13">
        <v>59.334000000000003</v>
      </c>
      <c r="N1642" s="13">
        <v>124.667</v>
      </c>
      <c r="O1642" s="13">
        <v>193.81700000000001</v>
      </c>
      <c r="P1642" s="13">
        <v>112.839</v>
      </c>
      <c r="Q1642" s="13">
        <v>163.65199999999999</v>
      </c>
      <c r="R1642" s="13">
        <v>119.336</v>
      </c>
      <c r="S1642" s="13" t="e">
        <f t="shared" ca="1" si="36"/>
        <v>#NAME?</v>
      </c>
      <c r="T1642" s="13">
        <v>53</v>
      </c>
      <c r="U1642" s="13">
        <v>19.5</v>
      </c>
    </row>
    <row r="1643" spans="1:21" s="4" customFormat="1">
      <c r="A1643" s="10">
        <v>42524</v>
      </c>
      <c r="B1643" s="13">
        <v>424.36</v>
      </c>
      <c r="C1643" s="13">
        <v>341.39299999999997</v>
      </c>
      <c r="D1643" s="13">
        <v>104.408</v>
      </c>
      <c r="E1643" s="13">
        <v>226.18799999999999</v>
      </c>
      <c r="F1643" s="13">
        <v>165.565</v>
      </c>
      <c r="G1643" s="13">
        <v>151.16999999999999</v>
      </c>
      <c r="H1643" s="13">
        <v>247.93199999999999</v>
      </c>
      <c r="I1643" s="13">
        <v>143</v>
      </c>
      <c r="J1643" s="13">
        <v>110.5</v>
      </c>
      <c r="K1643" s="13">
        <v>297.81400000000002</v>
      </c>
      <c r="L1643" s="13">
        <v>260.17599999999999</v>
      </c>
      <c r="M1643" s="13">
        <v>58.92</v>
      </c>
      <c r="N1643" s="13">
        <v>123.413</v>
      </c>
      <c r="O1643" s="13">
        <v>192.83799999999999</v>
      </c>
      <c r="P1643" s="13">
        <v>111.503</v>
      </c>
      <c r="Q1643" s="13">
        <v>161.67500000000001</v>
      </c>
      <c r="R1643" s="13">
        <v>118.36</v>
      </c>
      <c r="S1643" s="13" t="e">
        <f t="shared" ca="1" si="36"/>
        <v>#NAME?</v>
      </c>
      <c r="T1643" s="13">
        <v>53</v>
      </c>
      <c r="U1643" s="13">
        <v>19.5</v>
      </c>
    </row>
    <row r="1644" spans="1:21" s="4" customFormat="1">
      <c r="A1644" s="10">
        <v>42525</v>
      </c>
      <c r="B1644" s="13">
        <v>424.36</v>
      </c>
      <c r="C1644" s="13">
        <v>341.39299999999997</v>
      </c>
      <c r="D1644" s="13">
        <v>104.408</v>
      </c>
      <c r="E1644" s="13">
        <v>226.18799999999999</v>
      </c>
      <c r="F1644" s="13">
        <v>165.565</v>
      </c>
      <c r="G1644" s="13">
        <v>151.16999999999999</v>
      </c>
      <c r="H1644" s="13">
        <v>247.93199999999999</v>
      </c>
      <c r="I1644" s="13">
        <v>143</v>
      </c>
      <c r="J1644" s="13">
        <v>110.5</v>
      </c>
      <c r="K1644" s="13">
        <v>297.81400000000002</v>
      </c>
      <c r="L1644" s="13">
        <v>260.17599999999999</v>
      </c>
      <c r="M1644" s="13">
        <v>58.92</v>
      </c>
      <c r="N1644" s="13">
        <v>123.413</v>
      </c>
      <c r="O1644" s="13">
        <v>192.83799999999999</v>
      </c>
      <c r="P1644" s="13">
        <v>111.503</v>
      </c>
      <c r="Q1644" s="13">
        <v>161.67500000000001</v>
      </c>
      <c r="R1644" s="13">
        <v>118.36</v>
      </c>
      <c r="S1644" s="13" t="e">
        <f t="shared" ca="1" si="36"/>
        <v>#NAME?</v>
      </c>
      <c r="T1644" s="13">
        <v>53</v>
      </c>
      <c r="U1644" s="13">
        <v>19.5</v>
      </c>
    </row>
    <row r="1645" spans="1:21" s="4" customFormat="1">
      <c r="A1645" s="10">
        <v>42526</v>
      </c>
      <c r="B1645" s="13">
        <v>424.36</v>
      </c>
      <c r="C1645" s="13">
        <v>341.39299999999997</v>
      </c>
      <c r="D1645" s="13">
        <v>104.408</v>
      </c>
      <c r="E1645" s="13">
        <v>226.18799999999999</v>
      </c>
      <c r="F1645" s="13">
        <v>165.565</v>
      </c>
      <c r="G1645" s="13">
        <v>151.16999999999999</v>
      </c>
      <c r="H1645" s="13">
        <v>247.93199999999999</v>
      </c>
      <c r="I1645" s="13">
        <v>143</v>
      </c>
      <c r="J1645" s="13">
        <v>110.5</v>
      </c>
      <c r="K1645" s="13">
        <v>297.81400000000002</v>
      </c>
      <c r="L1645" s="13">
        <v>260.17599999999999</v>
      </c>
      <c r="M1645" s="13">
        <v>58.92</v>
      </c>
      <c r="N1645" s="13">
        <v>123.413</v>
      </c>
      <c r="O1645" s="13">
        <v>192.83799999999999</v>
      </c>
      <c r="P1645" s="13">
        <v>111.503</v>
      </c>
      <c r="Q1645" s="13">
        <v>161.67500000000001</v>
      </c>
      <c r="R1645" s="13">
        <v>118.36</v>
      </c>
      <c r="S1645" s="13" t="e">
        <f t="shared" ca="1" si="36"/>
        <v>#NAME?</v>
      </c>
      <c r="T1645" s="13">
        <v>53</v>
      </c>
      <c r="U1645" s="13">
        <v>19.5</v>
      </c>
    </row>
    <row r="1646" spans="1:21" s="4" customFormat="1">
      <c r="A1646" s="10">
        <v>42527</v>
      </c>
      <c r="B1646" s="13">
        <v>421.74900000000002</v>
      </c>
      <c r="C1646" s="13">
        <v>330.51600000000002</v>
      </c>
      <c r="D1646" s="13">
        <v>98.837999999999994</v>
      </c>
      <c r="E1646" s="13">
        <v>216.078</v>
      </c>
      <c r="F1646" s="13">
        <v>159.86199999999999</v>
      </c>
      <c r="G1646" s="13">
        <v>144.71700000000001</v>
      </c>
      <c r="H1646" s="13">
        <v>243.63300000000001</v>
      </c>
      <c r="I1646" s="13">
        <v>143</v>
      </c>
      <c r="J1646" s="13">
        <v>110.5</v>
      </c>
      <c r="K1646" s="13">
        <v>291.01799999999997</v>
      </c>
      <c r="L1646" s="13">
        <v>254.084</v>
      </c>
      <c r="M1646" s="13">
        <v>57.823</v>
      </c>
      <c r="N1646" s="13">
        <v>122.667</v>
      </c>
      <c r="O1646" s="13">
        <v>188.32400000000001</v>
      </c>
      <c r="P1646" s="13">
        <v>109.682</v>
      </c>
      <c r="Q1646" s="13">
        <v>158.505</v>
      </c>
      <c r="R1646" s="13">
        <v>117.486</v>
      </c>
      <c r="S1646" s="13" t="e">
        <f t="shared" ca="1" si="36"/>
        <v>#NAME?</v>
      </c>
      <c r="T1646" s="13">
        <v>53</v>
      </c>
      <c r="U1646" s="13">
        <v>19.5</v>
      </c>
    </row>
    <row r="1647" spans="1:21" s="4" customFormat="1">
      <c r="A1647" s="10">
        <v>42528</v>
      </c>
      <c r="B1647" s="13">
        <v>426.12400000000002</v>
      </c>
      <c r="C1647" s="13">
        <v>328.18700000000001</v>
      </c>
      <c r="D1647" s="13">
        <v>97.25</v>
      </c>
      <c r="E1647" s="13">
        <v>211.375</v>
      </c>
      <c r="F1647" s="13">
        <v>156.93799999999999</v>
      </c>
      <c r="G1647" s="13">
        <v>141.12299999999999</v>
      </c>
      <c r="H1647" s="13">
        <v>239.2</v>
      </c>
      <c r="I1647" s="13">
        <v>143</v>
      </c>
      <c r="J1647" s="13">
        <v>110.5</v>
      </c>
      <c r="K1647" s="13">
        <v>283.40100000000001</v>
      </c>
      <c r="L1647" s="13">
        <v>244.82499999999999</v>
      </c>
      <c r="M1647" s="13">
        <v>56.584000000000003</v>
      </c>
      <c r="N1647" s="13">
        <v>120.5</v>
      </c>
      <c r="O1647" s="13">
        <v>183.98500000000001</v>
      </c>
      <c r="P1647" s="13">
        <v>108.161</v>
      </c>
      <c r="Q1647" s="13">
        <v>154.84</v>
      </c>
      <c r="R1647" s="13">
        <v>115.97499999999999</v>
      </c>
      <c r="S1647" s="13" t="e">
        <f t="shared" ca="1" si="36"/>
        <v>#NAME?</v>
      </c>
      <c r="T1647" s="13">
        <v>53</v>
      </c>
      <c r="U1647" s="13">
        <v>19.5</v>
      </c>
    </row>
    <row r="1648" spans="1:21" s="4" customFormat="1">
      <c r="A1648" s="10">
        <v>42529</v>
      </c>
      <c r="B1648" s="13">
        <v>435.00099999999998</v>
      </c>
      <c r="C1648" s="13">
        <v>326.25299999999999</v>
      </c>
      <c r="D1648" s="13">
        <v>96.5</v>
      </c>
      <c r="E1648" s="13">
        <v>208.5</v>
      </c>
      <c r="F1648" s="13">
        <v>156.751</v>
      </c>
      <c r="G1648" s="13">
        <v>139.37200000000001</v>
      </c>
      <c r="H1648" s="13">
        <v>235.108</v>
      </c>
      <c r="I1648" s="13">
        <v>143</v>
      </c>
      <c r="J1648" s="13">
        <v>110.5</v>
      </c>
      <c r="K1648" s="13">
        <v>279.82499999999999</v>
      </c>
      <c r="L1648" s="13">
        <v>241.43100000000001</v>
      </c>
      <c r="M1648" s="13">
        <v>57.250999999999998</v>
      </c>
      <c r="N1648" s="13">
        <v>121.40900000000001</v>
      </c>
      <c r="O1648" s="13">
        <v>187.172</v>
      </c>
      <c r="P1648" s="13">
        <v>107.849</v>
      </c>
      <c r="Q1648" s="13">
        <v>156.66800000000001</v>
      </c>
      <c r="R1648" s="13">
        <v>114.774</v>
      </c>
      <c r="S1648" s="13" t="e">
        <f t="shared" ca="1" si="36"/>
        <v>#NAME?</v>
      </c>
      <c r="T1648" s="13">
        <v>53</v>
      </c>
      <c r="U1648" s="13">
        <v>19.5</v>
      </c>
    </row>
    <row r="1649" spans="1:21" s="4" customFormat="1">
      <c r="A1649" s="10">
        <v>42530</v>
      </c>
      <c r="B1649" s="13">
        <v>441.74700000000001</v>
      </c>
      <c r="C1649" s="13">
        <v>334.00799999999998</v>
      </c>
      <c r="D1649" s="13">
        <v>100.611</v>
      </c>
      <c r="E1649" s="13">
        <v>212.495</v>
      </c>
      <c r="F1649" s="13">
        <v>162.44399999999999</v>
      </c>
      <c r="G1649" s="13">
        <v>144.21899999999999</v>
      </c>
      <c r="H1649" s="13">
        <v>243.18899999999999</v>
      </c>
      <c r="I1649" s="13">
        <v>143</v>
      </c>
      <c r="J1649" s="13">
        <v>110.5</v>
      </c>
      <c r="K1649" s="13">
        <v>288.28800000000001</v>
      </c>
      <c r="L1649" s="13">
        <v>248.24700000000001</v>
      </c>
      <c r="M1649" s="13">
        <v>57</v>
      </c>
      <c r="N1649" s="13">
        <v>120.834</v>
      </c>
      <c r="O1649" s="13">
        <v>188.46700000000001</v>
      </c>
      <c r="P1649" s="13">
        <v>109.32</v>
      </c>
      <c r="Q1649" s="13">
        <v>157.97399999999999</v>
      </c>
      <c r="R1649" s="13">
        <v>112.666</v>
      </c>
      <c r="S1649" s="13" t="e">
        <f t="shared" ca="1" si="36"/>
        <v>#NAME?</v>
      </c>
      <c r="T1649" s="13">
        <v>53</v>
      </c>
      <c r="U1649" s="13">
        <v>19.5</v>
      </c>
    </row>
    <row r="1650" spans="1:21" s="4" customFormat="1">
      <c r="A1650" s="10">
        <v>42531</v>
      </c>
      <c r="B1650" s="13">
        <v>448.17099999999999</v>
      </c>
      <c r="C1650" s="13">
        <v>342.78100000000001</v>
      </c>
      <c r="D1650" s="13">
        <v>104.95399999999999</v>
      </c>
      <c r="E1650" s="13">
        <v>218.547</v>
      </c>
      <c r="F1650" s="13">
        <v>167.31</v>
      </c>
      <c r="G1650" s="13">
        <v>146.79599999999999</v>
      </c>
      <c r="H1650" s="13">
        <v>248.57</v>
      </c>
      <c r="I1650" s="13">
        <v>143</v>
      </c>
      <c r="J1650" s="13">
        <v>110.5</v>
      </c>
      <c r="K1650" s="13">
        <v>291.36500000000001</v>
      </c>
      <c r="L1650" s="13">
        <v>251.73500000000001</v>
      </c>
      <c r="M1650" s="13">
        <v>59.33</v>
      </c>
      <c r="N1650" s="13">
        <v>123</v>
      </c>
      <c r="O1650" s="13">
        <v>191.40199999999999</v>
      </c>
      <c r="P1650" s="13">
        <v>110.68600000000001</v>
      </c>
      <c r="Q1650" s="13">
        <v>160.374</v>
      </c>
      <c r="R1650" s="13">
        <v>116.334</v>
      </c>
      <c r="S1650" s="13" t="e">
        <f t="shared" ca="1" si="36"/>
        <v>#NAME?</v>
      </c>
      <c r="T1650" s="13">
        <v>53</v>
      </c>
      <c r="U1650" s="13">
        <v>19.5</v>
      </c>
    </row>
    <row r="1651" spans="1:21" s="4" customFormat="1">
      <c r="A1651" s="10">
        <v>42532</v>
      </c>
      <c r="B1651" s="13">
        <v>448.17099999999999</v>
      </c>
      <c r="C1651" s="13">
        <v>342.78100000000001</v>
      </c>
      <c r="D1651" s="13">
        <v>104.95399999999999</v>
      </c>
      <c r="E1651" s="13">
        <v>218.547</v>
      </c>
      <c r="F1651" s="13">
        <v>167.31</v>
      </c>
      <c r="G1651" s="13">
        <v>146.79599999999999</v>
      </c>
      <c r="H1651" s="13">
        <v>248.57</v>
      </c>
      <c r="I1651" s="13">
        <v>143</v>
      </c>
      <c r="J1651" s="13">
        <v>110.5</v>
      </c>
      <c r="K1651" s="13">
        <v>291.36500000000001</v>
      </c>
      <c r="L1651" s="13">
        <v>251.73500000000001</v>
      </c>
      <c r="M1651" s="13">
        <v>59.33</v>
      </c>
      <c r="N1651" s="13">
        <v>123</v>
      </c>
      <c r="O1651" s="13">
        <v>191.40199999999999</v>
      </c>
      <c r="P1651" s="13">
        <v>110.68600000000001</v>
      </c>
      <c r="Q1651" s="13">
        <v>160.374</v>
      </c>
      <c r="R1651" s="13">
        <v>116.334</v>
      </c>
      <c r="S1651" s="13" t="e">
        <f t="shared" ca="1" si="36"/>
        <v>#NAME?</v>
      </c>
      <c r="T1651" s="13">
        <v>53</v>
      </c>
      <c r="U1651" s="13">
        <v>19.5</v>
      </c>
    </row>
    <row r="1652" spans="1:21" s="4" customFormat="1">
      <c r="A1652" s="10">
        <v>42533</v>
      </c>
      <c r="B1652" s="13">
        <v>448.17099999999999</v>
      </c>
      <c r="C1652" s="13">
        <v>342.78100000000001</v>
      </c>
      <c r="D1652" s="13">
        <v>104.95399999999999</v>
      </c>
      <c r="E1652" s="13">
        <v>218.547</v>
      </c>
      <c r="F1652" s="13">
        <v>167.31</v>
      </c>
      <c r="G1652" s="13">
        <v>146.79599999999999</v>
      </c>
      <c r="H1652" s="13">
        <v>248.57</v>
      </c>
      <c r="I1652" s="13">
        <v>143</v>
      </c>
      <c r="J1652" s="13">
        <v>110.5</v>
      </c>
      <c r="K1652" s="13">
        <v>291.36500000000001</v>
      </c>
      <c r="L1652" s="13">
        <v>251.73500000000001</v>
      </c>
      <c r="M1652" s="13">
        <v>59.33</v>
      </c>
      <c r="N1652" s="13">
        <v>123</v>
      </c>
      <c r="O1652" s="13">
        <v>191.40199999999999</v>
      </c>
      <c r="P1652" s="13">
        <v>110.68600000000001</v>
      </c>
      <c r="Q1652" s="13">
        <v>160.374</v>
      </c>
      <c r="R1652" s="13">
        <v>116.334</v>
      </c>
      <c r="S1652" s="13" t="e">
        <f t="shared" ca="1" si="36"/>
        <v>#NAME?</v>
      </c>
      <c r="T1652" s="13">
        <v>53</v>
      </c>
      <c r="U1652" s="13">
        <v>19.5</v>
      </c>
    </row>
    <row r="1653" spans="1:21" s="4" customFormat="1">
      <c r="A1653" s="10">
        <v>42534</v>
      </c>
      <c r="B1653" s="13">
        <v>457.983</v>
      </c>
      <c r="C1653" s="13">
        <v>353.49700000000001</v>
      </c>
      <c r="D1653" s="13">
        <v>110.123</v>
      </c>
      <c r="E1653" s="13">
        <v>226.43199999999999</v>
      </c>
      <c r="F1653" s="13">
        <v>173.31</v>
      </c>
      <c r="G1653" s="13">
        <v>151.244</v>
      </c>
      <c r="H1653" s="13">
        <v>254.999</v>
      </c>
      <c r="I1653" s="13">
        <v>143</v>
      </c>
      <c r="J1653" s="13">
        <v>110.5</v>
      </c>
      <c r="K1653" s="13">
        <v>297.63099999999997</v>
      </c>
      <c r="L1653" s="13">
        <v>256.89699999999999</v>
      </c>
      <c r="M1653" s="13">
        <v>62.164999999999999</v>
      </c>
      <c r="N1653" s="13">
        <v>128.416</v>
      </c>
      <c r="O1653" s="13">
        <v>199.49</v>
      </c>
      <c r="P1653" s="13">
        <v>115.32299999999999</v>
      </c>
      <c r="Q1653" s="13">
        <v>166.49</v>
      </c>
      <c r="R1653" s="13">
        <v>120</v>
      </c>
      <c r="S1653" s="13" t="e">
        <f t="shared" ca="1" si="36"/>
        <v>#NAME?</v>
      </c>
      <c r="T1653" s="13">
        <v>53</v>
      </c>
      <c r="U1653" s="13">
        <v>19.5</v>
      </c>
    </row>
    <row r="1654" spans="1:21" s="4" customFormat="1">
      <c r="A1654" s="10">
        <v>42535</v>
      </c>
      <c r="B1654" s="13">
        <v>474.87299999999999</v>
      </c>
      <c r="C1654" s="13">
        <v>358.81</v>
      </c>
      <c r="D1654" s="13">
        <v>114.002</v>
      </c>
      <c r="E1654" s="13">
        <v>233.87299999999999</v>
      </c>
      <c r="F1654" s="13">
        <v>179.87200000000001</v>
      </c>
      <c r="G1654" s="13">
        <v>158.31399999999999</v>
      </c>
      <c r="H1654" s="13">
        <v>269.30500000000001</v>
      </c>
      <c r="I1654" s="13">
        <v>143</v>
      </c>
      <c r="J1654" s="13">
        <v>110.5</v>
      </c>
      <c r="K1654" s="13">
        <v>312.90699999999998</v>
      </c>
      <c r="L1654" s="13">
        <v>270.73599999999999</v>
      </c>
      <c r="M1654" s="13">
        <v>64</v>
      </c>
      <c r="N1654" s="13">
        <v>131.5</v>
      </c>
      <c r="O1654" s="13">
        <v>202.32</v>
      </c>
      <c r="P1654" s="13">
        <v>118.155</v>
      </c>
      <c r="Q1654" s="13">
        <v>172.5</v>
      </c>
      <c r="R1654" s="13">
        <v>122.167</v>
      </c>
      <c r="S1654" s="13" t="e">
        <f t="shared" ca="1" si="36"/>
        <v>#NAME?</v>
      </c>
      <c r="T1654" s="13">
        <v>53</v>
      </c>
      <c r="U1654" s="13">
        <v>19.5</v>
      </c>
    </row>
    <row r="1655" spans="1:21" s="4" customFormat="1">
      <c r="A1655" s="10">
        <v>42536</v>
      </c>
      <c r="B1655" s="13">
        <v>456.87299999999999</v>
      </c>
      <c r="C1655" s="13">
        <v>354.86</v>
      </c>
      <c r="D1655" s="13">
        <v>112.65</v>
      </c>
      <c r="E1655" s="13">
        <v>235.005</v>
      </c>
      <c r="F1655" s="13">
        <v>179.64699999999999</v>
      </c>
      <c r="G1655" s="13">
        <v>159.15</v>
      </c>
      <c r="H1655" s="13">
        <v>262.46499999999997</v>
      </c>
      <c r="I1655" s="13">
        <v>143</v>
      </c>
      <c r="J1655" s="13">
        <v>110.5</v>
      </c>
      <c r="K1655" s="13">
        <v>307.18299999999999</v>
      </c>
      <c r="L1655" s="13">
        <v>266.14999999999998</v>
      </c>
      <c r="M1655" s="13">
        <v>62.241</v>
      </c>
      <c r="N1655" s="13">
        <v>128.917</v>
      </c>
      <c r="O1655" s="13">
        <v>199.66</v>
      </c>
      <c r="P1655" s="13">
        <v>117.169</v>
      </c>
      <c r="Q1655" s="13">
        <v>168.495</v>
      </c>
      <c r="R1655" s="13">
        <v>118.93899999999999</v>
      </c>
      <c r="S1655" s="13" t="e">
        <f t="shared" ca="1" si="36"/>
        <v>#NAME?</v>
      </c>
      <c r="T1655" s="13">
        <v>53</v>
      </c>
      <c r="U1655" s="13">
        <v>19.5</v>
      </c>
    </row>
    <row r="1656" spans="1:21" s="4" customFormat="1">
      <c r="A1656" s="10">
        <v>42537</v>
      </c>
      <c r="B1656" s="13">
        <v>455.49299999999999</v>
      </c>
      <c r="C1656" s="13">
        <v>350.75099999999998</v>
      </c>
      <c r="D1656" s="13">
        <v>111.503</v>
      </c>
      <c r="E1656" s="13">
        <v>236.68600000000001</v>
      </c>
      <c r="F1656" s="13">
        <v>176.43700000000001</v>
      </c>
      <c r="G1656" s="13">
        <v>156.376</v>
      </c>
      <c r="H1656" s="13">
        <v>272.101</v>
      </c>
      <c r="I1656" s="13">
        <v>143</v>
      </c>
      <c r="J1656" s="13">
        <v>110.5</v>
      </c>
      <c r="K1656" s="13">
        <v>314.80900000000003</v>
      </c>
      <c r="L1656" s="13">
        <v>272.512</v>
      </c>
      <c r="M1656" s="13">
        <v>63.423000000000002</v>
      </c>
      <c r="N1656" s="13">
        <v>130.17099999999999</v>
      </c>
      <c r="O1656" s="13">
        <v>200.505</v>
      </c>
      <c r="P1656" s="13">
        <v>118.83499999999999</v>
      </c>
      <c r="Q1656" s="13">
        <v>171.33</v>
      </c>
      <c r="R1656" s="13">
        <v>121.114</v>
      </c>
      <c r="S1656" s="13" t="e">
        <f t="shared" ca="1" si="36"/>
        <v>#NAME?</v>
      </c>
      <c r="T1656" s="13">
        <v>53</v>
      </c>
      <c r="U1656" s="13">
        <v>19.5</v>
      </c>
    </row>
    <row r="1657" spans="1:21" s="4" customFormat="1">
      <c r="A1657" s="10">
        <v>42538</v>
      </c>
      <c r="B1657" s="13">
        <v>450.97500000000002</v>
      </c>
      <c r="C1657" s="13">
        <v>340.99799999999999</v>
      </c>
      <c r="D1657" s="13">
        <v>110.057</v>
      </c>
      <c r="E1657" s="13">
        <v>234.249</v>
      </c>
      <c r="F1657" s="13">
        <v>176.05</v>
      </c>
      <c r="G1657" s="13">
        <v>155.357</v>
      </c>
      <c r="H1657" s="13">
        <v>263.79000000000002</v>
      </c>
      <c r="I1657" s="13">
        <v>143</v>
      </c>
      <c r="J1657" s="13">
        <v>110.5</v>
      </c>
      <c r="K1657" s="13">
        <v>304.11</v>
      </c>
      <c r="L1657" s="13">
        <v>263.51400000000001</v>
      </c>
      <c r="M1657" s="13">
        <v>61.915999999999997</v>
      </c>
      <c r="N1657" s="13">
        <v>127.999</v>
      </c>
      <c r="O1657" s="13">
        <v>197.006</v>
      </c>
      <c r="P1657" s="13">
        <v>115.83499999999999</v>
      </c>
      <c r="Q1657" s="13">
        <v>166.83500000000001</v>
      </c>
      <c r="R1657" s="13">
        <v>118.33199999999999</v>
      </c>
      <c r="S1657" s="13" t="e">
        <f t="shared" ca="1" si="36"/>
        <v>#NAME?</v>
      </c>
      <c r="T1657" s="13">
        <v>53</v>
      </c>
      <c r="U1657" s="13">
        <v>19.5</v>
      </c>
    </row>
    <row r="1658" spans="1:21" s="4" customFormat="1">
      <c r="A1658" s="10">
        <v>42539</v>
      </c>
      <c r="B1658" s="13">
        <v>450.97500000000002</v>
      </c>
      <c r="C1658" s="13">
        <v>340.99799999999999</v>
      </c>
      <c r="D1658" s="13">
        <v>110.057</v>
      </c>
      <c r="E1658" s="13">
        <v>234.249</v>
      </c>
      <c r="F1658" s="13">
        <v>176.05</v>
      </c>
      <c r="G1658" s="13">
        <v>155.357</v>
      </c>
      <c r="H1658" s="13">
        <v>263.79000000000002</v>
      </c>
      <c r="I1658" s="13">
        <v>143</v>
      </c>
      <c r="J1658" s="13">
        <v>110.5</v>
      </c>
      <c r="K1658" s="13">
        <v>304.11</v>
      </c>
      <c r="L1658" s="13">
        <v>263.51400000000001</v>
      </c>
      <c r="M1658" s="13">
        <v>61.915999999999997</v>
      </c>
      <c r="N1658" s="13">
        <v>127.999</v>
      </c>
      <c r="O1658" s="13">
        <v>197.006</v>
      </c>
      <c r="P1658" s="13">
        <v>115.83499999999999</v>
      </c>
      <c r="Q1658" s="13">
        <v>166.83500000000001</v>
      </c>
      <c r="R1658" s="13">
        <v>118.33199999999999</v>
      </c>
      <c r="S1658" s="13" t="e">
        <f t="shared" ca="1" si="36"/>
        <v>#NAME?</v>
      </c>
      <c r="T1658" s="13">
        <v>53</v>
      </c>
      <c r="U1658" s="13">
        <v>19.5</v>
      </c>
    </row>
    <row r="1659" spans="1:21" s="4" customFormat="1">
      <c r="A1659" s="10">
        <v>42540</v>
      </c>
      <c r="B1659" s="13">
        <v>450.97500000000002</v>
      </c>
      <c r="C1659" s="13">
        <v>340.99799999999999</v>
      </c>
      <c r="D1659" s="13">
        <v>110.057</v>
      </c>
      <c r="E1659" s="13">
        <v>234.249</v>
      </c>
      <c r="F1659" s="13">
        <v>176.05</v>
      </c>
      <c r="G1659" s="13">
        <v>155.357</v>
      </c>
      <c r="H1659" s="13">
        <v>263.79000000000002</v>
      </c>
      <c r="I1659" s="13">
        <v>143</v>
      </c>
      <c r="J1659" s="13">
        <v>110.5</v>
      </c>
      <c r="K1659" s="13">
        <v>304.11</v>
      </c>
      <c r="L1659" s="13">
        <v>263.51400000000001</v>
      </c>
      <c r="M1659" s="13">
        <v>61.915999999999997</v>
      </c>
      <c r="N1659" s="13">
        <v>127.999</v>
      </c>
      <c r="O1659" s="13">
        <v>197.006</v>
      </c>
      <c r="P1659" s="13">
        <v>115.83499999999999</v>
      </c>
      <c r="Q1659" s="13">
        <v>166.83500000000001</v>
      </c>
      <c r="R1659" s="13">
        <v>118.33199999999999</v>
      </c>
      <c r="S1659" s="13" t="e">
        <f t="shared" ca="1" si="36"/>
        <v>#NAME?</v>
      </c>
      <c r="T1659" s="13">
        <v>53</v>
      </c>
      <c r="U1659" s="13">
        <v>19.5</v>
      </c>
    </row>
    <row r="1660" spans="1:21" s="4" customFormat="1">
      <c r="A1660" s="10">
        <v>42541</v>
      </c>
      <c r="B1660" s="13">
        <v>431.08800000000002</v>
      </c>
      <c r="C1660" s="13">
        <v>332.51100000000002</v>
      </c>
      <c r="D1660" s="13">
        <v>103.324</v>
      </c>
      <c r="E1660" s="13">
        <v>226.511</v>
      </c>
      <c r="F1660" s="13">
        <v>169.32</v>
      </c>
      <c r="G1660" s="13">
        <v>149.50200000000001</v>
      </c>
      <c r="H1660" s="13">
        <v>248.88300000000001</v>
      </c>
      <c r="I1660" s="13">
        <v>143</v>
      </c>
      <c r="J1660" s="13">
        <v>110.5</v>
      </c>
      <c r="K1660" s="13">
        <v>292.20499999999998</v>
      </c>
      <c r="L1660" s="13">
        <v>250.833</v>
      </c>
      <c r="M1660" s="13">
        <v>59.667000000000002</v>
      </c>
      <c r="N1660" s="13">
        <v>123.501</v>
      </c>
      <c r="O1660" s="13">
        <v>190.839</v>
      </c>
      <c r="P1660" s="13">
        <v>112.834</v>
      </c>
      <c r="Q1660" s="13">
        <v>160.50899999999999</v>
      </c>
      <c r="R1660" s="13">
        <v>115.836</v>
      </c>
      <c r="S1660" s="13" t="e">
        <f t="shared" ca="1" si="36"/>
        <v>#NAME?</v>
      </c>
      <c r="T1660" s="13">
        <v>53</v>
      </c>
      <c r="U1660" s="13">
        <v>19.5</v>
      </c>
    </row>
    <row r="1661" spans="1:21" s="4" customFormat="1">
      <c r="A1661" s="10">
        <v>42542</v>
      </c>
      <c r="B1661" s="13">
        <v>429.83699999999999</v>
      </c>
      <c r="C1661" s="13">
        <v>328.69099999999997</v>
      </c>
      <c r="D1661" s="13">
        <v>102.315</v>
      </c>
      <c r="E1661" s="13">
        <v>223.619</v>
      </c>
      <c r="F1661" s="13">
        <v>166.435</v>
      </c>
      <c r="G1661" s="13">
        <v>146.249</v>
      </c>
      <c r="H1661" s="13">
        <v>247.21799999999999</v>
      </c>
      <c r="I1661" s="13">
        <v>143</v>
      </c>
      <c r="J1661" s="13">
        <v>110.5</v>
      </c>
      <c r="K1661" s="13">
        <v>292.12099999999998</v>
      </c>
      <c r="L1661" s="13">
        <v>250.32</v>
      </c>
      <c r="M1661" s="13">
        <v>59.250999999999998</v>
      </c>
      <c r="N1661" s="13">
        <v>123.5</v>
      </c>
      <c r="O1661" s="13">
        <v>190</v>
      </c>
      <c r="P1661" s="13">
        <v>113</v>
      </c>
      <c r="Q1661" s="13">
        <v>159.345</v>
      </c>
      <c r="R1661" s="13">
        <v>116.5</v>
      </c>
      <c r="S1661" s="13" t="e">
        <f t="shared" ca="1" si="36"/>
        <v>#NAME?</v>
      </c>
      <c r="T1661" s="13">
        <v>53</v>
      </c>
      <c r="U1661" s="13">
        <v>19.5</v>
      </c>
    </row>
    <row r="1662" spans="1:21" s="4" customFormat="1">
      <c r="A1662" s="10">
        <v>42543</v>
      </c>
      <c r="B1662" s="13">
        <v>428.428</v>
      </c>
      <c r="C1662" s="13">
        <v>328.17599999999999</v>
      </c>
      <c r="D1662" s="13">
        <v>100.414</v>
      </c>
      <c r="E1662" s="13">
        <v>220.48699999999999</v>
      </c>
      <c r="F1662" s="13">
        <v>164.70699999999999</v>
      </c>
      <c r="G1662" s="13">
        <v>144.06899999999999</v>
      </c>
      <c r="H1662" s="13">
        <v>244.42099999999999</v>
      </c>
      <c r="I1662" s="13">
        <v>143</v>
      </c>
      <c r="J1662" s="13">
        <v>110.5</v>
      </c>
      <c r="K1662" s="13">
        <v>288.26799999999997</v>
      </c>
      <c r="L1662" s="13">
        <v>246.61</v>
      </c>
      <c r="M1662" s="13">
        <v>58.499000000000002</v>
      </c>
      <c r="N1662" s="13">
        <v>123</v>
      </c>
      <c r="O1662" s="13">
        <v>189.024</v>
      </c>
      <c r="P1662" s="13">
        <v>114.49299999999999</v>
      </c>
      <c r="Q1662" s="13">
        <v>158.18199999999999</v>
      </c>
      <c r="R1662" s="13">
        <v>116.166</v>
      </c>
      <c r="S1662" s="13" t="e">
        <f t="shared" ca="1" si="36"/>
        <v>#NAME?</v>
      </c>
      <c r="T1662" s="13">
        <v>53</v>
      </c>
      <c r="U1662" s="13">
        <v>19.5</v>
      </c>
    </row>
    <row r="1663" spans="1:21" s="4" customFormat="1">
      <c r="A1663" s="10">
        <v>42544</v>
      </c>
      <c r="B1663" s="13">
        <v>421.36500000000001</v>
      </c>
      <c r="C1663" s="13">
        <v>320.88900000000001</v>
      </c>
      <c r="D1663" s="13">
        <v>95.688000000000002</v>
      </c>
      <c r="E1663" s="13">
        <v>211.87200000000001</v>
      </c>
      <c r="F1663" s="13">
        <v>159.31200000000001</v>
      </c>
      <c r="G1663" s="13">
        <v>139.125</v>
      </c>
      <c r="H1663" s="13">
        <v>237.494</v>
      </c>
      <c r="I1663" s="13">
        <v>143</v>
      </c>
      <c r="J1663" s="13">
        <v>110.5</v>
      </c>
      <c r="K1663" s="13">
        <v>280.67700000000002</v>
      </c>
      <c r="L1663" s="13">
        <v>240.63</v>
      </c>
      <c r="M1663" s="13">
        <v>54.749000000000002</v>
      </c>
      <c r="N1663" s="13">
        <v>119.834</v>
      </c>
      <c r="O1663" s="13">
        <v>185.94800000000001</v>
      </c>
      <c r="P1663" s="13">
        <v>112.482</v>
      </c>
      <c r="Q1663" s="13">
        <v>154.92099999999999</v>
      </c>
      <c r="R1663" s="13">
        <v>113.167</v>
      </c>
      <c r="S1663" s="13" t="e">
        <f t="shared" ca="1" si="36"/>
        <v>#NAME?</v>
      </c>
      <c r="T1663" s="13">
        <v>53</v>
      </c>
      <c r="U1663" s="13">
        <v>19.5</v>
      </c>
    </row>
    <row r="1664" spans="1:21" s="4" customFormat="1">
      <c r="A1664" s="10">
        <v>42545</v>
      </c>
      <c r="B1664" s="13">
        <v>436.75700000000001</v>
      </c>
      <c r="C1664" s="13">
        <v>341.72899999999998</v>
      </c>
      <c r="D1664" s="13">
        <v>110.883</v>
      </c>
      <c r="E1664" s="13">
        <v>229.55799999999999</v>
      </c>
      <c r="F1664" s="13">
        <v>180.07599999999999</v>
      </c>
      <c r="G1664" s="13">
        <v>160.86500000000001</v>
      </c>
      <c r="H1664" s="13">
        <v>257.17</v>
      </c>
      <c r="I1664" s="13">
        <v>143</v>
      </c>
      <c r="J1664" s="13">
        <v>110.5</v>
      </c>
      <c r="K1664" s="13">
        <v>291.68700000000001</v>
      </c>
      <c r="L1664" s="13">
        <v>258.36</v>
      </c>
      <c r="M1664" s="13">
        <v>61</v>
      </c>
      <c r="N1664" s="13">
        <v>128.5</v>
      </c>
      <c r="O1664" s="13">
        <v>197.143</v>
      </c>
      <c r="P1664" s="13">
        <v>120.495</v>
      </c>
      <c r="Q1664" s="13">
        <v>165.827</v>
      </c>
      <c r="R1664" s="13">
        <v>119.669</v>
      </c>
      <c r="S1664" s="13" t="e">
        <f t="shared" ca="1" si="36"/>
        <v>#NAME?</v>
      </c>
      <c r="T1664" s="13">
        <v>53</v>
      </c>
      <c r="U1664" s="13">
        <v>19.5</v>
      </c>
    </row>
    <row r="1665" spans="1:21" s="4" customFormat="1">
      <c r="A1665" s="10">
        <v>42546</v>
      </c>
      <c r="B1665" s="13">
        <v>436.75700000000001</v>
      </c>
      <c r="C1665" s="13">
        <v>341.72899999999998</v>
      </c>
      <c r="D1665" s="13">
        <v>110.883</v>
      </c>
      <c r="E1665" s="13">
        <v>229.55799999999999</v>
      </c>
      <c r="F1665" s="13">
        <v>180.07599999999999</v>
      </c>
      <c r="G1665" s="13">
        <v>160.86500000000001</v>
      </c>
      <c r="H1665" s="13">
        <v>257.17</v>
      </c>
      <c r="I1665" s="13">
        <v>143</v>
      </c>
      <c r="J1665" s="13">
        <v>110.5</v>
      </c>
      <c r="K1665" s="13">
        <v>291.68700000000001</v>
      </c>
      <c r="L1665" s="13">
        <v>258.36</v>
      </c>
      <c r="M1665" s="13">
        <v>61</v>
      </c>
      <c r="N1665" s="13">
        <v>128.5</v>
      </c>
      <c r="O1665" s="13">
        <v>197.143</v>
      </c>
      <c r="P1665" s="13">
        <v>120.495</v>
      </c>
      <c r="Q1665" s="13">
        <v>165.827</v>
      </c>
      <c r="R1665" s="13">
        <v>119.669</v>
      </c>
      <c r="S1665" s="13" t="e">
        <f t="shared" ca="1" si="36"/>
        <v>#NAME?</v>
      </c>
      <c r="T1665" s="13">
        <v>53</v>
      </c>
      <c r="U1665" s="13">
        <v>19.5</v>
      </c>
    </row>
    <row r="1666" spans="1:21" s="4" customFormat="1">
      <c r="A1666" s="10">
        <v>42547</v>
      </c>
      <c r="B1666" s="13">
        <v>436.75700000000001</v>
      </c>
      <c r="C1666" s="13">
        <v>341.72899999999998</v>
      </c>
      <c r="D1666" s="13">
        <v>110.883</v>
      </c>
      <c r="E1666" s="13">
        <v>229.55799999999999</v>
      </c>
      <c r="F1666" s="13">
        <v>180.07599999999999</v>
      </c>
      <c r="G1666" s="13">
        <v>160.86500000000001</v>
      </c>
      <c r="H1666" s="13">
        <v>257.17</v>
      </c>
      <c r="I1666" s="13">
        <v>143</v>
      </c>
      <c r="J1666" s="13">
        <v>110.5</v>
      </c>
      <c r="K1666" s="13">
        <v>291.68700000000001</v>
      </c>
      <c r="L1666" s="13">
        <v>258.36</v>
      </c>
      <c r="M1666" s="13">
        <v>61</v>
      </c>
      <c r="N1666" s="13">
        <v>128.5</v>
      </c>
      <c r="O1666" s="13">
        <v>197.143</v>
      </c>
      <c r="P1666" s="13">
        <v>120.495</v>
      </c>
      <c r="Q1666" s="13">
        <v>165.827</v>
      </c>
      <c r="R1666" s="13">
        <v>119.669</v>
      </c>
      <c r="S1666" s="13" t="e">
        <f t="shared" ca="1" si="36"/>
        <v>#NAME?</v>
      </c>
      <c r="T1666" s="13">
        <v>53</v>
      </c>
      <c r="U1666" s="13">
        <v>19.5</v>
      </c>
    </row>
    <row r="1667" spans="1:21" s="4" customFormat="1">
      <c r="A1667" s="10">
        <v>42548</v>
      </c>
      <c r="B1667" s="13">
        <v>443.50299999999999</v>
      </c>
      <c r="C1667" s="13">
        <v>347.11399999999998</v>
      </c>
      <c r="D1667" s="13">
        <v>114.68600000000001</v>
      </c>
      <c r="E1667" s="13">
        <v>237.42599999999999</v>
      </c>
      <c r="F1667" s="13">
        <v>186.94800000000001</v>
      </c>
      <c r="G1667" s="13">
        <v>165.37200000000001</v>
      </c>
      <c r="H1667" s="13">
        <v>260.16699999999997</v>
      </c>
      <c r="I1667" s="13">
        <v>143</v>
      </c>
      <c r="J1667" s="13">
        <v>110.5</v>
      </c>
      <c r="K1667" s="13">
        <v>304.38400000000001</v>
      </c>
      <c r="L1667" s="13">
        <v>261.74</v>
      </c>
      <c r="M1667" s="13">
        <v>62.167000000000002</v>
      </c>
      <c r="N1667" s="13">
        <v>130.501</v>
      </c>
      <c r="O1667" s="13">
        <v>199.81200000000001</v>
      </c>
      <c r="P1667" s="13">
        <v>122.807</v>
      </c>
      <c r="Q1667" s="13">
        <v>168.31399999999999</v>
      </c>
      <c r="R1667" s="13">
        <v>119.82599999999999</v>
      </c>
      <c r="S1667" s="13" t="e">
        <f t="shared" ca="1" si="36"/>
        <v>#NAME?</v>
      </c>
      <c r="T1667" s="13">
        <v>53</v>
      </c>
      <c r="U1667" s="13">
        <v>19.5</v>
      </c>
    </row>
    <row r="1668" spans="1:21" s="4" customFormat="1">
      <c r="A1668" s="10">
        <v>42549</v>
      </c>
      <c r="B1668" s="13">
        <v>428.483</v>
      </c>
      <c r="C1668" s="13">
        <v>333.87700000000001</v>
      </c>
      <c r="D1668" s="13">
        <v>108.148</v>
      </c>
      <c r="E1668" s="13">
        <v>228.34299999999999</v>
      </c>
      <c r="F1668" s="13">
        <v>177.57499999999999</v>
      </c>
      <c r="G1668" s="13">
        <v>157.35499999999999</v>
      </c>
      <c r="H1668" s="13">
        <v>251.34100000000001</v>
      </c>
      <c r="I1668" s="13">
        <v>143</v>
      </c>
      <c r="J1668" s="13">
        <v>110.5</v>
      </c>
      <c r="K1668" s="13">
        <v>296.91899999999998</v>
      </c>
      <c r="L1668" s="13">
        <v>255.18299999999999</v>
      </c>
      <c r="M1668" s="13">
        <v>61.168999999999997</v>
      </c>
      <c r="N1668" s="13">
        <v>127.443</v>
      </c>
      <c r="O1668" s="13">
        <v>193.84399999999999</v>
      </c>
      <c r="P1668" s="13">
        <v>119</v>
      </c>
      <c r="Q1668" s="13">
        <v>163.18299999999999</v>
      </c>
      <c r="R1668" s="13">
        <v>117.43899999999999</v>
      </c>
      <c r="S1668" s="13" t="e">
        <f t="shared" ca="1" si="36"/>
        <v>#NAME?</v>
      </c>
      <c r="T1668" s="13">
        <v>53</v>
      </c>
      <c r="U1668" s="13">
        <v>19.5</v>
      </c>
    </row>
    <row r="1669" spans="1:21" s="4" customFormat="1">
      <c r="A1669" s="10">
        <v>42550</v>
      </c>
      <c r="B1669" s="13">
        <v>413.697</v>
      </c>
      <c r="C1669" s="13">
        <v>320.125</v>
      </c>
      <c r="D1669" s="13">
        <v>97.766000000000005</v>
      </c>
      <c r="E1669" s="13">
        <v>210.828</v>
      </c>
      <c r="F1669" s="13">
        <v>163.42699999999999</v>
      </c>
      <c r="G1669" s="13">
        <v>143.21799999999999</v>
      </c>
      <c r="H1669" s="13">
        <v>233.68100000000001</v>
      </c>
      <c r="I1669" s="13">
        <v>143</v>
      </c>
      <c r="J1669" s="13">
        <v>110.5</v>
      </c>
      <c r="K1669" s="13">
        <v>281.584</v>
      </c>
      <c r="L1669" s="13">
        <v>242.84899999999999</v>
      </c>
      <c r="M1669" s="13">
        <v>55.665999999999997</v>
      </c>
      <c r="N1669" s="13">
        <v>121.001</v>
      </c>
      <c r="O1669" s="13">
        <v>181.99600000000001</v>
      </c>
      <c r="P1669" s="13">
        <v>112.328</v>
      </c>
      <c r="Q1669" s="13">
        <v>153.52600000000001</v>
      </c>
      <c r="R1669" s="13">
        <v>112.666</v>
      </c>
      <c r="S1669" s="13" t="e">
        <f t="shared" ca="1" si="36"/>
        <v>#NAME?</v>
      </c>
      <c r="T1669" s="13">
        <v>53</v>
      </c>
      <c r="U1669" s="13">
        <v>19.5</v>
      </c>
    </row>
    <row r="1670" spans="1:21" s="4" customFormat="1">
      <c r="A1670" s="10">
        <v>42551</v>
      </c>
      <c r="B1670" s="13">
        <v>419.79599999999999</v>
      </c>
      <c r="C1670" s="13">
        <v>316.97199999999998</v>
      </c>
      <c r="D1670" s="13">
        <v>94.549000000000007</v>
      </c>
      <c r="E1670" s="13">
        <v>205.57300000000001</v>
      </c>
      <c r="F1670" s="13">
        <v>159.011</v>
      </c>
      <c r="G1670" s="13">
        <v>138.71100000000001</v>
      </c>
      <c r="H1670" s="13">
        <v>232.87200000000001</v>
      </c>
      <c r="I1670" s="13">
        <v>143</v>
      </c>
      <c r="J1670" s="13">
        <v>110.5</v>
      </c>
      <c r="K1670" s="13">
        <v>281.036</v>
      </c>
      <c r="L1670" s="13">
        <v>242.87200000000001</v>
      </c>
      <c r="M1670" s="13">
        <v>56.131999999999998</v>
      </c>
      <c r="N1670" s="13">
        <v>122.227</v>
      </c>
      <c r="O1670" s="13">
        <v>185.17500000000001</v>
      </c>
      <c r="P1670" s="13">
        <v>113.675</v>
      </c>
      <c r="Q1670" s="13">
        <v>154.67500000000001</v>
      </c>
      <c r="R1670" s="13">
        <v>114.497</v>
      </c>
      <c r="S1670" s="13" t="e">
        <f t="shared" ca="1" si="36"/>
        <v>#NAME?</v>
      </c>
      <c r="T1670" s="13">
        <v>53</v>
      </c>
      <c r="U1670" s="13">
        <v>19.5</v>
      </c>
    </row>
    <row r="1671" spans="1:21" s="4" customFormat="1">
      <c r="A1671" s="10">
        <v>42552</v>
      </c>
      <c r="B1671" s="13">
        <v>410.99299999999999</v>
      </c>
      <c r="C1671" s="13">
        <v>314.18599999999998</v>
      </c>
      <c r="D1671" s="13">
        <v>91.744</v>
      </c>
      <c r="E1671" s="13">
        <v>203.06899999999999</v>
      </c>
      <c r="F1671" s="13">
        <v>156.291</v>
      </c>
      <c r="G1671" s="13">
        <v>134.78200000000001</v>
      </c>
      <c r="H1671" s="13">
        <v>228.49799999999999</v>
      </c>
      <c r="I1671" s="13">
        <v>143</v>
      </c>
      <c r="J1671" s="13">
        <v>110.5</v>
      </c>
      <c r="K1671" s="13">
        <v>275.887</v>
      </c>
      <c r="L1671" s="13">
        <v>239.80199999999999</v>
      </c>
      <c r="M1671" s="13">
        <v>55.011000000000003</v>
      </c>
      <c r="N1671" s="13">
        <v>120.459</v>
      </c>
      <c r="O1671" s="13">
        <v>182.33500000000001</v>
      </c>
      <c r="P1671" s="13">
        <v>112.33499999999999</v>
      </c>
      <c r="Q1671" s="13">
        <v>153.005</v>
      </c>
      <c r="R1671" s="13">
        <v>111.673</v>
      </c>
      <c r="S1671" s="13" t="e">
        <f t="shared" ca="1" si="36"/>
        <v>#NAME?</v>
      </c>
      <c r="T1671" s="13">
        <v>53</v>
      </c>
      <c r="U1671" s="13">
        <v>19.5</v>
      </c>
    </row>
    <row r="1672" spans="1:21" s="4" customFormat="1">
      <c r="A1672" s="10">
        <v>42553</v>
      </c>
      <c r="B1672" s="13">
        <v>410.99299999999999</v>
      </c>
      <c r="C1672" s="13">
        <v>314.18599999999998</v>
      </c>
      <c r="D1672" s="13">
        <v>91.744</v>
      </c>
      <c r="E1672" s="13">
        <v>203.06899999999999</v>
      </c>
      <c r="F1672" s="13">
        <v>156.291</v>
      </c>
      <c r="G1672" s="13">
        <v>134.78200000000001</v>
      </c>
      <c r="H1672" s="13">
        <v>228.49799999999999</v>
      </c>
      <c r="I1672" s="13">
        <v>143</v>
      </c>
      <c r="J1672" s="13">
        <v>110.5</v>
      </c>
      <c r="K1672" s="13">
        <v>275.887</v>
      </c>
      <c r="L1672" s="13">
        <v>239.80199999999999</v>
      </c>
      <c r="M1672" s="13">
        <v>55.011000000000003</v>
      </c>
      <c r="N1672" s="13">
        <v>120.459</v>
      </c>
      <c r="O1672" s="13">
        <v>182.33500000000001</v>
      </c>
      <c r="P1672" s="13">
        <v>112.33499999999999</v>
      </c>
      <c r="Q1672" s="13">
        <v>153.005</v>
      </c>
      <c r="R1672" s="13">
        <v>111.673</v>
      </c>
      <c r="S1672" s="13" t="e">
        <f t="shared" ca="1" si="36"/>
        <v>#NAME?</v>
      </c>
      <c r="T1672" s="13">
        <v>53</v>
      </c>
      <c r="U1672" s="13">
        <v>19.5</v>
      </c>
    </row>
    <row r="1673" spans="1:21" s="4" customFormat="1">
      <c r="A1673" s="10">
        <v>42554</v>
      </c>
      <c r="B1673" s="13">
        <v>410.99299999999999</v>
      </c>
      <c r="C1673" s="13">
        <v>314.18599999999998</v>
      </c>
      <c r="D1673" s="13">
        <v>91.744</v>
      </c>
      <c r="E1673" s="13">
        <v>203.06899999999999</v>
      </c>
      <c r="F1673" s="13">
        <v>156.291</v>
      </c>
      <c r="G1673" s="13">
        <v>134.78200000000001</v>
      </c>
      <c r="H1673" s="13">
        <v>228.49799999999999</v>
      </c>
      <c r="I1673" s="13">
        <v>143</v>
      </c>
      <c r="J1673" s="13">
        <v>110.5</v>
      </c>
      <c r="K1673" s="13">
        <v>275.887</v>
      </c>
      <c r="L1673" s="13">
        <v>239.80199999999999</v>
      </c>
      <c r="M1673" s="13">
        <v>55.011000000000003</v>
      </c>
      <c r="N1673" s="13">
        <v>120.459</v>
      </c>
      <c r="O1673" s="13">
        <v>182.33500000000001</v>
      </c>
      <c r="P1673" s="13">
        <v>112.33499999999999</v>
      </c>
      <c r="Q1673" s="13">
        <v>153.005</v>
      </c>
      <c r="R1673" s="13">
        <v>111.673</v>
      </c>
      <c r="S1673" s="13" t="e">
        <f t="shared" ca="1" si="36"/>
        <v>#NAME?</v>
      </c>
      <c r="T1673" s="13">
        <v>53</v>
      </c>
      <c r="U1673" s="13">
        <v>19.5</v>
      </c>
    </row>
    <row r="1674" spans="1:21" s="4" customFormat="1">
      <c r="A1674" s="10">
        <v>42555</v>
      </c>
      <c r="B1674" s="13">
        <v>412.01499999999999</v>
      </c>
      <c r="C1674" s="13">
        <v>313.05900000000003</v>
      </c>
      <c r="D1674" s="13">
        <v>90.302000000000007</v>
      </c>
      <c r="E1674" s="13">
        <v>201.01300000000001</v>
      </c>
      <c r="F1674" s="13">
        <v>154.887</v>
      </c>
      <c r="G1674" s="13">
        <v>133.43600000000001</v>
      </c>
      <c r="H1674" s="13">
        <v>229.26400000000001</v>
      </c>
      <c r="I1674" s="13">
        <v>143</v>
      </c>
      <c r="J1674" s="13">
        <v>110.5</v>
      </c>
      <c r="K1674" s="13">
        <v>275.40600000000001</v>
      </c>
      <c r="L1674" s="13">
        <v>239.33199999999999</v>
      </c>
      <c r="M1674" s="13">
        <v>53.834000000000003</v>
      </c>
      <c r="N1674" s="13">
        <v>119.33499999999999</v>
      </c>
      <c r="O1674" s="13">
        <v>180.14599999999999</v>
      </c>
      <c r="P1674" s="13">
        <v>109.807</v>
      </c>
      <c r="Q1674" s="13">
        <v>151.46899999999999</v>
      </c>
      <c r="R1674" s="13">
        <v>109.834</v>
      </c>
      <c r="S1674" s="13" t="e">
        <f t="shared" ca="1" si="36"/>
        <v>#NAME?</v>
      </c>
      <c r="T1674" s="13">
        <v>53</v>
      </c>
      <c r="U1674" s="13">
        <v>19.5</v>
      </c>
    </row>
    <row r="1675" spans="1:21" s="4" customFormat="1">
      <c r="A1675" s="10">
        <v>42556</v>
      </c>
      <c r="B1675" s="13">
        <v>421.80500000000001</v>
      </c>
      <c r="C1675" s="13">
        <v>320.459</v>
      </c>
      <c r="D1675" s="13">
        <v>94.334000000000003</v>
      </c>
      <c r="E1675" s="13">
        <v>206.33799999999999</v>
      </c>
      <c r="F1675" s="13">
        <v>158.072</v>
      </c>
      <c r="G1675" s="13">
        <v>137.62799999999999</v>
      </c>
      <c r="H1675" s="13">
        <v>239.745</v>
      </c>
      <c r="I1675" s="13">
        <v>143</v>
      </c>
      <c r="J1675" s="13">
        <v>110.5</v>
      </c>
      <c r="K1675" s="13">
        <v>280.64100000000002</v>
      </c>
      <c r="L1675" s="13">
        <v>243.96199999999999</v>
      </c>
      <c r="M1675" s="13">
        <v>55.286999999999999</v>
      </c>
      <c r="N1675" s="13">
        <v>122.167</v>
      </c>
      <c r="O1675" s="13">
        <v>184.006</v>
      </c>
      <c r="P1675" s="13">
        <v>110.33</v>
      </c>
      <c r="Q1675" s="13">
        <v>154.494</v>
      </c>
      <c r="R1675" s="13">
        <v>109.499</v>
      </c>
      <c r="S1675" s="13" t="e">
        <f t="shared" ca="1" si="36"/>
        <v>#NAME?</v>
      </c>
      <c r="T1675" s="13">
        <v>53</v>
      </c>
      <c r="U1675" s="13">
        <v>19.5</v>
      </c>
    </row>
    <row r="1676" spans="1:21" s="4" customFormat="1">
      <c r="A1676" s="10">
        <v>42557</v>
      </c>
      <c r="B1676" s="13">
        <v>425.99599999999998</v>
      </c>
      <c r="C1676" s="13">
        <v>319.06200000000001</v>
      </c>
      <c r="D1676" s="13">
        <v>91.840999999999994</v>
      </c>
      <c r="E1676" s="13">
        <v>203.95099999999999</v>
      </c>
      <c r="F1676" s="13">
        <v>154.57599999999999</v>
      </c>
      <c r="G1676" s="13">
        <v>134.81200000000001</v>
      </c>
      <c r="H1676" s="13">
        <v>238.35900000000001</v>
      </c>
      <c r="I1676" s="13">
        <v>143</v>
      </c>
      <c r="J1676" s="13">
        <v>110.5</v>
      </c>
      <c r="K1676" s="13">
        <v>278.23599999999999</v>
      </c>
      <c r="L1676" s="13">
        <v>243.31299999999999</v>
      </c>
      <c r="M1676" s="13">
        <v>56.679000000000002</v>
      </c>
      <c r="N1676" s="13">
        <v>125.303</v>
      </c>
      <c r="O1676" s="13">
        <v>188.32</v>
      </c>
      <c r="P1676" s="13">
        <v>112.495</v>
      </c>
      <c r="Q1676" s="13">
        <v>157.83600000000001</v>
      </c>
      <c r="R1676" s="13">
        <v>111.762</v>
      </c>
      <c r="S1676" s="13" t="e">
        <f t="shared" ca="1" si="36"/>
        <v>#NAME?</v>
      </c>
      <c r="T1676" s="13">
        <v>53</v>
      </c>
      <c r="U1676" s="13">
        <v>19.5</v>
      </c>
    </row>
    <row r="1677" spans="1:21" s="4" customFormat="1">
      <c r="A1677" s="10">
        <v>42558</v>
      </c>
      <c r="B1677" s="13">
        <v>422.49900000000002</v>
      </c>
      <c r="C1677" s="13">
        <v>322.27</v>
      </c>
      <c r="D1677" s="13">
        <v>93.191000000000003</v>
      </c>
      <c r="E1677" s="13">
        <v>206.83799999999999</v>
      </c>
      <c r="F1677" s="13">
        <v>154.161</v>
      </c>
      <c r="G1677" s="13">
        <v>135.227</v>
      </c>
      <c r="H1677" s="13">
        <v>236.29</v>
      </c>
      <c r="I1677" s="13">
        <v>143</v>
      </c>
      <c r="J1677" s="13">
        <v>110.5</v>
      </c>
      <c r="K1677" s="13">
        <v>273.86700000000002</v>
      </c>
      <c r="L1677" s="13">
        <v>237.661</v>
      </c>
      <c r="M1677" s="13">
        <v>55</v>
      </c>
      <c r="N1677" s="13">
        <v>123.334</v>
      </c>
      <c r="O1677" s="13">
        <v>185.816</v>
      </c>
      <c r="P1677" s="13">
        <v>109.74299999999999</v>
      </c>
      <c r="Q1677" s="13">
        <v>154.815</v>
      </c>
      <c r="R1677" s="13">
        <v>109.33199999999999</v>
      </c>
      <c r="S1677" s="13" t="e">
        <f t="shared" ca="1" si="36"/>
        <v>#NAME?</v>
      </c>
      <c r="T1677" s="13">
        <v>53</v>
      </c>
      <c r="U1677" s="13">
        <v>19.5</v>
      </c>
    </row>
    <row r="1678" spans="1:21" s="4" customFormat="1">
      <c r="A1678" s="10">
        <v>42559</v>
      </c>
      <c r="B1678" s="13">
        <v>404.49799999999999</v>
      </c>
      <c r="C1678" s="13">
        <v>309.34100000000001</v>
      </c>
      <c r="D1678" s="13">
        <v>84.983999999999995</v>
      </c>
      <c r="E1678" s="13">
        <v>196.626</v>
      </c>
      <c r="F1678" s="13">
        <v>146.45400000000001</v>
      </c>
      <c r="G1678" s="13">
        <v>127.224</v>
      </c>
      <c r="H1678" s="13">
        <v>228.37299999999999</v>
      </c>
      <c r="I1678" s="13">
        <v>143</v>
      </c>
      <c r="J1678" s="13">
        <v>110.5</v>
      </c>
      <c r="K1678" s="13">
        <v>267.49700000000001</v>
      </c>
      <c r="L1678" s="13">
        <v>229.28299999999999</v>
      </c>
      <c r="M1678" s="13">
        <v>55.832999999999998</v>
      </c>
      <c r="N1678" s="13">
        <v>122.334</v>
      </c>
      <c r="O1678" s="13">
        <v>184.99100000000001</v>
      </c>
      <c r="P1678" s="13">
        <v>109.834</v>
      </c>
      <c r="Q1678" s="13">
        <v>154.17699999999999</v>
      </c>
      <c r="R1678" s="13">
        <v>109.5</v>
      </c>
      <c r="S1678" s="13" t="e">
        <f t="shared" ca="1" si="36"/>
        <v>#NAME?</v>
      </c>
      <c r="T1678" s="13">
        <v>53</v>
      </c>
      <c r="U1678" s="13">
        <v>19.5</v>
      </c>
    </row>
    <row r="1679" spans="1:21" s="4" customFormat="1">
      <c r="A1679" s="10">
        <v>42560</v>
      </c>
      <c r="B1679" s="13">
        <v>404.49799999999999</v>
      </c>
      <c r="C1679" s="13">
        <v>309.34100000000001</v>
      </c>
      <c r="D1679" s="13">
        <v>84.983999999999995</v>
      </c>
      <c r="E1679" s="13">
        <v>196.626</v>
      </c>
      <c r="F1679" s="13">
        <v>146.45400000000001</v>
      </c>
      <c r="G1679" s="13">
        <v>127.224</v>
      </c>
      <c r="H1679" s="13">
        <v>228.37299999999999</v>
      </c>
      <c r="I1679" s="13">
        <v>143</v>
      </c>
      <c r="J1679" s="13">
        <v>110.5</v>
      </c>
      <c r="K1679" s="13">
        <v>267.49700000000001</v>
      </c>
      <c r="L1679" s="13">
        <v>229.28299999999999</v>
      </c>
      <c r="M1679" s="13">
        <v>55.832999999999998</v>
      </c>
      <c r="N1679" s="13">
        <v>122.334</v>
      </c>
      <c r="O1679" s="13">
        <v>184.99100000000001</v>
      </c>
      <c r="P1679" s="13">
        <v>109.834</v>
      </c>
      <c r="Q1679" s="13">
        <v>154.17699999999999</v>
      </c>
      <c r="R1679" s="13">
        <v>109.5</v>
      </c>
      <c r="S1679" s="13" t="e">
        <f t="shared" ca="1" si="36"/>
        <v>#NAME?</v>
      </c>
      <c r="T1679" s="13">
        <v>53</v>
      </c>
      <c r="U1679" s="13">
        <v>19.5</v>
      </c>
    </row>
    <row r="1680" spans="1:21" s="4" customFormat="1">
      <c r="A1680" s="10">
        <v>42561</v>
      </c>
      <c r="B1680" s="13">
        <v>404.49799999999999</v>
      </c>
      <c r="C1680" s="13">
        <v>309.34100000000001</v>
      </c>
      <c r="D1680" s="13">
        <v>84.983999999999995</v>
      </c>
      <c r="E1680" s="13">
        <v>196.626</v>
      </c>
      <c r="F1680" s="13">
        <v>146.45400000000001</v>
      </c>
      <c r="G1680" s="13">
        <v>127.224</v>
      </c>
      <c r="H1680" s="13">
        <v>228.37299999999999</v>
      </c>
      <c r="I1680" s="13">
        <v>143</v>
      </c>
      <c r="J1680" s="13">
        <v>110.5</v>
      </c>
      <c r="K1680" s="13">
        <v>267.49700000000001</v>
      </c>
      <c r="L1680" s="13">
        <v>229.28299999999999</v>
      </c>
      <c r="M1680" s="13">
        <v>55.832999999999998</v>
      </c>
      <c r="N1680" s="13">
        <v>122.334</v>
      </c>
      <c r="O1680" s="13">
        <v>184.99100000000001</v>
      </c>
      <c r="P1680" s="13">
        <v>109.834</v>
      </c>
      <c r="Q1680" s="13">
        <v>154.17699999999999</v>
      </c>
      <c r="R1680" s="13">
        <v>109.5</v>
      </c>
      <c r="S1680" s="13" t="e">
        <f t="shared" ca="1" si="36"/>
        <v>#NAME?</v>
      </c>
      <c r="T1680" s="13">
        <v>53</v>
      </c>
      <c r="U1680" s="13">
        <v>19.5</v>
      </c>
    </row>
    <row r="1681" spans="1:21" s="4" customFormat="1">
      <c r="A1681" s="10">
        <v>42562</v>
      </c>
      <c r="B1681" s="13">
        <v>395.00700000000001</v>
      </c>
      <c r="C1681" s="13">
        <v>305.77499999999998</v>
      </c>
      <c r="D1681" s="13">
        <v>83.715999999999994</v>
      </c>
      <c r="E1681" s="13">
        <v>192.49700000000001</v>
      </c>
      <c r="F1681" s="13">
        <v>144.48400000000001</v>
      </c>
      <c r="G1681" s="13">
        <v>126.03100000000001</v>
      </c>
      <c r="H1681" s="13">
        <v>220.49299999999999</v>
      </c>
      <c r="I1681" s="13">
        <v>143</v>
      </c>
      <c r="J1681" s="13">
        <v>110.5</v>
      </c>
      <c r="K1681" s="13">
        <v>251.601</v>
      </c>
      <c r="L1681" s="13">
        <v>221.309</v>
      </c>
      <c r="M1681" s="13">
        <v>51.082999999999998</v>
      </c>
      <c r="N1681" s="13">
        <v>116.583</v>
      </c>
      <c r="O1681" s="13">
        <v>171.5</v>
      </c>
      <c r="P1681" s="13">
        <v>104.51</v>
      </c>
      <c r="Q1681" s="13">
        <v>141.173</v>
      </c>
      <c r="R1681" s="13">
        <v>103.667</v>
      </c>
      <c r="S1681" s="13" t="e">
        <f t="shared" ca="1" si="36"/>
        <v>#NAME?</v>
      </c>
      <c r="T1681" s="13">
        <v>53</v>
      </c>
      <c r="U1681" s="13">
        <v>19.5</v>
      </c>
    </row>
    <row r="1682" spans="1:21" s="4" customFormat="1">
      <c r="A1682" s="10">
        <v>42563</v>
      </c>
      <c r="B1682" s="13">
        <v>385.30500000000001</v>
      </c>
      <c r="C1682" s="13">
        <v>295.39</v>
      </c>
      <c r="D1682" s="13">
        <v>78.555000000000007</v>
      </c>
      <c r="E1682" s="13">
        <v>183.56</v>
      </c>
      <c r="F1682" s="13">
        <v>138.065</v>
      </c>
      <c r="G1682" s="13">
        <v>122.033</v>
      </c>
      <c r="H1682" s="13">
        <v>218.75399999999999</v>
      </c>
      <c r="I1682" s="13">
        <v>143</v>
      </c>
      <c r="J1682" s="13">
        <v>110.5</v>
      </c>
      <c r="K1682" s="13">
        <v>245.44</v>
      </c>
      <c r="L1682" s="13">
        <v>219.39500000000001</v>
      </c>
      <c r="M1682" s="13">
        <v>47.767000000000003</v>
      </c>
      <c r="N1682" s="13">
        <v>112</v>
      </c>
      <c r="O1682" s="13">
        <v>169.114</v>
      </c>
      <c r="P1682" s="13">
        <v>103.143</v>
      </c>
      <c r="Q1682" s="13">
        <v>138.27099999999999</v>
      </c>
      <c r="R1682" s="13">
        <v>98.885000000000005</v>
      </c>
      <c r="S1682" s="13" t="e">
        <f t="shared" ca="1" si="36"/>
        <v>#NAME?</v>
      </c>
      <c r="T1682" s="13">
        <v>53</v>
      </c>
      <c r="U1682" s="13">
        <v>19.5</v>
      </c>
    </row>
    <row r="1683" spans="1:21" s="4" customFormat="1">
      <c r="A1683" s="10">
        <v>42564</v>
      </c>
      <c r="B1683" s="13">
        <v>387.75799999999998</v>
      </c>
      <c r="C1683" s="13">
        <v>293.69299999999998</v>
      </c>
      <c r="D1683" s="13">
        <v>78.355000000000004</v>
      </c>
      <c r="E1683" s="13">
        <v>183.13800000000001</v>
      </c>
      <c r="F1683" s="13">
        <v>137.11199999999999</v>
      </c>
      <c r="G1683" s="13">
        <v>122.07299999999999</v>
      </c>
      <c r="H1683" s="13">
        <v>224.505</v>
      </c>
      <c r="I1683" s="13">
        <v>143</v>
      </c>
      <c r="J1683" s="13">
        <v>110.5</v>
      </c>
      <c r="K1683" s="13">
        <v>245.88300000000001</v>
      </c>
      <c r="L1683" s="13">
        <v>223.428</v>
      </c>
      <c r="M1683" s="13">
        <v>48.165999999999997</v>
      </c>
      <c r="N1683" s="13">
        <v>112.83199999999999</v>
      </c>
      <c r="O1683" s="13">
        <v>164.27799999999999</v>
      </c>
      <c r="P1683" s="13">
        <v>101.45099999999999</v>
      </c>
      <c r="Q1683" s="13">
        <v>133.286</v>
      </c>
      <c r="R1683" s="13">
        <v>98.881</v>
      </c>
      <c r="S1683" s="13" t="e">
        <f t="shared" ca="1" si="36"/>
        <v>#NAME?</v>
      </c>
      <c r="T1683" s="13">
        <v>53</v>
      </c>
      <c r="U1683" s="13">
        <v>19.5</v>
      </c>
    </row>
    <row r="1684" spans="1:21" s="4" customFormat="1">
      <c r="A1684" s="10">
        <v>42565</v>
      </c>
      <c r="B1684" s="13">
        <v>388.19799999999998</v>
      </c>
      <c r="C1684" s="13">
        <v>292.887</v>
      </c>
      <c r="D1684" s="13">
        <v>79.201999999999998</v>
      </c>
      <c r="E1684" s="13">
        <v>185.06</v>
      </c>
      <c r="F1684" s="13">
        <v>138.387</v>
      </c>
      <c r="G1684" s="13">
        <v>123.873</v>
      </c>
      <c r="H1684" s="13">
        <v>220.12799999999999</v>
      </c>
      <c r="I1684" s="13">
        <v>143</v>
      </c>
      <c r="J1684" s="13">
        <v>110.5</v>
      </c>
      <c r="K1684" s="13">
        <v>244.36699999999999</v>
      </c>
      <c r="L1684" s="13">
        <v>222.7</v>
      </c>
      <c r="M1684" s="13">
        <v>46.500999999999998</v>
      </c>
      <c r="N1684" s="13">
        <v>108.83199999999999</v>
      </c>
      <c r="O1684" s="13">
        <v>160.96700000000001</v>
      </c>
      <c r="P1684" s="13">
        <v>99.617999999999995</v>
      </c>
      <c r="Q1684" s="13">
        <v>129.619</v>
      </c>
      <c r="R1684" s="13">
        <v>94.849000000000004</v>
      </c>
      <c r="S1684" s="13" t="e">
        <f t="shared" ca="1" si="36"/>
        <v>#NAME?</v>
      </c>
      <c r="T1684" s="13">
        <v>53</v>
      </c>
      <c r="U1684" s="13">
        <v>19.5</v>
      </c>
    </row>
    <row r="1685" spans="1:21" s="4" customFormat="1">
      <c r="A1685" s="10">
        <v>42566</v>
      </c>
      <c r="B1685" s="13">
        <v>388.22899999999998</v>
      </c>
      <c r="C1685" s="13">
        <v>294.54599999999999</v>
      </c>
      <c r="D1685" s="13">
        <v>81.817999999999998</v>
      </c>
      <c r="E1685" s="13">
        <v>187.84399999999999</v>
      </c>
      <c r="F1685" s="13">
        <v>141.91200000000001</v>
      </c>
      <c r="G1685" s="13">
        <v>127.285</v>
      </c>
      <c r="H1685" s="13">
        <v>223.999</v>
      </c>
      <c r="I1685" s="13">
        <v>143</v>
      </c>
      <c r="J1685" s="13">
        <v>110.5</v>
      </c>
      <c r="K1685" s="13">
        <v>247.60599999999999</v>
      </c>
      <c r="L1685" s="13">
        <v>224.70099999999999</v>
      </c>
      <c r="M1685" s="13">
        <v>47.002000000000002</v>
      </c>
      <c r="N1685" s="13">
        <v>107.667</v>
      </c>
      <c r="O1685" s="13">
        <v>157.81100000000001</v>
      </c>
      <c r="P1685" s="13">
        <v>97.646000000000001</v>
      </c>
      <c r="Q1685" s="13">
        <v>127.79900000000001</v>
      </c>
      <c r="R1685" s="13">
        <v>95</v>
      </c>
      <c r="S1685" s="13" t="e">
        <f t="shared" ca="1" si="36"/>
        <v>#NAME?</v>
      </c>
      <c r="T1685" s="13">
        <v>53</v>
      </c>
      <c r="U1685" s="13">
        <v>19.5</v>
      </c>
    </row>
    <row r="1686" spans="1:21" s="4" customFormat="1">
      <c r="A1686" s="10">
        <v>42567</v>
      </c>
      <c r="B1686" s="13">
        <v>388.22899999999998</v>
      </c>
      <c r="C1686" s="13">
        <v>294.54599999999999</v>
      </c>
      <c r="D1686" s="13">
        <v>81.817999999999998</v>
      </c>
      <c r="E1686" s="13">
        <v>187.84399999999999</v>
      </c>
      <c r="F1686" s="13">
        <v>141.91200000000001</v>
      </c>
      <c r="G1686" s="13">
        <v>127.285</v>
      </c>
      <c r="H1686" s="13">
        <v>223.999</v>
      </c>
      <c r="I1686" s="13">
        <v>143</v>
      </c>
      <c r="J1686" s="13">
        <v>110.5</v>
      </c>
      <c r="K1686" s="13">
        <v>247.60599999999999</v>
      </c>
      <c r="L1686" s="13">
        <v>224.70099999999999</v>
      </c>
      <c r="M1686" s="13">
        <v>47.002000000000002</v>
      </c>
      <c r="N1686" s="13">
        <v>107.667</v>
      </c>
      <c r="O1686" s="13">
        <v>157.81100000000001</v>
      </c>
      <c r="P1686" s="13">
        <v>97.646000000000001</v>
      </c>
      <c r="Q1686" s="13">
        <v>127.79900000000001</v>
      </c>
      <c r="R1686" s="13">
        <v>95</v>
      </c>
      <c r="S1686" s="13" t="e">
        <f t="shared" ca="1" si="36"/>
        <v>#NAME?</v>
      </c>
      <c r="T1686" s="13">
        <v>53</v>
      </c>
      <c r="U1686" s="13">
        <v>19.5</v>
      </c>
    </row>
    <row r="1687" spans="1:21" s="4" customFormat="1">
      <c r="A1687" s="10">
        <v>42568</v>
      </c>
      <c r="B1687" s="13">
        <v>388.22899999999998</v>
      </c>
      <c r="C1687" s="13">
        <v>294.54599999999999</v>
      </c>
      <c r="D1687" s="13">
        <v>81.817999999999998</v>
      </c>
      <c r="E1687" s="13">
        <v>187.84399999999999</v>
      </c>
      <c r="F1687" s="13">
        <v>141.91200000000001</v>
      </c>
      <c r="G1687" s="13">
        <v>127.285</v>
      </c>
      <c r="H1687" s="13">
        <v>223.999</v>
      </c>
      <c r="I1687" s="13">
        <v>143</v>
      </c>
      <c r="J1687" s="13">
        <v>110.5</v>
      </c>
      <c r="K1687" s="13">
        <v>247.60599999999999</v>
      </c>
      <c r="L1687" s="13">
        <v>224.70099999999999</v>
      </c>
      <c r="M1687" s="13">
        <v>47.002000000000002</v>
      </c>
      <c r="N1687" s="13">
        <v>107.667</v>
      </c>
      <c r="O1687" s="13">
        <v>157.81100000000001</v>
      </c>
      <c r="P1687" s="13">
        <v>97.646000000000001</v>
      </c>
      <c r="Q1687" s="13">
        <v>127.79900000000001</v>
      </c>
      <c r="R1687" s="13">
        <v>95</v>
      </c>
      <c r="S1687" s="13" t="e">
        <f t="shared" ca="1" si="36"/>
        <v>#NAME?</v>
      </c>
      <c r="T1687" s="13">
        <v>53</v>
      </c>
      <c r="U1687" s="13">
        <v>19.5</v>
      </c>
    </row>
    <row r="1688" spans="1:21" s="4" customFormat="1">
      <c r="A1688" s="10">
        <v>42569</v>
      </c>
      <c r="B1688" s="13">
        <v>385.68599999999998</v>
      </c>
      <c r="C1688" s="13">
        <v>291.125</v>
      </c>
      <c r="D1688" s="13">
        <v>81.040000000000006</v>
      </c>
      <c r="E1688" s="13">
        <v>186.59700000000001</v>
      </c>
      <c r="F1688" s="13">
        <v>142.33099999999999</v>
      </c>
      <c r="G1688" s="13">
        <v>128.31800000000001</v>
      </c>
      <c r="H1688" s="13">
        <v>229.81</v>
      </c>
      <c r="I1688" s="13">
        <v>143</v>
      </c>
      <c r="J1688" s="13">
        <v>110.5</v>
      </c>
      <c r="K1688" s="13">
        <v>252.75700000000001</v>
      </c>
      <c r="L1688" s="13">
        <v>247.08099999999999</v>
      </c>
      <c r="M1688" s="13">
        <v>48</v>
      </c>
      <c r="N1688" s="13">
        <v>109.416</v>
      </c>
      <c r="O1688" s="13">
        <v>159.93</v>
      </c>
      <c r="P1688" s="13">
        <v>97.817999999999998</v>
      </c>
      <c r="Q1688" s="13">
        <v>127.14700000000001</v>
      </c>
      <c r="R1688" s="13">
        <v>94.337999999999994</v>
      </c>
      <c r="S1688" s="13" t="e">
        <f t="shared" ca="1" si="36"/>
        <v>#NAME?</v>
      </c>
      <c r="T1688" s="13">
        <v>53</v>
      </c>
      <c r="U1688" s="13">
        <v>19.5</v>
      </c>
    </row>
    <row r="1689" spans="1:21" s="4" customFormat="1">
      <c r="A1689" s="10">
        <v>42570</v>
      </c>
      <c r="B1689" s="13">
        <v>386.04599999999999</v>
      </c>
      <c r="C1689" s="13">
        <v>289.40199999999999</v>
      </c>
      <c r="D1689" s="13">
        <v>80.768000000000001</v>
      </c>
      <c r="E1689" s="13">
        <v>185.02699999999999</v>
      </c>
      <c r="F1689" s="13">
        <v>142.292</v>
      </c>
      <c r="G1689" s="13">
        <v>128.208</v>
      </c>
      <c r="H1689" s="13">
        <v>232.28299999999999</v>
      </c>
      <c r="I1689" s="13">
        <v>143</v>
      </c>
      <c r="J1689" s="13">
        <v>110.5</v>
      </c>
      <c r="K1689" s="13">
        <v>256.863</v>
      </c>
      <c r="L1689" s="13">
        <v>268.43299999999999</v>
      </c>
      <c r="M1689" s="13">
        <v>48.665999999999997</v>
      </c>
      <c r="N1689" s="13">
        <v>110.223</v>
      </c>
      <c r="O1689" s="13">
        <v>161.108</v>
      </c>
      <c r="P1689" s="13">
        <v>100.232</v>
      </c>
      <c r="Q1689" s="13">
        <v>128.69300000000001</v>
      </c>
      <c r="R1689" s="13">
        <v>94.344999999999999</v>
      </c>
      <c r="S1689" s="13" t="e">
        <f t="shared" ca="1" si="36"/>
        <v>#NAME?</v>
      </c>
      <c r="T1689" s="13">
        <v>53</v>
      </c>
      <c r="U1689" s="13">
        <v>19.5</v>
      </c>
    </row>
    <row r="1690" spans="1:21" s="4" customFormat="1">
      <c r="A1690" s="10">
        <v>42571</v>
      </c>
      <c r="B1690" s="13">
        <v>385.12200000000001</v>
      </c>
      <c r="C1690" s="13">
        <v>287.21800000000002</v>
      </c>
      <c r="D1690" s="13">
        <v>78.444999999999993</v>
      </c>
      <c r="E1690" s="13">
        <v>181.655</v>
      </c>
      <c r="F1690" s="13">
        <v>140.471</v>
      </c>
      <c r="G1690" s="13">
        <v>125.39100000000001</v>
      </c>
      <c r="H1690" s="13">
        <v>228.571</v>
      </c>
      <c r="I1690" s="13">
        <v>143</v>
      </c>
      <c r="J1690" s="13">
        <v>110.5</v>
      </c>
      <c r="K1690" s="13">
        <v>254.881</v>
      </c>
      <c r="L1690" s="13">
        <v>289.077</v>
      </c>
      <c r="M1690" s="13">
        <v>48.832999999999998</v>
      </c>
      <c r="N1690" s="13">
        <v>111.084</v>
      </c>
      <c r="O1690" s="13">
        <v>160.56200000000001</v>
      </c>
      <c r="P1690" s="13">
        <v>99.682000000000002</v>
      </c>
      <c r="Q1690" s="13">
        <v>130.76300000000001</v>
      </c>
      <c r="R1690" s="13">
        <v>90.334999999999994</v>
      </c>
      <c r="S1690" s="13" t="e">
        <f t="shared" ca="1" si="36"/>
        <v>#NAME?</v>
      </c>
      <c r="T1690" s="13">
        <v>53</v>
      </c>
      <c r="U1690" s="13">
        <v>19.5</v>
      </c>
    </row>
    <row r="1691" spans="1:21" s="4" customFormat="1">
      <c r="A1691" s="10">
        <v>42572</v>
      </c>
      <c r="B1691" s="13">
        <v>385.322</v>
      </c>
      <c r="C1691" s="13">
        <v>288.81200000000001</v>
      </c>
      <c r="D1691" s="13">
        <v>79.790000000000006</v>
      </c>
      <c r="E1691" s="13">
        <v>181.833</v>
      </c>
      <c r="F1691" s="13">
        <v>141.15600000000001</v>
      </c>
      <c r="G1691" s="13">
        <v>125.226</v>
      </c>
      <c r="H1691" s="13">
        <v>223.67</v>
      </c>
      <c r="I1691" s="13">
        <v>143</v>
      </c>
      <c r="J1691" s="13">
        <v>110.5</v>
      </c>
      <c r="K1691" s="13">
        <v>248.10400000000001</v>
      </c>
      <c r="L1691" s="13">
        <v>281.61</v>
      </c>
      <c r="M1691" s="13">
        <v>48.667000000000002</v>
      </c>
      <c r="N1691" s="13">
        <v>109.47499999999999</v>
      </c>
      <c r="O1691" s="13">
        <v>160.68</v>
      </c>
      <c r="P1691" s="13">
        <v>100.911</v>
      </c>
      <c r="Q1691" s="13">
        <v>132.053</v>
      </c>
      <c r="R1691" s="13">
        <v>90.031999999999996</v>
      </c>
      <c r="S1691" s="13" t="e">
        <f t="shared" ca="1" si="36"/>
        <v>#NAME?</v>
      </c>
      <c r="T1691" s="13">
        <v>53</v>
      </c>
      <c r="U1691" s="13">
        <v>19.5</v>
      </c>
    </row>
    <row r="1692" spans="1:21" s="4" customFormat="1">
      <c r="A1692" s="10">
        <v>42573</v>
      </c>
      <c r="B1692" s="13">
        <v>385.43099999999998</v>
      </c>
      <c r="C1692" s="13">
        <v>286.64400000000001</v>
      </c>
      <c r="D1692" s="13">
        <v>78.364000000000004</v>
      </c>
      <c r="E1692" s="13">
        <v>180.04</v>
      </c>
      <c r="F1692" s="13">
        <v>139.929</v>
      </c>
      <c r="G1692" s="13">
        <v>124.566</v>
      </c>
      <c r="H1692" s="13">
        <v>228.696</v>
      </c>
      <c r="I1692" s="13">
        <v>143</v>
      </c>
      <c r="J1692" s="13">
        <v>110.5</v>
      </c>
      <c r="K1692" s="13">
        <v>249.107</v>
      </c>
      <c r="L1692" s="13">
        <v>275.15199999999999</v>
      </c>
      <c r="M1692" s="13">
        <v>48.837000000000003</v>
      </c>
      <c r="N1692" s="13">
        <v>109.495</v>
      </c>
      <c r="O1692" s="13">
        <v>160.30699999999999</v>
      </c>
      <c r="P1692" s="13">
        <v>100.456</v>
      </c>
      <c r="Q1692" s="13">
        <v>133.19</v>
      </c>
      <c r="R1692" s="13">
        <v>91.831999999999994</v>
      </c>
      <c r="S1692" s="13" t="e">
        <f t="shared" ca="1" si="36"/>
        <v>#NAME?</v>
      </c>
      <c r="T1692" s="13">
        <v>53</v>
      </c>
      <c r="U1692" s="13">
        <v>19.5</v>
      </c>
    </row>
    <row r="1693" spans="1:21" s="4" customFormat="1">
      <c r="A1693" s="10">
        <v>42574</v>
      </c>
      <c r="B1693" s="13">
        <v>385.43099999999998</v>
      </c>
      <c r="C1693" s="13">
        <v>286.64400000000001</v>
      </c>
      <c r="D1693" s="13">
        <v>78.364000000000004</v>
      </c>
      <c r="E1693" s="13">
        <v>180.04</v>
      </c>
      <c r="F1693" s="13">
        <v>139.929</v>
      </c>
      <c r="G1693" s="13">
        <v>124.566</v>
      </c>
      <c r="H1693" s="13">
        <v>228.696</v>
      </c>
      <c r="I1693" s="13">
        <v>143</v>
      </c>
      <c r="J1693" s="13">
        <v>110.5</v>
      </c>
      <c r="K1693" s="13">
        <v>249.107</v>
      </c>
      <c r="L1693" s="13">
        <v>275.15199999999999</v>
      </c>
      <c r="M1693" s="13">
        <v>48.837000000000003</v>
      </c>
      <c r="N1693" s="13">
        <v>109.495</v>
      </c>
      <c r="O1693" s="13">
        <v>160.30699999999999</v>
      </c>
      <c r="P1693" s="13">
        <v>100.456</v>
      </c>
      <c r="Q1693" s="13">
        <v>133.19</v>
      </c>
      <c r="R1693" s="13">
        <v>91.831999999999994</v>
      </c>
      <c r="S1693" s="13" t="e">
        <f t="shared" ref="S1693:S1756" ca="1" si="37">+IFERROR(VLOOKUP($A1693,$Y$28:$Z$330,2,0),S1692)</f>
        <v>#NAME?</v>
      </c>
      <c r="T1693" s="13">
        <v>53</v>
      </c>
      <c r="U1693" s="13">
        <v>19.5</v>
      </c>
    </row>
    <row r="1694" spans="1:21" s="4" customFormat="1">
      <c r="A1694" s="10">
        <v>42575</v>
      </c>
      <c r="B1694" s="13">
        <v>385.43099999999998</v>
      </c>
      <c r="C1694" s="13">
        <v>286.64400000000001</v>
      </c>
      <c r="D1694" s="13">
        <v>78.364000000000004</v>
      </c>
      <c r="E1694" s="13">
        <v>180.04</v>
      </c>
      <c r="F1694" s="13">
        <v>139.929</v>
      </c>
      <c r="G1694" s="13">
        <v>124.566</v>
      </c>
      <c r="H1694" s="13">
        <v>228.696</v>
      </c>
      <c r="I1694" s="13">
        <v>143</v>
      </c>
      <c r="J1694" s="13">
        <v>110.5</v>
      </c>
      <c r="K1694" s="13">
        <v>249.107</v>
      </c>
      <c r="L1694" s="13">
        <v>275.15199999999999</v>
      </c>
      <c r="M1694" s="13">
        <v>48.837000000000003</v>
      </c>
      <c r="N1694" s="13">
        <v>109.495</v>
      </c>
      <c r="O1694" s="13">
        <v>160.30699999999999</v>
      </c>
      <c r="P1694" s="13">
        <v>100.456</v>
      </c>
      <c r="Q1694" s="13">
        <v>133.19</v>
      </c>
      <c r="R1694" s="13">
        <v>91.831999999999994</v>
      </c>
      <c r="S1694" s="13" t="e">
        <f t="shared" ca="1" si="37"/>
        <v>#NAME?</v>
      </c>
      <c r="T1694" s="13">
        <v>53</v>
      </c>
      <c r="U1694" s="13">
        <v>19.5</v>
      </c>
    </row>
    <row r="1695" spans="1:21" s="4" customFormat="1">
      <c r="A1695" s="10">
        <v>42576</v>
      </c>
      <c r="B1695" s="13">
        <v>392.351</v>
      </c>
      <c r="C1695" s="13">
        <v>291.70400000000001</v>
      </c>
      <c r="D1695" s="13">
        <v>80.643000000000001</v>
      </c>
      <c r="E1695" s="13">
        <v>185.84299999999999</v>
      </c>
      <c r="F1695" s="13">
        <v>144.108</v>
      </c>
      <c r="G1695" s="13">
        <v>126.00700000000001</v>
      </c>
      <c r="H1695" s="13">
        <v>230.87</v>
      </c>
      <c r="I1695" s="13">
        <v>143</v>
      </c>
      <c r="J1695" s="13">
        <v>110.5</v>
      </c>
      <c r="K1695" s="13">
        <v>250.31800000000001</v>
      </c>
      <c r="L1695" s="13">
        <v>271.512</v>
      </c>
      <c r="M1695" s="13">
        <v>48.5</v>
      </c>
      <c r="N1695" s="13">
        <v>108.75</v>
      </c>
      <c r="O1695" s="13">
        <v>160.864</v>
      </c>
      <c r="P1695" s="13">
        <v>100.599</v>
      </c>
      <c r="Q1695" s="13">
        <v>135.69200000000001</v>
      </c>
      <c r="R1695" s="13">
        <v>90.5</v>
      </c>
      <c r="S1695" s="13" t="e">
        <f t="shared" ca="1" si="37"/>
        <v>#NAME?</v>
      </c>
      <c r="T1695" s="13">
        <v>53</v>
      </c>
      <c r="U1695" s="13">
        <v>19.5</v>
      </c>
    </row>
    <row r="1696" spans="1:21" s="4" customFormat="1">
      <c r="A1696" s="10">
        <v>42577</v>
      </c>
      <c r="B1696" s="13">
        <v>401.86200000000002</v>
      </c>
      <c r="C1696" s="13">
        <v>293.81700000000001</v>
      </c>
      <c r="D1696" s="13">
        <v>84.144999999999996</v>
      </c>
      <c r="E1696" s="13">
        <v>191.51300000000001</v>
      </c>
      <c r="F1696" s="13">
        <v>148.28200000000001</v>
      </c>
      <c r="G1696" s="13">
        <v>128.619</v>
      </c>
      <c r="H1696" s="13">
        <v>233.703</v>
      </c>
      <c r="I1696" s="13">
        <v>143</v>
      </c>
      <c r="J1696" s="13">
        <v>110.5</v>
      </c>
      <c r="K1696" s="13">
        <v>254.80699999999999</v>
      </c>
      <c r="L1696" s="13">
        <v>276.88</v>
      </c>
      <c r="M1696" s="13">
        <v>49.008000000000003</v>
      </c>
      <c r="N1696" s="13">
        <v>109.83</v>
      </c>
      <c r="O1696" s="13">
        <v>162.46700000000001</v>
      </c>
      <c r="P1696" s="13">
        <v>100.658</v>
      </c>
      <c r="Q1696" s="13">
        <v>138.12700000000001</v>
      </c>
      <c r="R1696" s="13">
        <v>90.998000000000005</v>
      </c>
      <c r="S1696" s="13" t="e">
        <f t="shared" ca="1" si="37"/>
        <v>#NAME?</v>
      </c>
      <c r="T1696" s="13">
        <v>53</v>
      </c>
      <c r="U1696" s="13">
        <v>19.5</v>
      </c>
    </row>
    <row r="1697" spans="1:21" s="4" customFormat="1">
      <c r="A1697" s="10">
        <v>42578</v>
      </c>
      <c r="B1697" s="13">
        <v>406.49099999999999</v>
      </c>
      <c r="C1697" s="13">
        <v>292.642</v>
      </c>
      <c r="D1697" s="13">
        <v>85.710999999999999</v>
      </c>
      <c r="E1697" s="13">
        <v>193.96</v>
      </c>
      <c r="F1697" s="13">
        <v>150.6</v>
      </c>
      <c r="G1697" s="13">
        <v>130.286</v>
      </c>
      <c r="H1697" s="13">
        <v>239.601</v>
      </c>
      <c r="I1697" s="13">
        <v>143</v>
      </c>
      <c r="J1697" s="13">
        <v>110.5</v>
      </c>
      <c r="K1697" s="13">
        <v>254.86</v>
      </c>
      <c r="L1697" s="13">
        <v>276.28399999999999</v>
      </c>
      <c r="M1697" s="13">
        <v>50.5</v>
      </c>
      <c r="N1697" s="13">
        <v>111</v>
      </c>
      <c r="O1697" s="13">
        <v>164.84299999999999</v>
      </c>
      <c r="P1697" s="13">
        <v>101.82599999999999</v>
      </c>
      <c r="Q1697" s="13">
        <v>139.16499999999999</v>
      </c>
      <c r="R1697" s="13">
        <v>92.832999999999998</v>
      </c>
      <c r="S1697" s="13" t="e">
        <f t="shared" ca="1" si="37"/>
        <v>#NAME?</v>
      </c>
      <c r="T1697" s="13">
        <v>53</v>
      </c>
      <c r="U1697" s="13">
        <v>19.5</v>
      </c>
    </row>
    <row r="1698" spans="1:21" s="4" customFormat="1">
      <c r="A1698" s="10">
        <v>42579</v>
      </c>
      <c r="B1698" s="13">
        <v>405.29300000000001</v>
      </c>
      <c r="C1698" s="13">
        <v>295.19799999999998</v>
      </c>
      <c r="D1698" s="13">
        <v>87.301000000000002</v>
      </c>
      <c r="E1698" s="13">
        <v>198.404</v>
      </c>
      <c r="F1698" s="13">
        <v>152.94900000000001</v>
      </c>
      <c r="G1698" s="13">
        <v>131.31</v>
      </c>
      <c r="H1698" s="13">
        <v>238.29599999999999</v>
      </c>
      <c r="I1698" s="13">
        <v>143</v>
      </c>
      <c r="J1698" s="13">
        <v>110.5</v>
      </c>
      <c r="K1698" s="13">
        <v>253.012</v>
      </c>
      <c r="L1698" s="13">
        <v>273.76499999999999</v>
      </c>
      <c r="M1698" s="13">
        <v>50.334000000000003</v>
      </c>
      <c r="N1698" s="13">
        <v>110.5</v>
      </c>
      <c r="O1698" s="13">
        <v>162.80500000000001</v>
      </c>
      <c r="P1698" s="13">
        <v>100.42700000000001</v>
      </c>
      <c r="Q1698" s="13">
        <v>137.21199999999999</v>
      </c>
      <c r="R1698" s="13">
        <v>92.834000000000003</v>
      </c>
      <c r="S1698" s="13" t="e">
        <f t="shared" ca="1" si="37"/>
        <v>#NAME?</v>
      </c>
      <c r="T1698" s="13">
        <v>53</v>
      </c>
      <c r="U1698" s="13">
        <v>19.5</v>
      </c>
    </row>
    <row r="1699" spans="1:21" s="4" customFormat="1">
      <c r="A1699" s="10">
        <v>42580</v>
      </c>
      <c r="B1699" s="13">
        <v>401.80599999999998</v>
      </c>
      <c r="C1699" s="13">
        <v>291.178</v>
      </c>
      <c r="D1699" s="13">
        <v>86.236000000000004</v>
      </c>
      <c r="E1699" s="13">
        <v>196.97800000000001</v>
      </c>
      <c r="F1699" s="13">
        <v>151.738</v>
      </c>
      <c r="G1699" s="13">
        <v>128.66999999999999</v>
      </c>
      <c r="H1699" s="13">
        <v>239.31399999999999</v>
      </c>
      <c r="I1699" s="13">
        <v>143</v>
      </c>
      <c r="J1699" s="13">
        <v>110.5</v>
      </c>
      <c r="K1699" s="13">
        <v>252.494</v>
      </c>
      <c r="L1699" s="13">
        <v>274.62200000000001</v>
      </c>
      <c r="M1699" s="13">
        <v>49.664999999999999</v>
      </c>
      <c r="N1699" s="13">
        <v>110.88800000000001</v>
      </c>
      <c r="O1699" s="13">
        <v>161.398</v>
      </c>
      <c r="P1699" s="13">
        <v>99.644999999999996</v>
      </c>
      <c r="Q1699" s="13">
        <v>139.565</v>
      </c>
      <c r="R1699" s="13">
        <v>93.501999999999995</v>
      </c>
      <c r="S1699" s="13" t="e">
        <f t="shared" ca="1" si="37"/>
        <v>#NAME?</v>
      </c>
      <c r="T1699" s="13">
        <v>53</v>
      </c>
      <c r="U1699" s="13">
        <v>19.5</v>
      </c>
    </row>
    <row r="1700" spans="1:21" s="4" customFormat="1">
      <c r="A1700" s="10">
        <v>42581</v>
      </c>
      <c r="B1700" s="13">
        <v>401.80599999999998</v>
      </c>
      <c r="C1700" s="13">
        <v>291.178</v>
      </c>
      <c r="D1700" s="13">
        <v>86.236000000000004</v>
      </c>
      <c r="E1700" s="13">
        <v>196.97800000000001</v>
      </c>
      <c r="F1700" s="13">
        <v>151.738</v>
      </c>
      <c r="G1700" s="13">
        <v>128.66999999999999</v>
      </c>
      <c r="H1700" s="13">
        <v>239.31399999999999</v>
      </c>
      <c r="I1700" s="13">
        <v>143</v>
      </c>
      <c r="J1700" s="13">
        <v>110.5</v>
      </c>
      <c r="K1700" s="13">
        <v>252.494</v>
      </c>
      <c r="L1700" s="13">
        <v>274.62200000000001</v>
      </c>
      <c r="M1700" s="13">
        <v>49.664999999999999</v>
      </c>
      <c r="N1700" s="13">
        <v>110.88800000000001</v>
      </c>
      <c r="O1700" s="13">
        <v>161.398</v>
      </c>
      <c r="P1700" s="13">
        <v>99.644999999999996</v>
      </c>
      <c r="Q1700" s="13">
        <v>139.565</v>
      </c>
      <c r="R1700" s="13">
        <v>93.501999999999995</v>
      </c>
      <c r="S1700" s="13" t="e">
        <f t="shared" ca="1" si="37"/>
        <v>#NAME?</v>
      </c>
      <c r="T1700" s="13">
        <v>53</v>
      </c>
      <c r="U1700" s="13">
        <v>19.5</v>
      </c>
    </row>
    <row r="1701" spans="1:21" s="4" customFormat="1">
      <c r="A1701" s="10">
        <v>42582</v>
      </c>
      <c r="B1701" s="13">
        <v>401.80599999999998</v>
      </c>
      <c r="C1701" s="13">
        <v>291.178</v>
      </c>
      <c r="D1701" s="13">
        <v>86.236000000000004</v>
      </c>
      <c r="E1701" s="13">
        <v>196.97800000000001</v>
      </c>
      <c r="F1701" s="13">
        <v>151.738</v>
      </c>
      <c r="G1701" s="13">
        <v>128.66999999999999</v>
      </c>
      <c r="H1701" s="13">
        <v>239.31399999999999</v>
      </c>
      <c r="I1701" s="13">
        <v>143</v>
      </c>
      <c r="J1701" s="13">
        <v>110.5</v>
      </c>
      <c r="K1701" s="13">
        <v>252.494</v>
      </c>
      <c r="L1701" s="13">
        <v>274.62200000000001</v>
      </c>
      <c r="M1701" s="13">
        <v>49.664999999999999</v>
      </c>
      <c r="N1701" s="13">
        <v>110.88800000000001</v>
      </c>
      <c r="O1701" s="13">
        <v>161.398</v>
      </c>
      <c r="P1701" s="13">
        <v>99.644999999999996</v>
      </c>
      <c r="Q1701" s="13">
        <v>139.565</v>
      </c>
      <c r="R1701" s="13">
        <v>93.501999999999995</v>
      </c>
      <c r="S1701" s="13" t="e">
        <f t="shared" ca="1" si="37"/>
        <v>#NAME?</v>
      </c>
      <c r="T1701" s="13">
        <v>53</v>
      </c>
      <c r="U1701" s="13">
        <v>19.5</v>
      </c>
    </row>
    <row r="1702" spans="1:21" s="4" customFormat="1">
      <c r="A1702" s="10">
        <v>42583</v>
      </c>
      <c r="B1702" s="13">
        <v>401.75200000000001</v>
      </c>
      <c r="C1702" s="13">
        <v>292.92500000000001</v>
      </c>
      <c r="D1702" s="13">
        <v>87.275999999999996</v>
      </c>
      <c r="E1702" s="13">
        <v>199.50399999999999</v>
      </c>
      <c r="F1702" s="13">
        <v>154.12200000000001</v>
      </c>
      <c r="G1702" s="13">
        <v>128.75200000000001</v>
      </c>
      <c r="H1702" s="13">
        <v>237.512</v>
      </c>
      <c r="I1702" s="13">
        <v>143</v>
      </c>
      <c r="J1702" s="13">
        <v>110.5</v>
      </c>
      <c r="K1702" s="13">
        <v>246.999</v>
      </c>
      <c r="L1702" s="13">
        <v>266.50400000000002</v>
      </c>
      <c r="M1702" s="13">
        <v>48.332999999999998</v>
      </c>
      <c r="N1702" s="13">
        <v>108.499</v>
      </c>
      <c r="O1702" s="13">
        <v>159.333</v>
      </c>
      <c r="P1702" s="13">
        <v>98.665999999999997</v>
      </c>
      <c r="Q1702" s="13">
        <v>137.833</v>
      </c>
      <c r="R1702" s="13">
        <v>91.504999999999995</v>
      </c>
      <c r="S1702" s="13" t="e">
        <f t="shared" ca="1" si="37"/>
        <v>#NAME?</v>
      </c>
      <c r="T1702" s="13">
        <v>53</v>
      </c>
      <c r="U1702" s="13">
        <v>19.5</v>
      </c>
    </row>
    <row r="1703" spans="1:21" s="4" customFormat="1">
      <c r="A1703" s="10">
        <v>42584</v>
      </c>
      <c r="B1703" s="13">
        <v>406.66899999999998</v>
      </c>
      <c r="C1703" s="13">
        <v>292.47800000000001</v>
      </c>
      <c r="D1703" s="13">
        <v>87.546999999999997</v>
      </c>
      <c r="E1703" s="13">
        <v>200.732</v>
      </c>
      <c r="F1703" s="13">
        <v>156.60599999999999</v>
      </c>
      <c r="G1703" s="13">
        <v>128.06200000000001</v>
      </c>
      <c r="H1703" s="13">
        <v>239.012</v>
      </c>
      <c r="I1703" s="13">
        <v>143</v>
      </c>
      <c r="J1703" s="13">
        <v>110.5</v>
      </c>
      <c r="K1703" s="13">
        <v>248.624</v>
      </c>
      <c r="L1703" s="13">
        <v>267.21600000000001</v>
      </c>
      <c r="M1703" s="13">
        <v>49.250999999999998</v>
      </c>
      <c r="N1703" s="13">
        <v>110.25</v>
      </c>
      <c r="O1703" s="13">
        <v>161.99</v>
      </c>
      <c r="P1703" s="13">
        <v>101.337</v>
      </c>
      <c r="Q1703" s="13">
        <v>141.97399999999999</v>
      </c>
      <c r="R1703" s="13">
        <v>94.5</v>
      </c>
      <c r="S1703" s="13" t="e">
        <f t="shared" ca="1" si="37"/>
        <v>#NAME?</v>
      </c>
      <c r="T1703" s="13">
        <v>53</v>
      </c>
      <c r="U1703" s="13">
        <v>19.5</v>
      </c>
    </row>
    <row r="1704" spans="1:21" s="4" customFormat="1">
      <c r="A1704" s="10">
        <v>42585</v>
      </c>
      <c r="B1704" s="13">
        <v>401.33300000000003</v>
      </c>
      <c r="C1704" s="13">
        <v>285.50299999999999</v>
      </c>
      <c r="D1704" s="13">
        <v>84.846999999999994</v>
      </c>
      <c r="E1704" s="13">
        <v>196.42099999999999</v>
      </c>
      <c r="F1704" s="13">
        <v>153.488</v>
      </c>
      <c r="G1704" s="13">
        <v>124.178</v>
      </c>
      <c r="H1704" s="13">
        <v>237.988</v>
      </c>
      <c r="I1704" s="13">
        <v>143</v>
      </c>
      <c r="J1704" s="13">
        <v>110.5</v>
      </c>
      <c r="K1704" s="13">
        <v>250.876</v>
      </c>
      <c r="L1704" s="13">
        <v>272.27800000000002</v>
      </c>
      <c r="M1704" s="13">
        <v>50.673999999999999</v>
      </c>
      <c r="N1704" s="13">
        <v>112.667</v>
      </c>
      <c r="O1704" s="13">
        <v>161.81800000000001</v>
      </c>
      <c r="P1704" s="13">
        <v>101.33499999999999</v>
      </c>
      <c r="Q1704" s="13">
        <v>143.15299999999999</v>
      </c>
      <c r="R1704" s="13">
        <v>95.994</v>
      </c>
      <c r="S1704" s="13" t="e">
        <f t="shared" ca="1" si="37"/>
        <v>#NAME?</v>
      </c>
      <c r="T1704" s="13">
        <v>53</v>
      </c>
      <c r="U1704" s="13">
        <v>19.5</v>
      </c>
    </row>
    <row r="1705" spans="1:21" s="4" customFormat="1">
      <c r="A1705" s="10">
        <v>42586</v>
      </c>
      <c r="B1705" s="13">
        <v>398.66899999999998</v>
      </c>
      <c r="C1705" s="13">
        <v>279.214</v>
      </c>
      <c r="D1705" s="13">
        <v>78.525000000000006</v>
      </c>
      <c r="E1705" s="13">
        <v>190.34100000000001</v>
      </c>
      <c r="F1705" s="13">
        <v>148.38800000000001</v>
      </c>
      <c r="G1705" s="13">
        <v>116.014</v>
      </c>
      <c r="H1705" s="13">
        <v>226.36699999999999</v>
      </c>
      <c r="I1705" s="13">
        <v>143</v>
      </c>
      <c r="J1705" s="13">
        <v>110.5</v>
      </c>
      <c r="K1705" s="13">
        <v>242.875</v>
      </c>
      <c r="L1705" s="13">
        <v>269.99799999999999</v>
      </c>
      <c r="M1705" s="13">
        <v>50.417000000000002</v>
      </c>
      <c r="N1705" s="13">
        <v>111.58199999999999</v>
      </c>
      <c r="O1705" s="13">
        <v>158.33600000000001</v>
      </c>
      <c r="P1705" s="13">
        <v>99.477000000000004</v>
      </c>
      <c r="Q1705" s="13">
        <v>139.68199999999999</v>
      </c>
      <c r="R1705" s="13">
        <v>96.495999999999995</v>
      </c>
      <c r="S1705" s="13" t="e">
        <f t="shared" ca="1" si="37"/>
        <v>#NAME?</v>
      </c>
      <c r="T1705" s="13">
        <v>53</v>
      </c>
      <c r="U1705" s="13">
        <v>19.5</v>
      </c>
    </row>
    <row r="1706" spans="1:21" s="4" customFormat="1">
      <c r="A1706" s="10">
        <v>42587</v>
      </c>
      <c r="B1706" s="13">
        <v>396.803</v>
      </c>
      <c r="C1706" s="13">
        <v>273.18900000000002</v>
      </c>
      <c r="D1706" s="13">
        <v>74.671999999999997</v>
      </c>
      <c r="E1706" s="13">
        <v>184.88399999999999</v>
      </c>
      <c r="F1706" s="13">
        <v>145.31</v>
      </c>
      <c r="G1706" s="13">
        <v>112.85</v>
      </c>
      <c r="H1706" s="13">
        <v>218.51400000000001</v>
      </c>
      <c r="I1706" s="13">
        <v>143</v>
      </c>
      <c r="J1706" s="13">
        <v>110.5</v>
      </c>
      <c r="K1706" s="13">
        <v>231.886</v>
      </c>
      <c r="L1706" s="13">
        <v>260.39</v>
      </c>
      <c r="M1706" s="13">
        <v>48.122</v>
      </c>
      <c r="N1706" s="13">
        <v>107.20699999999999</v>
      </c>
      <c r="O1706" s="13">
        <v>155.94999999999999</v>
      </c>
      <c r="P1706" s="13">
        <v>96.634</v>
      </c>
      <c r="Q1706" s="13">
        <v>136.91300000000001</v>
      </c>
      <c r="R1706" s="13">
        <v>93.5</v>
      </c>
      <c r="S1706" s="13" t="e">
        <f t="shared" ca="1" si="37"/>
        <v>#NAME?</v>
      </c>
      <c r="T1706" s="13">
        <v>53</v>
      </c>
      <c r="U1706" s="13">
        <v>19.5</v>
      </c>
    </row>
    <row r="1707" spans="1:21" s="4" customFormat="1">
      <c r="A1707" s="10">
        <v>42588</v>
      </c>
      <c r="B1707" s="13">
        <v>396.803</v>
      </c>
      <c r="C1707" s="13">
        <v>273.18900000000002</v>
      </c>
      <c r="D1707" s="13">
        <v>74.671999999999997</v>
      </c>
      <c r="E1707" s="13">
        <v>184.88399999999999</v>
      </c>
      <c r="F1707" s="13">
        <v>145.31</v>
      </c>
      <c r="G1707" s="13">
        <v>112.85</v>
      </c>
      <c r="H1707" s="13">
        <v>218.51400000000001</v>
      </c>
      <c r="I1707" s="13">
        <v>143</v>
      </c>
      <c r="J1707" s="13">
        <v>110.5</v>
      </c>
      <c r="K1707" s="13">
        <v>231.886</v>
      </c>
      <c r="L1707" s="13">
        <v>260.39</v>
      </c>
      <c r="M1707" s="13">
        <v>48.122</v>
      </c>
      <c r="N1707" s="13">
        <v>107.20699999999999</v>
      </c>
      <c r="O1707" s="13">
        <v>155.94999999999999</v>
      </c>
      <c r="P1707" s="13">
        <v>96.634</v>
      </c>
      <c r="Q1707" s="13">
        <v>136.91300000000001</v>
      </c>
      <c r="R1707" s="13">
        <v>93.5</v>
      </c>
      <c r="S1707" s="13" t="e">
        <f t="shared" ca="1" si="37"/>
        <v>#NAME?</v>
      </c>
      <c r="T1707" s="13">
        <v>53</v>
      </c>
      <c r="U1707" s="13">
        <v>19.5</v>
      </c>
    </row>
    <row r="1708" spans="1:21" s="4" customFormat="1">
      <c r="A1708" s="10">
        <v>42589</v>
      </c>
      <c r="B1708" s="13">
        <v>396.803</v>
      </c>
      <c r="C1708" s="13">
        <v>273.18900000000002</v>
      </c>
      <c r="D1708" s="13">
        <v>74.671999999999997</v>
      </c>
      <c r="E1708" s="13">
        <v>184.88399999999999</v>
      </c>
      <c r="F1708" s="13">
        <v>145.31</v>
      </c>
      <c r="G1708" s="13">
        <v>112.85</v>
      </c>
      <c r="H1708" s="13">
        <v>218.51400000000001</v>
      </c>
      <c r="I1708" s="13">
        <v>143</v>
      </c>
      <c r="J1708" s="13">
        <v>110.5</v>
      </c>
      <c r="K1708" s="13">
        <v>231.886</v>
      </c>
      <c r="L1708" s="13">
        <v>260.39</v>
      </c>
      <c r="M1708" s="13">
        <v>48.122</v>
      </c>
      <c r="N1708" s="13">
        <v>107.20699999999999</v>
      </c>
      <c r="O1708" s="13">
        <v>155.94999999999999</v>
      </c>
      <c r="P1708" s="13">
        <v>96.634</v>
      </c>
      <c r="Q1708" s="13">
        <v>136.91300000000001</v>
      </c>
      <c r="R1708" s="13">
        <v>93.5</v>
      </c>
      <c r="S1708" s="13" t="e">
        <f t="shared" ca="1" si="37"/>
        <v>#NAME?</v>
      </c>
      <c r="T1708" s="13">
        <v>53</v>
      </c>
      <c r="U1708" s="13">
        <v>19.5</v>
      </c>
    </row>
    <row r="1709" spans="1:21" s="4" customFormat="1">
      <c r="A1709" s="10">
        <v>42590</v>
      </c>
      <c r="B1709" s="13">
        <v>393.43099999999998</v>
      </c>
      <c r="C1709" s="13">
        <v>271.005</v>
      </c>
      <c r="D1709" s="13">
        <v>70.738</v>
      </c>
      <c r="E1709" s="13">
        <v>177.583</v>
      </c>
      <c r="F1709" s="13">
        <v>140.52199999999999</v>
      </c>
      <c r="G1709" s="13">
        <v>107.249</v>
      </c>
      <c r="H1709" s="13">
        <v>212.999</v>
      </c>
      <c r="I1709" s="13">
        <v>143</v>
      </c>
      <c r="J1709" s="13">
        <v>110.5</v>
      </c>
      <c r="K1709" s="13">
        <v>226.62299999999999</v>
      </c>
      <c r="L1709" s="13">
        <v>247.697</v>
      </c>
      <c r="M1709" s="13">
        <v>45.332999999999998</v>
      </c>
      <c r="N1709" s="13">
        <v>104.1</v>
      </c>
      <c r="O1709" s="13">
        <v>147.34700000000001</v>
      </c>
      <c r="P1709" s="13">
        <v>93</v>
      </c>
      <c r="Q1709" s="13">
        <v>128.33199999999999</v>
      </c>
      <c r="R1709" s="13">
        <v>90.17</v>
      </c>
      <c r="S1709" s="13" t="e">
        <f t="shared" ca="1" si="37"/>
        <v>#NAME?</v>
      </c>
      <c r="T1709" s="13">
        <v>53</v>
      </c>
      <c r="U1709" s="13">
        <v>19.5</v>
      </c>
    </row>
    <row r="1710" spans="1:21" s="4" customFormat="1">
      <c r="A1710" s="10">
        <v>42591</v>
      </c>
      <c r="B1710" s="13">
        <v>391.21699999999998</v>
      </c>
      <c r="C1710" s="13">
        <v>265.39</v>
      </c>
      <c r="D1710" s="13">
        <v>68.722999999999999</v>
      </c>
      <c r="E1710" s="13">
        <v>174.61099999999999</v>
      </c>
      <c r="F1710" s="13">
        <v>138.05699999999999</v>
      </c>
      <c r="G1710" s="13">
        <v>105.66800000000001</v>
      </c>
      <c r="H1710" s="13">
        <v>209.999</v>
      </c>
      <c r="I1710" s="13">
        <v>143</v>
      </c>
      <c r="J1710" s="13">
        <v>110.5</v>
      </c>
      <c r="K1710" s="13">
        <v>222.12200000000001</v>
      </c>
      <c r="L1710" s="13">
        <v>245.982</v>
      </c>
      <c r="M1710" s="13">
        <v>45.33</v>
      </c>
      <c r="N1710" s="13">
        <v>104.755</v>
      </c>
      <c r="O1710" s="13">
        <v>146.982</v>
      </c>
      <c r="P1710" s="13">
        <v>92.658000000000001</v>
      </c>
      <c r="Q1710" s="13">
        <v>126.988</v>
      </c>
      <c r="R1710" s="13">
        <v>90.5</v>
      </c>
      <c r="S1710" s="13" t="e">
        <f t="shared" ca="1" si="37"/>
        <v>#NAME?</v>
      </c>
      <c r="T1710" s="13">
        <v>53</v>
      </c>
      <c r="U1710" s="13">
        <v>19.5</v>
      </c>
    </row>
    <row r="1711" spans="1:21" s="4" customFormat="1">
      <c r="A1711" s="10">
        <v>42592</v>
      </c>
      <c r="B1711" s="13">
        <v>386.72399999999999</v>
      </c>
      <c r="C1711" s="13">
        <v>262.05599999999998</v>
      </c>
      <c r="D1711" s="13">
        <v>69.391000000000005</v>
      </c>
      <c r="E1711" s="13">
        <v>176.167</v>
      </c>
      <c r="F1711" s="13">
        <v>138.505</v>
      </c>
      <c r="G1711" s="13">
        <v>105.893</v>
      </c>
      <c r="H1711" s="13">
        <v>214.274</v>
      </c>
      <c r="I1711" s="13">
        <v>143</v>
      </c>
      <c r="J1711" s="13">
        <v>110.5</v>
      </c>
      <c r="K1711" s="13">
        <v>223.87799999999999</v>
      </c>
      <c r="L1711" s="13">
        <v>244.04</v>
      </c>
      <c r="M1711" s="13">
        <v>45.000999999999998</v>
      </c>
      <c r="N1711" s="13">
        <v>104.501</v>
      </c>
      <c r="O1711" s="13">
        <v>144.66200000000001</v>
      </c>
      <c r="P1711" s="13">
        <v>91.998999999999995</v>
      </c>
      <c r="Q1711" s="13">
        <v>125.65600000000001</v>
      </c>
      <c r="R1711" s="13">
        <v>89.834999999999994</v>
      </c>
      <c r="S1711" s="13" t="e">
        <f t="shared" ca="1" si="37"/>
        <v>#NAME?</v>
      </c>
      <c r="T1711" s="13">
        <v>53</v>
      </c>
      <c r="U1711" s="13">
        <v>19.5</v>
      </c>
    </row>
    <row r="1712" spans="1:21" s="4" customFormat="1">
      <c r="A1712" s="10">
        <v>42593</v>
      </c>
      <c r="B1712" s="13">
        <v>380.6</v>
      </c>
      <c r="C1712" s="13">
        <v>258.315</v>
      </c>
      <c r="D1712" s="13">
        <v>67.379000000000005</v>
      </c>
      <c r="E1712" s="13">
        <v>173.501</v>
      </c>
      <c r="F1712" s="13">
        <v>136.50200000000001</v>
      </c>
      <c r="G1712" s="13">
        <v>104.13</v>
      </c>
      <c r="H1712" s="13">
        <v>220.631</v>
      </c>
      <c r="I1712" s="13">
        <v>143</v>
      </c>
      <c r="J1712" s="13">
        <v>110.5</v>
      </c>
      <c r="K1712" s="13">
        <v>224.13</v>
      </c>
      <c r="L1712" s="13">
        <v>242.09700000000001</v>
      </c>
      <c r="M1712" s="13">
        <v>45.33</v>
      </c>
      <c r="N1712" s="13">
        <v>105.001</v>
      </c>
      <c r="O1712" s="13">
        <v>145.673</v>
      </c>
      <c r="P1712" s="13">
        <v>91.668999999999997</v>
      </c>
      <c r="Q1712" s="13">
        <v>126.673</v>
      </c>
      <c r="R1712" s="13">
        <v>91.001999999999995</v>
      </c>
      <c r="S1712" s="13" t="e">
        <f t="shared" ca="1" si="37"/>
        <v>#NAME?</v>
      </c>
      <c r="T1712" s="13">
        <v>53</v>
      </c>
      <c r="U1712" s="13">
        <v>19.5</v>
      </c>
    </row>
    <row r="1713" spans="1:21" s="4" customFormat="1">
      <c r="A1713" s="10">
        <v>42594</v>
      </c>
      <c r="B1713" s="13">
        <v>370.887</v>
      </c>
      <c r="C1713" s="13">
        <v>257.56400000000002</v>
      </c>
      <c r="D1713" s="13">
        <v>68.373999999999995</v>
      </c>
      <c r="E1713" s="13">
        <v>174.06399999999999</v>
      </c>
      <c r="F1713" s="13">
        <v>136.94</v>
      </c>
      <c r="G1713" s="13">
        <v>103.748</v>
      </c>
      <c r="H1713" s="13">
        <v>231.12</v>
      </c>
      <c r="I1713" s="13">
        <v>143</v>
      </c>
      <c r="J1713" s="13">
        <v>110.5</v>
      </c>
      <c r="K1713" s="13">
        <v>225.262</v>
      </c>
      <c r="L1713" s="13">
        <v>244.20099999999999</v>
      </c>
      <c r="M1713" s="13">
        <v>44.667000000000002</v>
      </c>
      <c r="N1713" s="13">
        <v>104.166</v>
      </c>
      <c r="O1713" s="13">
        <v>145.81700000000001</v>
      </c>
      <c r="P1713" s="13">
        <v>91.313000000000002</v>
      </c>
      <c r="Q1713" s="13">
        <v>126.313</v>
      </c>
      <c r="R1713" s="13">
        <v>89.665999999999997</v>
      </c>
      <c r="S1713" s="13" t="e">
        <f t="shared" ca="1" si="37"/>
        <v>#NAME?</v>
      </c>
      <c r="T1713" s="13">
        <v>53</v>
      </c>
      <c r="U1713" s="13">
        <v>19.5</v>
      </c>
    </row>
    <row r="1714" spans="1:21" s="4" customFormat="1">
      <c r="A1714" s="10">
        <v>42595</v>
      </c>
      <c r="B1714" s="13">
        <v>370.887</v>
      </c>
      <c r="C1714" s="13">
        <v>257.56400000000002</v>
      </c>
      <c r="D1714" s="13">
        <v>68.373999999999995</v>
      </c>
      <c r="E1714" s="13">
        <v>174.06399999999999</v>
      </c>
      <c r="F1714" s="13">
        <v>136.94</v>
      </c>
      <c r="G1714" s="13">
        <v>103.748</v>
      </c>
      <c r="H1714" s="13">
        <v>231.12</v>
      </c>
      <c r="I1714" s="13">
        <v>143</v>
      </c>
      <c r="J1714" s="13">
        <v>110.5</v>
      </c>
      <c r="K1714" s="13">
        <v>225.262</v>
      </c>
      <c r="L1714" s="13">
        <v>244.20099999999999</v>
      </c>
      <c r="M1714" s="13">
        <v>44.667000000000002</v>
      </c>
      <c r="N1714" s="13">
        <v>104.166</v>
      </c>
      <c r="O1714" s="13">
        <v>145.81700000000001</v>
      </c>
      <c r="P1714" s="13">
        <v>91.313000000000002</v>
      </c>
      <c r="Q1714" s="13">
        <v>126.313</v>
      </c>
      <c r="R1714" s="13">
        <v>89.665999999999997</v>
      </c>
      <c r="S1714" s="13" t="e">
        <f t="shared" ca="1" si="37"/>
        <v>#NAME?</v>
      </c>
      <c r="T1714" s="13">
        <v>53</v>
      </c>
      <c r="U1714" s="13">
        <v>19.5</v>
      </c>
    </row>
    <row r="1715" spans="1:21" s="4" customFormat="1">
      <c r="A1715" s="10">
        <v>42596</v>
      </c>
      <c r="B1715" s="13">
        <v>370.887</v>
      </c>
      <c r="C1715" s="13">
        <v>257.56400000000002</v>
      </c>
      <c r="D1715" s="13">
        <v>68.373999999999995</v>
      </c>
      <c r="E1715" s="13">
        <v>174.06399999999999</v>
      </c>
      <c r="F1715" s="13">
        <v>136.94</v>
      </c>
      <c r="G1715" s="13">
        <v>103.748</v>
      </c>
      <c r="H1715" s="13">
        <v>231.12</v>
      </c>
      <c r="I1715" s="13">
        <v>143</v>
      </c>
      <c r="J1715" s="13">
        <v>110.5</v>
      </c>
      <c r="K1715" s="13">
        <v>225.262</v>
      </c>
      <c r="L1715" s="13">
        <v>244.20099999999999</v>
      </c>
      <c r="M1715" s="13">
        <v>44.667000000000002</v>
      </c>
      <c r="N1715" s="13">
        <v>104.166</v>
      </c>
      <c r="O1715" s="13">
        <v>145.81700000000001</v>
      </c>
      <c r="P1715" s="13">
        <v>91.313000000000002</v>
      </c>
      <c r="Q1715" s="13">
        <v>126.313</v>
      </c>
      <c r="R1715" s="13">
        <v>89.665999999999997</v>
      </c>
      <c r="S1715" s="13" t="e">
        <f t="shared" ca="1" si="37"/>
        <v>#NAME?</v>
      </c>
      <c r="T1715" s="13">
        <v>53</v>
      </c>
      <c r="U1715" s="13">
        <v>19.5</v>
      </c>
    </row>
    <row r="1716" spans="1:21" s="4" customFormat="1">
      <c r="A1716" s="10">
        <v>42597</v>
      </c>
      <c r="B1716" s="13">
        <v>361.26499999999999</v>
      </c>
      <c r="C1716" s="13">
        <v>253.43199999999999</v>
      </c>
      <c r="D1716" s="13">
        <v>67.304000000000002</v>
      </c>
      <c r="E1716" s="13">
        <v>169.43600000000001</v>
      </c>
      <c r="F1716" s="13">
        <v>133.28</v>
      </c>
      <c r="G1716" s="13">
        <v>100.735</v>
      </c>
      <c r="H1716" s="13">
        <v>223.739</v>
      </c>
      <c r="I1716" s="13">
        <v>143</v>
      </c>
      <c r="J1716" s="13">
        <v>110.5</v>
      </c>
      <c r="K1716" s="13">
        <v>221.869</v>
      </c>
      <c r="L1716" s="13">
        <v>239.98099999999999</v>
      </c>
      <c r="M1716" s="13">
        <v>44.5</v>
      </c>
      <c r="N1716" s="13">
        <v>104.836</v>
      </c>
      <c r="O1716" s="13">
        <v>144.68100000000001</v>
      </c>
      <c r="P1716" s="13">
        <v>90.007999999999996</v>
      </c>
      <c r="Q1716" s="13">
        <v>125.17</v>
      </c>
      <c r="R1716" s="13">
        <v>88.667000000000002</v>
      </c>
      <c r="S1716" s="13" t="e">
        <f t="shared" ca="1" si="37"/>
        <v>#NAME?</v>
      </c>
      <c r="T1716" s="13">
        <v>53</v>
      </c>
      <c r="U1716" s="13">
        <v>19.5</v>
      </c>
    </row>
    <row r="1717" spans="1:21" s="4" customFormat="1">
      <c r="A1717" s="10">
        <v>42598</v>
      </c>
      <c r="B1717" s="13">
        <v>356.95100000000002</v>
      </c>
      <c r="C1717" s="13">
        <v>253.56</v>
      </c>
      <c r="D1717" s="13">
        <v>67.483999999999995</v>
      </c>
      <c r="E1717" s="13">
        <v>168.983</v>
      </c>
      <c r="F1717" s="13">
        <v>133.26499999999999</v>
      </c>
      <c r="G1717" s="13">
        <v>100.26300000000001</v>
      </c>
      <c r="H1717" s="13">
        <v>222.11600000000001</v>
      </c>
      <c r="I1717" s="13">
        <v>143</v>
      </c>
      <c r="J1717" s="13">
        <v>110.5</v>
      </c>
      <c r="K1717" s="13">
        <v>221.25800000000001</v>
      </c>
      <c r="L1717" s="13">
        <v>239.11</v>
      </c>
      <c r="M1717" s="13">
        <v>44.335000000000001</v>
      </c>
      <c r="N1717" s="13">
        <v>104.33</v>
      </c>
      <c r="O1717" s="13">
        <v>142.994</v>
      </c>
      <c r="P1717" s="13">
        <v>89.99</v>
      </c>
      <c r="Q1717" s="13">
        <v>123.988</v>
      </c>
      <c r="R1717" s="13">
        <v>87.997</v>
      </c>
      <c r="S1717" s="13" t="e">
        <f t="shared" ca="1" si="37"/>
        <v>#NAME?</v>
      </c>
      <c r="T1717" s="13">
        <v>53</v>
      </c>
      <c r="U1717" s="13">
        <v>19.5</v>
      </c>
    </row>
    <row r="1718" spans="1:21" s="4" customFormat="1">
      <c r="A1718" s="10">
        <v>42599</v>
      </c>
      <c r="B1718" s="13">
        <v>356.827</v>
      </c>
      <c r="C1718" s="13">
        <v>253.196</v>
      </c>
      <c r="D1718" s="13">
        <v>68.667000000000002</v>
      </c>
      <c r="E1718" s="13">
        <v>168.334</v>
      </c>
      <c r="F1718" s="13">
        <v>133.33099999999999</v>
      </c>
      <c r="G1718" s="13">
        <v>100.776</v>
      </c>
      <c r="H1718" s="13">
        <v>224.77699999999999</v>
      </c>
      <c r="I1718" s="13">
        <v>143</v>
      </c>
      <c r="J1718" s="13">
        <v>110.5</v>
      </c>
      <c r="K1718" s="13">
        <v>226.16900000000001</v>
      </c>
      <c r="L1718" s="13">
        <v>244.76300000000001</v>
      </c>
      <c r="M1718" s="13">
        <v>44.83</v>
      </c>
      <c r="N1718" s="13">
        <v>105.001</v>
      </c>
      <c r="O1718" s="13">
        <v>144.34800000000001</v>
      </c>
      <c r="P1718" s="13">
        <v>90.335999999999999</v>
      </c>
      <c r="Q1718" s="13">
        <v>124.343</v>
      </c>
      <c r="R1718" s="13">
        <v>88.149000000000001</v>
      </c>
      <c r="S1718" s="13" t="e">
        <f t="shared" ca="1" si="37"/>
        <v>#NAME?</v>
      </c>
      <c r="T1718" s="13">
        <v>53</v>
      </c>
      <c r="U1718" s="13">
        <v>19.5</v>
      </c>
    </row>
    <row r="1719" spans="1:21" s="4" customFormat="1">
      <c r="A1719" s="10">
        <v>42600</v>
      </c>
      <c r="B1719" s="13">
        <v>357.846</v>
      </c>
      <c r="C1719" s="13">
        <v>251.75700000000001</v>
      </c>
      <c r="D1719" s="13">
        <v>68.543000000000006</v>
      </c>
      <c r="E1719" s="13">
        <v>165.32599999999999</v>
      </c>
      <c r="F1719" s="13">
        <v>130.74700000000001</v>
      </c>
      <c r="G1719" s="13">
        <v>98.552999999999997</v>
      </c>
      <c r="H1719" s="13">
        <v>227.453</v>
      </c>
      <c r="I1719" s="13">
        <v>143</v>
      </c>
      <c r="J1719" s="13">
        <v>110.5</v>
      </c>
      <c r="K1719" s="13">
        <v>223.62799999999999</v>
      </c>
      <c r="L1719" s="13">
        <v>244.61600000000001</v>
      </c>
      <c r="M1719" s="13">
        <v>43.667999999999999</v>
      </c>
      <c r="N1719" s="13">
        <v>102.334</v>
      </c>
      <c r="O1719" s="13">
        <v>138.49299999999999</v>
      </c>
      <c r="P1719" s="13">
        <v>87.82</v>
      </c>
      <c r="Q1719" s="13">
        <v>118.827</v>
      </c>
      <c r="R1719" s="13">
        <v>85.998000000000005</v>
      </c>
      <c r="S1719" s="13" t="e">
        <f t="shared" ca="1" si="37"/>
        <v>#NAME?</v>
      </c>
      <c r="T1719" s="13">
        <v>53</v>
      </c>
      <c r="U1719" s="13">
        <v>19.5</v>
      </c>
    </row>
    <row r="1720" spans="1:21" s="4" customFormat="1">
      <c r="A1720" s="10">
        <v>42601</v>
      </c>
      <c r="B1720" s="13">
        <v>363.661</v>
      </c>
      <c r="C1720" s="13">
        <v>252.65299999999999</v>
      </c>
      <c r="D1720" s="13">
        <v>69.638999999999996</v>
      </c>
      <c r="E1720" s="13">
        <v>165.56700000000001</v>
      </c>
      <c r="F1720" s="13">
        <v>131.595</v>
      </c>
      <c r="G1720" s="13">
        <v>99.713999999999999</v>
      </c>
      <c r="H1720" s="13">
        <v>230</v>
      </c>
      <c r="I1720" s="13">
        <v>143</v>
      </c>
      <c r="J1720" s="13">
        <v>110.5</v>
      </c>
      <c r="K1720" s="13">
        <v>225.38200000000001</v>
      </c>
      <c r="L1720" s="13">
        <v>246.81800000000001</v>
      </c>
      <c r="M1720" s="13">
        <v>43.33</v>
      </c>
      <c r="N1720" s="13">
        <v>101.334</v>
      </c>
      <c r="O1720" s="13">
        <v>137.00399999999999</v>
      </c>
      <c r="P1720" s="13">
        <v>87.325999999999993</v>
      </c>
      <c r="Q1720" s="13">
        <v>118.169</v>
      </c>
      <c r="R1720" s="13">
        <v>85.662999999999997</v>
      </c>
      <c r="S1720" s="13" t="e">
        <f t="shared" ca="1" si="37"/>
        <v>#NAME?</v>
      </c>
      <c r="T1720" s="13">
        <v>53</v>
      </c>
      <c r="U1720" s="13">
        <v>19.5</v>
      </c>
    </row>
    <row r="1721" spans="1:21" s="4" customFormat="1">
      <c r="A1721" s="10">
        <v>42602</v>
      </c>
      <c r="B1721" s="13">
        <v>363.661</v>
      </c>
      <c r="C1721" s="13">
        <v>252.65299999999999</v>
      </c>
      <c r="D1721" s="13">
        <v>69.638999999999996</v>
      </c>
      <c r="E1721" s="13">
        <v>165.56700000000001</v>
      </c>
      <c r="F1721" s="13">
        <v>131.595</v>
      </c>
      <c r="G1721" s="13">
        <v>99.713999999999999</v>
      </c>
      <c r="H1721" s="13">
        <v>230</v>
      </c>
      <c r="I1721" s="13">
        <v>143</v>
      </c>
      <c r="J1721" s="13">
        <v>110.5</v>
      </c>
      <c r="K1721" s="13">
        <v>225.38200000000001</v>
      </c>
      <c r="L1721" s="13">
        <v>246.81800000000001</v>
      </c>
      <c r="M1721" s="13">
        <v>43.33</v>
      </c>
      <c r="N1721" s="13">
        <v>101.334</v>
      </c>
      <c r="O1721" s="13">
        <v>137.00399999999999</v>
      </c>
      <c r="P1721" s="13">
        <v>87.325999999999993</v>
      </c>
      <c r="Q1721" s="13">
        <v>118.169</v>
      </c>
      <c r="R1721" s="13">
        <v>85.662999999999997</v>
      </c>
      <c r="S1721" s="13" t="e">
        <f t="shared" ca="1" si="37"/>
        <v>#NAME?</v>
      </c>
      <c r="T1721" s="13">
        <v>53</v>
      </c>
      <c r="U1721" s="13">
        <v>19.5</v>
      </c>
    </row>
    <row r="1722" spans="1:21" s="4" customFormat="1">
      <c r="A1722" s="10">
        <v>42603</v>
      </c>
      <c r="B1722" s="13">
        <v>363.661</v>
      </c>
      <c r="C1722" s="13">
        <v>252.65299999999999</v>
      </c>
      <c r="D1722" s="13">
        <v>69.638999999999996</v>
      </c>
      <c r="E1722" s="13">
        <v>165.56700000000001</v>
      </c>
      <c r="F1722" s="13">
        <v>131.595</v>
      </c>
      <c r="G1722" s="13">
        <v>99.713999999999999</v>
      </c>
      <c r="H1722" s="13">
        <v>230</v>
      </c>
      <c r="I1722" s="13">
        <v>143</v>
      </c>
      <c r="J1722" s="13">
        <v>110.5</v>
      </c>
      <c r="K1722" s="13">
        <v>225.38200000000001</v>
      </c>
      <c r="L1722" s="13">
        <v>246.81800000000001</v>
      </c>
      <c r="M1722" s="13">
        <v>43.33</v>
      </c>
      <c r="N1722" s="13">
        <v>101.334</v>
      </c>
      <c r="O1722" s="13">
        <v>137.00399999999999</v>
      </c>
      <c r="P1722" s="13">
        <v>87.325999999999993</v>
      </c>
      <c r="Q1722" s="13">
        <v>118.169</v>
      </c>
      <c r="R1722" s="13">
        <v>85.662999999999997</v>
      </c>
      <c r="S1722" s="13" t="e">
        <f t="shared" ca="1" si="37"/>
        <v>#NAME?</v>
      </c>
      <c r="T1722" s="13">
        <v>53</v>
      </c>
      <c r="U1722" s="13">
        <v>19.5</v>
      </c>
    </row>
    <row r="1723" spans="1:21" s="4" customFormat="1">
      <c r="A1723" s="10">
        <v>42604</v>
      </c>
      <c r="B1723" s="13">
        <v>367.12099999999998</v>
      </c>
      <c r="C1723" s="13">
        <v>254.46799999999999</v>
      </c>
      <c r="D1723" s="13">
        <v>70.885000000000005</v>
      </c>
      <c r="E1723" s="13">
        <v>167.32499999999999</v>
      </c>
      <c r="F1723" s="13">
        <v>133.899</v>
      </c>
      <c r="G1723" s="13">
        <v>101.18300000000001</v>
      </c>
      <c r="H1723" s="13">
        <v>233.33799999999999</v>
      </c>
      <c r="I1723" s="13">
        <v>143</v>
      </c>
      <c r="J1723" s="13">
        <v>110.5</v>
      </c>
      <c r="K1723" s="13">
        <v>225.648</v>
      </c>
      <c r="L1723" s="13">
        <v>247.774</v>
      </c>
      <c r="M1723" s="13">
        <v>43.332999999999998</v>
      </c>
      <c r="N1723" s="13">
        <v>100.917</v>
      </c>
      <c r="O1723" s="13">
        <v>136.10900000000001</v>
      </c>
      <c r="P1723" s="13">
        <v>87.363</v>
      </c>
      <c r="Q1723" s="13">
        <v>116.38200000000001</v>
      </c>
      <c r="R1723" s="13">
        <v>85.656999999999996</v>
      </c>
      <c r="S1723" s="13" t="e">
        <f t="shared" ca="1" si="37"/>
        <v>#NAME?</v>
      </c>
      <c r="T1723" s="13">
        <v>53</v>
      </c>
      <c r="U1723" s="13">
        <v>19.5</v>
      </c>
    </row>
    <row r="1724" spans="1:21" s="4" customFormat="1">
      <c r="A1724" s="10">
        <v>42605</v>
      </c>
      <c r="B1724" s="13">
        <v>365.99099999999999</v>
      </c>
      <c r="C1724" s="13">
        <v>255.374</v>
      </c>
      <c r="D1724" s="13">
        <v>70.852000000000004</v>
      </c>
      <c r="E1724" s="13">
        <v>166.73699999999999</v>
      </c>
      <c r="F1724" s="13">
        <v>134.774</v>
      </c>
      <c r="G1724" s="13">
        <v>100.38200000000001</v>
      </c>
      <c r="H1724" s="13">
        <v>229.73699999999999</v>
      </c>
      <c r="I1724" s="13">
        <v>143</v>
      </c>
      <c r="J1724" s="13">
        <v>110.5</v>
      </c>
      <c r="K1724" s="13">
        <v>232.45599999999999</v>
      </c>
      <c r="L1724" s="13">
        <v>243.44200000000001</v>
      </c>
      <c r="M1724" s="13">
        <v>43.667000000000002</v>
      </c>
      <c r="N1724" s="13">
        <v>101.5</v>
      </c>
      <c r="O1724" s="13">
        <v>138.49299999999999</v>
      </c>
      <c r="P1724" s="13">
        <v>86.655000000000001</v>
      </c>
      <c r="Q1724" s="13">
        <v>118.496</v>
      </c>
      <c r="R1724" s="13">
        <v>84.332999999999998</v>
      </c>
      <c r="S1724" s="13" t="e">
        <f t="shared" ca="1" si="37"/>
        <v>#NAME?</v>
      </c>
      <c r="T1724" s="13">
        <v>53</v>
      </c>
      <c r="U1724" s="13">
        <v>19.5</v>
      </c>
    </row>
    <row r="1725" spans="1:21" s="4" customFormat="1">
      <c r="A1725" s="10">
        <v>42606</v>
      </c>
      <c r="B1725" s="13">
        <v>376.31299999999999</v>
      </c>
      <c r="C1725" s="13">
        <v>257.971</v>
      </c>
      <c r="D1725" s="13">
        <v>72.691999999999993</v>
      </c>
      <c r="E1725" s="13">
        <v>170.35400000000001</v>
      </c>
      <c r="F1725" s="13">
        <v>137.32499999999999</v>
      </c>
      <c r="G1725" s="13">
        <v>101.474</v>
      </c>
      <c r="H1725" s="13">
        <v>232.839</v>
      </c>
      <c r="I1725" s="13">
        <v>143</v>
      </c>
      <c r="J1725" s="13">
        <v>110.5</v>
      </c>
      <c r="K1725" s="13">
        <v>245.09899999999999</v>
      </c>
      <c r="L1725" s="13">
        <v>245.55199999999999</v>
      </c>
      <c r="M1725" s="13">
        <v>43.332999999999998</v>
      </c>
      <c r="N1725" s="13">
        <v>100.502</v>
      </c>
      <c r="O1725" s="13">
        <v>138.97499999999999</v>
      </c>
      <c r="P1725" s="13">
        <v>86.811000000000007</v>
      </c>
      <c r="Q1725" s="13">
        <v>117.988</v>
      </c>
      <c r="R1725" s="13">
        <v>84.346000000000004</v>
      </c>
      <c r="S1725" s="13" t="e">
        <f t="shared" ca="1" si="37"/>
        <v>#NAME?</v>
      </c>
      <c r="T1725" s="13">
        <v>53</v>
      </c>
      <c r="U1725" s="13">
        <v>19.5</v>
      </c>
    </row>
    <row r="1726" spans="1:21" s="4" customFormat="1">
      <c r="A1726" s="10">
        <v>42607</v>
      </c>
      <c r="B1726" s="13">
        <v>380.51900000000001</v>
      </c>
      <c r="C1726" s="13">
        <v>261.08800000000002</v>
      </c>
      <c r="D1726" s="13">
        <v>74.477999999999994</v>
      </c>
      <c r="E1726" s="13">
        <v>171.88</v>
      </c>
      <c r="F1726" s="13">
        <v>139.523</v>
      </c>
      <c r="G1726" s="13">
        <v>102.834</v>
      </c>
      <c r="H1726" s="13">
        <v>230.678</v>
      </c>
      <c r="I1726" s="13">
        <v>143</v>
      </c>
      <c r="J1726" s="13">
        <v>110.5</v>
      </c>
      <c r="K1726" s="13">
        <v>250.09200000000001</v>
      </c>
      <c r="L1726" s="13">
        <v>245.00700000000001</v>
      </c>
      <c r="M1726" s="13">
        <v>43.917000000000002</v>
      </c>
      <c r="N1726" s="13">
        <v>101.5</v>
      </c>
      <c r="O1726" s="13">
        <v>142.72</v>
      </c>
      <c r="P1726" s="13">
        <v>87.826999999999998</v>
      </c>
      <c r="Q1726" s="13">
        <v>120.37</v>
      </c>
      <c r="R1726" s="13">
        <v>84.834999999999994</v>
      </c>
      <c r="S1726" s="13" t="e">
        <f t="shared" ca="1" si="37"/>
        <v>#NAME?</v>
      </c>
      <c r="T1726" s="13">
        <v>53</v>
      </c>
      <c r="U1726" s="13">
        <v>19.5</v>
      </c>
    </row>
    <row r="1727" spans="1:21" s="4" customFormat="1">
      <c r="A1727" s="10">
        <v>42608</v>
      </c>
      <c r="B1727" s="13">
        <v>379.06</v>
      </c>
      <c r="C1727" s="13">
        <v>260.99299999999999</v>
      </c>
      <c r="D1727" s="13">
        <v>73.968000000000004</v>
      </c>
      <c r="E1727" s="13">
        <v>171.18100000000001</v>
      </c>
      <c r="F1727" s="13">
        <v>138.791</v>
      </c>
      <c r="G1727" s="13">
        <v>102.539</v>
      </c>
      <c r="H1727" s="13">
        <v>223.761</v>
      </c>
      <c r="I1727" s="13">
        <v>143</v>
      </c>
      <c r="J1727" s="13">
        <v>110.5</v>
      </c>
      <c r="K1727" s="13">
        <v>245.67099999999999</v>
      </c>
      <c r="L1727" s="13">
        <v>240.78200000000001</v>
      </c>
      <c r="M1727" s="13">
        <v>44.33</v>
      </c>
      <c r="N1727" s="13">
        <v>101.833</v>
      </c>
      <c r="O1727" s="13">
        <v>142.78800000000001</v>
      </c>
      <c r="P1727" s="13">
        <v>87.296000000000006</v>
      </c>
      <c r="Q1727" s="13">
        <v>121.217</v>
      </c>
      <c r="R1727" s="13">
        <v>85.346000000000004</v>
      </c>
      <c r="S1727" s="13" t="e">
        <f t="shared" ca="1" si="37"/>
        <v>#NAME?</v>
      </c>
      <c r="T1727" s="13">
        <v>53</v>
      </c>
      <c r="U1727" s="13">
        <v>19.5</v>
      </c>
    </row>
    <row r="1728" spans="1:21" s="4" customFormat="1">
      <c r="A1728" s="10">
        <v>42609</v>
      </c>
      <c r="B1728" s="13">
        <v>379.06</v>
      </c>
      <c r="C1728" s="13">
        <v>260.99299999999999</v>
      </c>
      <c r="D1728" s="13">
        <v>73.968000000000004</v>
      </c>
      <c r="E1728" s="13">
        <v>171.18100000000001</v>
      </c>
      <c r="F1728" s="13">
        <v>138.791</v>
      </c>
      <c r="G1728" s="13">
        <v>102.539</v>
      </c>
      <c r="H1728" s="13">
        <v>223.761</v>
      </c>
      <c r="I1728" s="13">
        <v>143</v>
      </c>
      <c r="J1728" s="13">
        <v>110.5</v>
      </c>
      <c r="K1728" s="13">
        <v>245.67099999999999</v>
      </c>
      <c r="L1728" s="13">
        <v>240.78200000000001</v>
      </c>
      <c r="M1728" s="13">
        <v>44.33</v>
      </c>
      <c r="N1728" s="13">
        <v>101.833</v>
      </c>
      <c r="O1728" s="13">
        <v>142.78800000000001</v>
      </c>
      <c r="P1728" s="13">
        <v>87.296000000000006</v>
      </c>
      <c r="Q1728" s="13">
        <v>121.217</v>
      </c>
      <c r="R1728" s="13">
        <v>85.346000000000004</v>
      </c>
      <c r="S1728" s="13" t="e">
        <f t="shared" ca="1" si="37"/>
        <v>#NAME?</v>
      </c>
      <c r="T1728" s="13">
        <v>53</v>
      </c>
      <c r="U1728" s="13">
        <v>19.5</v>
      </c>
    </row>
    <row r="1729" spans="1:21" s="4" customFormat="1">
      <c r="A1729" s="10">
        <v>42610</v>
      </c>
      <c r="B1729" s="13">
        <v>379.06</v>
      </c>
      <c r="C1729" s="13">
        <v>260.99299999999999</v>
      </c>
      <c r="D1729" s="13">
        <v>73.968000000000004</v>
      </c>
      <c r="E1729" s="13">
        <v>171.18100000000001</v>
      </c>
      <c r="F1729" s="13">
        <v>138.791</v>
      </c>
      <c r="G1729" s="13">
        <v>102.539</v>
      </c>
      <c r="H1729" s="13">
        <v>223.761</v>
      </c>
      <c r="I1729" s="13">
        <v>143</v>
      </c>
      <c r="J1729" s="13">
        <v>110.5</v>
      </c>
      <c r="K1729" s="13">
        <v>245.67099999999999</v>
      </c>
      <c r="L1729" s="13">
        <v>240.78200000000001</v>
      </c>
      <c r="M1729" s="13">
        <v>44.33</v>
      </c>
      <c r="N1729" s="13">
        <v>101.833</v>
      </c>
      <c r="O1729" s="13">
        <v>142.78800000000001</v>
      </c>
      <c r="P1729" s="13">
        <v>87.296000000000006</v>
      </c>
      <c r="Q1729" s="13">
        <v>121.217</v>
      </c>
      <c r="R1729" s="13">
        <v>85.346000000000004</v>
      </c>
      <c r="S1729" s="13" t="e">
        <f t="shared" ca="1" si="37"/>
        <v>#NAME?</v>
      </c>
      <c r="T1729" s="13">
        <v>53</v>
      </c>
      <c r="U1729" s="13">
        <v>19.5</v>
      </c>
    </row>
    <row r="1730" spans="1:21" s="4" customFormat="1">
      <c r="A1730" s="10">
        <v>42611</v>
      </c>
      <c r="B1730" s="13">
        <v>372.745</v>
      </c>
      <c r="C1730" s="13">
        <v>257.73200000000003</v>
      </c>
      <c r="D1730" s="13">
        <v>72.816000000000003</v>
      </c>
      <c r="E1730" s="13">
        <v>167.01599999999999</v>
      </c>
      <c r="F1730" s="13">
        <v>135.66499999999999</v>
      </c>
      <c r="G1730" s="13">
        <v>100.283</v>
      </c>
      <c r="H1730" s="13">
        <v>223.8</v>
      </c>
      <c r="I1730" s="13">
        <v>143</v>
      </c>
      <c r="J1730" s="13">
        <v>110.5</v>
      </c>
      <c r="K1730" s="13">
        <v>243.964</v>
      </c>
      <c r="L1730" s="13">
        <v>240.285</v>
      </c>
      <c r="M1730" s="13">
        <v>43.576999999999998</v>
      </c>
      <c r="N1730" s="13">
        <v>100.916</v>
      </c>
      <c r="O1730" s="13">
        <v>145.33000000000001</v>
      </c>
      <c r="P1730" s="13">
        <v>87.593999999999994</v>
      </c>
      <c r="Q1730" s="13">
        <v>122.373</v>
      </c>
      <c r="R1730" s="13">
        <v>84.682000000000002</v>
      </c>
      <c r="S1730" s="13" t="e">
        <f t="shared" ca="1" si="37"/>
        <v>#NAME?</v>
      </c>
      <c r="T1730" s="13">
        <v>53</v>
      </c>
      <c r="U1730" s="13">
        <v>19.5</v>
      </c>
    </row>
    <row r="1731" spans="1:21" s="4" customFormat="1">
      <c r="A1731" s="10">
        <v>42612</v>
      </c>
      <c r="B1731" s="13">
        <v>376.23399999999998</v>
      </c>
      <c r="C1731" s="13">
        <v>258.50900000000001</v>
      </c>
      <c r="D1731" s="13">
        <v>73.540999999999997</v>
      </c>
      <c r="E1731" s="13">
        <v>168.00899999999999</v>
      </c>
      <c r="F1731" s="13">
        <v>136.42599999999999</v>
      </c>
      <c r="G1731" s="13">
        <v>100.59699999999999</v>
      </c>
      <c r="H1731" s="13">
        <v>220.47300000000001</v>
      </c>
      <c r="I1731" s="13">
        <v>143</v>
      </c>
      <c r="J1731" s="13">
        <v>110.5</v>
      </c>
      <c r="K1731" s="13">
        <v>249.649</v>
      </c>
      <c r="L1731" s="13">
        <v>242.91800000000001</v>
      </c>
      <c r="M1731" s="13">
        <v>42.542000000000002</v>
      </c>
      <c r="N1731" s="13">
        <v>99.013000000000005</v>
      </c>
      <c r="O1731" s="13">
        <v>142.98599999999999</v>
      </c>
      <c r="P1731" s="13">
        <v>86.484999999999999</v>
      </c>
      <c r="Q1731" s="13">
        <v>117.99299999999999</v>
      </c>
      <c r="R1731" s="13">
        <v>83.361000000000004</v>
      </c>
      <c r="S1731" s="13" t="e">
        <f t="shared" ca="1" si="37"/>
        <v>#NAME?</v>
      </c>
      <c r="T1731" s="13">
        <v>53</v>
      </c>
      <c r="U1731" s="13">
        <v>19.5</v>
      </c>
    </row>
    <row r="1732" spans="1:21" s="4" customFormat="1">
      <c r="A1732" s="10">
        <v>42613</v>
      </c>
      <c r="B1732" s="13">
        <v>378.37299999999999</v>
      </c>
      <c r="C1732" s="13">
        <v>259.59899999999999</v>
      </c>
      <c r="D1732" s="13">
        <v>75.275000000000006</v>
      </c>
      <c r="E1732" s="13">
        <v>170.167</v>
      </c>
      <c r="F1732" s="13">
        <v>137.88800000000001</v>
      </c>
      <c r="G1732" s="13">
        <v>102.13</v>
      </c>
      <c r="H1732" s="13">
        <v>220.33</v>
      </c>
      <c r="I1732" s="13">
        <v>143</v>
      </c>
      <c r="J1732" s="13">
        <v>110.5</v>
      </c>
      <c r="K1732" s="13">
        <v>261.005</v>
      </c>
      <c r="L1732" s="13">
        <v>245.404</v>
      </c>
      <c r="M1732" s="13">
        <v>42.912999999999997</v>
      </c>
      <c r="N1732" s="13">
        <v>99.33</v>
      </c>
      <c r="O1732" s="13">
        <v>145.66300000000001</v>
      </c>
      <c r="P1732" s="13">
        <v>88.155000000000001</v>
      </c>
      <c r="Q1732" s="13">
        <v>118.81100000000001</v>
      </c>
      <c r="R1732" s="13">
        <v>83.69</v>
      </c>
      <c r="S1732" s="13" t="e">
        <f t="shared" ca="1" si="37"/>
        <v>#NAME?</v>
      </c>
      <c r="T1732" s="13">
        <v>53</v>
      </c>
      <c r="U1732" s="13">
        <v>19.5</v>
      </c>
    </row>
    <row r="1733" spans="1:21" s="4" customFormat="1">
      <c r="A1733" s="10">
        <v>42614</v>
      </c>
      <c r="B1733" s="13">
        <v>378.50200000000001</v>
      </c>
      <c r="C1733" s="13">
        <v>260.56200000000001</v>
      </c>
      <c r="D1733" s="13">
        <v>76.504999999999995</v>
      </c>
      <c r="E1733" s="13">
        <v>172.005</v>
      </c>
      <c r="F1733" s="13">
        <v>138.87100000000001</v>
      </c>
      <c r="G1733" s="13">
        <v>104.01</v>
      </c>
      <c r="H1733" s="13">
        <v>222.499</v>
      </c>
      <c r="I1733" s="13">
        <v>143</v>
      </c>
      <c r="J1733" s="13">
        <v>110.5</v>
      </c>
      <c r="K1733" s="13">
        <v>260.65800000000002</v>
      </c>
      <c r="L1733" s="13">
        <v>248.76900000000001</v>
      </c>
      <c r="M1733" s="13">
        <v>43.25</v>
      </c>
      <c r="N1733" s="13">
        <v>99.165999999999997</v>
      </c>
      <c r="O1733" s="13">
        <v>147.99299999999999</v>
      </c>
      <c r="P1733" s="13">
        <v>88.307000000000002</v>
      </c>
      <c r="Q1733" s="13">
        <v>120.989</v>
      </c>
      <c r="R1733" s="13">
        <v>83.686000000000007</v>
      </c>
      <c r="S1733" s="13" t="e">
        <f t="shared" ca="1" si="37"/>
        <v>#NAME?</v>
      </c>
      <c r="T1733" s="13">
        <v>53</v>
      </c>
      <c r="U1733" s="13">
        <v>19.5</v>
      </c>
    </row>
    <row r="1734" spans="1:21" s="4" customFormat="1">
      <c r="A1734" s="10">
        <v>42615</v>
      </c>
      <c r="B1734" s="13">
        <v>373.36</v>
      </c>
      <c r="C1734" s="13">
        <v>258.23899999999998</v>
      </c>
      <c r="D1734" s="13">
        <v>75.430999999999997</v>
      </c>
      <c r="E1734" s="13">
        <v>167.857</v>
      </c>
      <c r="F1734" s="13">
        <v>137.38399999999999</v>
      </c>
      <c r="G1734" s="13">
        <v>102.36499999999999</v>
      </c>
      <c r="H1734" s="13">
        <v>214.66</v>
      </c>
      <c r="I1734" s="13">
        <v>143</v>
      </c>
      <c r="J1734" s="13">
        <v>110.5</v>
      </c>
      <c r="K1734" s="13">
        <v>252.65899999999999</v>
      </c>
      <c r="L1734" s="13">
        <v>245.41</v>
      </c>
      <c r="M1734" s="13">
        <v>43.33</v>
      </c>
      <c r="N1734" s="13">
        <v>99.233999999999995</v>
      </c>
      <c r="O1734" s="13">
        <v>148.31899999999999</v>
      </c>
      <c r="P1734" s="13">
        <v>88.474999999999994</v>
      </c>
      <c r="Q1734" s="13">
        <v>121.173</v>
      </c>
      <c r="R1734" s="13">
        <v>83.691000000000003</v>
      </c>
      <c r="S1734" s="13" t="e">
        <f t="shared" ca="1" si="37"/>
        <v>#NAME?</v>
      </c>
      <c r="T1734" s="13">
        <v>53</v>
      </c>
      <c r="U1734" s="13">
        <v>19.5</v>
      </c>
    </row>
    <row r="1735" spans="1:21" s="4" customFormat="1">
      <c r="A1735" s="10">
        <v>42616</v>
      </c>
      <c r="B1735" s="13">
        <v>373.36</v>
      </c>
      <c r="C1735" s="13">
        <v>258.23899999999998</v>
      </c>
      <c r="D1735" s="13">
        <v>75.430999999999997</v>
      </c>
      <c r="E1735" s="13">
        <v>167.857</v>
      </c>
      <c r="F1735" s="13">
        <v>137.38399999999999</v>
      </c>
      <c r="G1735" s="13">
        <v>102.36499999999999</v>
      </c>
      <c r="H1735" s="13">
        <v>214.66</v>
      </c>
      <c r="I1735" s="13">
        <v>143</v>
      </c>
      <c r="J1735" s="13">
        <v>110.5</v>
      </c>
      <c r="K1735" s="13">
        <v>252.65899999999999</v>
      </c>
      <c r="L1735" s="13">
        <v>245.41</v>
      </c>
      <c r="M1735" s="13">
        <v>43.33</v>
      </c>
      <c r="N1735" s="13">
        <v>99.233999999999995</v>
      </c>
      <c r="O1735" s="13">
        <v>148.31899999999999</v>
      </c>
      <c r="P1735" s="13">
        <v>88.474999999999994</v>
      </c>
      <c r="Q1735" s="13">
        <v>121.173</v>
      </c>
      <c r="R1735" s="13">
        <v>83.691000000000003</v>
      </c>
      <c r="S1735" s="13" t="e">
        <f t="shared" ca="1" si="37"/>
        <v>#NAME?</v>
      </c>
      <c r="T1735" s="13">
        <v>53</v>
      </c>
      <c r="U1735" s="13">
        <v>19.5</v>
      </c>
    </row>
    <row r="1736" spans="1:21" s="4" customFormat="1">
      <c r="A1736" s="10">
        <v>42617</v>
      </c>
      <c r="B1736" s="13">
        <v>373.36</v>
      </c>
      <c r="C1736" s="13">
        <v>258.23899999999998</v>
      </c>
      <c r="D1736" s="13">
        <v>75.430999999999997</v>
      </c>
      <c r="E1736" s="13">
        <v>167.857</v>
      </c>
      <c r="F1736" s="13">
        <v>137.38399999999999</v>
      </c>
      <c r="G1736" s="13">
        <v>102.36499999999999</v>
      </c>
      <c r="H1736" s="13">
        <v>214.66</v>
      </c>
      <c r="I1736" s="13">
        <v>143</v>
      </c>
      <c r="J1736" s="13">
        <v>110.5</v>
      </c>
      <c r="K1736" s="13">
        <v>252.65899999999999</v>
      </c>
      <c r="L1736" s="13">
        <v>245.41</v>
      </c>
      <c r="M1736" s="13">
        <v>43.33</v>
      </c>
      <c r="N1736" s="13">
        <v>99.233999999999995</v>
      </c>
      <c r="O1736" s="13">
        <v>148.31899999999999</v>
      </c>
      <c r="P1736" s="13">
        <v>88.474999999999994</v>
      </c>
      <c r="Q1736" s="13">
        <v>121.173</v>
      </c>
      <c r="R1736" s="13">
        <v>83.691000000000003</v>
      </c>
      <c r="S1736" s="13" t="e">
        <f t="shared" ca="1" si="37"/>
        <v>#NAME?</v>
      </c>
      <c r="T1736" s="13">
        <v>53</v>
      </c>
      <c r="U1736" s="13">
        <v>19.5</v>
      </c>
    </row>
    <row r="1737" spans="1:21" s="4" customFormat="1">
      <c r="A1737" s="10">
        <v>42618</v>
      </c>
      <c r="B1737" s="13">
        <v>373.49900000000002</v>
      </c>
      <c r="C1737" s="13">
        <v>256.851</v>
      </c>
      <c r="D1737" s="13">
        <v>74.701999999999998</v>
      </c>
      <c r="E1737" s="13">
        <v>167.434</v>
      </c>
      <c r="F1737" s="13">
        <v>136.816</v>
      </c>
      <c r="G1737" s="13">
        <v>102.032</v>
      </c>
      <c r="H1737" s="13">
        <v>213.18</v>
      </c>
      <c r="I1737" s="13">
        <v>143</v>
      </c>
      <c r="J1737" s="13">
        <v>110.5</v>
      </c>
      <c r="K1737" s="13">
        <v>250.452</v>
      </c>
      <c r="L1737" s="13">
        <v>243.89699999999999</v>
      </c>
      <c r="M1737" s="13">
        <v>41.67</v>
      </c>
      <c r="N1737" s="13">
        <v>98.012</v>
      </c>
      <c r="O1737" s="13">
        <v>145.84700000000001</v>
      </c>
      <c r="P1737" s="13">
        <v>87.83</v>
      </c>
      <c r="Q1737" s="13">
        <v>119.28400000000001</v>
      </c>
      <c r="R1737" s="13">
        <v>83.843999999999994</v>
      </c>
      <c r="S1737" s="13" t="e">
        <f t="shared" ca="1" si="37"/>
        <v>#NAME?</v>
      </c>
      <c r="T1737" s="13">
        <v>53</v>
      </c>
      <c r="U1737" s="13">
        <v>19.5</v>
      </c>
    </row>
    <row r="1738" spans="1:21" s="4" customFormat="1">
      <c r="A1738" s="10">
        <v>42619</v>
      </c>
      <c r="B1738" s="13">
        <v>362.25599999999997</v>
      </c>
      <c r="C1738" s="13">
        <v>251.37299999999999</v>
      </c>
      <c r="D1738" s="13">
        <v>72.332999999999998</v>
      </c>
      <c r="E1738" s="13">
        <v>163.73599999999999</v>
      </c>
      <c r="F1738" s="13">
        <v>133.83199999999999</v>
      </c>
      <c r="G1738" s="13">
        <v>99.113</v>
      </c>
      <c r="H1738" s="13">
        <v>205.33699999999999</v>
      </c>
      <c r="I1738" s="13">
        <v>143</v>
      </c>
      <c r="J1738" s="13">
        <v>110.5</v>
      </c>
      <c r="K1738" s="13">
        <v>239.65799999999999</v>
      </c>
      <c r="L1738" s="13">
        <v>240.988</v>
      </c>
      <c r="M1738" s="13">
        <v>41.417999999999999</v>
      </c>
      <c r="N1738" s="13">
        <v>96.887</v>
      </c>
      <c r="O1738" s="13">
        <v>140.50700000000001</v>
      </c>
      <c r="P1738" s="13">
        <v>87</v>
      </c>
      <c r="Q1738" s="13">
        <v>116.17</v>
      </c>
      <c r="R1738" s="13">
        <v>81.338999999999999</v>
      </c>
      <c r="S1738" s="13" t="e">
        <f t="shared" ca="1" si="37"/>
        <v>#NAME?</v>
      </c>
      <c r="T1738" s="13">
        <v>53</v>
      </c>
      <c r="U1738" s="13">
        <v>19.5</v>
      </c>
    </row>
    <row r="1739" spans="1:21" s="4" customFormat="1">
      <c r="A1739" s="10">
        <v>42620</v>
      </c>
      <c r="B1739" s="13">
        <v>359.76600000000002</v>
      </c>
      <c r="C1739" s="13">
        <v>244.99199999999999</v>
      </c>
      <c r="D1739" s="13">
        <v>69.891000000000005</v>
      </c>
      <c r="E1739" s="13">
        <v>157.547</v>
      </c>
      <c r="F1739" s="13">
        <v>131.131</v>
      </c>
      <c r="G1739" s="13">
        <v>95.846999999999994</v>
      </c>
      <c r="H1739" s="13">
        <v>196.83</v>
      </c>
      <c r="I1739" s="13">
        <v>143</v>
      </c>
      <c r="J1739" s="13">
        <v>110.5</v>
      </c>
      <c r="K1739" s="13">
        <v>234.83</v>
      </c>
      <c r="L1739" s="13">
        <v>234.99799999999999</v>
      </c>
      <c r="M1739" s="13">
        <v>39.768000000000001</v>
      </c>
      <c r="N1739" s="13">
        <v>94.405000000000001</v>
      </c>
      <c r="O1739" s="13">
        <v>137.32499999999999</v>
      </c>
      <c r="P1739" s="13">
        <v>85</v>
      </c>
      <c r="Q1739" s="13">
        <v>113.82299999999999</v>
      </c>
      <c r="R1739" s="13">
        <v>79.331999999999994</v>
      </c>
      <c r="S1739" s="13" t="e">
        <f t="shared" ca="1" si="37"/>
        <v>#NAME?</v>
      </c>
      <c r="T1739" s="13">
        <v>53</v>
      </c>
      <c r="U1739" s="13">
        <v>19.5</v>
      </c>
    </row>
    <row r="1740" spans="1:21" s="4" customFormat="1">
      <c r="A1740" s="10">
        <v>42621</v>
      </c>
      <c r="B1740" s="13">
        <v>361.75099999999998</v>
      </c>
      <c r="C1740" s="13">
        <v>245.494</v>
      </c>
      <c r="D1740" s="13">
        <v>70.795000000000002</v>
      </c>
      <c r="E1740" s="13">
        <v>156.27600000000001</v>
      </c>
      <c r="F1740" s="13">
        <v>132.06899999999999</v>
      </c>
      <c r="G1740" s="13">
        <v>96.406000000000006</v>
      </c>
      <c r="H1740" s="13">
        <v>197.001</v>
      </c>
      <c r="I1740" s="13">
        <v>143</v>
      </c>
      <c r="J1740" s="13">
        <v>110.5</v>
      </c>
      <c r="K1740" s="13">
        <v>237.33</v>
      </c>
      <c r="L1740" s="13">
        <v>236.51599999999999</v>
      </c>
      <c r="M1740" s="13">
        <v>40.332999999999998</v>
      </c>
      <c r="N1740" s="13">
        <v>93.694999999999993</v>
      </c>
      <c r="O1740" s="13">
        <v>135.15799999999999</v>
      </c>
      <c r="P1740" s="13">
        <v>84.33</v>
      </c>
      <c r="Q1740" s="13">
        <v>113.657</v>
      </c>
      <c r="R1740" s="13">
        <v>79.361000000000004</v>
      </c>
      <c r="S1740" s="13" t="e">
        <f t="shared" ca="1" si="37"/>
        <v>#NAME?</v>
      </c>
      <c r="T1740" s="13">
        <v>53</v>
      </c>
      <c r="U1740" s="13">
        <v>19.5</v>
      </c>
    </row>
    <row r="1741" spans="1:21" s="4" customFormat="1">
      <c r="A1741" s="10">
        <v>42622</v>
      </c>
      <c r="B1741" s="13">
        <v>379.09300000000002</v>
      </c>
      <c r="C1741" s="13">
        <v>255.1</v>
      </c>
      <c r="D1741" s="13">
        <v>76.622</v>
      </c>
      <c r="E1741" s="13">
        <v>160.75399999999999</v>
      </c>
      <c r="F1741" s="13">
        <v>138.35499999999999</v>
      </c>
      <c r="G1741" s="13">
        <v>102.61199999999999</v>
      </c>
      <c r="H1741" s="13">
        <v>202.334</v>
      </c>
      <c r="I1741" s="13">
        <v>143</v>
      </c>
      <c r="J1741" s="13">
        <v>110.5</v>
      </c>
      <c r="K1741" s="13">
        <v>242.334</v>
      </c>
      <c r="L1741" s="13">
        <v>242.25299999999999</v>
      </c>
      <c r="M1741" s="13">
        <v>40.002000000000002</v>
      </c>
      <c r="N1741" s="13">
        <v>94.144999999999996</v>
      </c>
      <c r="O1741" s="13">
        <v>136.31299999999999</v>
      </c>
      <c r="P1741" s="13">
        <v>85.98</v>
      </c>
      <c r="Q1741" s="13">
        <v>115.48</v>
      </c>
      <c r="R1741" s="13">
        <v>79.341999999999999</v>
      </c>
      <c r="S1741" s="13" t="e">
        <f t="shared" ca="1" si="37"/>
        <v>#NAME?</v>
      </c>
      <c r="T1741" s="13">
        <v>53</v>
      </c>
      <c r="U1741" s="13">
        <v>19.5</v>
      </c>
    </row>
    <row r="1742" spans="1:21" s="4" customFormat="1">
      <c r="A1742" s="10">
        <v>42623</v>
      </c>
      <c r="B1742" s="13">
        <v>379.09300000000002</v>
      </c>
      <c r="C1742" s="13">
        <v>255.1</v>
      </c>
      <c r="D1742" s="13">
        <v>76.622</v>
      </c>
      <c r="E1742" s="13">
        <v>160.75399999999999</v>
      </c>
      <c r="F1742" s="13">
        <v>138.35499999999999</v>
      </c>
      <c r="G1742" s="13">
        <v>102.61199999999999</v>
      </c>
      <c r="H1742" s="13">
        <v>202.334</v>
      </c>
      <c r="I1742" s="13">
        <v>143</v>
      </c>
      <c r="J1742" s="13">
        <v>110.5</v>
      </c>
      <c r="K1742" s="13">
        <v>242.334</v>
      </c>
      <c r="L1742" s="13">
        <v>242.25299999999999</v>
      </c>
      <c r="M1742" s="13">
        <v>40.002000000000002</v>
      </c>
      <c r="N1742" s="13">
        <v>94.144999999999996</v>
      </c>
      <c r="O1742" s="13">
        <v>136.31299999999999</v>
      </c>
      <c r="P1742" s="13">
        <v>85.98</v>
      </c>
      <c r="Q1742" s="13">
        <v>115.48</v>
      </c>
      <c r="R1742" s="13">
        <v>79.341999999999999</v>
      </c>
      <c r="S1742" s="13" t="e">
        <f t="shared" ca="1" si="37"/>
        <v>#NAME?</v>
      </c>
      <c r="T1742" s="13">
        <v>53</v>
      </c>
      <c r="U1742" s="13">
        <v>19.5</v>
      </c>
    </row>
    <row r="1743" spans="1:21" s="4" customFormat="1">
      <c r="A1743" s="10">
        <v>42624</v>
      </c>
      <c r="B1743" s="13">
        <v>379.09300000000002</v>
      </c>
      <c r="C1743" s="13">
        <v>255.1</v>
      </c>
      <c r="D1743" s="13">
        <v>76.622</v>
      </c>
      <c r="E1743" s="13">
        <v>160.75399999999999</v>
      </c>
      <c r="F1743" s="13">
        <v>138.35499999999999</v>
      </c>
      <c r="G1743" s="13">
        <v>102.61199999999999</v>
      </c>
      <c r="H1743" s="13">
        <v>202.334</v>
      </c>
      <c r="I1743" s="13">
        <v>143</v>
      </c>
      <c r="J1743" s="13">
        <v>110.5</v>
      </c>
      <c r="K1743" s="13">
        <v>242.334</v>
      </c>
      <c r="L1743" s="13">
        <v>242.25299999999999</v>
      </c>
      <c r="M1743" s="13">
        <v>40.002000000000002</v>
      </c>
      <c r="N1743" s="13">
        <v>94.144999999999996</v>
      </c>
      <c r="O1743" s="13">
        <v>136.31299999999999</v>
      </c>
      <c r="P1743" s="13">
        <v>85.98</v>
      </c>
      <c r="Q1743" s="13">
        <v>115.48</v>
      </c>
      <c r="R1743" s="13">
        <v>79.341999999999999</v>
      </c>
      <c r="S1743" s="13" t="e">
        <f t="shared" ca="1" si="37"/>
        <v>#NAME?</v>
      </c>
      <c r="T1743" s="13">
        <v>53</v>
      </c>
      <c r="U1743" s="13">
        <v>19.5</v>
      </c>
    </row>
    <row r="1744" spans="1:21" s="4" customFormat="1">
      <c r="A1744" s="10">
        <v>42625</v>
      </c>
      <c r="B1744" s="13">
        <v>369.93799999999999</v>
      </c>
      <c r="C1744" s="13">
        <v>253.72200000000001</v>
      </c>
      <c r="D1744" s="13">
        <v>76.203999999999994</v>
      </c>
      <c r="E1744" s="13">
        <v>159.869</v>
      </c>
      <c r="F1744" s="13">
        <v>137.065</v>
      </c>
      <c r="G1744" s="13">
        <v>101.124</v>
      </c>
      <c r="H1744" s="13">
        <v>207.00200000000001</v>
      </c>
      <c r="I1744" s="13">
        <v>143</v>
      </c>
      <c r="J1744" s="13">
        <v>110.5</v>
      </c>
      <c r="K1744" s="13">
        <v>247.33</v>
      </c>
      <c r="L1744" s="13">
        <v>246.40199999999999</v>
      </c>
      <c r="M1744" s="13">
        <v>44.156999999999996</v>
      </c>
      <c r="N1744" s="13">
        <v>99.923000000000002</v>
      </c>
      <c r="O1744" s="13">
        <v>140.351</v>
      </c>
      <c r="P1744" s="13">
        <v>87.548000000000002</v>
      </c>
      <c r="Q1744" s="13">
        <v>117.56</v>
      </c>
      <c r="R1744" s="13">
        <v>84.659000000000006</v>
      </c>
      <c r="S1744" s="13" t="e">
        <f t="shared" ca="1" si="37"/>
        <v>#NAME?</v>
      </c>
      <c r="T1744" s="13">
        <v>53</v>
      </c>
      <c r="U1744" s="13">
        <v>19.5</v>
      </c>
    </row>
    <row r="1745" spans="1:21" s="4" customFormat="1">
      <c r="A1745" s="10">
        <v>42626</v>
      </c>
      <c r="B1745" s="13">
        <v>391.98500000000001</v>
      </c>
      <c r="C1745" s="13">
        <v>269.44499999999999</v>
      </c>
      <c r="D1745" s="13">
        <v>83.787000000000006</v>
      </c>
      <c r="E1745" s="13">
        <v>167.93799999999999</v>
      </c>
      <c r="F1745" s="13">
        <v>145.61000000000001</v>
      </c>
      <c r="G1745" s="13">
        <v>108.298</v>
      </c>
      <c r="H1745" s="13">
        <v>209.33</v>
      </c>
      <c r="I1745" s="13">
        <v>143</v>
      </c>
      <c r="J1745" s="13">
        <v>110.5</v>
      </c>
      <c r="K1745" s="13">
        <v>251.33</v>
      </c>
      <c r="L1745" s="13">
        <v>249.589</v>
      </c>
      <c r="M1745" s="13">
        <v>41.832999999999998</v>
      </c>
      <c r="N1745" s="13">
        <v>99.183999999999997</v>
      </c>
      <c r="O1745" s="13">
        <v>143.315</v>
      </c>
      <c r="P1745" s="13">
        <v>91.814999999999998</v>
      </c>
      <c r="Q1745" s="13">
        <v>121.315</v>
      </c>
      <c r="R1745" s="13">
        <v>82.983999999999995</v>
      </c>
      <c r="S1745" s="13" t="e">
        <f t="shared" ca="1" si="37"/>
        <v>#NAME?</v>
      </c>
      <c r="T1745" s="13">
        <v>53</v>
      </c>
      <c r="U1745" s="13">
        <v>19.5</v>
      </c>
    </row>
    <row r="1746" spans="1:21" s="4" customFormat="1">
      <c r="A1746" s="10">
        <v>42627</v>
      </c>
      <c r="B1746" s="13">
        <v>398.3</v>
      </c>
      <c r="C1746" s="13">
        <v>276.928</v>
      </c>
      <c r="D1746" s="13">
        <v>88.143000000000001</v>
      </c>
      <c r="E1746" s="13">
        <v>173.304</v>
      </c>
      <c r="F1746" s="13">
        <v>152.36699999999999</v>
      </c>
      <c r="G1746" s="13">
        <v>111.43</v>
      </c>
      <c r="H1746" s="13">
        <v>208.83799999999999</v>
      </c>
      <c r="I1746" s="13">
        <v>143</v>
      </c>
      <c r="J1746" s="13">
        <v>110.5</v>
      </c>
      <c r="K1746" s="13">
        <v>248.494</v>
      </c>
      <c r="L1746" s="13">
        <v>247.59800000000001</v>
      </c>
      <c r="M1746" s="13">
        <v>41.665999999999997</v>
      </c>
      <c r="N1746" s="13">
        <v>99.221000000000004</v>
      </c>
      <c r="O1746" s="13">
        <v>145.14699999999999</v>
      </c>
      <c r="P1746" s="13">
        <v>93.48</v>
      </c>
      <c r="Q1746" s="13">
        <v>123.16</v>
      </c>
      <c r="R1746" s="13">
        <v>83.831999999999994</v>
      </c>
      <c r="S1746" s="13" t="e">
        <f t="shared" ca="1" si="37"/>
        <v>#NAME?</v>
      </c>
      <c r="T1746" s="13">
        <v>53</v>
      </c>
      <c r="U1746" s="13">
        <v>19.5</v>
      </c>
    </row>
    <row r="1747" spans="1:21" s="4" customFormat="1">
      <c r="A1747" s="10">
        <v>42628</v>
      </c>
      <c r="B1747" s="13">
        <v>392.79500000000002</v>
      </c>
      <c r="C1747" s="13">
        <v>271.92700000000002</v>
      </c>
      <c r="D1747" s="13">
        <v>87.212999999999994</v>
      </c>
      <c r="E1747" s="13">
        <v>171.86099999999999</v>
      </c>
      <c r="F1747" s="13">
        <v>151.256</v>
      </c>
      <c r="G1747" s="13">
        <v>109.499</v>
      </c>
      <c r="H1747" s="13">
        <v>207.673</v>
      </c>
      <c r="I1747" s="13">
        <v>143</v>
      </c>
      <c r="J1747" s="13">
        <v>110.5</v>
      </c>
      <c r="K1747" s="13">
        <v>246.33</v>
      </c>
      <c r="L1747" s="13">
        <v>245.804</v>
      </c>
      <c r="M1747" s="13">
        <v>41.328000000000003</v>
      </c>
      <c r="N1747" s="13">
        <v>100.045</v>
      </c>
      <c r="O1747" s="13">
        <v>145.828</v>
      </c>
      <c r="P1747" s="13">
        <v>96.656999999999996</v>
      </c>
      <c r="Q1747" s="13">
        <v>123.015</v>
      </c>
      <c r="R1747" s="13">
        <v>84.495000000000005</v>
      </c>
      <c r="S1747" s="13" t="e">
        <f t="shared" ca="1" si="37"/>
        <v>#NAME?</v>
      </c>
      <c r="T1747" s="13">
        <v>53</v>
      </c>
      <c r="U1747" s="13">
        <v>19.5</v>
      </c>
    </row>
    <row r="1748" spans="1:21" s="4" customFormat="1">
      <c r="A1748" s="10">
        <v>42629</v>
      </c>
      <c r="B1748" s="13">
        <v>394.1</v>
      </c>
      <c r="C1748" s="13">
        <v>273.78800000000001</v>
      </c>
      <c r="D1748" s="13">
        <v>89.066999999999993</v>
      </c>
      <c r="E1748" s="13">
        <v>175.44</v>
      </c>
      <c r="F1748" s="13">
        <v>157.851</v>
      </c>
      <c r="G1748" s="13">
        <v>111.28100000000001</v>
      </c>
      <c r="H1748" s="13">
        <v>206.005</v>
      </c>
      <c r="I1748" s="13">
        <v>143</v>
      </c>
      <c r="J1748" s="13">
        <v>110.5</v>
      </c>
      <c r="K1748" s="13">
        <v>247.334</v>
      </c>
      <c r="L1748" s="13">
        <v>246.25299999999999</v>
      </c>
      <c r="M1748" s="13">
        <v>40.161999999999999</v>
      </c>
      <c r="N1748" s="13">
        <v>99.179000000000002</v>
      </c>
      <c r="O1748" s="13">
        <v>145.16</v>
      </c>
      <c r="P1748" s="13">
        <v>97.66</v>
      </c>
      <c r="Q1748" s="13">
        <v>123.5</v>
      </c>
      <c r="R1748" s="13">
        <v>82.465999999999994</v>
      </c>
      <c r="S1748" s="13" t="e">
        <f t="shared" ca="1" si="37"/>
        <v>#NAME?</v>
      </c>
      <c r="T1748" s="13">
        <v>53</v>
      </c>
      <c r="U1748" s="13">
        <v>19.5</v>
      </c>
    </row>
    <row r="1749" spans="1:21" s="4" customFormat="1">
      <c r="A1749" s="10">
        <v>42630</v>
      </c>
      <c r="B1749" s="13">
        <v>394.1</v>
      </c>
      <c r="C1749" s="13">
        <v>273.78800000000001</v>
      </c>
      <c r="D1749" s="13">
        <v>89.066999999999993</v>
      </c>
      <c r="E1749" s="13">
        <v>175.44</v>
      </c>
      <c r="F1749" s="13">
        <v>157.851</v>
      </c>
      <c r="G1749" s="13">
        <v>111.28100000000001</v>
      </c>
      <c r="H1749" s="13">
        <v>206.005</v>
      </c>
      <c r="I1749" s="13">
        <v>143</v>
      </c>
      <c r="J1749" s="13">
        <v>110.5</v>
      </c>
      <c r="K1749" s="13">
        <v>247.334</v>
      </c>
      <c r="L1749" s="13">
        <v>246.25299999999999</v>
      </c>
      <c r="M1749" s="13">
        <v>40.161999999999999</v>
      </c>
      <c r="N1749" s="13">
        <v>99.179000000000002</v>
      </c>
      <c r="O1749" s="13">
        <v>145.16</v>
      </c>
      <c r="P1749" s="13">
        <v>97.66</v>
      </c>
      <c r="Q1749" s="13">
        <v>123.5</v>
      </c>
      <c r="R1749" s="13">
        <v>82.465999999999994</v>
      </c>
      <c r="S1749" s="13" t="e">
        <f t="shared" ca="1" si="37"/>
        <v>#NAME?</v>
      </c>
      <c r="T1749" s="13">
        <v>53</v>
      </c>
      <c r="U1749" s="13">
        <v>19.5</v>
      </c>
    </row>
    <row r="1750" spans="1:21" s="4" customFormat="1">
      <c r="A1750" s="10">
        <v>42631</v>
      </c>
      <c r="B1750" s="13">
        <v>394.1</v>
      </c>
      <c r="C1750" s="13">
        <v>273.78800000000001</v>
      </c>
      <c r="D1750" s="13">
        <v>89.066999999999993</v>
      </c>
      <c r="E1750" s="13">
        <v>175.44</v>
      </c>
      <c r="F1750" s="13">
        <v>157.851</v>
      </c>
      <c r="G1750" s="13">
        <v>111.28100000000001</v>
      </c>
      <c r="H1750" s="13">
        <v>206.005</v>
      </c>
      <c r="I1750" s="13">
        <v>143</v>
      </c>
      <c r="J1750" s="13">
        <v>110.5</v>
      </c>
      <c r="K1750" s="13">
        <v>247.334</v>
      </c>
      <c r="L1750" s="13">
        <v>246.25299999999999</v>
      </c>
      <c r="M1750" s="13">
        <v>40.161999999999999</v>
      </c>
      <c r="N1750" s="13">
        <v>99.179000000000002</v>
      </c>
      <c r="O1750" s="13">
        <v>145.16</v>
      </c>
      <c r="P1750" s="13">
        <v>97.66</v>
      </c>
      <c r="Q1750" s="13">
        <v>123.5</v>
      </c>
      <c r="R1750" s="13">
        <v>82.465999999999994</v>
      </c>
      <c r="S1750" s="13" t="e">
        <f t="shared" ca="1" si="37"/>
        <v>#NAME?</v>
      </c>
      <c r="T1750" s="13">
        <v>53</v>
      </c>
      <c r="U1750" s="13">
        <v>19.5</v>
      </c>
    </row>
    <row r="1751" spans="1:21" s="4" customFormat="1">
      <c r="A1751" s="10">
        <v>42632</v>
      </c>
      <c r="B1751" s="13">
        <v>386.92599999999999</v>
      </c>
      <c r="C1751" s="13">
        <v>267.12799999999999</v>
      </c>
      <c r="D1751" s="13">
        <v>85.759</v>
      </c>
      <c r="E1751" s="13">
        <v>172.37700000000001</v>
      </c>
      <c r="F1751" s="13">
        <v>157.18700000000001</v>
      </c>
      <c r="G1751" s="13">
        <v>108.252</v>
      </c>
      <c r="H1751" s="13">
        <v>203.001</v>
      </c>
      <c r="I1751" s="13">
        <v>143</v>
      </c>
      <c r="J1751" s="13">
        <v>110.5</v>
      </c>
      <c r="K1751" s="13">
        <v>242.001</v>
      </c>
      <c r="L1751" s="13">
        <v>242.00700000000001</v>
      </c>
      <c r="M1751" s="13">
        <v>40.808999999999997</v>
      </c>
      <c r="N1751" s="13">
        <v>98.674000000000007</v>
      </c>
      <c r="O1751" s="13">
        <v>142.13300000000001</v>
      </c>
      <c r="P1751" s="13">
        <v>96.962999999999994</v>
      </c>
      <c r="Q1751" s="13">
        <v>120.64</v>
      </c>
      <c r="R1751" s="13">
        <v>82.608000000000004</v>
      </c>
      <c r="S1751" s="13" t="e">
        <f t="shared" ca="1" si="37"/>
        <v>#NAME?</v>
      </c>
      <c r="T1751" s="13">
        <v>53</v>
      </c>
      <c r="U1751" s="13">
        <v>19.5</v>
      </c>
    </row>
    <row r="1752" spans="1:21" s="4" customFormat="1">
      <c r="A1752" s="10">
        <v>42633</v>
      </c>
      <c r="B1752" s="13">
        <v>408.19499999999999</v>
      </c>
      <c r="C1752" s="13">
        <v>282.488</v>
      </c>
      <c r="D1752" s="13">
        <v>90.284999999999997</v>
      </c>
      <c r="E1752" s="13">
        <v>182.35300000000001</v>
      </c>
      <c r="F1752" s="13">
        <v>171.423</v>
      </c>
      <c r="G1752" s="13">
        <v>118.57</v>
      </c>
      <c r="H1752" s="13">
        <v>221.34200000000001</v>
      </c>
      <c r="I1752" s="13">
        <v>143</v>
      </c>
      <c r="J1752" s="13">
        <v>110.5</v>
      </c>
      <c r="K1752" s="13">
        <v>264.33</v>
      </c>
      <c r="L1752" s="13">
        <v>263.38900000000001</v>
      </c>
      <c r="M1752" s="13">
        <v>42.667000000000002</v>
      </c>
      <c r="N1752" s="13">
        <v>106.333</v>
      </c>
      <c r="O1752" s="13">
        <v>151.167</v>
      </c>
      <c r="P1752" s="13">
        <v>105.333</v>
      </c>
      <c r="Q1752" s="13">
        <v>129.5</v>
      </c>
      <c r="R1752" s="13">
        <v>88.503</v>
      </c>
      <c r="S1752" s="13" t="e">
        <f t="shared" ca="1" si="37"/>
        <v>#NAME?</v>
      </c>
      <c r="T1752" s="13">
        <v>53</v>
      </c>
      <c r="U1752" s="13">
        <v>19.5</v>
      </c>
    </row>
    <row r="1753" spans="1:21" s="4" customFormat="1">
      <c r="A1753" s="10">
        <v>42634</v>
      </c>
      <c r="B1753" s="13">
        <v>387.92700000000002</v>
      </c>
      <c r="C1753" s="13">
        <v>272.101</v>
      </c>
      <c r="D1753" s="13">
        <v>81.393000000000001</v>
      </c>
      <c r="E1753" s="13">
        <v>170.33699999999999</v>
      </c>
      <c r="F1753" s="13">
        <v>162.75200000000001</v>
      </c>
      <c r="G1753" s="13">
        <v>108.036</v>
      </c>
      <c r="H1753" s="13">
        <v>215.00200000000001</v>
      </c>
      <c r="I1753" s="13">
        <v>143</v>
      </c>
      <c r="J1753" s="13">
        <v>110.5</v>
      </c>
      <c r="K1753" s="13">
        <v>255.666</v>
      </c>
      <c r="L1753" s="13">
        <v>255.83099999999999</v>
      </c>
      <c r="M1753" s="13">
        <v>42.332999999999998</v>
      </c>
      <c r="N1753" s="13">
        <v>106.494</v>
      </c>
      <c r="O1753" s="13">
        <v>147.94499999999999</v>
      </c>
      <c r="P1753" s="13">
        <v>106.806</v>
      </c>
      <c r="Q1753" s="13">
        <v>126.59</v>
      </c>
      <c r="R1753" s="13">
        <v>88.688999999999993</v>
      </c>
      <c r="S1753" s="13" t="e">
        <f t="shared" ca="1" si="37"/>
        <v>#NAME?</v>
      </c>
      <c r="T1753" s="13">
        <v>53</v>
      </c>
      <c r="U1753" s="13">
        <v>19.5</v>
      </c>
    </row>
    <row r="1754" spans="1:21" s="4" customFormat="1">
      <c r="A1754" s="10">
        <v>42635</v>
      </c>
      <c r="B1754" s="13">
        <v>376.85899999999998</v>
      </c>
      <c r="C1754" s="13">
        <v>267.25200000000001</v>
      </c>
      <c r="D1754" s="13">
        <v>79.902000000000001</v>
      </c>
      <c r="E1754" s="13">
        <v>168.40100000000001</v>
      </c>
      <c r="F1754" s="13">
        <v>160.154</v>
      </c>
      <c r="G1754" s="13">
        <v>102.45099999999999</v>
      </c>
      <c r="H1754" s="13">
        <v>208.33</v>
      </c>
      <c r="I1754" s="13">
        <v>143</v>
      </c>
      <c r="J1754" s="13">
        <v>110.5</v>
      </c>
      <c r="K1754" s="13">
        <v>245.83</v>
      </c>
      <c r="L1754" s="13">
        <v>244.66399999999999</v>
      </c>
      <c r="M1754" s="13">
        <v>39.332999999999998</v>
      </c>
      <c r="N1754" s="13">
        <v>101.666</v>
      </c>
      <c r="O1754" s="13">
        <v>142.66999999999999</v>
      </c>
      <c r="P1754" s="13">
        <v>102.836</v>
      </c>
      <c r="Q1754" s="13">
        <v>120.34</v>
      </c>
      <c r="R1754" s="13">
        <v>85.501999999999995</v>
      </c>
      <c r="S1754" s="13" t="e">
        <f t="shared" ca="1" si="37"/>
        <v>#NAME?</v>
      </c>
      <c r="T1754" s="13">
        <v>53</v>
      </c>
      <c r="U1754" s="13">
        <v>19.5</v>
      </c>
    </row>
    <row r="1755" spans="1:21" s="4" customFormat="1">
      <c r="A1755" s="10">
        <v>42636</v>
      </c>
      <c r="B1755" s="13">
        <v>388.33300000000003</v>
      </c>
      <c r="C1755" s="13">
        <v>273.21899999999999</v>
      </c>
      <c r="D1755" s="13">
        <v>84.325000000000003</v>
      </c>
      <c r="E1755" s="13">
        <v>174.21899999999999</v>
      </c>
      <c r="F1755" s="13">
        <v>168.38300000000001</v>
      </c>
      <c r="G1755" s="13">
        <v>106.111</v>
      </c>
      <c r="H1755" s="13">
        <v>211.33699999999999</v>
      </c>
      <c r="I1755" s="13">
        <v>143</v>
      </c>
      <c r="J1755" s="13">
        <v>110.5</v>
      </c>
      <c r="K1755" s="13">
        <v>248.33</v>
      </c>
      <c r="L1755" s="13">
        <v>247.88900000000001</v>
      </c>
      <c r="M1755" s="13">
        <v>40.165999999999997</v>
      </c>
      <c r="N1755" s="13">
        <v>102.95699999999999</v>
      </c>
      <c r="O1755" s="13">
        <v>146.49100000000001</v>
      </c>
      <c r="P1755" s="13">
        <v>107.16500000000001</v>
      </c>
      <c r="Q1755" s="13">
        <v>124.495</v>
      </c>
      <c r="R1755" s="13">
        <v>86.176000000000002</v>
      </c>
      <c r="S1755" s="13" t="e">
        <f t="shared" ca="1" si="37"/>
        <v>#NAME?</v>
      </c>
      <c r="T1755" s="13">
        <v>53</v>
      </c>
      <c r="U1755" s="13">
        <v>19.5</v>
      </c>
    </row>
    <row r="1756" spans="1:21" s="4" customFormat="1">
      <c r="A1756" s="10">
        <v>42637</v>
      </c>
      <c r="B1756" s="13">
        <v>388.33300000000003</v>
      </c>
      <c r="C1756" s="13">
        <v>273.21899999999999</v>
      </c>
      <c r="D1756" s="13">
        <v>84.325000000000003</v>
      </c>
      <c r="E1756" s="13">
        <v>174.21899999999999</v>
      </c>
      <c r="F1756" s="13">
        <v>168.38300000000001</v>
      </c>
      <c r="G1756" s="13">
        <v>106.111</v>
      </c>
      <c r="H1756" s="13">
        <v>211.33699999999999</v>
      </c>
      <c r="I1756" s="13">
        <v>143</v>
      </c>
      <c r="J1756" s="13">
        <v>110.5</v>
      </c>
      <c r="K1756" s="13">
        <v>248.33</v>
      </c>
      <c r="L1756" s="13">
        <v>247.88900000000001</v>
      </c>
      <c r="M1756" s="13">
        <v>40.165999999999997</v>
      </c>
      <c r="N1756" s="13">
        <v>102.95699999999999</v>
      </c>
      <c r="O1756" s="13">
        <v>146.49100000000001</v>
      </c>
      <c r="P1756" s="13">
        <v>107.16500000000001</v>
      </c>
      <c r="Q1756" s="13">
        <v>124.495</v>
      </c>
      <c r="R1756" s="13">
        <v>86.176000000000002</v>
      </c>
      <c r="S1756" s="13" t="e">
        <f t="shared" ca="1" si="37"/>
        <v>#NAME?</v>
      </c>
      <c r="T1756" s="13">
        <v>53</v>
      </c>
      <c r="U1756" s="13">
        <v>19.5</v>
      </c>
    </row>
    <row r="1757" spans="1:21" s="4" customFormat="1">
      <c r="A1757" s="10">
        <v>42638</v>
      </c>
      <c r="B1757" s="13">
        <v>388.33300000000003</v>
      </c>
      <c r="C1757" s="13">
        <v>273.21899999999999</v>
      </c>
      <c r="D1757" s="13">
        <v>84.325000000000003</v>
      </c>
      <c r="E1757" s="13">
        <v>174.21899999999999</v>
      </c>
      <c r="F1757" s="13">
        <v>168.38300000000001</v>
      </c>
      <c r="G1757" s="13">
        <v>106.111</v>
      </c>
      <c r="H1757" s="13">
        <v>211.33699999999999</v>
      </c>
      <c r="I1757" s="13">
        <v>143</v>
      </c>
      <c r="J1757" s="13">
        <v>110.5</v>
      </c>
      <c r="K1757" s="13">
        <v>248.33</v>
      </c>
      <c r="L1757" s="13">
        <v>247.88900000000001</v>
      </c>
      <c r="M1757" s="13">
        <v>40.165999999999997</v>
      </c>
      <c r="N1757" s="13">
        <v>102.95699999999999</v>
      </c>
      <c r="O1757" s="13">
        <v>146.49100000000001</v>
      </c>
      <c r="P1757" s="13">
        <v>107.16500000000001</v>
      </c>
      <c r="Q1757" s="13">
        <v>124.495</v>
      </c>
      <c r="R1757" s="13">
        <v>86.176000000000002</v>
      </c>
      <c r="S1757" s="13" t="e">
        <f t="shared" ref="S1757:S1820" ca="1" si="38">+IFERROR(VLOOKUP($A1757,$Y$28:$Z$330,2,0),S1756)</f>
        <v>#NAME?</v>
      </c>
      <c r="T1757" s="13">
        <v>53</v>
      </c>
      <c r="U1757" s="13">
        <v>19.5</v>
      </c>
    </row>
    <row r="1758" spans="1:21" s="4" customFormat="1">
      <c r="A1758" s="10">
        <v>42639</v>
      </c>
      <c r="B1758" s="13">
        <v>395.20800000000003</v>
      </c>
      <c r="C1758" s="13">
        <v>279.17</v>
      </c>
      <c r="D1758" s="13">
        <v>88.840999999999994</v>
      </c>
      <c r="E1758" s="13">
        <v>179.14699999999999</v>
      </c>
      <c r="F1758" s="13">
        <v>173.38499999999999</v>
      </c>
      <c r="G1758" s="13">
        <v>110.84699999999999</v>
      </c>
      <c r="H1758" s="13">
        <v>213.5</v>
      </c>
      <c r="I1758" s="13">
        <v>143</v>
      </c>
      <c r="J1758" s="13">
        <v>110.5</v>
      </c>
      <c r="K1758" s="13">
        <v>254.66399999999999</v>
      </c>
      <c r="L1758" s="13">
        <v>262.89800000000002</v>
      </c>
      <c r="M1758" s="13">
        <v>41.494</v>
      </c>
      <c r="N1758" s="13">
        <v>105.309</v>
      </c>
      <c r="O1758" s="13">
        <v>152.672</v>
      </c>
      <c r="P1758" s="13">
        <v>114.842</v>
      </c>
      <c r="Q1758" s="13">
        <v>127.004</v>
      </c>
      <c r="R1758" s="13">
        <v>88.334000000000003</v>
      </c>
      <c r="S1758" s="13" t="e">
        <f t="shared" ca="1" si="38"/>
        <v>#NAME?</v>
      </c>
      <c r="T1758" s="13">
        <v>53</v>
      </c>
      <c r="U1758" s="13">
        <v>19.5</v>
      </c>
    </row>
    <row r="1759" spans="1:21" s="4" customFormat="1">
      <c r="A1759" s="10">
        <v>42640</v>
      </c>
      <c r="B1759" s="13">
        <v>387.995</v>
      </c>
      <c r="C1759" s="13">
        <v>273.25599999999997</v>
      </c>
      <c r="D1759" s="13">
        <v>84.510999999999996</v>
      </c>
      <c r="E1759" s="13">
        <v>175.02</v>
      </c>
      <c r="F1759" s="13">
        <v>168.553</v>
      </c>
      <c r="G1759" s="13">
        <v>106.017</v>
      </c>
      <c r="H1759" s="13">
        <v>217.39</v>
      </c>
      <c r="I1759" s="13">
        <v>143</v>
      </c>
      <c r="J1759" s="13">
        <v>110.5</v>
      </c>
      <c r="K1759" s="13">
        <v>257.46699999999998</v>
      </c>
      <c r="L1759" s="13">
        <v>263.49900000000002</v>
      </c>
      <c r="M1759" s="13">
        <v>40.944000000000003</v>
      </c>
      <c r="N1759" s="13">
        <v>108.13</v>
      </c>
      <c r="O1759" s="13">
        <v>154.673</v>
      </c>
      <c r="P1759" s="13">
        <v>117.654</v>
      </c>
      <c r="Q1759" s="13">
        <v>127.002</v>
      </c>
      <c r="R1759" s="13">
        <v>88.647999999999996</v>
      </c>
      <c r="S1759" s="13" t="e">
        <f t="shared" ca="1" si="38"/>
        <v>#NAME?</v>
      </c>
      <c r="T1759" s="13">
        <v>53</v>
      </c>
      <c r="U1759" s="13">
        <v>19.5</v>
      </c>
    </row>
    <row r="1760" spans="1:21" s="4" customFormat="1">
      <c r="A1760" s="10">
        <v>42641</v>
      </c>
      <c r="B1760" s="13">
        <v>378</v>
      </c>
      <c r="C1760" s="13">
        <v>267.64800000000002</v>
      </c>
      <c r="D1760" s="13">
        <v>79.760999999999996</v>
      </c>
      <c r="E1760" s="13">
        <v>165.32</v>
      </c>
      <c r="F1760" s="13">
        <v>163.49600000000001</v>
      </c>
      <c r="G1760" s="13">
        <v>95.606999999999999</v>
      </c>
      <c r="H1760" s="13">
        <v>218.65899999999999</v>
      </c>
      <c r="I1760" s="13">
        <v>143</v>
      </c>
      <c r="J1760" s="13">
        <v>110.5</v>
      </c>
      <c r="K1760" s="13">
        <v>258.65899999999999</v>
      </c>
      <c r="L1760" s="13">
        <v>271.15300000000002</v>
      </c>
      <c r="M1760" s="13">
        <v>40.854999999999997</v>
      </c>
      <c r="N1760" s="13">
        <v>105.501</v>
      </c>
      <c r="O1760" s="13">
        <v>149.16900000000001</v>
      </c>
      <c r="P1760" s="13">
        <v>115.33499999999999</v>
      </c>
      <c r="Q1760" s="13">
        <v>121.83499999999999</v>
      </c>
      <c r="R1760" s="13">
        <v>85.182000000000002</v>
      </c>
      <c r="S1760" s="13" t="e">
        <f t="shared" ca="1" si="38"/>
        <v>#NAME?</v>
      </c>
      <c r="T1760" s="13">
        <v>53</v>
      </c>
      <c r="U1760" s="13">
        <v>19.5</v>
      </c>
    </row>
    <row r="1761" spans="1:21" s="4" customFormat="1">
      <c r="A1761" s="10">
        <v>42642</v>
      </c>
      <c r="B1761" s="13">
        <v>387.142</v>
      </c>
      <c r="C1761" s="13">
        <v>275.81299999999999</v>
      </c>
      <c r="D1761" s="13">
        <v>87.421000000000006</v>
      </c>
      <c r="E1761" s="13">
        <v>172.28</v>
      </c>
      <c r="F1761" s="13">
        <v>171.583</v>
      </c>
      <c r="G1761" s="13">
        <v>104.226</v>
      </c>
      <c r="H1761" s="13">
        <v>212.33</v>
      </c>
      <c r="I1761" s="13">
        <v>143</v>
      </c>
      <c r="J1761" s="13">
        <v>110.5</v>
      </c>
      <c r="K1761" s="13">
        <v>251.006</v>
      </c>
      <c r="L1761" s="13">
        <v>266.39400000000001</v>
      </c>
      <c r="M1761" s="13">
        <v>40.070999999999998</v>
      </c>
      <c r="N1761" s="13">
        <v>103.798</v>
      </c>
      <c r="O1761" s="13">
        <v>150.501</v>
      </c>
      <c r="P1761" s="13">
        <v>115.999</v>
      </c>
      <c r="Q1761" s="13">
        <v>119.498</v>
      </c>
      <c r="R1761" s="13">
        <v>85.9</v>
      </c>
      <c r="S1761" s="13" t="e">
        <f t="shared" ca="1" si="38"/>
        <v>#NAME?</v>
      </c>
      <c r="T1761" s="13">
        <v>53</v>
      </c>
      <c r="U1761" s="13">
        <v>19.5</v>
      </c>
    </row>
    <row r="1762" spans="1:21" s="4" customFormat="1">
      <c r="A1762" s="10">
        <v>42643</v>
      </c>
      <c r="B1762" s="13">
        <v>381.82299999999998</v>
      </c>
      <c r="C1762" s="13">
        <v>273.00400000000002</v>
      </c>
      <c r="D1762" s="13">
        <v>86.483000000000004</v>
      </c>
      <c r="E1762" s="13">
        <v>170.02500000000001</v>
      </c>
      <c r="F1762" s="13">
        <v>166.999</v>
      </c>
      <c r="G1762" s="13">
        <v>102.765</v>
      </c>
      <c r="H1762" s="13">
        <v>219.66499999999999</v>
      </c>
      <c r="I1762" s="13">
        <v>143</v>
      </c>
      <c r="J1762" s="13">
        <v>110.5</v>
      </c>
      <c r="K1762" s="13">
        <v>256.33600000000001</v>
      </c>
      <c r="L1762" s="13">
        <v>261.62299999999999</v>
      </c>
      <c r="M1762" s="13">
        <v>41.838000000000001</v>
      </c>
      <c r="N1762" s="13">
        <v>106.5</v>
      </c>
      <c r="O1762" s="13">
        <v>152.14699999999999</v>
      </c>
      <c r="P1762" s="13">
        <v>116.824</v>
      </c>
      <c r="Q1762" s="13">
        <v>120.83799999999999</v>
      </c>
      <c r="R1762" s="13">
        <v>86.683000000000007</v>
      </c>
      <c r="S1762" s="13" t="e">
        <f t="shared" ca="1" si="38"/>
        <v>#NAME?</v>
      </c>
      <c r="T1762" s="13">
        <v>53</v>
      </c>
      <c r="U1762" s="13">
        <v>19.5</v>
      </c>
    </row>
    <row r="1763" spans="1:21" s="4" customFormat="1">
      <c r="A1763" s="10">
        <v>42644</v>
      </c>
      <c r="B1763" s="13">
        <v>381.82299999999998</v>
      </c>
      <c r="C1763" s="13">
        <v>273.00400000000002</v>
      </c>
      <c r="D1763" s="13">
        <v>86.483000000000004</v>
      </c>
      <c r="E1763" s="13">
        <v>170.02500000000001</v>
      </c>
      <c r="F1763" s="13">
        <v>166.999</v>
      </c>
      <c r="G1763" s="13">
        <v>102.765</v>
      </c>
      <c r="H1763" s="13">
        <v>219.66499999999999</v>
      </c>
      <c r="I1763" s="13">
        <v>143</v>
      </c>
      <c r="J1763" s="13">
        <v>110.5</v>
      </c>
      <c r="K1763" s="13">
        <v>256.33600000000001</v>
      </c>
      <c r="L1763" s="13">
        <v>261.62299999999999</v>
      </c>
      <c r="M1763" s="13">
        <v>41.838000000000001</v>
      </c>
      <c r="N1763" s="13">
        <v>106.5</v>
      </c>
      <c r="O1763" s="13">
        <v>152.14699999999999</v>
      </c>
      <c r="P1763" s="13">
        <v>116.824</v>
      </c>
      <c r="Q1763" s="13">
        <v>120.83799999999999</v>
      </c>
      <c r="R1763" s="13">
        <v>86.683000000000007</v>
      </c>
      <c r="S1763" s="13" t="e">
        <f t="shared" ca="1" si="38"/>
        <v>#NAME?</v>
      </c>
      <c r="T1763" s="13">
        <v>53</v>
      </c>
      <c r="U1763" s="13">
        <v>19.5</v>
      </c>
    </row>
    <row r="1764" spans="1:21" s="4" customFormat="1">
      <c r="A1764" s="10">
        <v>42645</v>
      </c>
      <c r="B1764" s="13">
        <v>381.82299999999998</v>
      </c>
      <c r="C1764" s="13">
        <v>273.00400000000002</v>
      </c>
      <c r="D1764" s="13">
        <v>86.483000000000004</v>
      </c>
      <c r="E1764" s="13">
        <v>170.02500000000001</v>
      </c>
      <c r="F1764" s="13">
        <v>166.999</v>
      </c>
      <c r="G1764" s="13">
        <v>102.765</v>
      </c>
      <c r="H1764" s="13">
        <v>219.66499999999999</v>
      </c>
      <c r="I1764" s="13">
        <v>143</v>
      </c>
      <c r="J1764" s="13">
        <v>110.5</v>
      </c>
      <c r="K1764" s="13">
        <v>256.33600000000001</v>
      </c>
      <c r="L1764" s="13">
        <v>261.62299999999999</v>
      </c>
      <c r="M1764" s="13">
        <v>41.838000000000001</v>
      </c>
      <c r="N1764" s="13">
        <v>106.5</v>
      </c>
      <c r="O1764" s="13">
        <v>152.14699999999999</v>
      </c>
      <c r="P1764" s="13">
        <v>116.824</v>
      </c>
      <c r="Q1764" s="13">
        <v>120.83799999999999</v>
      </c>
      <c r="R1764" s="13">
        <v>86.683000000000007</v>
      </c>
      <c r="S1764" s="13" t="e">
        <f t="shared" ca="1" si="38"/>
        <v>#NAME?</v>
      </c>
      <c r="T1764" s="13">
        <v>53</v>
      </c>
      <c r="U1764" s="13">
        <v>19.5</v>
      </c>
    </row>
    <row r="1765" spans="1:21" s="4" customFormat="1">
      <c r="A1765" s="10">
        <v>42646</v>
      </c>
      <c r="B1765" s="13">
        <v>379.18299999999999</v>
      </c>
      <c r="C1765" s="13">
        <v>267.613</v>
      </c>
      <c r="D1765" s="13">
        <v>84.855999999999995</v>
      </c>
      <c r="E1765" s="13">
        <v>171.274</v>
      </c>
      <c r="F1765" s="13">
        <v>162.39500000000001</v>
      </c>
      <c r="G1765" s="13">
        <v>100.541</v>
      </c>
      <c r="H1765" s="13">
        <v>220.06899999999999</v>
      </c>
      <c r="I1765" s="13">
        <v>143</v>
      </c>
      <c r="J1765" s="13">
        <v>110.5</v>
      </c>
      <c r="K1765" s="13">
        <v>250.52500000000001</v>
      </c>
      <c r="L1765" s="13">
        <v>256.37599999999998</v>
      </c>
      <c r="M1765" s="13">
        <v>40.945999999999998</v>
      </c>
      <c r="N1765" s="13">
        <v>105.33</v>
      </c>
      <c r="O1765" s="13">
        <v>149.83000000000001</v>
      </c>
      <c r="P1765" s="13">
        <v>116.16</v>
      </c>
      <c r="Q1765" s="13">
        <v>119.223</v>
      </c>
      <c r="R1765" s="13">
        <v>85.655000000000001</v>
      </c>
      <c r="S1765" s="13" t="e">
        <f t="shared" ca="1" si="38"/>
        <v>#NAME?</v>
      </c>
      <c r="T1765" s="13">
        <v>53</v>
      </c>
      <c r="U1765" s="13">
        <v>19.5</v>
      </c>
    </row>
    <row r="1766" spans="1:21" s="4" customFormat="1">
      <c r="A1766" s="10">
        <v>42647</v>
      </c>
      <c r="B1766" s="13">
        <v>385.31799999999998</v>
      </c>
      <c r="C1766" s="13">
        <v>275.86399999999998</v>
      </c>
      <c r="D1766" s="13">
        <v>89.076999999999998</v>
      </c>
      <c r="E1766" s="13">
        <v>179.226</v>
      </c>
      <c r="F1766" s="13">
        <v>165.429</v>
      </c>
      <c r="G1766" s="13">
        <v>103.753</v>
      </c>
      <c r="H1766" s="13">
        <v>223.66499999999999</v>
      </c>
      <c r="I1766" s="13">
        <v>143</v>
      </c>
      <c r="J1766" s="13">
        <v>110.5</v>
      </c>
      <c r="K1766" s="13">
        <v>251.005</v>
      </c>
      <c r="L1766" s="13">
        <v>253.08600000000001</v>
      </c>
      <c r="M1766" s="13">
        <v>41.317999999999998</v>
      </c>
      <c r="N1766" s="13">
        <v>105.065</v>
      </c>
      <c r="O1766" s="13">
        <v>151.166</v>
      </c>
      <c r="P1766" s="13">
        <v>116.16800000000001</v>
      </c>
      <c r="Q1766" s="13">
        <v>119.498</v>
      </c>
      <c r="R1766" s="13">
        <v>85.031999999999996</v>
      </c>
      <c r="S1766" s="13" t="e">
        <f t="shared" ca="1" si="38"/>
        <v>#NAME?</v>
      </c>
      <c r="T1766" s="13">
        <v>53</v>
      </c>
      <c r="U1766" s="13">
        <v>19.5</v>
      </c>
    </row>
    <row r="1767" spans="1:21" s="4" customFormat="1">
      <c r="A1767" s="10">
        <v>42648</v>
      </c>
      <c r="B1767" s="13">
        <v>383.45499999999998</v>
      </c>
      <c r="C1767" s="13">
        <v>274.86900000000003</v>
      </c>
      <c r="D1767" s="13">
        <v>88.186000000000007</v>
      </c>
      <c r="E1767" s="13">
        <v>177.75200000000001</v>
      </c>
      <c r="F1767" s="13">
        <v>162.37299999999999</v>
      </c>
      <c r="G1767" s="13">
        <v>103.224</v>
      </c>
      <c r="H1767" s="13">
        <v>221.32400000000001</v>
      </c>
      <c r="I1767" s="13">
        <v>143</v>
      </c>
      <c r="J1767" s="13">
        <v>110.5</v>
      </c>
      <c r="K1767" s="13">
        <v>246.33</v>
      </c>
      <c r="L1767" s="13">
        <v>250.251</v>
      </c>
      <c r="M1767" s="13">
        <v>40.662999999999997</v>
      </c>
      <c r="N1767" s="13">
        <v>105.46899999999999</v>
      </c>
      <c r="O1767" s="13">
        <v>151.16</v>
      </c>
      <c r="P1767" s="13">
        <v>116.98</v>
      </c>
      <c r="Q1767" s="13">
        <v>119.348</v>
      </c>
      <c r="R1767" s="13">
        <v>85.841999999999999</v>
      </c>
      <c r="S1767" s="13" t="e">
        <f t="shared" ca="1" si="38"/>
        <v>#NAME?</v>
      </c>
      <c r="T1767" s="13">
        <v>53</v>
      </c>
      <c r="U1767" s="13">
        <v>19.5</v>
      </c>
    </row>
    <row r="1768" spans="1:21" s="4" customFormat="1">
      <c r="A1768" s="10">
        <v>42649</v>
      </c>
      <c r="B1768" s="13">
        <v>389.76900000000001</v>
      </c>
      <c r="C1768" s="13">
        <v>271.58</v>
      </c>
      <c r="D1768" s="13">
        <v>88.144999999999996</v>
      </c>
      <c r="E1768" s="13">
        <v>178.773</v>
      </c>
      <c r="F1768" s="13">
        <v>160.56399999999999</v>
      </c>
      <c r="G1768" s="13">
        <v>102.77200000000001</v>
      </c>
      <c r="H1768" s="13">
        <v>221.34399999999999</v>
      </c>
      <c r="I1768" s="13">
        <v>143</v>
      </c>
      <c r="J1768" s="13">
        <v>110.5</v>
      </c>
      <c r="K1768" s="13">
        <v>249.327</v>
      </c>
      <c r="L1768" s="13">
        <v>248.97900000000001</v>
      </c>
      <c r="M1768" s="13">
        <v>40.331000000000003</v>
      </c>
      <c r="N1768" s="13">
        <v>104.81</v>
      </c>
      <c r="O1768" s="13">
        <v>149.654</v>
      </c>
      <c r="P1768" s="13">
        <v>117.468</v>
      </c>
      <c r="Q1768" s="13">
        <v>117.67</v>
      </c>
      <c r="R1768" s="13">
        <v>84.808000000000007</v>
      </c>
      <c r="S1768" s="13" t="e">
        <f t="shared" ca="1" si="38"/>
        <v>#NAME?</v>
      </c>
      <c r="T1768" s="13">
        <v>53</v>
      </c>
      <c r="U1768" s="13">
        <v>19.5</v>
      </c>
    </row>
    <row r="1769" spans="1:21" s="4" customFormat="1">
      <c r="A1769" s="10">
        <v>42650</v>
      </c>
      <c r="B1769" s="13">
        <v>388.41199999999998</v>
      </c>
      <c r="C1769" s="13">
        <v>270.90800000000002</v>
      </c>
      <c r="D1769" s="13">
        <v>89.462000000000003</v>
      </c>
      <c r="E1769" s="13">
        <v>178.08799999999999</v>
      </c>
      <c r="F1769" s="13">
        <v>158.673</v>
      </c>
      <c r="G1769" s="13">
        <v>102.794</v>
      </c>
      <c r="H1769" s="13">
        <v>222.24700000000001</v>
      </c>
      <c r="I1769" s="13">
        <v>143</v>
      </c>
      <c r="J1769" s="13">
        <v>110.5</v>
      </c>
      <c r="K1769" s="13">
        <v>249.74600000000001</v>
      </c>
      <c r="L1769" s="13">
        <v>249.29900000000001</v>
      </c>
      <c r="M1769" s="13">
        <v>40.658000000000001</v>
      </c>
      <c r="N1769" s="13">
        <v>105.83</v>
      </c>
      <c r="O1769" s="13">
        <v>150.31399999999999</v>
      </c>
      <c r="P1769" s="13">
        <v>116.48399999999999</v>
      </c>
      <c r="Q1769" s="13">
        <v>118.648</v>
      </c>
      <c r="R1769" s="13">
        <v>85.507000000000005</v>
      </c>
      <c r="S1769" s="13" t="e">
        <f t="shared" ca="1" si="38"/>
        <v>#NAME?</v>
      </c>
      <c r="T1769" s="13">
        <v>53</v>
      </c>
      <c r="U1769" s="13">
        <v>19.5</v>
      </c>
    </row>
    <row r="1770" spans="1:21" s="4" customFormat="1">
      <c r="A1770" s="10">
        <v>42651</v>
      </c>
      <c r="B1770" s="13">
        <v>388.41199999999998</v>
      </c>
      <c r="C1770" s="13">
        <v>270.90800000000002</v>
      </c>
      <c r="D1770" s="13">
        <v>89.462000000000003</v>
      </c>
      <c r="E1770" s="13">
        <v>178.08799999999999</v>
      </c>
      <c r="F1770" s="13">
        <v>158.673</v>
      </c>
      <c r="G1770" s="13">
        <v>102.794</v>
      </c>
      <c r="H1770" s="13">
        <v>222.24700000000001</v>
      </c>
      <c r="I1770" s="13">
        <v>143</v>
      </c>
      <c r="J1770" s="13">
        <v>110.5</v>
      </c>
      <c r="K1770" s="13">
        <v>249.74600000000001</v>
      </c>
      <c r="L1770" s="13">
        <v>249.29900000000001</v>
      </c>
      <c r="M1770" s="13">
        <v>40.658000000000001</v>
      </c>
      <c r="N1770" s="13">
        <v>105.83</v>
      </c>
      <c r="O1770" s="13">
        <v>150.31399999999999</v>
      </c>
      <c r="P1770" s="13">
        <v>116.48399999999999</v>
      </c>
      <c r="Q1770" s="13">
        <v>118.648</v>
      </c>
      <c r="R1770" s="13">
        <v>85.507000000000005</v>
      </c>
      <c r="S1770" s="13" t="e">
        <f t="shared" ca="1" si="38"/>
        <v>#NAME?</v>
      </c>
      <c r="T1770" s="13">
        <v>53</v>
      </c>
      <c r="U1770" s="13">
        <v>19.5</v>
      </c>
    </row>
    <row r="1771" spans="1:21" s="4" customFormat="1">
      <c r="A1771" s="10">
        <v>42652</v>
      </c>
      <c r="B1771" s="13">
        <v>388.41199999999998</v>
      </c>
      <c r="C1771" s="13">
        <v>270.90800000000002</v>
      </c>
      <c r="D1771" s="13">
        <v>89.462000000000003</v>
      </c>
      <c r="E1771" s="13">
        <v>178.08799999999999</v>
      </c>
      <c r="F1771" s="13">
        <v>158.673</v>
      </c>
      <c r="G1771" s="13">
        <v>102.794</v>
      </c>
      <c r="H1771" s="13">
        <v>222.24700000000001</v>
      </c>
      <c r="I1771" s="13">
        <v>143</v>
      </c>
      <c r="J1771" s="13">
        <v>110.5</v>
      </c>
      <c r="K1771" s="13">
        <v>249.74600000000001</v>
      </c>
      <c r="L1771" s="13">
        <v>249.29900000000001</v>
      </c>
      <c r="M1771" s="13">
        <v>40.658000000000001</v>
      </c>
      <c r="N1771" s="13">
        <v>105.83</v>
      </c>
      <c r="O1771" s="13">
        <v>150.31399999999999</v>
      </c>
      <c r="P1771" s="13">
        <v>116.48399999999999</v>
      </c>
      <c r="Q1771" s="13">
        <v>118.648</v>
      </c>
      <c r="R1771" s="13">
        <v>85.507000000000005</v>
      </c>
      <c r="S1771" s="13" t="e">
        <f t="shared" ca="1" si="38"/>
        <v>#NAME?</v>
      </c>
      <c r="T1771" s="13">
        <v>53</v>
      </c>
      <c r="U1771" s="13">
        <v>19.5</v>
      </c>
    </row>
    <row r="1772" spans="1:21" s="4" customFormat="1">
      <c r="A1772" s="10">
        <v>42653</v>
      </c>
      <c r="B1772" s="13">
        <v>388.59899999999999</v>
      </c>
      <c r="C1772" s="13">
        <v>270.99700000000001</v>
      </c>
      <c r="D1772" s="13">
        <v>89.111000000000004</v>
      </c>
      <c r="E1772" s="13">
        <v>177.73599999999999</v>
      </c>
      <c r="F1772" s="13">
        <v>158.19300000000001</v>
      </c>
      <c r="G1772" s="13">
        <v>102.617</v>
      </c>
      <c r="H1772" s="13">
        <v>223.005</v>
      </c>
      <c r="I1772" s="13">
        <v>143</v>
      </c>
      <c r="J1772" s="13">
        <v>110.5</v>
      </c>
      <c r="K1772" s="13">
        <v>249.815</v>
      </c>
      <c r="L1772" s="13">
        <v>250.101</v>
      </c>
      <c r="M1772" s="13">
        <v>40.658000000000001</v>
      </c>
      <c r="N1772" s="13">
        <v>105.83</v>
      </c>
      <c r="O1772" s="13">
        <v>149.386</v>
      </c>
      <c r="P1772" s="13">
        <v>117.087</v>
      </c>
      <c r="Q1772" s="13">
        <v>118.583</v>
      </c>
      <c r="R1772" s="13">
        <v>85.507000000000005</v>
      </c>
      <c r="S1772" s="13" t="e">
        <f t="shared" ca="1" si="38"/>
        <v>#NAME?</v>
      </c>
      <c r="T1772" s="13">
        <v>53</v>
      </c>
      <c r="U1772" s="13">
        <v>19.5</v>
      </c>
    </row>
    <row r="1773" spans="1:21" s="4" customFormat="1">
      <c r="A1773" s="10">
        <v>42654</v>
      </c>
      <c r="B1773" s="13">
        <v>390.78300000000002</v>
      </c>
      <c r="C1773" s="13">
        <v>269.952</v>
      </c>
      <c r="D1773" s="13">
        <v>90.82</v>
      </c>
      <c r="E1773" s="13">
        <v>180.49700000000001</v>
      </c>
      <c r="F1773" s="13">
        <v>152.827</v>
      </c>
      <c r="G1773" s="13">
        <v>102.92400000000001</v>
      </c>
      <c r="H1773" s="13">
        <v>234.499</v>
      </c>
      <c r="I1773" s="13">
        <v>143</v>
      </c>
      <c r="J1773" s="13">
        <v>110.5</v>
      </c>
      <c r="K1773" s="13">
        <v>263.86599999999999</v>
      </c>
      <c r="L1773" s="13">
        <v>255.61600000000001</v>
      </c>
      <c r="M1773" s="13">
        <v>40.825000000000003</v>
      </c>
      <c r="N1773" s="13">
        <v>106.15600000000001</v>
      </c>
      <c r="O1773" s="13">
        <v>150.47900000000001</v>
      </c>
      <c r="P1773" s="13">
        <v>119.33</v>
      </c>
      <c r="Q1773" s="13">
        <v>119.15300000000001</v>
      </c>
      <c r="R1773" s="13">
        <v>89.13</v>
      </c>
      <c r="S1773" s="13" t="e">
        <f t="shared" ca="1" si="38"/>
        <v>#NAME?</v>
      </c>
      <c r="T1773" s="13">
        <v>53</v>
      </c>
      <c r="U1773" s="13">
        <v>19.5</v>
      </c>
    </row>
    <row r="1774" spans="1:21" s="4" customFormat="1">
      <c r="A1774" s="10">
        <v>42655</v>
      </c>
      <c r="B1774" s="13">
        <v>384.64600000000002</v>
      </c>
      <c r="C1774" s="13">
        <v>265.66699999999997</v>
      </c>
      <c r="D1774" s="13">
        <v>88.575999999999993</v>
      </c>
      <c r="E1774" s="13">
        <v>177.07</v>
      </c>
      <c r="F1774" s="13">
        <v>147.715</v>
      </c>
      <c r="G1774" s="13">
        <v>101.649</v>
      </c>
      <c r="H1774" s="13">
        <v>238.13399999999999</v>
      </c>
      <c r="I1774" s="13">
        <v>143</v>
      </c>
      <c r="J1774" s="13">
        <v>110.5</v>
      </c>
      <c r="K1774" s="13">
        <v>268.012</v>
      </c>
      <c r="L1774" s="13">
        <v>257.404</v>
      </c>
      <c r="M1774" s="13">
        <v>40.664999999999999</v>
      </c>
      <c r="N1774" s="13">
        <v>107.02800000000001</v>
      </c>
      <c r="O1774" s="13">
        <v>151.84</v>
      </c>
      <c r="P1774" s="13">
        <v>119.836</v>
      </c>
      <c r="Q1774" s="13">
        <v>120.65600000000001</v>
      </c>
      <c r="R1774" s="13">
        <v>100.334</v>
      </c>
      <c r="S1774" s="13" t="e">
        <f t="shared" ca="1" si="38"/>
        <v>#NAME?</v>
      </c>
      <c r="T1774" s="13">
        <v>53</v>
      </c>
      <c r="U1774" s="13">
        <v>19.5</v>
      </c>
    </row>
    <row r="1775" spans="1:21" s="4" customFormat="1">
      <c r="A1775" s="10">
        <v>42656</v>
      </c>
      <c r="B1775" s="13">
        <v>384.33300000000003</v>
      </c>
      <c r="C1775" s="13">
        <v>263.33199999999999</v>
      </c>
      <c r="D1775" s="13">
        <v>87.001000000000005</v>
      </c>
      <c r="E1775" s="13">
        <v>175.834</v>
      </c>
      <c r="F1775" s="13">
        <v>145.88999999999999</v>
      </c>
      <c r="G1775" s="13">
        <v>100.444</v>
      </c>
      <c r="H1775" s="13">
        <v>237.827</v>
      </c>
      <c r="I1775" s="13">
        <v>143</v>
      </c>
      <c r="J1775" s="13">
        <v>110.5</v>
      </c>
      <c r="K1775" s="13">
        <v>263.79899999999998</v>
      </c>
      <c r="L1775" s="13">
        <v>255.70500000000001</v>
      </c>
      <c r="M1775" s="13">
        <v>41.494999999999997</v>
      </c>
      <c r="N1775" s="13">
        <v>106.901</v>
      </c>
      <c r="O1775" s="13">
        <v>153.64099999999999</v>
      </c>
      <c r="P1775" s="13">
        <v>120.821</v>
      </c>
      <c r="Q1775" s="13">
        <v>122.33</v>
      </c>
      <c r="R1775" s="13">
        <v>104.833</v>
      </c>
      <c r="S1775" s="13" t="e">
        <f t="shared" ca="1" si="38"/>
        <v>#NAME?</v>
      </c>
      <c r="T1775" s="13">
        <v>53</v>
      </c>
      <c r="U1775" s="13">
        <v>19.5</v>
      </c>
    </row>
    <row r="1776" spans="1:21" s="4" customFormat="1">
      <c r="A1776" s="10">
        <v>42657</v>
      </c>
      <c r="B1776" s="13">
        <v>388.82499999999999</v>
      </c>
      <c r="C1776" s="13">
        <v>267.459</v>
      </c>
      <c r="D1776" s="13">
        <v>89.778999999999996</v>
      </c>
      <c r="E1776" s="13">
        <v>178.505</v>
      </c>
      <c r="F1776" s="13">
        <v>147.54300000000001</v>
      </c>
      <c r="G1776" s="13">
        <v>102.31399999999999</v>
      </c>
      <c r="H1776" s="13">
        <v>234.41800000000001</v>
      </c>
      <c r="I1776" s="13">
        <v>143</v>
      </c>
      <c r="J1776" s="13">
        <v>110.5</v>
      </c>
      <c r="K1776" s="13">
        <v>261.45100000000002</v>
      </c>
      <c r="L1776" s="13">
        <v>252.77099999999999</v>
      </c>
      <c r="M1776" s="13">
        <v>41.158000000000001</v>
      </c>
      <c r="N1776" s="13">
        <v>106.642</v>
      </c>
      <c r="O1776" s="13">
        <v>152.655</v>
      </c>
      <c r="P1776" s="13">
        <v>119.655</v>
      </c>
      <c r="Q1776" s="13">
        <v>122.32899999999999</v>
      </c>
      <c r="R1776" s="13">
        <v>100.66500000000001</v>
      </c>
      <c r="S1776" s="13" t="e">
        <f t="shared" ca="1" si="38"/>
        <v>#NAME?</v>
      </c>
      <c r="T1776" s="13">
        <v>53</v>
      </c>
      <c r="U1776" s="13">
        <v>19.5</v>
      </c>
    </row>
    <row r="1777" spans="1:21" s="4" customFormat="1">
      <c r="A1777" s="10">
        <v>42658</v>
      </c>
      <c r="B1777" s="13">
        <v>388.82499999999999</v>
      </c>
      <c r="C1777" s="13">
        <v>267.459</v>
      </c>
      <c r="D1777" s="13">
        <v>89.778999999999996</v>
      </c>
      <c r="E1777" s="13">
        <v>178.505</v>
      </c>
      <c r="F1777" s="13">
        <v>147.54300000000001</v>
      </c>
      <c r="G1777" s="13">
        <v>102.31399999999999</v>
      </c>
      <c r="H1777" s="13">
        <v>234.41800000000001</v>
      </c>
      <c r="I1777" s="13">
        <v>143</v>
      </c>
      <c r="J1777" s="13">
        <v>110.5</v>
      </c>
      <c r="K1777" s="13">
        <v>261.45100000000002</v>
      </c>
      <c r="L1777" s="13">
        <v>252.77099999999999</v>
      </c>
      <c r="M1777" s="13">
        <v>41.158000000000001</v>
      </c>
      <c r="N1777" s="13">
        <v>106.642</v>
      </c>
      <c r="O1777" s="13">
        <v>152.655</v>
      </c>
      <c r="P1777" s="13">
        <v>119.655</v>
      </c>
      <c r="Q1777" s="13">
        <v>122.32899999999999</v>
      </c>
      <c r="R1777" s="13">
        <v>100.66500000000001</v>
      </c>
      <c r="S1777" s="13" t="e">
        <f t="shared" ca="1" si="38"/>
        <v>#NAME?</v>
      </c>
      <c r="T1777" s="13">
        <v>53</v>
      </c>
      <c r="U1777" s="13">
        <v>19.5</v>
      </c>
    </row>
    <row r="1778" spans="1:21" s="4" customFormat="1">
      <c r="A1778" s="10">
        <v>42659</v>
      </c>
      <c r="B1778" s="13">
        <v>388.82499999999999</v>
      </c>
      <c r="C1778" s="13">
        <v>267.459</v>
      </c>
      <c r="D1778" s="13">
        <v>89.778999999999996</v>
      </c>
      <c r="E1778" s="13">
        <v>178.505</v>
      </c>
      <c r="F1778" s="13">
        <v>147.54300000000001</v>
      </c>
      <c r="G1778" s="13">
        <v>102.31399999999999</v>
      </c>
      <c r="H1778" s="13">
        <v>234.41800000000001</v>
      </c>
      <c r="I1778" s="13">
        <v>143</v>
      </c>
      <c r="J1778" s="13">
        <v>110.5</v>
      </c>
      <c r="K1778" s="13">
        <v>261.45100000000002</v>
      </c>
      <c r="L1778" s="13">
        <v>252.77099999999999</v>
      </c>
      <c r="M1778" s="13">
        <v>41.158000000000001</v>
      </c>
      <c r="N1778" s="13">
        <v>106.642</v>
      </c>
      <c r="O1778" s="13">
        <v>152.655</v>
      </c>
      <c r="P1778" s="13">
        <v>119.655</v>
      </c>
      <c r="Q1778" s="13">
        <v>122.32899999999999</v>
      </c>
      <c r="R1778" s="13">
        <v>100.66500000000001</v>
      </c>
      <c r="S1778" s="13" t="e">
        <f t="shared" ca="1" si="38"/>
        <v>#NAME?</v>
      </c>
      <c r="T1778" s="13">
        <v>53</v>
      </c>
      <c r="U1778" s="13">
        <v>19.5</v>
      </c>
    </row>
    <row r="1779" spans="1:21" s="4" customFormat="1">
      <c r="A1779" s="10">
        <v>42660</v>
      </c>
      <c r="B1779" s="13">
        <v>398.31099999999998</v>
      </c>
      <c r="C1779" s="13">
        <v>270.09899999999999</v>
      </c>
      <c r="D1779" s="13">
        <v>90.983000000000004</v>
      </c>
      <c r="E1779" s="13">
        <v>180.68</v>
      </c>
      <c r="F1779" s="13">
        <v>147.768</v>
      </c>
      <c r="G1779" s="13">
        <v>103.34699999999999</v>
      </c>
      <c r="H1779" s="13">
        <v>239.06100000000001</v>
      </c>
      <c r="I1779" s="13">
        <v>143</v>
      </c>
      <c r="J1779" s="13">
        <v>110.5</v>
      </c>
      <c r="K1779" s="13">
        <v>264.66800000000001</v>
      </c>
      <c r="L1779" s="13">
        <v>257.13</v>
      </c>
      <c r="M1779" s="13">
        <v>41.223999999999997</v>
      </c>
      <c r="N1779" s="13">
        <v>108.651</v>
      </c>
      <c r="O1779" s="13">
        <v>154.14500000000001</v>
      </c>
      <c r="P1779" s="13">
        <v>118.86</v>
      </c>
      <c r="Q1779" s="13">
        <v>123.48699999999999</v>
      </c>
      <c r="R1779" s="13">
        <v>100.82299999999999</v>
      </c>
      <c r="S1779" s="13" t="e">
        <f t="shared" ca="1" si="38"/>
        <v>#NAME?</v>
      </c>
      <c r="T1779" s="13">
        <v>53</v>
      </c>
      <c r="U1779" s="13">
        <v>19.5</v>
      </c>
    </row>
    <row r="1780" spans="1:21" s="4" customFormat="1">
      <c r="A1780" s="10">
        <v>42661</v>
      </c>
      <c r="B1780" s="13">
        <v>394.99799999999999</v>
      </c>
      <c r="C1780" s="13">
        <v>266.50400000000002</v>
      </c>
      <c r="D1780" s="13">
        <v>89.599000000000004</v>
      </c>
      <c r="E1780" s="13">
        <v>178.904</v>
      </c>
      <c r="F1780" s="13">
        <v>146.303</v>
      </c>
      <c r="G1780" s="13">
        <v>101.754</v>
      </c>
      <c r="H1780" s="13">
        <v>234.922</v>
      </c>
      <c r="I1780" s="13">
        <v>143</v>
      </c>
      <c r="J1780" s="13">
        <v>110.5</v>
      </c>
      <c r="K1780" s="13">
        <v>261.92</v>
      </c>
      <c r="L1780" s="13">
        <v>257.08</v>
      </c>
      <c r="M1780" s="13">
        <v>41.417000000000002</v>
      </c>
      <c r="N1780" s="13">
        <v>108.102</v>
      </c>
      <c r="O1780" s="13">
        <v>154.66999999999999</v>
      </c>
      <c r="P1780" s="13">
        <v>118.422</v>
      </c>
      <c r="Q1780" s="13">
        <v>124.327</v>
      </c>
      <c r="R1780" s="13">
        <v>100.50700000000001</v>
      </c>
      <c r="S1780" s="13" t="e">
        <f t="shared" ca="1" si="38"/>
        <v>#NAME?</v>
      </c>
      <c r="T1780" s="13">
        <v>53</v>
      </c>
      <c r="U1780" s="13">
        <v>19.5</v>
      </c>
    </row>
    <row r="1781" spans="1:21" s="4" customFormat="1">
      <c r="A1781" s="10">
        <v>42662</v>
      </c>
      <c r="B1781" s="13">
        <v>387.601</v>
      </c>
      <c r="C1781" s="13">
        <v>262.87700000000001</v>
      </c>
      <c r="D1781" s="13">
        <v>85.441999999999993</v>
      </c>
      <c r="E1781" s="13">
        <v>174.45</v>
      </c>
      <c r="F1781" s="13">
        <v>143.37700000000001</v>
      </c>
      <c r="G1781" s="13">
        <v>99.379000000000005</v>
      </c>
      <c r="H1781" s="13">
        <v>227.994</v>
      </c>
      <c r="I1781" s="13">
        <v>143</v>
      </c>
      <c r="J1781" s="13">
        <v>110.5</v>
      </c>
      <c r="K1781" s="13">
        <v>252.001</v>
      </c>
      <c r="L1781" s="13">
        <v>248.49100000000001</v>
      </c>
      <c r="M1781" s="13">
        <v>41.171999999999997</v>
      </c>
      <c r="N1781" s="13">
        <v>105.79</v>
      </c>
      <c r="O1781" s="13">
        <v>153.15100000000001</v>
      </c>
      <c r="P1781" s="13">
        <v>115.14</v>
      </c>
      <c r="Q1781" s="13">
        <v>122.655</v>
      </c>
      <c r="R1781" s="13">
        <v>98.453000000000003</v>
      </c>
      <c r="S1781" s="13" t="e">
        <f t="shared" ca="1" si="38"/>
        <v>#NAME?</v>
      </c>
      <c r="T1781" s="13">
        <v>53</v>
      </c>
      <c r="U1781" s="13">
        <v>19.5</v>
      </c>
    </row>
    <row r="1782" spans="1:21" s="4" customFormat="1">
      <c r="A1782" s="10">
        <v>42663</v>
      </c>
      <c r="B1782" s="13">
        <v>386.68299999999999</v>
      </c>
      <c r="C1782" s="13">
        <v>264.13</v>
      </c>
      <c r="D1782" s="13">
        <v>85.227999999999994</v>
      </c>
      <c r="E1782" s="13">
        <v>168.518</v>
      </c>
      <c r="F1782" s="13">
        <v>142.125</v>
      </c>
      <c r="G1782" s="13">
        <v>98.314999999999998</v>
      </c>
      <c r="H1782" s="13">
        <v>226.636</v>
      </c>
      <c r="I1782" s="13">
        <v>143</v>
      </c>
      <c r="J1782" s="13">
        <v>110.5</v>
      </c>
      <c r="K1782" s="13">
        <v>251.44499999999999</v>
      </c>
      <c r="L1782" s="13">
        <v>246.60400000000001</v>
      </c>
      <c r="M1782" s="13">
        <v>40.674999999999997</v>
      </c>
      <c r="N1782" s="13">
        <v>105.083</v>
      </c>
      <c r="O1782" s="13">
        <v>151.33199999999999</v>
      </c>
      <c r="P1782" s="13">
        <v>112.456</v>
      </c>
      <c r="Q1782" s="13">
        <v>121.497</v>
      </c>
      <c r="R1782" s="13">
        <v>96.653000000000006</v>
      </c>
      <c r="S1782" s="13" t="e">
        <f t="shared" ca="1" si="38"/>
        <v>#NAME?</v>
      </c>
      <c r="T1782" s="13">
        <v>53</v>
      </c>
      <c r="U1782" s="13">
        <v>19.5</v>
      </c>
    </row>
    <row r="1783" spans="1:21" s="4" customFormat="1">
      <c r="A1783" s="10">
        <v>42664</v>
      </c>
      <c r="B1783" s="13">
        <v>379.56</v>
      </c>
      <c r="C1783" s="13">
        <v>260.83300000000003</v>
      </c>
      <c r="D1783" s="13">
        <v>84.965000000000003</v>
      </c>
      <c r="E1783" s="13">
        <v>166.12100000000001</v>
      </c>
      <c r="F1783" s="13">
        <v>141.44300000000001</v>
      </c>
      <c r="G1783" s="13">
        <v>96.438000000000002</v>
      </c>
      <c r="H1783" s="13">
        <v>227.298</v>
      </c>
      <c r="I1783" s="13">
        <v>143</v>
      </c>
      <c r="J1783" s="13">
        <v>110.5</v>
      </c>
      <c r="K1783" s="13">
        <v>251.56299999999999</v>
      </c>
      <c r="L1783" s="13">
        <v>247.27500000000001</v>
      </c>
      <c r="M1783" s="13">
        <v>40.828000000000003</v>
      </c>
      <c r="N1783" s="13">
        <v>106.821</v>
      </c>
      <c r="O1783" s="13">
        <v>151.66999999999999</v>
      </c>
      <c r="P1783" s="13">
        <v>114.452</v>
      </c>
      <c r="Q1783" s="13">
        <v>122.345</v>
      </c>
      <c r="R1783" s="13">
        <v>96.840999999999994</v>
      </c>
      <c r="S1783" s="13" t="e">
        <f t="shared" ca="1" si="38"/>
        <v>#NAME?</v>
      </c>
      <c r="T1783" s="13">
        <v>53</v>
      </c>
      <c r="U1783" s="13">
        <v>19.5</v>
      </c>
    </row>
    <row r="1784" spans="1:21" s="4" customFormat="1">
      <c r="A1784" s="10">
        <v>42665</v>
      </c>
      <c r="B1784" s="13">
        <v>379.56</v>
      </c>
      <c r="C1784" s="13">
        <v>260.83300000000003</v>
      </c>
      <c r="D1784" s="13">
        <v>84.965000000000003</v>
      </c>
      <c r="E1784" s="13">
        <v>166.12100000000001</v>
      </c>
      <c r="F1784" s="13">
        <v>141.44300000000001</v>
      </c>
      <c r="G1784" s="13">
        <v>96.438000000000002</v>
      </c>
      <c r="H1784" s="13">
        <v>227.298</v>
      </c>
      <c r="I1784" s="13">
        <v>143</v>
      </c>
      <c r="J1784" s="13">
        <v>110.5</v>
      </c>
      <c r="K1784" s="13">
        <v>251.56299999999999</v>
      </c>
      <c r="L1784" s="13">
        <v>247.27500000000001</v>
      </c>
      <c r="M1784" s="13">
        <v>40.828000000000003</v>
      </c>
      <c r="N1784" s="13">
        <v>106.821</v>
      </c>
      <c r="O1784" s="13">
        <v>151.66999999999999</v>
      </c>
      <c r="P1784" s="13">
        <v>114.452</v>
      </c>
      <c r="Q1784" s="13">
        <v>122.345</v>
      </c>
      <c r="R1784" s="13">
        <v>96.840999999999994</v>
      </c>
      <c r="S1784" s="13" t="e">
        <f t="shared" ca="1" si="38"/>
        <v>#NAME?</v>
      </c>
      <c r="T1784" s="13">
        <v>53</v>
      </c>
      <c r="U1784" s="13">
        <v>19.5</v>
      </c>
    </row>
    <row r="1785" spans="1:21" s="4" customFormat="1">
      <c r="A1785" s="10">
        <v>42666</v>
      </c>
      <c r="B1785" s="13">
        <v>379.56</v>
      </c>
      <c r="C1785" s="13">
        <v>260.83300000000003</v>
      </c>
      <c r="D1785" s="13">
        <v>84.965000000000003</v>
      </c>
      <c r="E1785" s="13">
        <v>166.12100000000001</v>
      </c>
      <c r="F1785" s="13">
        <v>141.44300000000001</v>
      </c>
      <c r="G1785" s="13">
        <v>96.438000000000002</v>
      </c>
      <c r="H1785" s="13">
        <v>227.298</v>
      </c>
      <c r="I1785" s="13">
        <v>143</v>
      </c>
      <c r="J1785" s="13">
        <v>110.5</v>
      </c>
      <c r="K1785" s="13">
        <v>251.56299999999999</v>
      </c>
      <c r="L1785" s="13">
        <v>247.27500000000001</v>
      </c>
      <c r="M1785" s="13">
        <v>40.828000000000003</v>
      </c>
      <c r="N1785" s="13">
        <v>106.821</v>
      </c>
      <c r="O1785" s="13">
        <v>151.66999999999999</v>
      </c>
      <c r="P1785" s="13">
        <v>114.452</v>
      </c>
      <c r="Q1785" s="13">
        <v>122.345</v>
      </c>
      <c r="R1785" s="13">
        <v>96.840999999999994</v>
      </c>
      <c r="S1785" s="13" t="e">
        <f t="shared" ca="1" si="38"/>
        <v>#NAME?</v>
      </c>
      <c r="T1785" s="13">
        <v>53</v>
      </c>
      <c r="U1785" s="13">
        <v>19.5</v>
      </c>
    </row>
    <row r="1786" spans="1:21" s="4" customFormat="1">
      <c r="A1786" s="10">
        <v>42667</v>
      </c>
      <c r="B1786" s="13">
        <v>379.47399999999999</v>
      </c>
      <c r="C1786" s="13">
        <v>262.77800000000002</v>
      </c>
      <c r="D1786" s="13">
        <v>85.254999999999995</v>
      </c>
      <c r="E1786" s="13">
        <v>165.45</v>
      </c>
      <c r="F1786" s="13">
        <v>140.14400000000001</v>
      </c>
      <c r="G1786" s="13">
        <v>95.998999999999995</v>
      </c>
      <c r="H1786" s="13">
        <v>224.65899999999999</v>
      </c>
      <c r="I1786" s="13">
        <v>143</v>
      </c>
      <c r="J1786" s="13">
        <v>110.5</v>
      </c>
      <c r="K1786" s="13">
        <v>246.32499999999999</v>
      </c>
      <c r="L1786" s="13">
        <v>244.012</v>
      </c>
      <c r="M1786" s="13">
        <v>40.667999999999999</v>
      </c>
      <c r="N1786" s="13">
        <v>105.16800000000001</v>
      </c>
      <c r="O1786" s="13">
        <v>150.50299999999999</v>
      </c>
      <c r="P1786" s="13">
        <v>114.093</v>
      </c>
      <c r="Q1786" s="13">
        <v>121.33</v>
      </c>
      <c r="R1786" s="13">
        <v>96.168999999999997</v>
      </c>
      <c r="S1786" s="13" t="e">
        <f t="shared" ca="1" si="38"/>
        <v>#NAME?</v>
      </c>
      <c r="T1786" s="13">
        <v>53</v>
      </c>
      <c r="U1786" s="13">
        <v>19.5</v>
      </c>
    </row>
    <row r="1787" spans="1:21" s="4" customFormat="1">
      <c r="A1787" s="10">
        <v>42668</v>
      </c>
      <c r="B1787" s="13">
        <v>380.70100000000002</v>
      </c>
      <c r="C1787" s="13">
        <v>265.57</v>
      </c>
      <c r="D1787" s="13">
        <v>85.722999999999999</v>
      </c>
      <c r="E1787" s="13">
        <v>166.929</v>
      </c>
      <c r="F1787" s="13">
        <v>141.56200000000001</v>
      </c>
      <c r="G1787" s="13">
        <v>97.56</v>
      </c>
      <c r="H1787" s="13">
        <v>223.50700000000001</v>
      </c>
      <c r="I1787" s="13">
        <v>143</v>
      </c>
      <c r="J1787" s="13">
        <v>110.5</v>
      </c>
      <c r="K1787" s="13">
        <v>245.5</v>
      </c>
      <c r="L1787" s="13">
        <v>244.381</v>
      </c>
      <c r="M1787" s="13">
        <v>40.924999999999997</v>
      </c>
      <c r="N1787" s="13">
        <v>104.995</v>
      </c>
      <c r="O1787" s="13">
        <v>149.16499999999999</v>
      </c>
      <c r="P1787" s="13">
        <v>111.251</v>
      </c>
      <c r="Q1787" s="13">
        <v>119.667</v>
      </c>
      <c r="R1787" s="13">
        <v>94.495000000000005</v>
      </c>
      <c r="S1787" s="13" t="e">
        <f t="shared" ca="1" si="38"/>
        <v>#NAME?</v>
      </c>
      <c r="T1787" s="13">
        <v>53</v>
      </c>
      <c r="U1787" s="13">
        <v>19.5</v>
      </c>
    </row>
    <row r="1788" spans="1:21" s="4" customFormat="1">
      <c r="A1788" s="10">
        <v>42669</v>
      </c>
      <c r="B1788" s="13">
        <v>382.28500000000003</v>
      </c>
      <c r="C1788" s="13">
        <v>269.25</v>
      </c>
      <c r="D1788" s="13">
        <v>87.251000000000005</v>
      </c>
      <c r="E1788" s="13">
        <v>170.4</v>
      </c>
      <c r="F1788" s="13">
        <v>145.297</v>
      </c>
      <c r="G1788" s="13">
        <v>100.548</v>
      </c>
      <c r="H1788" s="13">
        <v>227.15899999999999</v>
      </c>
      <c r="I1788" s="13">
        <v>143</v>
      </c>
      <c r="J1788" s="13">
        <v>110.5</v>
      </c>
      <c r="K1788" s="13">
        <v>253.83600000000001</v>
      </c>
      <c r="L1788" s="13">
        <v>251.61500000000001</v>
      </c>
      <c r="M1788" s="13">
        <v>40.250999999999998</v>
      </c>
      <c r="N1788" s="13">
        <v>106</v>
      </c>
      <c r="O1788" s="13">
        <v>151.655</v>
      </c>
      <c r="P1788" s="13">
        <v>112.994</v>
      </c>
      <c r="Q1788" s="13">
        <v>120.994</v>
      </c>
      <c r="R1788" s="13">
        <v>94</v>
      </c>
      <c r="S1788" s="13" t="e">
        <f t="shared" ca="1" si="38"/>
        <v>#NAME?</v>
      </c>
      <c r="T1788" s="13">
        <v>53</v>
      </c>
      <c r="U1788" s="13">
        <v>19.5</v>
      </c>
    </row>
    <row r="1789" spans="1:21" s="4" customFormat="1">
      <c r="A1789" s="10">
        <v>42670</v>
      </c>
      <c r="B1789" s="13">
        <v>392.60599999999999</v>
      </c>
      <c r="C1789" s="13">
        <v>274.661</v>
      </c>
      <c r="D1789" s="13">
        <v>88.045000000000002</v>
      </c>
      <c r="E1789" s="13">
        <v>172.11099999999999</v>
      </c>
      <c r="F1789" s="13">
        <v>148.87700000000001</v>
      </c>
      <c r="G1789" s="13">
        <v>102.32299999999999</v>
      </c>
      <c r="H1789" s="13">
        <v>228.01400000000001</v>
      </c>
      <c r="I1789" s="13">
        <v>143</v>
      </c>
      <c r="J1789" s="13">
        <v>110.5</v>
      </c>
      <c r="K1789" s="13">
        <v>255.81800000000001</v>
      </c>
      <c r="L1789" s="13">
        <v>252.12200000000001</v>
      </c>
      <c r="M1789" s="13">
        <v>41.165999999999997</v>
      </c>
      <c r="N1789" s="13">
        <v>106.28</v>
      </c>
      <c r="O1789" s="13">
        <v>151.83500000000001</v>
      </c>
      <c r="P1789" s="13">
        <v>112.666</v>
      </c>
      <c r="Q1789" s="13">
        <v>121</v>
      </c>
      <c r="R1789" s="13">
        <v>93.551000000000002</v>
      </c>
      <c r="S1789" s="13" t="e">
        <f t="shared" ca="1" si="38"/>
        <v>#NAME?</v>
      </c>
      <c r="T1789" s="13">
        <v>53</v>
      </c>
      <c r="U1789" s="13">
        <v>19.5</v>
      </c>
    </row>
    <row r="1790" spans="1:21" s="4" customFormat="1">
      <c r="A1790" s="10">
        <v>42671</v>
      </c>
      <c r="B1790" s="13">
        <v>392.06700000000001</v>
      </c>
      <c r="C1790" s="13">
        <v>276.37799999999999</v>
      </c>
      <c r="D1790" s="13">
        <v>88.325000000000003</v>
      </c>
      <c r="E1790" s="13">
        <v>174.09200000000001</v>
      </c>
      <c r="F1790" s="13">
        <v>153.68700000000001</v>
      </c>
      <c r="G1790" s="13">
        <v>104.261</v>
      </c>
      <c r="H1790" s="13">
        <v>222.994</v>
      </c>
      <c r="I1790" s="13">
        <v>143</v>
      </c>
      <c r="J1790" s="13">
        <v>110.5</v>
      </c>
      <c r="K1790" s="13">
        <v>254.334</v>
      </c>
      <c r="L1790" s="13">
        <v>253.631</v>
      </c>
      <c r="M1790" s="13">
        <v>41.332999999999998</v>
      </c>
      <c r="N1790" s="13">
        <v>107.58199999999999</v>
      </c>
      <c r="O1790" s="13">
        <v>153.167</v>
      </c>
      <c r="P1790" s="13">
        <v>113.663</v>
      </c>
      <c r="Q1790" s="13">
        <v>122.45099999999999</v>
      </c>
      <c r="R1790" s="13">
        <v>95.001000000000005</v>
      </c>
      <c r="S1790" s="13" t="e">
        <f t="shared" ca="1" si="38"/>
        <v>#NAME?</v>
      </c>
      <c r="T1790" s="13">
        <v>53</v>
      </c>
      <c r="U1790" s="13">
        <v>19.5</v>
      </c>
    </row>
    <row r="1791" spans="1:21" s="4" customFormat="1">
      <c r="A1791" s="10">
        <v>42672</v>
      </c>
      <c r="B1791" s="13">
        <v>392.06700000000001</v>
      </c>
      <c r="C1791" s="13">
        <v>276.37799999999999</v>
      </c>
      <c r="D1791" s="13">
        <v>88.325000000000003</v>
      </c>
      <c r="E1791" s="13">
        <v>174.09200000000001</v>
      </c>
      <c r="F1791" s="13">
        <v>153.68700000000001</v>
      </c>
      <c r="G1791" s="13">
        <v>104.261</v>
      </c>
      <c r="H1791" s="13">
        <v>222.994</v>
      </c>
      <c r="I1791" s="13">
        <v>143</v>
      </c>
      <c r="J1791" s="13">
        <v>110.5</v>
      </c>
      <c r="K1791" s="13">
        <v>254.334</v>
      </c>
      <c r="L1791" s="13">
        <v>253.631</v>
      </c>
      <c r="M1791" s="13">
        <v>41.332999999999998</v>
      </c>
      <c r="N1791" s="13">
        <v>107.58199999999999</v>
      </c>
      <c r="O1791" s="13">
        <v>153.167</v>
      </c>
      <c r="P1791" s="13">
        <v>113.663</v>
      </c>
      <c r="Q1791" s="13">
        <v>122.45099999999999</v>
      </c>
      <c r="R1791" s="13">
        <v>95.001000000000005</v>
      </c>
      <c r="S1791" s="13" t="e">
        <f t="shared" ca="1" si="38"/>
        <v>#NAME?</v>
      </c>
      <c r="T1791" s="13">
        <v>53</v>
      </c>
      <c r="U1791" s="13">
        <v>19.5</v>
      </c>
    </row>
    <row r="1792" spans="1:21" s="4" customFormat="1">
      <c r="A1792" s="10">
        <v>42673</v>
      </c>
      <c r="B1792" s="13">
        <v>392.06700000000001</v>
      </c>
      <c r="C1792" s="13">
        <v>276.37799999999999</v>
      </c>
      <c r="D1792" s="13">
        <v>88.325000000000003</v>
      </c>
      <c r="E1792" s="13">
        <v>174.09200000000001</v>
      </c>
      <c r="F1792" s="13">
        <v>153.68700000000001</v>
      </c>
      <c r="G1792" s="13">
        <v>104.261</v>
      </c>
      <c r="H1792" s="13">
        <v>222.994</v>
      </c>
      <c r="I1792" s="13">
        <v>143</v>
      </c>
      <c r="J1792" s="13">
        <v>110.5</v>
      </c>
      <c r="K1792" s="13">
        <v>254.334</v>
      </c>
      <c r="L1792" s="13">
        <v>253.631</v>
      </c>
      <c r="M1792" s="13">
        <v>41.332999999999998</v>
      </c>
      <c r="N1792" s="13">
        <v>107.58199999999999</v>
      </c>
      <c r="O1792" s="13">
        <v>153.167</v>
      </c>
      <c r="P1792" s="13">
        <v>113.663</v>
      </c>
      <c r="Q1792" s="13">
        <v>122.45099999999999</v>
      </c>
      <c r="R1792" s="13">
        <v>95.001000000000005</v>
      </c>
      <c r="S1792" s="13" t="e">
        <f t="shared" ca="1" si="38"/>
        <v>#NAME?</v>
      </c>
      <c r="T1792" s="13">
        <v>53</v>
      </c>
      <c r="U1792" s="13">
        <v>19.5</v>
      </c>
    </row>
    <row r="1793" spans="1:21" s="4" customFormat="1">
      <c r="A1793" s="10">
        <v>42674</v>
      </c>
      <c r="B1793" s="13">
        <v>390.8</v>
      </c>
      <c r="C1793" s="13">
        <v>273.95999999999998</v>
      </c>
      <c r="D1793" s="13">
        <v>88.849000000000004</v>
      </c>
      <c r="E1793" s="13">
        <v>176.221</v>
      </c>
      <c r="F1793" s="13">
        <v>155.35</v>
      </c>
      <c r="G1793" s="13">
        <v>103.496</v>
      </c>
      <c r="H1793" s="13">
        <v>223.65799999999999</v>
      </c>
      <c r="I1793" s="13">
        <v>143</v>
      </c>
      <c r="J1793" s="13">
        <v>110.5</v>
      </c>
      <c r="K1793" s="13">
        <v>243.66</v>
      </c>
      <c r="L1793" s="13">
        <v>255.131</v>
      </c>
      <c r="M1793" s="13">
        <v>41.753999999999998</v>
      </c>
      <c r="N1793" s="13">
        <v>109.836</v>
      </c>
      <c r="O1793" s="13">
        <v>155.15700000000001</v>
      </c>
      <c r="P1793" s="13">
        <v>115.495</v>
      </c>
      <c r="Q1793" s="13">
        <v>124.333</v>
      </c>
      <c r="R1793" s="13">
        <v>96.022000000000006</v>
      </c>
      <c r="S1793" s="13" t="e">
        <f t="shared" ca="1" si="38"/>
        <v>#NAME?</v>
      </c>
      <c r="T1793" s="13">
        <v>53</v>
      </c>
      <c r="U1793" s="13">
        <v>19.5</v>
      </c>
    </row>
    <row r="1794" spans="1:21" s="4" customFormat="1">
      <c r="A1794" s="10">
        <v>42675</v>
      </c>
      <c r="B1794" s="13">
        <v>402.16699999999997</v>
      </c>
      <c r="C1794" s="13">
        <v>280.44400000000002</v>
      </c>
      <c r="D1794" s="13">
        <v>91.501000000000005</v>
      </c>
      <c r="E1794" s="13">
        <v>180.001</v>
      </c>
      <c r="F1794" s="13">
        <v>159.11699999999999</v>
      </c>
      <c r="G1794" s="13">
        <v>105.22199999999999</v>
      </c>
      <c r="H1794" s="13">
        <v>229.173</v>
      </c>
      <c r="I1794" s="13">
        <v>143</v>
      </c>
      <c r="J1794" s="13">
        <v>110.5</v>
      </c>
      <c r="K1794" s="13">
        <v>247.327</v>
      </c>
      <c r="L1794" s="13">
        <v>262.14499999999998</v>
      </c>
      <c r="M1794" s="13">
        <v>41.335000000000001</v>
      </c>
      <c r="N1794" s="13">
        <v>109.16800000000001</v>
      </c>
      <c r="O1794" s="13">
        <v>153.33199999999999</v>
      </c>
      <c r="P1794" s="13">
        <v>114.357</v>
      </c>
      <c r="Q1794" s="13">
        <v>124.001</v>
      </c>
      <c r="R1794" s="13">
        <v>95</v>
      </c>
      <c r="S1794" s="13" t="e">
        <f t="shared" ca="1" si="38"/>
        <v>#NAME?</v>
      </c>
      <c r="T1794" s="13">
        <v>53</v>
      </c>
      <c r="U1794" s="13">
        <v>19.5</v>
      </c>
    </row>
    <row r="1795" spans="1:21" s="4" customFormat="1">
      <c r="A1795" s="10">
        <v>42676</v>
      </c>
      <c r="B1795" s="13">
        <v>407.916</v>
      </c>
      <c r="C1795" s="13">
        <v>287.63499999999999</v>
      </c>
      <c r="D1795" s="13">
        <v>94.528000000000006</v>
      </c>
      <c r="E1795" s="13">
        <v>186.035</v>
      </c>
      <c r="F1795" s="13">
        <v>165.333</v>
      </c>
      <c r="G1795" s="13">
        <v>107.917</v>
      </c>
      <c r="H1795" s="13">
        <v>238.83</v>
      </c>
      <c r="I1795" s="13">
        <v>143</v>
      </c>
      <c r="J1795" s="13">
        <v>110.5</v>
      </c>
      <c r="K1795" s="13">
        <v>244.32599999999999</v>
      </c>
      <c r="L1795" s="13">
        <v>264.88400000000001</v>
      </c>
      <c r="M1795" s="13">
        <v>43.406999999999996</v>
      </c>
      <c r="N1795" s="13">
        <v>110.824</v>
      </c>
      <c r="O1795" s="13">
        <v>156.834</v>
      </c>
      <c r="P1795" s="13">
        <v>116.495</v>
      </c>
      <c r="Q1795" s="13">
        <v>126.994</v>
      </c>
      <c r="R1795" s="13">
        <v>95.376000000000005</v>
      </c>
      <c r="S1795" s="13" t="e">
        <f t="shared" ca="1" si="38"/>
        <v>#NAME?</v>
      </c>
      <c r="T1795" s="13">
        <v>53</v>
      </c>
      <c r="U1795" s="13">
        <v>19.5</v>
      </c>
    </row>
    <row r="1796" spans="1:21" s="4" customFormat="1">
      <c r="A1796" s="10">
        <v>42677</v>
      </c>
      <c r="B1796" s="13">
        <v>407.87400000000002</v>
      </c>
      <c r="C1796" s="13">
        <v>288.30599999999998</v>
      </c>
      <c r="D1796" s="13">
        <v>94.153000000000006</v>
      </c>
      <c r="E1796" s="13">
        <v>187.15100000000001</v>
      </c>
      <c r="F1796" s="13">
        <v>165.661</v>
      </c>
      <c r="G1796" s="13">
        <v>107.755</v>
      </c>
      <c r="H1796" s="13">
        <v>237.44499999999999</v>
      </c>
      <c r="I1796" s="13">
        <v>143</v>
      </c>
      <c r="J1796" s="13">
        <v>110.5</v>
      </c>
      <c r="K1796" s="13">
        <v>241.553</v>
      </c>
      <c r="L1796" s="13">
        <v>264.834</v>
      </c>
      <c r="M1796" s="13">
        <v>44.415999999999997</v>
      </c>
      <c r="N1796" s="13">
        <v>111.666</v>
      </c>
      <c r="O1796" s="13">
        <v>156.84700000000001</v>
      </c>
      <c r="P1796" s="13">
        <v>116</v>
      </c>
      <c r="Q1796" s="13">
        <v>125.86499999999999</v>
      </c>
      <c r="R1796" s="13">
        <v>96.834000000000003</v>
      </c>
      <c r="S1796" s="13" t="e">
        <f t="shared" ca="1" si="38"/>
        <v>#NAME?</v>
      </c>
      <c r="T1796" s="13">
        <v>53</v>
      </c>
      <c r="U1796" s="13">
        <v>19.5</v>
      </c>
    </row>
    <row r="1797" spans="1:21" s="4" customFormat="1">
      <c r="A1797" s="10">
        <v>42678</v>
      </c>
      <c r="B1797" s="13">
        <v>399.28500000000003</v>
      </c>
      <c r="C1797" s="13">
        <v>285.721</v>
      </c>
      <c r="D1797" s="13">
        <v>94.564999999999998</v>
      </c>
      <c r="E1797" s="13">
        <v>187.541</v>
      </c>
      <c r="F1797" s="13">
        <v>164.00200000000001</v>
      </c>
      <c r="G1797" s="13">
        <v>107.851</v>
      </c>
      <c r="H1797" s="13">
        <v>237.399</v>
      </c>
      <c r="I1797" s="13">
        <v>143</v>
      </c>
      <c r="J1797" s="13">
        <v>110.5</v>
      </c>
      <c r="K1797" s="13">
        <v>239.96299999999999</v>
      </c>
      <c r="L1797" s="13">
        <v>271.75799999999998</v>
      </c>
      <c r="M1797" s="13">
        <v>44.707999999999998</v>
      </c>
      <c r="N1797" s="13">
        <v>111.166</v>
      </c>
      <c r="O1797" s="13">
        <v>158.01</v>
      </c>
      <c r="P1797" s="13">
        <v>116.035</v>
      </c>
      <c r="Q1797" s="13">
        <v>126.48</v>
      </c>
      <c r="R1797" s="13">
        <v>96.834999999999994</v>
      </c>
      <c r="S1797" s="13" t="e">
        <f t="shared" ca="1" si="38"/>
        <v>#NAME?</v>
      </c>
      <c r="T1797" s="13">
        <v>53</v>
      </c>
      <c r="U1797" s="13">
        <v>19.5</v>
      </c>
    </row>
    <row r="1798" spans="1:21" s="4" customFormat="1">
      <c r="A1798" s="10">
        <v>42679</v>
      </c>
      <c r="B1798" s="13">
        <v>399.28500000000003</v>
      </c>
      <c r="C1798" s="13">
        <v>285.721</v>
      </c>
      <c r="D1798" s="13">
        <v>94.564999999999998</v>
      </c>
      <c r="E1798" s="13">
        <v>187.541</v>
      </c>
      <c r="F1798" s="13">
        <v>164.00200000000001</v>
      </c>
      <c r="G1798" s="13">
        <v>107.851</v>
      </c>
      <c r="H1798" s="13">
        <v>237.399</v>
      </c>
      <c r="I1798" s="13">
        <v>143</v>
      </c>
      <c r="J1798" s="13">
        <v>110.5</v>
      </c>
      <c r="K1798" s="13">
        <v>239.96299999999999</v>
      </c>
      <c r="L1798" s="13">
        <v>271.75799999999998</v>
      </c>
      <c r="M1798" s="13">
        <v>44.707999999999998</v>
      </c>
      <c r="N1798" s="13">
        <v>111.166</v>
      </c>
      <c r="O1798" s="13">
        <v>158.01</v>
      </c>
      <c r="P1798" s="13">
        <v>116.035</v>
      </c>
      <c r="Q1798" s="13">
        <v>126.48</v>
      </c>
      <c r="R1798" s="13">
        <v>96.834999999999994</v>
      </c>
      <c r="S1798" s="13" t="e">
        <f t="shared" ca="1" si="38"/>
        <v>#NAME?</v>
      </c>
      <c r="T1798" s="13">
        <v>53</v>
      </c>
      <c r="U1798" s="13">
        <v>19.5</v>
      </c>
    </row>
    <row r="1799" spans="1:21" s="4" customFormat="1">
      <c r="A1799" s="10">
        <v>42680</v>
      </c>
      <c r="B1799" s="13">
        <v>399.28500000000003</v>
      </c>
      <c r="C1799" s="13">
        <v>285.721</v>
      </c>
      <c r="D1799" s="13">
        <v>94.564999999999998</v>
      </c>
      <c r="E1799" s="13">
        <v>187.541</v>
      </c>
      <c r="F1799" s="13">
        <v>164.00200000000001</v>
      </c>
      <c r="G1799" s="13">
        <v>107.851</v>
      </c>
      <c r="H1799" s="13">
        <v>237.399</v>
      </c>
      <c r="I1799" s="13">
        <v>143</v>
      </c>
      <c r="J1799" s="13">
        <v>110.5</v>
      </c>
      <c r="K1799" s="13">
        <v>239.96299999999999</v>
      </c>
      <c r="L1799" s="13">
        <v>271.75799999999998</v>
      </c>
      <c r="M1799" s="13">
        <v>44.707999999999998</v>
      </c>
      <c r="N1799" s="13">
        <v>111.166</v>
      </c>
      <c r="O1799" s="13">
        <v>158.01</v>
      </c>
      <c r="P1799" s="13">
        <v>116.035</v>
      </c>
      <c r="Q1799" s="13">
        <v>126.48</v>
      </c>
      <c r="R1799" s="13">
        <v>96.834999999999994</v>
      </c>
      <c r="S1799" s="13" t="e">
        <f t="shared" ca="1" si="38"/>
        <v>#NAME?</v>
      </c>
      <c r="T1799" s="13">
        <v>53</v>
      </c>
      <c r="U1799" s="13">
        <v>19.5</v>
      </c>
    </row>
    <row r="1800" spans="1:21" s="4" customFormat="1">
      <c r="A1800" s="10">
        <v>42681</v>
      </c>
      <c r="B1800" s="13">
        <v>381.00099999999998</v>
      </c>
      <c r="C1800" s="13">
        <v>269.86</v>
      </c>
      <c r="D1800" s="13">
        <v>90.16</v>
      </c>
      <c r="E1800" s="13">
        <v>178.50700000000001</v>
      </c>
      <c r="F1800" s="13">
        <v>149.35599999999999</v>
      </c>
      <c r="G1800" s="13">
        <v>104.06</v>
      </c>
      <c r="H1800" s="13">
        <v>226.333</v>
      </c>
      <c r="I1800" s="13">
        <v>143</v>
      </c>
      <c r="J1800" s="13">
        <v>110.5</v>
      </c>
      <c r="K1800" s="13">
        <v>232.011</v>
      </c>
      <c r="L1800" s="13">
        <v>271.40199999999999</v>
      </c>
      <c r="M1800" s="13">
        <v>44.082000000000001</v>
      </c>
      <c r="N1800" s="13">
        <v>106.51</v>
      </c>
      <c r="O1800" s="13">
        <v>153.68</v>
      </c>
      <c r="P1800" s="13">
        <v>113.187</v>
      </c>
      <c r="Q1800" s="13">
        <v>123.684</v>
      </c>
      <c r="R1800" s="13">
        <v>93.566000000000003</v>
      </c>
      <c r="S1800" s="13" t="e">
        <f t="shared" ca="1" si="38"/>
        <v>#NAME?</v>
      </c>
      <c r="T1800" s="13">
        <v>53</v>
      </c>
      <c r="U1800" s="13">
        <v>19.5</v>
      </c>
    </row>
    <row r="1801" spans="1:21" s="4" customFormat="1">
      <c r="A1801" s="10">
        <v>42682</v>
      </c>
      <c r="B1801" s="13">
        <v>377.6</v>
      </c>
      <c r="C1801" s="13">
        <v>263.66000000000003</v>
      </c>
      <c r="D1801" s="13">
        <v>89.436999999999998</v>
      </c>
      <c r="E1801" s="13">
        <v>173.381</v>
      </c>
      <c r="F1801" s="13">
        <v>144.81399999999999</v>
      </c>
      <c r="G1801" s="13">
        <v>103.43600000000001</v>
      </c>
      <c r="H1801" s="13">
        <v>220.84</v>
      </c>
      <c r="I1801" s="13">
        <v>143</v>
      </c>
      <c r="J1801" s="13">
        <v>110.5</v>
      </c>
      <c r="K1801" s="13">
        <v>223.98400000000001</v>
      </c>
      <c r="L1801" s="13">
        <v>264.45499999999998</v>
      </c>
      <c r="M1801" s="13">
        <v>44.665999999999997</v>
      </c>
      <c r="N1801" s="13">
        <v>108.249</v>
      </c>
      <c r="O1801" s="13">
        <v>153.001</v>
      </c>
      <c r="P1801" s="13">
        <v>112.172</v>
      </c>
      <c r="Q1801" s="13">
        <v>123.331</v>
      </c>
      <c r="R1801" s="13">
        <v>93</v>
      </c>
      <c r="S1801" s="13" t="e">
        <f t="shared" ca="1" si="38"/>
        <v>#NAME?</v>
      </c>
      <c r="T1801" s="13">
        <v>53</v>
      </c>
      <c r="U1801" s="13">
        <v>19.5</v>
      </c>
    </row>
    <row r="1802" spans="1:21" s="4" customFormat="1">
      <c r="A1802" s="10">
        <v>42683</v>
      </c>
      <c r="B1802" s="13">
        <v>379.78300000000002</v>
      </c>
      <c r="C1802" s="13">
        <v>274.21199999999999</v>
      </c>
      <c r="D1802" s="13">
        <v>95.751000000000005</v>
      </c>
      <c r="E1802" s="13">
        <v>179.90799999999999</v>
      </c>
      <c r="F1802" s="13">
        <v>162.35400000000001</v>
      </c>
      <c r="G1802" s="13">
        <v>108.76600000000001</v>
      </c>
      <c r="H1802" s="13">
        <v>221.66499999999999</v>
      </c>
      <c r="I1802" s="13">
        <v>143</v>
      </c>
      <c r="J1802" s="13">
        <v>110.5</v>
      </c>
      <c r="K1802" s="13">
        <v>232.33</v>
      </c>
      <c r="L1802" s="13">
        <v>270.14</v>
      </c>
      <c r="M1802" s="13">
        <v>47.725000000000001</v>
      </c>
      <c r="N1802" s="13">
        <v>110.726</v>
      </c>
      <c r="O1802" s="13">
        <v>161.52500000000001</v>
      </c>
      <c r="P1802" s="13">
        <v>116</v>
      </c>
      <c r="Q1802" s="13">
        <v>130.01499999999999</v>
      </c>
      <c r="R1802" s="13">
        <v>95.203000000000003</v>
      </c>
      <c r="S1802" s="13" t="e">
        <f t="shared" ca="1" si="38"/>
        <v>#NAME?</v>
      </c>
      <c r="T1802" s="13">
        <v>53</v>
      </c>
      <c r="U1802" s="13">
        <v>19.5</v>
      </c>
    </row>
    <row r="1803" spans="1:21" s="4" customFormat="1">
      <c r="A1803" s="10">
        <v>42684</v>
      </c>
      <c r="B1803" s="13">
        <v>409.93400000000003</v>
      </c>
      <c r="C1803" s="13">
        <v>304.22800000000001</v>
      </c>
      <c r="D1803" s="13">
        <v>101.199</v>
      </c>
      <c r="E1803" s="13">
        <v>199.376</v>
      </c>
      <c r="F1803" s="13">
        <v>180.32599999999999</v>
      </c>
      <c r="G1803" s="13">
        <v>118.096</v>
      </c>
      <c r="H1803" s="13">
        <v>231.98699999999999</v>
      </c>
      <c r="I1803" s="13">
        <v>143</v>
      </c>
      <c r="J1803" s="13">
        <v>110.5</v>
      </c>
      <c r="K1803" s="13">
        <v>243.69</v>
      </c>
      <c r="L1803" s="13">
        <v>287.89800000000002</v>
      </c>
      <c r="M1803" s="13">
        <v>45.826000000000001</v>
      </c>
      <c r="N1803" s="13">
        <v>108.988</v>
      </c>
      <c r="O1803" s="13">
        <v>161.29499999999999</v>
      </c>
      <c r="P1803" s="13">
        <v>115.149</v>
      </c>
      <c r="Q1803" s="13">
        <v>129.63</v>
      </c>
      <c r="R1803" s="13">
        <v>90.823999999999998</v>
      </c>
      <c r="S1803" s="13" t="e">
        <f t="shared" ca="1" si="38"/>
        <v>#NAME?</v>
      </c>
      <c r="T1803" s="13">
        <v>53</v>
      </c>
      <c r="U1803" s="13">
        <v>19.5</v>
      </c>
    </row>
    <row r="1804" spans="1:21" s="4" customFormat="1">
      <c r="A1804" s="10">
        <v>42685</v>
      </c>
      <c r="B1804" s="13">
        <v>406.005</v>
      </c>
      <c r="C1804" s="13">
        <v>301.75599999999997</v>
      </c>
      <c r="D1804" s="13">
        <v>100.142</v>
      </c>
      <c r="E1804" s="13">
        <v>195.70699999999999</v>
      </c>
      <c r="F1804" s="13">
        <v>181.023</v>
      </c>
      <c r="G1804" s="13">
        <v>117.83</v>
      </c>
      <c r="H1804" s="13">
        <v>234.251</v>
      </c>
      <c r="I1804" s="13">
        <v>143</v>
      </c>
      <c r="J1804" s="13">
        <v>110.5</v>
      </c>
      <c r="K1804" s="13">
        <v>254.40299999999999</v>
      </c>
      <c r="L1804" s="13">
        <v>289.65199999999999</v>
      </c>
      <c r="M1804" s="13">
        <v>52.502000000000002</v>
      </c>
      <c r="N1804" s="13">
        <v>121.333</v>
      </c>
      <c r="O1804" s="13">
        <v>177.05600000000001</v>
      </c>
      <c r="P1804" s="13">
        <v>124.14400000000001</v>
      </c>
      <c r="Q1804" s="13">
        <v>145.73599999999999</v>
      </c>
      <c r="R1804" s="13">
        <v>97.337999999999994</v>
      </c>
      <c r="S1804" s="13" t="e">
        <f t="shared" ca="1" si="38"/>
        <v>#NAME?</v>
      </c>
      <c r="T1804" s="13">
        <v>53</v>
      </c>
      <c r="U1804" s="13">
        <v>19.5</v>
      </c>
    </row>
    <row r="1805" spans="1:21" s="4" customFormat="1">
      <c r="A1805" s="10">
        <v>42686</v>
      </c>
      <c r="B1805" s="13">
        <v>406.005</v>
      </c>
      <c r="C1805" s="13">
        <v>301.75599999999997</v>
      </c>
      <c r="D1805" s="13">
        <v>100.142</v>
      </c>
      <c r="E1805" s="13">
        <v>195.70699999999999</v>
      </c>
      <c r="F1805" s="13">
        <v>181.023</v>
      </c>
      <c r="G1805" s="13">
        <v>117.83</v>
      </c>
      <c r="H1805" s="13">
        <v>234.251</v>
      </c>
      <c r="I1805" s="13">
        <v>143</v>
      </c>
      <c r="J1805" s="13">
        <v>110.5</v>
      </c>
      <c r="K1805" s="13">
        <v>254.40299999999999</v>
      </c>
      <c r="L1805" s="13">
        <v>289.65199999999999</v>
      </c>
      <c r="M1805" s="13">
        <v>52.502000000000002</v>
      </c>
      <c r="N1805" s="13">
        <v>121.333</v>
      </c>
      <c r="O1805" s="13">
        <v>177.05600000000001</v>
      </c>
      <c r="P1805" s="13">
        <v>124.14400000000001</v>
      </c>
      <c r="Q1805" s="13">
        <v>145.73599999999999</v>
      </c>
      <c r="R1805" s="13">
        <v>97.337999999999994</v>
      </c>
      <c r="S1805" s="13" t="e">
        <f t="shared" ca="1" si="38"/>
        <v>#NAME?</v>
      </c>
      <c r="T1805" s="13">
        <v>53</v>
      </c>
      <c r="U1805" s="13">
        <v>19.5</v>
      </c>
    </row>
    <row r="1806" spans="1:21" s="4" customFormat="1">
      <c r="A1806" s="10">
        <v>42687</v>
      </c>
      <c r="B1806" s="13">
        <v>406.005</v>
      </c>
      <c r="C1806" s="13">
        <v>301.75599999999997</v>
      </c>
      <c r="D1806" s="13">
        <v>100.142</v>
      </c>
      <c r="E1806" s="13">
        <v>195.70699999999999</v>
      </c>
      <c r="F1806" s="13">
        <v>181.023</v>
      </c>
      <c r="G1806" s="13">
        <v>117.83</v>
      </c>
      <c r="H1806" s="13">
        <v>234.251</v>
      </c>
      <c r="I1806" s="13">
        <v>143</v>
      </c>
      <c r="J1806" s="13">
        <v>110.5</v>
      </c>
      <c r="K1806" s="13">
        <v>254.40299999999999</v>
      </c>
      <c r="L1806" s="13">
        <v>289.65199999999999</v>
      </c>
      <c r="M1806" s="13">
        <v>52.502000000000002</v>
      </c>
      <c r="N1806" s="13">
        <v>121.333</v>
      </c>
      <c r="O1806" s="13">
        <v>177.05600000000001</v>
      </c>
      <c r="P1806" s="13">
        <v>124.14400000000001</v>
      </c>
      <c r="Q1806" s="13">
        <v>145.73599999999999</v>
      </c>
      <c r="R1806" s="13">
        <v>97.337999999999994</v>
      </c>
      <c r="S1806" s="13" t="e">
        <f t="shared" ca="1" si="38"/>
        <v>#NAME?</v>
      </c>
      <c r="T1806" s="13">
        <v>53</v>
      </c>
      <c r="U1806" s="13">
        <v>19.5</v>
      </c>
    </row>
    <row r="1807" spans="1:21" s="4" customFormat="1">
      <c r="A1807" s="10">
        <v>42688</v>
      </c>
      <c r="B1807" s="13">
        <v>430.14699999999999</v>
      </c>
      <c r="C1807" s="13">
        <v>321.76299999999998</v>
      </c>
      <c r="D1807" s="13">
        <v>106.31699999999999</v>
      </c>
      <c r="E1807" s="13">
        <v>210.822</v>
      </c>
      <c r="F1807" s="13">
        <v>192.137</v>
      </c>
      <c r="G1807" s="13">
        <v>126.13</v>
      </c>
      <c r="H1807" s="13">
        <v>241.33</v>
      </c>
      <c r="I1807" s="13">
        <v>143</v>
      </c>
      <c r="J1807" s="13">
        <v>110.5</v>
      </c>
      <c r="K1807" s="13">
        <v>270.33600000000001</v>
      </c>
      <c r="L1807" s="13">
        <v>299.75400000000002</v>
      </c>
      <c r="M1807" s="13">
        <v>55</v>
      </c>
      <c r="N1807" s="13">
        <v>124</v>
      </c>
      <c r="O1807" s="13">
        <v>198.85400000000001</v>
      </c>
      <c r="P1807" s="13">
        <v>134.81200000000001</v>
      </c>
      <c r="Q1807" s="13">
        <v>168.327</v>
      </c>
      <c r="R1807" s="13">
        <v>101.173</v>
      </c>
      <c r="S1807" s="13" t="e">
        <f t="shared" ca="1" si="38"/>
        <v>#NAME?</v>
      </c>
      <c r="T1807" s="13">
        <v>53</v>
      </c>
      <c r="U1807" s="13">
        <v>19.5</v>
      </c>
    </row>
    <row r="1808" spans="1:21" s="4" customFormat="1">
      <c r="A1808" s="10">
        <v>42689</v>
      </c>
      <c r="B1808" s="13">
        <v>401.90699999999998</v>
      </c>
      <c r="C1808" s="13">
        <v>299.20800000000003</v>
      </c>
      <c r="D1808" s="13">
        <v>94.234999999999999</v>
      </c>
      <c r="E1808" s="13">
        <v>194.62799999999999</v>
      </c>
      <c r="F1808" s="13">
        <v>171.44</v>
      </c>
      <c r="G1808" s="13">
        <v>111.114</v>
      </c>
      <c r="H1808" s="13">
        <v>226.52099999999999</v>
      </c>
      <c r="I1808" s="13">
        <v>143</v>
      </c>
      <c r="J1808" s="13">
        <v>110.5</v>
      </c>
      <c r="K1808" s="13">
        <v>257.846</v>
      </c>
      <c r="L1808" s="13">
        <v>287.255</v>
      </c>
      <c r="M1808" s="13">
        <v>50.75</v>
      </c>
      <c r="N1808" s="13">
        <v>117</v>
      </c>
      <c r="O1808" s="13">
        <v>188.816</v>
      </c>
      <c r="P1808" s="13">
        <v>129.447</v>
      </c>
      <c r="Q1808" s="13">
        <v>157.16399999999999</v>
      </c>
      <c r="R1808" s="13">
        <v>95.667000000000002</v>
      </c>
      <c r="S1808" s="13" t="e">
        <f t="shared" ca="1" si="38"/>
        <v>#NAME?</v>
      </c>
      <c r="T1808" s="13">
        <v>53</v>
      </c>
      <c r="U1808" s="13">
        <v>19.5</v>
      </c>
    </row>
    <row r="1809" spans="1:21" s="4" customFormat="1">
      <c r="A1809" s="10">
        <v>42690</v>
      </c>
      <c r="B1809" s="13">
        <v>415.346</v>
      </c>
      <c r="C1809" s="13">
        <v>304.42700000000002</v>
      </c>
      <c r="D1809" s="13">
        <v>95.286000000000001</v>
      </c>
      <c r="E1809" s="13">
        <v>197.80099999999999</v>
      </c>
      <c r="F1809" s="13">
        <v>176.119</v>
      </c>
      <c r="G1809" s="13">
        <v>114.723</v>
      </c>
      <c r="H1809" s="13">
        <v>231.67099999999999</v>
      </c>
      <c r="I1809" s="13">
        <v>143</v>
      </c>
      <c r="J1809" s="13">
        <v>110.5</v>
      </c>
      <c r="K1809" s="13">
        <v>258.33</v>
      </c>
      <c r="L1809" s="13">
        <v>291.86799999999999</v>
      </c>
      <c r="M1809" s="13">
        <v>51.999000000000002</v>
      </c>
      <c r="N1809" s="13">
        <v>118.831</v>
      </c>
      <c r="O1809" s="13">
        <v>182.49100000000001</v>
      </c>
      <c r="P1809" s="13">
        <v>128.34399999999999</v>
      </c>
      <c r="Q1809" s="13">
        <v>162.755</v>
      </c>
      <c r="R1809" s="13">
        <v>96.4</v>
      </c>
      <c r="S1809" s="13" t="e">
        <f t="shared" ca="1" si="38"/>
        <v>#NAME?</v>
      </c>
      <c r="T1809" s="13">
        <v>53</v>
      </c>
      <c r="U1809" s="13">
        <v>19.5</v>
      </c>
    </row>
    <row r="1810" spans="1:21" s="4" customFormat="1">
      <c r="A1810" s="10">
        <v>42691</v>
      </c>
      <c r="B1810" s="13">
        <v>425.47300000000001</v>
      </c>
      <c r="C1810" s="13">
        <v>310.18400000000003</v>
      </c>
      <c r="D1810" s="13">
        <v>99.307000000000002</v>
      </c>
      <c r="E1810" s="13">
        <v>202.477</v>
      </c>
      <c r="F1810" s="13">
        <v>183.435</v>
      </c>
      <c r="G1810" s="13">
        <v>120.58199999999999</v>
      </c>
      <c r="H1810" s="13">
        <v>231.351</v>
      </c>
      <c r="I1810" s="13">
        <v>143</v>
      </c>
      <c r="J1810" s="13">
        <v>110.5</v>
      </c>
      <c r="K1810" s="13">
        <v>255.666</v>
      </c>
      <c r="L1810" s="13">
        <v>289.40800000000002</v>
      </c>
      <c r="M1810" s="13">
        <v>51.247</v>
      </c>
      <c r="N1810" s="13">
        <v>119.46899999999999</v>
      </c>
      <c r="O1810" s="13">
        <v>176.78</v>
      </c>
      <c r="P1810" s="13">
        <v>125.251</v>
      </c>
      <c r="Q1810" s="13">
        <v>163.06100000000001</v>
      </c>
      <c r="R1810" s="13">
        <v>94.001999999999995</v>
      </c>
      <c r="S1810" s="13" t="e">
        <f t="shared" ca="1" si="38"/>
        <v>#NAME?</v>
      </c>
      <c r="T1810" s="13">
        <v>53</v>
      </c>
      <c r="U1810" s="13">
        <v>19.5</v>
      </c>
    </row>
    <row r="1811" spans="1:21" s="4" customFormat="1">
      <c r="A1811" s="10">
        <v>42692</v>
      </c>
      <c r="B1811" s="13">
        <v>429.62799999999999</v>
      </c>
      <c r="C1811" s="13">
        <v>311.92599999999999</v>
      </c>
      <c r="D1811" s="13">
        <v>99.543999999999997</v>
      </c>
      <c r="E1811" s="13">
        <v>205.65700000000001</v>
      </c>
      <c r="F1811" s="13">
        <v>193.01300000000001</v>
      </c>
      <c r="G1811" s="13">
        <v>124.28400000000001</v>
      </c>
      <c r="H1811" s="13">
        <v>231.351</v>
      </c>
      <c r="I1811" s="13">
        <v>143</v>
      </c>
      <c r="J1811" s="13">
        <v>110.5</v>
      </c>
      <c r="K1811" s="13">
        <v>255.666</v>
      </c>
      <c r="L1811" s="13">
        <v>295.82499999999999</v>
      </c>
      <c r="M1811" s="13">
        <v>53.167000000000002</v>
      </c>
      <c r="N1811" s="13">
        <v>124.21599999999999</v>
      </c>
      <c r="O1811" s="13">
        <v>181.126</v>
      </c>
      <c r="P1811" s="13">
        <v>128.434</v>
      </c>
      <c r="Q1811" s="13">
        <v>168.38</v>
      </c>
      <c r="R1811" s="13">
        <v>95.706999999999994</v>
      </c>
      <c r="S1811" s="13" t="e">
        <f t="shared" ca="1" si="38"/>
        <v>#NAME?</v>
      </c>
      <c r="T1811" s="13">
        <v>53</v>
      </c>
      <c r="U1811" s="13">
        <v>19.5</v>
      </c>
    </row>
    <row r="1812" spans="1:21" s="4" customFormat="1">
      <c r="A1812" s="10">
        <v>42693</v>
      </c>
      <c r="B1812" s="13">
        <v>429.62799999999999</v>
      </c>
      <c r="C1812" s="13">
        <v>311.92599999999999</v>
      </c>
      <c r="D1812" s="13">
        <v>99.543999999999997</v>
      </c>
      <c r="E1812" s="13">
        <v>205.65700000000001</v>
      </c>
      <c r="F1812" s="13">
        <v>193.01300000000001</v>
      </c>
      <c r="G1812" s="13">
        <v>124.28400000000001</v>
      </c>
      <c r="H1812" s="13">
        <v>231.351</v>
      </c>
      <c r="I1812" s="13">
        <v>143</v>
      </c>
      <c r="J1812" s="13">
        <v>110.5</v>
      </c>
      <c r="K1812" s="13">
        <v>255.666</v>
      </c>
      <c r="L1812" s="13">
        <v>295.82499999999999</v>
      </c>
      <c r="M1812" s="13">
        <v>53.167000000000002</v>
      </c>
      <c r="N1812" s="13">
        <v>124.21599999999999</v>
      </c>
      <c r="O1812" s="13">
        <v>181.126</v>
      </c>
      <c r="P1812" s="13">
        <v>128.434</v>
      </c>
      <c r="Q1812" s="13">
        <v>168.38</v>
      </c>
      <c r="R1812" s="13">
        <v>95.706999999999994</v>
      </c>
      <c r="S1812" s="13" t="e">
        <f t="shared" ca="1" si="38"/>
        <v>#NAME?</v>
      </c>
      <c r="T1812" s="13">
        <v>53</v>
      </c>
      <c r="U1812" s="13">
        <v>19.5</v>
      </c>
    </row>
    <row r="1813" spans="1:21" s="4" customFormat="1">
      <c r="A1813" s="10">
        <v>42694</v>
      </c>
      <c r="B1813" s="13">
        <v>429.62799999999999</v>
      </c>
      <c r="C1813" s="13">
        <v>311.92599999999999</v>
      </c>
      <c r="D1813" s="13">
        <v>99.543999999999997</v>
      </c>
      <c r="E1813" s="13">
        <v>205.65700000000001</v>
      </c>
      <c r="F1813" s="13">
        <v>193.01300000000001</v>
      </c>
      <c r="G1813" s="13">
        <v>124.28400000000001</v>
      </c>
      <c r="H1813" s="13">
        <v>231.351</v>
      </c>
      <c r="I1813" s="13">
        <v>143</v>
      </c>
      <c r="J1813" s="13">
        <v>110.5</v>
      </c>
      <c r="K1813" s="13">
        <v>255.666</v>
      </c>
      <c r="L1813" s="13">
        <v>295.82499999999999</v>
      </c>
      <c r="M1813" s="13">
        <v>53.167000000000002</v>
      </c>
      <c r="N1813" s="13">
        <v>124.21599999999999</v>
      </c>
      <c r="O1813" s="13">
        <v>181.126</v>
      </c>
      <c r="P1813" s="13">
        <v>128.434</v>
      </c>
      <c r="Q1813" s="13">
        <v>168.38</v>
      </c>
      <c r="R1813" s="13">
        <v>95.706999999999994</v>
      </c>
      <c r="S1813" s="13" t="e">
        <f t="shared" ca="1" si="38"/>
        <v>#NAME?</v>
      </c>
      <c r="T1813" s="13">
        <v>53</v>
      </c>
      <c r="U1813" s="13">
        <v>19.5</v>
      </c>
    </row>
    <row r="1814" spans="1:21" s="4" customFormat="1">
      <c r="A1814" s="10">
        <v>42695</v>
      </c>
      <c r="B1814" s="13">
        <v>428.89400000000001</v>
      </c>
      <c r="C1814" s="13">
        <v>309.279</v>
      </c>
      <c r="D1814" s="13">
        <v>96.65</v>
      </c>
      <c r="E1814" s="13">
        <v>204.33699999999999</v>
      </c>
      <c r="F1814" s="13">
        <v>192.387</v>
      </c>
      <c r="G1814" s="13">
        <v>124.358</v>
      </c>
      <c r="H1814" s="13">
        <v>231.351</v>
      </c>
      <c r="I1814" s="13">
        <v>143</v>
      </c>
      <c r="J1814" s="13">
        <v>110.5</v>
      </c>
      <c r="K1814" s="13">
        <v>255.666</v>
      </c>
      <c r="L1814" s="13">
        <v>290.32799999999997</v>
      </c>
      <c r="M1814" s="13">
        <v>52.334000000000003</v>
      </c>
      <c r="N1814" s="13">
        <v>123.599</v>
      </c>
      <c r="O1814" s="13">
        <v>181.51499999999999</v>
      </c>
      <c r="P1814" s="13">
        <v>131.88800000000001</v>
      </c>
      <c r="Q1814" s="13">
        <v>172.107</v>
      </c>
      <c r="R1814" s="13">
        <v>96.531999999999996</v>
      </c>
      <c r="S1814" s="13" t="e">
        <f t="shared" ca="1" si="38"/>
        <v>#NAME?</v>
      </c>
      <c r="T1814" s="13">
        <v>53</v>
      </c>
      <c r="U1814" s="13">
        <v>19.5</v>
      </c>
    </row>
    <row r="1815" spans="1:21" s="4" customFormat="1">
      <c r="A1815" s="10">
        <v>42696</v>
      </c>
      <c r="B1815" s="13">
        <v>423.37200000000001</v>
      </c>
      <c r="C1815" s="13">
        <v>302.84800000000001</v>
      </c>
      <c r="D1815" s="13">
        <v>92.83</v>
      </c>
      <c r="E1815" s="13">
        <v>199.679</v>
      </c>
      <c r="F1815" s="13">
        <v>186.95699999999999</v>
      </c>
      <c r="G1815" s="13">
        <v>121.139</v>
      </c>
      <c r="H1815" s="13">
        <v>231.351</v>
      </c>
      <c r="I1815" s="13">
        <v>143</v>
      </c>
      <c r="J1815" s="13">
        <v>110.5</v>
      </c>
      <c r="K1815" s="13">
        <v>255.666</v>
      </c>
      <c r="L1815" s="13">
        <v>288.67399999999998</v>
      </c>
      <c r="M1815" s="13">
        <v>50.167999999999999</v>
      </c>
      <c r="N1815" s="13">
        <v>120.17400000000001</v>
      </c>
      <c r="O1815" s="13">
        <v>176.566</v>
      </c>
      <c r="P1815" s="13">
        <v>127.693</v>
      </c>
      <c r="Q1815" s="13">
        <v>167.06899999999999</v>
      </c>
      <c r="R1815" s="13">
        <v>93.524000000000001</v>
      </c>
      <c r="S1815" s="13" t="e">
        <f t="shared" ca="1" si="38"/>
        <v>#NAME?</v>
      </c>
      <c r="T1815" s="13">
        <v>53</v>
      </c>
      <c r="U1815" s="13">
        <v>19.5</v>
      </c>
    </row>
    <row r="1816" spans="1:21" s="4" customFormat="1">
      <c r="A1816" s="10">
        <v>42697</v>
      </c>
      <c r="B1816" s="13">
        <v>429.07400000000001</v>
      </c>
      <c r="C1816" s="13">
        <v>306.14400000000001</v>
      </c>
      <c r="D1816" s="13">
        <v>94.566000000000003</v>
      </c>
      <c r="E1816" s="13">
        <v>200.607</v>
      </c>
      <c r="F1816" s="13">
        <v>188.47300000000001</v>
      </c>
      <c r="G1816" s="13">
        <v>122.968</v>
      </c>
      <c r="H1816" s="13">
        <v>231.351</v>
      </c>
      <c r="I1816" s="13">
        <v>143</v>
      </c>
      <c r="J1816" s="13">
        <v>110.5</v>
      </c>
      <c r="K1816" s="13">
        <v>255.666</v>
      </c>
      <c r="L1816" s="13">
        <v>296.66899999999998</v>
      </c>
      <c r="M1816" s="13">
        <v>49.332999999999998</v>
      </c>
      <c r="N1816" s="13">
        <v>119.17700000000001</v>
      </c>
      <c r="O1816" s="13">
        <v>172.654</v>
      </c>
      <c r="P1816" s="13">
        <v>124.15900000000001</v>
      </c>
      <c r="Q1816" s="13">
        <v>163.99199999999999</v>
      </c>
      <c r="R1816" s="13">
        <v>91.67</v>
      </c>
      <c r="S1816" s="13" t="e">
        <f t="shared" ca="1" si="38"/>
        <v>#NAME?</v>
      </c>
      <c r="T1816" s="13">
        <v>53</v>
      </c>
      <c r="U1816" s="13">
        <v>19.5</v>
      </c>
    </row>
    <row r="1817" spans="1:21" s="4" customFormat="1">
      <c r="A1817" s="10">
        <v>42698</v>
      </c>
      <c r="B1817" s="13">
        <v>428.654</v>
      </c>
      <c r="C1817" s="13">
        <v>306.96699999999998</v>
      </c>
      <c r="D1817" s="13">
        <v>94.754999999999995</v>
      </c>
      <c r="E1817" s="13">
        <v>200.13900000000001</v>
      </c>
      <c r="F1817" s="13">
        <v>188.833</v>
      </c>
      <c r="G1817" s="13">
        <v>123.542</v>
      </c>
      <c r="H1817" s="13">
        <v>231.351</v>
      </c>
      <c r="I1817" s="13">
        <v>143</v>
      </c>
      <c r="J1817" s="13">
        <v>110.5</v>
      </c>
      <c r="K1817" s="13">
        <v>255.666</v>
      </c>
      <c r="L1817" s="13">
        <v>296.303</v>
      </c>
      <c r="M1817" s="13">
        <v>50.99</v>
      </c>
      <c r="N1817" s="13">
        <v>121.31</v>
      </c>
      <c r="O1817" s="13">
        <v>174.04</v>
      </c>
      <c r="P1817" s="13">
        <v>124.37</v>
      </c>
      <c r="Q1817" s="13">
        <v>167.399</v>
      </c>
      <c r="R1817" s="13">
        <v>92.238</v>
      </c>
      <c r="S1817" s="13" t="e">
        <f t="shared" ca="1" si="38"/>
        <v>#NAME?</v>
      </c>
      <c r="T1817" s="13">
        <v>53</v>
      </c>
      <c r="U1817" s="13">
        <v>19.5</v>
      </c>
    </row>
    <row r="1818" spans="1:21" s="4" customFormat="1">
      <c r="A1818" s="10">
        <v>42699</v>
      </c>
      <c r="B1818" s="13">
        <v>428.61799999999999</v>
      </c>
      <c r="C1818" s="13">
        <v>306.68799999999999</v>
      </c>
      <c r="D1818" s="13">
        <v>94.817999999999998</v>
      </c>
      <c r="E1818" s="13">
        <v>200.48099999999999</v>
      </c>
      <c r="F1818" s="13">
        <v>189.488</v>
      </c>
      <c r="G1818" s="13">
        <v>123.629</v>
      </c>
      <c r="H1818" s="13">
        <v>231.351</v>
      </c>
      <c r="I1818" s="13">
        <v>143</v>
      </c>
      <c r="J1818" s="13">
        <v>110.5</v>
      </c>
      <c r="K1818" s="13">
        <v>255.666</v>
      </c>
      <c r="L1818" s="13">
        <v>299.01400000000001</v>
      </c>
      <c r="M1818" s="13">
        <v>50.164999999999999</v>
      </c>
      <c r="N1818" s="13">
        <v>119.72499999999999</v>
      </c>
      <c r="O1818" s="13">
        <v>175.01900000000001</v>
      </c>
      <c r="P1818" s="13">
        <v>122.605</v>
      </c>
      <c r="Q1818" s="13">
        <v>168.482</v>
      </c>
      <c r="R1818" s="13">
        <v>91.87</v>
      </c>
      <c r="S1818" s="13" t="e">
        <f t="shared" ca="1" si="38"/>
        <v>#NAME?</v>
      </c>
      <c r="T1818" s="13">
        <v>53</v>
      </c>
      <c r="U1818" s="13">
        <v>19.5</v>
      </c>
    </row>
    <row r="1819" spans="1:21" s="4" customFormat="1">
      <c r="A1819" s="10">
        <v>42700</v>
      </c>
      <c r="B1819" s="13">
        <v>428.61799999999999</v>
      </c>
      <c r="C1819" s="13">
        <v>306.68799999999999</v>
      </c>
      <c r="D1819" s="13">
        <v>94.817999999999998</v>
      </c>
      <c r="E1819" s="13">
        <v>200.48099999999999</v>
      </c>
      <c r="F1819" s="13">
        <v>189.488</v>
      </c>
      <c r="G1819" s="13">
        <v>123.629</v>
      </c>
      <c r="H1819" s="13">
        <v>231.351</v>
      </c>
      <c r="I1819" s="13">
        <v>143</v>
      </c>
      <c r="J1819" s="13">
        <v>110.5</v>
      </c>
      <c r="K1819" s="13">
        <v>255.666</v>
      </c>
      <c r="L1819" s="13">
        <v>299.01400000000001</v>
      </c>
      <c r="M1819" s="13">
        <v>50.164999999999999</v>
      </c>
      <c r="N1819" s="13">
        <v>119.72499999999999</v>
      </c>
      <c r="O1819" s="13">
        <v>175.01900000000001</v>
      </c>
      <c r="P1819" s="13">
        <v>122.605</v>
      </c>
      <c r="Q1819" s="13">
        <v>168.482</v>
      </c>
      <c r="R1819" s="13">
        <v>91.87</v>
      </c>
      <c r="S1819" s="13" t="e">
        <f t="shared" ca="1" si="38"/>
        <v>#NAME?</v>
      </c>
      <c r="T1819" s="13">
        <v>53</v>
      </c>
      <c r="U1819" s="13">
        <v>19.5</v>
      </c>
    </row>
    <row r="1820" spans="1:21" s="4" customFormat="1">
      <c r="A1820" s="10">
        <v>42701</v>
      </c>
      <c r="B1820" s="13">
        <v>428.61799999999999</v>
      </c>
      <c r="C1820" s="13">
        <v>306.68799999999999</v>
      </c>
      <c r="D1820" s="13">
        <v>94.817999999999998</v>
      </c>
      <c r="E1820" s="13">
        <v>200.48099999999999</v>
      </c>
      <c r="F1820" s="13">
        <v>189.488</v>
      </c>
      <c r="G1820" s="13">
        <v>123.629</v>
      </c>
      <c r="H1820" s="13">
        <v>231.351</v>
      </c>
      <c r="I1820" s="13">
        <v>143</v>
      </c>
      <c r="J1820" s="13">
        <v>110.5</v>
      </c>
      <c r="K1820" s="13">
        <v>255.666</v>
      </c>
      <c r="L1820" s="13">
        <v>299.01400000000001</v>
      </c>
      <c r="M1820" s="13">
        <v>50.164999999999999</v>
      </c>
      <c r="N1820" s="13">
        <v>119.72499999999999</v>
      </c>
      <c r="O1820" s="13">
        <v>175.01900000000001</v>
      </c>
      <c r="P1820" s="13">
        <v>122.605</v>
      </c>
      <c r="Q1820" s="13">
        <v>168.482</v>
      </c>
      <c r="R1820" s="13">
        <v>91.87</v>
      </c>
      <c r="S1820" s="13" t="e">
        <f t="shared" ca="1" si="38"/>
        <v>#NAME?</v>
      </c>
      <c r="T1820" s="13">
        <v>53</v>
      </c>
      <c r="U1820" s="13">
        <v>19.5</v>
      </c>
    </row>
    <row r="1821" spans="1:21" s="4" customFormat="1">
      <c r="A1821" s="10">
        <v>42702</v>
      </c>
      <c r="B1821" s="13">
        <v>427.17399999999998</v>
      </c>
      <c r="C1821" s="13">
        <v>302.29599999999999</v>
      </c>
      <c r="D1821" s="13">
        <v>92.504999999999995</v>
      </c>
      <c r="E1821" s="13">
        <v>196.727</v>
      </c>
      <c r="F1821" s="13">
        <v>186.857</v>
      </c>
      <c r="G1821" s="13">
        <v>121.28700000000001</v>
      </c>
      <c r="H1821" s="13">
        <v>231.351</v>
      </c>
      <c r="I1821" s="13">
        <v>143</v>
      </c>
      <c r="J1821" s="13">
        <v>110.5</v>
      </c>
      <c r="K1821" s="13">
        <v>255.666</v>
      </c>
      <c r="L1821" s="13">
        <v>294.65800000000002</v>
      </c>
      <c r="M1821" s="13">
        <v>51.332999999999998</v>
      </c>
      <c r="N1821" s="13">
        <v>119.857</v>
      </c>
      <c r="O1821" s="13">
        <v>175.51599999999999</v>
      </c>
      <c r="P1821" s="13">
        <v>122.35</v>
      </c>
      <c r="Q1821" s="13">
        <v>169.274</v>
      </c>
      <c r="R1821" s="13">
        <v>92</v>
      </c>
      <c r="S1821" s="13" t="e">
        <f t="shared" ref="S1821:S1884" ca="1" si="39">+IFERROR(VLOOKUP($A1821,$Y$28:$Z$330,2,0),S1820)</f>
        <v>#NAME?</v>
      </c>
      <c r="T1821" s="13">
        <v>53</v>
      </c>
      <c r="U1821" s="13">
        <v>19.5</v>
      </c>
    </row>
    <row r="1822" spans="1:21" s="4" customFormat="1">
      <c r="A1822" s="10">
        <v>42703</v>
      </c>
      <c r="B1822" s="13">
        <v>428.44799999999998</v>
      </c>
      <c r="C1822" s="13">
        <v>300.32600000000002</v>
      </c>
      <c r="D1822" s="13">
        <v>90.814999999999998</v>
      </c>
      <c r="E1822" s="13">
        <v>196.65199999999999</v>
      </c>
      <c r="F1822" s="13">
        <v>185.14500000000001</v>
      </c>
      <c r="G1822" s="13">
        <v>120.048</v>
      </c>
      <c r="H1822" s="13">
        <v>231.351</v>
      </c>
      <c r="I1822" s="13">
        <v>143</v>
      </c>
      <c r="J1822" s="13">
        <v>110.5</v>
      </c>
      <c r="K1822" s="13">
        <v>255.666</v>
      </c>
      <c r="L1822" s="13">
        <v>292.495</v>
      </c>
      <c r="M1822" s="13">
        <v>50.506</v>
      </c>
      <c r="N1822" s="13">
        <v>119.02</v>
      </c>
      <c r="O1822" s="13">
        <v>173.68799999999999</v>
      </c>
      <c r="P1822" s="13">
        <v>121.654</v>
      </c>
      <c r="Q1822" s="13">
        <v>166.02099999999999</v>
      </c>
      <c r="R1822" s="13">
        <v>91.210999999999999</v>
      </c>
      <c r="S1822" s="13" t="e">
        <f t="shared" ca="1" si="39"/>
        <v>#NAME?</v>
      </c>
      <c r="T1822" s="13">
        <v>53</v>
      </c>
      <c r="U1822" s="13">
        <v>19.5</v>
      </c>
    </row>
    <row r="1823" spans="1:21" s="4" customFormat="1">
      <c r="A1823" s="10">
        <v>42704</v>
      </c>
      <c r="B1823" s="13">
        <v>446.392</v>
      </c>
      <c r="C1823" s="13">
        <v>297.31200000000001</v>
      </c>
      <c r="D1823" s="13">
        <v>88.748999999999995</v>
      </c>
      <c r="E1823" s="13">
        <v>190.566</v>
      </c>
      <c r="F1823" s="13">
        <v>180.68899999999999</v>
      </c>
      <c r="G1823" s="13">
        <v>118.877</v>
      </c>
      <c r="H1823" s="13">
        <v>231.351</v>
      </c>
      <c r="I1823" s="13">
        <v>143</v>
      </c>
      <c r="J1823" s="13">
        <v>110.5</v>
      </c>
      <c r="K1823" s="13">
        <v>255.666</v>
      </c>
      <c r="L1823" s="13">
        <v>290.16899999999998</v>
      </c>
      <c r="M1823" s="13">
        <v>49.793999999999997</v>
      </c>
      <c r="N1823" s="13">
        <v>117</v>
      </c>
      <c r="O1823" s="13">
        <v>170.67400000000001</v>
      </c>
      <c r="P1823" s="13">
        <v>120.23699999999999</v>
      </c>
      <c r="Q1823" s="13">
        <v>164.28899999999999</v>
      </c>
      <c r="R1823" s="13">
        <v>89.858999999999995</v>
      </c>
      <c r="S1823" s="13" t="e">
        <f t="shared" ca="1" si="39"/>
        <v>#NAME?</v>
      </c>
      <c r="T1823" s="13">
        <v>53</v>
      </c>
      <c r="U1823" s="13">
        <v>19.5</v>
      </c>
    </row>
    <row r="1824" spans="1:21" s="4" customFormat="1">
      <c r="A1824" s="10">
        <v>42705</v>
      </c>
      <c r="B1824" s="13">
        <v>464.99599999999998</v>
      </c>
      <c r="C1824" s="13">
        <v>312.43099999999998</v>
      </c>
      <c r="D1824" s="13">
        <v>90.81</v>
      </c>
      <c r="E1824" s="13">
        <v>193.99799999999999</v>
      </c>
      <c r="F1824" s="13">
        <v>184.62299999999999</v>
      </c>
      <c r="G1824" s="13">
        <v>123.559</v>
      </c>
      <c r="H1824" s="13">
        <v>231.351</v>
      </c>
      <c r="I1824" s="13">
        <v>143</v>
      </c>
      <c r="J1824" s="13">
        <v>110.5</v>
      </c>
      <c r="K1824" s="13">
        <v>255.666</v>
      </c>
      <c r="L1824" s="13">
        <v>306.00400000000002</v>
      </c>
      <c r="M1824" s="13">
        <v>48.63</v>
      </c>
      <c r="N1824" s="13">
        <v>116.113</v>
      </c>
      <c r="O1824" s="13">
        <v>172.875</v>
      </c>
      <c r="P1824" s="13">
        <v>118.80200000000001</v>
      </c>
      <c r="Q1824" s="13">
        <v>160.958</v>
      </c>
      <c r="R1824" s="13">
        <v>88.817999999999998</v>
      </c>
      <c r="S1824" s="13" t="e">
        <f t="shared" ca="1" si="39"/>
        <v>#NAME?</v>
      </c>
      <c r="T1824" s="13">
        <v>53</v>
      </c>
      <c r="U1824" s="13">
        <v>19.5</v>
      </c>
    </row>
    <row r="1825" spans="1:21" s="4" customFormat="1">
      <c r="A1825" s="10">
        <v>42706</v>
      </c>
      <c r="B1825" s="13">
        <v>455.75799999999998</v>
      </c>
      <c r="C1825" s="13">
        <v>316.5</v>
      </c>
      <c r="D1825" s="13">
        <v>89.203999999999994</v>
      </c>
      <c r="E1825" s="13">
        <v>193.292</v>
      </c>
      <c r="F1825" s="13">
        <v>183.61799999999999</v>
      </c>
      <c r="G1825" s="13">
        <v>122.499</v>
      </c>
      <c r="H1825" s="13">
        <v>231.351</v>
      </c>
      <c r="I1825" s="13">
        <v>143</v>
      </c>
      <c r="J1825" s="13">
        <v>110.5</v>
      </c>
      <c r="K1825" s="13">
        <v>255.666</v>
      </c>
      <c r="L1825" s="13">
        <v>306.32799999999997</v>
      </c>
      <c r="M1825" s="13">
        <v>48.164999999999999</v>
      </c>
      <c r="N1825" s="13">
        <v>117.667</v>
      </c>
      <c r="O1825" s="13">
        <v>176.50899999999999</v>
      </c>
      <c r="P1825" s="13">
        <v>119.152</v>
      </c>
      <c r="Q1825" s="13">
        <v>160.82499999999999</v>
      </c>
      <c r="R1825" s="13">
        <v>89.825000000000003</v>
      </c>
      <c r="S1825" s="13" t="e">
        <f t="shared" ca="1" si="39"/>
        <v>#NAME?</v>
      </c>
      <c r="T1825" s="13">
        <v>53</v>
      </c>
      <c r="U1825" s="13">
        <v>19.5</v>
      </c>
    </row>
    <row r="1826" spans="1:21" s="4" customFormat="1">
      <c r="A1826" s="10">
        <v>42707</v>
      </c>
      <c r="B1826" s="13">
        <v>455.75799999999998</v>
      </c>
      <c r="C1826" s="13">
        <v>316.5</v>
      </c>
      <c r="D1826" s="13">
        <v>89.203999999999994</v>
      </c>
      <c r="E1826" s="13">
        <v>193.292</v>
      </c>
      <c r="F1826" s="13">
        <v>183.61799999999999</v>
      </c>
      <c r="G1826" s="13">
        <v>122.499</v>
      </c>
      <c r="H1826" s="13">
        <v>231.351</v>
      </c>
      <c r="I1826" s="13">
        <v>143</v>
      </c>
      <c r="J1826" s="13">
        <v>110.5</v>
      </c>
      <c r="K1826" s="13">
        <v>255.666</v>
      </c>
      <c r="L1826" s="13">
        <v>306.32799999999997</v>
      </c>
      <c r="M1826" s="13">
        <v>48.164999999999999</v>
      </c>
      <c r="N1826" s="13">
        <v>117.667</v>
      </c>
      <c r="O1826" s="13">
        <v>176.50899999999999</v>
      </c>
      <c r="P1826" s="13">
        <v>119.152</v>
      </c>
      <c r="Q1826" s="13">
        <v>160.82499999999999</v>
      </c>
      <c r="R1826" s="13">
        <v>89.825000000000003</v>
      </c>
      <c r="S1826" s="13" t="e">
        <f t="shared" ca="1" si="39"/>
        <v>#NAME?</v>
      </c>
      <c r="T1826" s="13">
        <v>53</v>
      </c>
      <c r="U1826" s="13">
        <v>19.5</v>
      </c>
    </row>
    <row r="1827" spans="1:21" s="4" customFormat="1">
      <c r="A1827" s="10">
        <v>42708</v>
      </c>
      <c r="B1827" s="13">
        <v>455.75799999999998</v>
      </c>
      <c r="C1827" s="13">
        <v>316.5</v>
      </c>
      <c r="D1827" s="13">
        <v>89.203999999999994</v>
      </c>
      <c r="E1827" s="13">
        <v>193.292</v>
      </c>
      <c r="F1827" s="13">
        <v>183.61799999999999</v>
      </c>
      <c r="G1827" s="13">
        <v>122.499</v>
      </c>
      <c r="H1827" s="13">
        <v>231.351</v>
      </c>
      <c r="I1827" s="13">
        <v>143</v>
      </c>
      <c r="J1827" s="13">
        <v>110.5</v>
      </c>
      <c r="K1827" s="13">
        <v>255.666</v>
      </c>
      <c r="L1827" s="13">
        <v>306.32799999999997</v>
      </c>
      <c r="M1827" s="13">
        <v>48.164999999999999</v>
      </c>
      <c r="N1827" s="13">
        <v>117.667</v>
      </c>
      <c r="O1827" s="13">
        <v>176.50899999999999</v>
      </c>
      <c r="P1827" s="13">
        <v>119.152</v>
      </c>
      <c r="Q1827" s="13">
        <v>160.82499999999999</v>
      </c>
      <c r="R1827" s="13">
        <v>89.825000000000003</v>
      </c>
      <c r="S1827" s="13" t="e">
        <f t="shared" ca="1" si="39"/>
        <v>#NAME?</v>
      </c>
      <c r="T1827" s="13">
        <v>53</v>
      </c>
      <c r="U1827" s="13">
        <v>19.5</v>
      </c>
    </row>
    <row r="1828" spans="1:21" s="4" customFormat="1">
      <c r="A1828" s="10">
        <v>42709</v>
      </c>
      <c r="B1828" s="13">
        <v>445.49799999999999</v>
      </c>
      <c r="C1828" s="13">
        <v>310.01100000000002</v>
      </c>
      <c r="D1828" s="13">
        <v>85.13</v>
      </c>
      <c r="E1828" s="13">
        <v>188.679</v>
      </c>
      <c r="F1828" s="13">
        <v>178.98599999999999</v>
      </c>
      <c r="G1828" s="13">
        <v>118.821</v>
      </c>
      <c r="H1828" s="13">
        <v>231.351</v>
      </c>
      <c r="I1828" s="13">
        <v>143</v>
      </c>
      <c r="J1828" s="13">
        <v>110.5</v>
      </c>
      <c r="K1828" s="13">
        <v>255.666</v>
      </c>
      <c r="L1828" s="13">
        <v>299.33100000000002</v>
      </c>
      <c r="M1828" s="13">
        <v>46.084000000000003</v>
      </c>
      <c r="N1828" s="13">
        <v>116.72</v>
      </c>
      <c r="O1828" s="13">
        <v>172.75399999999999</v>
      </c>
      <c r="P1828" s="13">
        <v>117.83499999999999</v>
      </c>
      <c r="Q1828" s="13">
        <v>155.172</v>
      </c>
      <c r="R1828" s="13">
        <v>89.043999999999997</v>
      </c>
      <c r="S1828" s="13" t="e">
        <f t="shared" ca="1" si="39"/>
        <v>#NAME?</v>
      </c>
      <c r="T1828" s="13">
        <v>53</v>
      </c>
      <c r="U1828" s="13">
        <v>19.5</v>
      </c>
    </row>
    <row r="1829" spans="1:21" s="4" customFormat="1">
      <c r="A1829" s="10">
        <v>42710</v>
      </c>
      <c r="B1829" s="13">
        <v>430</v>
      </c>
      <c r="C1829" s="13">
        <v>302.29399999999998</v>
      </c>
      <c r="D1829" s="13">
        <v>79.414000000000001</v>
      </c>
      <c r="E1829" s="13">
        <v>178.26900000000001</v>
      </c>
      <c r="F1829" s="13">
        <v>170.82599999999999</v>
      </c>
      <c r="G1829" s="13">
        <v>111.25</v>
      </c>
      <c r="H1829" s="13">
        <v>231.351</v>
      </c>
      <c r="I1829" s="13">
        <v>143</v>
      </c>
      <c r="J1829" s="13">
        <v>110.5</v>
      </c>
      <c r="K1829" s="13">
        <v>255.666</v>
      </c>
      <c r="L1829" s="13">
        <v>290.66500000000002</v>
      </c>
      <c r="M1829" s="13">
        <v>45.417000000000002</v>
      </c>
      <c r="N1829" s="13">
        <v>116.504</v>
      </c>
      <c r="O1829" s="13">
        <v>168.56899999999999</v>
      </c>
      <c r="P1829" s="13">
        <v>114.848</v>
      </c>
      <c r="Q1829" s="13">
        <v>150.34800000000001</v>
      </c>
      <c r="R1829" s="13">
        <v>88.171999999999997</v>
      </c>
      <c r="S1829" s="13" t="e">
        <f t="shared" ca="1" si="39"/>
        <v>#NAME?</v>
      </c>
      <c r="T1829" s="13">
        <v>53</v>
      </c>
      <c r="U1829" s="13">
        <v>19.5</v>
      </c>
    </row>
    <row r="1830" spans="1:21" s="4" customFormat="1">
      <c r="A1830" s="10">
        <v>42711</v>
      </c>
      <c r="B1830" s="13">
        <v>419.971</v>
      </c>
      <c r="C1830" s="13">
        <v>296.76</v>
      </c>
      <c r="D1830" s="13">
        <v>77.012</v>
      </c>
      <c r="E1830" s="13">
        <v>170.24700000000001</v>
      </c>
      <c r="F1830" s="13">
        <v>163.05199999999999</v>
      </c>
      <c r="G1830" s="13">
        <v>107.506</v>
      </c>
      <c r="H1830" s="13">
        <v>231.351</v>
      </c>
      <c r="I1830" s="13">
        <v>143</v>
      </c>
      <c r="J1830" s="13">
        <v>110.5</v>
      </c>
      <c r="K1830" s="13">
        <v>255.666</v>
      </c>
      <c r="L1830" s="13">
        <v>285.80200000000002</v>
      </c>
      <c r="M1830" s="13">
        <v>42.832999999999998</v>
      </c>
      <c r="N1830" s="13">
        <v>113.075</v>
      </c>
      <c r="O1830" s="13">
        <v>161.74799999999999</v>
      </c>
      <c r="P1830" s="13">
        <v>110.83199999999999</v>
      </c>
      <c r="Q1830" s="13">
        <v>142.96799999999999</v>
      </c>
      <c r="R1830" s="13">
        <v>85.004000000000005</v>
      </c>
      <c r="S1830" s="13" t="e">
        <f t="shared" ca="1" si="39"/>
        <v>#NAME?</v>
      </c>
      <c r="T1830" s="13">
        <v>53</v>
      </c>
      <c r="U1830" s="13">
        <v>19.5</v>
      </c>
    </row>
    <row r="1831" spans="1:21" s="4" customFormat="1">
      <c r="A1831" s="10">
        <v>42712</v>
      </c>
      <c r="B1831" s="13">
        <v>421.31799999999998</v>
      </c>
      <c r="C1831" s="13">
        <v>295.21600000000001</v>
      </c>
      <c r="D1831" s="13">
        <v>76.869</v>
      </c>
      <c r="E1831" s="13">
        <v>170.18100000000001</v>
      </c>
      <c r="F1831" s="13">
        <v>160.60499999999999</v>
      </c>
      <c r="G1831" s="13">
        <v>107.43600000000001</v>
      </c>
      <c r="H1831" s="13">
        <v>231.351</v>
      </c>
      <c r="I1831" s="13">
        <v>143</v>
      </c>
      <c r="J1831" s="13">
        <v>110.5</v>
      </c>
      <c r="K1831" s="13">
        <v>255.666</v>
      </c>
      <c r="L1831" s="13">
        <v>285.58600000000001</v>
      </c>
      <c r="M1831" s="13">
        <v>42.165999999999997</v>
      </c>
      <c r="N1831" s="13">
        <v>111.557</v>
      </c>
      <c r="O1831" s="13">
        <v>158.072</v>
      </c>
      <c r="P1831" s="13">
        <v>109.858</v>
      </c>
      <c r="Q1831" s="13">
        <v>141.88499999999999</v>
      </c>
      <c r="R1831" s="13">
        <v>83.688000000000002</v>
      </c>
      <c r="S1831" s="13" t="e">
        <f t="shared" ca="1" si="39"/>
        <v>#NAME?</v>
      </c>
      <c r="T1831" s="13">
        <v>53</v>
      </c>
      <c r="U1831" s="13">
        <v>19.5</v>
      </c>
    </row>
    <row r="1832" spans="1:21" s="4" customFormat="1">
      <c r="A1832" s="10">
        <v>42713</v>
      </c>
      <c r="B1832" s="13">
        <v>426.16300000000001</v>
      </c>
      <c r="C1832" s="13">
        <v>295.58999999999997</v>
      </c>
      <c r="D1832" s="13">
        <v>77.257000000000005</v>
      </c>
      <c r="E1832" s="13">
        <v>170.60900000000001</v>
      </c>
      <c r="F1832" s="13">
        <v>160.833</v>
      </c>
      <c r="G1832" s="13">
        <v>107.908</v>
      </c>
      <c r="H1832" s="13">
        <v>231.351</v>
      </c>
      <c r="I1832" s="13">
        <v>143</v>
      </c>
      <c r="J1832" s="13">
        <v>110.5</v>
      </c>
      <c r="K1832" s="13">
        <v>255.666</v>
      </c>
      <c r="L1832" s="13">
        <v>286.82600000000002</v>
      </c>
      <c r="M1832" s="13">
        <v>41.832999999999998</v>
      </c>
      <c r="N1832" s="13">
        <v>111.833</v>
      </c>
      <c r="O1832" s="13">
        <v>159.9</v>
      </c>
      <c r="P1832" s="13">
        <v>109.048</v>
      </c>
      <c r="Q1832" s="13">
        <v>141.5</v>
      </c>
      <c r="R1832" s="13">
        <v>83.331999999999994</v>
      </c>
      <c r="S1832" s="13" t="e">
        <f t="shared" ca="1" si="39"/>
        <v>#NAME?</v>
      </c>
      <c r="T1832" s="13">
        <v>53</v>
      </c>
      <c r="U1832" s="13">
        <v>19.5</v>
      </c>
    </row>
    <row r="1833" spans="1:21" s="4" customFormat="1">
      <c r="A1833" s="10">
        <v>42714</v>
      </c>
      <c r="B1833" s="13">
        <v>426.16300000000001</v>
      </c>
      <c r="C1833" s="13">
        <v>295.58999999999997</v>
      </c>
      <c r="D1833" s="13">
        <v>77.257000000000005</v>
      </c>
      <c r="E1833" s="13">
        <v>170.60900000000001</v>
      </c>
      <c r="F1833" s="13">
        <v>160.833</v>
      </c>
      <c r="G1833" s="13">
        <v>107.908</v>
      </c>
      <c r="H1833" s="13">
        <v>231.351</v>
      </c>
      <c r="I1833" s="13">
        <v>143</v>
      </c>
      <c r="J1833" s="13">
        <v>110.5</v>
      </c>
      <c r="K1833" s="13">
        <v>255.666</v>
      </c>
      <c r="L1833" s="13">
        <v>286.82600000000002</v>
      </c>
      <c r="M1833" s="13">
        <v>41.832999999999998</v>
      </c>
      <c r="N1833" s="13">
        <v>111.833</v>
      </c>
      <c r="O1833" s="13">
        <v>159.9</v>
      </c>
      <c r="P1833" s="13">
        <v>109.048</v>
      </c>
      <c r="Q1833" s="13">
        <v>141.5</v>
      </c>
      <c r="R1833" s="13">
        <v>83.331999999999994</v>
      </c>
      <c r="S1833" s="13" t="e">
        <f t="shared" ca="1" si="39"/>
        <v>#NAME?</v>
      </c>
      <c r="T1833" s="13">
        <v>53</v>
      </c>
      <c r="U1833" s="13">
        <v>19.5</v>
      </c>
    </row>
    <row r="1834" spans="1:21" s="4" customFormat="1">
      <c r="A1834" s="10">
        <v>42715</v>
      </c>
      <c r="B1834" s="13">
        <v>426.16300000000001</v>
      </c>
      <c r="C1834" s="13">
        <v>295.58999999999997</v>
      </c>
      <c r="D1834" s="13">
        <v>77.257000000000005</v>
      </c>
      <c r="E1834" s="13">
        <v>170.60900000000001</v>
      </c>
      <c r="F1834" s="13">
        <v>160.833</v>
      </c>
      <c r="G1834" s="13">
        <v>107.908</v>
      </c>
      <c r="H1834" s="13">
        <v>231.351</v>
      </c>
      <c r="I1834" s="13">
        <v>143</v>
      </c>
      <c r="J1834" s="13">
        <v>110.5</v>
      </c>
      <c r="K1834" s="13">
        <v>255.666</v>
      </c>
      <c r="L1834" s="13">
        <v>286.82600000000002</v>
      </c>
      <c r="M1834" s="13">
        <v>41.832999999999998</v>
      </c>
      <c r="N1834" s="13">
        <v>111.833</v>
      </c>
      <c r="O1834" s="13">
        <v>159.9</v>
      </c>
      <c r="P1834" s="13">
        <v>109.048</v>
      </c>
      <c r="Q1834" s="13">
        <v>141.5</v>
      </c>
      <c r="R1834" s="13">
        <v>83.331999999999994</v>
      </c>
      <c r="S1834" s="13" t="e">
        <f t="shared" ca="1" si="39"/>
        <v>#NAME?</v>
      </c>
      <c r="T1834" s="13">
        <v>53</v>
      </c>
      <c r="U1834" s="13">
        <v>19.5</v>
      </c>
    </row>
    <row r="1835" spans="1:21" s="4" customFormat="1">
      <c r="A1835" s="10">
        <v>42716</v>
      </c>
      <c r="B1835" s="13">
        <v>444.74900000000002</v>
      </c>
      <c r="C1835" s="13">
        <v>291.07100000000003</v>
      </c>
      <c r="D1835" s="13">
        <v>77.572000000000003</v>
      </c>
      <c r="E1835" s="13">
        <v>168.15100000000001</v>
      </c>
      <c r="F1835" s="13">
        <v>158.57300000000001</v>
      </c>
      <c r="G1835" s="13">
        <v>106.288</v>
      </c>
      <c r="H1835" s="13">
        <v>231.351</v>
      </c>
      <c r="I1835" s="13">
        <v>143</v>
      </c>
      <c r="J1835" s="13">
        <v>110.5</v>
      </c>
      <c r="K1835" s="13">
        <v>255.666</v>
      </c>
      <c r="L1835" s="13">
        <v>286.00200000000001</v>
      </c>
      <c r="M1835" s="13">
        <v>41.499000000000002</v>
      </c>
      <c r="N1835" s="13">
        <v>115.122</v>
      </c>
      <c r="O1835" s="13">
        <v>161.334</v>
      </c>
      <c r="P1835" s="13">
        <v>109.169</v>
      </c>
      <c r="Q1835" s="13">
        <v>142.65899999999999</v>
      </c>
      <c r="R1835" s="13">
        <v>83.501999999999995</v>
      </c>
      <c r="S1835" s="13" t="e">
        <f t="shared" ca="1" si="39"/>
        <v>#NAME?</v>
      </c>
      <c r="T1835" s="13">
        <v>53</v>
      </c>
      <c r="U1835" s="13">
        <v>19.5</v>
      </c>
    </row>
    <row r="1836" spans="1:21" s="4" customFormat="1">
      <c r="A1836" s="10">
        <v>42717</v>
      </c>
      <c r="B1836" s="13">
        <v>459.24700000000001</v>
      </c>
      <c r="C1836" s="13">
        <v>291.71300000000002</v>
      </c>
      <c r="D1836" s="13">
        <v>78.995999999999995</v>
      </c>
      <c r="E1836" s="13">
        <v>166.21600000000001</v>
      </c>
      <c r="F1836" s="13">
        <v>157.21899999999999</v>
      </c>
      <c r="G1836" s="13">
        <v>106.14400000000001</v>
      </c>
      <c r="H1836" s="13">
        <v>231.351</v>
      </c>
      <c r="I1836" s="13">
        <v>143</v>
      </c>
      <c r="J1836" s="13">
        <v>110.5</v>
      </c>
      <c r="K1836" s="13">
        <v>255.666</v>
      </c>
      <c r="L1836" s="13">
        <v>284.17099999999999</v>
      </c>
      <c r="M1836" s="13">
        <v>41.081000000000003</v>
      </c>
      <c r="N1836" s="13">
        <v>115.167</v>
      </c>
      <c r="O1836" s="13">
        <v>159.59200000000001</v>
      </c>
      <c r="P1836" s="13">
        <v>107.938</v>
      </c>
      <c r="Q1836" s="13">
        <v>140.96199999999999</v>
      </c>
      <c r="R1836" s="13">
        <v>82.227999999999994</v>
      </c>
      <c r="S1836" s="13" t="e">
        <f t="shared" ca="1" si="39"/>
        <v>#NAME?</v>
      </c>
      <c r="T1836" s="13">
        <v>53</v>
      </c>
      <c r="U1836" s="13">
        <v>19.5</v>
      </c>
    </row>
    <row r="1837" spans="1:21" s="4" customFormat="1">
      <c r="A1837" s="10">
        <v>42718</v>
      </c>
      <c r="B1837" s="13">
        <v>460.39499999999998</v>
      </c>
      <c r="C1837" s="13">
        <v>296.375</v>
      </c>
      <c r="D1837" s="13">
        <v>84.686000000000007</v>
      </c>
      <c r="E1837" s="13">
        <v>167.31299999999999</v>
      </c>
      <c r="F1837" s="13">
        <v>158.25</v>
      </c>
      <c r="G1837" s="13">
        <v>107.874</v>
      </c>
      <c r="H1837" s="13">
        <v>231.351</v>
      </c>
      <c r="I1837" s="13">
        <v>143</v>
      </c>
      <c r="J1837" s="13">
        <v>110.5</v>
      </c>
      <c r="K1837" s="13">
        <v>255.666</v>
      </c>
      <c r="L1837" s="13">
        <v>279.49299999999999</v>
      </c>
      <c r="M1837" s="13">
        <v>41.146999999999998</v>
      </c>
      <c r="N1837" s="13">
        <v>113.666</v>
      </c>
      <c r="O1837" s="13">
        <v>157.90100000000001</v>
      </c>
      <c r="P1837" s="13">
        <v>106.774</v>
      </c>
      <c r="Q1837" s="13">
        <v>138.56700000000001</v>
      </c>
      <c r="R1837" s="13">
        <v>79.834000000000003</v>
      </c>
      <c r="S1837" s="13" t="e">
        <f t="shared" ca="1" si="39"/>
        <v>#NAME?</v>
      </c>
      <c r="T1837" s="13">
        <v>53</v>
      </c>
      <c r="U1837" s="13">
        <v>19.5</v>
      </c>
    </row>
    <row r="1838" spans="1:21" s="4" customFormat="1">
      <c r="A1838" s="10">
        <v>42719</v>
      </c>
      <c r="B1838" s="13">
        <v>460.1</v>
      </c>
      <c r="C1838" s="13">
        <v>294.93799999999999</v>
      </c>
      <c r="D1838" s="13">
        <v>85.686000000000007</v>
      </c>
      <c r="E1838" s="13">
        <v>165.935</v>
      </c>
      <c r="F1838" s="13">
        <v>156.93799999999999</v>
      </c>
      <c r="G1838" s="13">
        <v>108.30800000000001</v>
      </c>
      <c r="H1838" s="13">
        <v>231.351</v>
      </c>
      <c r="I1838" s="13">
        <v>143</v>
      </c>
      <c r="J1838" s="13">
        <v>110.5</v>
      </c>
      <c r="K1838" s="13">
        <v>255.666</v>
      </c>
      <c r="L1838" s="13">
        <v>287</v>
      </c>
      <c r="M1838" s="13">
        <v>43.25</v>
      </c>
      <c r="N1838" s="13">
        <v>113.666</v>
      </c>
      <c r="O1838" s="13">
        <v>167.49700000000001</v>
      </c>
      <c r="P1838" s="13">
        <v>110.501</v>
      </c>
      <c r="Q1838" s="13">
        <v>148.13399999999999</v>
      </c>
      <c r="R1838" s="13">
        <v>82.003</v>
      </c>
      <c r="S1838" s="13" t="e">
        <f t="shared" ca="1" si="39"/>
        <v>#NAME?</v>
      </c>
      <c r="T1838" s="13">
        <v>53</v>
      </c>
      <c r="U1838" s="13">
        <v>19.5</v>
      </c>
    </row>
    <row r="1839" spans="1:21" s="4" customFormat="1">
      <c r="A1839" s="10">
        <v>42720</v>
      </c>
      <c r="B1839" s="13">
        <v>451.87400000000002</v>
      </c>
      <c r="C1839" s="13">
        <v>293.14299999999997</v>
      </c>
      <c r="D1839" s="13">
        <v>85.001999999999995</v>
      </c>
      <c r="E1839" s="13">
        <v>163.57400000000001</v>
      </c>
      <c r="F1839" s="13">
        <v>155.06899999999999</v>
      </c>
      <c r="G1839" s="13">
        <v>107.572</v>
      </c>
      <c r="H1839" s="13">
        <v>231.351</v>
      </c>
      <c r="I1839" s="13">
        <v>143</v>
      </c>
      <c r="J1839" s="13">
        <v>110.5</v>
      </c>
      <c r="K1839" s="13">
        <v>255.666</v>
      </c>
      <c r="L1839" s="13">
        <v>281.33499999999998</v>
      </c>
      <c r="M1839" s="13">
        <v>44</v>
      </c>
      <c r="N1839" s="13">
        <v>113.666</v>
      </c>
      <c r="O1839" s="13">
        <v>164.87799999999999</v>
      </c>
      <c r="P1839" s="13">
        <v>109.871</v>
      </c>
      <c r="Q1839" s="13">
        <v>142.84299999999999</v>
      </c>
      <c r="R1839" s="13">
        <v>81.167000000000002</v>
      </c>
      <c r="S1839" s="13" t="e">
        <f t="shared" ca="1" si="39"/>
        <v>#NAME?</v>
      </c>
      <c r="T1839" s="13">
        <v>53</v>
      </c>
      <c r="U1839" s="13">
        <v>19.5</v>
      </c>
    </row>
    <row r="1840" spans="1:21" s="4" customFormat="1">
      <c r="A1840" s="10">
        <v>42721</v>
      </c>
      <c r="B1840" s="13">
        <v>451.87400000000002</v>
      </c>
      <c r="C1840" s="13">
        <v>293.14299999999997</v>
      </c>
      <c r="D1840" s="13">
        <v>85.001999999999995</v>
      </c>
      <c r="E1840" s="13">
        <v>163.57400000000001</v>
      </c>
      <c r="F1840" s="13">
        <v>155.06899999999999</v>
      </c>
      <c r="G1840" s="13">
        <v>107.572</v>
      </c>
      <c r="H1840" s="13">
        <v>231.351</v>
      </c>
      <c r="I1840" s="13">
        <v>143</v>
      </c>
      <c r="J1840" s="13">
        <v>110.5</v>
      </c>
      <c r="K1840" s="13">
        <v>255.666</v>
      </c>
      <c r="L1840" s="13">
        <v>281.33499999999998</v>
      </c>
      <c r="M1840" s="13">
        <v>44</v>
      </c>
      <c r="N1840" s="13">
        <v>113.666</v>
      </c>
      <c r="O1840" s="13">
        <v>164.87799999999999</v>
      </c>
      <c r="P1840" s="13">
        <v>109.871</v>
      </c>
      <c r="Q1840" s="13">
        <v>142.84299999999999</v>
      </c>
      <c r="R1840" s="13">
        <v>81.167000000000002</v>
      </c>
      <c r="S1840" s="13" t="e">
        <f t="shared" ca="1" si="39"/>
        <v>#NAME?</v>
      </c>
      <c r="T1840" s="13">
        <v>53</v>
      </c>
      <c r="U1840" s="13">
        <v>19.5</v>
      </c>
    </row>
    <row r="1841" spans="1:21" s="4" customFormat="1">
      <c r="A1841" s="10">
        <v>42722</v>
      </c>
      <c r="B1841" s="13">
        <v>451.87400000000002</v>
      </c>
      <c r="C1841" s="13">
        <v>293.14299999999997</v>
      </c>
      <c r="D1841" s="13">
        <v>85.001999999999995</v>
      </c>
      <c r="E1841" s="13">
        <v>163.57400000000001</v>
      </c>
      <c r="F1841" s="13">
        <v>155.06899999999999</v>
      </c>
      <c r="G1841" s="13">
        <v>107.572</v>
      </c>
      <c r="H1841" s="13">
        <v>231.351</v>
      </c>
      <c r="I1841" s="13">
        <v>143</v>
      </c>
      <c r="J1841" s="13">
        <v>110.5</v>
      </c>
      <c r="K1841" s="13">
        <v>255.666</v>
      </c>
      <c r="L1841" s="13">
        <v>281.33499999999998</v>
      </c>
      <c r="M1841" s="13">
        <v>44</v>
      </c>
      <c r="N1841" s="13">
        <v>113.666</v>
      </c>
      <c r="O1841" s="13">
        <v>164.87799999999999</v>
      </c>
      <c r="P1841" s="13">
        <v>109.871</v>
      </c>
      <c r="Q1841" s="13">
        <v>142.84299999999999</v>
      </c>
      <c r="R1841" s="13">
        <v>81.167000000000002</v>
      </c>
      <c r="S1841" s="13" t="e">
        <f t="shared" ca="1" si="39"/>
        <v>#NAME?</v>
      </c>
      <c r="T1841" s="13">
        <v>53</v>
      </c>
      <c r="U1841" s="13">
        <v>19.5</v>
      </c>
    </row>
    <row r="1842" spans="1:21" s="4" customFormat="1">
      <c r="A1842" s="10">
        <v>42723</v>
      </c>
      <c r="B1842" s="13">
        <v>448.82</v>
      </c>
      <c r="C1842" s="13">
        <v>290.31799999999998</v>
      </c>
      <c r="D1842" s="13">
        <v>85.188999999999993</v>
      </c>
      <c r="E1842" s="13">
        <v>164.25200000000001</v>
      </c>
      <c r="F1842" s="13">
        <v>155.501</v>
      </c>
      <c r="G1842" s="13">
        <v>107.685</v>
      </c>
      <c r="H1842" s="13">
        <v>231.351</v>
      </c>
      <c r="I1842" s="13">
        <v>143</v>
      </c>
      <c r="J1842" s="13">
        <v>110.5</v>
      </c>
      <c r="K1842" s="13">
        <v>255.666</v>
      </c>
      <c r="L1842" s="13">
        <v>282.32799999999997</v>
      </c>
      <c r="M1842" s="13">
        <v>44.079000000000001</v>
      </c>
      <c r="N1842" s="13">
        <v>113.666</v>
      </c>
      <c r="O1842" s="13">
        <v>164.33</v>
      </c>
      <c r="P1842" s="13">
        <v>109.363</v>
      </c>
      <c r="Q1842" s="13">
        <v>140.94800000000001</v>
      </c>
      <c r="R1842" s="13">
        <v>81.239000000000004</v>
      </c>
      <c r="S1842" s="13" t="e">
        <f t="shared" ca="1" si="39"/>
        <v>#NAME?</v>
      </c>
      <c r="T1842" s="13">
        <v>53</v>
      </c>
      <c r="U1842" s="13">
        <v>19.5</v>
      </c>
    </row>
    <row r="1843" spans="1:21" s="4" customFormat="1">
      <c r="A1843" s="10">
        <v>42724</v>
      </c>
      <c r="B1843" s="13">
        <v>445.09699999999998</v>
      </c>
      <c r="C1843" s="13">
        <v>284.19400000000002</v>
      </c>
      <c r="D1843" s="13">
        <v>83.125</v>
      </c>
      <c r="E1843" s="13">
        <v>162.75399999999999</v>
      </c>
      <c r="F1843" s="13">
        <v>153.33000000000001</v>
      </c>
      <c r="G1843" s="13">
        <v>107.002</v>
      </c>
      <c r="H1843" s="13">
        <v>231.351</v>
      </c>
      <c r="I1843" s="13">
        <v>143</v>
      </c>
      <c r="J1843" s="13">
        <v>110.5</v>
      </c>
      <c r="K1843" s="13">
        <v>255.666</v>
      </c>
      <c r="L1843" s="13">
        <v>281.64600000000002</v>
      </c>
      <c r="M1843" s="13">
        <v>44.947000000000003</v>
      </c>
      <c r="N1843" s="13">
        <v>113.666</v>
      </c>
      <c r="O1843" s="13">
        <v>164.51499999999999</v>
      </c>
      <c r="P1843" s="13">
        <v>111.866</v>
      </c>
      <c r="Q1843" s="13">
        <v>142.02199999999999</v>
      </c>
      <c r="R1843" s="13">
        <v>81.594999999999999</v>
      </c>
      <c r="S1843" s="13" t="e">
        <f t="shared" ca="1" si="39"/>
        <v>#NAME?</v>
      </c>
      <c r="T1843" s="13">
        <v>53</v>
      </c>
      <c r="U1843" s="13">
        <v>19.5</v>
      </c>
    </row>
    <row r="1844" spans="1:21" s="4" customFormat="1">
      <c r="A1844" s="10">
        <v>42725</v>
      </c>
      <c r="B1844" s="13">
        <v>441.91399999999999</v>
      </c>
      <c r="C1844" s="13">
        <v>282.69099999999997</v>
      </c>
      <c r="D1844" s="13">
        <v>83.566000000000003</v>
      </c>
      <c r="E1844" s="13">
        <v>162.941</v>
      </c>
      <c r="F1844" s="13">
        <v>153.089</v>
      </c>
      <c r="G1844" s="13">
        <v>107.191</v>
      </c>
      <c r="H1844" s="13">
        <v>231.351</v>
      </c>
      <c r="I1844" s="13">
        <v>143</v>
      </c>
      <c r="J1844" s="13">
        <v>110.5</v>
      </c>
      <c r="K1844" s="13">
        <v>255.666</v>
      </c>
      <c r="L1844" s="13">
        <v>276.67</v>
      </c>
      <c r="M1844" s="13">
        <v>44</v>
      </c>
      <c r="N1844" s="13">
        <v>113.666</v>
      </c>
      <c r="O1844" s="13">
        <v>163.23099999999999</v>
      </c>
      <c r="P1844" s="13">
        <v>111.142</v>
      </c>
      <c r="Q1844" s="13">
        <v>139.35900000000001</v>
      </c>
      <c r="R1844" s="13">
        <v>80.686000000000007</v>
      </c>
      <c r="S1844" s="13" t="e">
        <f t="shared" ca="1" si="39"/>
        <v>#NAME?</v>
      </c>
      <c r="T1844" s="13">
        <v>53</v>
      </c>
      <c r="U1844" s="13">
        <v>19.5</v>
      </c>
    </row>
    <row r="1845" spans="1:21" s="4" customFormat="1">
      <c r="A1845" s="10">
        <v>42726</v>
      </c>
      <c r="B1845" s="13">
        <v>442.67399999999998</v>
      </c>
      <c r="C1845" s="13">
        <v>283.10300000000001</v>
      </c>
      <c r="D1845" s="13">
        <v>84.272999999999996</v>
      </c>
      <c r="E1845" s="13">
        <v>164.88800000000001</v>
      </c>
      <c r="F1845" s="13">
        <v>156.69399999999999</v>
      </c>
      <c r="G1845" s="13">
        <v>108.774</v>
      </c>
      <c r="H1845" s="13">
        <v>231.351</v>
      </c>
      <c r="I1845" s="13">
        <v>143</v>
      </c>
      <c r="J1845" s="13">
        <v>110.5</v>
      </c>
      <c r="K1845" s="13">
        <v>255.666</v>
      </c>
      <c r="L1845" s="13">
        <v>273.83499999999998</v>
      </c>
      <c r="M1845" s="13">
        <v>44</v>
      </c>
      <c r="N1845" s="13">
        <v>116.396</v>
      </c>
      <c r="O1845" s="13">
        <v>160.977</v>
      </c>
      <c r="P1845" s="13">
        <v>110.1</v>
      </c>
      <c r="Q1845" s="13">
        <v>138.798</v>
      </c>
      <c r="R1845" s="13">
        <v>81.003</v>
      </c>
      <c r="S1845" s="13" t="e">
        <f t="shared" ca="1" si="39"/>
        <v>#NAME?</v>
      </c>
      <c r="T1845" s="13">
        <v>53</v>
      </c>
      <c r="U1845" s="13">
        <v>19.5</v>
      </c>
    </row>
    <row r="1846" spans="1:21" s="4" customFormat="1">
      <c r="A1846" s="10">
        <v>42727</v>
      </c>
      <c r="B1846" s="13">
        <v>441.74200000000002</v>
      </c>
      <c r="C1846" s="13">
        <v>282.83600000000001</v>
      </c>
      <c r="D1846" s="13">
        <v>84.510999999999996</v>
      </c>
      <c r="E1846" s="13">
        <v>165.08799999999999</v>
      </c>
      <c r="F1846" s="13">
        <v>157.00399999999999</v>
      </c>
      <c r="G1846" s="13">
        <v>109.066</v>
      </c>
      <c r="H1846" s="13">
        <v>231.351</v>
      </c>
      <c r="I1846" s="13">
        <v>143</v>
      </c>
      <c r="J1846" s="13">
        <v>110.5</v>
      </c>
      <c r="K1846" s="13">
        <v>255.666</v>
      </c>
      <c r="L1846" s="13">
        <v>270.67</v>
      </c>
      <c r="M1846" s="13">
        <v>43.820999999999998</v>
      </c>
      <c r="N1846" s="13">
        <v>117.039</v>
      </c>
      <c r="O1846" s="13">
        <v>159.51</v>
      </c>
      <c r="P1846" s="13">
        <v>110.32</v>
      </c>
      <c r="Q1846" s="13">
        <v>137.995</v>
      </c>
      <c r="R1846" s="13">
        <v>80.341999999999999</v>
      </c>
      <c r="S1846" s="13" t="e">
        <f t="shared" ca="1" si="39"/>
        <v>#NAME?</v>
      </c>
      <c r="T1846" s="13">
        <v>53</v>
      </c>
      <c r="U1846" s="13">
        <v>19.5</v>
      </c>
    </row>
    <row r="1847" spans="1:21" s="4" customFormat="1">
      <c r="A1847" s="10">
        <v>42728</v>
      </c>
      <c r="B1847" s="13">
        <v>441.74200000000002</v>
      </c>
      <c r="C1847" s="13">
        <v>282.83600000000001</v>
      </c>
      <c r="D1847" s="13">
        <v>84.510999999999996</v>
      </c>
      <c r="E1847" s="13">
        <v>165.08799999999999</v>
      </c>
      <c r="F1847" s="13">
        <v>157.00399999999999</v>
      </c>
      <c r="G1847" s="13">
        <v>109.066</v>
      </c>
      <c r="H1847" s="13">
        <v>231.351</v>
      </c>
      <c r="I1847" s="13">
        <v>143</v>
      </c>
      <c r="J1847" s="13">
        <v>110.5</v>
      </c>
      <c r="K1847" s="13">
        <v>255.666</v>
      </c>
      <c r="L1847" s="13">
        <v>270.67</v>
      </c>
      <c r="M1847" s="13">
        <v>43.820999999999998</v>
      </c>
      <c r="N1847" s="13">
        <v>117.039</v>
      </c>
      <c r="O1847" s="13">
        <v>159.51</v>
      </c>
      <c r="P1847" s="13">
        <v>110.32</v>
      </c>
      <c r="Q1847" s="13">
        <v>137.995</v>
      </c>
      <c r="R1847" s="13">
        <v>80.341999999999999</v>
      </c>
      <c r="S1847" s="13" t="e">
        <f t="shared" ca="1" si="39"/>
        <v>#NAME?</v>
      </c>
      <c r="T1847" s="13">
        <v>53</v>
      </c>
      <c r="U1847" s="13">
        <v>19.5</v>
      </c>
    </row>
    <row r="1848" spans="1:21" s="4" customFormat="1">
      <c r="A1848" s="10">
        <v>42729</v>
      </c>
      <c r="B1848" s="13">
        <v>441.74200000000002</v>
      </c>
      <c r="C1848" s="13">
        <v>282.83600000000001</v>
      </c>
      <c r="D1848" s="13">
        <v>84.510999999999996</v>
      </c>
      <c r="E1848" s="13">
        <v>165.08799999999999</v>
      </c>
      <c r="F1848" s="13">
        <v>157.00399999999999</v>
      </c>
      <c r="G1848" s="13">
        <v>109.066</v>
      </c>
      <c r="H1848" s="13">
        <v>231.351</v>
      </c>
      <c r="I1848" s="13">
        <v>143</v>
      </c>
      <c r="J1848" s="13">
        <v>110.5</v>
      </c>
      <c r="K1848" s="13">
        <v>255.666</v>
      </c>
      <c r="L1848" s="13">
        <v>270.67</v>
      </c>
      <c r="M1848" s="13">
        <v>43.820999999999998</v>
      </c>
      <c r="N1848" s="13">
        <v>117.039</v>
      </c>
      <c r="O1848" s="13">
        <v>159.51</v>
      </c>
      <c r="P1848" s="13">
        <v>110.32</v>
      </c>
      <c r="Q1848" s="13">
        <v>137.995</v>
      </c>
      <c r="R1848" s="13">
        <v>80.341999999999999</v>
      </c>
      <c r="S1848" s="13" t="e">
        <f t="shared" ca="1" si="39"/>
        <v>#NAME?</v>
      </c>
      <c r="T1848" s="13">
        <v>53</v>
      </c>
      <c r="U1848" s="13">
        <v>19.5</v>
      </c>
    </row>
    <row r="1849" spans="1:21" s="4" customFormat="1">
      <c r="A1849" s="10">
        <v>42730</v>
      </c>
      <c r="B1849" s="13">
        <v>441.66800000000001</v>
      </c>
      <c r="C1849" s="13">
        <v>281.97500000000002</v>
      </c>
      <c r="D1849" s="13">
        <v>84.41</v>
      </c>
      <c r="E1849" s="13">
        <v>164.89500000000001</v>
      </c>
      <c r="F1849" s="13">
        <v>156.77500000000001</v>
      </c>
      <c r="G1849" s="13">
        <v>108.625</v>
      </c>
      <c r="H1849" s="13">
        <v>231.351</v>
      </c>
      <c r="I1849" s="13">
        <v>143</v>
      </c>
      <c r="J1849" s="13">
        <v>110.5</v>
      </c>
      <c r="K1849" s="13">
        <v>255.666</v>
      </c>
      <c r="L1849" s="13">
        <v>267.79199999999997</v>
      </c>
      <c r="M1849" s="13">
        <v>43.820999999999998</v>
      </c>
      <c r="N1849" s="13">
        <v>117.039</v>
      </c>
      <c r="O1849" s="13">
        <v>159.51</v>
      </c>
      <c r="P1849" s="13">
        <v>110.32</v>
      </c>
      <c r="Q1849" s="13">
        <v>137.995</v>
      </c>
      <c r="R1849" s="13">
        <v>80.341999999999999</v>
      </c>
      <c r="S1849" s="13" t="e">
        <f t="shared" ca="1" si="39"/>
        <v>#NAME?</v>
      </c>
      <c r="T1849" s="13">
        <v>53</v>
      </c>
      <c r="U1849" s="13">
        <v>19.5</v>
      </c>
    </row>
    <row r="1850" spans="1:21" s="4" customFormat="1">
      <c r="A1850" s="10">
        <v>42731</v>
      </c>
      <c r="B1850" s="13">
        <v>440.66699999999997</v>
      </c>
      <c r="C1850" s="13">
        <v>281.81799999999998</v>
      </c>
      <c r="D1850" s="13">
        <v>84.078999999999994</v>
      </c>
      <c r="E1850" s="13">
        <v>164.78</v>
      </c>
      <c r="F1850" s="13">
        <v>156.72</v>
      </c>
      <c r="G1850" s="13">
        <v>108.402</v>
      </c>
      <c r="H1850" s="13">
        <v>231.351</v>
      </c>
      <c r="I1850" s="13">
        <v>143</v>
      </c>
      <c r="J1850" s="13">
        <v>110.5</v>
      </c>
      <c r="K1850" s="13">
        <v>255.666</v>
      </c>
      <c r="L1850" s="13">
        <v>273.89</v>
      </c>
      <c r="M1850" s="13">
        <v>43.820999999999998</v>
      </c>
      <c r="N1850" s="13">
        <v>117.039</v>
      </c>
      <c r="O1850" s="13">
        <v>159.51</v>
      </c>
      <c r="P1850" s="13">
        <v>110.32</v>
      </c>
      <c r="Q1850" s="13">
        <v>137.995</v>
      </c>
      <c r="R1850" s="13">
        <v>80.341999999999999</v>
      </c>
      <c r="S1850" s="13" t="e">
        <f t="shared" ca="1" si="39"/>
        <v>#NAME?</v>
      </c>
      <c r="T1850" s="13">
        <v>53</v>
      </c>
      <c r="U1850" s="13">
        <v>19.5</v>
      </c>
    </row>
    <row r="1851" spans="1:21" s="4" customFormat="1">
      <c r="A1851" s="10">
        <v>42732</v>
      </c>
      <c r="B1851" s="13">
        <v>421.03300000000002</v>
      </c>
      <c r="C1851" s="13">
        <v>280.83</v>
      </c>
      <c r="D1851" s="13">
        <v>83.611000000000004</v>
      </c>
      <c r="E1851" s="13">
        <v>164.07499999999999</v>
      </c>
      <c r="F1851" s="13">
        <v>156.09299999999999</v>
      </c>
      <c r="G1851" s="13">
        <v>107.48099999999999</v>
      </c>
      <c r="H1851" s="13">
        <v>231.351</v>
      </c>
      <c r="I1851" s="13">
        <v>143</v>
      </c>
      <c r="J1851" s="13">
        <v>110.5</v>
      </c>
      <c r="K1851" s="13">
        <v>255.666</v>
      </c>
      <c r="L1851" s="13">
        <v>275.66000000000003</v>
      </c>
      <c r="M1851" s="13">
        <v>43.820999999999998</v>
      </c>
      <c r="N1851" s="13">
        <v>117.039</v>
      </c>
      <c r="O1851" s="13">
        <v>159.85599999999999</v>
      </c>
      <c r="P1851" s="13">
        <v>110.479</v>
      </c>
      <c r="Q1851" s="13">
        <v>138.672</v>
      </c>
      <c r="R1851" s="13">
        <v>80.341999999999999</v>
      </c>
      <c r="S1851" s="13" t="e">
        <f t="shared" ca="1" si="39"/>
        <v>#NAME?</v>
      </c>
      <c r="T1851" s="13">
        <v>53</v>
      </c>
      <c r="U1851" s="13">
        <v>19.5</v>
      </c>
    </row>
    <row r="1852" spans="1:21" s="4" customFormat="1">
      <c r="A1852" s="10">
        <v>42733</v>
      </c>
      <c r="B1852" s="13">
        <v>418.59699999999998</v>
      </c>
      <c r="C1852" s="13">
        <v>280.48399999999998</v>
      </c>
      <c r="D1852" s="13">
        <v>83.997</v>
      </c>
      <c r="E1852" s="13">
        <v>164.58699999999999</v>
      </c>
      <c r="F1852" s="13">
        <v>157.04</v>
      </c>
      <c r="G1852" s="13">
        <v>108.499</v>
      </c>
      <c r="H1852" s="13">
        <v>231.351</v>
      </c>
      <c r="I1852" s="13">
        <v>143</v>
      </c>
      <c r="J1852" s="13">
        <v>110.5</v>
      </c>
      <c r="K1852" s="13">
        <v>255.666</v>
      </c>
      <c r="L1852" s="13">
        <v>273.33</v>
      </c>
      <c r="M1852" s="13">
        <v>43.820999999999998</v>
      </c>
      <c r="N1852" s="13">
        <v>117.039</v>
      </c>
      <c r="O1852" s="13">
        <v>159.40899999999999</v>
      </c>
      <c r="P1852" s="13">
        <v>110</v>
      </c>
      <c r="Q1852" s="13">
        <v>138.38300000000001</v>
      </c>
      <c r="R1852" s="13">
        <v>80.341999999999999</v>
      </c>
      <c r="S1852" s="13" t="e">
        <f t="shared" ca="1" si="39"/>
        <v>#NAME?</v>
      </c>
      <c r="T1852" s="13">
        <v>53</v>
      </c>
      <c r="U1852" s="13">
        <v>19.5</v>
      </c>
    </row>
    <row r="1853" spans="1:21" s="4" customFormat="1">
      <c r="A1853" s="10">
        <v>42734</v>
      </c>
      <c r="B1853" s="13">
        <v>419.36</v>
      </c>
      <c r="C1853" s="13">
        <v>280.75799999999998</v>
      </c>
      <c r="D1853" s="13">
        <v>83.245000000000005</v>
      </c>
      <c r="E1853" s="13">
        <v>164.22300000000001</v>
      </c>
      <c r="F1853" s="13">
        <v>155.91300000000001</v>
      </c>
      <c r="G1853" s="13">
        <v>108.021</v>
      </c>
      <c r="H1853" s="13">
        <v>231.351</v>
      </c>
      <c r="I1853" s="13">
        <v>143</v>
      </c>
      <c r="J1853" s="13">
        <v>110.5</v>
      </c>
      <c r="K1853" s="13">
        <v>255.666</v>
      </c>
      <c r="L1853" s="13">
        <v>273.16500000000002</v>
      </c>
      <c r="M1853" s="13">
        <v>43.820999999999998</v>
      </c>
      <c r="N1853" s="13">
        <v>117.039</v>
      </c>
      <c r="O1853" s="13">
        <v>157.89599999999999</v>
      </c>
      <c r="P1853" s="13">
        <v>109.67</v>
      </c>
      <c r="Q1853" s="13">
        <v>138.38200000000001</v>
      </c>
      <c r="R1853" s="13">
        <v>80.341999999999999</v>
      </c>
      <c r="S1853" s="13" t="e">
        <f t="shared" ca="1" si="39"/>
        <v>#NAME?</v>
      </c>
      <c r="T1853" s="13">
        <v>53</v>
      </c>
      <c r="U1853" s="13">
        <v>19.5</v>
      </c>
    </row>
    <row r="1854" spans="1:21" s="4" customFormat="1">
      <c r="A1854" s="10">
        <v>42735</v>
      </c>
      <c r="B1854" s="13">
        <v>419.36</v>
      </c>
      <c r="C1854" s="13">
        <v>280.75799999999998</v>
      </c>
      <c r="D1854" s="13">
        <v>83.245000000000005</v>
      </c>
      <c r="E1854" s="13">
        <v>164.22300000000001</v>
      </c>
      <c r="F1854" s="13">
        <v>155.91300000000001</v>
      </c>
      <c r="G1854" s="13">
        <v>108.021</v>
      </c>
      <c r="H1854" s="13">
        <v>231.351</v>
      </c>
      <c r="I1854" s="13">
        <v>143</v>
      </c>
      <c r="J1854" s="13">
        <v>110.5</v>
      </c>
      <c r="K1854" s="13">
        <v>255.666</v>
      </c>
      <c r="L1854" s="13">
        <v>273.16500000000002</v>
      </c>
      <c r="M1854" s="13">
        <v>43.820999999999998</v>
      </c>
      <c r="N1854" s="13">
        <v>117.039</v>
      </c>
      <c r="O1854" s="13">
        <v>157.89599999999999</v>
      </c>
      <c r="P1854" s="13">
        <v>109.67</v>
      </c>
      <c r="Q1854" s="13">
        <v>138.38200000000001</v>
      </c>
      <c r="R1854" s="13">
        <v>80.341999999999999</v>
      </c>
      <c r="S1854" s="13" t="e">
        <f t="shared" ca="1" si="39"/>
        <v>#NAME?</v>
      </c>
      <c r="T1854" s="13">
        <v>53</v>
      </c>
      <c r="U1854" s="13">
        <v>19.5</v>
      </c>
    </row>
    <row r="1855" spans="1:21" s="4" customFormat="1">
      <c r="A1855" s="10">
        <v>42736</v>
      </c>
      <c r="B1855" s="13">
        <v>419.36</v>
      </c>
      <c r="C1855" s="13">
        <v>280.75799999999998</v>
      </c>
      <c r="D1855" s="13">
        <v>83.245000000000005</v>
      </c>
      <c r="E1855" s="13">
        <v>164.22300000000001</v>
      </c>
      <c r="F1855" s="13">
        <v>155.91300000000001</v>
      </c>
      <c r="G1855" s="13">
        <v>108.021</v>
      </c>
      <c r="H1855" s="13">
        <v>231.351</v>
      </c>
      <c r="I1855" s="13">
        <v>143</v>
      </c>
      <c r="J1855" s="13">
        <v>110.5</v>
      </c>
      <c r="K1855" s="13">
        <v>255.666</v>
      </c>
      <c r="L1855" s="13">
        <v>273.16500000000002</v>
      </c>
      <c r="M1855" s="13">
        <v>43.820999999999998</v>
      </c>
      <c r="N1855" s="13">
        <v>117.039</v>
      </c>
      <c r="O1855" s="13">
        <v>157.89599999999999</v>
      </c>
      <c r="P1855" s="13">
        <v>109.67</v>
      </c>
      <c r="Q1855" s="13">
        <v>138.38200000000001</v>
      </c>
      <c r="R1855" s="13">
        <v>80.341999999999999</v>
      </c>
      <c r="S1855" s="13" t="e">
        <f t="shared" ca="1" si="39"/>
        <v>#NAME?</v>
      </c>
      <c r="T1855" s="13">
        <v>53</v>
      </c>
      <c r="U1855" s="13">
        <v>19.5</v>
      </c>
    </row>
    <row r="1856" spans="1:21" s="4" customFormat="1">
      <c r="A1856" s="10">
        <v>42737</v>
      </c>
      <c r="B1856" s="13">
        <v>419.32799999999997</v>
      </c>
      <c r="C1856" s="13">
        <v>280.60300000000001</v>
      </c>
      <c r="D1856" s="13">
        <v>83.048000000000002</v>
      </c>
      <c r="E1856" s="13">
        <v>163.947</v>
      </c>
      <c r="F1856" s="13">
        <v>155.65100000000001</v>
      </c>
      <c r="G1856" s="13">
        <v>107.771</v>
      </c>
      <c r="H1856" s="13">
        <v>231.351</v>
      </c>
      <c r="I1856" s="13">
        <v>143</v>
      </c>
      <c r="J1856" s="13">
        <v>110.5</v>
      </c>
      <c r="K1856" s="13">
        <v>255.666</v>
      </c>
      <c r="L1856" s="13">
        <v>273.00700000000001</v>
      </c>
      <c r="M1856" s="13">
        <v>43.820999999999998</v>
      </c>
      <c r="N1856" s="13">
        <v>117.039</v>
      </c>
      <c r="O1856" s="13">
        <v>157.89599999999999</v>
      </c>
      <c r="P1856" s="13">
        <v>109.67</v>
      </c>
      <c r="Q1856" s="13">
        <v>138.38200000000001</v>
      </c>
      <c r="R1856" s="13">
        <v>80.341999999999999</v>
      </c>
      <c r="S1856" s="13" t="e">
        <f t="shared" ca="1" si="39"/>
        <v>#NAME?</v>
      </c>
      <c r="T1856" s="13">
        <v>53</v>
      </c>
      <c r="U1856" s="13">
        <v>19.5</v>
      </c>
    </row>
    <row r="1857" spans="1:21" s="4" customFormat="1">
      <c r="A1857" s="10">
        <v>42738</v>
      </c>
      <c r="B1857" s="13">
        <v>430.60300000000001</v>
      </c>
      <c r="C1857" s="13">
        <v>277.89800000000002</v>
      </c>
      <c r="D1857" s="13">
        <v>83.355000000000004</v>
      </c>
      <c r="E1857" s="13">
        <v>164.16200000000001</v>
      </c>
      <c r="F1857" s="13">
        <v>157.64699999999999</v>
      </c>
      <c r="G1857" s="13">
        <v>108.65600000000001</v>
      </c>
      <c r="H1857" s="13">
        <v>231.351</v>
      </c>
      <c r="I1857" s="13">
        <v>143</v>
      </c>
      <c r="J1857" s="13">
        <v>110.5</v>
      </c>
      <c r="K1857" s="13">
        <v>255.666</v>
      </c>
      <c r="L1857" s="13">
        <v>277.32</v>
      </c>
      <c r="M1857" s="13">
        <v>43.750999999999998</v>
      </c>
      <c r="N1857" s="13">
        <v>118.581</v>
      </c>
      <c r="O1857" s="13">
        <v>156.982</v>
      </c>
      <c r="P1857" s="13">
        <v>110.00700000000001</v>
      </c>
      <c r="Q1857" s="13">
        <v>136.66</v>
      </c>
      <c r="R1857" s="13">
        <v>79.188999999999993</v>
      </c>
      <c r="S1857" s="13" t="e">
        <f t="shared" ca="1" si="39"/>
        <v>#NAME?</v>
      </c>
      <c r="T1857" s="13">
        <v>53</v>
      </c>
      <c r="U1857" s="13">
        <v>19.5</v>
      </c>
    </row>
    <row r="1858" spans="1:21" s="4" customFormat="1">
      <c r="A1858" s="10">
        <v>42739</v>
      </c>
      <c r="B1858" s="13">
        <v>419.24900000000002</v>
      </c>
      <c r="C1858" s="13">
        <v>266.029</v>
      </c>
      <c r="D1858" s="13">
        <v>80.192999999999998</v>
      </c>
      <c r="E1858" s="13">
        <v>159.499</v>
      </c>
      <c r="F1858" s="13">
        <v>162.00800000000001</v>
      </c>
      <c r="G1858" s="13">
        <v>106.23099999999999</v>
      </c>
      <c r="H1858" s="13">
        <v>231.351</v>
      </c>
      <c r="I1858" s="13">
        <v>143</v>
      </c>
      <c r="J1858" s="13">
        <v>110.5</v>
      </c>
      <c r="K1858" s="13">
        <v>255.666</v>
      </c>
      <c r="L1858" s="13">
        <v>271.14</v>
      </c>
      <c r="M1858" s="13">
        <v>44.415999999999997</v>
      </c>
      <c r="N1858" s="13">
        <v>117.166</v>
      </c>
      <c r="O1858" s="13">
        <v>155.834</v>
      </c>
      <c r="P1858" s="13">
        <v>108.82899999999999</v>
      </c>
      <c r="Q1858" s="13">
        <v>136.83799999999999</v>
      </c>
      <c r="R1858" s="13">
        <v>78.168999999999997</v>
      </c>
      <c r="S1858" s="13" t="e">
        <f t="shared" ca="1" si="39"/>
        <v>#NAME?</v>
      </c>
      <c r="T1858" s="13">
        <v>53</v>
      </c>
      <c r="U1858" s="13">
        <v>19.5</v>
      </c>
    </row>
    <row r="1859" spans="1:21" s="4" customFormat="1">
      <c r="A1859" s="10">
        <v>42740</v>
      </c>
      <c r="B1859" s="13">
        <v>408.60599999999999</v>
      </c>
      <c r="C1859" s="13">
        <v>258.23</v>
      </c>
      <c r="D1859" s="13">
        <v>79.066000000000003</v>
      </c>
      <c r="E1859" s="13">
        <v>154.68100000000001</v>
      </c>
      <c r="F1859" s="13">
        <v>162.74100000000001</v>
      </c>
      <c r="G1859" s="13">
        <v>104.241</v>
      </c>
      <c r="H1859" s="13">
        <v>231.351</v>
      </c>
      <c r="I1859" s="13">
        <v>143</v>
      </c>
      <c r="J1859" s="13">
        <v>110.5</v>
      </c>
      <c r="K1859" s="13">
        <v>255.666</v>
      </c>
      <c r="L1859" s="13">
        <v>270.67</v>
      </c>
      <c r="M1859" s="13">
        <v>43.834000000000003</v>
      </c>
      <c r="N1859" s="13">
        <v>113.667</v>
      </c>
      <c r="O1859" s="13">
        <v>149.999</v>
      </c>
      <c r="P1859" s="13">
        <v>103.501</v>
      </c>
      <c r="Q1859" s="13">
        <v>130.334</v>
      </c>
      <c r="R1859" s="13">
        <v>76.834999999999994</v>
      </c>
      <c r="S1859" s="13" t="e">
        <f t="shared" ca="1" si="39"/>
        <v>#NAME?</v>
      </c>
      <c r="T1859" s="13">
        <v>53</v>
      </c>
      <c r="U1859" s="13">
        <v>19.5</v>
      </c>
    </row>
    <row r="1860" spans="1:21" s="4" customFormat="1">
      <c r="A1860" s="10">
        <v>42741</v>
      </c>
      <c r="B1860" s="13">
        <v>409.84500000000003</v>
      </c>
      <c r="C1860" s="13">
        <v>259.25400000000002</v>
      </c>
      <c r="D1860" s="13">
        <v>79.513000000000005</v>
      </c>
      <c r="E1860" s="13">
        <v>155.01499999999999</v>
      </c>
      <c r="F1860" s="13">
        <v>167.602</v>
      </c>
      <c r="G1860" s="13">
        <v>105.328</v>
      </c>
      <c r="H1860" s="13">
        <v>231.351</v>
      </c>
      <c r="I1860" s="13">
        <v>143</v>
      </c>
      <c r="J1860" s="13">
        <v>110.5</v>
      </c>
      <c r="K1860" s="13">
        <v>255.666</v>
      </c>
      <c r="L1860" s="13">
        <v>269.50700000000001</v>
      </c>
      <c r="M1860" s="13">
        <v>45.664999999999999</v>
      </c>
      <c r="N1860" s="13">
        <v>112.833</v>
      </c>
      <c r="O1860" s="13">
        <v>149.41</v>
      </c>
      <c r="P1860" s="13">
        <v>102</v>
      </c>
      <c r="Q1860" s="13">
        <v>130.33000000000001</v>
      </c>
      <c r="R1860" s="13">
        <v>75.501999999999995</v>
      </c>
      <c r="S1860" s="13" t="e">
        <f t="shared" ca="1" si="39"/>
        <v>#NAME?</v>
      </c>
      <c r="T1860" s="13">
        <v>53</v>
      </c>
      <c r="U1860" s="13">
        <v>19.5</v>
      </c>
    </row>
    <row r="1861" spans="1:21" s="4" customFormat="1">
      <c r="A1861" s="10">
        <v>42742</v>
      </c>
      <c r="B1861" s="13">
        <v>409.84500000000003</v>
      </c>
      <c r="C1861" s="13">
        <v>259.25400000000002</v>
      </c>
      <c r="D1861" s="13">
        <v>79.513000000000005</v>
      </c>
      <c r="E1861" s="13">
        <v>155.01499999999999</v>
      </c>
      <c r="F1861" s="13">
        <v>167.602</v>
      </c>
      <c r="G1861" s="13">
        <v>105.328</v>
      </c>
      <c r="H1861" s="13">
        <v>231.351</v>
      </c>
      <c r="I1861" s="13">
        <v>143</v>
      </c>
      <c r="J1861" s="13">
        <v>110.5</v>
      </c>
      <c r="K1861" s="13">
        <v>255.666</v>
      </c>
      <c r="L1861" s="13">
        <v>269.50700000000001</v>
      </c>
      <c r="M1861" s="13">
        <v>45.664999999999999</v>
      </c>
      <c r="N1861" s="13">
        <v>112.833</v>
      </c>
      <c r="O1861" s="13">
        <v>149.41</v>
      </c>
      <c r="P1861" s="13">
        <v>102</v>
      </c>
      <c r="Q1861" s="13">
        <v>130.33000000000001</v>
      </c>
      <c r="R1861" s="13">
        <v>75.501999999999995</v>
      </c>
      <c r="S1861" s="13" t="e">
        <f t="shared" ca="1" si="39"/>
        <v>#NAME?</v>
      </c>
      <c r="T1861" s="13">
        <v>53</v>
      </c>
      <c r="U1861" s="13">
        <v>19.5</v>
      </c>
    </row>
    <row r="1862" spans="1:21" s="4" customFormat="1">
      <c r="A1862" s="10">
        <v>42743</v>
      </c>
      <c r="B1862" s="13">
        <v>409.84500000000003</v>
      </c>
      <c r="C1862" s="13">
        <v>259.25400000000002</v>
      </c>
      <c r="D1862" s="13">
        <v>79.513000000000005</v>
      </c>
      <c r="E1862" s="13">
        <v>155.01499999999999</v>
      </c>
      <c r="F1862" s="13">
        <v>167.602</v>
      </c>
      <c r="G1862" s="13">
        <v>105.328</v>
      </c>
      <c r="H1862" s="13">
        <v>231.351</v>
      </c>
      <c r="I1862" s="13">
        <v>143</v>
      </c>
      <c r="J1862" s="13">
        <v>110.5</v>
      </c>
      <c r="K1862" s="13">
        <v>255.666</v>
      </c>
      <c r="L1862" s="13">
        <v>269.50700000000001</v>
      </c>
      <c r="M1862" s="13">
        <v>45.664999999999999</v>
      </c>
      <c r="N1862" s="13">
        <v>112.833</v>
      </c>
      <c r="O1862" s="13">
        <v>149.41</v>
      </c>
      <c r="P1862" s="13">
        <v>102</v>
      </c>
      <c r="Q1862" s="13">
        <v>130.33000000000001</v>
      </c>
      <c r="R1862" s="13">
        <v>75.501999999999995</v>
      </c>
      <c r="S1862" s="13" t="e">
        <f t="shared" ca="1" si="39"/>
        <v>#NAME?</v>
      </c>
      <c r="T1862" s="13">
        <v>53</v>
      </c>
      <c r="U1862" s="13">
        <v>19.5</v>
      </c>
    </row>
    <row r="1863" spans="1:21" s="4" customFormat="1">
      <c r="A1863" s="10">
        <v>42744</v>
      </c>
      <c r="B1863" s="13">
        <v>411.35300000000001</v>
      </c>
      <c r="C1863" s="13">
        <v>259.56700000000001</v>
      </c>
      <c r="D1863" s="13">
        <v>80.897000000000006</v>
      </c>
      <c r="E1863" s="13">
        <v>155.81399999999999</v>
      </c>
      <c r="F1863" s="13">
        <v>169.25</v>
      </c>
      <c r="G1863" s="13">
        <v>106.92</v>
      </c>
      <c r="H1863" s="13">
        <v>231.351</v>
      </c>
      <c r="I1863" s="13">
        <v>143</v>
      </c>
      <c r="J1863" s="13">
        <v>110.5</v>
      </c>
      <c r="K1863" s="13">
        <v>255.666</v>
      </c>
      <c r="L1863" s="13">
        <v>285.16699999999997</v>
      </c>
      <c r="M1863" s="13">
        <v>47.72</v>
      </c>
      <c r="N1863" s="13">
        <v>114.99</v>
      </c>
      <c r="O1863" s="13">
        <v>154.327</v>
      </c>
      <c r="P1863" s="13">
        <v>103.322</v>
      </c>
      <c r="Q1863" s="13">
        <v>132.99799999999999</v>
      </c>
      <c r="R1863" s="13">
        <v>76.286000000000001</v>
      </c>
      <c r="S1863" s="13" t="e">
        <f t="shared" ca="1" si="39"/>
        <v>#NAME?</v>
      </c>
      <c r="T1863" s="13">
        <v>53</v>
      </c>
      <c r="U1863" s="13">
        <v>19.5</v>
      </c>
    </row>
    <row r="1864" spans="1:21" s="4" customFormat="1">
      <c r="A1864" s="10">
        <v>42745</v>
      </c>
      <c r="B1864" s="13">
        <v>420.02199999999999</v>
      </c>
      <c r="C1864" s="13">
        <v>262.02800000000002</v>
      </c>
      <c r="D1864" s="13">
        <v>82.864999999999995</v>
      </c>
      <c r="E1864" s="13">
        <v>158.387</v>
      </c>
      <c r="F1864" s="13">
        <v>179.71299999999999</v>
      </c>
      <c r="G1864" s="13">
        <v>109.43600000000001</v>
      </c>
      <c r="H1864" s="13">
        <v>231.351</v>
      </c>
      <c r="I1864" s="13">
        <v>143</v>
      </c>
      <c r="J1864" s="13">
        <v>110.5</v>
      </c>
      <c r="K1864" s="13">
        <v>255.666</v>
      </c>
      <c r="L1864" s="13">
        <v>286.53699999999998</v>
      </c>
      <c r="M1864" s="13">
        <v>48.165999999999997</v>
      </c>
      <c r="N1864" s="13">
        <v>114.99</v>
      </c>
      <c r="O1864" s="13">
        <v>153.19900000000001</v>
      </c>
      <c r="P1864" s="13">
        <v>103.16</v>
      </c>
      <c r="Q1864" s="13">
        <v>134.70699999999999</v>
      </c>
      <c r="R1864" s="13">
        <v>76.667000000000002</v>
      </c>
      <c r="S1864" s="13" t="e">
        <f t="shared" ca="1" si="39"/>
        <v>#NAME?</v>
      </c>
      <c r="T1864" s="13">
        <v>53</v>
      </c>
      <c r="U1864" s="13">
        <v>19.5</v>
      </c>
    </row>
    <row r="1865" spans="1:21" s="4" customFormat="1">
      <c r="A1865" s="10">
        <v>42746</v>
      </c>
      <c r="B1865" s="13">
        <v>408.37099999999998</v>
      </c>
      <c r="C1865" s="13">
        <v>255.83500000000001</v>
      </c>
      <c r="D1865" s="13">
        <v>82.134</v>
      </c>
      <c r="E1865" s="13">
        <v>154.70500000000001</v>
      </c>
      <c r="F1865" s="13">
        <v>175.084</v>
      </c>
      <c r="G1865" s="13">
        <v>107.97799999999999</v>
      </c>
      <c r="H1865" s="13">
        <v>231.351</v>
      </c>
      <c r="I1865" s="13">
        <v>143</v>
      </c>
      <c r="J1865" s="13">
        <v>110.5</v>
      </c>
      <c r="K1865" s="13">
        <v>255.666</v>
      </c>
      <c r="L1865" s="13">
        <v>298.49099999999999</v>
      </c>
      <c r="M1865" s="13">
        <v>48.832999999999998</v>
      </c>
      <c r="N1865" s="13">
        <v>113.938</v>
      </c>
      <c r="O1865" s="13">
        <v>154.80000000000001</v>
      </c>
      <c r="P1865" s="13">
        <v>102.366</v>
      </c>
      <c r="Q1865" s="13">
        <v>134.46700000000001</v>
      </c>
      <c r="R1865" s="13">
        <v>74.834000000000003</v>
      </c>
      <c r="S1865" s="13" t="e">
        <f t="shared" ca="1" si="39"/>
        <v>#NAME?</v>
      </c>
      <c r="T1865" s="13">
        <v>53</v>
      </c>
      <c r="U1865" s="13">
        <v>19.5</v>
      </c>
    </row>
    <row r="1866" spans="1:21" s="4" customFormat="1">
      <c r="A1866" s="10">
        <v>42747</v>
      </c>
      <c r="B1866" s="13">
        <v>400.38200000000001</v>
      </c>
      <c r="C1866" s="13">
        <v>255.61099999999999</v>
      </c>
      <c r="D1866" s="13">
        <v>81.888000000000005</v>
      </c>
      <c r="E1866" s="13">
        <v>153.148</v>
      </c>
      <c r="F1866" s="13">
        <v>171.911</v>
      </c>
      <c r="G1866" s="13">
        <v>106.39</v>
      </c>
      <c r="H1866" s="13">
        <v>231.351</v>
      </c>
      <c r="I1866" s="13">
        <v>143</v>
      </c>
      <c r="J1866" s="13">
        <v>110.5</v>
      </c>
      <c r="K1866" s="13">
        <v>255.666</v>
      </c>
      <c r="L1866" s="13">
        <v>290.16500000000002</v>
      </c>
      <c r="M1866" s="13">
        <v>49.5</v>
      </c>
      <c r="N1866" s="13">
        <v>113.938</v>
      </c>
      <c r="O1866" s="13">
        <v>154.76300000000001</v>
      </c>
      <c r="P1866" s="13">
        <v>101.131</v>
      </c>
      <c r="Q1866" s="13">
        <v>134.25399999999999</v>
      </c>
      <c r="R1866" s="13">
        <v>75.832999999999998</v>
      </c>
      <c r="S1866" s="13" t="e">
        <f t="shared" ca="1" si="39"/>
        <v>#NAME?</v>
      </c>
      <c r="T1866" s="13">
        <v>53</v>
      </c>
      <c r="U1866" s="13">
        <v>19.5</v>
      </c>
    </row>
    <row r="1867" spans="1:21" s="4" customFormat="1">
      <c r="A1867" s="10">
        <v>42748</v>
      </c>
      <c r="B1867" s="13">
        <v>389.73500000000001</v>
      </c>
      <c r="C1867" s="13">
        <v>252.44900000000001</v>
      </c>
      <c r="D1867" s="13">
        <v>81.509</v>
      </c>
      <c r="E1867" s="13">
        <v>151.238</v>
      </c>
      <c r="F1867" s="13">
        <v>170.29</v>
      </c>
      <c r="G1867" s="13">
        <v>104.863</v>
      </c>
      <c r="H1867" s="13">
        <v>181.66499999999999</v>
      </c>
      <c r="I1867" s="13">
        <v>143</v>
      </c>
      <c r="J1867" s="13">
        <v>110.5</v>
      </c>
      <c r="K1867" s="13">
        <v>208.32499999999999</v>
      </c>
      <c r="L1867" s="13">
        <v>286.709</v>
      </c>
      <c r="M1867" s="13">
        <v>47.56</v>
      </c>
      <c r="N1867" s="13">
        <v>113.663</v>
      </c>
      <c r="O1867" s="13">
        <v>153.85499999999999</v>
      </c>
      <c r="P1867" s="13">
        <v>100.20699999999999</v>
      </c>
      <c r="Q1867" s="13">
        <v>132.167</v>
      </c>
      <c r="R1867" s="13">
        <v>75.102000000000004</v>
      </c>
      <c r="S1867" s="13" t="e">
        <f t="shared" ca="1" si="39"/>
        <v>#NAME?</v>
      </c>
      <c r="T1867" s="13">
        <v>53</v>
      </c>
      <c r="U1867" s="13">
        <v>19.5</v>
      </c>
    </row>
    <row r="1868" spans="1:21" s="4" customFormat="1">
      <c r="A1868" s="10">
        <v>42749</v>
      </c>
      <c r="B1868" s="13">
        <v>389.73500000000001</v>
      </c>
      <c r="C1868" s="13">
        <v>252.44900000000001</v>
      </c>
      <c r="D1868" s="13">
        <v>81.509</v>
      </c>
      <c r="E1868" s="13">
        <v>151.238</v>
      </c>
      <c r="F1868" s="13">
        <v>170.29</v>
      </c>
      <c r="G1868" s="13">
        <v>104.863</v>
      </c>
      <c r="H1868" s="13">
        <v>181.66499999999999</v>
      </c>
      <c r="I1868" s="13">
        <v>143</v>
      </c>
      <c r="J1868" s="13">
        <v>110.5</v>
      </c>
      <c r="K1868" s="13">
        <v>208.32499999999999</v>
      </c>
      <c r="L1868" s="13">
        <v>286.709</v>
      </c>
      <c r="M1868" s="13">
        <v>47.56</v>
      </c>
      <c r="N1868" s="13">
        <v>113.663</v>
      </c>
      <c r="O1868" s="13">
        <v>153.85499999999999</v>
      </c>
      <c r="P1868" s="13">
        <v>100.20699999999999</v>
      </c>
      <c r="Q1868" s="13">
        <v>132.167</v>
      </c>
      <c r="R1868" s="13">
        <v>75.102000000000004</v>
      </c>
      <c r="S1868" s="13" t="e">
        <f t="shared" ca="1" si="39"/>
        <v>#NAME?</v>
      </c>
      <c r="T1868" s="13">
        <v>53</v>
      </c>
      <c r="U1868" s="13">
        <v>19.5</v>
      </c>
    </row>
    <row r="1869" spans="1:21" s="4" customFormat="1">
      <c r="A1869" s="10">
        <v>42750</v>
      </c>
      <c r="B1869" s="13">
        <v>389.73500000000001</v>
      </c>
      <c r="C1869" s="13">
        <v>252.44900000000001</v>
      </c>
      <c r="D1869" s="13">
        <v>81.509</v>
      </c>
      <c r="E1869" s="13">
        <v>151.238</v>
      </c>
      <c r="F1869" s="13">
        <v>170.29</v>
      </c>
      <c r="G1869" s="13">
        <v>104.863</v>
      </c>
      <c r="H1869" s="13">
        <v>181.66499999999999</v>
      </c>
      <c r="I1869" s="13">
        <v>143</v>
      </c>
      <c r="J1869" s="13">
        <v>110.5</v>
      </c>
      <c r="K1869" s="13">
        <v>208.32499999999999</v>
      </c>
      <c r="L1869" s="13">
        <v>286.709</v>
      </c>
      <c r="M1869" s="13">
        <v>47.56</v>
      </c>
      <c r="N1869" s="13">
        <v>113.663</v>
      </c>
      <c r="O1869" s="13">
        <v>153.85499999999999</v>
      </c>
      <c r="P1869" s="13">
        <v>100.20699999999999</v>
      </c>
      <c r="Q1869" s="13">
        <v>132.167</v>
      </c>
      <c r="R1869" s="13">
        <v>75.102000000000004</v>
      </c>
      <c r="S1869" s="13" t="e">
        <f t="shared" ca="1" si="39"/>
        <v>#NAME?</v>
      </c>
      <c r="T1869" s="13">
        <v>53</v>
      </c>
      <c r="U1869" s="13">
        <v>19.5</v>
      </c>
    </row>
    <row r="1870" spans="1:21" s="4" customFormat="1">
      <c r="A1870" s="10">
        <v>42751</v>
      </c>
      <c r="B1870" s="13">
        <v>389.88400000000001</v>
      </c>
      <c r="C1870" s="13">
        <v>252.01300000000001</v>
      </c>
      <c r="D1870" s="13">
        <v>81.236999999999995</v>
      </c>
      <c r="E1870" s="13">
        <v>150.899</v>
      </c>
      <c r="F1870" s="13">
        <v>169.78200000000001</v>
      </c>
      <c r="G1870" s="13">
        <v>104.221</v>
      </c>
      <c r="H1870" s="13">
        <v>182.49</v>
      </c>
      <c r="I1870" s="13">
        <v>143</v>
      </c>
      <c r="J1870" s="13">
        <v>110.5</v>
      </c>
      <c r="K1870" s="13">
        <v>209.315</v>
      </c>
      <c r="L1870" s="13">
        <v>287.029</v>
      </c>
      <c r="M1870" s="13">
        <v>47.75</v>
      </c>
      <c r="N1870" s="13">
        <v>113.711</v>
      </c>
      <c r="O1870" s="13">
        <v>152.38900000000001</v>
      </c>
      <c r="P1870" s="13">
        <v>100.67700000000001</v>
      </c>
      <c r="Q1870" s="13">
        <v>131.602</v>
      </c>
      <c r="R1870" s="13">
        <v>75.332999999999998</v>
      </c>
      <c r="S1870" s="13" t="e">
        <f t="shared" ca="1" si="39"/>
        <v>#NAME?</v>
      </c>
      <c r="T1870" s="13">
        <v>53</v>
      </c>
      <c r="U1870" s="13">
        <v>19.5</v>
      </c>
    </row>
    <row r="1871" spans="1:21" s="4" customFormat="1">
      <c r="A1871" s="10">
        <v>42752</v>
      </c>
      <c r="B1871" s="13">
        <v>388.733</v>
      </c>
      <c r="C1871" s="13">
        <v>250.42500000000001</v>
      </c>
      <c r="D1871" s="13">
        <v>81.159000000000006</v>
      </c>
      <c r="E1871" s="13">
        <v>149.958</v>
      </c>
      <c r="F1871" s="13">
        <v>169.92099999999999</v>
      </c>
      <c r="G1871" s="13">
        <v>104.377</v>
      </c>
      <c r="H1871" s="13">
        <v>182.27600000000001</v>
      </c>
      <c r="I1871" s="13">
        <v>143</v>
      </c>
      <c r="J1871" s="13">
        <v>110.5</v>
      </c>
      <c r="K1871" s="13">
        <v>207.89099999999999</v>
      </c>
      <c r="L1871" s="13">
        <v>284.83499999999998</v>
      </c>
      <c r="M1871" s="13">
        <v>48.325000000000003</v>
      </c>
      <c r="N1871" s="13">
        <v>113.39100000000001</v>
      </c>
      <c r="O1871" s="13">
        <v>152.83000000000001</v>
      </c>
      <c r="P1871" s="13">
        <v>97.668000000000006</v>
      </c>
      <c r="Q1871" s="13">
        <v>132.08699999999999</v>
      </c>
      <c r="R1871" s="13">
        <v>74.510999999999996</v>
      </c>
      <c r="S1871" s="13" t="e">
        <f t="shared" ca="1" si="39"/>
        <v>#NAME?</v>
      </c>
      <c r="T1871" s="13">
        <v>53</v>
      </c>
      <c r="U1871" s="13">
        <v>19.5</v>
      </c>
    </row>
    <row r="1872" spans="1:21" s="4" customFormat="1">
      <c r="A1872" s="10">
        <v>42753</v>
      </c>
      <c r="B1872" s="13">
        <v>391.00700000000001</v>
      </c>
      <c r="C1872" s="13">
        <v>254.607</v>
      </c>
      <c r="D1872" s="13">
        <v>83.606999999999999</v>
      </c>
      <c r="E1872" s="13">
        <v>152.66300000000001</v>
      </c>
      <c r="F1872" s="13">
        <v>177.721</v>
      </c>
      <c r="G1872" s="13">
        <v>107.682</v>
      </c>
      <c r="H1872" s="13">
        <v>183.27500000000001</v>
      </c>
      <c r="I1872" s="13">
        <v>143</v>
      </c>
      <c r="J1872" s="13">
        <v>110.5</v>
      </c>
      <c r="K1872" s="13">
        <v>207.941</v>
      </c>
      <c r="L1872" s="13">
        <v>283.66000000000003</v>
      </c>
      <c r="M1872" s="13">
        <v>47.832999999999998</v>
      </c>
      <c r="N1872" s="13">
        <v>114.38500000000001</v>
      </c>
      <c r="O1872" s="13">
        <v>152.20099999999999</v>
      </c>
      <c r="P1872" s="13">
        <v>97.888999999999996</v>
      </c>
      <c r="Q1872" s="13">
        <v>131.69300000000001</v>
      </c>
      <c r="R1872" s="13">
        <v>75.332999999999998</v>
      </c>
      <c r="S1872" s="13" t="e">
        <f t="shared" ca="1" si="39"/>
        <v>#NAME?</v>
      </c>
      <c r="T1872" s="13">
        <v>53</v>
      </c>
      <c r="U1872" s="13">
        <v>19.5</v>
      </c>
    </row>
    <row r="1873" spans="1:21" s="4" customFormat="1">
      <c r="A1873" s="10">
        <v>42754</v>
      </c>
      <c r="B1873" s="13">
        <v>388.214</v>
      </c>
      <c r="C1873" s="13">
        <v>256.18799999999999</v>
      </c>
      <c r="D1873" s="13">
        <v>84.268000000000001</v>
      </c>
      <c r="E1873" s="13">
        <v>153.72900000000001</v>
      </c>
      <c r="F1873" s="13">
        <v>178.524</v>
      </c>
      <c r="G1873" s="13">
        <v>109.68899999999999</v>
      </c>
      <c r="H1873" s="13">
        <v>185.99799999999999</v>
      </c>
      <c r="I1873" s="13">
        <v>143</v>
      </c>
      <c r="J1873" s="13">
        <v>110.5</v>
      </c>
      <c r="K1873" s="13">
        <v>211.333</v>
      </c>
      <c r="L1873" s="13">
        <v>285.375</v>
      </c>
      <c r="M1873" s="13">
        <v>47.23</v>
      </c>
      <c r="N1873" s="13">
        <v>113.574</v>
      </c>
      <c r="O1873" s="13">
        <v>152.72800000000001</v>
      </c>
      <c r="P1873" s="13">
        <v>99.293999999999997</v>
      </c>
      <c r="Q1873" s="13">
        <v>132.71799999999999</v>
      </c>
      <c r="R1873" s="13">
        <v>74.653000000000006</v>
      </c>
      <c r="S1873" s="13" t="e">
        <f t="shared" ca="1" si="39"/>
        <v>#NAME?</v>
      </c>
      <c r="T1873" s="13">
        <v>53</v>
      </c>
      <c r="U1873" s="13">
        <v>19.5</v>
      </c>
    </row>
    <row r="1874" spans="1:21" s="4" customFormat="1">
      <c r="A1874" s="10">
        <v>42755</v>
      </c>
      <c r="B1874" s="13">
        <v>382.06200000000001</v>
      </c>
      <c r="C1874" s="13">
        <v>254.559</v>
      </c>
      <c r="D1874" s="13">
        <v>83.263999999999996</v>
      </c>
      <c r="E1874" s="13">
        <v>152.61600000000001</v>
      </c>
      <c r="F1874" s="13">
        <v>174.66</v>
      </c>
      <c r="G1874" s="13">
        <v>107.755</v>
      </c>
      <c r="H1874" s="13">
        <v>183.833</v>
      </c>
      <c r="I1874" s="13">
        <v>143</v>
      </c>
      <c r="J1874" s="13">
        <v>110.5</v>
      </c>
      <c r="K1874" s="13">
        <v>209.666</v>
      </c>
      <c r="L1874" s="13">
        <v>279</v>
      </c>
      <c r="M1874" s="13">
        <v>46.417000000000002</v>
      </c>
      <c r="N1874" s="13">
        <v>112.848</v>
      </c>
      <c r="O1874" s="13">
        <v>149.32900000000001</v>
      </c>
      <c r="P1874" s="13">
        <v>101.998</v>
      </c>
      <c r="Q1874" s="13">
        <v>130.66499999999999</v>
      </c>
      <c r="R1874" s="13">
        <v>75.165999999999997</v>
      </c>
      <c r="S1874" s="13" t="e">
        <f t="shared" ca="1" si="39"/>
        <v>#NAME?</v>
      </c>
      <c r="T1874" s="13">
        <v>53</v>
      </c>
      <c r="U1874" s="13">
        <v>19.5</v>
      </c>
    </row>
    <row r="1875" spans="1:21" s="4" customFormat="1">
      <c r="A1875" s="10">
        <v>42756</v>
      </c>
      <c r="B1875" s="13">
        <v>382.06200000000001</v>
      </c>
      <c r="C1875" s="13">
        <v>254.559</v>
      </c>
      <c r="D1875" s="13">
        <v>83.263999999999996</v>
      </c>
      <c r="E1875" s="13">
        <v>152.61600000000001</v>
      </c>
      <c r="F1875" s="13">
        <v>174.66</v>
      </c>
      <c r="G1875" s="13">
        <v>107.755</v>
      </c>
      <c r="H1875" s="13">
        <v>183.833</v>
      </c>
      <c r="I1875" s="13">
        <v>143</v>
      </c>
      <c r="J1875" s="13">
        <v>110.5</v>
      </c>
      <c r="K1875" s="13">
        <v>209.666</v>
      </c>
      <c r="L1875" s="13">
        <v>279</v>
      </c>
      <c r="M1875" s="13">
        <v>46.417000000000002</v>
      </c>
      <c r="N1875" s="13">
        <v>112.848</v>
      </c>
      <c r="O1875" s="13">
        <v>149.32900000000001</v>
      </c>
      <c r="P1875" s="13">
        <v>101.998</v>
      </c>
      <c r="Q1875" s="13">
        <v>130.66499999999999</v>
      </c>
      <c r="R1875" s="13">
        <v>75.165999999999997</v>
      </c>
      <c r="S1875" s="13" t="e">
        <f t="shared" ca="1" si="39"/>
        <v>#NAME?</v>
      </c>
      <c r="T1875" s="13">
        <v>53</v>
      </c>
      <c r="U1875" s="13">
        <v>19.5</v>
      </c>
    </row>
    <row r="1876" spans="1:21" s="4" customFormat="1">
      <c r="A1876" s="10">
        <v>42757</v>
      </c>
      <c r="B1876" s="13">
        <v>382.06200000000001</v>
      </c>
      <c r="C1876" s="13">
        <v>254.559</v>
      </c>
      <c r="D1876" s="13">
        <v>83.263999999999996</v>
      </c>
      <c r="E1876" s="13">
        <v>152.61600000000001</v>
      </c>
      <c r="F1876" s="13">
        <v>174.66</v>
      </c>
      <c r="G1876" s="13">
        <v>107.755</v>
      </c>
      <c r="H1876" s="13">
        <v>183.833</v>
      </c>
      <c r="I1876" s="13">
        <v>143</v>
      </c>
      <c r="J1876" s="13">
        <v>110.5</v>
      </c>
      <c r="K1876" s="13">
        <v>209.666</v>
      </c>
      <c r="L1876" s="13">
        <v>279</v>
      </c>
      <c r="M1876" s="13">
        <v>46.417000000000002</v>
      </c>
      <c r="N1876" s="13">
        <v>112.848</v>
      </c>
      <c r="O1876" s="13">
        <v>149.32900000000001</v>
      </c>
      <c r="P1876" s="13">
        <v>101.998</v>
      </c>
      <c r="Q1876" s="13">
        <v>130.66499999999999</v>
      </c>
      <c r="R1876" s="13">
        <v>75.165999999999997</v>
      </c>
      <c r="S1876" s="13" t="e">
        <f t="shared" ca="1" si="39"/>
        <v>#NAME?</v>
      </c>
      <c r="T1876" s="13">
        <v>53</v>
      </c>
      <c r="U1876" s="13">
        <v>19.5</v>
      </c>
    </row>
    <row r="1877" spans="1:21" s="4" customFormat="1">
      <c r="A1877" s="10">
        <v>42758</v>
      </c>
      <c r="B1877" s="13">
        <v>382.685</v>
      </c>
      <c r="C1877" s="13">
        <v>252.42</v>
      </c>
      <c r="D1877" s="13">
        <v>81.682000000000002</v>
      </c>
      <c r="E1877" s="13">
        <v>151.47800000000001</v>
      </c>
      <c r="F1877" s="13">
        <v>171.41499999999999</v>
      </c>
      <c r="G1877" s="13">
        <v>106.56</v>
      </c>
      <c r="H1877" s="13">
        <v>182.399</v>
      </c>
      <c r="I1877" s="13">
        <v>143</v>
      </c>
      <c r="J1877" s="13">
        <v>110.5</v>
      </c>
      <c r="K1877" s="13">
        <v>207.489</v>
      </c>
      <c r="L1877" s="13">
        <v>274.81799999999998</v>
      </c>
      <c r="M1877" s="13">
        <v>46.601999999999997</v>
      </c>
      <c r="N1877" s="13">
        <v>112.848</v>
      </c>
      <c r="O1877" s="13">
        <v>150.505</v>
      </c>
      <c r="P1877" s="13">
        <v>100.66500000000001</v>
      </c>
      <c r="Q1877" s="13">
        <v>130.505</v>
      </c>
      <c r="R1877" s="13">
        <v>73.346000000000004</v>
      </c>
      <c r="S1877" s="13" t="e">
        <f t="shared" ca="1" si="39"/>
        <v>#NAME?</v>
      </c>
      <c r="T1877" s="13">
        <v>53</v>
      </c>
      <c r="U1877" s="13">
        <v>19.5</v>
      </c>
    </row>
    <row r="1878" spans="1:21" s="4" customFormat="1">
      <c r="A1878" s="10">
        <v>42759</v>
      </c>
      <c r="B1878" s="13">
        <v>383.46699999999998</v>
      </c>
      <c r="C1878" s="13">
        <v>253.251</v>
      </c>
      <c r="D1878" s="13">
        <v>81.989000000000004</v>
      </c>
      <c r="E1878" s="13">
        <v>152.31200000000001</v>
      </c>
      <c r="F1878" s="13">
        <v>172.011</v>
      </c>
      <c r="G1878" s="13">
        <v>107.39100000000001</v>
      </c>
      <c r="H1878" s="13">
        <v>182.334</v>
      </c>
      <c r="I1878" s="13">
        <v>143</v>
      </c>
      <c r="J1878" s="13">
        <v>110.5</v>
      </c>
      <c r="K1878" s="13">
        <v>206</v>
      </c>
      <c r="L1878" s="13">
        <v>271.37400000000002</v>
      </c>
      <c r="M1878" s="13">
        <v>46.612000000000002</v>
      </c>
      <c r="N1878" s="13">
        <v>110.932</v>
      </c>
      <c r="O1878" s="13">
        <v>150.458</v>
      </c>
      <c r="P1878" s="13">
        <v>99.968000000000004</v>
      </c>
      <c r="Q1878" s="13">
        <v>130.631</v>
      </c>
      <c r="R1878" s="13">
        <v>73.573999999999998</v>
      </c>
      <c r="S1878" s="13" t="e">
        <f t="shared" ca="1" si="39"/>
        <v>#NAME?</v>
      </c>
      <c r="T1878" s="13">
        <v>53</v>
      </c>
      <c r="U1878" s="13">
        <v>19.5</v>
      </c>
    </row>
    <row r="1879" spans="1:21" s="4" customFormat="1">
      <c r="A1879" s="10">
        <v>42760</v>
      </c>
      <c r="B1879" s="13">
        <v>384.19400000000002</v>
      </c>
      <c r="C1879" s="13">
        <v>252.066</v>
      </c>
      <c r="D1879" s="13">
        <v>81.173000000000002</v>
      </c>
      <c r="E1879" s="13">
        <v>151.13300000000001</v>
      </c>
      <c r="F1879" s="13">
        <v>166.851</v>
      </c>
      <c r="G1879" s="13">
        <v>107.223</v>
      </c>
      <c r="H1879" s="13">
        <v>183.66499999999999</v>
      </c>
      <c r="I1879" s="13">
        <v>143</v>
      </c>
      <c r="J1879" s="13">
        <v>110.5</v>
      </c>
      <c r="K1879" s="13">
        <v>209.66499999999999</v>
      </c>
      <c r="L1879" s="13">
        <v>273.67</v>
      </c>
      <c r="M1879" s="13">
        <v>45.210999999999999</v>
      </c>
      <c r="N1879" s="13">
        <v>107.48399999999999</v>
      </c>
      <c r="O1879" s="13">
        <v>146.54499999999999</v>
      </c>
      <c r="P1879" s="13">
        <v>97.698999999999998</v>
      </c>
      <c r="Q1879" s="13">
        <v>127.628</v>
      </c>
      <c r="R1879" s="13">
        <v>72.522999999999996</v>
      </c>
      <c r="S1879" s="13" t="e">
        <f t="shared" ca="1" si="39"/>
        <v>#NAME?</v>
      </c>
      <c r="T1879" s="13">
        <v>53</v>
      </c>
      <c r="U1879" s="13">
        <v>19.5</v>
      </c>
    </row>
    <row r="1880" spans="1:21" s="4" customFormat="1">
      <c r="A1880" s="10">
        <v>42761</v>
      </c>
      <c r="B1880" s="13">
        <v>386.99900000000002</v>
      </c>
      <c r="C1880" s="13">
        <v>253.07</v>
      </c>
      <c r="D1880" s="13">
        <v>82.552000000000007</v>
      </c>
      <c r="E1880" s="13">
        <v>152.73099999999999</v>
      </c>
      <c r="F1880" s="13">
        <v>166.256</v>
      </c>
      <c r="G1880" s="13">
        <v>108.27800000000001</v>
      </c>
      <c r="H1880" s="13">
        <v>183.83199999999999</v>
      </c>
      <c r="I1880" s="13">
        <v>143</v>
      </c>
      <c r="J1880" s="13">
        <v>110.5</v>
      </c>
      <c r="K1880" s="13">
        <v>208.333</v>
      </c>
      <c r="L1880" s="13">
        <v>273.99099999999999</v>
      </c>
      <c r="M1880" s="13">
        <v>45.238</v>
      </c>
      <c r="N1880" s="13">
        <v>107.681</v>
      </c>
      <c r="O1880" s="13">
        <v>147.03</v>
      </c>
      <c r="P1880" s="13">
        <v>97.664000000000001</v>
      </c>
      <c r="Q1880" s="13">
        <v>128.333</v>
      </c>
      <c r="R1880" s="13">
        <v>72.45</v>
      </c>
      <c r="S1880" s="13" t="e">
        <f t="shared" ca="1" si="39"/>
        <v>#NAME?</v>
      </c>
      <c r="T1880" s="13">
        <v>53</v>
      </c>
      <c r="U1880" s="13">
        <v>19.5</v>
      </c>
    </row>
    <row r="1881" spans="1:21" s="4" customFormat="1">
      <c r="A1881" s="10">
        <v>42762</v>
      </c>
      <c r="B1881" s="13">
        <v>381.48200000000003</v>
      </c>
      <c r="C1881" s="13">
        <v>246.01300000000001</v>
      </c>
      <c r="D1881" s="13">
        <v>82.072000000000003</v>
      </c>
      <c r="E1881" s="13">
        <v>151.31100000000001</v>
      </c>
      <c r="F1881" s="13">
        <v>163.87899999999999</v>
      </c>
      <c r="G1881" s="13">
        <v>107.002</v>
      </c>
      <c r="H1881" s="13">
        <v>177.33099999999999</v>
      </c>
      <c r="I1881" s="13">
        <v>143</v>
      </c>
      <c r="J1881" s="13">
        <v>110.5</v>
      </c>
      <c r="K1881" s="13">
        <v>209</v>
      </c>
      <c r="L1881" s="13">
        <v>272.50400000000002</v>
      </c>
      <c r="M1881" s="13">
        <v>46.561</v>
      </c>
      <c r="N1881" s="13">
        <v>107.79</v>
      </c>
      <c r="O1881" s="13">
        <v>148.75299999999999</v>
      </c>
      <c r="P1881" s="13">
        <v>97.622</v>
      </c>
      <c r="Q1881" s="13">
        <v>129.92099999999999</v>
      </c>
      <c r="R1881" s="13">
        <v>72.221000000000004</v>
      </c>
      <c r="S1881" s="13" t="e">
        <f t="shared" ca="1" si="39"/>
        <v>#NAME?</v>
      </c>
      <c r="T1881" s="13">
        <v>53</v>
      </c>
      <c r="U1881" s="13">
        <v>19.5</v>
      </c>
    </row>
    <row r="1882" spans="1:21" s="4" customFormat="1">
      <c r="A1882" s="10">
        <v>42763</v>
      </c>
      <c r="B1882" s="13">
        <v>381.48200000000003</v>
      </c>
      <c r="C1882" s="13">
        <v>246.01300000000001</v>
      </c>
      <c r="D1882" s="13">
        <v>82.072000000000003</v>
      </c>
      <c r="E1882" s="13">
        <v>151.31100000000001</v>
      </c>
      <c r="F1882" s="13">
        <v>163.87899999999999</v>
      </c>
      <c r="G1882" s="13">
        <v>107.002</v>
      </c>
      <c r="H1882" s="13">
        <v>177.33099999999999</v>
      </c>
      <c r="I1882" s="13">
        <v>143</v>
      </c>
      <c r="J1882" s="13">
        <v>110.5</v>
      </c>
      <c r="K1882" s="13">
        <v>209</v>
      </c>
      <c r="L1882" s="13">
        <v>272.50400000000002</v>
      </c>
      <c r="M1882" s="13">
        <v>46.561</v>
      </c>
      <c r="N1882" s="13">
        <v>107.79</v>
      </c>
      <c r="O1882" s="13">
        <v>148.75299999999999</v>
      </c>
      <c r="P1882" s="13">
        <v>97.622</v>
      </c>
      <c r="Q1882" s="13">
        <v>129.92099999999999</v>
      </c>
      <c r="R1882" s="13">
        <v>72.221000000000004</v>
      </c>
      <c r="S1882" s="13" t="e">
        <f t="shared" ca="1" si="39"/>
        <v>#NAME?</v>
      </c>
      <c r="T1882" s="13">
        <v>53</v>
      </c>
      <c r="U1882" s="13">
        <v>19.5</v>
      </c>
    </row>
    <row r="1883" spans="1:21" s="4" customFormat="1">
      <c r="A1883" s="10">
        <v>42764</v>
      </c>
      <c r="B1883" s="13">
        <v>381.48200000000003</v>
      </c>
      <c r="C1883" s="13">
        <v>246.01300000000001</v>
      </c>
      <c r="D1883" s="13">
        <v>82.072000000000003</v>
      </c>
      <c r="E1883" s="13">
        <v>151.31100000000001</v>
      </c>
      <c r="F1883" s="13">
        <v>163.87899999999999</v>
      </c>
      <c r="G1883" s="13">
        <v>107.002</v>
      </c>
      <c r="H1883" s="13">
        <v>177.33099999999999</v>
      </c>
      <c r="I1883" s="13">
        <v>143</v>
      </c>
      <c r="J1883" s="13">
        <v>110.5</v>
      </c>
      <c r="K1883" s="13">
        <v>209</v>
      </c>
      <c r="L1883" s="13">
        <v>272.50400000000002</v>
      </c>
      <c r="M1883" s="13">
        <v>46.561</v>
      </c>
      <c r="N1883" s="13">
        <v>107.79</v>
      </c>
      <c r="O1883" s="13">
        <v>148.75299999999999</v>
      </c>
      <c r="P1883" s="13">
        <v>97.622</v>
      </c>
      <c r="Q1883" s="13">
        <v>129.92099999999999</v>
      </c>
      <c r="R1883" s="13">
        <v>72.221000000000004</v>
      </c>
      <c r="S1883" s="13" t="e">
        <f t="shared" ca="1" si="39"/>
        <v>#NAME?</v>
      </c>
      <c r="T1883" s="13">
        <v>53</v>
      </c>
      <c r="U1883" s="13">
        <v>19.5</v>
      </c>
    </row>
    <row r="1884" spans="1:21" s="4" customFormat="1">
      <c r="A1884" s="10">
        <v>42765</v>
      </c>
      <c r="B1884" s="13">
        <v>388.40100000000001</v>
      </c>
      <c r="C1884" s="13">
        <v>249.376</v>
      </c>
      <c r="D1884" s="13">
        <v>83.483999999999995</v>
      </c>
      <c r="E1884" s="13">
        <v>153.63300000000001</v>
      </c>
      <c r="F1884" s="13">
        <v>165.483</v>
      </c>
      <c r="G1884" s="13">
        <v>109.393</v>
      </c>
      <c r="H1884" s="13">
        <v>180.636</v>
      </c>
      <c r="I1884" s="13">
        <v>143</v>
      </c>
      <c r="J1884" s="13">
        <v>110.5</v>
      </c>
      <c r="K1884" s="13">
        <v>210.792</v>
      </c>
      <c r="L1884" s="13">
        <v>265.99900000000002</v>
      </c>
      <c r="M1884" s="13">
        <v>46.561</v>
      </c>
      <c r="N1884" s="13">
        <v>107.79</v>
      </c>
      <c r="O1884" s="13">
        <v>148.75299999999999</v>
      </c>
      <c r="P1884" s="13">
        <v>97.622</v>
      </c>
      <c r="Q1884" s="13">
        <v>129.92099999999999</v>
      </c>
      <c r="R1884" s="13">
        <v>72.221000000000004</v>
      </c>
      <c r="S1884" s="13" t="e">
        <f t="shared" ca="1" si="39"/>
        <v>#NAME?</v>
      </c>
      <c r="T1884" s="13">
        <v>53</v>
      </c>
      <c r="U1884" s="13">
        <v>19.5</v>
      </c>
    </row>
    <row r="1885" spans="1:21" s="4" customFormat="1">
      <c r="A1885" s="10">
        <v>42766</v>
      </c>
      <c r="B1885" s="13">
        <v>388.005</v>
      </c>
      <c r="C1885" s="13">
        <v>250.93799999999999</v>
      </c>
      <c r="D1885" s="13">
        <v>82.564999999999998</v>
      </c>
      <c r="E1885" s="13">
        <v>153.81399999999999</v>
      </c>
      <c r="F1885" s="13">
        <v>166.751</v>
      </c>
      <c r="G1885" s="13">
        <v>110.44</v>
      </c>
      <c r="H1885" s="13">
        <v>184.33099999999999</v>
      </c>
      <c r="I1885" s="13">
        <v>143</v>
      </c>
      <c r="J1885" s="13">
        <v>110.5</v>
      </c>
      <c r="K1885" s="13">
        <v>213.16499999999999</v>
      </c>
      <c r="L1885" s="13">
        <v>267.49900000000002</v>
      </c>
      <c r="M1885" s="13">
        <v>46.773000000000003</v>
      </c>
      <c r="N1885" s="13">
        <v>109.66</v>
      </c>
      <c r="O1885" s="13">
        <v>148.511</v>
      </c>
      <c r="P1885" s="13">
        <v>97.850999999999999</v>
      </c>
      <c r="Q1885" s="13">
        <v>130.16399999999999</v>
      </c>
      <c r="R1885" s="13">
        <v>72.221000000000004</v>
      </c>
      <c r="S1885" s="13" t="e">
        <f t="shared" ref="S1885:S1948" ca="1" si="40">+IFERROR(VLOOKUP($A1885,$Y$28:$Z$330,2,0),S1884)</f>
        <v>#NAME?</v>
      </c>
      <c r="T1885" s="13">
        <v>53</v>
      </c>
      <c r="U1885" s="13">
        <v>19.5</v>
      </c>
    </row>
    <row r="1886" spans="1:21" s="4" customFormat="1">
      <c r="A1886" s="10">
        <v>42767</v>
      </c>
      <c r="B1886" s="13">
        <v>377.66399999999999</v>
      </c>
      <c r="C1886" s="13">
        <v>246.05699999999999</v>
      </c>
      <c r="D1886" s="13">
        <v>80.557000000000002</v>
      </c>
      <c r="E1886" s="13">
        <v>151.38999999999999</v>
      </c>
      <c r="F1886" s="13">
        <v>164.833</v>
      </c>
      <c r="G1886" s="13">
        <v>108.389</v>
      </c>
      <c r="H1886" s="13">
        <v>184.72800000000001</v>
      </c>
      <c r="I1886" s="13">
        <v>143</v>
      </c>
      <c r="J1886" s="13">
        <v>110.5</v>
      </c>
      <c r="K1886" s="13">
        <v>212.71799999999999</v>
      </c>
      <c r="L1886" s="13">
        <v>266.66500000000002</v>
      </c>
      <c r="M1886" s="13">
        <v>46.819000000000003</v>
      </c>
      <c r="N1886" s="13">
        <v>110.995</v>
      </c>
      <c r="O1886" s="13">
        <v>152.16499999999999</v>
      </c>
      <c r="P1886" s="13">
        <v>99.33</v>
      </c>
      <c r="Q1886" s="13">
        <v>131.482</v>
      </c>
      <c r="R1886" s="13">
        <v>72.221000000000004</v>
      </c>
      <c r="S1886" s="13" t="e">
        <f t="shared" ca="1" si="40"/>
        <v>#NAME?</v>
      </c>
      <c r="T1886" s="13">
        <v>53</v>
      </c>
      <c r="U1886" s="13">
        <v>19.5</v>
      </c>
    </row>
    <row r="1887" spans="1:21" s="4" customFormat="1">
      <c r="A1887" s="10">
        <v>42768</v>
      </c>
      <c r="B1887" s="13">
        <v>367.49900000000002</v>
      </c>
      <c r="C1887" s="13">
        <v>243.39699999999999</v>
      </c>
      <c r="D1887" s="13">
        <v>78.825999999999993</v>
      </c>
      <c r="E1887" s="13">
        <v>147.89099999999999</v>
      </c>
      <c r="F1887" s="13">
        <v>162.227</v>
      </c>
      <c r="G1887" s="13">
        <v>105.932</v>
      </c>
      <c r="H1887" s="13">
        <v>180.66499999999999</v>
      </c>
      <c r="I1887" s="13">
        <v>143</v>
      </c>
      <c r="J1887" s="13">
        <v>110.5</v>
      </c>
      <c r="K1887" s="13">
        <v>208.49799999999999</v>
      </c>
      <c r="L1887" s="13">
        <v>258.99</v>
      </c>
      <c r="M1887" s="13">
        <v>46.872999999999998</v>
      </c>
      <c r="N1887" s="13">
        <v>110.333</v>
      </c>
      <c r="O1887" s="13">
        <v>150.001</v>
      </c>
      <c r="P1887" s="13">
        <v>98.331999999999994</v>
      </c>
      <c r="Q1887" s="13">
        <v>129.834</v>
      </c>
      <c r="R1887" s="13">
        <v>72.671999999999997</v>
      </c>
      <c r="S1887" s="13" t="e">
        <f t="shared" ca="1" si="40"/>
        <v>#NAME?</v>
      </c>
      <c r="T1887" s="13">
        <v>53</v>
      </c>
      <c r="U1887" s="13">
        <v>19.5</v>
      </c>
    </row>
    <row r="1888" spans="1:21" s="4" customFormat="1">
      <c r="A1888" s="10">
        <v>42769</v>
      </c>
      <c r="B1888" s="13">
        <v>359.33199999999999</v>
      </c>
      <c r="C1888" s="13">
        <v>239.28</v>
      </c>
      <c r="D1888" s="13">
        <v>76.222999999999999</v>
      </c>
      <c r="E1888" s="13">
        <v>144.72800000000001</v>
      </c>
      <c r="F1888" s="13">
        <v>156.119</v>
      </c>
      <c r="G1888" s="13">
        <v>102.504</v>
      </c>
      <c r="H1888" s="13">
        <v>180.66499999999999</v>
      </c>
      <c r="I1888" s="13">
        <v>143</v>
      </c>
      <c r="J1888" s="13">
        <v>110.5</v>
      </c>
      <c r="K1888" s="13">
        <v>208.49799999999999</v>
      </c>
      <c r="L1888" s="13">
        <v>249.626</v>
      </c>
      <c r="M1888" s="13">
        <v>46.243000000000002</v>
      </c>
      <c r="N1888" s="13">
        <v>107.74299999999999</v>
      </c>
      <c r="O1888" s="13">
        <v>145.96</v>
      </c>
      <c r="P1888" s="13">
        <v>93.921999999999997</v>
      </c>
      <c r="Q1888" s="13">
        <v>126.447</v>
      </c>
      <c r="R1888" s="13">
        <v>70.313999999999993</v>
      </c>
      <c r="S1888" s="13" t="e">
        <f t="shared" ca="1" si="40"/>
        <v>#NAME?</v>
      </c>
      <c r="T1888" s="13">
        <v>53</v>
      </c>
      <c r="U1888" s="13">
        <v>19.5</v>
      </c>
    </row>
    <row r="1889" spans="1:21" s="4" customFormat="1">
      <c r="A1889" s="10">
        <v>42770</v>
      </c>
      <c r="B1889" s="13">
        <v>359.33199999999999</v>
      </c>
      <c r="C1889" s="13">
        <v>239.28</v>
      </c>
      <c r="D1889" s="13">
        <v>76.222999999999999</v>
      </c>
      <c r="E1889" s="13">
        <v>144.72800000000001</v>
      </c>
      <c r="F1889" s="13">
        <v>156.119</v>
      </c>
      <c r="G1889" s="13">
        <v>102.504</v>
      </c>
      <c r="H1889" s="13">
        <v>180.66499999999999</v>
      </c>
      <c r="I1889" s="13">
        <v>143</v>
      </c>
      <c r="J1889" s="13">
        <v>110.5</v>
      </c>
      <c r="K1889" s="13">
        <v>208.49799999999999</v>
      </c>
      <c r="L1889" s="13">
        <v>249.626</v>
      </c>
      <c r="M1889" s="13">
        <v>46.243000000000002</v>
      </c>
      <c r="N1889" s="13">
        <v>107.74299999999999</v>
      </c>
      <c r="O1889" s="13">
        <v>145.96</v>
      </c>
      <c r="P1889" s="13">
        <v>93.921999999999997</v>
      </c>
      <c r="Q1889" s="13">
        <v>126.447</v>
      </c>
      <c r="R1889" s="13">
        <v>70.313999999999993</v>
      </c>
      <c r="S1889" s="13" t="e">
        <f t="shared" ca="1" si="40"/>
        <v>#NAME?</v>
      </c>
      <c r="T1889" s="13">
        <v>53</v>
      </c>
      <c r="U1889" s="13">
        <v>19.5</v>
      </c>
    </row>
    <row r="1890" spans="1:21" s="4" customFormat="1">
      <c r="A1890" s="10">
        <v>42771</v>
      </c>
      <c r="B1890" s="13">
        <v>359.33199999999999</v>
      </c>
      <c r="C1890" s="13">
        <v>239.28</v>
      </c>
      <c r="D1890" s="13">
        <v>76.222999999999999</v>
      </c>
      <c r="E1890" s="13">
        <v>144.72800000000001</v>
      </c>
      <c r="F1890" s="13">
        <v>156.119</v>
      </c>
      <c r="G1890" s="13">
        <v>102.504</v>
      </c>
      <c r="H1890" s="13">
        <v>180.66499999999999</v>
      </c>
      <c r="I1890" s="13">
        <v>143</v>
      </c>
      <c r="J1890" s="13">
        <v>110.5</v>
      </c>
      <c r="K1890" s="13">
        <v>208.49799999999999</v>
      </c>
      <c r="L1890" s="13">
        <v>249.626</v>
      </c>
      <c r="M1890" s="13">
        <v>46.243000000000002</v>
      </c>
      <c r="N1890" s="13">
        <v>107.74299999999999</v>
      </c>
      <c r="O1890" s="13">
        <v>145.96</v>
      </c>
      <c r="P1890" s="13">
        <v>93.921999999999997</v>
      </c>
      <c r="Q1890" s="13">
        <v>126.447</v>
      </c>
      <c r="R1890" s="13">
        <v>70.313999999999993</v>
      </c>
      <c r="S1890" s="13" t="e">
        <f t="shared" ca="1" si="40"/>
        <v>#NAME?</v>
      </c>
      <c r="T1890" s="13">
        <v>53</v>
      </c>
      <c r="U1890" s="13">
        <v>19.5</v>
      </c>
    </row>
    <row r="1891" spans="1:21" s="4" customFormat="1">
      <c r="A1891" s="10">
        <v>42772</v>
      </c>
      <c r="B1891" s="13">
        <v>366.88</v>
      </c>
      <c r="C1891" s="13">
        <v>238.136</v>
      </c>
      <c r="D1891" s="13">
        <v>76.832999999999998</v>
      </c>
      <c r="E1891" s="13">
        <v>144.387</v>
      </c>
      <c r="F1891" s="13">
        <v>157.101</v>
      </c>
      <c r="G1891" s="13">
        <v>103.54900000000001</v>
      </c>
      <c r="H1891" s="13">
        <v>177.21600000000001</v>
      </c>
      <c r="I1891" s="13">
        <v>143</v>
      </c>
      <c r="J1891" s="13">
        <v>110.5</v>
      </c>
      <c r="K1891" s="13">
        <v>205.613</v>
      </c>
      <c r="L1891" s="13">
        <v>250.405</v>
      </c>
      <c r="M1891" s="13">
        <v>45.064999999999998</v>
      </c>
      <c r="N1891" s="13">
        <v>105.851</v>
      </c>
      <c r="O1891" s="13">
        <v>142.61600000000001</v>
      </c>
      <c r="P1891" s="13">
        <v>91.846000000000004</v>
      </c>
      <c r="Q1891" s="13">
        <v>123.55500000000001</v>
      </c>
      <c r="R1891" s="13">
        <v>68.680999999999997</v>
      </c>
      <c r="S1891" s="13" t="e">
        <f t="shared" ca="1" si="40"/>
        <v>#NAME?</v>
      </c>
      <c r="T1891" s="13">
        <v>53</v>
      </c>
      <c r="U1891" s="13">
        <v>19.5</v>
      </c>
    </row>
    <row r="1892" spans="1:21" s="4" customFormat="1">
      <c r="A1892" s="10">
        <v>42773</v>
      </c>
      <c r="B1892" s="13">
        <v>378.44299999999998</v>
      </c>
      <c r="C1892" s="13">
        <v>241.42699999999999</v>
      </c>
      <c r="D1892" s="13">
        <v>77.850999999999999</v>
      </c>
      <c r="E1892" s="13">
        <v>145.374</v>
      </c>
      <c r="F1892" s="13">
        <v>157.76300000000001</v>
      </c>
      <c r="G1892" s="13">
        <v>104.72199999999999</v>
      </c>
      <c r="H1892" s="13">
        <v>179.54</v>
      </c>
      <c r="I1892" s="13">
        <v>143</v>
      </c>
      <c r="J1892" s="13">
        <v>110.5</v>
      </c>
      <c r="K1892" s="13">
        <v>208.46600000000001</v>
      </c>
      <c r="L1892" s="13">
        <v>256.99900000000002</v>
      </c>
      <c r="M1892" s="13">
        <v>45.686</v>
      </c>
      <c r="N1892" s="13">
        <v>105.393</v>
      </c>
      <c r="O1892" s="13">
        <v>142.494</v>
      </c>
      <c r="P1892" s="13">
        <v>91.665999999999997</v>
      </c>
      <c r="Q1892" s="13">
        <v>123.375</v>
      </c>
      <c r="R1892" s="13">
        <v>68.680999999999997</v>
      </c>
      <c r="S1892" s="13" t="e">
        <f t="shared" ca="1" si="40"/>
        <v>#NAME?</v>
      </c>
      <c r="T1892" s="13">
        <v>53</v>
      </c>
      <c r="U1892" s="13">
        <v>19.5</v>
      </c>
    </row>
    <row r="1893" spans="1:21" s="4" customFormat="1">
      <c r="A1893" s="10">
        <v>42774</v>
      </c>
      <c r="B1893" s="13">
        <v>376.83199999999999</v>
      </c>
      <c r="C1893" s="13">
        <v>237.626</v>
      </c>
      <c r="D1893" s="13">
        <v>78.114000000000004</v>
      </c>
      <c r="E1893" s="13">
        <v>147.82300000000001</v>
      </c>
      <c r="F1893" s="13">
        <v>157.416</v>
      </c>
      <c r="G1893" s="13">
        <v>104.88800000000001</v>
      </c>
      <c r="H1893" s="13">
        <v>179.8</v>
      </c>
      <c r="I1893" s="13">
        <v>143</v>
      </c>
      <c r="J1893" s="13">
        <v>110.5</v>
      </c>
      <c r="K1893" s="13">
        <v>206.41300000000001</v>
      </c>
      <c r="L1893" s="13">
        <v>255.20699999999999</v>
      </c>
      <c r="M1893" s="13">
        <v>46.491</v>
      </c>
      <c r="N1893" s="13">
        <v>106.875</v>
      </c>
      <c r="O1893" s="13">
        <v>143.126</v>
      </c>
      <c r="P1893" s="13">
        <v>93.192999999999998</v>
      </c>
      <c r="Q1893" s="13">
        <v>124.798</v>
      </c>
      <c r="R1893" s="13">
        <v>68.27</v>
      </c>
      <c r="S1893" s="13" t="e">
        <f t="shared" ca="1" si="40"/>
        <v>#NAME?</v>
      </c>
      <c r="T1893" s="13">
        <v>53</v>
      </c>
      <c r="U1893" s="13">
        <v>19.5</v>
      </c>
    </row>
    <row r="1894" spans="1:21" s="4" customFormat="1">
      <c r="A1894" s="10">
        <v>42775</v>
      </c>
      <c r="B1894" s="13">
        <v>370.64100000000002</v>
      </c>
      <c r="C1894" s="13">
        <v>234.15</v>
      </c>
      <c r="D1894" s="13">
        <v>77.200999999999993</v>
      </c>
      <c r="E1894" s="13">
        <v>146.535</v>
      </c>
      <c r="F1894" s="13">
        <v>154.62899999999999</v>
      </c>
      <c r="G1894" s="13">
        <v>103.93600000000001</v>
      </c>
      <c r="H1894" s="13">
        <v>176.44399999999999</v>
      </c>
      <c r="I1894" s="13">
        <v>143</v>
      </c>
      <c r="J1894" s="13">
        <v>110.5</v>
      </c>
      <c r="K1894" s="13">
        <v>203.625</v>
      </c>
      <c r="L1894" s="13">
        <v>249.49199999999999</v>
      </c>
      <c r="M1894" s="13">
        <v>46.529000000000003</v>
      </c>
      <c r="N1894" s="13">
        <v>105.411</v>
      </c>
      <c r="O1894" s="13">
        <v>139.447</v>
      </c>
      <c r="P1894" s="13">
        <v>92.552999999999997</v>
      </c>
      <c r="Q1894" s="13">
        <v>122.33199999999999</v>
      </c>
      <c r="R1894" s="13">
        <v>67.316000000000003</v>
      </c>
      <c r="S1894" s="13" t="e">
        <f t="shared" ca="1" si="40"/>
        <v>#NAME?</v>
      </c>
      <c r="T1894" s="13">
        <v>53</v>
      </c>
      <c r="U1894" s="13">
        <v>19.5</v>
      </c>
    </row>
    <row r="1895" spans="1:21" s="4" customFormat="1">
      <c r="A1895" s="10">
        <v>42776</v>
      </c>
      <c r="B1895" s="13">
        <v>365.46600000000001</v>
      </c>
      <c r="C1895" s="13">
        <v>227.98500000000001</v>
      </c>
      <c r="D1895" s="13">
        <v>76.989000000000004</v>
      </c>
      <c r="E1895" s="13">
        <v>143.578</v>
      </c>
      <c r="F1895" s="13">
        <v>151.86600000000001</v>
      </c>
      <c r="G1895" s="13">
        <v>102.23099999999999</v>
      </c>
      <c r="H1895" s="13">
        <v>173.99799999999999</v>
      </c>
      <c r="I1895" s="13">
        <v>143</v>
      </c>
      <c r="J1895" s="13">
        <v>110.5</v>
      </c>
      <c r="K1895" s="13">
        <v>200.322</v>
      </c>
      <c r="L1895" s="13">
        <v>247.48500000000001</v>
      </c>
      <c r="M1895" s="13">
        <v>45.573</v>
      </c>
      <c r="N1895" s="13">
        <v>102.658</v>
      </c>
      <c r="O1895" s="13">
        <v>137.29900000000001</v>
      </c>
      <c r="P1895" s="13">
        <v>90.510999999999996</v>
      </c>
      <c r="Q1895" s="13">
        <v>118.968</v>
      </c>
      <c r="R1895" s="13">
        <v>66.174999999999997</v>
      </c>
      <c r="S1895" s="13" t="e">
        <f t="shared" ca="1" si="40"/>
        <v>#NAME?</v>
      </c>
      <c r="T1895" s="13">
        <v>53</v>
      </c>
      <c r="U1895" s="13">
        <v>19.5</v>
      </c>
    </row>
    <row r="1896" spans="1:21" s="4" customFormat="1">
      <c r="A1896" s="10">
        <v>42777</v>
      </c>
      <c r="B1896" s="13">
        <v>365.46600000000001</v>
      </c>
      <c r="C1896" s="13">
        <v>227.98500000000001</v>
      </c>
      <c r="D1896" s="13">
        <v>76.989000000000004</v>
      </c>
      <c r="E1896" s="13">
        <v>143.578</v>
      </c>
      <c r="F1896" s="13">
        <v>151.86600000000001</v>
      </c>
      <c r="G1896" s="13">
        <v>102.23099999999999</v>
      </c>
      <c r="H1896" s="13">
        <v>173.99799999999999</v>
      </c>
      <c r="I1896" s="13">
        <v>143</v>
      </c>
      <c r="J1896" s="13">
        <v>110.5</v>
      </c>
      <c r="K1896" s="13">
        <v>200.322</v>
      </c>
      <c r="L1896" s="13">
        <v>247.48500000000001</v>
      </c>
      <c r="M1896" s="13">
        <v>45.573</v>
      </c>
      <c r="N1896" s="13">
        <v>102.658</v>
      </c>
      <c r="O1896" s="13">
        <v>137.29900000000001</v>
      </c>
      <c r="P1896" s="13">
        <v>90.510999999999996</v>
      </c>
      <c r="Q1896" s="13">
        <v>118.968</v>
      </c>
      <c r="R1896" s="13">
        <v>66.174999999999997</v>
      </c>
      <c r="S1896" s="13" t="e">
        <f t="shared" ca="1" si="40"/>
        <v>#NAME?</v>
      </c>
      <c r="T1896" s="13">
        <v>53</v>
      </c>
      <c r="U1896" s="13">
        <v>19.5</v>
      </c>
    </row>
    <row r="1897" spans="1:21" s="4" customFormat="1">
      <c r="A1897" s="10">
        <v>42778</v>
      </c>
      <c r="B1897" s="13">
        <v>365.46600000000001</v>
      </c>
      <c r="C1897" s="13">
        <v>227.98500000000001</v>
      </c>
      <c r="D1897" s="13">
        <v>76.989000000000004</v>
      </c>
      <c r="E1897" s="13">
        <v>143.578</v>
      </c>
      <c r="F1897" s="13">
        <v>151.86600000000001</v>
      </c>
      <c r="G1897" s="13">
        <v>102.23099999999999</v>
      </c>
      <c r="H1897" s="13">
        <v>173.99799999999999</v>
      </c>
      <c r="I1897" s="13">
        <v>143</v>
      </c>
      <c r="J1897" s="13">
        <v>110.5</v>
      </c>
      <c r="K1897" s="13">
        <v>200.322</v>
      </c>
      <c r="L1897" s="13">
        <v>247.48500000000001</v>
      </c>
      <c r="M1897" s="13">
        <v>45.573</v>
      </c>
      <c r="N1897" s="13">
        <v>102.658</v>
      </c>
      <c r="O1897" s="13">
        <v>137.29900000000001</v>
      </c>
      <c r="P1897" s="13">
        <v>90.510999999999996</v>
      </c>
      <c r="Q1897" s="13">
        <v>118.968</v>
      </c>
      <c r="R1897" s="13">
        <v>66.174999999999997</v>
      </c>
      <c r="S1897" s="13" t="e">
        <f t="shared" ca="1" si="40"/>
        <v>#NAME?</v>
      </c>
      <c r="T1897" s="13">
        <v>53</v>
      </c>
      <c r="U1897" s="13">
        <v>19.5</v>
      </c>
    </row>
    <row r="1898" spans="1:21" s="4" customFormat="1">
      <c r="A1898" s="10">
        <v>42779</v>
      </c>
      <c r="B1898" s="13">
        <v>356.99900000000002</v>
      </c>
      <c r="C1898" s="13">
        <v>217.13300000000001</v>
      </c>
      <c r="D1898" s="13">
        <v>75.349999999999994</v>
      </c>
      <c r="E1898" s="13">
        <v>137.875</v>
      </c>
      <c r="F1898" s="13">
        <v>143.68600000000001</v>
      </c>
      <c r="G1898" s="13">
        <v>98.61</v>
      </c>
      <c r="H1898" s="13">
        <v>166.39099999999999</v>
      </c>
      <c r="I1898" s="13">
        <v>143</v>
      </c>
      <c r="J1898" s="13">
        <v>110.5</v>
      </c>
      <c r="K1898" s="13">
        <v>195.608</v>
      </c>
      <c r="L1898" s="13">
        <v>242.44399999999999</v>
      </c>
      <c r="M1898" s="13">
        <v>45.53</v>
      </c>
      <c r="N1898" s="13">
        <v>101.53</v>
      </c>
      <c r="O1898" s="13">
        <v>136.44399999999999</v>
      </c>
      <c r="P1898" s="13">
        <v>89.917000000000002</v>
      </c>
      <c r="Q1898" s="13">
        <v>117.678</v>
      </c>
      <c r="R1898" s="13">
        <v>65.682000000000002</v>
      </c>
      <c r="S1898" s="13" t="e">
        <f t="shared" ca="1" si="40"/>
        <v>#NAME?</v>
      </c>
      <c r="T1898" s="13">
        <v>53</v>
      </c>
      <c r="U1898" s="13">
        <v>19.5</v>
      </c>
    </row>
    <row r="1899" spans="1:21" s="4" customFormat="1">
      <c r="A1899" s="10">
        <v>42780</v>
      </c>
      <c r="B1899" s="13">
        <v>354.28300000000002</v>
      </c>
      <c r="C1899" s="13">
        <v>217.70400000000001</v>
      </c>
      <c r="D1899" s="13">
        <v>75.58</v>
      </c>
      <c r="E1899" s="13">
        <v>137.96700000000001</v>
      </c>
      <c r="F1899" s="13">
        <v>144.815</v>
      </c>
      <c r="G1899" s="13">
        <v>98.69</v>
      </c>
      <c r="H1899" s="13">
        <v>164.13499999999999</v>
      </c>
      <c r="I1899" s="13">
        <v>143</v>
      </c>
      <c r="J1899" s="13">
        <v>110.5</v>
      </c>
      <c r="K1899" s="13">
        <v>190.52099999999999</v>
      </c>
      <c r="L1899" s="13">
        <v>235.989</v>
      </c>
      <c r="M1899" s="13">
        <v>44.445</v>
      </c>
      <c r="N1899" s="13">
        <v>97.334000000000003</v>
      </c>
      <c r="O1899" s="13">
        <v>132.667</v>
      </c>
      <c r="P1899" s="13">
        <v>84.715999999999994</v>
      </c>
      <c r="Q1899" s="13">
        <v>114.196</v>
      </c>
      <c r="R1899" s="13">
        <v>64.018000000000001</v>
      </c>
      <c r="S1899" s="13" t="e">
        <f t="shared" ca="1" si="40"/>
        <v>#NAME?</v>
      </c>
      <c r="T1899" s="13">
        <v>53</v>
      </c>
      <c r="U1899" s="13">
        <v>19.5</v>
      </c>
    </row>
    <row r="1900" spans="1:21" s="4" customFormat="1">
      <c r="A1900" s="10">
        <v>42781</v>
      </c>
      <c r="B1900" s="13">
        <v>364.221</v>
      </c>
      <c r="C1900" s="13">
        <v>221.31399999999999</v>
      </c>
      <c r="D1900" s="13">
        <v>78.013999999999996</v>
      </c>
      <c r="E1900" s="13">
        <v>141.619</v>
      </c>
      <c r="F1900" s="13">
        <v>150.071</v>
      </c>
      <c r="G1900" s="13">
        <v>102.687</v>
      </c>
      <c r="H1900" s="13">
        <v>173.774</v>
      </c>
      <c r="I1900" s="13">
        <v>143</v>
      </c>
      <c r="J1900" s="13">
        <v>110.5</v>
      </c>
      <c r="K1900" s="13">
        <v>187.27600000000001</v>
      </c>
      <c r="L1900" s="13">
        <v>237.07900000000001</v>
      </c>
      <c r="M1900" s="13">
        <v>45.64</v>
      </c>
      <c r="N1900" s="13">
        <v>98.332999999999998</v>
      </c>
      <c r="O1900" s="13">
        <v>135.71700000000001</v>
      </c>
      <c r="P1900" s="13">
        <v>86.658000000000001</v>
      </c>
      <c r="Q1900" s="13">
        <v>115.277</v>
      </c>
      <c r="R1900" s="13">
        <v>66.037000000000006</v>
      </c>
      <c r="S1900" s="13" t="e">
        <f t="shared" ca="1" si="40"/>
        <v>#NAME?</v>
      </c>
      <c r="T1900" s="13">
        <v>53</v>
      </c>
      <c r="U1900" s="13">
        <v>19.5</v>
      </c>
    </row>
    <row r="1901" spans="1:21" s="4" customFormat="1">
      <c r="A1901" s="10">
        <v>42782</v>
      </c>
      <c r="B1901" s="13">
        <v>367.928</v>
      </c>
      <c r="C1901" s="13">
        <v>228.01499999999999</v>
      </c>
      <c r="D1901" s="13">
        <v>80.775000000000006</v>
      </c>
      <c r="E1901" s="13">
        <v>144.113</v>
      </c>
      <c r="F1901" s="13">
        <v>154.75800000000001</v>
      </c>
      <c r="G1901" s="13">
        <v>105.83199999999999</v>
      </c>
      <c r="H1901" s="13">
        <v>177.27600000000001</v>
      </c>
      <c r="I1901" s="13">
        <v>143</v>
      </c>
      <c r="J1901" s="13">
        <v>110.5</v>
      </c>
      <c r="K1901" s="13">
        <v>186.309</v>
      </c>
      <c r="L1901" s="13">
        <v>237.40799999999999</v>
      </c>
      <c r="M1901" s="13">
        <v>46.16</v>
      </c>
      <c r="N1901" s="13">
        <v>98.32</v>
      </c>
      <c r="O1901" s="13">
        <v>137.07599999999999</v>
      </c>
      <c r="P1901" s="13">
        <v>86.653000000000006</v>
      </c>
      <c r="Q1901" s="13">
        <v>115.57299999999999</v>
      </c>
      <c r="R1901" s="13">
        <v>63.485999999999997</v>
      </c>
      <c r="S1901" s="13" t="e">
        <f t="shared" ca="1" si="40"/>
        <v>#NAME?</v>
      </c>
      <c r="T1901" s="13">
        <v>53</v>
      </c>
      <c r="U1901" s="13">
        <v>19.5</v>
      </c>
    </row>
    <row r="1902" spans="1:21" s="4" customFormat="1">
      <c r="A1902" s="10">
        <v>42783</v>
      </c>
      <c r="B1902" s="13">
        <v>364.983</v>
      </c>
      <c r="C1902" s="13">
        <v>231.21600000000001</v>
      </c>
      <c r="D1902" s="13">
        <v>81.811999999999998</v>
      </c>
      <c r="E1902" s="13">
        <v>145.38900000000001</v>
      </c>
      <c r="F1902" s="13">
        <v>157.94999999999999</v>
      </c>
      <c r="G1902" s="13">
        <v>107.297</v>
      </c>
      <c r="H1902" s="13">
        <v>182.15799999999999</v>
      </c>
      <c r="I1902" s="13">
        <v>143</v>
      </c>
      <c r="J1902" s="13">
        <v>110.5</v>
      </c>
      <c r="K1902" s="13">
        <v>191.96899999999999</v>
      </c>
      <c r="L1902" s="13">
        <v>240.85900000000001</v>
      </c>
      <c r="M1902" s="13">
        <v>46.64</v>
      </c>
      <c r="N1902" s="13">
        <v>98.635000000000005</v>
      </c>
      <c r="O1902" s="13">
        <v>136.52500000000001</v>
      </c>
      <c r="P1902" s="13">
        <v>87.105999999999995</v>
      </c>
      <c r="Q1902" s="13">
        <v>115.554</v>
      </c>
      <c r="R1902" s="13">
        <v>63.223999999999997</v>
      </c>
      <c r="S1902" s="13" t="e">
        <f t="shared" ca="1" si="40"/>
        <v>#NAME?</v>
      </c>
      <c r="T1902" s="13">
        <v>53</v>
      </c>
      <c r="U1902" s="13">
        <v>19.5</v>
      </c>
    </row>
    <row r="1903" spans="1:21" s="4" customFormat="1">
      <c r="A1903" s="10">
        <v>42784</v>
      </c>
      <c r="B1903" s="13">
        <v>364.983</v>
      </c>
      <c r="C1903" s="13">
        <v>231.21600000000001</v>
      </c>
      <c r="D1903" s="13">
        <v>81.811999999999998</v>
      </c>
      <c r="E1903" s="13">
        <v>145.38900000000001</v>
      </c>
      <c r="F1903" s="13">
        <v>157.94999999999999</v>
      </c>
      <c r="G1903" s="13">
        <v>107.297</v>
      </c>
      <c r="H1903" s="13">
        <v>182.15799999999999</v>
      </c>
      <c r="I1903" s="13">
        <v>143</v>
      </c>
      <c r="J1903" s="13">
        <v>110.5</v>
      </c>
      <c r="K1903" s="13">
        <v>191.96899999999999</v>
      </c>
      <c r="L1903" s="13">
        <v>240.85900000000001</v>
      </c>
      <c r="M1903" s="13">
        <v>46.64</v>
      </c>
      <c r="N1903" s="13">
        <v>98.635000000000005</v>
      </c>
      <c r="O1903" s="13">
        <v>136.52500000000001</v>
      </c>
      <c r="P1903" s="13">
        <v>87.105999999999995</v>
      </c>
      <c r="Q1903" s="13">
        <v>115.554</v>
      </c>
      <c r="R1903" s="13">
        <v>63.223999999999997</v>
      </c>
      <c r="S1903" s="13" t="e">
        <f t="shared" ca="1" si="40"/>
        <v>#NAME?</v>
      </c>
      <c r="T1903" s="13">
        <v>53</v>
      </c>
      <c r="U1903" s="13">
        <v>19.5</v>
      </c>
    </row>
    <row r="1904" spans="1:21" s="4" customFormat="1">
      <c r="A1904" s="10">
        <v>42785</v>
      </c>
      <c r="B1904" s="13">
        <v>364.983</v>
      </c>
      <c r="C1904" s="13">
        <v>231.21600000000001</v>
      </c>
      <c r="D1904" s="13">
        <v>81.811999999999998</v>
      </c>
      <c r="E1904" s="13">
        <v>145.38900000000001</v>
      </c>
      <c r="F1904" s="13">
        <v>157.94999999999999</v>
      </c>
      <c r="G1904" s="13">
        <v>107.297</v>
      </c>
      <c r="H1904" s="13">
        <v>182.15799999999999</v>
      </c>
      <c r="I1904" s="13">
        <v>143</v>
      </c>
      <c r="J1904" s="13">
        <v>110.5</v>
      </c>
      <c r="K1904" s="13">
        <v>191.96899999999999</v>
      </c>
      <c r="L1904" s="13">
        <v>240.85900000000001</v>
      </c>
      <c r="M1904" s="13">
        <v>46.64</v>
      </c>
      <c r="N1904" s="13">
        <v>98.635000000000005</v>
      </c>
      <c r="O1904" s="13">
        <v>136.52500000000001</v>
      </c>
      <c r="P1904" s="13">
        <v>87.105999999999995</v>
      </c>
      <c r="Q1904" s="13">
        <v>115.554</v>
      </c>
      <c r="R1904" s="13">
        <v>63.223999999999997</v>
      </c>
      <c r="S1904" s="13" t="e">
        <f t="shared" ca="1" si="40"/>
        <v>#NAME?</v>
      </c>
      <c r="T1904" s="13">
        <v>53</v>
      </c>
      <c r="U1904" s="13">
        <v>19.5</v>
      </c>
    </row>
    <row r="1905" spans="1:21" s="4" customFormat="1">
      <c r="A1905" s="10">
        <v>42786</v>
      </c>
      <c r="B1905" s="13">
        <v>364.97</v>
      </c>
      <c r="C1905" s="13">
        <v>231.39</v>
      </c>
      <c r="D1905" s="13">
        <v>81.924000000000007</v>
      </c>
      <c r="E1905" s="13">
        <v>145.59200000000001</v>
      </c>
      <c r="F1905" s="13">
        <v>158.303</v>
      </c>
      <c r="G1905" s="13">
        <v>107.238</v>
      </c>
      <c r="H1905" s="13">
        <v>178.977</v>
      </c>
      <c r="I1905" s="13">
        <v>143</v>
      </c>
      <c r="J1905" s="13">
        <v>110.5</v>
      </c>
      <c r="K1905" s="13">
        <v>195.57300000000001</v>
      </c>
      <c r="L1905" s="13">
        <v>241.57400000000001</v>
      </c>
      <c r="M1905" s="13">
        <v>46.847999999999999</v>
      </c>
      <c r="N1905" s="13">
        <v>98.697999999999993</v>
      </c>
      <c r="O1905" s="13">
        <v>135.447</v>
      </c>
      <c r="P1905" s="13">
        <v>87.992999999999995</v>
      </c>
      <c r="Q1905" s="13">
        <v>114.995</v>
      </c>
      <c r="R1905" s="13">
        <v>63.223999999999997</v>
      </c>
      <c r="S1905" s="13" t="e">
        <f t="shared" ca="1" si="40"/>
        <v>#NAME?</v>
      </c>
      <c r="T1905" s="13">
        <v>53</v>
      </c>
      <c r="U1905" s="13">
        <v>19.5</v>
      </c>
    </row>
    <row r="1906" spans="1:21" s="4" customFormat="1">
      <c r="A1906" s="10">
        <v>42787</v>
      </c>
      <c r="B1906" s="13">
        <v>357.24200000000002</v>
      </c>
      <c r="C1906" s="13">
        <v>225.41399999999999</v>
      </c>
      <c r="D1906" s="13">
        <v>77.751000000000005</v>
      </c>
      <c r="E1906" s="13">
        <v>140.61600000000001</v>
      </c>
      <c r="F1906" s="13">
        <v>150.274</v>
      </c>
      <c r="G1906" s="13">
        <v>103.51600000000001</v>
      </c>
      <c r="H1906" s="13">
        <v>175.11</v>
      </c>
      <c r="I1906" s="13">
        <v>143</v>
      </c>
      <c r="J1906" s="13">
        <v>110.5</v>
      </c>
      <c r="K1906" s="13">
        <v>193.83</v>
      </c>
      <c r="L1906" s="13">
        <v>239.501</v>
      </c>
      <c r="M1906" s="13">
        <v>45.39</v>
      </c>
      <c r="N1906" s="13">
        <v>96.427000000000007</v>
      </c>
      <c r="O1906" s="13">
        <v>132.167</v>
      </c>
      <c r="P1906" s="13">
        <v>85.275999999999996</v>
      </c>
      <c r="Q1906" s="13">
        <v>111.9</v>
      </c>
      <c r="R1906" s="13">
        <v>58.941000000000003</v>
      </c>
      <c r="S1906" s="13" t="e">
        <f t="shared" ca="1" si="40"/>
        <v>#NAME?</v>
      </c>
      <c r="T1906" s="13">
        <v>53</v>
      </c>
      <c r="U1906" s="13">
        <v>19.5</v>
      </c>
    </row>
    <row r="1907" spans="1:21" s="4" customFormat="1">
      <c r="A1907" s="10">
        <v>42788</v>
      </c>
      <c r="B1907" s="13">
        <v>355.33699999999999</v>
      </c>
      <c r="C1907" s="13">
        <v>224.30500000000001</v>
      </c>
      <c r="D1907" s="13">
        <v>74.817999999999998</v>
      </c>
      <c r="E1907" s="13">
        <v>137.86799999999999</v>
      </c>
      <c r="F1907" s="13">
        <v>146.93</v>
      </c>
      <c r="G1907" s="13">
        <v>101.66800000000001</v>
      </c>
      <c r="H1907" s="13">
        <v>174.732</v>
      </c>
      <c r="I1907" s="13">
        <v>143</v>
      </c>
      <c r="J1907" s="13">
        <v>110.5</v>
      </c>
      <c r="K1907" s="13">
        <v>193.18700000000001</v>
      </c>
      <c r="L1907" s="13">
        <v>238.77199999999999</v>
      </c>
      <c r="M1907" s="13">
        <v>43.917000000000002</v>
      </c>
      <c r="N1907" s="13">
        <v>93.113</v>
      </c>
      <c r="O1907" s="13">
        <v>127.667</v>
      </c>
      <c r="P1907" s="13">
        <v>83.584000000000003</v>
      </c>
      <c r="Q1907" s="13">
        <v>109.127</v>
      </c>
      <c r="R1907" s="13">
        <v>56.511000000000003</v>
      </c>
      <c r="S1907" s="13" t="e">
        <f t="shared" ca="1" si="40"/>
        <v>#NAME?</v>
      </c>
      <c r="T1907" s="13">
        <v>53</v>
      </c>
      <c r="U1907" s="13">
        <v>19.5</v>
      </c>
    </row>
    <row r="1908" spans="1:21" s="4" customFormat="1">
      <c r="A1908" s="10">
        <v>42789</v>
      </c>
      <c r="B1908" s="13">
        <v>347.59199999999998</v>
      </c>
      <c r="C1908" s="13">
        <v>220.102</v>
      </c>
      <c r="D1908" s="13">
        <v>73.834000000000003</v>
      </c>
      <c r="E1908" s="13">
        <v>135.65</v>
      </c>
      <c r="F1908" s="13">
        <v>140.42599999999999</v>
      </c>
      <c r="G1908" s="13">
        <v>99.111000000000004</v>
      </c>
      <c r="H1908" s="13">
        <v>168.33600000000001</v>
      </c>
      <c r="I1908" s="13">
        <v>143</v>
      </c>
      <c r="J1908" s="13">
        <v>110.5</v>
      </c>
      <c r="K1908" s="13">
        <v>188.857</v>
      </c>
      <c r="L1908" s="13">
        <v>236.34299999999999</v>
      </c>
      <c r="M1908" s="13">
        <v>44.167999999999999</v>
      </c>
      <c r="N1908" s="13">
        <v>91.634</v>
      </c>
      <c r="O1908" s="13">
        <v>126.636</v>
      </c>
      <c r="P1908" s="13">
        <v>82.888999999999996</v>
      </c>
      <c r="Q1908" s="13">
        <v>107.608</v>
      </c>
      <c r="R1908" s="13">
        <v>54.424999999999997</v>
      </c>
      <c r="S1908" s="13" t="e">
        <f t="shared" ca="1" si="40"/>
        <v>#NAME?</v>
      </c>
      <c r="T1908" s="13">
        <v>53</v>
      </c>
      <c r="U1908" s="13">
        <v>19.5</v>
      </c>
    </row>
    <row r="1909" spans="1:21" s="4" customFormat="1">
      <c r="A1909" s="10">
        <v>42790</v>
      </c>
      <c r="B1909" s="13">
        <v>351.39299999999997</v>
      </c>
      <c r="C1909" s="13">
        <v>222.16800000000001</v>
      </c>
      <c r="D1909" s="13">
        <v>73.852999999999994</v>
      </c>
      <c r="E1909" s="13">
        <v>137.61000000000001</v>
      </c>
      <c r="F1909" s="13">
        <v>139.07400000000001</v>
      </c>
      <c r="G1909" s="13">
        <v>100.46599999999999</v>
      </c>
      <c r="H1909" s="13">
        <v>171.37700000000001</v>
      </c>
      <c r="I1909" s="13">
        <v>143</v>
      </c>
      <c r="J1909" s="13">
        <v>110.5</v>
      </c>
      <c r="K1909" s="13">
        <v>192.77199999999999</v>
      </c>
      <c r="L1909" s="13">
        <v>237.31399999999999</v>
      </c>
      <c r="M1909" s="13">
        <v>44.42</v>
      </c>
      <c r="N1909" s="13">
        <v>90.991</v>
      </c>
      <c r="O1909" s="13">
        <v>126.239</v>
      </c>
      <c r="P1909" s="13">
        <v>82.825999999999993</v>
      </c>
      <c r="Q1909" s="13">
        <v>107.458</v>
      </c>
      <c r="R1909" s="13">
        <v>54.551000000000002</v>
      </c>
      <c r="S1909" s="13" t="e">
        <f t="shared" ca="1" si="40"/>
        <v>#NAME?</v>
      </c>
      <c r="T1909" s="13">
        <v>53</v>
      </c>
      <c r="U1909" s="13">
        <v>19.5</v>
      </c>
    </row>
    <row r="1910" spans="1:21" s="4" customFormat="1">
      <c r="A1910" s="10">
        <v>42791</v>
      </c>
      <c r="B1910" s="13">
        <v>351.39299999999997</v>
      </c>
      <c r="C1910" s="13">
        <v>222.16800000000001</v>
      </c>
      <c r="D1910" s="13">
        <v>73.852999999999994</v>
      </c>
      <c r="E1910" s="13">
        <v>137.61000000000001</v>
      </c>
      <c r="F1910" s="13">
        <v>139.07400000000001</v>
      </c>
      <c r="G1910" s="13">
        <v>100.46599999999999</v>
      </c>
      <c r="H1910" s="13">
        <v>171.37700000000001</v>
      </c>
      <c r="I1910" s="13">
        <v>143</v>
      </c>
      <c r="J1910" s="13">
        <v>110.5</v>
      </c>
      <c r="K1910" s="13">
        <v>192.77199999999999</v>
      </c>
      <c r="L1910" s="13">
        <v>237.31399999999999</v>
      </c>
      <c r="M1910" s="13">
        <v>44.42</v>
      </c>
      <c r="N1910" s="13">
        <v>90.991</v>
      </c>
      <c r="O1910" s="13">
        <v>126.239</v>
      </c>
      <c r="P1910" s="13">
        <v>82.825999999999993</v>
      </c>
      <c r="Q1910" s="13">
        <v>107.458</v>
      </c>
      <c r="R1910" s="13">
        <v>54.551000000000002</v>
      </c>
      <c r="S1910" s="13" t="e">
        <f t="shared" ca="1" si="40"/>
        <v>#NAME?</v>
      </c>
      <c r="T1910" s="13">
        <v>53</v>
      </c>
      <c r="U1910" s="13">
        <v>19.5</v>
      </c>
    </row>
    <row r="1911" spans="1:21" s="4" customFormat="1">
      <c r="A1911" s="10">
        <v>42792</v>
      </c>
      <c r="B1911" s="13">
        <v>351.39299999999997</v>
      </c>
      <c r="C1911" s="13">
        <v>222.16800000000001</v>
      </c>
      <c r="D1911" s="13">
        <v>73.852999999999994</v>
      </c>
      <c r="E1911" s="13">
        <v>137.61000000000001</v>
      </c>
      <c r="F1911" s="13">
        <v>139.07400000000001</v>
      </c>
      <c r="G1911" s="13">
        <v>100.46599999999999</v>
      </c>
      <c r="H1911" s="13">
        <v>171.37700000000001</v>
      </c>
      <c r="I1911" s="13">
        <v>143</v>
      </c>
      <c r="J1911" s="13">
        <v>110.5</v>
      </c>
      <c r="K1911" s="13">
        <v>192.77199999999999</v>
      </c>
      <c r="L1911" s="13">
        <v>237.31399999999999</v>
      </c>
      <c r="M1911" s="13">
        <v>44.42</v>
      </c>
      <c r="N1911" s="13">
        <v>90.991</v>
      </c>
      <c r="O1911" s="13">
        <v>126.239</v>
      </c>
      <c r="P1911" s="13">
        <v>82.825999999999993</v>
      </c>
      <c r="Q1911" s="13">
        <v>107.458</v>
      </c>
      <c r="R1911" s="13">
        <v>54.551000000000002</v>
      </c>
      <c r="S1911" s="13" t="e">
        <f t="shared" ca="1" si="40"/>
        <v>#NAME?</v>
      </c>
      <c r="T1911" s="13">
        <v>53</v>
      </c>
      <c r="U1911" s="13">
        <v>19.5</v>
      </c>
    </row>
    <row r="1912" spans="1:21" s="4" customFormat="1">
      <c r="A1912" s="10">
        <v>42793</v>
      </c>
      <c r="B1912" s="13">
        <v>356.68599999999998</v>
      </c>
      <c r="C1912" s="13">
        <v>220.95400000000001</v>
      </c>
      <c r="D1912" s="13">
        <v>73.995000000000005</v>
      </c>
      <c r="E1912" s="13">
        <v>138.41</v>
      </c>
      <c r="F1912" s="13">
        <v>138.018</v>
      </c>
      <c r="G1912" s="13">
        <v>100.914</v>
      </c>
      <c r="H1912" s="13">
        <v>168.5</v>
      </c>
      <c r="I1912" s="13">
        <v>143</v>
      </c>
      <c r="J1912" s="13">
        <v>110.5</v>
      </c>
      <c r="K1912" s="13">
        <v>189.446</v>
      </c>
      <c r="L1912" s="13">
        <v>237.26599999999999</v>
      </c>
      <c r="M1912" s="13">
        <v>44.142000000000003</v>
      </c>
      <c r="N1912" s="13">
        <v>91.441000000000003</v>
      </c>
      <c r="O1912" s="13">
        <v>128.44399999999999</v>
      </c>
      <c r="P1912" s="13">
        <v>83.635999999999996</v>
      </c>
      <c r="Q1912" s="13">
        <v>109.114</v>
      </c>
      <c r="R1912" s="13">
        <v>55.280999999999999</v>
      </c>
      <c r="S1912" s="13" t="e">
        <f t="shared" ca="1" si="40"/>
        <v>#NAME?</v>
      </c>
      <c r="T1912" s="13">
        <v>53</v>
      </c>
      <c r="U1912" s="13">
        <v>19.5</v>
      </c>
    </row>
    <row r="1913" spans="1:21" s="4" customFormat="1">
      <c r="A1913" s="10">
        <v>42794</v>
      </c>
      <c r="B1913" s="13">
        <v>358.3</v>
      </c>
      <c r="C1913" s="13">
        <v>223.73699999999999</v>
      </c>
      <c r="D1913" s="13">
        <v>73.412999999999997</v>
      </c>
      <c r="E1913" s="13">
        <v>140.43799999999999</v>
      </c>
      <c r="F1913" s="13">
        <v>141.63800000000001</v>
      </c>
      <c r="G1913" s="13">
        <v>102.328</v>
      </c>
      <c r="H1913" s="13">
        <v>168.31899999999999</v>
      </c>
      <c r="I1913" s="13">
        <v>143</v>
      </c>
      <c r="J1913" s="13">
        <v>110.5</v>
      </c>
      <c r="K1913" s="13">
        <v>191.29599999999999</v>
      </c>
      <c r="L1913" s="13">
        <v>240.89099999999999</v>
      </c>
      <c r="M1913" s="13">
        <v>45</v>
      </c>
      <c r="N1913" s="13">
        <v>91.203999999999994</v>
      </c>
      <c r="O1913" s="13">
        <v>129.774</v>
      </c>
      <c r="P1913" s="13">
        <v>85.167000000000002</v>
      </c>
      <c r="Q1913" s="13">
        <v>109.08799999999999</v>
      </c>
      <c r="R1913" s="13">
        <v>55.131</v>
      </c>
      <c r="S1913" s="13" t="e">
        <f t="shared" ca="1" si="40"/>
        <v>#NAME?</v>
      </c>
      <c r="T1913" s="13">
        <v>53</v>
      </c>
      <c r="U1913" s="13">
        <v>19.5</v>
      </c>
    </row>
    <row r="1914" spans="1:21" s="4" customFormat="1">
      <c r="A1914" s="10">
        <v>42795</v>
      </c>
      <c r="B1914" s="13">
        <v>345.30200000000002</v>
      </c>
      <c r="C1914" s="13">
        <v>215.61</v>
      </c>
      <c r="D1914" s="13">
        <v>69.347999999999999</v>
      </c>
      <c r="E1914" s="13">
        <v>134.62899999999999</v>
      </c>
      <c r="F1914" s="13">
        <v>134.77500000000001</v>
      </c>
      <c r="G1914" s="13">
        <v>97.899000000000001</v>
      </c>
      <c r="H1914" s="13">
        <v>165.80199999999999</v>
      </c>
      <c r="I1914" s="13">
        <v>143</v>
      </c>
      <c r="J1914" s="13">
        <v>110.5</v>
      </c>
      <c r="K1914" s="13">
        <v>191.017</v>
      </c>
      <c r="L1914" s="13">
        <v>243.13</v>
      </c>
      <c r="M1914" s="13">
        <v>44.972000000000001</v>
      </c>
      <c r="N1914" s="13">
        <v>90.905000000000001</v>
      </c>
      <c r="O1914" s="13">
        <v>128.816</v>
      </c>
      <c r="P1914" s="13">
        <v>85.328999999999994</v>
      </c>
      <c r="Q1914" s="13">
        <v>109.39</v>
      </c>
      <c r="R1914" s="13">
        <v>55.131</v>
      </c>
      <c r="S1914" s="13" t="e">
        <f t="shared" ca="1" si="40"/>
        <v>#NAME?</v>
      </c>
      <c r="T1914" s="13">
        <v>53</v>
      </c>
      <c r="U1914" s="13">
        <v>19.5</v>
      </c>
    </row>
    <row r="1915" spans="1:21" s="4" customFormat="1">
      <c r="A1915" s="10">
        <v>42796</v>
      </c>
      <c r="B1915" s="13">
        <v>350.24799999999999</v>
      </c>
      <c r="C1915" s="13">
        <v>223.60599999999999</v>
      </c>
      <c r="D1915" s="13">
        <v>72.063000000000002</v>
      </c>
      <c r="E1915" s="13">
        <v>136.68600000000001</v>
      </c>
      <c r="F1915" s="13">
        <v>136.68600000000001</v>
      </c>
      <c r="G1915" s="13">
        <v>100.187</v>
      </c>
      <c r="H1915" s="13">
        <v>165.839</v>
      </c>
      <c r="I1915" s="13">
        <v>143</v>
      </c>
      <c r="J1915" s="13">
        <v>110.5</v>
      </c>
      <c r="K1915" s="13">
        <v>191.017</v>
      </c>
      <c r="L1915" s="13">
        <v>243.71199999999999</v>
      </c>
      <c r="M1915" s="13">
        <v>43.969000000000001</v>
      </c>
      <c r="N1915" s="13">
        <v>88.281999999999996</v>
      </c>
      <c r="O1915" s="13">
        <v>126.601</v>
      </c>
      <c r="P1915" s="13">
        <v>83.046000000000006</v>
      </c>
      <c r="Q1915" s="13">
        <v>107.407</v>
      </c>
      <c r="R1915" s="13">
        <v>54.81</v>
      </c>
      <c r="S1915" s="13" t="e">
        <f t="shared" ca="1" si="40"/>
        <v>#NAME?</v>
      </c>
      <c r="T1915" s="13">
        <v>53</v>
      </c>
      <c r="U1915" s="13">
        <v>19.5</v>
      </c>
    </row>
    <row r="1916" spans="1:21" s="4" customFormat="1">
      <c r="A1916" s="10">
        <v>42797</v>
      </c>
      <c r="B1916" s="13">
        <v>344.51600000000002</v>
      </c>
      <c r="C1916" s="13">
        <v>218.381</v>
      </c>
      <c r="D1916" s="13">
        <v>71.123999999999995</v>
      </c>
      <c r="E1916" s="13">
        <v>132.65199999999999</v>
      </c>
      <c r="F1916" s="13">
        <v>131.06899999999999</v>
      </c>
      <c r="G1916" s="13">
        <v>97.548000000000002</v>
      </c>
      <c r="H1916" s="13">
        <v>165.93799999999999</v>
      </c>
      <c r="I1916" s="13">
        <v>143</v>
      </c>
      <c r="J1916" s="13">
        <v>110.5</v>
      </c>
      <c r="K1916" s="13">
        <v>191.017</v>
      </c>
      <c r="L1916" s="13">
        <v>243.54499999999999</v>
      </c>
      <c r="M1916" s="13">
        <v>45.27</v>
      </c>
      <c r="N1916" s="13">
        <v>89</v>
      </c>
      <c r="O1916" s="13">
        <v>127.729</v>
      </c>
      <c r="P1916" s="13">
        <v>84.132000000000005</v>
      </c>
      <c r="Q1916" s="13">
        <v>108.373</v>
      </c>
      <c r="R1916" s="13">
        <v>54.81</v>
      </c>
      <c r="S1916" s="13" t="e">
        <f t="shared" ca="1" si="40"/>
        <v>#NAME?</v>
      </c>
      <c r="T1916" s="13">
        <v>53</v>
      </c>
      <c r="U1916" s="13">
        <v>19.5</v>
      </c>
    </row>
    <row r="1917" spans="1:21" s="4" customFormat="1">
      <c r="A1917" s="10">
        <v>42798</v>
      </c>
      <c r="B1917" s="13">
        <v>344.51600000000002</v>
      </c>
      <c r="C1917" s="13">
        <v>218.381</v>
      </c>
      <c r="D1917" s="13">
        <v>71.123999999999995</v>
      </c>
      <c r="E1917" s="13">
        <v>132.65199999999999</v>
      </c>
      <c r="F1917" s="13">
        <v>131.06899999999999</v>
      </c>
      <c r="G1917" s="13">
        <v>97.548000000000002</v>
      </c>
      <c r="H1917" s="13">
        <v>165.93799999999999</v>
      </c>
      <c r="I1917" s="13">
        <v>143</v>
      </c>
      <c r="J1917" s="13">
        <v>110.5</v>
      </c>
      <c r="K1917" s="13">
        <v>191.017</v>
      </c>
      <c r="L1917" s="13">
        <v>243.54499999999999</v>
      </c>
      <c r="M1917" s="13">
        <v>45.27</v>
      </c>
      <c r="N1917" s="13">
        <v>89</v>
      </c>
      <c r="O1917" s="13">
        <v>127.729</v>
      </c>
      <c r="P1917" s="13">
        <v>84.132000000000005</v>
      </c>
      <c r="Q1917" s="13">
        <v>108.373</v>
      </c>
      <c r="R1917" s="13">
        <v>54.81</v>
      </c>
      <c r="S1917" s="13" t="e">
        <f t="shared" ca="1" si="40"/>
        <v>#NAME?</v>
      </c>
      <c r="T1917" s="13">
        <v>53</v>
      </c>
      <c r="U1917" s="13">
        <v>19.5</v>
      </c>
    </row>
    <row r="1918" spans="1:21" s="4" customFormat="1">
      <c r="A1918" s="10">
        <v>42799</v>
      </c>
      <c r="B1918" s="13">
        <v>344.51600000000002</v>
      </c>
      <c r="C1918" s="13">
        <v>218.381</v>
      </c>
      <c r="D1918" s="13">
        <v>71.123999999999995</v>
      </c>
      <c r="E1918" s="13">
        <v>132.65199999999999</v>
      </c>
      <c r="F1918" s="13">
        <v>131.06899999999999</v>
      </c>
      <c r="G1918" s="13">
        <v>97.548000000000002</v>
      </c>
      <c r="H1918" s="13">
        <v>165.93799999999999</v>
      </c>
      <c r="I1918" s="13">
        <v>143</v>
      </c>
      <c r="J1918" s="13">
        <v>110.5</v>
      </c>
      <c r="K1918" s="13">
        <v>191.017</v>
      </c>
      <c r="L1918" s="13">
        <v>243.54499999999999</v>
      </c>
      <c r="M1918" s="13">
        <v>45.27</v>
      </c>
      <c r="N1918" s="13">
        <v>89</v>
      </c>
      <c r="O1918" s="13">
        <v>127.729</v>
      </c>
      <c r="P1918" s="13">
        <v>84.132000000000005</v>
      </c>
      <c r="Q1918" s="13">
        <v>108.373</v>
      </c>
      <c r="R1918" s="13">
        <v>54.81</v>
      </c>
      <c r="S1918" s="13" t="e">
        <f t="shared" ca="1" si="40"/>
        <v>#NAME?</v>
      </c>
      <c r="T1918" s="13">
        <v>53</v>
      </c>
      <c r="U1918" s="13">
        <v>19.5</v>
      </c>
    </row>
    <row r="1919" spans="1:21" s="4" customFormat="1">
      <c r="A1919" s="10">
        <v>42800</v>
      </c>
      <c r="B1919" s="13">
        <v>342.98899999999998</v>
      </c>
      <c r="C1919" s="13">
        <v>217.077</v>
      </c>
      <c r="D1919" s="13">
        <v>70.504999999999995</v>
      </c>
      <c r="E1919" s="13">
        <v>130.345</v>
      </c>
      <c r="F1919" s="13">
        <v>129.321</v>
      </c>
      <c r="G1919" s="13">
        <v>96.168999999999997</v>
      </c>
      <c r="H1919" s="13">
        <v>163.70500000000001</v>
      </c>
      <c r="I1919" s="13">
        <v>143</v>
      </c>
      <c r="J1919" s="13">
        <v>110.5</v>
      </c>
      <c r="K1919" s="13">
        <v>191.017</v>
      </c>
      <c r="L1919" s="13">
        <v>242.75899999999999</v>
      </c>
      <c r="M1919" s="13">
        <v>46.795999999999999</v>
      </c>
      <c r="N1919" s="13">
        <v>89.546000000000006</v>
      </c>
      <c r="O1919" s="13">
        <v>128.16800000000001</v>
      </c>
      <c r="P1919" s="13">
        <v>85.179000000000002</v>
      </c>
      <c r="Q1919" s="13">
        <v>109.51300000000001</v>
      </c>
      <c r="R1919" s="13">
        <v>54.81</v>
      </c>
      <c r="S1919" s="13" t="e">
        <f t="shared" ca="1" si="40"/>
        <v>#NAME?</v>
      </c>
      <c r="T1919" s="13">
        <v>53</v>
      </c>
      <c r="U1919" s="13">
        <v>19.5</v>
      </c>
    </row>
    <row r="1920" spans="1:21" s="4" customFormat="1">
      <c r="A1920" s="10">
        <v>42801</v>
      </c>
      <c r="B1920" s="13">
        <v>335.846</v>
      </c>
      <c r="C1920" s="13">
        <v>221.173</v>
      </c>
      <c r="D1920" s="13">
        <v>71.19</v>
      </c>
      <c r="E1920" s="13">
        <v>131.40700000000001</v>
      </c>
      <c r="F1920" s="13">
        <v>130.447</v>
      </c>
      <c r="G1920" s="13">
        <v>96.402000000000001</v>
      </c>
      <c r="H1920" s="13">
        <v>161.76300000000001</v>
      </c>
      <c r="I1920" s="13">
        <v>143</v>
      </c>
      <c r="J1920" s="13">
        <v>110.5</v>
      </c>
      <c r="K1920" s="13">
        <v>191.017</v>
      </c>
      <c r="L1920" s="13">
        <v>236.29499999999999</v>
      </c>
      <c r="M1920" s="13">
        <v>46.381999999999998</v>
      </c>
      <c r="N1920" s="13">
        <v>88.741</v>
      </c>
      <c r="O1920" s="13">
        <v>126.27500000000001</v>
      </c>
      <c r="P1920" s="13">
        <v>83.778000000000006</v>
      </c>
      <c r="Q1920" s="13">
        <v>107.80200000000001</v>
      </c>
      <c r="R1920" s="13">
        <v>55.456000000000003</v>
      </c>
      <c r="S1920" s="13" t="e">
        <f t="shared" ca="1" si="40"/>
        <v>#NAME?</v>
      </c>
      <c r="T1920" s="13">
        <v>53</v>
      </c>
      <c r="U1920" s="13">
        <v>19.5</v>
      </c>
    </row>
    <row r="1921" spans="1:21" s="4" customFormat="1">
      <c r="A1921" s="10">
        <v>42802</v>
      </c>
      <c r="B1921" s="13">
        <v>346.08199999999999</v>
      </c>
      <c r="C1921" s="13">
        <v>234.346</v>
      </c>
      <c r="D1921" s="13">
        <v>75.231999999999999</v>
      </c>
      <c r="E1921" s="13">
        <v>137.65899999999999</v>
      </c>
      <c r="F1921" s="13">
        <v>137.416</v>
      </c>
      <c r="G1921" s="13">
        <v>101.23</v>
      </c>
      <c r="H1921" s="13">
        <v>166.928</v>
      </c>
      <c r="I1921" s="13">
        <v>143</v>
      </c>
      <c r="J1921" s="13">
        <v>110.5</v>
      </c>
      <c r="K1921" s="13">
        <v>191.017</v>
      </c>
      <c r="L1921" s="13">
        <v>236.87100000000001</v>
      </c>
      <c r="M1921" s="13">
        <v>46.627000000000002</v>
      </c>
      <c r="N1921" s="13">
        <v>89.346000000000004</v>
      </c>
      <c r="O1921" s="13">
        <v>129.756</v>
      </c>
      <c r="P1921" s="13">
        <v>84.608000000000004</v>
      </c>
      <c r="Q1921" s="13">
        <v>110.047</v>
      </c>
      <c r="R1921" s="13">
        <v>55.456000000000003</v>
      </c>
      <c r="S1921" s="13" t="e">
        <f t="shared" ca="1" si="40"/>
        <v>#NAME?</v>
      </c>
      <c r="T1921" s="13">
        <v>53</v>
      </c>
      <c r="U1921" s="13">
        <v>19.5</v>
      </c>
    </row>
    <row r="1922" spans="1:21" s="4" customFormat="1">
      <c r="A1922" s="10">
        <v>42803</v>
      </c>
      <c r="B1922" s="13">
        <v>348.46899999999999</v>
      </c>
      <c r="C1922" s="13">
        <v>236.11799999999999</v>
      </c>
      <c r="D1922" s="13">
        <v>75.561999999999998</v>
      </c>
      <c r="E1922" s="13">
        <v>140.047</v>
      </c>
      <c r="F1922" s="13">
        <v>139.14599999999999</v>
      </c>
      <c r="G1922" s="13">
        <v>102.25700000000001</v>
      </c>
      <c r="H1922" s="13">
        <v>172.21199999999999</v>
      </c>
      <c r="I1922" s="13">
        <v>143</v>
      </c>
      <c r="J1922" s="13">
        <v>110.5</v>
      </c>
      <c r="K1922" s="13">
        <v>191.017</v>
      </c>
      <c r="L1922" s="13">
        <v>239.85599999999999</v>
      </c>
      <c r="M1922" s="13">
        <v>48.344000000000001</v>
      </c>
      <c r="N1922" s="13">
        <v>91.144999999999996</v>
      </c>
      <c r="O1922" s="13">
        <v>135.345</v>
      </c>
      <c r="P1922" s="13">
        <v>86.768000000000001</v>
      </c>
      <c r="Q1922" s="13">
        <v>113.961</v>
      </c>
      <c r="R1922" s="13">
        <v>57.331000000000003</v>
      </c>
      <c r="S1922" s="13" t="e">
        <f t="shared" ca="1" si="40"/>
        <v>#NAME?</v>
      </c>
      <c r="T1922" s="13">
        <v>53</v>
      </c>
      <c r="U1922" s="13">
        <v>19.5</v>
      </c>
    </row>
    <row r="1923" spans="1:21" s="4" customFormat="1">
      <c r="A1923" s="10">
        <v>42804</v>
      </c>
      <c r="B1923" s="13">
        <v>354.13200000000001</v>
      </c>
      <c r="C1923" s="13">
        <v>232.90600000000001</v>
      </c>
      <c r="D1923" s="13">
        <v>74.507999999999996</v>
      </c>
      <c r="E1923" s="13">
        <v>137.566</v>
      </c>
      <c r="F1923" s="13">
        <v>137.92099999999999</v>
      </c>
      <c r="G1923" s="13">
        <v>100.995</v>
      </c>
      <c r="H1923" s="13">
        <v>171.44300000000001</v>
      </c>
      <c r="I1923" s="13">
        <v>143</v>
      </c>
      <c r="J1923" s="13">
        <v>110.5</v>
      </c>
      <c r="K1923" s="13">
        <v>191.017</v>
      </c>
      <c r="L1923" s="13">
        <v>236.48</v>
      </c>
      <c r="M1923" s="13">
        <v>47.639000000000003</v>
      </c>
      <c r="N1923" s="13">
        <v>88.79</v>
      </c>
      <c r="O1923" s="13">
        <v>132.93100000000001</v>
      </c>
      <c r="P1923" s="13">
        <v>86.736999999999995</v>
      </c>
      <c r="Q1923" s="13">
        <v>113.041</v>
      </c>
      <c r="R1923" s="13">
        <v>57.331000000000003</v>
      </c>
      <c r="S1923" s="13" t="e">
        <f t="shared" ca="1" si="40"/>
        <v>#NAME?</v>
      </c>
      <c r="T1923" s="13">
        <v>53</v>
      </c>
      <c r="U1923" s="13">
        <v>19.5</v>
      </c>
    </row>
    <row r="1924" spans="1:21" s="4" customFormat="1">
      <c r="A1924" s="10">
        <v>42805</v>
      </c>
      <c r="B1924" s="13">
        <v>354.13200000000001</v>
      </c>
      <c r="C1924" s="13">
        <v>232.90600000000001</v>
      </c>
      <c r="D1924" s="13">
        <v>74.507999999999996</v>
      </c>
      <c r="E1924" s="13">
        <v>137.566</v>
      </c>
      <c r="F1924" s="13">
        <v>137.92099999999999</v>
      </c>
      <c r="G1924" s="13">
        <v>100.995</v>
      </c>
      <c r="H1924" s="13">
        <v>171.44300000000001</v>
      </c>
      <c r="I1924" s="13">
        <v>143</v>
      </c>
      <c r="J1924" s="13">
        <v>110.5</v>
      </c>
      <c r="K1924" s="13">
        <v>191.017</v>
      </c>
      <c r="L1924" s="13">
        <v>236.48</v>
      </c>
      <c r="M1924" s="13">
        <v>47.639000000000003</v>
      </c>
      <c r="N1924" s="13">
        <v>88.79</v>
      </c>
      <c r="O1924" s="13">
        <v>132.93100000000001</v>
      </c>
      <c r="P1924" s="13">
        <v>86.736999999999995</v>
      </c>
      <c r="Q1924" s="13">
        <v>113.041</v>
      </c>
      <c r="R1924" s="13">
        <v>57.331000000000003</v>
      </c>
      <c r="S1924" s="13" t="e">
        <f t="shared" ca="1" si="40"/>
        <v>#NAME?</v>
      </c>
      <c r="T1924" s="13">
        <v>53</v>
      </c>
      <c r="U1924" s="13">
        <v>19.5</v>
      </c>
    </row>
    <row r="1925" spans="1:21" s="4" customFormat="1">
      <c r="A1925" s="10">
        <v>42806</v>
      </c>
      <c r="B1925" s="13">
        <v>354.13200000000001</v>
      </c>
      <c r="C1925" s="13">
        <v>232.90600000000001</v>
      </c>
      <c r="D1925" s="13">
        <v>74.507999999999996</v>
      </c>
      <c r="E1925" s="13">
        <v>137.566</v>
      </c>
      <c r="F1925" s="13">
        <v>137.92099999999999</v>
      </c>
      <c r="G1925" s="13">
        <v>100.995</v>
      </c>
      <c r="H1925" s="13">
        <v>171.44300000000001</v>
      </c>
      <c r="I1925" s="13">
        <v>143</v>
      </c>
      <c r="J1925" s="13">
        <v>110.5</v>
      </c>
      <c r="K1925" s="13">
        <v>191.017</v>
      </c>
      <c r="L1925" s="13">
        <v>236.48</v>
      </c>
      <c r="M1925" s="13">
        <v>47.639000000000003</v>
      </c>
      <c r="N1925" s="13">
        <v>88.79</v>
      </c>
      <c r="O1925" s="13">
        <v>132.93100000000001</v>
      </c>
      <c r="P1925" s="13">
        <v>86.736999999999995</v>
      </c>
      <c r="Q1925" s="13">
        <v>113.041</v>
      </c>
      <c r="R1925" s="13">
        <v>57.331000000000003</v>
      </c>
      <c r="S1925" s="13" t="e">
        <f t="shared" ca="1" si="40"/>
        <v>#NAME?</v>
      </c>
      <c r="T1925" s="13">
        <v>53</v>
      </c>
      <c r="U1925" s="13">
        <v>19.5</v>
      </c>
    </row>
    <row r="1926" spans="1:21" s="4" customFormat="1">
      <c r="A1926" s="10">
        <v>42807</v>
      </c>
      <c r="B1926" s="13">
        <v>355.10899999999998</v>
      </c>
      <c r="C1926" s="13">
        <v>233.13900000000001</v>
      </c>
      <c r="D1926" s="13">
        <v>74.483999999999995</v>
      </c>
      <c r="E1926" s="13">
        <v>137.71299999999999</v>
      </c>
      <c r="F1926" s="13">
        <v>138.73099999999999</v>
      </c>
      <c r="G1926" s="13">
        <v>101.711</v>
      </c>
      <c r="H1926" s="13">
        <v>170.83500000000001</v>
      </c>
      <c r="I1926" s="13">
        <v>143</v>
      </c>
      <c r="J1926" s="13">
        <v>110.5</v>
      </c>
      <c r="K1926" s="13">
        <v>191.017</v>
      </c>
      <c r="L1926" s="13">
        <v>235.767</v>
      </c>
      <c r="M1926" s="13">
        <v>45.896000000000001</v>
      </c>
      <c r="N1926" s="13">
        <v>87.13</v>
      </c>
      <c r="O1926" s="13">
        <v>129.744</v>
      </c>
      <c r="P1926" s="13">
        <v>83.79</v>
      </c>
      <c r="Q1926" s="13">
        <v>109.83</v>
      </c>
      <c r="R1926" s="13">
        <v>55.795000000000002</v>
      </c>
      <c r="S1926" s="13" t="e">
        <f t="shared" ca="1" si="40"/>
        <v>#NAME?</v>
      </c>
      <c r="T1926" s="13">
        <v>53</v>
      </c>
      <c r="U1926" s="13">
        <v>19.5</v>
      </c>
    </row>
    <row r="1927" spans="1:21" s="4" customFormat="1">
      <c r="A1927" s="10">
        <v>42808</v>
      </c>
      <c r="B1927" s="13">
        <v>358.21199999999999</v>
      </c>
      <c r="C1927" s="13">
        <v>233.92500000000001</v>
      </c>
      <c r="D1927" s="13">
        <v>75.849000000000004</v>
      </c>
      <c r="E1927" s="13">
        <v>140.60499999999999</v>
      </c>
      <c r="F1927" s="13">
        <v>141.292</v>
      </c>
      <c r="G1927" s="13">
        <v>103.437</v>
      </c>
      <c r="H1927" s="13">
        <v>174.86199999999999</v>
      </c>
      <c r="I1927" s="13">
        <v>143</v>
      </c>
      <c r="J1927" s="13">
        <v>110.5</v>
      </c>
      <c r="K1927" s="13">
        <v>191.017</v>
      </c>
      <c r="L1927" s="13">
        <v>237.46899999999999</v>
      </c>
      <c r="M1927" s="13">
        <v>46.043999999999997</v>
      </c>
      <c r="N1927" s="13">
        <v>86.161000000000001</v>
      </c>
      <c r="O1927" s="13">
        <v>130.58600000000001</v>
      </c>
      <c r="P1927" s="13">
        <v>83.861999999999995</v>
      </c>
      <c r="Q1927" s="13">
        <v>109.699</v>
      </c>
      <c r="R1927" s="13">
        <v>55.795000000000002</v>
      </c>
      <c r="S1927" s="13" t="e">
        <f t="shared" ca="1" si="40"/>
        <v>#NAME?</v>
      </c>
      <c r="T1927" s="13">
        <v>53</v>
      </c>
      <c r="U1927" s="13">
        <v>19.5</v>
      </c>
    </row>
    <row r="1928" spans="1:21" s="4" customFormat="1">
      <c r="A1928" s="10">
        <v>42809</v>
      </c>
      <c r="B1928" s="13">
        <v>335.16300000000001</v>
      </c>
      <c r="C1928" s="13">
        <v>218.94399999999999</v>
      </c>
      <c r="D1928" s="13">
        <v>71.018000000000001</v>
      </c>
      <c r="E1928" s="13">
        <v>132.27799999999999</v>
      </c>
      <c r="F1928" s="13">
        <v>131.40600000000001</v>
      </c>
      <c r="G1928" s="13">
        <v>98.534000000000006</v>
      </c>
      <c r="H1928" s="13">
        <v>171.333</v>
      </c>
      <c r="I1928" s="13">
        <v>143</v>
      </c>
      <c r="J1928" s="13">
        <v>110.5</v>
      </c>
      <c r="K1928" s="13">
        <v>191.017</v>
      </c>
      <c r="L1928" s="13">
        <v>234.703</v>
      </c>
      <c r="M1928" s="13">
        <v>46.215000000000003</v>
      </c>
      <c r="N1928" s="13">
        <v>86.17</v>
      </c>
      <c r="O1928" s="13">
        <v>130.74199999999999</v>
      </c>
      <c r="P1928" s="13">
        <v>83.614999999999995</v>
      </c>
      <c r="Q1928" s="13">
        <v>110.059</v>
      </c>
      <c r="R1928" s="13">
        <v>55.795000000000002</v>
      </c>
      <c r="S1928" s="13" t="e">
        <f t="shared" ca="1" si="40"/>
        <v>#NAME?</v>
      </c>
      <c r="T1928" s="13">
        <v>53</v>
      </c>
      <c r="U1928" s="13">
        <v>19.5</v>
      </c>
    </row>
    <row r="1929" spans="1:21" s="4" customFormat="1">
      <c r="A1929" s="10">
        <v>42810</v>
      </c>
      <c r="B1929" s="13">
        <v>336.40199999999999</v>
      </c>
      <c r="C1929" s="13">
        <v>216.75200000000001</v>
      </c>
      <c r="D1929" s="13">
        <v>71.710999999999999</v>
      </c>
      <c r="E1929" s="13">
        <v>131.71100000000001</v>
      </c>
      <c r="F1929" s="13">
        <v>132.06399999999999</v>
      </c>
      <c r="G1929" s="13">
        <v>97.106999999999999</v>
      </c>
      <c r="H1929" s="13">
        <v>166.22200000000001</v>
      </c>
      <c r="I1929" s="13">
        <v>143</v>
      </c>
      <c r="J1929" s="13">
        <v>110.5</v>
      </c>
      <c r="K1929" s="13">
        <v>191.017</v>
      </c>
      <c r="L1929" s="13">
        <v>227.499</v>
      </c>
      <c r="M1929" s="13">
        <v>43.026000000000003</v>
      </c>
      <c r="N1929" s="13">
        <v>81.046000000000006</v>
      </c>
      <c r="O1929" s="13">
        <v>124.56399999999999</v>
      </c>
      <c r="P1929" s="13">
        <v>79.953999999999994</v>
      </c>
      <c r="Q1929" s="13">
        <v>102.52500000000001</v>
      </c>
      <c r="R1929" s="13">
        <v>52.67</v>
      </c>
      <c r="S1929" s="13" t="e">
        <f t="shared" ca="1" si="40"/>
        <v>#NAME?</v>
      </c>
      <c r="T1929" s="13">
        <v>53</v>
      </c>
      <c r="U1929" s="13">
        <v>19.5</v>
      </c>
    </row>
    <row r="1930" spans="1:21" s="4" customFormat="1">
      <c r="A1930" s="10">
        <v>42811</v>
      </c>
      <c r="B1930" s="13">
        <v>330.14</v>
      </c>
      <c r="C1930" s="13">
        <v>212.983</v>
      </c>
      <c r="D1930" s="13">
        <v>69.796000000000006</v>
      </c>
      <c r="E1930" s="13">
        <v>128.923</v>
      </c>
      <c r="F1930" s="13">
        <v>129.44</v>
      </c>
      <c r="G1930" s="13">
        <v>96.085999999999999</v>
      </c>
      <c r="H1930" s="13">
        <v>160.72300000000001</v>
      </c>
      <c r="I1930" s="13">
        <v>143</v>
      </c>
      <c r="J1930" s="13">
        <v>110.5</v>
      </c>
      <c r="K1930" s="13">
        <v>191.017</v>
      </c>
      <c r="L1930" s="13">
        <v>223.22300000000001</v>
      </c>
      <c r="M1930" s="13">
        <v>41.262</v>
      </c>
      <c r="N1930" s="13">
        <v>78.33</v>
      </c>
      <c r="O1930" s="13">
        <v>120.419</v>
      </c>
      <c r="P1930" s="13">
        <v>77.584999999999994</v>
      </c>
      <c r="Q1930" s="13">
        <v>99.242999999999995</v>
      </c>
      <c r="R1930" s="13">
        <v>51.406999999999996</v>
      </c>
      <c r="S1930" s="13" t="e">
        <f t="shared" ca="1" si="40"/>
        <v>#NAME?</v>
      </c>
      <c r="T1930" s="13">
        <v>53</v>
      </c>
      <c r="U1930" s="13">
        <v>19.5</v>
      </c>
    </row>
    <row r="1931" spans="1:21" s="4" customFormat="1">
      <c r="A1931" s="10">
        <v>42812</v>
      </c>
      <c r="B1931" s="13">
        <v>330.14</v>
      </c>
      <c r="C1931" s="13">
        <v>212.983</v>
      </c>
      <c r="D1931" s="13">
        <v>69.796000000000006</v>
      </c>
      <c r="E1931" s="13">
        <v>128.923</v>
      </c>
      <c r="F1931" s="13">
        <v>129.44</v>
      </c>
      <c r="G1931" s="13">
        <v>96.085999999999999</v>
      </c>
      <c r="H1931" s="13">
        <v>160.72300000000001</v>
      </c>
      <c r="I1931" s="13">
        <v>143</v>
      </c>
      <c r="J1931" s="13">
        <v>110.5</v>
      </c>
      <c r="K1931" s="13">
        <v>191.017</v>
      </c>
      <c r="L1931" s="13">
        <v>223.22300000000001</v>
      </c>
      <c r="M1931" s="13">
        <v>41.262</v>
      </c>
      <c r="N1931" s="13">
        <v>78.33</v>
      </c>
      <c r="O1931" s="13">
        <v>120.419</v>
      </c>
      <c r="P1931" s="13">
        <v>77.584999999999994</v>
      </c>
      <c r="Q1931" s="13">
        <v>99.242999999999995</v>
      </c>
      <c r="R1931" s="13">
        <v>51.406999999999996</v>
      </c>
      <c r="S1931" s="13" t="e">
        <f t="shared" ca="1" si="40"/>
        <v>#NAME?</v>
      </c>
      <c r="T1931" s="13">
        <v>53</v>
      </c>
      <c r="U1931" s="13">
        <v>19.5</v>
      </c>
    </row>
    <row r="1932" spans="1:21" s="4" customFormat="1">
      <c r="A1932" s="10">
        <v>42813</v>
      </c>
      <c r="B1932" s="13">
        <v>330.14</v>
      </c>
      <c r="C1932" s="13">
        <v>212.983</v>
      </c>
      <c r="D1932" s="13">
        <v>69.796000000000006</v>
      </c>
      <c r="E1932" s="13">
        <v>128.923</v>
      </c>
      <c r="F1932" s="13">
        <v>129.44</v>
      </c>
      <c r="G1932" s="13">
        <v>96.085999999999999</v>
      </c>
      <c r="H1932" s="13">
        <v>160.72300000000001</v>
      </c>
      <c r="I1932" s="13">
        <v>143</v>
      </c>
      <c r="J1932" s="13">
        <v>110.5</v>
      </c>
      <c r="K1932" s="13">
        <v>191.017</v>
      </c>
      <c r="L1932" s="13">
        <v>223.22300000000001</v>
      </c>
      <c r="M1932" s="13">
        <v>41.262</v>
      </c>
      <c r="N1932" s="13">
        <v>78.33</v>
      </c>
      <c r="O1932" s="13">
        <v>120.419</v>
      </c>
      <c r="P1932" s="13">
        <v>77.584999999999994</v>
      </c>
      <c r="Q1932" s="13">
        <v>99.242999999999995</v>
      </c>
      <c r="R1932" s="13">
        <v>51.406999999999996</v>
      </c>
      <c r="S1932" s="13" t="e">
        <f t="shared" ca="1" si="40"/>
        <v>#NAME?</v>
      </c>
      <c r="T1932" s="13">
        <v>53</v>
      </c>
      <c r="U1932" s="13">
        <v>19.5</v>
      </c>
    </row>
    <row r="1933" spans="1:21" s="4" customFormat="1">
      <c r="A1933" s="10">
        <v>42814</v>
      </c>
      <c r="B1933" s="13">
        <v>366.83199999999999</v>
      </c>
      <c r="C1933" s="13">
        <v>229.74799999999999</v>
      </c>
      <c r="D1933" s="13">
        <v>76.356999999999999</v>
      </c>
      <c r="E1933" s="13">
        <v>140.66399999999999</v>
      </c>
      <c r="F1933" s="13">
        <v>140.06</v>
      </c>
      <c r="G1933" s="13">
        <v>107.22</v>
      </c>
      <c r="H1933" s="13">
        <v>172.46700000000001</v>
      </c>
      <c r="I1933" s="13">
        <v>143</v>
      </c>
      <c r="J1933" s="13">
        <v>110.5</v>
      </c>
      <c r="K1933" s="13">
        <v>191.017</v>
      </c>
      <c r="L1933" s="13">
        <v>234.15299999999999</v>
      </c>
      <c r="M1933" s="13">
        <v>46.021999999999998</v>
      </c>
      <c r="N1933" s="13">
        <v>86.641999999999996</v>
      </c>
      <c r="O1933" s="13">
        <v>130.666</v>
      </c>
      <c r="P1933" s="13">
        <v>85.331999999999994</v>
      </c>
      <c r="Q1933" s="13">
        <v>107.05</v>
      </c>
      <c r="R1933" s="13">
        <v>56.393000000000001</v>
      </c>
      <c r="S1933" s="13" t="e">
        <f t="shared" ca="1" si="40"/>
        <v>#NAME?</v>
      </c>
      <c r="T1933" s="13">
        <v>53</v>
      </c>
      <c r="U1933" s="13">
        <v>19.5</v>
      </c>
    </row>
    <row r="1934" spans="1:21" s="4" customFormat="1">
      <c r="A1934" s="10">
        <v>42815</v>
      </c>
      <c r="B1934" s="13">
        <v>372.27499999999998</v>
      </c>
      <c r="C1934" s="13">
        <v>236.81399999999999</v>
      </c>
      <c r="D1934" s="13">
        <v>78.501000000000005</v>
      </c>
      <c r="E1934" s="13">
        <v>146.07400000000001</v>
      </c>
      <c r="F1934" s="13">
        <v>143.61000000000001</v>
      </c>
      <c r="G1934" s="13">
        <v>109.20099999999999</v>
      </c>
      <c r="H1934" s="13">
        <v>174.297</v>
      </c>
      <c r="I1934" s="13">
        <v>143</v>
      </c>
      <c r="J1934" s="13">
        <v>110.5</v>
      </c>
      <c r="K1934" s="13">
        <v>191.017</v>
      </c>
      <c r="L1934" s="13">
        <v>232.94300000000001</v>
      </c>
      <c r="M1934" s="13">
        <v>47.216999999999999</v>
      </c>
      <c r="N1934" s="13">
        <v>84.763000000000005</v>
      </c>
      <c r="O1934" s="13">
        <v>127.742</v>
      </c>
      <c r="P1934" s="13">
        <v>83.116</v>
      </c>
      <c r="Q1934" s="13">
        <v>105.34399999999999</v>
      </c>
      <c r="R1934" s="13">
        <v>56.015000000000001</v>
      </c>
      <c r="S1934" s="13" t="e">
        <f t="shared" ca="1" si="40"/>
        <v>#NAME?</v>
      </c>
      <c r="T1934" s="13">
        <v>53</v>
      </c>
      <c r="U1934" s="13">
        <v>19.5</v>
      </c>
    </row>
    <row r="1935" spans="1:21" s="4" customFormat="1">
      <c r="A1935" s="10">
        <v>42816</v>
      </c>
      <c r="B1935" s="13">
        <v>371.35700000000003</v>
      </c>
      <c r="C1935" s="13">
        <v>239.2</v>
      </c>
      <c r="D1935" s="13">
        <v>78.573999999999998</v>
      </c>
      <c r="E1935" s="13">
        <v>145.62</v>
      </c>
      <c r="F1935" s="13">
        <v>142.86699999999999</v>
      </c>
      <c r="G1935" s="13">
        <v>108.52</v>
      </c>
      <c r="H1935" s="13">
        <v>178.87299999999999</v>
      </c>
      <c r="I1935" s="13">
        <v>143</v>
      </c>
      <c r="J1935" s="13">
        <v>110.5</v>
      </c>
      <c r="K1935" s="13">
        <v>191.017</v>
      </c>
      <c r="L1935" s="13">
        <v>236.44499999999999</v>
      </c>
      <c r="M1935" s="13">
        <v>50.744999999999997</v>
      </c>
      <c r="N1935" s="13">
        <v>87.016999999999996</v>
      </c>
      <c r="O1935" s="13">
        <v>132.26400000000001</v>
      </c>
      <c r="P1935" s="13">
        <v>85.198999999999998</v>
      </c>
      <c r="Q1935" s="13">
        <v>108.018</v>
      </c>
      <c r="R1935" s="13">
        <v>57.46</v>
      </c>
      <c r="S1935" s="13" t="e">
        <f t="shared" ca="1" si="40"/>
        <v>#NAME?</v>
      </c>
      <c r="T1935" s="13">
        <v>53</v>
      </c>
      <c r="U1935" s="13">
        <v>19.5</v>
      </c>
    </row>
    <row r="1936" spans="1:21" s="4" customFormat="1">
      <c r="A1936" s="10">
        <v>42817</v>
      </c>
      <c r="B1936" s="13">
        <v>373.92399999999998</v>
      </c>
      <c r="C1936" s="13">
        <v>241.154</v>
      </c>
      <c r="D1936" s="13">
        <v>77.73</v>
      </c>
      <c r="E1936" s="13">
        <v>142.59899999999999</v>
      </c>
      <c r="F1936" s="13">
        <v>140.08699999999999</v>
      </c>
      <c r="G1936" s="13">
        <v>107.687</v>
      </c>
      <c r="H1936" s="13">
        <v>176.10900000000001</v>
      </c>
      <c r="I1936" s="13">
        <v>143</v>
      </c>
      <c r="J1936" s="13">
        <v>110.5</v>
      </c>
      <c r="K1936" s="13">
        <v>191.017</v>
      </c>
      <c r="L1936" s="13">
        <v>236.22300000000001</v>
      </c>
      <c r="M1936" s="13">
        <v>49.805999999999997</v>
      </c>
      <c r="N1936" s="13">
        <v>84.016000000000005</v>
      </c>
      <c r="O1936" s="13">
        <v>130.46199999999999</v>
      </c>
      <c r="P1936" s="13">
        <v>83.667000000000002</v>
      </c>
      <c r="Q1936" s="13">
        <v>106.051</v>
      </c>
      <c r="R1936" s="13">
        <v>56.732999999999997</v>
      </c>
      <c r="S1936" s="13" t="e">
        <f t="shared" ca="1" si="40"/>
        <v>#NAME?</v>
      </c>
      <c r="T1936" s="13">
        <v>53</v>
      </c>
      <c r="U1936" s="13">
        <v>19.5</v>
      </c>
    </row>
    <row r="1937" spans="1:21" s="4" customFormat="1">
      <c r="A1937" s="10">
        <v>42818</v>
      </c>
      <c r="B1937" s="13">
        <v>367.48399999999998</v>
      </c>
      <c r="C1937" s="13">
        <v>236.84899999999999</v>
      </c>
      <c r="D1937" s="13">
        <v>75.388999999999996</v>
      </c>
      <c r="E1937" s="13">
        <v>138.02000000000001</v>
      </c>
      <c r="F1937" s="13">
        <v>135.31</v>
      </c>
      <c r="G1937" s="13">
        <v>105.127</v>
      </c>
      <c r="H1937" s="13">
        <v>171.036</v>
      </c>
      <c r="I1937" s="13">
        <v>143</v>
      </c>
      <c r="J1937" s="13">
        <v>110.5</v>
      </c>
      <c r="K1937" s="13">
        <v>191.017</v>
      </c>
      <c r="L1937" s="13">
        <v>234.64099999999999</v>
      </c>
      <c r="M1937" s="13">
        <v>49.718000000000004</v>
      </c>
      <c r="N1937" s="13">
        <v>83.23</v>
      </c>
      <c r="O1937" s="13">
        <v>128.87899999999999</v>
      </c>
      <c r="P1937" s="13">
        <v>82.843999999999994</v>
      </c>
      <c r="Q1937" s="13">
        <v>105.566</v>
      </c>
      <c r="R1937" s="13">
        <v>56.869</v>
      </c>
      <c r="S1937" s="13" t="e">
        <f t="shared" ca="1" si="40"/>
        <v>#NAME?</v>
      </c>
      <c r="T1937" s="13">
        <v>53</v>
      </c>
      <c r="U1937" s="13">
        <v>19.5</v>
      </c>
    </row>
    <row r="1938" spans="1:21" s="4" customFormat="1">
      <c r="A1938" s="10">
        <v>42819</v>
      </c>
      <c r="B1938" s="13">
        <v>367.48399999999998</v>
      </c>
      <c r="C1938" s="13">
        <v>236.84899999999999</v>
      </c>
      <c r="D1938" s="13">
        <v>75.388999999999996</v>
      </c>
      <c r="E1938" s="13">
        <v>138.02000000000001</v>
      </c>
      <c r="F1938" s="13">
        <v>135.31</v>
      </c>
      <c r="G1938" s="13">
        <v>105.127</v>
      </c>
      <c r="H1938" s="13">
        <v>171.036</v>
      </c>
      <c r="I1938" s="13">
        <v>143</v>
      </c>
      <c r="J1938" s="13">
        <v>110.5</v>
      </c>
      <c r="K1938" s="13">
        <v>191.017</v>
      </c>
      <c r="L1938" s="13">
        <v>234.64099999999999</v>
      </c>
      <c r="M1938" s="13">
        <v>49.718000000000004</v>
      </c>
      <c r="N1938" s="13">
        <v>83.23</v>
      </c>
      <c r="O1938" s="13">
        <v>128.87899999999999</v>
      </c>
      <c r="P1938" s="13">
        <v>82.843999999999994</v>
      </c>
      <c r="Q1938" s="13">
        <v>105.566</v>
      </c>
      <c r="R1938" s="13">
        <v>56.869</v>
      </c>
      <c r="S1938" s="13" t="e">
        <f t="shared" ca="1" si="40"/>
        <v>#NAME?</v>
      </c>
      <c r="T1938" s="13">
        <v>53</v>
      </c>
      <c r="U1938" s="13">
        <v>19.5</v>
      </c>
    </row>
    <row r="1939" spans="1:21" s="4" customFormat="1">
      <c r="A1939" s="10">
        <v>42820</v>
      </c>
      <c r="B1939" s="13">
        <v>367.48399999999998</v>
      </c>
      <c r="C1939" s="13">
        <v>236.84899999999999</v>
      </c>
      <c r="D1939" s="13">
        <v>75.388999999999996</v>
      </c>
      <c r="E1939" s="13">
        <v>138.02000000000001</v>
      </c>
      <c r="F1939" s="13">
        <v>135.31</v>
      </c>
      <c r="G1939" s="13">
        <v>105.127</v>
      </c>
      <c r="H1939" s="13">
        <v>171.036</v>
      </c>
      <c r="I1939" s="13">
        <v>143</v>
      </c>
      <c r="J1939" s="13">
        <v>110.5</v>
      </c>
      <c r="K1939" s="13">
        <v>191.017</v>
      </c>
      <c r="L1939" s="13">
        <v>234.64099999999999</v>
      </c>
      <c r="M1939" s="13">
        <v>49.718000000000004</v>
      </c>
      <c r="N1939" s="13">
        <v>83.23</v>
      </c>
      <c r="O1939" s="13">
        <v>128.87899999999999</v>
      </c>
      <c r="P1939" s="13">
        <v>82.843999999999994</v>
      </c>
      <c r="Q1939" s="13">
        <v>105.566</v>
      </c>
      <c r="R1939" s="13">
        <v>56.869</v>
      </c>
      <c r="S1939" s="13" t="e">
        <f t="shared" ca="1" si="40"/>
        <v>#NAME?</v>
      </c>
      <c r="T1939" s="13">
        <v>53</v>
      </c>
      <c r="U1939" s="13">
        <v>19.5</v>
      </c>
    </row>
    <row r="1940" spans="1:21" s="4" customFormat="1">
      <c r="A1940" s="10">
        <v>42821</v>
      </c>
      <c r="B1940" s="13">
        <v>369.48099999999999</v>
      </c>
      <c r="C1940" s="13">
        <v>236.66</v>
      </c>
      <c r="D1940" s="13">
        <v>75.784999999999997</v>
      </c>
      <c r="E1940" s="13">
        <v>137.89500000000001</v>
      </c>
      <c r="F1940" s="13">
        <v>135.11099999999999</v>
      </c>
      <c r="G1940" s="13">
        <v>105.604</v>
      </c>
      <c r="H1940" s="13">
        <v>175.06399999999999</v>
      </c>
      <c r="I1940" s="13">
        <v>143</v>
      </c>
      <c r="J1940" s="13">
        <v>110.5</v>
      </c>
      <c r="K1940" s="13">
        <v>191.017</v>
      </c>
      <c r="L1940" s="13">
        <v>236.42099999999999</v>
      </c>
      <c r="M1940" s="13">
        <v>50.456000000000003</v>
      </c>
      <c r="N1940" s="13">
        <v>84.826999999999998</v>
      </c>
      <c r="O1940" s="13">
        <v>130.94300000000001</v>
      </c>
      <c r="P1940" s="13">
        <v>83.700999999999993</v>
      </c>
      <c r="Q1940" s="13">
        <v>107.97199999999999</v>
      </c>
      <c r="R1940" s="13">
        <v>55.49</v>
      </c>
      <c r="S1940" s="13" t="e">
        <f t="shared" ca="1" si="40"/>
        <v>#NAME?</v>
      </c>
      <c r="T1940" s="13">
        <v>53</v>
      </c>
      <c r="U1940" s="13">
        <v>19.5</v>
      </c>
    </row>
    <row r="1941" spans="1:21" s="4" customFormat="1">
      <c r="A1941" s="10">
        <v>42822</v>
      </c>
      <c r="B1941" s="13">
        <v>366.32900000000001</v>
      </c>
      <c r="C1941" s="13">
        <v>233.739</v>
      </c>
      <c r="D1941" s="13">
        <v>74.260000000000005</v>
      </c>
      <c r="E1941" s="13">
        <v>135.14500000000001</v>
      </c>
      <c r="F1941" s="13">
        <v>133.25399999999999</v>
      </c>
      <c r="G1941" s="13">
        <v>104.051</v>
      </c>
      <c r="H1941" s="13">
        <v>175.28100000000001</v>
      </c>
      <c r="I1941" s="13">
        <v>143</v>
      </c>
      <c r="J1941" s="13">
        <v>110.5</v>
      </c>
      <c r="K1941" s="13">
        <v>191.017</v>
      </c>
      <c r="L1941" s="13">
        <v>237.25399999999999</v>
      </c>
      <c r="M1941" s="13">
        <v>50.695</v>
      </c>
      <c r="N1941" s="13">
        <v>83.88</v>
      </c>
      <c r="O1941" s="13">
        <v>129.53200000000001</v>
      </c>
      <c r="P1941" s="13">
        <v>82.569000000000003</v>
      </c>
      <c r="Q1941" s="13">
        <v>106.489</v>
      </c>
      <c r="R1941" s="13">
        <v>55.598999999999997</v>
      </c>
      <c r="S1941" s="13" t="e">
        <f t="shared" ca="1" si="40"/>
        <v>#NAME?</v>
      </c>
      <c r="T1941" s="13">
        <v>53</v>
      </c>
      <c r="U1941" s="13">
        <v>19.5</v>
      </c>
    </row>
    <row r="1942" spans="1:21" s="4" customFormat="1">
      <c r="A1942" s="10">
        <v>42823</v>
      </c>
      <c r="B1942" s="13">
        <v>362.08499999999998</v>
      </c>
      <c r="C1942" s="13">
        <v>228.99199999999999</v>
      </c>
      <c r="D1942" s="13">
        <v>72.391000000000005</v>
      </c>
      <c r="E1942" s="13">
        <v>133.583</v>
      </c>
      <c r="F1942" s="13">
        <v>131.19300000000001</v>
      </c>
      <c r="G1942" s="13">
        <v>102.93600000000001</v>
      </c>
      <c r="H1942" s="13">
        <v>171.833</v>
      </c>
      <c r="I1942" s="13">
        <v>143</v>
      </c>
      <c r="J1942" s="13">
        <v>110.5</v>
      </c>
      <c r="K1942" s="13">
        <v>191.017</v>
      </c>
      <c r="L1942" s="13">
        <v>239.19300000000001</v>
      </c>
      <c r="M1942" s="13">
        <v>50.933</v>
      </c>
      <c r="N1942" s="13">
        <v>82.405000000000001</v>
      </c>
      <c r="O1942" s="13">
        <v>127.488</v>
      </c>
      <c r="P1942" s="13">
        <v>81.385999999999996</v>
      </c>
      <c r="Q1942" s="13">
        <v>105.425</v>
      </c>
      <c r="R1942" s="13">
        <v>54.616</v>
      </c>
      <c r="S1942" s="13" t="e">
        <f t="shared" ca="1" si="40"/>
        <v>#NAME?</v>
      </c>
      <c r="T1942" s="13">
        <v>53</v>
      </c>
      <c r="U1942" s="13">
        <v>19.5</v>
      </c>
    </row>
    <row r="1943" spans="1:21" s="4" customFormat="1">
      <c r="A1943" s="10">
        <v>42824</v>
      </c>
      <c r="B1943" s="13">
        <v>362.13200000000001</v>
      </c>
      <c r="C1943" s="13">
        <v>228.15600000000001</v>
      </c>
      <c r="D1943" s="13">
        <v>71.052999999999997</v>
      </c>
      <c r="E1943" s="13">
        <v>133.06100000000001</v>
      </c>
      <c r="F1943" s="13">
        <v>129.952</v>
      </c>
      <c r="G1943" s="13">
        <v>101.078</v>
      </c>
      <c r="H1943" s="13">
        <v>165.95099999999999</v>
      </c>
      <c r="I1943" s="13">
        <v>143</v>
      </c>
      <c r="J1943" s="13">
        <v>110.5</v>
      </c>
      <c r="K1943" s="13">
        <v>191.017</v>
      </c>
      <c r="L1943" s="13">
        <v>238.42400000000001</v>
      </c>
      <c r="M1943" s="13">
        <v>51.06</v>
      </c>
      <c r="N1943" s="13">
        <v>81.828999999999994</v>
      </c>
      <c r="O1943" s="13">
        <v>127.181</v>
      </c>
      <c r="P1943" s="13">
        <v>81.936999999999998</v>
      </c>
      <c r="Q1943" s="13">
        <v>104.661</v>
      </c>
      <c r="R1943" s="13">
        <v>54.442999999999998</v>
      </c>
      <c r="S1943" s="13" t="e">
        <f t="shared" ca="1" si="40"/>
        <v>#NAME?</v>
      </c>
      <c r="T1943" s="13">
        <v>53</v>
      </c>
      <c r="U1943" s="13">
        <v>19.5</v>
      </c>
    </row>
    <row r="1944" spans="1:21" s="4" customFormat="1">
      <c r="A1944" s="10">
        <v>42825</v>
      </c>
      <c r="B1944" s="13">
        <v>364.2</v>
      </c>
      <c r="C1944" s="13">
        <v>226.435</v>
      </c>
      <c r="D1944" s="13">
        <v>72.153999999999996</v>
      </c>
      <c r="E1944" s="13">
        <v>133.99100000000001</v>
      </c>
      <c r="F1944" s="13">
        <v>130.27699999999999</v>
      </c>
      <c r="G1944" s="13">
        <v>102.149</v>
      </c>
      <c r="H1944" s="13">
        <v>166.69900000000001</v>
      </c>
      <c r="I1944" s="13">
        <v>143</v>
      </c>
      <c r="J1944" s="13">
        <v>110.5</v>
      </c>
      <c r="K1944" s="13">
        <v>191.017</v>
      </c>
      <c r="L1944" s="13">
        <v>239.28100000000001</v>
      </c>
      <c r="M1944" s="13">
        <v>50.765000000000001</v>
      </c>
      <c r="N1944" s="13">
        <v>81.989000000000004</v>
      </c>
      <c r="O1944" s="13">
        <v>127.547</v>
      </c>
      <c r="P1944" s="13">
        <v>81.796999999999997</v>
      </c>
      <c r="Q1944" s="13">
        <v>105.208</v>
      </c>
      <c r="R1944" s="13">
        <v>54.235999999999997</v>
      </c>
      <c r="S1944" s="13" t="e">
        <f t="shared" ca="1" si="40"/>
        <v>#NAME?</v>
      </c>
      <c r="T1944" s="13">
        <v>53</v>
      </c>
      <c r="U1944" s="13">
        <v>19.5</v>
      </c>
    </row>
    <row r="1945" spans="1:21" s="4" customFormat="1">
      <c r="A1945" s="10">
        <v>42826</v>
      </c>
      <c r="B1945" s="13">
        <v>364.2</v>
      </c>
      <c r="C1945" s="13">
        <v>226.435</v>
      </c>
      <c r="D1945" s="13">
        <v>72.153999999999996</v>
      </c>
      <c r="E1945" s="13">
        <v>133.99100000000001</v>
      </c>
      <c r="F1945" s="13">
        <v>130.27699999999999</v>
      </c>
      <c r="G1945" s="13">
        <v>102.149</v>
      </c>
      <c r="H1945" s="13">
        <v>166.69900000000001</v>
      </c>
      <c r="I1945" s="13">
        <v>143</v>
      </c>
      <c r="J1945" s="13">
        <v>110.5</v>
      </c>
      <c r="K1945" s="13">
        <v>191.017</v>
      </c>
      <c r="L1945" s="13">
        <v>239.28100000000001</v>
      </c>
      <c r="M1945" s="13">
        <v>50.765000000000001</v>
      </c>
      <c r="N1945" s="13">
        <v>81.989000000000004</v>
      </c>
      <c r="O1945" s="13">
        <v>127.547</v>
      </c>
      <c r="P1945" s="13">
        <v>81.796999999999997</v>
      </c>
      <c r="Q1945" s="13">
        <v>105.208</v>
      </c>
      <c r="R1945" s="13">
        <v>54.235999999999997</v>
      </c>
      <c r="S1945" s="13" t="e">
        <f t="shared" ca="1" si="40"/>
        <v>#NAME?</v>
      </c>
      <c r="T1945" s="13">
        <v>53</v>
      </c>
      <c r="U1945" s="13">
        <v>19.5</v>
      </c>
    </row>
    <row r="1946" spans="1:21" s="4" customFormat="1">
      <c r="A1946" s="10">
        <v>42827</v>
      </c>
      <c r="B1946" s="13">
        <v>364.2</v>
      </c>
      <c r="C1946" s="13">
        <v>226.435</v>
      </c>
      <c r="D1946" s="13">
        <v>72.153999999999996</v>
      </c>
      <c r="E1946" s="13">
        <v>133.99100000000001</v>
      </c>
      <c r="F1946" s="13">
        <v>130.27699999999999</v>
      </c>
      <c r="G1946" s="13">
        <v>102.149</v>
      </c>
      <c r="H1946" s="13">
        <v>166.69900000000001</v>
      </c>
      <c r="I1946" s="13">
        <v>143</v>
      </c>
      <c r="J1946" s="13">
        <v>110.5</v>
      </c>
      <c r="K1946" s="13">
        <v>191.017</v>
      </c>
      <c r="L1946" s="13">
        <v>239.28100000000001</v>
      </c>
      <c r="M1946" s="13">
        <v>50.765000000000001</v>
      </c>
      <c r="N1946" s="13">
        <v>81.989000000000004</v>
      </c>
      <c r="O1946" s="13">
        <v>127.547</v>
      </c>
      <c r="P1946" s="13">
        <v>81.796999999999997</v>
      </c>
      <c r="Q1946" s="13">
        <v>105.208</v>
      </c>
      <c r="R1946" s="13">
        <v>54.235999999999997</v>
      </c>
      <c r="S1946" s="13" t="e">
        <f t="shared" ca="1" si="40"/>
        <v>#NAME?</v>
      </c>
      <c r="T1946" s="13">
        <v>53</v>
      </c>
      <c r="U1946" s="13">
        <v>19.5</v>
      </c>
    </row>
    <row r="1947" spans="1:21" s="4" customFormat="1">
      <c r="A1947" s="10">
        <v>42828</v>
      </c>
      <c r="B1947" s="13">
        <v>363.84399999999999</v>
      </c>
      <c r="C1947" s="13">
        <v>225.185</v>
      </c>
      <c r="D1947" s="13">
        <v>72.28</v>
      </c>
      <c r="E1947" s="13">
        <v>134.185</v>
      </c>
      <c r="F1947" s="13">
        <v>130.483</v>
      </c>
      <c r="G1947" s="13">
        <v>100.93600000000001</v>
      </c>
      <c r="H1947" s="13">
        <v>165.66800000000001</v>
      </c>
      <c r="I1947" s="13">
        <v>143</v>
      </c>
      <c r="J1947" s="13">
        <v>110.5</v>
      </c>
      <c r="K1947" s="13">
        <v>191.017</v>
      </c>
      <c r="L1947" s="13">
        <v>240.24100000000001</v>
      </c>
      <c r="M1947" s="13">
        <v>50.7</v>
      </c>
      <c r="N1947" s="13">
        <v>81.896000000000001</v>
      </c>
      <c r="O1947" s="13">
        <v>126.94</v>
      </c>
      <c r="P1947" s="13">
        <v>82.004999999999995</v>
      </c>
      <c r="Q1947" s="13">
        <v>105.67400000000001</v>
      </c>
      <c r="R1947" s="13">
        <v>54.235999999999997</v>
      </c>
      <c r="S1947" s="13" t="e">
        <f t="shared" ca="1" si="40"/>
        <v>#NAME?</v>
      </c>
      <c r="T1947" s="13">
        <v>53</v>
      </c>
      <c r="U1947" s="13">
        <v>19.5</v>
      </c>
    </row>
    <row r="1948" spans="1:21" s="4" customFormat="1">
      <c r="A1948" s="10">
        <v>42829</v>
      </c>
      <c r="B1948" s="13">
        <v>357.858</v>
      </c>
      <c r="C1948" s="13">
        <v>223.50700000000001</v>
      </c>
      <c r="D1948" s="13">
        <v>72.462999999999994</v>
      </c>
      <c r="E1948" s="13">
        <v>134.321</v>
      </c>
      <c r="F1948" s="13">
        <v>131.05199999999999</v>
      </c>
      <c r="G1948" s="13">
        <v>100.89100000000001</v>
      </c>
      <c r="H1948" s="13">
        <v>163.38900000000001</v>
      </c>
      <c r="I1948" s="13">
        <v>143</v>
      </c>
      <c r="J1948" s="13">
        <v>110.5</v>
      </c>
      <c r="K1948" s="13">
        <v>191.017</v>
      </c>
      <c r="L1948" s="13">
        <v>236.60900000000001</v>
      </c>
      <c r="M1948" s="13">
        <v>50.85</v>
      </c>
      <c r="N1948" s="13">
        <v>81.763000000000005</v>
      </c>
      <c r="O1948" s="13">
        <v>127.22</v>
      </c>
      <c r="P1948" s="13">
        <v>81.665999999999997</v>
      </c>
      <c r="Q1948" s="13">
        <v>105.443</v>
      </c>
      <c r="R1948" s="13">
        <v>54.235999999999997</v>
      </c>
      <c r="S1948" s="13" t="e">
        <f t="shared" ca="1" si="40"/>
        <v>#NAME?</v>
      </c>
      <c r="T1948" s="13">
        <v>53</v>
      </c>
      <c r="U1948" s="13">
        <v>19.5</v>
      </c>
    </row>
    <row r="1949" spans="1:21" s="4" customFormat="1">
      <c r="A1949" s="10">
        <v>42830</v>
      </c>
      <c r="B1949" s="13">
        <v>349.98700000000002</v>
      </c>
      <c r="C1949" s="13">
        <v>223.92099999999999</v>
      </c>
      <c r="D1949" s="13">
        <v>73.06</v>
      </c>
      <c r="E1949" s="13">
        <v>134.63999999999999</v>
      </c>
      <c r="F1949" s="13">
        <v>131.23099999999999</v>
      </c>
      <c r="G1949" s="13">
        <v>101.193</v>
      </c>
      <c r="H1949" s="13">
        <v>162.05600000000001</v>
      </c>
      <c r="I1949" s="13">
        <v>143</v>
      </c>
      <c r="J1949" s="13">
        <v>110.5</v>
      </c>
      <c r="K1949" s="13">
        <v>191.017</v>
      </c>
      <c r="L1949" s="13">
        <v>235.03</v>
      </c>
      <c r="M1949" s="13">
        <v>51.085999999999999</v>
      </c>
      <c r="N1949" s="13">
        <v>81.448999999999998</v>
      </c>
      <c r="O1949" s="13">
        <v>127.833</v>
      </c>
      <c r="P1949" s="13">
        <v>82.103999999999999</v>
      </c>
      <c r="Q1949" s="13">
        <v>105.92</v>
      </c>
      <c r="R1949" s="13">
        <v>54.235999999999997</v>
      </c>
      <c r="S1949" s="13" t="e">
        <f t="shared" ref="S1949:S2012" ca="1" si="41">+IFERROR(VLOOKUP($A1949,$Y$28:$Z$330,2,0),S1948)</f>
        <v>#NAME?</v>
      </c>
      <c r="T1949" s="13">
        <v>53</v>
      </c>
      <c r="U1949" s="13">
        <v>19.5</v>
      </c>
    </row>
    <row r="1950" spans="1:21" s="4" customFormat="1">
      <c r="A1950" s="10">
        <v>42831</v>
      </c>
      <c r="B1950" s="13">
        <v>349.95499999999998</v>
      </c>
      <c r="C1950" s="13">
        <v>224.81</v>
      </c>
      <c r="D1950" s="13">
        <v>73.165000000000006</v>
      </c>
      <c r="E1950" s="13">
        <v>134.477</v>
      </c>
      <c r="F1950" s="13">
        <v>130.75700000000001</v>
      </c>
      <c r="G1950" s="13">
        <v>101.29300000000001</v>
      </c>
      <c r="H1950" s="13">
        <v>161.60300000000001</v>
      </c>
      <c r="I1950" s="13">
        <v>143</v>
      </c>
      <c r="J1950" s="13">
        <v>110.5</v>
      </c>
      <c r="K1950" s="13">
        <v>191.017</v>
      </c>
      <c r="L1950" s="13">
        <v>235.5</v>
      </c>
      <c r="M1950" s="13">
        <v>51.14</v>
      </c>
      <c r="N1950" s="13">
        <v>81.796000000000006</v>
      </c>
      <c r="O1950" s="13">
        <v>129.637</v>
      </c>
      <c r="P1950" s="13">
        <v>82.66</v>
      </c>
      <c r="Q1950" s="13">
        <v>107.46</v>
      </c>
      <c r="R1950" s="13">
        <v>54.235999999999997</v>
      </c>
      <c r="S1950" s="13" t="e">
        <f t="shared" ca="1" si="41"/>
        <v>#NAME?</v>
      </c>
      <c r="T1950" s="13">
        <v>53</v>
      </c>
      <c r="U1950" s="13">
        <v>19.5</v>
      </c>
    </row>
    <row r="1951" spans="1:21" s="4" customFormat="1">
      <c r="A1951" s="10">
        <v>42832</v>
      </c>
      <c r="B1951" s="13">
        <v>346.65699999999998</v>
      </c>
      <c r="C1951" s="13">
        <v>225.19300000000001</v>
      </c>
      <c r="D1951" s="13">
        <v>72.549000000000007</v>
      </c>
      <c r="E1951" s="13">
        <v>133.09700000000001</v>
      </c>
      <c r="F1951" s="13">
        <v>129</v>
      </c>
      <c r="G1951" s="13">
        <v>100.895</v>
      </c>
      <c r="H1951" s="13">
        <v>170.05199999999999</v>
      </c>
      <c r="I1951" s="13">
        <v>143</v>
      </c>
      <c r="J1951" s="13">
        <v>110.5</v>
      </c>
      <c r="K1951" s="13">
        <v>191.017</v>
      </c>
      <c r="L1951" s="13">
        <v>234.322</v>
      </c>
      <c r="M1951" s="13">
        <v>51.692</v>
      </c>
      <c r="N1951" s="13">
        <v>82.141000000000005</v>
      </c>
      <c r="O1951" s="13">
        <v>130.98400000000001</v>
      </c>
      <c r="P1951" s="13">
        <v>82.046000000000006</v>
      </c>
      <c r="Q1951" s="13">
        <v>109.271</v>
      </c>
      <c r="R1951" s="13">
        <v>54.235999999999997</v>
      </c>
      <c r="S1951" s="13" t="e">
        <f t="shared" ca="1" si="41"/>
        <v>#NAME?</v>
      </c>
      <c r="T1951" s="13">
        <v>53</v>
      </c>
      <c r="U1951" s="13">
        <v>19.5</v>
      </c>
    </row>
    <row r="1952" spans="1:21" s="4" customFormat="1">
      <c r="A1952" s="10">
        <v>42833</v>
      </c>
      <c r="B1952" s="13">
        <v>346.65699999999998</v>
      </c>
      <c r="C1952" s="13">
        <v>225.19300000000001</v>
      </c>
      <c r="D1952" s="13">
        <v>72.549000000000007</v>
      </c>
      <c r="E1952" s="13">
        <v>133.09700000000001</v>
      </c>
      <c r="F1952" s="13">
        <v>129</v>
      </c>
      <c r="G1952" s="13">
        <v>100.895</v>
      </c>
      <c r="H1952" s="13">
        <v>170.05199999999999</v>
      </c>
      <c r="I1952" s="13">
        <v>143</v>
      </c>
      <c r="J1952" s="13">
        <v>110.5</v>
      </c>
      <c r="K1952" s="13">
        <v>191.017</v>
      </c>
      <c r="L1952" s="13">
        <v>234.322</v>
      </c>
      <c r="M1952" s="13">
        <v>51.692</v>
      </c>
      <c r="N1952" s="13">
        <v>82.141000000000005</v>
      </c>
      <c r="O1952" s="13">
        <v>130.98400000000001</v>
      </c>
      <c r="P1952" s="13">
        <v>82.046000000000006</v>
      </c>
      <c r="Q1952" s="13">
        <v>109.271</v>
      </c>
      <c r="R1952" s="13">
        <v>54.235999999999997</v>
      </c>
      <c r="S1952" s="13" t="e">
        <f t="shared" ca="1" si="41"/>
        <v>#NAME?</v>
      </c>
      <c r="T1952" s="13">
        <v>53</v>
      </c>
      <c r="U1952" s="13">
        <v>19.5</v>
      </c>
    </row>
    <row r="1953" spans="1:21" s="4" customFormat="1">
      <c r="A1953" s="10">
        <v>42834</v>
      </c>
      <c r="B1953" s="13">
        <v>346.65699999999998</v>
      </c>
      <c r="C1953" s="13">
        <v>225.19300000000001</v>
      </c>
      <c r="D1953" s="13">
        <v>72.549000000000007</v>
      </c>
      <c r="E1953" s="13">
        <v>133.09700000000001</v>
      </c>
      <c r="F1953" s="13">
        <v>129</v>
      </c>
      <c r="G1953" s="13">
        <v>100.895</v>
      </c>
      <c r="H1953" s="13">
        <v>170.05199999999999</v>
      </c>
      <c r="I1953" s="13">
        <v>143</v>
      </c>
      <c r="J1953" s="13">
        <v>110.5</v>
      </c>
      <c r="K1953" s="13">
        <v>191.017</v>
      </c>
      <c r="L1953" s="13">
        <v>234.322</v>
      </c>
      <c r="M1953" s="13">
        <v>51.692</v>
      </c>
      <c r="N1953" s="13">
        <v>82.141000000000005</v>
      </c>
      <c r="O1953" s="13">
        <v>130.98400000000001</v>
      </c>
      <c r="P1953" s="13">
        <v>82.046000000000006</v>
      </c>
      <c r="Q1953" s="13">
        <v>109.271</v>
      </c>
      <c r="R1953" s="13">
        <v>54.235999999999997</v>
      </c>
      <c r="S1953" s="13" t="e">
        <f t="shared" ca="1" si="41"/>
        <v>#NAME?</v>
      </c>
      <c r="T1953" s="13">
        <v>53</v>
      </c>
      <c r="U1953" s="13">
        <v>19.5</v>
      </c>
    </row>
    <row r="1954" spans="1:21" s="4" customFormat="1">
      <c r="A1954" s="10">
        <v>42835</v>
      </c>
      <c r="B1954" s="13">
        <v>341.714</v>
      </c>
      <c r="C1954" s="13">
        <v>221.52699999999999</v>
      </c>
      <c r="D1954" s="13">
        <v>72.203000000000003</v>
      </c>
      <c r="E1954" s="13">
        <v>131.01400000000001</v>
      </c>
      <c r="F1954" s="13">
        <v>126.96899999999999</v>
      </c>
      <c r="G1954" s="13">
        <v>99.384</v>
      </c>
      <c r="H1954" s="13">
        <v>173.61199999999999</v>
      </c>
      <c r="I1954" s="13">
        <v>143</v>
      </c>
      <c r="J1954" s="13">
        <v>110.5</v>
      </c>
      <c r="K1954" s="13">
        <v>191.017</v>
      </c>
      <c r="L1954" s="13">
        <v>236.155</v>
      </c>
      <c r="M1954" s="13">
        <v>53.055</v>
      </c>
      <c r="N1954" s="13">
        <v>82.632999999999996</v>
      </c>
      <c r="O1954" s="13">
        <v>131.321</v>
      </c>
      <c r="P1954" s="13">
        <v>82.087000000000003</v>
      </c>
      <c r="Q1954" s="13">
        <v>109.212</v>
      </c>
      <c r="R1954" s="13">
        <v>54.235999999999997</v>
      </c>
      <c r="S1954" s="13" t="e">
        <f t="shared" ca="1" si="41"/>
        <v>#NAME?</v>
      </c>
      <c r="T1954" s="13">
        <v>53</v>
      </c>
      <c r="U1954" s="13">
        <v>19.5</v>
      </c>
    </row>
    <row r="1955" spans="1:21" s="4" customFormat="1">
      <c r="A1955" s="10">
        <v>42836</v>
      </c>
      <c r="B1955" s="13">
        <v>341.517</v>
      </c>
      <c r="C1955" s="13">
        <v>223.88800000000001</v>
      </c>
      <c r="D1955" s="13">
        <v>73.238</v>
      </c>
      <c r="E1955" s="13">
        <v>132.16200000000001</v>
      </c>
      <c r="F1955" s="13">
        <v>128.375</v>
      </c>
      <c r="G1955" s="13">
        <v>100.474</v>
      </c>
      <c r="H1955" s="13">
        <v>173.44499999999999</v>
      </c>
      <c r="I1955" s="13">
        <v>143</v>
      </c>
      <c r="J1955" s="13">
        <v>110.5</v>
      </c>
      <c r="K1955" s="13">
        <v>191.017</v>
      </c>
      <c r="L1955" s="13">
        <v>237.006</v>
      </c>
      <c r="M1955" s="13">
        <v>57.420999999999999</v>
      </c>
      <c r="N1955" s="13">
        <v>83.97</v>
      </c>
      <c r="O1955" s="13">
        <v>133.9</v>
      </c>
      <c r="P1955" s="13">
        <v>83.61</v>
      </c>
      <c r="Q1955" s="13">
        <v>110.71</v>
      </c>
      <c r="R1955" s="13">
        <v>54.235999999999997</v>
      </c>
      <c r="S1955" s="13" t="e">
        <f t="shared" ca="1" si="41"/>
        <v>#NAME?</v>
      </c>
      <c r="T1955" s="13">
        <v>53</v>
      </c>
      <c r="U1955" s="13">
        <v>19.5</v>
      </c>
    </row>
    <row r="1956" spans="1:21" s="4" customFormat="1">
      <c r="A1956" s="10">
        <v>42837</v>
      </c>
      <c r="B1956" s="13">
        <v>343.39100000000002</v>
      </c>
      <c r="C1956" s="13">
        <v>225.929</v>
      </c>
      <c r="D1956" s="13">
        <v>75.602000000000004</v>
      </c>
      <c r="E1956" s="13">
        <v>135.38399999999999</v>
      </c>
      <c r="F1956" s="13">
        <v>129.96299999999999</v>
      </c>
      <c r="G1956" s="13">
        <v>102.55800000000001</v>
      </c>
      <c r="H1956" s="13">
        <v>171.542</v>
      </c>
      <c r="I1956" s="13">
        <v>143</v>
      </c>
      <c r="J1956" s="13">
        <v>110.5</v>
      </c>
      <c r="K1956" s="13">
        <v>191.017</v>
      </c>
      <c r="L1956" s="13">
        <v>235.73099999999999</v>
      </c>
      <c r="M1956" s="13">
        <v>57.78</v>
      </c>
      <c r="N1956" s="13">
        <v>85.591999999999999</v>
      </c>
      <c r="O1956" s="13">
        <v>135.46799999999999</v>
      </c>
      <c r="P1956" s="13">
        <v>84.391999999999996</v>
      </c>
      <c r="Q1956" s="13">
        <v>111.705</v>
      </c>
      <c r="R1956" s="13">
        <v>54.235999999999997</v>
      </c>
      <c r="S1956" s="13" t="e">
        <f t="shared" ca="1" si="41"/>
        <v>#NAME?</v>
      </c>
      <c r="T1956" s="13">
        <v>53</v>
      </c>
      <c r="U1956" s="13">
        <v>19.5</v>
      </c>
    </row>
    <row r="1957" spans="1:21" s="4" customFormat="1">
      <c r="A1957" s="10">
        <v>42838</v>
      </c>
      <c r="B1957" s="13">
        <v>338.26900000000001</v>
      </c>
      <c r="C1957" s="13">
        <v>225.89099999999999</v>
      </c>
      <c r="D1957" s="13">
        <v>75.429000000000002</v>
      </c>
      <c r="E1957" s="13">
        <v>134.40700000000001</v>
      </c>
      <c r="F1957" s="13">
        <v>129.203</v>
      </c>
      <c r="G1957" s="13">
        <v>102.38500000000001</v>
      </c>
      <c r="H1957" s="13">
        <v>171.077</v>
      </c>
      <c r="I1957" s="13">
        <v>143</v>
      </c>
      <c r="J1957" s="13">
        <v>110.5</v>
      </c>
      <c r="K1957" s="13">
        <v>191.017</v>
      </c>
      <c r="L1957" s="13">
        <v>234.559</v>
      </c>
      <c r="M1957" s="13">
        <v>59.564999999999998</v>
      </c>
      <c r="N1957" s="13">
        <v>87.778999999999996</v>
      </c>
      <c r="O1957" s="13">
        <v>137.67699999999999</v>
      </c>
      <c r="P1957" s="13">
        <v>85.96</v>
      </c>
      <c r="Q1957" s="13">
        <v>114.629</v>
      </c>
      <c r="R1957" s="13">
        <v>56.9</v>
      </c>
      <c r="S1957" s="13" t="e">
        <f t="shared" ca="1" si="41"/>
        <v>#NAME?</v>
      </c>
      <c r="T1957" s="13">
        <v>53</v>
      </c>
      <c r="U1957" s="13">
        <v>19.5</v>
      </c>
    </row>
    <row r="1958" spans="1:21" s="4" customFormat="1">
      <c r="A1958" s="10">
        <v>42839</v>
      </c>
      <c r="B1958" s="13">
        <v>338.58699999999999</v>
      </c>
      <c r="C1958" s="13">
        <v>225.875</v>
      </c>
      <c r="D1958" s="13">
        <v>75.587999999999994</v>
      </c>
      <c r="E1958" s="13">
        <v>134.255</v>
      </c>
      <c r="F1958" s="13">
        <v>129.108</v>
      </c>
      <c r="G1958" s="13">
        <v>102.649</v>
      </c>
      <c r="H1958" s="13">
        <v>171.077</v>
      </c>
      <c r="I1958" s="13">
        <v>143</v>
      </c>
      <c r="J1958" s="13">
        <v>110.5</v>
      </c>
      <c r="K1958" s="13">
        <v>191.017</v>
      </c>
      <c r="L1958" s="13">
        <v>233.98599999999999</v>
      </c>
      <c r="M1958" s="13">
        <v>59.564999999999998</v>
      </c>
      <c r="N1958" s="13">
        <v>88.054000000000002</v>
      </c>
      <c r="O1958" s="13">
        <v>137.863</v>
      </c>
      <c r="P1958" s="13">
        <v>86.132999999999996</v>
      </c>
      <c r="Q1958" s="13">
        <v>115.167</v>
      </c>
      <c r="R1958" s="13">
        <v>56.9</v>
      </c>
      <c r="S1958" s="13" t="e">
        <f t="shared" ca="1" si="41"/>
        <v>#NAME?</v>
      </c>
      <c r="T1958" s="13">
        <v>53</v>
      </c>
      <c r="U1958" s="13">
        <v>19.5</v>
      </c>
    </row>
    <row r="1959" spans="1:21" s="4" customFormat="1">
      <c r="A1959" s="10">
        <v>42840</v>
      </c>
      <c r="B1959" s="13">
        <v>338.58699999999999</v>
      </c>
      <c r="C1959" s="13">
        <v>225.875</v>
      </c>
      <c r="D1959" s="13">
        <v>75.587999999999994</v>
      </c>
      <c r="E1959" s="13">
        <v>134.255</v>
      </c>
      <c r="F1959" s="13">
        <v>129.108</v>
      </c>
      <c r="G1959" s="13">
        <v>102.649</v>
      </c>
      <c r="H1959" s="13">
        <v>171.077</v>
      </c>
      <c r="I1959" s="13">
        <v>143</v>
      </c>
      <c r="J1959" s="13">
        <v>110.5</v>
      </c>
      <c r="K1959" s="13">
        <v>191.017</v>
      </c>
      <c r="L1959" s="13">
        <v>233.98599999999999</v>
      </c>
      <c r="M1959" s="13">
        <v>59.564999999999998</v>
      </c>
      <c r="N1959" s="13">
        <v>88.054000000000002</v>
      </c>
      <c r="O1959" s="13">
        <v>137.863</v>
      </c>
      <c r="P1959" s="13">
        <v>86.132999999999996</v>
      </c>
      <c r="Q1959" s="13">
        <v>115.167</v>
      </c>
      <c r="R1959" s="13">
        <v>56.9</v>
      </c>
      <c r="S1959" s="13" t="e">
        <f t="shared" ca="1" si="41"/>
        <v>#NAME?</v>
      </c>
      <c r="T1959" s="13">
        <v>53</v>
      </c>
      <c r="U1959" s="13">
        <v>19.5</v>
      </c>
    </row>
    <row r="1960" spans="1:21" s="4" customFormat="1">
      <c r="A1960" s="10">
        <v>42841</v>
      </c>
      <c r="B1960" s="13">
        <v>338.58699999999999</v>
      </c>
      <c r="C1960" s="13">
        <v>225.875</v>
      </c>
      <c r="D1960" s="13">
        <v>75.587999999999994</v>
      </c>
      <c r="E1960" s="13">
        <v>134.255</v>
      </c>
      <c r="F1960" s="13">
        <v>129.108</v>
      </c>
      <c r="G1960" s="13">
        <v>102.649</v>
      </c>
      <c r="H1960" s="13">
        <v>171.077</v>
      </c>
      <c r="I1960" s="13">
        <v>143</v>
      </c>
      <c r="J1960" s="13">
        <v>110.5</v>
      </c>
      <c r="K1960" s="13">
        <v>191.017</v>
      </c>
      <c r="L1960" s="13">
        <v>233.98599999999999</v>
      </c>
      <c r="M1960" s="13">
        <v>59.564999999999998</v>
      </c>
      <c r="N1960" s="13">
        <v>88.054000000000002</v>
      </c>
      <c r="O1960" s="13">
        <v>137.863</v>
      </c>
      <c r="P1960" s="13">
        <v>86.132999999999996</v>
      </c>
      <c r="Q1960" s="13">
        <v>115.167</v>
      </c>
      <c r="R1960" s="13">
        <v>56.9</v>
      </c>
      <c r="S1960" s="13" t="e">
        <f t="shared" ca="1" si="41"/>
        <v>#NAME?</v>
      </c>
      <c r="T1960" s="13">
        <v>53</v>
      </c>
      <c r="U1960" s="13">
        <v>19.5</v>
      </c>
    </row>
    <row r="1961" spans="1:21" s="4" customFormat="1">
      <c r="A1961" s="10">
        <v>42842</v>
      </c>
      <c r="B1961" s="13">
        <v>337.892</v>
      </c>
      <c r="C1961" s="13">
        <v>225.40600000000001</v>
      </c>
      <c r="D1961" s="13">
        <v>77.432000000000002</v>
      </c>
      <c r="E1961" s="13">
        <v>135.114</v>
      </c>
      <c r="F1961" s="13">
        <v>129.57400000000001</v>
      </c>
      <c r="G1961" s="13">
        <v>104.26</v>
      </c>
      <c r="H1961" s="13">
        <v>171.077</v>
      </c>
      <c r="I1961" s="13">
        <v>143</v>
      </c>
      <c r="J1961" s="13">
        <v>110.5</v>
      </c>
      <c r="K1961" s="13">
        <v>191.017</v>
      </c>
      <c r="L1961" s="13">
        <v>234.09100000000001</v>
      </c>
      <c r="M1961" s="13">
        <v>59.478999999999999</v>
      </c>
      <c r="N1961" s="13">
        <v>88.929000000000002</v>
      </c>
      <c r="O1961" s="13">
        <v>137.67699999999999</v>
      </c>
      <c r="P1961" s="13">
        <v>85.599000000000004</v>
      </c>
      <c r="Q1961" s="13">
        <v>114.833</v>
      </c>
      <c r="R1961" s="13">
        <v>56.9</v>
      </c>
      <c r="S1961" s="13" t="e">
        <f t="shared" ca="1" si="41"/>
        <v>#NAME?</v>
      </c>
      <c r="T1961" s="13">
        <v>53</v>
      </c>
      <c r="U1961" s="13">
        <v>19.5</v>
      </c>
    </row>
    <row r="1962" spans="1:21" s="4" customFormat="1">
      <c r="A1962" s="10">
        <v>42843</v>
      </c>
      <c r="B1962" s="13">
        <v>337.755</v>
      </c>
      <c r="C1962" s="13">
        <v>226.762</v>
      </c>
      <c r="D1962" s="13">
        <v>78.241</v>
      </c>
      <c r="E1962" s="13">
        <v>136.83500000000001</v>
      </c>
      <c r="F1962" s="13">
        <v>130.643</v>
      </c>
      <c r="G1962" s="13">
        <v>105.642</v>
      </c>
      <c r="H1962" s="13">
        <v>167.52799999999999</v>
      </c>
      <c r="I1962" s="13">
        <v>143</v>
      </c>
      <c r="J1962" s="13">
        <v>110.5</v>
      </c>
      <c r="K1962" s="13">
        <v>191.017</v>
      </c>
      <c r="L1962" s="13">
        <v>232.43199999999999</v>
      </c>
      <c r="M1962" s="13">
        <v>59.99</v>
      </c>
      <c r="N1962" s="13">
        <v>90.406000000000006</v>
      </c>
      <c r="O1962" s="13">
        <v>138.858</v>
      </c>
      <c r="P1962" s="13">
        <v>87.129000000000005</v>
      </c>
      <c r="Q1962" s="13">
        <v>115.93300000000001</v>
      </c>
      <c r="R1962" s="13">
        <v>56.9</v>
      </c>
      <c r="S1962" s="13" t="e">
        <f t="shared" ca="1" si="41"/>
        <v>#NAME?</v>
      </c>
      <c r="T1962" s="13">
        <v>53</v>
      </c>
      <c r="U1962" s="13">
        <v>19.5</v>
      </c>
    </row>
    <row r="1963" spans="1:21" s="4" customFormat="1">
      <c r="A1963" s="10">
        <v>42844</v>
      </c>
      <c r="B1963" s="13">
        <v>337.58600000000001</v>
      </c>
      <c r="C1963" s="13">
        <v>227.86199999999999</v>
      </c>
      <c r="D1963" s="13">
        <v>79.120999999999995</v>
      </c>
      <c r="E1963" s="13">
        <v>137.33600000000001</v>
      </c>
      <c r="F1963" s="13">
        <v>131.785</v>
      </c>
      <c r="G1963" s="13">
        <v>106.508</v>
      </c>
      <c r="H1963" s="13">
        <v>165.37200000000001</v>
      </c>
      <c r="I1963" s="13">
        <v>143</v>
      </c>
      <c r="J1963" s="13">
        <v>110.5</v>
      </c>
      <c r="K1963" s="13">
        <v>191.017</v>
      </c>
      <c r="L1963" s="13">
        <v>232.465</v>
      </c>
      <c r="M1963" s="13">
        <v>60.222999999999999</v>
      </c>
      <c r="N1963" s="13">
        <v>90.364999999999995</v>
      </c>
      <c r="O1963" s="13">
        <v>138.78</v>
      </c>
      <c r="P1963" s="13">
        <v>86.847999999999999</v>
      </c>
      <c r="Q1963" s="13">
        <v>116.396</v>
      </c>
      <c r="R1963" s="13">
        <v>56.9</v>
      </c>
      <c r="S1963" s="13" t="e">
        <f t="shared" ca="1" si="41"/>
        <v>#NAME?</v>
      </c>
      <c r="T1963" s="13">
        <v>53</v>
      </c>
      <c r="U1963" s="13">
        <v>19.5</v>
      </c>
    </row>
    <row r="1964" spans="1:21" s="4" customFormat="1">
      <c r="A1964" s="10">
        <v>42845</v>
      </c>
      <c r="B1964" s="13">
        <v>334.10199999999998</v>
      </c>
      <c r="C1964" s="13">
        <v>226.98099999999999</v>
      </c>
      <c r="D1964" s="13">
        <v>78.650999999999996</v>
      </c>
      <c r="E1964" s="13">
        <v>136.15100000000001</v>
      </c>
      <c r="F1964" s="13">
        <v>131.08699999999999</v>
      </c>
      <c r="G1964" s="13">
        <v>105.524</v>
      </c>
      <c r="H1964" s="13">
        <v>164.27799999999999</v>
      </c>
      <c r="I1964" s="13">
        <v>143</v>
      </c>
      <c r="J1964" s="13">
        <v>110.5</v>
      </c>
      <c r="K1964" s="13">
        <v>191.017</v>
      </c>
      <c r="L1964" s="13">
        <v>231.102</v>
      </c>
      <c r="M1964" s="13">
        <v>57.597999999999999</v>
      </c>
      <c r="N1964" s="13">
        <v>87.007999999999996</v>
      </c>
      <c r="O1964" s="13">
        <v>135.01499999999999</v>
      </c>
      <c r="P1964" s="13">
        <v>84.713999999999999</v>
      </c>
      <c r="Q1964" s="13">
        <v>114.259</v>
      </c>
      <c r="R1964" s="13">
        <v>57.783999999999999</v>
      </c>
      <c r="S1964" s="13" t="e">
        <f t="shared" ca="1" si="41"/>
        <v>#NAME?</v>
      </c>
      <c r="T1964" s="13">
        <v>53</v>
      </c>
      <c r="U1964" s="13">
        <v>19.5</v>
      </c>
    </row>
    <row r="1965" spans="1:21" s="4" customFormat="1">
      <c r="A1965" s="10">
        <v>42846</v>
      </c>
      <c r="B1965" s="13">
        <v>331.40699999999998</v>
      </c>
      <c r="C1965" s="13">
        <v>224.017</v>
      </c>
      <c r="D1965" s="13">
        <v>77.861999999999995</v>
      </c>
      <c r="E1965" s="13">
        <v>134.41300000000001</v>
      </c>
      <c r="F1965" s="13">
        <v>129.55600000000001</v>
      </c>
      <c r="G1965" s="13">
        <v>104.322</v>
      </c>
      <c r="H1965" s="13">
        <v>163.167</v>
      </c>
      <c r="I1965" s="13">
        <v>143</v>
      </c>
      <c r="J1965" s="13">
        <v>110.5</v>
      </c>
      <c r="K1965" s="13">
        <v>191.017</v>
      </c>
      <c r="L1965" s="13">
        <v>231.04499999999999</v>
      </c>
      <c r="M1965" s="13">
        <v>56.384</v>
      </c>
      <c r="N1965" s="13">
        <v>85.507000000000005</v>
      </c>
      <c r="O1965" s="13">
        <v>133.71199999999999</v>
      </c>
      <c r="P1965" s="13">
        <v>83.804000000000002</v>
      </c>
      <c r="Q1965" s="13">
        <v>113.581</v>
      </c>
      <c r="R1965" s="13">
        <v>56.517000000000003</v>
      </c>
      <c r="S1965" s="13" t="e">
        <f t="shared" ca="1" si="41"/>
        <v>#NAME?</v>
      </c>
      <c r="T1965" s="13">
        <v>53</v>
      </c>
      <c r="U1965" s="13">
        <v>19.5</v>
      </c>
    </row>
    <row r="1966" spans="1:21" s="4" customFormat="1">
      <c r="A1966" s="10">
        <v>42847</v>
      </c>
      <c r="B1966" s="13">
        <v>331.40699999999998</v>
      </c>
      <c r="C1966" s="13">
        <v>224.017</v>
      </c>
      <c r="D1966" s="13">
        <v>77.861999999999995</v>
      </c>
      <c r="E1966" s="13">
        <v>134.41300000000001</v>
      </c>
      <c r="F1966" s="13">
        <v>129.55600000000001</v>
      </c>
      <c r="G1966" s="13">
        <v>104.322</v>
      </c>
      <c r="H1966" s="13">
        <v>163.167</v>
      </c>
      <c r="I1966" s="13">
        <v>143</v>
      </c>
      <c r="J1966" s="13">
        <v>110.5</v>
      </c>
      <c r="K1966" s="13">
        <v>191.017</v>
      </c>
      <c r="L1966" s="13">
        <v>231.04499999999999</v>
      </c>
      <c r="M1966" s="13">
        <v>56.384</v>
      </c>
      <c r="N1966" s="13">
        <v>85.507000000000005</v>
      </c>
      <c r="O1966" s="13">
        <v>133.71199999999999</v>
      </c>
      <c r="P1966" s="13">
        <v>83.804000000000002</v>
      </c>
      <c r="Q1966" s="13">
        <v>113.581</v>
      </c>
      <c r="R1966" s="13">
        <v>56.517000000000003</v>
      </c>
      <c r="S1966" s="13" t="e">
        <f t="shared" ca="1" si="41"/>
        <v>#NAME?</v>
      </c>
      <c r="T1966" s="13">
        <v>53</v>
      </c>
      <c r="U1966" s="13">
        <v>19.5</v>
      </c>
    </row>
    <row r="1967" spans="1:21" s="4" customFormat="1">
      <c r="A1967" s="10">
        <v>42848</v>
      </c>
      <c r="B1967" s="13">
        <v>331.40699999999998</v>
      </c>
      <c r="C1967" s="13">
        <v>224.017</v>
      </c>
      <c r="D1967" s="13">
        <v>77.861999999999995</v>
      </c>
      <c r="E1967" s="13">
        <v>134.41300000000001</v>
      </c>
      <c r="F1967" s="13">
        <v>129.55600000000001</v>
      </c>
      <c r="G1967" s="13">
        <v>104.322</v>
      </c>
      <c r="H1967" s="13">
        <v>163.167</v>
      </c>
      <c r="I1967" s="13">
        <v>143</v>
      </c>
      <c r="J1967" s="13">
        <v>110.5</v>
      </c>
      <c r="K1967" s="13">
        <v>191.017</v>
      </c>
      <c r="L1967" s="13">
        <v>231.04499999999999</v>
      </c>
      <c r="M1967" s="13">
        <v>56.384</v>
      </c>
      <c r="N1967" s="13">
        <v>85.507000000000005</v>
      </c>
      <c r="O1967" s="13">
        <v>133.71199999999999</v>
      </c>
      <c r="P1967" s="13">
        <v>83.804000000000002</v>
      </c>
      <c r="Q1967" s="13">
        <v>113.581</v>
      </c>
      <c r="R1967" s="13">
        <v>56.517000000000003</v>
      </c>
      <c r="S1967" s="13" t="e">
        <f t="shared" ca="1" si="41"/>
        <v>#NAME?</v>
      </c>
      <c r="T1967" s="13">
        <v>53</v>
      </c>
      <c r="U1967" s="13">
        <v>19.5</v>
      </c>
    </row>
    <row r="1968" spans="1:21" s="4" customFormat="1">
      <c r="A1968" s="10">
        <v>42849</v>
      </c>
      <c r="B1968" s="13">
        <v>324.09699999999998</v>
      </c>
      <c r="C1968" s="13">
        <v>217.72800000000001</v>
      </c>
      <c r="D1968" s="13">
        <v>74.293999999999997</v>
      </c>
      <c r="E1968" s="13">
        <v>130.15100000000001</v>
      </c>
      <c r="F1968" s="13">
        <v>124.999</v>
      </c>
      <c r="G1968" s="13">
        <v>101.07899999999999</v>
      </c>
      <c r="H1968" s="13">
        <v>157.96</v>
      </c>
      <c r="I1968" s="13">
        <v>143</v>
      </c>
      <c r="J1968" s="13">
        <v>110.5</v>
      </c>
      <c r="K1968" s="13">
        <v>191.017</v>
      </c>
      <c r="L1968" s="13">
        <v>224.80699999999999</v>
      </c>
      <c r="M1968" s="13">
        <v>55.228000000000002</v>
      </c>
      <c r="N1968" s="13">
        <v>82.816999999999993</v>
      </c>
      <c r="O1968" s="13">
        <v>128.16</v>
      </c>
      <c r="P1968" s="13">
        <v>81.756</v>
      </c>
      <c r="Q1968" s="13">
        <v>109.066</v>
      </c>
      <c r="R1968" s="13">
        <v>55.777999999999999</v>
      </c>
      <c r="S1968" s="13" t="e">
        <f t="shared" ca="1" si="41"/>
        <v>#NAME?</v>
      </c>
      <c r="T1968" s="13">
        <v>53</v>
      </c>
      <c r="U1968" s="13">
        <v>19.5</v>
      </c>
    </row>
    <row r="1969" spans="1:21" s="4" customFormat="1">
      <c r="A1969" s="10">
        <v>42850</v>
      </c>
      <c r="B1969" s="13">
        <v>319.43400000000003</v>
      </c>
      <c r="C1969" s="13">
        <v>217.70500000000001</v>
      </c>
      <c r="D1969" s="13">
        <v>72.477999999999994</v>
      </c>
      <c r="E1969" s="13">
        <v>127.41200000000001</v>
      </c>
      <c r="F1969" s="13">
        <v>121.248</v>
      </c>
      <c r="G1969" s="13">
        <v>97.948999999999998</v>
      </c>
      <c r="H1969" s="13">
        <v>156.279</v>
      </c>
      <c r="I1969" s="13">
        <v>143</v>
      </c>
      <c r="J1969" s="13">
        <v>110.5</v>
      </c>
      <c r="K1969" s="13">
        <v>191.017</v>
      </c>
      <c r="L1969" s="13">
        <v>221.95</v>
      </c>
      <c r="M1969" s="13">
        <v>53.945</v>
      </c>
      <c r="N1969" s="13">
        <v>81.608000000000004</v>
      </c>
      <c r="O1969" s="13">
        <v>127.072</v>
      </c>
      <c r="P1969" s="13">
        <v>80.400999999999996</v>
      </c>
      <c r="Q1969" s="13">
        <v>107.78700000000001</v>
      </c>
      <c r="R1969" s="13">
        <v>55.777999999999999</v>
      </c>
      <c r="S1969" s="13" t="e">
        <f t="shared" ca="1" si="41"/>
        <v>#NAME?</v>
      </c>
      <c r="T1969" s="13">
        <v>53</v>
      </c>
      <c r="U1969" s="13">
        <v>19.5</v>
      </c>
    </row>
    <row r="1970" spans="1:21" s="4" customFormat="1">
      <c r="A1970" s="10">
        <v>42851</v>
      </c>
      <c r="B1970" s="13">
        <v>326.07499999999999</v>
      </c>
      <c r="C1970" s="13">
        <v>222.102</v>
      </c>
      <c r="D1970" s="13">
        <v>73.567999999999998</v>
      </c>
      <c r="E1970" s="13">
        <v>130.44800000000001</v>
      </c>
      <c r="F1970" s="13">
        <v>125.292</v>
      </c>
      <c r="G1970" s="13">
        <v>99.414000000000001</v>
      </c>
      <c r="H1970" s="13">
        <v>155.99100000000001</v>
      </c>
      <c r="I1970" s="13">
        <v>143</v>
      </c>
      <c r="J1970" s="13">
        <v>110.5</v>
      </c>
      <c r="K1970" s="13">
        <v>191.017</v>
      </c>
      <c r="L1970" s="13">
        <v>216.96700000000001</v>
      </c>
      <c r="M1970" s="13">
        <v>52.945</v>
      </c>
      <c r="N1970" s="13">
        <v>80.042000000000002</v>
      </c>
      <c r="O1970" s="13">
        <v>124.754</v>
      </c>
      <c r="P1970" s="13">
        <v>79.47</v>
      </c>
      <c r="Q1970" s="13">
        <v>106.36799999999999</v>
      </c>
      <c r="R1970" s="13">
        <v>54.524999999999999</v>
      </c>
      <c r="S1970" s="13" t="e">
        <f t="shared" ca="1" si="41"/>
        <v>#NAME?</v>
      </c>
      <c r="T1970" s="13">
        <v>53</v>
      </c>
      <c r="U1970" s="13">
        <v>19.5</v>
      </c>
    </row>
    <row r="1971" spans="1:21" s="4" customFormat="1">
      <c r="A1971" s="10">
        <v>42852</v>
      </c>
      <c r="B1971" s="13">
        <v>323.30900000000003</v>
      </c>
      <c r="C1971" s="13">
        <v>220.02600000000001</v>
      </c>
      <c r="D1971" s="13">
        <v>72.915999999999997</v>
      </c>
      <c r="E1971" s="13">
        <v>128.648</v>
      </c>
      <c r="F1971" s="13">
        <v>121.74299999999999</v>
      </c>
      <c r="G1971" s="13">
        <v>98.251999999999995</v>
      </c>
      <c r="H1971" s="13">
        <v>155.55099999999999</v>
      </c>
      <c r="I1971" s="13">
        <v>143</v>
      </c>
      <c r="J1971" s="13">
        <v>110.5</v>
      </c>
      <c r="K1971" s="13">
        <v>194.5</v>
      </c>
      <c r="L1971" s="13">
        <v>212.87700000000001</v>
      </c>
      <c r="M1971" s="13">
        <v>55.377000000000002</v>
      </c>
      <c r="N1971" s="13">
        <v>81.649000000000001</v>
      </c>
      <c r="O1971" s="13">
        <v>126.848</v>
      </c>
      <c r="P1971" s="13">
        <v>80.117000000000004</v>
      </c>
      <c r="Q1971" s="13">
        <v>108.67700000000001</v>
      </c>
      <c r="R1971" s="13">
        <v>55.83</v>
      </c>
      <c r="S1971" s="13" t="e">
        <f t="shared" ca="1" si="41"/>
        <v>#NAME?</v>
      </c>
      <c r="T1971" s="13">
        <v>53</v>
      </c>
      <c r="U1971" s="13">
        <v>19.5</v>
      </c>
    </row>
    <row r="1972" spans="1:21" s="4" customFormat="1">
      <c r="A1972" s="10">
        <v>42853</v>
      </c>
      <c r="B1972" s="13">
        <v>320.41699999999997</v>
      </c>
      <c r="C1972" s="13">
        <v>217.696</v>
      </c>
      <c r="D1972" s="13">
        <v>72.463999999999999</v>
      </c>
      <c r="E1972" s="13">
        <v>126.41800000000001</v>
      </c>
      <c r="F1972" s="13">
        <v>119.196</v>
      </c>
      <c r="G1972" s="13">
        <v>97.543000000000006</v>
      </c>
      <c r="H1972" s="13">
        <v>153.49700000000001</v>
      </c>
      <c r="I1972" s="13">
        <v>143</v>
      </c>
      <c r="J1972" s="13">
        <v>110.5</v>
      </c>
      <c r="K1972" s="13">
        <v>193.167</v>
      </c>
      <c r="L1972" s="13">
        <v>208.50899999999999</v>
      </c>
      <c r="M1972" s="13">
        <v>56.375</v>
      </c>
      <c r="N1972" s="13">
        <v>81.427999999999997</v>
      </c>
      <c r="O1972" s="13">
        <v>127.14100000000001</v>
      </c>
      <c r="P1972" s="13">
        <v>79.492999999999995</v>
      </c>
      <c r="Q1972" s="13">
        <v>108.374</v>
      </c>
      <c r="R1972" s="13">
        <v>56.488999999999997</v>
      </c>
      <c r="S1972" s="13" t="e">
        <f t="shared" ca="1" si="41"/>
        <v>#NAME?</v>
      </c>
      <c r="T1972" s="13">
        <v>53</v>
      </c>
      <c r="U1972" s="13">
        <v>19.5</v>
      </c>
    </row>
    <row r="1973" spans="1:21" s="4" customFormat="1">
      <c r="A1973" s="10">
        <v>42854</v>
      </c>
      <c r="B1973" s="13">
        <v>320.41699999999997</v>
      </c>
      <c r="C1973" s="13">
        <v>217.696</v>
      </c>
      <c r="D1973" s="13">
        <v>72.463999999999999</v>
      </c>
      <c r="E1973" s="13">
        <v>126.41800000000001</v>
      </c>
      <c r="F1973" s="13">
        <v>119.196</v>
      </c>
      <c r="G1973" s="13">
        <v>97.543000000000006</v>
      </c>
      <c r="H1973" s="13">
        <v>153.49700000000001</v>
      </c>
      <c r="I1973" s="13">
        <v>143</v>
      </c>
      <c r="J1973" s="13">
        <v>110.5</v>
      </c>
      <c r="K1973" s="13">
        <v>193.167</v>
      </c>
      <c r="L1973" s="13">
        <v>208.50899999999999</v>
      </c>
      <c r="M1973" s="13">
        <v>56.375</v>
      </c>
      <c r="N1973" s="13">
        <v>81.427999999999997</v>
      </c>
      <c r="O1973" s="13">
        <v>127.14100000000001</v>
      </c>
      <c r="P1973" s="13">
        <v>79.492999999999995</v>
      </c>
      <c r="Q1973" s="13">
        <v>108.374</v>
      </c>
      <c r="R1973" s="13">
        <v>56.488999999999997</v>
      </c>
      <c r="S1973" s="13" t="e">
        <f t="shared" ca="1" si="41"/>
        <v>#NAME?</v>
      </c>
      <c r="T1973" s="13">
        <v>53</v>
      </c>
      <c r="U1973" s="13">
        <v>19.5</v>
      </c>
    </row>
    <row r="1974" spans="1:21" s="4" customFormat="1">
      <c r="A1974" s="10">
        <v>42855</v>
      </c>
      <c r="B1974" s="13">
        <v>320.41699999999997</v>
      </c>
      <c r="C1974" s="13">
        <v>217.696</v>
      </c>
      <c r="D1974" s="13">
        <v>72.463999999999999</v>
      </c>
      <c r="E1974" s="13">
        <v>126.41800000000001</v>
      </c>
      <c r="F1974" s="13">
        <v>119.196</v>
      </c>
      <c r="G1974" s="13">
        <v>97.543000000000006</v>
      </c>
      <c r="H1974" s="13">
        <v>153.49700000000001</v>
      </c>
      <c r="I1974" s="13">
        <v>143</v>
      </c>
      <c r="J1974" s="13">
        <v>110.5</v>
      </c>
      <c r="K1974" s="13">
        <v>193.167</v>
      </c>
      <c r="L1974" s="13">
        <v>208.50899999999999</v>
      </c>
      <c r="M1974" s="13">
        <v>56.375</v>
      </c>
      <c r="N1974" s="13">
        <v>81.427999999999997</v>
      </c>
      <c r="O1974" s="13">
        <v>127.14100000000001</v>
      </c>
      <c r="P1974" s="13">
        <v>79.492999999999995</v>
      </c>
      <c r="Q1974" s="13">
        <v>108.374</v>
      </c>
      <c r="R1974" s="13">
        <v>56.488999999999997</v>
      </c>
      <c r="S1974" s="13" t="e">
        <f t="shared" ca="1" si="41"/>
        <v>#NAME?</v>
      </c>
      <c r="T1974" s="13">
        <v>53</v>
      </c>
      <c r="U1974" s="13">
        <v>19.5</v>
      </c>
    </row>
    <row r="1975" spans="1:21" s="4" customFormat="1">
      <c r="A1975" s="10">
        <v>42856</v>
      </c>
      <c r="B1975" s="13">
        <v>319.012</v>
      </c>
      <c r="C1975" s="13">
        <v>217.17699999999999</v>
      </c>
      <c r="D1975" s="13">
        <v>72.168000000000006</v>
      </c>
      <c r="E1975" s="13">
        <v>125.697</v>
      </c>
      <c r="F1975" s="13">
        <v>118.25700000000001</v>
      </c>
      <c r="G1975" s="13">
        <v>97.227000000000004</v>
      </c>
      <c r="H1975" s="13">
        <v>153.61600000000001</v>
      </c>
      <c r="I1975" s="13">
        <v>143</v>
      </c>
      <c r="J1975" s="13">
        <v>110.5</v>
      </c>
      <c r="K1975" s="13">
        <v>193.167</v>
      </c>
      <c r="L1975" s="13">
        <v>210.101</v>
      </c>
      <c r="M1975" s="13">
        <v>56.375</v>
      </c>
      <c r="N1975" s="13">
        <v>81.322000000000003</v>
      </c>
      <c r="O1975" s="13">
        <v>126.30800000000001</v>
      </c>
      <c r="P1975" s="13">
        <v>79.879000000000005</v>
      </c>
      <c r="Q1975" s="13">
        <v>107.855</v>
      </c>
      <c r="R1975" s="13">
        <v>56.488999999999997</v>
      </c>
      <c r="S1975" s="13" t="e">
        <f t="shared" ca="1" si="41"/>
        <v>#NAME?</v>
      </c>
      <c r="T1975" s="13">
        <v>53</v>
      </c>
      <c r="U1975" s="13">
        <v>19.5</v>
      </c>
    </row>
    <row r="1976" spans="1:21" s="4" customFormat="1">
      <c r="A1976" s="10">
        <v>42857</v>
      </c>
      <c r="B1976" s="13">
        <v>311.39</v>
      </c>
      <c r="C1976" s="13">
        <v>213.28399999999999</v>
      </c>
      <c r="D1976" s="13">
        <v>72.234999999999999</v>
      </c>
      <c r="E1976" s="13">
        <v>123.905</v>
      </c>
      <c r="F1976" s="13">
        <v>115.26900000000001</v>
      </c>
      <c r="G1976" s="13">
        <v>96.396000000000001</v>
      </c>
      <c r="H1976" s="13">
        <v>149.56</v>
      </c>
      <c r="I1976" s="13">
        <v>143</v>
      </c>
      <c r="J1976" s="13">
        <v>110.5</v>
      </c>
      <c r="K1976" s="13">
        <v>187.76499999999999</v>
      </c>
      <c r="L1976" s="13">
        <v>201.75700000000001</v>
      </c>
      <c r="M1976" s="13">
        <v>55.973999999999997</v>
      </c>
      <c r="N1976" s="13">
        <v>80.415999999999997</v>
      </c>
      <c r="O1976" s="13">
        <v>125.03400000000001</v>
      </c>
      <c r="P1976" s="13">
        <v>78.284999999999997</v>
      </c>
      <c r="Q1976" s="13">
        <v>106.73</v>
      </c>
      <c r="R1976" s="13">
        <v>56.063000000000002</v>
      </c>
      <c r="S1976" s="13" t="e">
        <f t="shared" ca="1" si="41"/>
        <v>#NAME?</v>
      </c>
      <c r="T1976" s="13">
        <v>53</v>
      </c>
      <c r="U1976" s="13">
        <v>19.5</v>
      </c>
    </row>
    <row r="1977" spans="1:21" s="4" customFormat="1">
      <c r="A1977" s="10">
        <v>42858</v>
      </c>
      <c r="B1977" s="13">
        <v>306.21800000000002</v>
      </c>
      <c r="C1977" s="13">
        <v>210.27199999999999</v>
      </c>
      <c r="D1977" s="13">
        <v>72.198999999999998</v>
      </c>
      <c r="E1977" s="13">
        <v>123.14400000000001</v>
      </c>
      <c r="F1977" s="13">
        <v>113.37</v>
      </c>
      <c r="G1977" s="13">
        <v>96.087999999999994</v>
      </c>
      <c r="H1977" s="13">
        <v>151.55799999999999</v>
      </c>
      <c r="I1977" s="13">
        <v>143</v>
      </c>
      <c r="J1977" s="13">
        <v>110.5</v>
      </c>
      <c r="K1977" s="13">
        <v>187.90799999999999</v>
      </c>
      <c r="L1977" s="13">
        <v>200.38499999999999</v>
      </c>
      <c r="M1977" s="13">
        <v>56.454000000000001</v>
      </c>
      <c r="N1977" s="13">
        <v>79.486999999999995</v>
      </c>
      <c r="O1977" s="13">
        <v>125.29</v>
      </c>
      <c r="P1977" s="13">
        <v>78.688000000000002</v>
      </c>
      <c r="Q1977" s="13">
        <v>107.214</v>
      </c>
      <c r="R1977" s="13">
        <v>56.063000000000002</v>
      </c>
      <c r="S1977" s="13" t="e">
        <f t="shared" ca="1" si="41"/>
        <v>#NAME?</v>
      </c>
      <c r="T1977" s="13">
        <v>53</v>
      </c>
      <c r="U1977" s="13">
        <v>19.5</v>
      </c>
    </row>
    <row r="1978" spans="1:21" s="4" customFormat="1">
      <c r="A1978" s="10">
        <v>42859</v>
      </c>
      <c r="B1978" s="13">
        <v>312.97199999999998</v>
      </c>
      <c r="C1978" s="13">
        <v>215.74199999999999</v>
      </c>
      <c r="D1978" s="13">
        <v>74.936999999999998</v>
      </c>
      <c r="E1978" s="13">
        <v>129.05000000000001</v>
      </c>
      <c r="F1978" s="13">
        <v>118.45699999999999</v>
      </c>
      <c r="G1978" s="13">
        <v>100.395</v>
      </c>
      <c r="H1978" s="13">
        <v>157.499</v>
      </c>
      <c r="I1978" s="13">
        <v>143</v>
      </c>
      <c r="J1978" s="13">
        <v>110.5</v>
      </c>
      <c r="K1978" s="13">
        <v>195.05699999999999</v>
      </c>
      <c r="L1978" s="13">
        <v>204.24199999999999</v>
      </c>
      <c r="M1978" s="13">
        <v>56.454000000000001</v>
      </c>
      <c r="N1978" s="13">
        <v>79.131</v>
      </c>
      <c r="O1978" s="13">
        <v>122.66500000000001</v>
      </c>
      <c r="P1978" s="13">
        <v>78.094999999999999</v>
      </c>
      <c r="Q1978" s="13">
        <v>105.855</v>
      </c>
      <c r="R1978" s="13">
        <v>56.063000000000002</v>
      </c>
      <c r="S1978" s="13" t="e">
        <f t="shared" ca="1" si="41"/>
        <v>#NAME?</v>
      </c>
      <c r="T1978" s="13">
        <v>53</v>
      </c>
      <c r="U1978" s="13">
        <v>19.5</v>
      </c>
    </row>
    <row r="1979" spans="1:21" s="4" customFormat="1">
      <c r="A1979" s="10">
        <v>42860</v>
      </c>
      <c r="B1979" s="13">
        <v>311.17700000000002</v>
      </c>
      <c r="C1979" s="13">
        <v>213.196</v>
      </c>
      <c r="D1979" s="13">
        <v>74.168000000000006</v>
      </c>
      <c r="E1979" s="13">
        <v>129.119</v>
      </c>
      <c r="F1979" s="13">
        <v>116.96</v>
      </c>
      <c r="G1979" s="13">
        <v>99.346000000000004</v>
      </c>
      <c r="H1979" s="13">
        <v>156.22999999999999</v>
      </c>
      <c r="I1979" s="13">
        <v>143</v>
      </c>
      <c r="J1979" s="13">
        <v>110.5</v>
      </c>
      <c r="K1979" s="13">
        <v>193.94900000000001</v>
      </c>
      <c r="L1979" s="13">
        <v>204.16900000000001</v>
      </c>
      <c r="M1979" s="13">
        <v>57.381</v>
      </c>
      <c r="N1979" s="13">
        <v>80.882000000000005</v>
      </c>
      <c r="O1979" s="13">
        <v>125.95699999999999</v>
      </c>
      <c r="P1979" s="13">
        <v>78.198999999999998</v>
      </c>
      <c r="Q1979" s="13">
        <v>107.14700000000001</v>
      </c>
      <c r="R1979" s="13">
        <v>56.255000000000003</v>
      </c>
      <c r="S1979" s="13" t="e">
        <f t="shared" ca="1" si="41"/>
        <v>#NAME?</v>
      </c>
      <c r="T1979" s="13">
        <v>53</v>
      </c>
      <c r="U1979" s="13">
        <v>19.5</v>
      </c>
    </row>
    <row r="1980" spans="1:21" s="4" customFormat="1">
      <c r="A1980" s="10">
        <v>42861</v>
      </c>
      <c r="B1980" s="13">
        <v>311.17700000000002</v>
      </c>
      <c r="C1980" s="13">
        <v>213.196</v>
      </c>
      <c r="D1980" s="13">
        <v>74.168000000000006</v>
      </c>
      <c r="E1980" s="13">
        <v>129.119</v>
      </c>
      <c r="F1980" s="13">
        <v>116.96</v>
      </c>
      <c r="G1980" s="13">
        <v>99.346000000000004</v>
      </c>
      <c r="H1980" s="13">
        <v>156.22999999999999</v>
      </c>
      <c r="I1980" s="13">
        <v>143</v>
      </c>
      <c r="J1980" s="13">
        <v>110.5</v>
      </c>
      <c r="K1980" s="13">
        <v>193.94900000000001</v>
      </c>
      <c r="L1980" s="13">
        <v>204.16900000000001</v>
      </c>
      <c r="M1980" s="13">
        <v>57.381</v>
      </c>
      <c r="N1980" s="13">
        <v>80.882000000000005</v>
      </c>
      <c r="O1980" s="13">
        <v>125.95699999999999</v>
      </c>
      <c r="P1980" s="13">
        <v>78.198999999999998</v>
      </c>
      <c r="Q1980" s="13">
        <v>107.14700000000001</v>
      </c>
      <c r="R1980" s="13">
        <v>56.255000000000003</v>
      </c>
      <c r="S1980" s="13" t="e">
        <f t="shared" ca="1" si="41"/>
        <v>#NAME?</v>
      </c>
      <c r="T1980" s="13">
        <v>53</v>
      </c>
      <c r="U1980" s="13">
        <v>19.5</v>
      </c>
    </row>
    <row r="1981" spans="1:21" s="4" customFormat="1">
      <c r="A1981" s="10">
        <v>42862</v>
      </c>
      <c r="B1981" s="13">
        <v>311.17700000000002</v>
      </c>
      <c r="C1981" s="13">
        <v>213.196</v>
      </c>
      <c r="D1981" s="13">
        <v>74.168000000000006</v>
      </c>
      <c r="E1981" s="13">
        <v>129.119</v>
      </c>
      <c r="F1981" s="13">
        <v>116.96</v>
      </c>
      <c r="G1981" s="13">
        <v>99.346000000000004</v>
      </c>
      <c r="H1981" s="13">
        <v>156.22999999999999</v>
      </c>
      <c r="I1981" s="13">
        <v>143</v>
      </c>
      <c r="J1981" s="13">
        <v>110.5</v>
      </c>
      <c r="K1981" s="13">
        <v>193.94900000000001</v>
      </c>
      <c r="L1981" s="13">
        <v>204.16900000000001</v>
      </c>
      <c r="M1981" s="13">
        <v>57.381</v>
      </c>
      <c r="N1981" s="13">
        <v>80.882000000000005</v>
      </c>
      <c r="O1981" s="13">
        <v>125.95699999999999</v>
      </c>
      <c r="P1981" s="13">
        <v>78.198999999999998</v>
      </c>
      <c r="Q1981" s="13">
        <v>107.14700000000001</v>
      </c>
      <c r="R1981" s="13">
        <v>56.255000000000003</v>
      </c>
      <c r="S1981" s="13" t="e">
        <f t="shared" ca="1" si="41"/>
        <v>#NAME?</v>
      </c>
      <c r="T1981" s="13">
        <v>53</v>
      </c>
      <c r="U1981" s="13">
        <v>19.5</v>
      </c>
    </row>
    <row r="1982" spans="1:21" s="4" customFormat="1">
      <c r="A1982" s="10">
        <v>42863</v>
      </c>
      <c r="B1982" s="13">
        <v>313.82299999999998</v>
      </c>
      <c r="C1982" s="13">
        <v>214.86799999999999</v>
      </c>
      <c r="D1982" s="13">
        <v>74.945999999999998</v>
      </c>
      <c r="E1982" s="13">
        <v>131.73099999999999</v>
      </c>
      <c r="F1982" s="13">
        <v>120.32599999999999</v>
      </c>
      <c r="G1982" s="13">
        <v>101.541</v>
      </c>
      <c r="H1982" s="13">
        <v>156.99199999999999</v>
      </c>
      <c r="I1982" s="13">
        <v>143</v>
      </c>
      <c r="J1982" s="13">
        <v>110.5</v>
      </c>
      <c r="K1982" s="13">
        <v>195.869</v>
      </c>
      <c r="L1982" s="13">
        <v>204.89099999999999</v>
      </c>
      <c r="M1982" s="13">
        <v>56.987000000000002</v>
      </c>
      <c r="N1982" s="13">
        <v>79.805999999999997</v>
      </c>
      <c r="O1982" s="13">
        <v>125.18</v>
      </c>
      <c r="P1982" s="13">
        <v>78.460999999999999</v>
      </c>
      <c r="Q1982" s="13">
        <v>107.16500000000001</v>
      </c>
      <c r="R1982" s="13">
        <v>56.255000000000003</v>
      </c>
      <c r="S1982" s="13" t="e">
        <f t="shared" ca="1" si="41"/>
        <v>#NAME?</v>
      </c>
      <c r="T1982" s="13">
        <v>53</v>
      </c>
      <c r="U1982" s="13">
        <v>19.5</v>
      </c>
    </row>
    <row r="1983" spans="1:21" s="4" customFormat="1">
      <c r="A1983" s="10">
        <v>42864</v>
      </c>
      <c r="B1983" s="13">
        <v>314.95800000000003</v>
      </c>
      <c r="C1983" s="13">
        <v>213.798</v>
      </c>
      <c r="D1983" s="13">
        <v>75.049000000000007</v>
      </c>
      <c r="E1983" s="13">
        <v>133.047</v>
      </c>
      <c r="F1983" s="13">
        <v>119.845</v>
      </c>
      <c r="G1983" s="13">
        <v>101.858</v>
      </c>
      <c r="H1983" s="13">
        <v>157.71799999999999</v>
      </c>
      <c r="I1983" s="13">
        <v>143</v>
      </c>
      <c r="J1983" s="13">
        <v>110.5</v>
      </c>
      <c r="K1983" s="13">
        <v>197.45400000000001</v>
      </c>
      <c r="L1983" s="13">
        <v>206.55600000000001</v>
      </c>
      <c r="M1983" s="13">
        <v>56.353000000000002</v>
      </c>
      <c r="N1983" s="13">
        <v>79.268000000000001</v>
      </c>
      <c r="O1983" s="13">
        <v>124.419</v>
      </c>
      <c r="P1983" s="13">
        <v>77.477000000000004</v>
      </c>
      <c r="Q1983" s="13">
        <v>104.252</v>
      </c>
      <c r="R1983" s="13">
        <v>55.713999999999999</v>
      </c>
      <c r="S1983" s="13" t="e">
        <f t="shared" ca="1" si="41"/>
        <v>#NAME?</v>
      </c>
      <c r="T1983" s="13">
        <v>53</v>
      </c>
      <c r="U1983" s="13">
        <v>19.5</v>
      </c>
    </row>
    <row r="1984" spans="1:21" s="4" customFormat="1">
      <c r="A1984" s="10">
        <v>42865</v>
      </c>
      <c r="B1984" s="13">
        <v>307.31799999999998</v>
      </c>
      <c r="C1984" s="13">
        <v>207.887</v>
      </c>
      <c r="D1984" s="13">
        <v>73.022999999999996</v>
      </c>
      <c r="E1984" s="13">
        <v>130.13200000000001</v>
      </c>
      <c r="F1984" s="13">
        <v>116.021</v>
      </c>
      <c r="G1984" s="13">
        <v>99.762</v>
      </c>
      <c r="H1984" s="13">
        <v>153.19900000000001</v>
      </c>
      <c r="I1984" s="13">
        <v>143</v>
      </c>
      <c r="J1984" s="13">
        <v>110.5</v>
      </c>
      <c r="K1984" s="13">
        <v>194.614</v>
      </c>
      <c r="L1984" s="13">
        <v>205.53299999999999</v>
      </c>
      <c r="M1984" s="13">
        <v>55.801000000000002</v>
      </c>
      <c r="N1984" s="13">
        <v>78.849000000000004</v>
      </c>
      <c r="O1984" s="13">
        <v>125.399</v>
      </c>
      <c r="P1984" s="13">
        <v>77.355000000000004</v>
      </c>
      <c r="Q1984" s="13">
        <v>103.62</v>
      </c>
      <c r="R1984" s="13">
        <v>55.713999999999999</v>
      </c>
      <c r="S1984" s="13" t="e">
        <f t="shared" ca="1" si="41"/>
        <v>#NAME?</v>
      </c>
      <c r="T1984" s="13">
        <v>53</v>
      </c>
      <c r="U1984" s="13">
        <v>19.5</v>
      </c>
    </row>
    <row r="1985" spans="1:21" s="4" customFormat="1">
      <c r="A1985" s="10">
        <v>42866</v>
      </c>
      <c r="B1985" s="13">
        <v>307.48099999999999</v>
      </c>
      <c r="C1985" s="13">
        <v>205.04499999999999</v>
      </c>
      <c r="D1985" s="13">
        <v>72.831000000000003</v>
      </c>
      <c r="E1985" s="13">
        <v>129.965</v>
      </c>
      <c r="F1985" s="13">
        <v>117.277</v>
      </c>
      <c r="G1985" s="13">
        <v>99.326999999999998</v>
      </c>
      <c r="H1985" s="13">
        <v>153.45699999999999</v>
      </c>
      <c r="I1985" s="13">
        <v>143</v>
      </c>
      <c r="J1985" s="13">
        <v>110.5</v>
      </c>
      <c r="K1985" s="13">
        <v>193.45599999999999</v>
      </c>
      <c r="L1985" s="13">
        <v>205.648</v>
      </c>
      <c r="M1985" s="13">
        <v>54.896999999999998</v>
      </c>
      <c r="N1985" s="13">
        <v>78.412000000000006</v>
      </c>
      <c r="O1985" s="13">
        <v>126.76600000000001</v>
      </c>
      <c r="P1985" s="13">
        <v>77.510999999999996</v>
      </c>
      <c r="Q1985" s="13">
        <v>102.80200000000001</v>
      </c>
      <c r="R1985" s="13">
        <v>54.789000000000001</v>
      </c>
      <c r="S1985" s="13" t="e">
        <f t="shared" ca="1" si="41"/>
        <v>#NAME?</v>
      </c>
      <c r="T1985" s="13">
        <v>53</v>
      </c>
      <c r="U1985" s="13">
        <v>19.5</v>
      </c>
    </row>
    <row r="1986" spans="1:21" s="4" customFormat="1">
      <c r="A1986" s="10">
        <v>42867</v>
      </c>
      <c r="B1986" s="13">
        <v>306.55900000000003</v>
      </c>
      <c r="C1986" s="13">
        <v>202.911</v>
      </c>
      <c r="D1986" s="13">
        <v>72.941999999999993</v>
      </c>
      <c r="E1986" s="13">
        <v>129.73599999999999</v>
      </c>
      <c r="F1986" s="13">
        <v>117.646</v>
      </c>
      <c r="G1986" s="13">
        <v>99.231999999999999</v>
      </c>
      <c r="H1986" s="13">
        <v>155.11199999999999</v>
      </c>
      <c r="I1986" s="13">
        <v>143</v>
      </c>
      <c r="J1986" s="13">
        <v>110.5</v>
      </c>
      <c r="K1986" s="13">
        <v>196.09899999999999</v>
      </c>
      <c r="L1986" s="13">
        <v>207.68899999999999</v>
      </c>
      <c r="M1986" s="13">
        <v>55.228999999999999</v>
      </c>
      <c r="N1986" s="13">
        <v>78.695999999999998</v>
      </c>
      <c r="O1986" s="13">
        <v>128.15</v>
      </c>
      <c r="P1986" s="13">
        <v>77.67</v>
      </c>
      <c r="Q1986" s="13">
        <v>102.589</v>
      </c>
      <c r="R1986" s="13">
        <v>55.165999999999997</v>
      </c>
      <c r="S1986" s="13" t="e">
        <f t="shared" ca="1" si="41"/>
        <v>#NAME?</v>
      </c>
      <c r="T1986" s="13">
        <v>53</v>
      </c>
      <c r="U1986" s="13">
        <v>19.5</v>
      </c>
    </row>
    <row r="1987" spans="1:21" s="4" customFormat="1">
      <c r="A1987" s="10">
        <v>42868</v>
      </c>
      <c r="B1987" s="13">
        <v>306.55900000000003</v>
      </c>
      <c r="C1987" s="13">
        <v>202.911</v>
      </c>
      <c r="D1987" s="13">
        <v>72.941999999999993</v>
      </c>
      <c r="E1987" s="13">
        <v>129.73599999999999</v>
      </c>
      <c r="F1987" s="13">
        <v>117.646</v>
      </c>
      <c r="G1987" s="13">
        <v>99.231999999999999</v>
      </c>
      <c r="H1987" s="13">
        <v>155.11199999999999</v>
      </c>
      <c r="I1987" s="13">
        <v>143</v>
      </c>
      <c r="J1987" s="13">
        <v>110.5</v>
      </c>
      <c r="K1987" s="13">
        <v>196.09899999999999</v>
      </c>
      <c r="L1987" s="13">
        <v>207.68899999999999</v>
      </c>
      <c r="M1987" s="13">
        <v>55.228999999999999</v>
      </c>
      <c r="N1987" s="13">
        <v>78.695999999999998</v>
      </c>
      <c r="O1987" s="13">
        <v>128.15</v>
      </c>
      <c r="P1987" s="13">
        <v>77.67</v>
      </c>
      <c r="Q1987" s="13">
        <v>102.589</v>
      </c>
      <c r="R1987" s="13">
        <v>55.165999999999997</v>
      </c>
      <c r="S1987" s="13" t="e">
        <f t="shared" ca="1" si="41"/>
        <v>#NAME?</v>
      </c>
      <c r="T1987" s="13">
        <v>53</v>
      </c>
      <c r="U1987" s="13">
        <v>19.5</v>
      </c>
    </row>
    <row r="1988" spans="1:21" s="4" customFormat="1">
      <c r="A1988" s="10">
        <v>42869</v>
      </c>
      <c r="B1988" s="13">
        <v>306.55900000000003</v>
      </c>
      <c r="C1988" s="13">
        <v>202.911</v>
      </c>
      <c r="D1988" s="13">
        <v>72.941999999999993</v>
      </c>
      <c r="E1988" s="13">
        <v>129.73599999999999</v>
      </c>
      <c r="F1988" s="13">
        <v>117.646</v>
      </c>
      <c r="G1988" s="13">
        <v>99.231999999999999</v>
      </c>
      <c r="H1988" s="13">
        <v>155.11199999999999</v>
      </c>
      <c r="I1988" s="13">
        <v>143</v>
      </c>
      <c r="J1988" s="13">
        <v>110.5</v>
      </c>
      <c r="K1988" s="13">
        <v>196.09899999999999</v>
      </c>
      <c r="L1988" s="13">
        <v>207.68899999999999</v>
      </c>
      <c r="M1988" s="13">
        <v>55.228999999999999</v>
      </c>
      <c r="N1988" s="13">
        <v>78.695999999999998</v>
      </c>
      <c r="O1988" s="13">
        <v>128.15</v>
      </c>
      <c r="P1988" s="13">
        <v>77.67</v>
      </c>
      <c r="Q1988" s="13">
        <v>102.589</v>
      </c>
      <c r="R1988" s="13">
        <v>55.165999999999997</v>
      </c>
      <c r="S1988" s="13" t="e">
        <f t="shared" ca="1" si="41"/>
        <v>#NAME?</v>
      </c>
      <c r="T1988" s="13">
        <v>53</v>
      </c>
      <c r="U1988" s="13">
        <v>19.5</v>
      </c>
    </row>
    <row r="1989" spans="1:21" s="4" customFormat="1">
      <c r="A1989" s="10">
        <v>42870</v>
      </c>
      <c r="B1989" s="13">
        <v>303.10599999999999</v>
      </c>
      <c r="C1989" s="13">
        <v>198.899</v>
      </c>
      <c r="D1989" s="13">
        <v>71.769000000000005</v>
      </c>
      <c r="E1989" s="13">
        <v>127.742</v>
      </c>
      <c r="F1989" s="13">
        <v>116.277</v>
      </c>
      <c r="G1989" s="13">
        <v>97.263999999999996</v>
      </c>
      <c r="H1989" s="13">
        <v>151.39699999999999</v>
      </c>
      <c r="I1989" s="13">
        <v>143</v>
      </c>
      <c r="J1989" s="13">
        <v>110.5</v>
      </c>
      <c r="K1989" s="13">
        <v>191.483</v>
      </c>
      <c r="L1989" s="13">
        <v>205.691</v>
      </c>
      <c r="M1989" s="13">
        <v>57.534999999999997</v>
      </c>
      <c r="N1989" s="13">
        <v>79.009</v>
      </c>
      <c r="O1989" s="13">
        <v>129.995</v>
      </c>
      <c r="P1989" s="13">
        <v>78.619</v>
      </c>
      <c r="Q1989" s="13">
        <v>103.50700000000001</v>
      </c>
      <c r="R1989" s="13">
        <v>55.165999999999997</v>
      </c>
      <c r="S1989" s="13" t="e">
        <f t="shared" ca="1" si="41"/>
        <v>#NAME?</v>
      </c>
      <c r="T1989" s="13">
        <v>53</v>
      </c>
      <c r="U1989" s="13">
        <v>19.5</v>
      </c>
    </row>
    <row r="1990" spans="1:21" s="4" customFormat="1">
      <c r="A1990" s="10">
        <v>42871</v>
      </c>
      <c r="B1990" s="13">
        <v>301.649</v>
      </c>
      <c r="C1990" s="13">
        <v>196.869</v>
      </c>
      <c r="D1990" s="13">
        <v>71.082999999999998</v>
      </c>
      <c r="E1990" s="13">
        <v>126.208</v>
      </c>
      <c r="F1990" s="13">
        <v>114.886</v>
      </c>
      <c r="G1990" s="13">
        <v>95.646000000000001</v>
      </c>
      <c r="H1990" s="13">
        <v>150.11799999999999</v>
      </c>
      <c r="I1990" s="13">
        <v>143</v>
      </c>
      <c r="J1990" s="13">
        <v>110.5</v>
      </c>
      <c r="K1990" s="13">
        <v>189.339</v>
      </c>
      <c r="L1990" s="13">
        <v>203.98400000000001</v>
      </c>
      <c r="M1990" s="13">
        <v>56.387999999999998</v>
      </c>
      <c r="N1990" s="13">
        <v>77.974999999999994</v>
      </c>
      <c r="O1990" s="13">
        <v>128.458</v>
      </c>
      <c r="P1990" s="13">
        <v>77.641999999999996</v>
      </c>
      <c r="Q1990" s="13">
        <v>102.491</v>
      </c>
      <c r="R1990" s="13">
        <v>55.165999999999997</v>
      </c>
      <c r="S1990" s="13" t="e">
        <f t="shared" ca="1" si="41"/>
        <v>#NAME?</v>
      </c>
      <c r="T1990" s="13">
        <v>53</v>
      </c>
      <c r="U1990" s="13">
        <v>19.5</v>
      </c>
    </row>
    <row r="1991" spans="1:21" s="4" customFormat="1">
      <c r="A1991" s="10">
        <v>42872</v>
      </c>
      <c r="B1991" s="13">
        <v>315.30700000000002</v>
      </c>
      <c r="C1991" s="13">
        <v>206.09100000000001</v>
      </c>
      <c r="D1991" s="13">
        <v>73.938000000000002</v>
      </c>
      <c r="E1991" s="13">
        <v>131.72300000000001</v>
      </c>
      <c r="F1991" s="13">
        <v>120.622</v>
      </c>
      <c r="G1991" s="13">
        <v>99.332999999999998</v>
      </c>
      <c r="H1991" s="13">
        <v>157.947</v>
      </c>
      <c r="I1991" s="13">
        <v>143</v>
      </c>
      <c r="J1991" s="13">
        <v>110.5</v>
      </c>
      <c r="K1991" s="13">
        <v>194.95500000000001</v>
      </c>
      <c r="L1991" s="13">
        <v>208.23400000000001</v>
      </c>
      <c r="M1991" s="13">
        <v>56.381999999999998</v>
      </c>
      <c r="N1991" s="13">
        <v>78.25</v>
      </c>
      <c r="O1991" s="13">
        <v>127.65300000000001</v>
      </c>
      <c r="P1991" s="13">
        <v>77.754000000000005</v>
      </c>
      <c r="Q1991" s="13">
        <v>101.875</v>
      </c>
      <c r="R1991" s="13">
        <v>55.165999999999997</v>
      </c>
      <c r="S1991" s="13" t="e">
        <f t="shared" ca="1" si="41"/>
        <v>#NAME?</v>
      </c>
      <c r="T1991" s="13">
        <v>53</v>
      </c>
      <c r="U1991" s="13">
        <v>19.5</v>
      </c>
    </row>
    <row r="1992" spans="1:21" s="4" customFormat="1">
      <c r="A1992" s="10">
        <v>42873</v>
      </c>
      <c r="B1992" s="13">
        <v>323.07499999999999</v>
      </c>
      <c r="C1992" s="13">
        <v>265.74299999999999</v>
      </c>
      <c r="D1992" s="13">
        <v>73.849000000000004</v>
      </c>
      <c r="E1992" s="13">
        <v>132.80799999999999</v>
      </c>
      <c r="F1992" s="13">
        <v>120.255</v>
      </c>
      <c r="G1992" s="13">
        <v>100.07599999999999</v>
      </c>
      <c r="H1992" s="13">
        <v>160.899</v>
      </c>
      <c r="I1992" s="13">
        <v>143</v>
      </c>
      <c r="J1992" s="13">
        <v>110.5</v>
      </c>
      <c r="K1992" s="13">
        <v>202.994</v>
      </c>
      <c r="L1992" s="13">
        <v>214.02199999999999</v>
      </c>
      <c r="M1992" s="13">
        <v>60.109000000000002</v>
      </c>
      <c r="N1992" s="13">
        <v>81.927000000000007</v>
      </c>
      <c r="O1992" s="13">
        <v>133.88999999999999</v>
      </c>
      <c r="P1992" s="13">
        <v>81.766999999999996</v>
      </c>
      <c r="Q1992" s="13">
        <v>105.419</v>
      </c>
      <c r="R1992" s="13">
        <v>58.756</v>
      </c>
      <c r="S1992" s="13" t="e">
        <f t="shared" ca="1" si="41"/>
        <v>#NAME?</v>
      </c>
      <c r="T1992" s="13">
        <v>53</v>
      </c>
      <c r="U1992" s="13">
        <v>19.5</v>
      </c>
    </row>
    <row r="1993" spans="1:21" s="4" customFormat="1">
      <c r="A1993" s="10">
        <v>42874</v>
      </c>
      <c r="B1993" s="13">
        <v>312.52600000000001</v>
      </c>
      <c r="C1993" s="13">
        <v>247.02099999999999</v>
      </c>
      <c r="D1993" s="13">
        <v>71.59</v>
      </c>
      <c r="E1993" s="13">
        <v>127.17700000000001</v>
      </c>
      <c r="F1993" s="13">
        <v>114.486</v>
      </c>
      <c r="G1993" s="13">
        <v>96.367999999999995</v>
      </c>
      <c r="H1993" s="13">
        <v>152.61500000000001</v>
      </c>
      <c r="I1993" s="13">
        <v>143</v>
      </c>
      <c r="J1993" s="13">
        <v>110.5</v>
      </c>
      <c r="K1993" s="13">
        <v>196.16499999999999</v>
      </c>
      <c r="L1993" s="13">
        <v>210.26400000000001</v>
      </c>
      <c r="M1993" s="13">
        <v>57.110999999999997</v>
      </c>
      <c r="N1993" s="13">
        <v>79.319999999999993</v>
      </c>
      <c r="O1993" s="13">
        <v>123.035</v>
      </c>
      <c r="P1993" s="13">
        <v>78.64</v>
      </c>
      <c r="Q1993" s="13">
        <v>104.657</v>
      </c>
      <c r="R1993" s="13">
        <v>56.994</v>
      </c>
      <c r="S1993" s="13" t="e">
        <f t="shared" ca="1" si="41"/>
        <v>#NAME?</v>
      </c>
      <c r="T1993" s="13">
        <v>53</v>
      </c>
      <c r="U1993" s="13">
        <v>19.5</v>
      </c>
    </row>
    <row r="1994" spans="1:21" s="4" customFormat="1">
      <c r="A1994" s="10">
        <v>42875</v>
      </c>
      <c r="B1994" s="13">
        <v>312.52600000000001</v>
      </c>
      <c r="C1994" s="13">
        <v>247.02099999999999</v>
      </c>
      <c r="D1994" s="13">
        <v>71.59</v>
      </c>
      <c r="E1994" s="13">
        <v>127.17700000000001</v>
      </c>
      <c r="F1994" s="13">
        <v>114.486</v>
      </c>
      <c r="G1994" s="13">
        <v>96.367999999999995</v>
      </c>
      <c r="H1994" s="13">
        <v>152.61500000000001</v>
      </c>
      <c r="I1994" s="13">
        <v>143</v>
      </c>
      <c r="J1994" s="13">
        <v>110.5</v>
      </c>
      <c r="K1994" s="13">
        <v>196.16499999999999</v>
      </c>
      <c r="L1994" s="13">
        <v>210.26400000000001</v>
      </c>
      <c r="M1994" s="13">
        <v>57.110999999999997</v>
      </c>
      <c r="N1994" s="13">
        <v>79.319999999999993</v>
      </c>
      <c r="O1994" s="13">
        <v>123.035</v>
      </c>
      <c r="P1994" s="13">
        <v>78.64</v>
      </c>
      <c r="Q1994" s="13">
        <v>104.657</v>
      </c>
      <c r="R1994" s="13">
        <v>56.994</v>
      </c>
      <c r="S1994" s="13" t="e">
        <f t="shared" ca="1" si="41"/>
        <v>#NAME?</v>
      </c>
      <c r="T1994" s="13">
        <v>53</v>
      </c>
      <c r="U1994" s="13">
        <v>19.5</v>
      </c>
    </row>
    <row r="1995" spans="1:21" s="4" customFormat="1">
      <c r="A1995" s="10">
        <v>42876</v>
      </c>
      <c r="B1995" s="13">
        <v>312.52600000000001</v>
      </c>
      <c r="C1995" s="13">
        <v>247.02099999999999</v>
      </c>
      <c r="D1995" s="13">
        <v>71.59</v>
      </c>
      <c r="E1995" s="13">
        <v>127.17700000000001</v>
      </c>
      <c r="F1995" s="13">
        <v>114.486</v>
      </c>
      <c r="G1995" s="13">
        <v>96.367999999999995</v>
      </c>
      <c r="H1995" s="13">
        <v>152.61500000000001</v>
      </c>
      <c r="I1995" s="13">
        <v>143</v>
      </c>
      <c r="J1995" s="13">
        <v>110.5</v>
      </c>
      <c r="K1995" s="13">
        <v>196.16499999999999</v>
      </c>
      <c r="L1995" s="13">
        <v>210.26400000000001</v>
      </c>
      <c r="M1995" s="13">
        <v>57.110999999999997</v>
      </c>
      <c r="N1995" s="13">
        <v>79.319999999999993</v>
      </c>
      <c r="O1995" s="13">
        <v>123.035</v>
      </c>
      <c r="P1995" s="13">
        <v>78.64</v>
      </c>
      <c r="Q1995" s="13">
        <v>104.657</v>
      </c>
      <c r="R1995" s="13">
        <v>56.994</v>
      </c>
      <c r="S1995" s="13" t="e">
        <f t="shared" ca="1" si="41"/>
        <v>#NAME?</v>
      </c>
      <c r="T1995" s="13">
        <v>53</v>
      </c>
      <c r="U1995" s="13">
        <v>19.5</v>
      </c>
    </row>
    <row r="1996" spans="1:21" s="4" customFormat="1">
      <c r="A1996" s="10">
        <v>42877</v>
      </c>
      <c r="B1996" s="13">
        <v>320.44799999999998</v>
      </c>
      <c r="C1996" s="13">
        <v>248.59100000000001</v>
      </c>
      <c r="D1996" s="13">
        <v>71.081999999999994</v>
      </c>
      <c r="E1996" s="13">
        <v>126.495</v>
      </c>
      <c r="F1996" s="13">
        <v>114.65300000000001</v>
      </c>
      <c r="G1996" s="13">
        <v>95.072999999999993</v>
      </c>
      <c r="H1996" s="13">
        <v>151.38900000000001</v>
      </c>
      <c r="I1996" s="13">
        <v>143</v>
      </c>
      <c r="J1996" s="13">
        <v>110.5</v>
      </c>
      <c r="K1996" s="13">
        <v>192.26300000000001</v>
      </c>
      <c r="L1996" s="13">
        <v>207.905</v>
      </c>
      <c r="M1996" s="13">
        <v>56.292999999999999</v>
      </c>
      <c r="N1996" s="13">
        <v>78.41</v>
      </c>
      <c r="O1996" s="13">
        <v>122.98699999999999</v>
      </c>
      <c r="P1996" s="13">
        <v>77.921000000000006</v>
      </c>
      <c r="Q1996" s="13">
        <v>102.08199999999999</v>
      </c>
      <c r="R1996" s="13">
        <v>56.994</v>
      </c>
      <c r="S1996" s="13" t="e">
        <f t="shared" ca="1" si="41"/>
        <v>#NAME?</v>
      </c>
      <c r="T1996" s="13">
        <v>53</v>
      </c>
      <c r="U1996" s="13">
        <v>19.5</v>
      </c>
    </row>
    <row r="1997" spans="1:21" s="4" customFormat="1">
      <c r="A1997" s="10">
        <v>42878</v>
      </c>
      <c r="B1997" s="13">
        <v>316.56900000000002</v>
      </c>
      <c r="C1997" s="13">
        <v>240.93299999999999</v>
      </c>
      <c r="D1997" s="13">
        <v>70.381</v>
      </c>
      <c r="E1997" s="13">
        <v>124.437</v>
      </c>
      <c r="F1997" s="13">
        <v>113.831</v>
      </c>
      <c r="G1997" s="13">
        <v>94.119</v>
      </c>
      <c r="H1997" s="13">
        <v>149.63499999999999</v>
      </c>
      <c r="I1997" s="13">
        <v>143</v>
      </c>
      <c r="J1997" s="13">
        <v>110.5</v>
      </c>
      <c r="K1997" s="13">
        <v>186.59100000000001</v>
      </c>
      <c r="L1997" s="13">
        <v>204.38</v>
      </c>
      <c r="M1997" s="13">
        <v>57.259</v>
      </c>
      <c r="N1997" s="13">
        <v>77.86</v>
      </c>
      <c r="O1997" s="13">
        <v>124.57</v>
      </c>
      <c r="P1997" s="13">
        <v>78.435000000000002</v>
      </c>
      <c r="Q1997" s="13">
        <v>100.94799999999999</v>
      </c>
      <c r="R1997" s="13">
        <v>56.994</v>
      </c>
      <c r="S1997" s="13" t="e">
        <f t="shared" ca="1" si="41"/>
        <v>#NAME?</v>
      </c>
      <c r="T1997" s="13">
        <v>53</v>
      </c>
      <c r="U1997" s="13">
        <v>19.5</v>
      </c>
    </row>
    <row r="1998" spans="1:21" s="4" customFormat="1">
      <c r="A1998" s="10">
        <v>42879</v>
      </c>
      <c r="B1998" s="13">
        <v>311.14499999999998</v>
      </c>
      <c r="C1998" s="13">
        <v>236.65199999999999</v>
      </c>
      <c r="D1998" s="13">
        <v>69.813000000000002</v>
      </c>
      <c r="E1998" s="13">
        <v>122.764</v>
      </c>
      <c r="F1998" s="13">
        <v>112.541</v>
      </c>
      <c r="G1998" s="13">
        <v>93.698999999999998</v>
      </c>
      <c r="H1998" s="13">
        <v>146.983</v>
      </c>
      <c r="I1998" s="13">
        <v>143</v>
      </c>
      <c r="J1998" s="13">
        <v>110.5</v>
      </c>
      <c r="K1998" s="13">
        <v>185.12700000000001</v>
      </c>
      <c r="L1998" s="13">
        <v>201.19900000000001</v>
      </c>
      <c r="M1998" s="13">
        <v>56.043999999999997</v>
      </c>
      <c r="N1998" s="13">
        <v>79.256</v>
      </c>
      <c r="O1998" s="13">
        <v>125.146</v>
      </c>
      <c r="P1998" s="13">
        <v>78.430999999999997</v>
      </c>
      <c r="Q1998" s="13">
        <v>100.92400000000001</v>
      </c>
      <c r="R1998" s="13">
        <v>57.207999999999998</v>
      </c>
      <c r="S1998" s="13" t="e">
        <f t="shared" ca="1" si="41"/>
        <v>#NAME?</v>
      </c>
      <c r="T1998" s="13">
        <v>53</v>
      </c>
      <c r="U1998" s="13">
        <v>19.5</v>
      </c>
    </row>
    <row r="1999" spans="1:21" s="4" customFormat="1">
      <c r="A1999" s="10">
        <v>42880</v>
      </c>
      <c r="B1999" s="13">
        <v>313.43599999999998</v>
      </c>
      <c r="C1999" s="13">
        <v>240.78899999999999</v>
      </c>
      <c r="D1999" s="13">
        <v>70.319000000000003</v>
      </c>
      <c r="E1999" s="13">
        <v>123.9</v>
      </c>
      <c r="F1999" s="13">
        <v>114.477</v>
      </c>
      <c r="G1999" s="13">
        <v>93.655000000000001</v>
      </c>
      <c r="H1999" s="13">
        <v>147.67099999999999</v>
      </c>
      <c r="I1999" s="13">
        <v>143</v>
      </c>
      <c r="J1999" s="13">
        <v>110.5</v>
      </c>
      <c r="K1999" s="13">
        <v>184.548</v>
      </c>
      <c r="L1999" s="13">
        <v>198.26400000000001</v>
      </c>
      <c r="M1999" s="13">
        <v>54.96</v>
      </c>
      <c r="N1999" s="13">
        <v>78.167000000000002</v>
      </c>
      <c r="O1999" s="13">
        <v>124.196</v>
      </c>
      <c r="P1999" s="13">
        <v>79.814999999999998</v>
      </c>
      <c r="Q1999" s="13">
        <v>100.03</v>
      </c>
      <c r="R1999" s="13">
        <v>56.676000000000002</v>
      </c>
      <c r="S1999" s="13" t="e">
        <f t="shared" ca="1" si="41"/>
        <v>#NAME?</v>
      </c>
      <c r="T1999" s="13">
        <v>53</v>
      </c>
      <c r="U1999" s="13">
        <v>19.5</v>
      </c>
    </row>
    <row r="2000" spans="1:21" s="4" customFormat="1">
      <c r="A2000" s="10">
        <v>42881</v>
      </c>
      <c r="B2000" s="13">
        <v>311.80200000000002</v>
      </c>
      <c r="C2000" s="13">
        <v>238.667</v>
      </c>
      <c r="D2000" s="13">
        <v>70.548000000000002</v>
      </c>
      <c r="E2000" s="13">
        <v>124.501</v>
      </c>
      <c r="F2000" s="13">
        <v>115.646</v>
      </c>
      <c r="G2000" s="13">
        <v>94.094999999999999</v>
      </c>
      <c r="H2000" s="13">
        <v>148.114</v>
      </c>
      <c r="I2000" s="13">
        <v>143</v>
      </c>
      <c r="J2000" s="13">
        <v>110.5</v>
      </c>
      <c r="K2000" s="13">
        <v>185.04300000000001</v>
      </c>
      <c r="L2000" s="13">
        <v>197.32300000000001</v>
      </c>
      <c r="M2000" s="13">
        <v>55.472999999999999</v>
      </c>
      <c r="N2000" s="13">
        <v>77.736000000000004</v>
      </c>
      <c r="O2000" s="13">
        <v>125.026</v>
      </c>
      <c r="P2000" s="13">
        <v>80.245000000000005</v>
      </c>
      <c r="Q2000" s="13">
        <v>100.25</v>
      </c>
      <c r="R2000" s="13">
        <v>56.758000000000003</v>
      </c>
      <c r="S2000" s="13" t="e">
        <f t="shared" ca="1" si="41"/>
        <v>#NAME?</v>
      </c>
      <c r="T2000" s="13">
        <v>53</v>
      </c>
      <c r="U2000" s="13">
        <v>19.5</v>
      </c>
    </row>
    <row r="2001" spans="1:21" s="4" customFormat="1">
      <c r="A2001" s="10">
        <v>42882</v>
      </c>
      <c r="B2001" s="13">
        <v>311.80200000000002</v>
      </c>
      <c r="C2001" s="13">
        <v>238.667</v>
      </c>
      <c r="D2001" s="13">
        <v>70.548000000000002</v>
      </c>
      <c r="E2001" s="13">
        <v>124.501</v>
      </c>
      <c r="F2001" s="13">
        <v>115.646</v>
      </c>
      <c r="G2001" s="13">
        <v>94.094999999999999</v>
      </c>
      <c r="H2001" s="13">
        <v>148.114</v>
      </c>
      <c r="I2001" s="13">
        <v>143</v>
      </c>
      <c r="J2001" s="13">
        <v>110.5</v>
      </c>
      <c r="K2001" s="13">
        <v>185.04300000000001</v>
      </c>
      <c r="L2001" s="13">
        <v>197.32300000000001</v>
      </c>
      <c r="M2001" s="13">
        <v>55.472999999999999</v>
      </c>
      <c r="N2001" s="13">
        <v>77.736000000000004</v>
      </c>
      <c r="O2001" s="13">
        <v>125.026</v>
      </c>
      <c r="P2001" s="13">
        <v>80.245000000000005</v>
      </c>
      <c r="Q2001" s="13">
        <v>100.25</v>
      </c>
      <c r="R2001" s="13">
        <v>56.758000000000003</v>
      </c>
      <c r="S2001" s="13" t="e">
        <f t="shared" ca="1" si="41"/>
        <v>#NAME?</v>
      </c>
      <c r="T2001" s="13">
        <v>53</v>
      </c>
      <c r="U2001" s="13">
        <v>19.5</v>
      </c>
    </row>
    <row r="2002" spans="1:21" s="4" customFormat="1">
      <c r="A2002" s="10">
        <v>42883</v>
      </c>
      <c r="B2002" s="13">
        <v>311.80200000000002</v>
      </c>
      <c r="C2002" s="13">
        <v>238.667</v>
      </c>
      <c r="D2002" s="13">
        <v>70.548000000000002</v>
      </c>
      <c r="E2002" s="13">
        <v>124.501</v>
      </c>
      <c r="F2002" s="13">
        <v>115.646</v>
      </c>
      <c r="G2002" s="13">
        <v>94.094999999999999</v>
      </c>
      <c r="H2002" s="13">
        <v>148.114</v>
      </c>
      <c r="I2002" s="13">
        <v>143</v>
      </c>
      <c r="J2002" s="13">
        <v>110.5</v>
      </c>
      <c r="K2002" s="13">
        <v>185.04300000000001</v>
      </c>
      <c r="L2002" s="13">
        <v>197.32300000000001</v>
      </c>
      <c r="M2002" s="13">
        <v>55.472999999999999</v>
      </c>
      <c r="N2002" s="13">
        <v>77.736000000000004</v>
      </c>
      <c r="O2002" s="13">
        <v>125.026</v>
      </c>
      <c r="P2002" s="13">
        <v>80.245000000000005</v>
      </c>
      <c r="Q2002" s="13">
        <v>100.25</v>
      </c>
      <c r="R2002" s="13">
        <v>56.758000000000003</v>
      </c>
      <c r="S2002" s="13" t="e">
        <f t="shared" ca="1" si="41"/>
        <v>#NAME?</v>
      </c>
      <c r="T2002" s="13">
        <v>53</v>
      </c>
      <c r="U2002" s="13">
        <v>19.5</v>
      </c>
    </row>
    <row r="2003" spans="1:21" s="4" customFormat="1">
      <c r="A2003" s="10">
        <v>42884</v>
      </c>
      <c r="B2003" s="13">
        <v>312.08</v>
      </c>
      <c r="C2003" s="13">
        <v>238.13499999999999</v>
      </c>
      <c r="D2003" s="13">
        <v>70.704999999999998</v>
      </c>
      <c r="E2003" s="13">
        <v>124.408</v>
      </c>
      <c r="F2003" s="13">
        <v>115.563</v>
      </c>
      <c r="G2003" s="13">
        <v>94.063999999999993</v>
      </c>
      <c r="H2003" s="13">
        <v>148.114</v>
      </c>
      <c r="I2003" s="13">
        <v>143</v>
      </c>
      <c r="J2003" s="13">
        <v>110.5</v>
      </c>
      <c r="K2003" s="13">
        <v>185.04300000000001</v>
      </c>
      <c r="L2003" s="13">
        <v>197.24299999999999</v>
      </c>
      <c r="M2003" s="13">
        <v>55.966999999999999</v>
      </c>
      <c r="N2003" s="13">
        <v>77.911000000000001</v>
      </c>
      <c r="O2003" s="13">
        <v>125.01300000000001</v>
      </c>
      <c r="P2003" s="13">
        <v>80.605000000000004</v>
      </c>
      <c r="Q2003" s="13">
        <v>100.264</v>
      </c>
      <c r="R2003" s="13">
        <v>56.758000000000003</v>
      </c>
      <c r="S2003" s="13" t="e">
        <f t="shared" ca="1" si="41"/>
        <v>#NAME?</v>
      </c>
      <c r="T2003" s="13">
        <v>53</v>
      </c>
      <c r="U2003" s="13">
        <v>19.5</v>
      </c>
    </row>
    <row r="2004" spans="1:21" s="4" customFormat="1">
      <c r="A2004" s="10">
        <v>42885</v>
      </c>
      <c r="B2004" s="13">
        <v>313.875</v>
      </c>
      <c r="C2004" s="13">
        <v>237.23</v>
      </c>
      <c r="D2004" s="13">
        <v>70.528000000000006</v>
      </c>
      <c r="E2004" s="13">
        <v>125.511</v>
      </c>
      <c r="F2004" s="13">
        <v>116.93</v>
      </c>
      <c r="G2004" s="13">
        <v>94.313000000000002</v>
      </c>
      <c r="H2004" s="13">
        <v>149.125</v>
      </c>
      <c r="I2004" s="13">
        <v>143</v>
      </c>
      <c r="J2004" s="13">
        <v>110.5</v>
      </c>
      <c r="K2004" s="13">
        <v>188.935</v>
      </c>
      <c r="L2004" s="13">
        <v>197.43199999999999</v>
      </c>
      <c r="M2004" s="13">
        <v>56.015000000000001</v>
      </c>
      <c r="N2004" s="13">
        <v>78</v>
      </c>
      <c r="O2004" s="13">
        <v>124.646</v>
      </c>
      <c r="P2004" s="13">
        <v>81.043000000000006</v>
      </c>
      <c r="Q2004" s="13">
        <v>100.116</v>
      </c>
      <c r="R2004" s="13">
        <v>56.758000000000003</v>
      </c>
      <c r="S2004" s="13" t="e">
        <f t="shared" ca="1" si="41"/>
        <v>#NAME?</v>
      </c>
      <c r="T2004" s="13">
        <v>53</v>
      </c>
      <c r="U2004" s="13">
        <v>19.5</v>
      </c>
    </row>
    <row r="2005" spans="1:21" s="4" customFormat="1">
      <c r="A2005" s="10">
        <v>42886</v>
      </c>
      <c r="B2005" s="13">
        <v>312.39400000000001</v>
      </c>
      <c r="C2005" s="13">
        <v>235.89500000000001</v>
      </c>
      <c r="D2005" s="13">
        <v>70.494</v>
      </c>
      <c r="E2005" s="13">
        <v>127.61</v>
      </c>
      <c r="F2005" s="13">
        <v>118.758</v>
      </c>
      <c r="G2005" s="13">
        <v>95.480999999999995</v>
      </c>
      <c r="H2005" s="13">
        <v>153.244</v>
      </c>
      <c r="I2005" s="13">
        <v>143</v>
      </c>
      <c r="J2005" s="13">
        <v>110.5</v>
      </c>
      <c r="K2005" s="13">
        <v>191.33199999999999</v>
      </c>
      <c r="L2005" s="13">
        <v>198.15299999999999</v>
      </c>
      <c r="M2005" s="13">
        <v>56.151000000000003</v>
      </c>
      <c r="N2005" s="13">
        <v>77.311999999999998</v>
      </c>
      <c r="O2005" s="13">
        <v>124.792</v>
      </c>
      <c r="P2005" s="13">
        <v>81.289000000000001</v>
      </c>
      <c r="Q2005" s="13">
        <v>99.495999999999995</v>
      </c>
      <c r="R2005" s="13">
        <v>56.758000000000003</v>
      </c>
      <c r="S2005" s="13" t="e">
        <f t="shared" ca="1" si="41"/>
        <v>#NAME?</v>
      </c>
      <c r="T2005" s="13">
        <v>53</v>
      </c>
      <c r="U2005" s="13">
        <v>19.5</v>
      </c>
    </row>
    <row r="2006" spans="1:21" s="4" customFormat="1">
      <c r="A2006" s="10">
        <v>42887</v>
      </c>
      <c r="B2006" s="13">
        <v>311.67599999999999</v>
      </c>
      <c r="C2006" s="13">
        <v>237.17699999999999</v>
      </c>
      <c r="D2006" s="13">
        <v>70.027000000000001</v>
      </c>
      <c r="E2006" s="13">
        <v>127.453</v>
      </c>
      <c r="F2006" s="13">
        <v>118.739</v>
      </c>
      <c r="G2006" s="13">
        <v>94.664000000000001</v>
      </c>
      <c r="H2006" s="13">
        <v>150.547</v>
      </c>
      <c r="I2006" s="13">
        <v>143</v>
      </c>
      <c r="J2006" s="13">
        <v>110.5</v>
      </c>
      <c r="K2006" s="13">
        <v>187.90299999999999</v>
      </c>
      <c r="L2006" s="13">
        <v>196.38399999999999</v>
      </c>
      <c r="M2006" s="13">
        <v>55.594999999999999</v>
      </c>
      <c r="N2006" s="13">
        <v>75.956000000000003</v>
      </c>
      <c r="O2006" s="13">
        <v>122.32899999999999</v>
      </c>
      <c r="P2006" s="13">
        <v>78.537999999999997</v>
      </c>
      <c r="Q2006" s="13">
        <v>96.582999999999998</v>
      </c>
      <c r="R2006" s="13">
        <v>57.417999999999999</v>
      </c>
      <c r="S2006" s="13" t="e">
        <f t="shared" ca="1" si="41"/>
        <v>#NAME?</v>
      </c>
      <c r="T2006" s="13">
        <v>53</v>
      </c>
      <c r="U2006" s="13">
        <v>19.5</v>
      </c>
    </row>
    <row r="2007" spans="1:21" s="4" customFormat="1">
      <c r="A2007" s="10">
        <v>42888</v>
      </c>
      <c r="B2007" s="13">
        <v>305.09899999999999</v>
      </c>
      <c r="C2007" s="13">
        <v>237.17599999999999</v>
      </c>
      <c r="D2007" s="13">
        <v>69.352999999999994</v>
      </c>
      <c r="E2007" s="13">
        <v>126.74299999999999</v>
      </c>
      <c r="F2007" s="13">
        <v>118.587</v>
      </c>
      <c r="G2007" s="13">
        <v>93.010999999999996</v>
      </c>
      <c r="H2007" s="13">
        <v>151.56100000000001</v>
      </c>
      <c r="I2007" s="13">
        <v>143</v>
      </c>
      <c r="J2007" s="13">
        <v>110.5</v>
      </c>
      <c r="K2007" s="13">
        <v>187.03399999999999</v>
      </c>
      <c r="L2007" s="13">
        <v>195.28200000000001</v>
      </c>
      <c r="M2007" s="13">
        <v>54.884</v>
      </c>
      <c r="N2007" s="13">
        <v>75.186999999999998</v>
      </c>
      <c r="O2007" s="13">
        <v>121.526</v>
      </c>
      <c r="P2007" s="13">
        <v>77.921999999999997</v>
      </c>
      <c r="Q2007" s="13">
        <v>96.156999999999996</v>
      </c>
      <c r="R2007" s="13">
        <v>57.301000000000002</v>
      </c>
      <c r="S2007" s="13" t="e">
        <f t="shared" ca="1" si="41"/>
        <v>#NAME?</v>
      </c>
      <c r="T2007" s="13">
        <v>53</v>
      </c>
      <c r="U2007" s="13">
        <v>19.5</v>
      </c>
    </row>
    <row r="2008" spans="1:21" s="4" customFormat="1">
      <c r="A2008" s="10">
        <v>42889</v>
      </c>
      <c r="B2008" s="13">
        <v>305.09899999999999</v>
      </c>
      <c r="C2008" s="13">
        <v>237.17599999999999</v>
      </c>
      <c r="D2008" s="13">
        <v>69.352999999999994</v>
      </c>
      <c r="E2008" s="13">
        <v>126.74299999999999</v>
      </c>
      <c r="F2008" s="13">
        <v>118.587</v>
      </c>
      <c r="G2008" s="13">
        <v>93.010999999999996</v>
      </c>
      <c r="H2008" s="13">
        <v>151.56100000000001</v>
      </c>
      <c r="I2008" s="13">
        <v>143</v>
      </c>
      <c r="J2008" s="13">
        <v>110.5</v>
      </c>
      <c r="K2008" s="13">
        <v>187.03399999999999</v>
      </c>
      <c r="L2008" s="13">
        <v>195.28200000000001</v>
      </c>
      <c r="M2008" s="13">
        <v>54.884</v>
      </c>
      <c r="N2008" s="13">
        <v>75.186999999999998</v>
      </c>
      <c r="O2008" s="13">
        <v>121.526</v>
      </c>
      <c r="P2008" s="13">
        <v>77.921999999999997</v>
      </c>
      <c r="Q2008" s="13">
        <v>96.156999999999996</v>
      </c>
      <c r="R2008" s="13">
        <v>57.301000000000002</v>
      </c>
      <c r="S2008" s="13" t="e">
        <f t="shared" ca="1" si="41"/>
        <v>#NAME?</v>
      </c>
      <c r="T2008" s="13">
        <v>53</v>
      </c>
      <c r="U2008" s="13">
        <v>19.5</v>
      </c>
    </row>
    <row r="2009" spans="1:21" s="4" customFormat="1">
      <c r="A2009" s="10">
        <v>42890</v>
      </c>
      <c r="B2009" s="13">
        <v>305.09899999999999</v>
      </c>
      <c r="C2009" s="13">
        <v>237.17599999999999</v>
      </c>
      <c r="D2009" s="13">
        <v>69.352999999999994</v>
      </c>
      <c r="E2009" s="13">
        <v>126.74299999999999</v>
      </c>
      <c r="F2009" s="13">
        <v>118.587</v>
      </c>
      <c r="G2009" s="13">
        <v>93.010999999999996</v>
      </c>
      <c r="H2009" s="13">
        <v>151.56100000000001</v>
      </c>
      <c r="I2009" s="13">
        <v>143</v>
      </c>
      <c r="J2009" s="13">
        <v>110.5</v>
      </c>
      <c r="K2009" s="13">
        <v>187.03399999999999</v>
      </c>
      <c r="L2009" s="13">
        <v>195.28200000000001</v>
      </c>
      <c r="M2009" s="13">
        <v>54.884</v>
      </c>
      <c r="N2009" s="13">
        <v>75.186999999999998</v>
      </c>
      <c r="O2009" s="13">
        <v>121.526</v>
      </c>
      <c r="P2009" s="13">
        <v>77.921999999999997</v>
      </c>
      <c r="Q2009" s="13">
        <v>96.156999999999996</v>
      </c>
      <c r="R2009" s="13">
        <v>57.301000000000002</v>
      </c>
      <c r="S2009" s="13" t="e">
        <f t="shared" ca="1" si="41"/>
        <v>#NAME?</v>
      </c>
      <c r="T2009" s="13">
        <v>53</v>
      </c>
      <c r="U2009" s="13">
        <v>19.5</v>
      </c>
    </row>
    <row r="2010" spans="1:21" s="4" customFormat="1">
      <c r="A2010" s="10">
        <v>42891</v>
      </c>
      <c r="B2010" s="13">
        <v>303.98</v>
      </c>
      <c r="C2010" s="13">
        <v>237.96799999999999</v>
      </c>
      <c r="D2010" s="13">
        <v>68.543999999999997</v>
      </c>
      <c r="E2010" s="13">
        <v>125.40600000000001</v>
      </c>
      <c r="F2010" s="13">
        <v>113.571</v>
      </c>
      <c r="G2010" s="13">
        <v>91.233999999999995</v>
      </c>
      <c r="H2010" s="13">
        <v>151.666</v>
      </c>
      <c r="I2010" s="13">
        <v>143</v>
      </c>
      <c r="J2010" s="13">
        <v>110.5</v>
      </c>
      <c r="K2010" s="13">
        <v>184.048</v>
      </c>
      <c r="L2010" s="13">
        <v>193.928</v>
      </c>
      <c r="M2010" s="13">
        <v>54.290999999999997</v>
      </c>
      <c r="N2010" s="13">
        <v>74.975999999999999</v>
      </c>
      <c r="O2010" s="13">
        <v>120.593</v>
      </c>
      <c r="P2010" s="13">
        <v>78.296999999999997</v>
      </c>
      <c r="Q2010" s="13">
        <v>94.92</v>
      </c>
      <c r="R2010" s="13">
        <v>57.301000000000002</v>
      </c>
      <c r="S2010" s="13" t="e">
        <f t="shared" ca="1" si="41"/>
        <v>#NAME?</v>
      </c>
      <c r="T2010" s="13">
        <v>53</v>
      </c>
      <c r="U2010" s="13">
        <v>19.5</v>
      </c>
    </row>
    <row r="2011" spans="1:21" s="4" customFormat="1">
      <c r="A2011" s="10">
        <v>42892</v>
      </c>
      <c r="B2011" s="13">
        <v>304.33199999999999</v>
      </c>
      <c r="C2011" s="13">
        <v>237.31399999999999</v>
      </c>
      <c r="D2011" s="13">
        <v>68.356999999999999</v>
      </c>
      <c r="E2011" s="13">
        <v>124.739</v>
      </c>
      <c r="F2011" s="13">
        <v>111.093</v>
      </c>
      <c r="G2011" s="13">
        <v>90.462000000000003</v>
      </c>
      <c r="H2011" s="13">
        <v>152.66900000000001</v>
      </c>
      <c r="I2011" s="13">
        <v>143</v>
      </c>
      <c r="J2011" s="13">
        <v>110.5</v>
      </c>
      <c r="K2011" s="13">
        <v>186.77799999999999</v>
      </c>
      <c r="L2011" s="13">
        <v>193.483</v>
      </c>
      <c r="M2011" s="13">
        <v>54.584000000000003</v>
      </c>
      <c r="N2011" s="13">
        <v>74.552000000000007</v>
      </c>
      <c r="O2011" s="13">
        <v>120.43300000000001</v>
      </c>
      <c r="P2011" s="13">
        <v>78.516999999999996</v>
      </c>
      <c r="Q2011" s="13">
        <v>95.093999999999994</v>
      </c>
      <c r="R2011" s="13">
        <v>57.301000000000002</v>
      </c>
      <c r="S2011" s="13" t="e">
        <f t="shared" ca="1" si="41"/>
        <v>#NAME?</v>
      </c>
      <c r="T2011" s="13">
        <v>53</v>
      </c>
      <c r="U2011" s="13">
        <v>19.5</v>
      </c>
    </row>
    <row r="2012" spans="1:21" s="4" customFormat="1">
      <c r="A2012" s="10">
        <v>42893</v>
      </c>
      <c r="B2012" s="13">
        <v>307.50099999999998</v>
      </c>
      <c r="C2012" s="13">
        <v>239.10400000000001</v>
      </c>
      <c r="D2012" s="13">
        <v>68.555000000000007</v>
      </c>
      <c r="E2012" s="13">
        <v>126.629</v>
      </c>
      <c r="F2012" s="13">
        <v>111.14700000000001</v>
      </c>
      <c r="G2012" s="13">
        <v>88.787999999999997</v>
      </c>
      <c r="H2012" s="13">
        <v>154.405</v>
      </c>
      <c r="I2012" s="13">
        <v>143</v>
      </c>
      <c r="J2012" s="13">
        <v>110.5</v>
      </c>
      <c r="K2012" s="13">
        <v>184.626</v>
      </c>
      <c r="L2012" s="13">
        <v>197.01300000000001</v>
      </c>
      <c r="M2012" s="13">
        <v>54.104999999999997</v>
      </c>
      <c r="N2012" s="13">
        <v>73.307000000000002</v>
      </c>
      <c r="O2012" s="13">
        <v>120.038</v>
      </c>
      <c r="P2012" s="13">
        <v>78</v>
      </c>
      <c r="Q2012" s="13">
        <v>93.067999999999998</v>
      </c>
      <c r="R2012" s="13">
        <v>57.301000000000002</v>
      </c>
      <c r="S2012" s="13" t="e">
        <f t="shared" ca="1" si="41"/>
        <v>#NAME?</v>
      </c>
      <c r="T2012" s="13">
        <v>53</v>
      </c>
      <c r="U2012" s="13">
        <v>19.5</v>
      </c>
    </row>
    <row r="2013" spans="1:21" s="4" customFormat="1">
      <c r="A2013" s="10">
        <v>42894</v>
      </c>
      <c r="B2013" s="13">
        <v>307.221</v>
      </c>
      <c r="C2013" s="13">
        <v>236.88499999999999</v>
      </c>
      <c r="D2013" s="13">
        <v>68.853999999999999</v>
      </c>
      <c r="E2013" s="13">
        <v>126.666</v>
      </c>
      <c r="F2013" s="13">
        <v>110.55500000000001</v>
      </c>
      <c r="G2013" s="13">
        <v>88.766999999999996</v>
      </c>
      <c r="H2013" s="13">
        <v>157.05799999999999</v>
      </c>
      <c r="I2013" s="13">
        <v>143</v>
      </c>
      <c r="J2013" s="13">
        <v>110.5</v>
      </c>
      <c r="K2013" s="13">
        <v>187.26300000000001</v>
      </c>
      <c r="L2013" s="13">
        <v>196.364</v>
      </c>
      <c r="M2013" s="13">
        <v>52.826999999999998</v>
      </c>
      <c r="N2013" s="13">
        <v>72.090999999999994</v>
      </c>
      <c r="O2013" s="13">
        <v>119.29600000000001</v>
      </c>
      <c r="P2013" s="13">
        <v>77.411000000000001</v>
      </c>
      <c r="Q2013" s="13">
        <v>91.048000000000002</v>
      </c>
      <c r="R2013" s="13">
        <v>57.301000000000002</v>
      </c>
      <c r="S2013" s="13" t="e">
        <f t="shared" ref="S2013:S2076" ca="1" si="42">+IFERROR(VLOOKUP($A2013,$Y$28:$Z$330,2,0),S2012)</f>
        <v>#NAME?</v>
      </c>
      <c r="T2013" s="13">
        <v>53</v>
      </c>
      <c r="U2013" s="13">
        <v>19.5</v>
      </c>
    </row>
    <row r="2014" spans="1:21" s="4" customFormat="1">
      <c r="A2014" s="10">
        <v>42895</v>
      </c>
      <c r="B2014" s="13">
        <v>306.834</v>
      </c>
      <c r="C2014" s="13">
        <v>237.11500000000001</v>
      </c>
      <c r="D2014" s="13">
        <v>68.501999999999995</v>
      </c>
      <c r="E2014" s="13">
        <v>126.887</v>
      </c>
      <c r="F2014" s="13">
        <v>109.42700000000001</v>
      </c>
      <c r="G2014" s="13">
        <v>88.44</v>
      </c>
      <c r="H2014" s="13">
        <v>157.13999999999999</v>
      </c>
      <c r="I2014" s="13">
        <v>143</v>
      </c>
      <c r="J2014" s="13">
        <v>110.5</v>
      </c>
      <c r="K2014" s="13">
        <v>187</v>
      </c>
      <c r="L2014" s="13">
        <v>194.64</v>
      </c>
      <c r="M2014" s="13">
        <v>52.417000000000002</v>
      </c>
      <c r="N2014" s="13">
        <v>70.426000000000002</v>
      </c>
      <c r="O2014" s="13">
        <v>118.426</v>
      </c>
      <c r="P2014" s="13">
        <v>76.125</v>
      </c>
      <c r="Q2014" s="13">
        <v>89.983000000000004</v>
      </c>
      <c r="R2014" s="13">
        <v>57.301000000000002</v>
      </c>
      <c r="S2014" s="13" t="e">
        <f t="shared" ca="1" si="42"/>
        <v>#NAME?</v>
      </c>
      <c r="T2014" s="13">
        <v>53</v>
      </c>
      <c r="U2014" s="13">
        <v>19.5</v>
      </c>
    </row>
    <row r="2015" spans="1:21" s="4" customFormat="1">
      <c r="A2015" s="10">
        <v>42896</v>
      </c>
      <c r="B2015" s="13">
        <v>306.834</v>
      </c>
      <c r="C2015" s="13">
        <v>237.11500000000001</v>
      </c>
      <c r="D2015" s="13">
        <v>68.501999999999995</v>
      </c>
      <c r="E2015" s="13">
        <v>126.887</v>
      </c>
      <c r="F2015" s="13">
        <v>109.42700000000001</v>
      </c>
      <c r="G2015" s="13">
        <v>88.44</v>
      </c>
      <c r="H2015" s="13">
        <v>157.13999999999999</v>
      </c>
      <c r="I2015" s="13">
        <v>143</v>
      </c>
      <c r="J2015" s="13">
        <v>110.5</v>
      </c>
      <c r="K2015" s="13">
        <v>187</v>
      </c>
      <c r="L2015" s="13">
        <v>194.64</v>
      </c>
      <c r="M2015" s="13">
        <v>52.417000000000002</v>
      </c>
      <c r="N2015" s="13">
        <v>70.426000000000002</v>
      </c>
      <c r="O2015" s="13">
        <v>118.426</v>
      </c>
      <c r="P2015" s="13">
        <v>76.125</v>
      </c>
      <c r="Q2015" s="13">
        <v>89.983000000000004</v>
      </c>
      <c r="R2015" s="13">
        <v>57.301000000000002</v>
      </c>
      <c r="S2015" s="13" t="e">
        <f t="shared" ca="1" si="42"/>
        <v>#NAME?</v>
      </c>
      <c r="T2015" s="13">
        <v>53</v>
      </c>
      <c r="U2015" s="13">
        <v>19.5</v>
      </c>
    </row>
    <row r="2016" spans="1:21" s="4" customFormat="1">
      <c r="A2016" s="10">
        <v>42897</v>
      </c>
      <c r="B2016" s="13">
        <v>306.834</v>
      </c>
      <c r="C2016" s="13">
        <v>237.11500000000001</v>
      </c>
      <c r="D2016" s="13">
        <v>68.501999999999995</v>
      </c>
      <c r="E2016" s="13">
        <v>126.887</v>
      </c>
      <c r="F2016" s="13">
        <v>109.42700000000001</v>
      </c>
      <c r="G2016" s="13">
        <v>88.44</v>
      </c>
      <c r="H2016" s="13">
        <v>157.13999999999999</v>
      </c>
      <c r="I2016" s="13">
        <v>143</v>
      </c>
      <c r="J2016" s="13">
        <v>110.5</v>
      </c>
      <c r="K2016" s="13">
        <v>187</v>
      </c>
      <c r="L2016" s="13">
        <v>194.64</v>
      </c>
      <c r="M2016" s="13">
        <v>52.417000000000002</v>
      </c>
      <c r="N2016" s="13">
        <v>70.426000000000002</v>
      </c>
      <c r="O2016" s="13">
        <v>118.426</v>
      </c>
      <c r="P2016" s="13">
        <v>76.125</v>
      </c>
      <c r="Q2016" s="13">
        <v>89.983000000000004</v>
      </c>
      <c r="R2016" s="13">
        <v>57.301000000000002</v>
      </c>
      <c r="S2016" s="13" t="e">
        <f t="shared" ca="1" si="42"/>
        <v>#NAME?</v>
      </c>
      <c r="T2016" s="13">
        <v>53</v>
      </c>
      <c r="U2016" s="13">
        <v>19.5</v>
      </c>
    </row>
    <row r="2017" spans="1:21" s="4" customFormat="1">
      <c r="A2017" s="10">
        <v>42898</v>
      </c>
      <c r="B2017" s="13">
        <v>307.58499999999998</v>
      </c>
      <c r="C2017" s="13">
        <v>237.315</v>
      </c>
      <c r="D2017" s="13">
        <v>68.722999999999999</v>
      </c>
      <c r="E2017" s="13">
        <v>125.78100000000001</v>
      </c>
      <c r="F2017" s="13">
        <v>109.68600000000001</v>
      </c>
      <c r="G2017" s="13">
        <v>87.06</v>
      </c>
      <c r="H2017" s="13">
        <v>156.833</v>
      </c>
      <c r="I2017" s="13">
        <v>143</v>
      </c>
      <c r="J2017" s="13">
        <v>110.5</v>
      </c>
      <c r="K2017" s="13">
        <v>186.5</v>
      </c>
      <c r="L2017" s="13">
        <v>189.66399999999999</v>
      </c>
      <c r="M2017" s="13">
        <v>52.438000000000002</v>
      </c>
      <c r="N2017" s="13">
        <v>69.436000000000007</v>
      </c>
      <c r="O2017" s="13">
        <v>117.60899999999999</v>
      </c>
      <c r="P2017" s="13">
        <v>76.225999999999999</v>
      </c>
      <c r="Q2017" s="13">
        <v>89.757000000000005</v>
      </c>
      <c r="R2017" s="13">
        <v>57.301000000000002</v>
      </c>
      <c r="S2017" s="13" t="e">
        <f t="shared" ca="1" si="42"/>
        <v>#NAME?</v>
      </c>
      <c r="T2017" s="13">
        <v>53</v>
      </c>
      <c r="U2017" s="13">
        <v>19.5</v>
      </c>
    </row>
    <row r="2018" spans="1:21" s="4" customFormat="1">
      <c r="A2018" s="10">
        <v>42899</v>
      </c>
      <c r="B2018" s="13">
        <v>304.5</v>
      </c>
      <c r="C2018" s="13">
        <v>235.726</v>
      </c>
      <c r="D2018" s="13">
        <v>67.188000000000002</v>
      </c>
      <c r="E2018" s="13">
        <v>122.60299999999999</v>
      </c>
      <c r="F2018" s="13">
        <v>108.017</v>
      </c>
      <c r="G2018" s="13">
        <v>85.563999999999993</v>
      </c>
      <c r="H2018" s="13">
        <v>159.39500000000001</v>
      </c>
      <c r="I2018" s="13">
        <v>143</v>
      </c>
      <c r="J2018" s="13">
        <v>110.5</v>
      </c>
      <c r="K2018" s="13">
        <v>183.77799999999999</v>
      </c>
      <c r="L2018" s="13">
        <v>187.227</v>
      </c>
      <c r="M2018" s="13">
        <v>52.417000000000002</v>
      </c>
      <c r="N2018" s="13">
        <v>68.040999999999997</v>
      </c>
      <c r="O2018" s="13">
        <v>116.325</v>
      </c>
      <c r="P2018" s="13">
        <v>75.058999999999997</v>
      </c>
      <c r="Q2018" s="13">
        <v>88.120999999999995</v>
      </c>
      <c r="R2018" s="13">
        <v>56.56</v>
      </c>
      <c r="S2018" s="13" t="e">
        <f t="shared" ca="1" si="42"/>
        <v>#NAME?</v>
      </c>
      <c r="T2018" s="13">
        <v>53</v>
      </c>
      <c r="U2018" s="13">
        <v>19.5</v>
      </c>
    </row>
    <row r="2019" spans="1:21" s="4" customFormat="1">
      <c r="A2019" s="10">
        <v>42900</v>
      </c>
      <c r="B2019" s="13">
        <v>302.91500000000002</v>
      </c>
      <c r="C2019" s="13">
        <v>230.22499999999999</v>
      </c>
      <c r="D2019" s="13">
        <v>65.820999999999998</v>
      </c>
      <c r="E2019" s="13">
        <v>120.496</v>
      </c>
      <c r="F2019" s="13">
        <v>105.708</v>
      </c>
      <c r="G2019" s="13">
        <v>83.337000000000003</v>
      </c>
      <c r="H2019" s="13">
        <v>158.83000000000001</v>
      </c>
      <c r="I2019" s="13">
        <v>143</v>
      </c>
      <c r="J2019" s="13">
        <v>110.5</v>
      </c>
      <c r="K2019" s="13">
        <v>180.26499999999999</v>
      </c>
      <c r="L2019" s="13">
        <v>182.49100000000001</v>
      </c>
      <c r="M2019" s="13">
        <v>48.981999999999999</v>
      </c>
      <c r="N2019" s="13">
        <v>63.924999999999997</v>
      </c>
      <c r="O2019" s="13">
        <v>110.471</v>
      </c>
      <c r="P2019" s="13">
        <v>71.090999999999994</v>
      </c>
      <c r="Q2019" s="13">
        <v>82.087999999999994</v>
      </c>
      <c r="R2019" s="13">
        <v>56.408999999999999</v>
      </c>
      <c r="S2019" s="13" t="e">
        <f t="shared" ca="1" si="42"/>
        <v>#NAME?</v>
      </c>
      <c r="T2019" s="13">
        <v>53</v>
      </c>
      <c r="U2019" s="13">
        <v>19.5</v>
      </c>
    </row>
    <row r="2020" spans="1:21" s="4" customFormat="1">
      <c r="A2020" s="10">
        <v>42901</v>
      </c>
      <c r="B2020" s="13">
        <v>306.83800000000002</v>
      </c>
      <c r="C2020" s="13">
        <v>235.83199999999999</v>
      </c>
      <c r="D2020" s="13">
        <v>67.391999999999996</v>
      </c>
      <c r="E2020" s="13">
        <v>123.949</v>
      </c>
      <c r="F2020" s="13">
        <v>107.61499999999999</v>
      </c>
      <c r="G2020" s="13">
        <v>84.421000000000006</v>
      </c>
      <c r="H2020" s="13">
        <v>164.774</v>
      </c>
      <c r="I2020" s="13">
        <v>143</v>
      </c>
      <c r="J2020" s="13">
        <v>110.5</v>
      </c>
      <c r="K2020" s="13">
        <v>186.5</v>
      </c>
      <c r="L2020" s="13">
        <v>185.52500000000001</v>
      </c>
      <c r="M2020" s="13">
        <v>50.613999999999997</v>
      </c>
      <c r="N2020" s="13">
        <v>65.727000000000004</v>
      </c>
      <c r="O2020" s="13">
        <v>113.163</v>
      </c>
      <c r="P2020" s="13">
        <v>72.754999999999995</v>
      </c>
      <c r="Q2020" s="13">
        <v>83.587999999999994</v>
      </c>
      <c r="R2020" s="13">
        <v>58.207999999999998</v>
      </c>
      <c r="S2020" s="13" t="e">
        <f t="shared" ca="1" si="42"/>
        <v>#NAME?</v>
      </c>
      <c r="T2020" s="13">
        <v>53</v>
      </c>
      <c r="U2020" s="13">
        <v>19.5</v>
      </c>
    </row>
    <row r="2021" spans="1:21" s="4" customFormat="1">
      <c r="A2021" s="10">
        <v>42902</v>
      </c>
      <c r="B2021" s="13">
        <v>310.904</v>
      </c>
      <c r="C2021" s="13">
        <v>238.55799999999999</v>
      </c>
      <c r="D2021" s="13">
        <v>68.594999999999999</v>
      </c>
      <c r="E2021" s="13">
        <v>128.40700000000001</v>
      </c>
      <c r="F2021" s="13">
        <v>110.057</v>
      </c>
      <c r="G2021" s="13">
        <v>85.837000000000003</v>
      </c>
      <c r="H2021" s="13">
        <v>165.66300000000001</v>
      </c>
      <c r="I2021" s="13">
        <v>143</v>
      </c>
      <c r="J2021" s="13">
        <v>110.5</v>
      </c>
      <c r="K2021" s="13">
        <v>186.06299999999999</v>
      </c>
      <c r="L2021" s="13">
        <v>188.23099999999999</v>
      </c>
      <c r="M2021" s="13">
        <v>50.658999999999999</v>
      </c>
      <c r="N2021" s="13">
        <v>65.524000000000001</v>
      </c>
      <c r="O2021" s="13">
        <v>113.61799999999999</v>
      </c>
      <c r="P2021" s="13">
        <v>72.168999999999997</v>
      </c>
      <c r="Q2021" s="13">
        <v>84.290999999999997</v>
      </c>
      <c r="R2021" s="13">
        <v>57.843000000000004</v>
      </c>
      <c r="S2021" s="13" t="e">
        <f t="shared" ca="1" si="42"/>
        <v>#NAME?</v>
      </c>
      <c r="T2021" s="13">
        <v>53</v>
      </c>
      <c r="U2021" s="13">
        <v>19.5</v>
      </c>
    </row>
    <row r="2022" spans="1:21" s="4" customFormat="1">
      <c r="A2022" s="10">
        <v>42903</v>
      </c>
      <c r="B2022" s="13">
        <v>310.904</v>
      </c>
      <c r="C2022" s="13">
        <v>238.55799999999999</v>
      </c>
      <c r="D2022" s="13">
        <v>68.594999999999999</v>
      </c>
      <c r="E2022" s="13">
        <v>128.40700000000001</v>
      </c>
      <c r="F2022" s="13">
        <v>110.057</v>
      </c>
      <c r="G2022" s="13">
        <v>85.837000000000003</v>
      </c>
      <c r="H2022" s="13">
        <v>165.66300000000001</v>
      </c>
      <c r="I2022" s="13">
        <v>143</v>
      </c>
      <c r="J2022" s="13">
        <v>110.5</v>
      </c>
      <c r="K2022" s="13">
        <v>186.06299999999999</v>
      </c>
      <c r="L2022" s="13">
        <v>188.23099999999999</v>
      </c>
      <c r="M2022" s="13">
        <v>50.658999999999999</v>
      </c>
      <c r="N2022" s="13">
        <v>65.524000000000001</v>
      </c>
      <c r="O2022" s="13">
        <v>113.61799999999999</v>
      </c>
      <c r="P2022" s="13">
        <v>72.168999999999997</v>
      </c>
      <c r="Q2022" s="13">
        <v>84.290999999999997</v>
      </c>
      <c r="R2022" s="13">
        <v>57.843000000000004</v>
      </c>
      <c r="S2022" s="13" t="e">
        <f t="shared" ca="1" si="42"/>
        <v>#NAME?</v>
      </c>
      <c r="T2022" s="13">
        <v>53</v>
      </c>
      <c r="U2022" s="13">
        <v>19.5</v>
      </c>
    </row>
    <row r="2023" spans="1:21" s="4" customFormat="1">
      <c r="A2023" s="10">
        <v>42904</v>
      </c>
      <c r="B2023" s="13">
        <v>310.904</v>
      </c>
      <c r="C2023" s="13">
        <v>238.55799999999999</v>
      </c>
      <c r="D2023" s="13">
        <v>68.594999999999999</v>
      </c>
      <c r="E2023" s="13">
        <v>128.40700000000001</v>
      </c>
      <c r="F2023" s="13">
        <v>110.057</v>
      </c>
      <c r="G2023" s="13">
        <v>85.837000000000003</v>
      </c>
      <c r="H2023" s="13">
        <v>165.66300000000001</v>
      </c>
      <c r="I2023" s="13">
        <v>143</v>
      </c>
      <c r="J2023" s="13">
        <v>110.5</v>
      </c>
      <c r="K2023" s="13">
        <v>186.06299999999999</v>
      </c>
      <c r="L2023" s="13">
        <v>188.23099999999999</v>
      </c>
      <c r="M2023" s="13">
        <v>50.658999999999999</v>
      </c>
      <c r="N2023" s="13">
        <v>65.524000000000001</v>
      </c>
      <c r="O2023" s="13">
        <v>113.61799999999999</v>
      </c>
      <c r="P2023" s="13">
        <v>72.168999999999997</v>
      </c>
      <c r="Q2023" s="13">
        <v>84.290999999999997</v>
      </c>
      <c r="R2023" s="13">
        <v>57.843000000000004</v>
      </c>
      <c r="S2023" s="13" t="e">
        <f t="shared" ca="1" si="42"/>
        <v>#NAME?</v>
      </c>
      <c r="T2023" s="13">
        <v>53</v>
      </c>
      <c r="U2023" s="13">
        <v>19.5</v>
      </c>
    </row>
    <row r="2024" spans="1:21" s="4" customFormat="1">
      <c r="A2024" s="10">
        <v>42905</v>
      </c>
      <c r="B2024" s="13">
        <v>314.15800000000002</v>
      </c>
      <c r="C2024" s="13">
        <v>237.70400000000001</v>
      </c>
      <c r="D2024" s="13">
        <v>68.611000000000004</v>
      </c>
      <c r="E2024" s="13">
        <v>130.262</v>
      </c>
      <c r="F2024" s="13">
        <v>110.727</v>
      </c>
      <c r="G2024" s="13">
        <v>85.611999999999995</v>
      </c>
      <c r="H2024" s="13">
        <v>165.17500000000001</v>
      </c>
      <c r="I2024" s="13">
        <v>143</v>
      </c>
      <c r="J2024" s="13">
        <v>110.5</v>
      </c>
      <c r="K2024" s="13">
        <v>190.76400000000001</v>
      </c>
      <c r="L2024" s="13">
        <v>189.60900000000001</v>
      </c>
      <c r="M2024" s="13">
        <v>50.677</v>
      </c>
      <c r="N2024" s="13">
        <v>65.676000000000002</v>
      </c>
      <c r="O2024" s="13">
        <v>113.998</v>
      </c>
      <c r="P2024" s="13">
        <v>72.171999999999997</v>
      </c>
      <c r="Q2024" s="13">
        <v>84.290999999999997</v>
      </c>
      <c r="R2024" s="13">
        <v>58.34</v>
      </c>
      <c r="S2024" s="13" t="e">
        <f t="shared" ca="1" si="42"/>
        <v>#NAME?</v>
      </c>
      <c r="T2024" s="13">
        <v>53</v>
      </c>
      <c r="U2024" s="13">
        <v>19.5</v>
      </c>
    </row>
    <row r="2025" spans="1:21" s="4" customFormat="1">
      <c r="A2025" s="10">
        <v>42906</v>
      </c>
      <c r="B2025" s="13">
        <v>321.96300000000002</v>
      </c>
      <c r="C2025" s="13">
        <v>240.98500000000001</v>
      </c>
      <c r="D2025" s="13">
        <v>68.867999999999995</v>
      </c>
      <c r="E2025" s="13">
        <v>135.00399999999999</v>
      </c>
      <c r="F2025" s="13">
        <v>112.661</v>
      </c>
      <c r="G2025" s="13">
        <v>86.340999999999994</v>
      </c>
      <c r="H2025" s="13">
        <v>176.078</v>
      </c>
      <c r="I2025" s="13">
        <v>143</v>
      </c>
      <c r="J2025" s="13">
        <v>110.5</v>
      </c>
      <c r="K2025" s="13">
        <v>197.756</v>
      </c>
      <c r="L2025" s="13">
        <v>194.381</v>
      </c>
      <c r="M2025" s="13">
        <v>49.731999999999999</v>
      </c>
      <c r="N2025" s="13">
        <v>65.531999999999996</v>
      </c>
      <c r="O2025" s="13">
        <v>114.602</v>
      </c>
      <c r="P2025" s="13">
        <v>73.879000000000005</v>
      </c>
      <c r="Q2025" s="13">
        <v>83.409000000000006</v>
      </c>
      <c r="R2025" s="13">
        <v>58.34</v>
      </c>
      <c r="S2025" s="13" t="e">
        <f t="shared" ca="1" si="42"/>
        <v>#NAME?</v>
      </c>
      <c r="T2025" s="13">
        <v>53</v>
      </c>
      <c r="U2025" s="13">
        <v>19.5</v>
      </c>
    </row>
    <row r="2026" spans="1:21" s="4" customFormat="1">
      <c r="A2026" s="10">
        <v>42907</v>
      </c>
      <c r="B2026" s="13">
        <v>327.827</v>
      </c>
      <c r="C2026" s="13">
        <v>246.23099999999999</v>
      </c>
      <c r="D2026" s="13">
        <v>69.954999999999998</v>
      </c>
      <c r="E2026" s="13">
        <v>139.01300000000001</v>
      </c>
      <c r="F2026" s="13">
        <v>115.002</v>
      </c>
      <c r="G2026" s="13">
        <v>87.486000000000004</v>
      </c>
      <c r="H2026" s="13">
        <v>176.24199999999999</v>
      </c>
      <c r="I2026" s="13">
        <v>143</v>
      </c>
      <c r="J2026" s="13">
        <v>110.5</v>
      </c>
      <c r="K2026" s="13">
        <v>195.19399999999999</v>
      </c>
      <c r="L2026" s="13">
        <v>193.797</v>
      </c>
      <c r="M2026" s="13">
        <v>51.985999999999997</v>
      </c>
      <c r="N2026" s="13">
        <v>68.328999999999994</v>
      </c>
      <c r="O2026" s="13">
        <v>117.91500000000001</v>
      </c>
      <c r="P2026" s="13">
        <v>77.070999999999998</v>
      </c>
      <c r="Q2026" s="13">
        <v>86.974999999999994</v>
      </c>
      <c r="R2026" s="13">
        <v>59.558</v>
      </c>
      <c r="S2026" s="13" t="e">
        <f t="shared" ca="1" si="42"/>
        <v>#NAME?</v>
      </c>
      <c r="T2026" s="13">
        <v>53</v>
      </c>
      <c r="U2026" s="13">
        <v>19.5</v>
      </c>
    </row>
    <row r="2027" spans="1:21" s="4" customFormat="1">
      <c r="A2027" s="10">
        <v>42908</v>
      </c>
      <c r="B2027" s="13">
        <v>317.77800000000002</v>
      </c>
      <c r="C2027" s="13">
        <v>242.79900000000001</v>
      </c>
      <c r="D2027" s="13">
        <v>67.980999999999995</v>
      </c>
      <c r="E2027" s="13">
        <v>135.52500000000001</v>
      </c>
      <c r="F2027" s="13">
        <v>112.89400000000001</v>
      </c>
      <c r="G2027" s="13">
        <v>85.864999999999995</v>
      </c>
      <c r="H2027" s="13">
        <v>174.547</v>
      </c>
      <c r="I2027" s="13">
        <v>143</v>
      </c>
      <c r="J2027" s="13">
        <v>110.5</v>
      </c>
      <c r="K2027" s="13">
        <v>194.68600000000001</v>
      </c>
      <c r="L2027" s="13">
        <v>190.88900000000001</v>
      </c>
      <c r="M2027" s="13">
        <v>52.433</v>
      </c>
      <c r="N2027" s="13">
        <v>71.307000000000002</v>
      </c>
      <c r="O2027" s="13">
        <v>119.087</v>
      </c>
      <c r="P2027" s="13">
        <v>78.631</v>
      </c>
      <c r="Q2027" s="13">
        <v>87.17</v>
      </c>
      <c r="R2027" s="13">
        <v>61.34</v>
      </c>
      <c r="S2027" s="13" t="e">
        <f t="shared" ca="1" si="42"/>
        <v>#NAME?</v>
      </c>
      <c r="T2027" s="13">
        <v>53</v>
      </c>
      <c r="U2027" s="13">
        <v>19.5</v>
      </c>
    </row>
    <row r="2028" spans="1:21" s="4" customFormat="1">
      <c r="A2028" s="10">
        <v>42909</v>
      </c>
      <c r="B2028" s="13">
        <v>315.32299999999998</v>
      </c>
      <c r="C2028" s="13">
        <v>240.64599999999999</v>
      </c>
      <c r="D2028" s="13">
        <v>66.450999999999993</v>
      </c>
      <c r="E2028" s="13">
        <v>133.67599999999999</v>
      </c>
      <c r="F2028" s="13">
        <v>111.124</v>
      </c>
      <c r="G2028" s="13">
        <v>84.888000000000005</v>
      </c>
      <c r="H2028" s="13">
        <v>170.02699999999999</v>
      </c>
      <c r="I2028" s="13">
        <v>143</v>
      </c>
      <c r="J2028" s="13">
        <v>110.5</v>
      </c>
      <c r="K2028" s="13">
        <v>191.99600000000001</v>
      </c>
      <c r="L2028" s="13">
        <v>189.465</v>
      </c>
      <c r="M2028" s="13">
        <v>51.21</v>
      </c>
      <c r="N2028" s="13">
        <v>68.751999999999995</v>
      </c>
      <c r="O2028" s="13">
        <v>115</v>
      </c>
      <c r="P2028" s="13">
        <v>76.337000000000003</v>
      </c>
      <c r="Q2028" s="13">
        <v>85.450999999999993</v>
      </c>
      <c r="R2028" s="13">
        <v>60.35</v>
      </c>
      <c r="S2028" s="13" t="e">
        <f t="shared" ca="1" si="42"/>
        <v>#NAME?</v>
      </c>
      <c r="T2028" s="13">
        <v>53</v>
      </c>
      <c r="U2028" s="13">
        <v>19.5</v>
      </c>
    </row>
    <row r="2029" spans="1:21" s="4" customFormat="1">
      <c r="A2029" s="10">
        <v>42910</v>
      </c>
      <c r="B2029" s="13">
        <v>315.32299999999998</v>
      </c>
      <c r="C2029" s="13">
        <v>240.64599999999999</v>
      </c>
      <c r="D2029" s="13">
        <v>66.450999999999993</v>
      </c>
      <c r="E2029" s="13">
        <v>133.67599999999999</v>
      </c>
      <c r="F2029" s="13">
        <v>111.124</v>
      </c>
      <c r="G2029" s="13">
        <v>84.888000000000005</v>
      </c>
      <c r="H2029" s="13">
        <v>170.02699999999999</v>
      </c>
      <c r="I2029" s="13">
        <v>143</v>
      </c>
      <c r="J2029" s="13">
        <v>110.5</v>
      </c>
      <c r="K2029" s="13">
        <v>191.99600000000001</v>
      </c>
      <c r="L2029" s="13">
        <v>189.465</v>
      </c>
      <c r="M2029" s="13">
        <v>51.21</v>
      </c>
      <c r="N2029" s="13">
        <v>68.751999999999995</v>
      </c>
      <c r="O2029" s="13">
        <v>115</v>
      </c>
      <c r="P2029" s="13">
        <v>76.337000000000003</v>
      </c>
      <c r="Q2029" s="13">
        <v>85.450999999999993</v>
      </c>
      <c r="R2029" s="13">
        <v>60.35</v>
      </c>
      <c r="S2029" s="13" t="e">
        <f t="shared" ca="1" si="42"/>
        <v>#NAME?</v>
      </c>
      <c r="T2029" s="13">
        <v>53</v>
      </c>
      <c r="U2029" s="13">
        <v>19.5</v>
      </c>
    </row>
    <row r="2030" spans="1:21" s="4" customFormat="1">
      <c r="A2030" s="10">
        <v>42911</v>
      </c>
      <c r="B2030" s="13">
        <v>315.32299999999998</v>
      </c>
      <c r="C2030" s="13">
        <v>240.64599999999999</v>
      </c>
      <c r="D2030" s="13">
        <v>66.450999999999993</v>
      </c>
      <c r="E2030" s="13">
        <v>133.67599999999999</v>
      </c>
      <c r="F2030" s="13">
        <v>111.124</v>
      </c>
      <c r="G2030" s="13">
        <v>84.888000000000005</v>
      </c>
      <c r="H2030" s="13">
        <v>170.02699999999999</v>
      </c>
      <c r="I2030" s="13">
        <v>143</v>
      </c>
      <c r="J2030" s="13">
        <v>110.5</v>
      </c>
      <c r="K2030" s="13">
        <v>191.99600000000001</v>
      </c>
      <c r="L2030" s="13">
        <v>189.465</v>
      </c>
      <c r="M2030" s="13">
        <v>51.21</v>
      </c>
      <c r="N2030" s="13">
        <v>68.751999999999995</v>
      </c>
      <c r="O2030" s="13">
        <v>115</v>
      </c>
      <c r="P2030" s="13">
        <v>76.337000000000003</v>
      </c>
      <c r="Q2030" s="13">
        <v>85.450999999999993</v>
      </c>
      <c r="R2030" s="13">
        <v>60.35</v>
      </c>
      <c r="S2030" s="13" t="e">
        <f t="shared" ca="1" si="42"/>
        <v>#NAME?</v>
      </c>
      <c r="T2030" s="13">
        <v>53</v>
      </c>
      <c r="U2030" s="13">
        <v>19.5</v>
      </c>
    </row>
    <row r="2031" spans="1:21" s="4" customFormat="1">
      <c r="A2031" s="10">
        <v>42912</v>
      </c>
      <c r="B2031" s="13">
        <v>310.12700000000001</v>
      </c>
      <c r="C2031" s="13">
        <v>237.45699999999999</v>
      </c>
      <c r="D2031" s="13">
        <v>65.289000000000001</v>
      </c>
      <c r="E2031" s="13">
        <v>131.14099999999999</v>
      </c>
      <c r="F2031" s="13">
        <v>110.07</v>
      </c>
      <c r="G2031" s="13">
        <v>84.218999999999994</v>
      </c>
      <c r="H2031" s="13">
        <v>168.36</v>
      </c>
      <c r="I2031" s="13">
        <v>143</v>
      </c>
      <c r="J2031" s="13">
        <v>110.5</v>
      </c>
      <c r="K2031" s="13">
        <v>190.667</v>
      </c>
      <c r="L2031" s="13">
        <v>188.833</v>
      </c>
      <c r="M2031" s="13">
        <v>51.37</v>
      </c>
      <c r="N2031" s="13">
        <v>67.629000000000005</v>
      </c>
      <c r="O2031" s="13">
        <v>114.35299999999999</v>
      </c>
      <c r="P2031" s="13">
        <v>76.063000000000002</v>
      </c>
      <c r="Q2031" s="13">
        <v>85.066000000000003</v>
      </c>
      <c r="R2031" s="13">
        <v>60.35</v>
      </c>
      <c r="S2031" s="13" t="e">
        <f t="shared" ca="1" si="42"/>
        <v>#NAME?</v>
      </c>
      <c r="T2031" s="13">
        <v>53</v>
      </c>
      <c r="U2031" s="13">
        <v>19.5</v>
      </c>
    </row>
    <row r="2032" spans="1:21" s="4" customFormat="1">
      <c r="A2032" s="10">
        <v>42913</v>
      </c>
      <c r="B2032" s="13">
        <v>320.505</v>
      </c>
      <c r="C2032" s="13">
        <v>240.74100000000001</v>
      </c>
      <c r="D2032" s="13">
        <v>65.174999999999997</v>
      </c>
      <c r="E2032" s="13">
        <v>131.43600000000001</v>
      </c>
      <c r="F2032" s="13">
        <v>110.498</v>
      </c>
      <c r="G2032" s="13">
        <v>83.930999999999997</v>
      </c>
      <c r="H2032" s="13">
        <v>167.613</v>
      </c>
      <c r="I2032" s="13">
        <v>143</v>
      </c>
      <c r="J2032" s="13">
        <v>110.5</v>
      </c>
      <c r="K2032" s="13">
        <v>190.726</v>
      </c>
      <c r="L2032" s="13">
        <v>189.803</v>
      </c>
      <c r="M2032" s="13">
        <v>51.277999999999999</v>
      </c>
      <c r="N2032" s="13">
        <v>67.828000000000003</v>
      </c>
      <c r="O2032" s="13">
        <v>114.11499999999999</v>
      </c>
      <c r="P2032" s="13">
        <v>75.611999999999995</v>
      </c>
      <c r="Q2032" s="13">
        <v>84.738</v>
      </c>
      <c r="R2032" s="13">
        <v>59.201000000000001</v>
      </c>
      <c r="S2032" s="13" t="e">
        <f t="shared" ca="1" si="42"/>
        <v>#NAME?</v>
      </c>
      <c r="T2032" s="13">
        <v>53</v>
      </c>
      <c r="U2032" s="13">
        <v>19.5</v>
      </c>
    </row>
    <row r="2033" spans="1:21" s="4" customFormat="1">
      <c r="A2033" s="10">
        <v>42914</v>
      </c>
      <c r="B2033" s="13">
        <v>316.05799999999999</v>
      </c>
      <c r="C2033" s="13">
        <v>238.95099999999999</v>
      </c>
      <c r="D2033" s="13">
        <v>64.680999999999997</v>
      </c>
      <c r="E2033" s="13">
        <v>131.756</v>
      </c>
      <c r="F2033" s="13">
        <v>110.405</v>
      </c>
      <c r="G2033" s="13">
        <v>83.57</v>
      </c>
      <c r="H2033" s="13">
        <v>169.798</v>
      </c>
      <c r="I2033" s="13">
        <v>143</v>
      </c>
      <c r="J2033" s="13">
        <v>110.5</v>
      </c>
      <c r="K2033" s="13">
        <v>193.10499999999999</v>
      </c>
      <c r="L2033" s="13">
        <v>190.54400000000001</v>
      </c>
      <c r="M2033" s="13">
        <v>53</v>
      </c>
      <c r="N2033" s="13">
        <v>69.926000000000002</v>
      </c>
      <c r="O2033" s="13">
        <v>116.593</v>
      </c>
      <c r="P2033" s="13">
        <v>76.94</v>
      </c>
      <c r="Q2033" s="13">
        <v>85.477999999999994</v>
      </c>
      <c r="R2033" s="13">
        <v>61.069000000000003</v>
      </c>
      <c r="S2033" s="13" t="e">
        <f t="shared" ca="1" si="42"/>
        <v>#NAME?</v>
      </c>
      <c r="T2033" s="13">
        <v>53</v>
      </c>
      <c r="U2033" s="13">
        <v>19.5</v>
      </c>
    </row>
    <row r="2034" spans="1:21" s="4" customFormat="1">
      <c r="A2034" s="10">
        <v>42915</v>
      </c>
      <c r="B2034" s="13">
        <v>324.029</v>
      </c>
      <c r="C2034" s="13">
        <v>242.06</v>
      </c>
      <c r="D2034" s="13">
        <v>66.271000000000001</v>
      </c>
      <c r="E2034" s="13">
        <v>136.001</v>
      </c>
      <c r="F2034" s="13">
        <v>113.312</v>
      </c>
      <c r="G2034" s="13">
        <v>85.754000000000005</v>
      </c>
      <c r="H2034" s="13">
        <v>170.465</v>
      </c>
      <c r="I2034" s="13">
        <v>143</v>
      </c>
      <c r="J2034" s="13">
        <v>110.5</v>
      </c>
      <c r="K2034" s="13">
        <v>197.34899999999999</v>
      </c>
      <c r="L2034" s="13">
        <v>194.15899999999999</v>
      </c>
      <c r="M2034" s="13">
        <v>52.01</v>
      </c>
      <c r="N2034" s="13">
        <v>68.870999999999995</v>
      </c>
      <c r="O2034" s="13">
        <v>116.06100000000001</v>
      </c>
      <c r="P2034" s="13">
        <v>76.403999999999996</v>
      </c>
      <c r="Q2034" s="13">
        <v>84.787999999999997</v>
      </c>
      <c r="R2034" s="13">
        <v>60.084000000000003</v>
      </c>
      <c r="S2034" s="13" t="e">
        <f t="shared" ca="1" si="42"/>
        <v>#NAME?</v>
      </c>
      <c r="T2034" s="13">
        <v>53</v>
      </c>
      <c r="U2034" s="13">
        <v>19.5</v>
      </c>
    </row>
    <row r="2035" spans="1:21" s="4" customFormat="1">
      <c r="A2035" s="10">
        <v>42916</v>
      </c>
      <c r="B2035" s="13">
        <v>323.59199999999998</v>
      </c>
      <c r="C2035" s="13">
        <v>242.381</v>
      </c>
      <c r="D2035" s="13">
        <v>65.924000000000007</v>
      </c>
      <c r="E2035" s="13">
        <v>136.137</v>
      </c>
      <c r="F2035" s="13">
        <v>112.66</v>
      </c>
      <c r="G2035" s="13">
        <v>85.707999999999998</v>
      </c>
      <c r="H2035" s="13">
        <v>169.233</v>
      </c>
      <c r="I2035" s="13">
        <v>143</v>
      </c>
      <c r="J2035" s="13">
        <v>110.5</v>
      </c>
      <c r="K2035" s="13">
        <v>200.48099999999999</v>
      </c>
      <c r="L2035" s="13">
        <v>194.71799999999999</v>
      </c>
      <c r="M2035" s="13">
        <v>52.677</v>
      </c>
      <c r="N2035" s="13">
        <v>69.426000000000002</v>
      </c>
      <c r="O2035" s="13">
        <v>117.414</v>
      </c>
      <c r="P2035" s="13">
        <v>77.369</v>
      </c>
      <c r="Q2035" s="13">
        <v>85.45</v>
      </c>
      <c r="R2035" s="13">
        <v>61.884</v>
      </c>
      <c r="S2035" s="13" t="e">
        <f t="shared" ca="1" si="42"/>
        <v>#NAME?</v>
      </c>
      <c r="T2035" s="13">
        <v>53</v>
      </c>
      <c r="U2035" s="13">
        <v>19.5</v>
      </c>
    </row>
    <row r="2036" spans="1:21" s="4" customFormat="1">
      <c r="A2036" s="10">
        <v>42917</v>
      </c>
      <c r="B2036" s="13">
        <v>323.59199999999998</v>
      </c>
      <c r="C2036" s="13">
        <v>242.381</v>
      </c>
      <c r="D2036" s="13">
        <v>65.924000000000007</v>
      </c>
      <c r="E2036" s="13">
        <v>136.137</v>
      </c>
      <c r="F2036" s="13">
        <v>112.66</v>
      </c>
      <c r="G2036" s="13">
        <v>85.707999999999998</v>
      </c>
      <c r="H2036" s="13">
        <v>169.233</v>
      </c>
      <c r="I2036" s="13">
        <v>143</v>
      </c>
      <c r="J2036" s="13">
        <v>110.5</v>
      </c>
      <c r="K2036" s="13">
        <v>200.48099999999999</v>
      </c>
      <c r="L2036" s="13">
        <v>194.71799999999999</v>
      </c>
      <c r="M2036" s="13">
        <v>52.677</v>
      </c>
      <c r="N2036" s="13">
        <v>69.426000000000002</v>
      </c>
      <c r="O2036" s="13">
        <v>117.414</v>
      </c>
      <c r="P2036" s="13">
        <v>77.369</v>
      </c>
      <c r="Q2036" s="13">
        <v>85.45</v>
      </c>
      <c r="R2036" s="13">
        <v>61.884</v>
      </c>
      <c r="S2036" s="13" t="e">
        <f t="shared" ca="1" si="42"/>
        <v>#NAME?</v>
      </c>
      <c r="T2036" s="13">
        <v>53</v>
      </c>
      <c r="U2036" s="13">
        <v>19.5</v>
      </c>
    </row>
    <row r="2037" spans="1:21" s="4" customFormat="1">
      <c r="A2037" s="10">
        <v>42918</v>
      </c>
      <c r="B2037" s="13">
        <v>323.59199999999998</v>
      </c>
      <c r="C2037" s="13">
        <v>242.381</v>
      </c>
      <c r="D2037" s="13">
        <v>65.924000000000007</v>
      </c>
      <c r="E2037" s="13">
        <v>136.137</v>
      </c>
      <c r="F2037" s="13">
        <v>112.66</v>
      </c>
      <c r="G2037" s="13">
        <v>85.707999999999998</v>
      </c>
      <c r="H2037" s="13">
        <v>169.233</v>
      </c>
      <c r="I2037" s="13">
        <v>143</v>
      </c>
      <c r="J2037" s="13">
        <v>110.5</v>
      </c>
      <c r="K2037" s="13">
        <v>200.48099999999999</v>
      </c>
      <c r="L2037" s="13">
        <v>194.71799999999999</v>
      </c>
      <c r="M2037" s="13">
        <v>52.677</v>
      </c>
      <c r="N2037" s="13">
        <v>69.426000000000002</v>
      </c>
      <c r="O2037" s="13">
        <v>117.414</v>
      </c>
      <c r="P2037" s="13">
        <v>77.369</v>
      </c>
      <c r="Q2037" s="13">
        <v>85.45</v>
      </c>
      <c r="R2037" s="13">
        <v>61.884</v>
      </c>
      <c r="S2037" s="13" t="e">
        <f t="shared" ca="1" si="42"/>
        <v>#NAME?</v>
      </c>
      <c r="T2037" s="13">
        <v>53</v>
      </c>
      <c r="U2037" s="13">
        <v>19.5</v>
      </c>
    </row>
    <row r="2038" spans="1:21" s="4" customFormat="1">
      <c r="A2038" s="10">
        <v>42919</v>
      </c>
      <c r="B2038" s="13">
        <v>322.42899999999997</v>
      </c>
      <c r="C2038" s="13">
        <v>241.417</v>
      </c>
      <c r="D2038" s="13">
        <v>66.066000000000003</v>
      </c>
      <c r="E2038" s="13">
        <v>135.529</v>
      </c>
      <c r="F2038" s="13">
        <v>112.908</v>
      </c>
      <c r="G2038" s="13">
        <v>85.498000000000005</v>
      </c>
      <c r="H2038" s="13">
        <v>169.68700000000001</v>
      </c>
      <c r="I2038" s="13">
        <v>143</v>
      </c>
      <c r="J2038" s="13">
        <v>110.5</v>
      </c>
      <c r="K2038" s="13">
        <v>201.041</v>
      </c>
      <c r="L2038" s="13">
        <v>196.73500000000001</v>
      </c>
      <c r="M2038" s="13">
        <v>54.072000000000003</v>
      </c>
      <c r="N2038" s="13">
        <v>69.537000000000006</v>
      </c>
      <c r="O2038" s="13">
        <v>117.117</v>
      </c>
      <c r="P2038" s="13">
        <v>76.888000000000005</v>
      </c>
      <c r="Q2038" s="13">
        <v>85.495999999999995</v>
      </c>
      <c r="R2038" s="13">
        <v>61.884</v>
      </c>
      <c r="S2038" s="13" t="e">
        <f t="shared" ca="1" si="42"/>
        <v>#NAME?</v>
      </c>
      <c r="T2038" s="13">
        <v>53</v>
      </c>
      <c r="U2038" s="13">
        <v>19.5</v>
      </c>
    </row>
    <row r="2039" spans="1:21" s="4" customFormat="1">
      <c r="A2039" s="10">
        <v>42920</v>
      </c>
      <c r="B2039" s="13">
        <v>322.36399999999998</v>
      </c>
      <c r="C2039" s="13">
        <v>241.566</v>
      </c>
      <c r="D2039" s="13">
        <v>65.03</v>
      </c>
      <c r="E2039" s="13">
        <v>134.929</v>
      </c>
      <c r="F2039" s="13">
        <v>112.532</v>
      </c>
      <c r="G2039" s="13">
        <v>85.236999999999995</v>
      </c>
      <c r="H2039" s="13">
        <v>168.92099999999999</v>
      </c>
      <c r="I2039" s="13">
        <v>143</v>
      </c>
      <c r="J2039" s="13">
        <v>110.5</v>
      </c>
      <c r="K2039" s="13">
        <v>201.072</v>
      </c>
      <c r="L2039" s="13">
        <v>196.185</v>
      </c>
      <c r="M2039" s="13">
        <v>56.87</v>
      </c>
      <c r="N2039" s="13">
        <v>70.204999999999998</v>
      </c>
      <c r="O2039" s="13">
        <v>117.744</v>
      </c>
      <c r="P2039" s="13">
        <v>77.534000000000006</v>
      </c>
      <c r="Q2039" s="13">
        <v>86.123000000000005</v>
      </c>
      <c r="R2039" s="13">
        <v>61.884</v>
      </c>
      <c r="S2039" s="13" t="e">
        <f t="shared" ca="1" si="42"/>
        <v>#NAME?</v>
      </c>
      <c r="T2039" s="13">
        <v>53</v>
      </c>
      <c r="U2039" s="13">
        <v>19.5</v>
      </c>
    </row>
    <row r="2040" spans="1:21" s="4" customFormat="1">
      <c r="A2040" s="10">
        <v>42921</v>
      </c>
      <c r="B2040" s="13">
        <v>335.60599999999999</v>
      </c>
      <c r="C2040" s="13">
        <v>242.32499999999999</v>
      </c>
      <c r="D2040" s="13">
        <v>66.164000000000001</v>
      </c>
      <c r="E2040" s="13">
        <v>139.916</v>
      </c>
      <c r="F2040" s="13">
        <v>114.925</v>
      </c>
      <c r="G2040" s="13">
        <v>86.108999999999995</v>
      </c>
      <c r="H2040" s="13">
        <v>175.25899999999999</v>
      </c>
      <c r="I2040" s="13">
        <v>143</v>
      </c>
      <c r="J2040" s="13">
        <v>110.5</v>
      </c>
      <c r="K2040" s="13">
        <v>208.613</v>
      </c>
      <c r="L2040" s="13">
        <v>201.40600000000001</v>
      </c>
      <c r="M2040" s="13">
        <v>58.085000000000001</v>
      </c>
      <c r="N2040" s="13">
        <v>70.671000000000006</v>
      </c>
      <c r="O2040" s="13">
        <v>118.824</v>
      </c>
      <c r="P2040" s="13">
        <v>77.734999999999999</v>
      </c>
      <c r="Q2040" s="13">
        <v>86.831000000000003</v>
      </c>
      <c r="R2040" s="13">
        <v>61.884</v>
      </c>
      <c r="S2040" s="13" t="e">
        <f t="shared" ca="1" si="42"/>
        <v>#NAME?</v>
      </c>
      <c r="T2040" s="13">
        <v>53</v>
      </c>
      <c r="U2040" s="13">
        <v>19.5</v>
      </c>
    </row>
    <row r="2041" spans="1:21" s="4" customFormat="1">
      <c r="A2041" s="10">
        <v>42922</v>
      </c>
      <c r="B2041" s="13">
        <v>347.02199999999999</v>
      </c>
      <c r="C2041" s="13">
        <v>244.78200000000001</v>
      </c>
      <c r="D2041" s="13">
        <v>67.725999999999999</v>
      </c>
      <c r="E2041" s="13">
        <v>142.643</v>
      </c>
      <c r="F2041" s="13">
        <v>116.14</v>
      </c>
      <c r="G2041" s="13">
        <v>87.891999999999996</v>
      </c>
      <c r="H2041" s="13">
        <v>177.26</v>
      </c>
      <c r="I2041" s="13">
        <v>143</v>
      </c>
      <c r="J2041" s="13">
        <v>110.5</v>
      </c>
      <c r="K2041" s="13">
        <v>212.31200000000001</v>
      </c>
      <c r="L2041" s="13">
        <v>204.52099999999999</v>
      </c>
      <c r="M2041" s="13">
        <v>58.042999999999999</v>
      </c>
      <c r="N2041" s="13">
        <v>70.465999999999994</v>
      </c>
      <c r="O2041" s="13">
        <v>119.87</v>
      </c>
      <c r="P2041" s="13">
        <v>78.418999999999997</v>
      </c>
      <c r="Q2041" s="13">
        <v>86.930999999999997</v>
      </c>
      <c r="R2041" s="13">
        <v>61.884</v>
      </c>
      <c r="S2041" s="13" t="e">
        <f t="shared" ca="1" si="42"/>
        <v>#NAME?</v>
      </c>
      <c r="T2041" s="13">
        <v>53</v>
      </c>
      <c r="U2041" s="13">
        <v>19.5</v>
      </c>
    </row>
    <row r="2042" spans="1:21" s="4" customFormat="1">
      <c r="A2042" s="10">
        <v>42923</v>
      </c>
      <c r="B2042" s="13">
        <v>342.84399999999999</v>
      </c>
      <c r="C2042" s="13">
        <v>242.363</v>
      </c>
      <c r="D2042" s="13">
        <v>67.031999999999996</v>
      </c>
      <c r="E2042" s="13">
        <v>142.482</v>
      </c>
      <c r="F2042" s="13">
        <v>114.22</v>
      </c>
      <c r="G2042" s="13">
        <v>86.685000000000002</v>
      </c>
      <c r="H2042" s="13">
        <v>177.62899999999999</v>
      </c>
      <c r="I2042" s="13">
        <v>143</v>
      </c>
      <c r="J2042" s="13">
        <v>110.5</v>
      </c>
      <c r="K2042" s="13">
        <v>212.995</v>
      </c>
      <c r="L2042" s="13">
        <v>206.38900000000001</v>
      </c>
      <c r="M2042" s="13">
        <v>61.643000000000001</v>
      </c>
      <c r="N2042" s="13">
        <v>72.570999999999998</v>
      </c>
      <c r="O2042" s="13">
        <v>124.182</v>
      </c>
      <c r="P2042" s="13">
        <v>80.382999999999996</v>
      </c>
      <c r="Q2042" s="13">
        <v>88.694999999999993</v>
      </c>
      <c r="R2042" s="13">
        <v>63.536000000000001</v>
      </c>
      <c r="S2042" s="13" t="e">
        <f t="shared" ca="1" si="42"/>
        <v>#NAME?</v>
      </c>
      <c r="T2042" s="13">
        <v>53</v>
      </c>
      <c r="U2042" s="13">
        <v>19.5</v>
      </c>
    </row>
    <row r="2043" spans="1:21" s="4" customFormat="1">
      <c r="A2043" s="10">
        <v>42924</v>
      </c>
      <c r="B2043" s="13">
        <v>342.84399999999999</v>
      </c>
      <c r="C2043" s="13">
        <v>242.363</v>
      </c>
      <c r="D2043" s="13">
        <v>67.031999999999996</v>
      </c>
      <c r="E2043" s="13">
        <v>142.482</v>
      </c>
      <c r="F2043" s="13">
        <v>114.22</v>
      </c>
      <c r="G2043" s="13">
        <v>86.685000000000002</v>
      </c>
      <c r="H2043" s="13">
        <v>177.62899999999999</v>
      </c>
      <c r="I2043" s="13">
        <v>143</v>
      </c>
      <c r="J2043" s="13">
        <v>110.5</v>
      </c>
      <c r="K2043" s="13">
        <v>212.995</v>
      </c>
      <c r="L2043" s="13">
        <v>206.38900000000001</v>
      </c>
      <c r="M2043" s="13">
        <v>61.643000000000001</v>
      </c>
      <c r="N2043" s="13">
        <v>72.570999999999998</v>
      </c>
      <c r="O2043" s="13">
        <v>124.182</v>
      </c>
      <c r="P2043" s="13">
        <v>80.382999999999996</v>
      </c>
      <c r="Q2043" s="13">
        <v>88.694999999999993</v>
      </c>
      <c r="R2043" s="13">
        <v>63.536000000000001</v>
      </c>
      <c r="S2043" s="13" t="e">
        <f t="shared" ca="1" si="42"/>
        <v>#NAME?</v>
      </c>
      <c r="T2043" s="13">
        <v>53</v>
      </c>
      <c r="U2043" s="13">
        <v>19.5</v>
      </c>
    </row>
    <row r="2044" spans="1:21" s="4" customFormat="1">
      <c r="A2044" s="10">
        <v>42925</v>
      </c>
      <c r="B2044" s="13">
        <v>342.84399999999999</v>
      </c>
      <c r="C2044" s="13">
        <v>242.363</v>
      </c>
      <c r="D2044" s="13">
        <v>67.031999999999996</v>
      </c>
      <c r="E2044" s="13">
        <v>142.482</v>
      </c>
      <c r="F2044" s="13">
        <v>114.22</v>
      </c>
      <c r="G2044" s="13">
        <v>86.685000000000002</v>
      </c>
      <c r="H2044" s="13">
        <v>177.62899999999999</v>
      </c>
      <c r="I2044" s="13">
        <v>143</v>
      </c>
      <c r="J2044" s="13">
        <v>110.5</v>
      </c>
      <c r="K2044" s="13">
        <v>212.995</v>
      </c>
      <c r="L2044" s="13">
        <v>206.38900000000001</v>
      </c>
      <c r="M2044" s="13">
        <v>61.643000000000001</v>
      </c>
      <c r="N2044" s="13">
        <v>72.570999999999998</v>
      </c>
      <c r="O2044" s="13">
        <v>124.182</v>
      </c>
      <c r="P2044" s="13">
        <v>80.382999999999996</v>
      </c>
      <c r="Q2044" s="13">
        <v>88.694999999999993</v>
      </c>
      <c r="R2044" s="13">
        <v>63.536000000000001</v>
      </c>
      <c r="S2044" s="13" t="e">
        <f t="shared" ca="1" si="42"/>
        <v>#NAME?</v>
      </c>
      <c r="T2044" s="13">
        <v>53</v>
      </c>
      <c r="U2044" s="13">
        <v>19.5</v>
      </c>
    </row>
    <row r="2045" spans="1:21" s="4" customFormat="1">
      <c r="A2045" s="10">
        <v>42926</v>
      </c>
      <c r="B2045" s="13">
        <v>338.03199999999998</v>
      </c>
      <c r="C2045" s="13">
        <v>238.21700000000001</v>
      </c>
      <c r="D2045" s="13">
        <v>66.162999999999997</v>
      </c>
      <c r="E2045" s="13">
        <v>141.006</v>
      </c>
      <c r="F2045" s="13">
        <v>112.33499999999999</v>
      </c>
      <c r="G2045" s="13">
        <v>85.906999999999996</v>
      </c>
      <c r="H2045" s="13">
        <v>173.21700000000001</v>
      </c>
      <c r="I2045" s="13">
        <v>143</v>
      </c>
      <c r="J2045" s="13">
        <v>110.5</v>
      </c>
      <c r="K2045" s="13">
        <v>207.56399999999999</v>
      </c>
      <c r="L2045" s="13">
        <v>202.84899999999999</v>
      </c>
      <c r="M2045" s="13">
        <v>59.813000000000002</v>
      </c>
      <c r="N2045" s="13">
        <v>70.09</v>
      </c>
      <c r="O2045" s="13">
        <v>121.84</v>
      </c>
      <c r="P2045" s="13">
        <v>77.593999999999994</v>
      </c>
      <c r="Q2045" s="13">
        <v>86.063999999999993</v>
      </c>
      <c r="R2045" s="13">
        <v>63.536000000000001</v>
      </c>
      <c r="S2045" s="13" t="e">
        <f t="shared" ca="1" si="42"/>
        <v>#NAME?</v>
      </c>
      <c r="T2045" s="13">
        <v>53</v>
      </c>
      <c r="U2045" s="13">
        <v>19.5</v>
      </c>
    </row>
    <row r="2046" spans="1:21" s="4" customFormat="1">
      <c r="A2046" s="10">
        <v>42927</v>
      </c>
      <c r="B2046" s="13">
        <v>340.27300000000002</v>
      </c>
      <c r="C2046" s="13">
        <v>235.78700000000001</v>
      </c>
      <c r="D2046" s="13">
        <v>66.174999999999997</v>
      </c>
      <c r="E2046" s="13">
        <v>141.441</v>
      </c>
      <c r="F2046" s="13">
        <v>113.07</v>
      </c>
      <c r="G2046" s="13">
        <v>85.64</v>
      </c>
      <c r="H2046" s="13">
        <v>171.732</v>
      </c>
      <c r="I2046" s="13">
        <v>143</v>
      </c>
      <c r="J2046" s="13">
        <v>110.5</v>
      </c>
      <c r="K2046" s="13">
        <v>207.53399999999999</v>
      </c>
      <c r="L2046" s="13">
        <v>202.00299999999999</v>
      </c>
      <c r="M2046" s="13">
        <v>58.478999999999999</v>
      </c>
      <c r="N2046" s="13">
        <v>69.37</v>
      </c>
      <c r="O2046" s="13">
        <v>120.717</v>
      </c>
      <c r="P2046" s="13">
        <v>76.248000000000005</v>
      </c>
      <c r="Q2046" s="13">
        <v>85.661000000000001</v>
      </c>
      <c r="R2046" s="13">
        <v>63.536000000000001</v>
      </c>
      <c r="S2046" s="13" t="e">
        <f t="shared" ca="1" si="42"/>
        <v>#NAME?</v>
      </c>
      <c r="T2046" s="13">
        <v>53</v>
      </c>
      <c r="U2046" s="13">
        <v>19.5</v>
      </c>
    </row>
    <row r="2047" spans="1:21" s="4" customFormat="1">
      <c r="A2047" s="10">
        <v>42928</v>
      </c>
      <c r="B2047" s="13">
        <v>337.12799999999999</v>
      </c>
      <c r="C2047" s="13">
        <v>229.125</v>
      </c>
      <c r="D2047" s="13">
        <v>65.046000000000006</v>
      </c>
      <c r="E2047" s="13">
        <v>137.83199999999999</v>
      </c>
      <c r="F2047" s="13">
        <v>111.05500000000001</v>
      </c>
      <c r="G2047" s="13">
        <v>84.492000000000004</v>
      </c>
      <c r="H2047" s="13">
        <v>166.12299999999999</v>
      </c>
      <c r="I2047" s="13">
        <v>143</v>
      </c>
      <c r="J2047" s="13">
        <v>110.5</v>
      </c>
      <c r="K2047" s="13">
        <v>200.49600000000001</v>
      </c>
      <c r="L2047" s="13">
        <v>197.04400000000001</v>
      </c>
      <c r="M2047" s="13">
        <v>58.725999999999999</v>
      </c>
      <c r="N2047" s="13">
        <v>68.491</v>
      </c>
      <c r="O2047" s="13">
        <v>119.92100000000001</v>
      </c>
      <c r="P2047" s="13">
        <v>75.343999999999994</v>
      </c>
      <c r="Q2047" s="13">
        <v>85.224999999999994</v>
      </c>
      <c r="R2047" s="13">
        <v>63.536000000000001</v>
      </c>
      <c r="S2047" s="13" t="e">
        <f t="shared" ca="1" si="42"/>
        <v>#NAME?</v>
      </c>
      <c r="T2047" s="13">
        <v>53</v>
      </c>
      <c r="U2047" s="13">
        <v>19.5</v>
      </c>
    </row>
    <row r="2048" spans="1:21" s="4" customFormat="1">
      <c r="A2048" s="10">
        <v>42929</v>
      </c>
      <c r="B2048" s="13">
        <v>336.40899999999999</v>
      </c>
      <c r="C2048" s="13">
        <v>227.81399999999999</v>
      </c>
      <c r="D2048" s="13">
        <v>64.739999999999995</v>
      </c>
      <c r="E2048" s="13">
        <v>137.02799999999999</v>
      </c>
      <c r="F2048" s="13">
        <v>110.301</v>
      </c>
      <c r="G2048" s="13">
        <v>84.335999999999999</v>
      </c>
      <c r="H2048" s="13">
        <v>165.166</v>
      </c>
      <c r="I2048" s="13">
        <v>143</v>
      </c>
      <c r="J2048" s="13">
        <v>110.5</v>
      </c>
      <c r="K2048" s="13">
        <v>200.00200000000001</v>
      </c>
      <c r="L2048" s="13">
        <v>194.017</v>
      </c>
      <c r="M2048" s="13">
        <v>58.183</v>
      </c>
      <c r="N2048" s="13">
        <v>66.831999999999994</v>
      </c>
      <c r="O2048" s="13">
        <v>116.813</v>
      </c>
      <c r="P2048" s="13">
        <v>73.12</v>
      </c>
      <c r="Q2048" s="13">
        <v>83.787000000000006</v>
      </c>
      <c r="R2048" s="13">
        <v>62.41</v>
      </c>
      <c r="S2048" s="13" t="e">
        <f t="shared" ca="1" si="42"/>
        <v>#NAME?</v>
      </c>
      <c r="T2048" s="13">
        <v>53</v>
      </c>
      <c r="U2048" s="13">
        <v>19.5</v>
      </c>
    </row>
    <row r="2049" spans="1:21" s="4" customFormat="1">
      <c r="A2049" s="10">
        <v>42930</v>
      </c>
      <c r="B2049" s="13">
        <v>335.52100000000002</v>
      </c>
      <c r="C2049" s="13">
        <v>223.82400000000001</v>
      </c>
      <c r="D2049" s="13">
        <v>66.474000000000004</v>
      </c>
      <c r="E2049" s="13">
        <v>135.30000000000001</v>
      </c>
      <c r="F2049" s="13">
        <v>109.199</v>
      </c>
      <c r="G2049" s="13">
        <v>84.091999999999999</v>
      </c>
      <c r="H2049" s="13">
        <v>164.95099999999999</v>
      </c>
      <c r="I2049" s="13">
        <v>143</v>
      </c>
      <c r="J2049" s="13">
        <v>110.5</v>
      </c>
      <c r="K2049" s="13">
        <v>196.471</v>
      </c>
      <c r="L2049" s="13">
        <v>190.727</v>
      </c>
      <c r="M2049" s="13">
        <v>58.465000000000003</v>
      </c>
      <c r="N2049" s="13">
        <v>66.367999999999995</v>
      </c>
      <c r="O2049" s="13">
        <v>116.465</v>
      </c>
      <c r="P2049" s="13">
        <v>72.643000000000001</v>
      </c>
      <c r="Q2049" s="13">
        <v>83.171999999999997</v>
      </c>
      <c r="R2049" s="13">
        <v>62.512</v>
      </c>
      <c r="S2049" s="13" t="e">
        <f t="shared" ca="1" si="42"/>
        <v>#NAME?</v>
      </c>
      <c r="T2049" s="13">
        <v>53</v>
      </c>
      <c r="U2049" s="13">
        <v>19.5</v>
      </c>
    </row>
    <row r="2050" spans="1:21" s="4" customFormat="1">
      <c r="A2050" s="10">
        <v>42931</v>
      </c>
      <c r="B2050" s="13">
        <v>335.52100000000002</v>
      </c>
      <c r="C2050" s="13">
        <v>223.82400000000001</v>
      </c>
      <c r="D2050" s="13">
        <v>66.474000000000004</v>
      </c>
      <c r="E2050" s="13">
        <v>135.30000000000001</v>
      </c>
      <c r="F2050" s="13">
        <v>109.199</v>
      </c>
      <c r="G2050" s="13">
        <v>84.091999999999999</v>
      </c>
      <c r="H2050" s="13">
        <v>164.95099999999999</v>
      </c>
      <c r="I2050" s="13">
        <v>143</v>
      </c>
      <c r="J2050" s="13">
        <v>110.5</v>
      </c>
      <c r="K2050" s="13">
        <v>196.471</v>
      </c>
      <c r="L2050" s="13">
        <v>190.727</v>
      </c>
      <c r="M2050" s="13">
        <v>58.465000000000003</v>
      </c>
      <c r="N2050" s="13">
        <v>66.367999999999995</v>
      </c>
      <c r="O2050" s="13">
        <v>116.465</v>
      </c>
      <c r="P2050" s="13">
        <v>72.643000000000001</v>
      </c>
      <c r="Q2050" s="13">
        <v>83.171999999999997</v>
      </c>
      <c r="R2050" s="13">
        <v>62.512</v>
      </c>
      <c r="S2050" s="13" t="e">
        <f t="shared" ca="1" si="42"/>
        <v>#NAME?</v>
      </c>
      <c r="T2050" s="13">
        <v>53</v>
      </c>
      <c r="U2050" s="13">
        <v>19.5</v>
      </c>
    </row>
    <row r="2051" spans="1:21" s="4" customFormat="1">
      <c r="A2051" s="10">
        <v>42932</v>
      </c>
      <c r="B2051" s="13">
        <v>335.52100000000002</v>
      </c>
      <c r="C2051" s="13">
        <v>223.82400000000001</v>
      </c>
      <c r="D2051" s="13">
        <v>66.474000000000004</v>
      </c>
      <c r="E2051" s="13">
        <v>135.30000000000001</v>
      </c>
      <c r="F2051" s="13">
        <v>109.199</v>
      </c>
      <c r="G2051" s="13">
        <v>84.091999999999999</v>
      </c>
      <c r="H2051" s="13">
        <v>164.95099999999999</v>
      </c>
      <c r="I2051" s="13">
        <v>143</v>
      </c>
      <c r="J2051" s="13">
        <v>110.5</v>
      </c>
      <c r="K2051" s="13">
        <v>196.471</v>
      </c>
      <c r="L2051" s="13">
        <v>190.727</v>
      </c>
      <c r="M2051" s="13">
        <v>58.465000000000003</v>
      </c>
      <c r="N2051" s="13">
        <v>66.367999999999995</v>
      </c>
      <c r="O2051" s="13">
        <v>116.465</v>
      </c>
      <c r="P2051" s="13">
        <v>72.643000000000001</v>
      </c>
      <c r="Q2051" s="13">
        <v>83.171999999999997</v>
      </c>
      <c r="R2051" s="13">
        <v>62.512</v>
      </c>
      <c r="S2051" s="13" t="e">
        <f t="shared" ca="1" si="42"/>
        <v>#NAME?</v>
      </c>
      <c r="T2051" s="13">
        <v>53</v>
      </c>
      <c r="U2051" s="13">
        <v>19.5</v>
      </c>
    </row>
    <row r="2052" spans="1:21" s="4" customFormat="1">
      <c r="A2052" s="10">
        <v>42933</v>
      </c>
      <c r="B2052" s="13">
        <v>335.971</v>
      </c>
      <c r="C2052" s="13">
        <v>222.42599999999999</v>
      </c>
      <c r="D2052" s="13">
        <v>65.989000000000004</v>
      </c>
      <c r="E2052" s="13">
        <v>134.91900000000001</v>
      </c>
      <c r="F2052" s="13">
        <v>108.706</v>
      </c>
      <c r="G2052" s="13">
        <v>83.143000000000001</v>
      </c>
      <c r="H2052" s="13">
        <v>170.81100000000001</v>
      </c>
      <c r="I2052" s="13">
        <v>143</v>
      </c>
      <c r="J2052" s="13">
        <v>110.5</v>
      </c>
      <c r="K2052" s="13">
        <v>195.292</v>
      </c>
      <c r="L2052" s="13">
        <v>189.11</v>
      </c>
      <c r="M2052" s="13">
        <v>57.441000000000003</v>
      </c>
      <c r="N2052" s="13">
        <v>66.150000000000006</v>
      </c>
      <c r="O2052" s="13">
        <v>116.72</v>
      </c>
      <c r="P2052" s="13">
        <v>72.337999999999994</v>
      </c>
      <c r="Q2052" s="13">
        <v>83.004999999999995</v>
      </c>
      <c r="R2052" s="13">
        <v>62.512</v>
      </c>
      <c r="S2052" s="13" t="e">
        <f t="shared" ca="1" si="42"/>
        <v>#NAME?</v>
      </c>
      <c r="T2052" s="13">
        <v>53</v>
      </c>
      <c r="U2052" s="13">
        <v>19.5</v>
      </c>
    </row>
    <row r="2053" spans="1:21" s="4" customFormat="1">
      <c r="A2053" s="10">
        <v>42934</v>
      </c>
      <c r="B2053" s="13">
        <v>341.31599999999997</v>
      </c>
      <c r="C2053" s="13">
        <v>221.429</v>
      </c>
      <c r="D2053" s="13">
        <v>66.426000000000002</v>
      </c>
      <c r="E2053" s="13">
        <v>134.10900000000001</v>
      </c>
      <c r="F2053" s="13">
        <v>108.15300000000001</v>
      </c>
      <c r="G2053" s="13">
        <v>83.625</v>
      </c>
      <c r="H2053" s="13">
        <v>166.56</v>
      </c>
      <c r="I2053" s="13">
        <v>143</v>
      </c>
      <c r="J2053" s="13">
        <v>110.5</v>
      </c>
      <c r="K2053" s="13">
        <v>194.684</v>
      </c>
      <c r="L2053" s="13">
        <v>187.809</v>
      </c>
      <c r="M2053" s="13">
        <v>57.527000000000001</v>
      </c>
      <c r="N2053" s="13">
        <v>67.043000000000006</v>
      </c>
      <c r="O2053" s="13">
        <v>102.35</v>
      </c>
      <c r="P2053" s="13">
        <v>73.141999999999996</v>
      </c>
      <c r="Q2053" s="13">
        <v>84.61</v>
      </c>
      <c r="R2053" s="13">
        <v>62.512</v>
      </c>
      <c r="S2053" s="13" t="e">
        <f t="shared" ca="1" si="42"/>
        <v>#NAME?</v>
      </c>
      <c r="T2053" s="13">
        <v>53</v>
      </c>
      <c r="U2053" s="13">
        <v>19.5</v>
      </c>
    </row>
    <row r="2054" spans="1:21" s="4" customFormat="1">
      <c r="A2054" s="10">
        <v>42935</v>
      </c>
      <c r="B2054" s="13">
        <v>342.18799999999999</v>
      </c>
      <c r="C2054" s="13">
        <v>216.297</v>
      </c>
      <c r="D2054" s="13">
        <v>65.644000000000005</v>
      </c>
      <c r="E2054" s="13">
        <v>132.732</v>
      </c>
      <c r="F2054" s="13">
        <v>106.30200000000001</v>
      </c>
      <c r="G2054" s="13">
        <v>83.650999999999996</v>
      </c>
      <c r="H2054" s="13">
        <v>164.99700000000001</v>
      </c>
      <c r="I2054" s="13">
        <v>143</v>
      </c>
      <c r="J2054" s="13">
        <v>110.5</v>
      </c>
      <c r="K2054" s="13">
        <v>194.60900000000001</v>
      </c>
      <c r="L2054" s="13">
        <v>186.15299999999999</v>
      </c>
      <c r="M2054" s="13">
        <v>57.347999999999999</v>
      </c>
      <c r="N2054" s="13">
        <v>66.947000000000003</v>
      </c>
      <c r="O2054" s="13">
        <v>102.621</v>
      </c>
      <c r="P2054" s="13">
        <v>76.832999999999998</v>
      </c>
      <c r="Q2054" s="13">
        <v>84.504999999999995</v>
      </c>
      <c r="R2054" s="13">
        <v>63.808</v>
      </c>
      <c r="S2054" s="13" t="e">
        <f t="shared" ca="1" si="42"/>
        <v>#NAME?</v>
      </c>
      <c r="T2054" s="13">
        <v>53</v>
      </c>
      <c r="U2054" s="13">
        <v>19.5</v>
      </c>
    </row>
    <row r="2055" spans="1:21" s="4" customFormat="1">
      <c r="A2055" s="10">
        <v>42936</v>
      </c>
      <c r="B2055" s="13">
        <v>338.952</v>
      </c>
      <c r="C2055" s="13">
        <v>211.262</v>
      </c>
      <c r="D2055" s="13">
        <v>65.361999999999995</v>
      </c>
      <c r="E2055" s="13">
        <v>131.44800000000001</v>
      </c>
      <c r="F2055" s="13">
        <v>104.357</v>
      </c>
      <c r="G2055" s="13">
        <v>83.42</v>
      </c>
      <c r="H2055" s="13">
        <v>164.07300000000001</v>
      </c>
      <c r="I2055" s="13">
        <v>143</v>
      </c>
      <c r="J2055" s="13">
        <v>110.5</v>
      </c>
      <c r="K2055" s="13">
        <v>192.285</v>
      </c>
      <c r="L2055" s="13">
        <v>182.59700000000001</v>
      </c>
      <c r="M2055" s="13">
        <v>56.917999999999999</v>
      </c>
      <c r="N2055" s="13">
        <v>65.981999999999999</v>
      </c>
      <c r="O2055" s="13">
        <v>115.732</v>
      </c>
      <c r="P2055" s="13">
        <v>72.942999999999998</v>
      </c>
      <c r="Q2055" s="13">
        <v>83.817999999999998</v>
      </c>
      <c r="R2055" s="13">
        <v>64.632999999999996</v>
      </c>
      <c r="S2055" s="13" t="e">
        <f t="shared" ca="1" si="42"/>
        <v>#NAME?</v>
      </c>
      <c r="T2055" s="13">
        <v>53</v>
      </c>
      <c r="U2055" s="13">
        <v>19.5</v>
      </c>
    </row>
    <row r="2056" spans="1:21" s="4" customFormat="1">
      <c r="A2056" s="10">
        <v>42937</v>
      </c>
      <c r="B2056" s="13">
        <v>340.22399999999999</v>
      </c>
      <c r="C2056" s="13">
        <v>211.238</v>
      </c>
      <c r="D2056" s="13">
        <v>65.55</v>
      </c>
      <c r="E2056" s="13">
        <v>131.34899999999999</v>
      </c>
      <c r="F2056" s="13">
        <v>104.989</v>
      </c>
      <c r="G2056" s="13">
        <v>83.248000000000005</v>
      </c>
      <c r="H2056" s="13">
        <v>161.34399999999999</v>
      </c>
      <c r="I2056" s="13">
        <v>143</v>
      </c>
      <c r="J2056" s="13">
        <v>110.5</v>
      </c>
      <c r="K2056" s="13">
        <v>188.14699999999999</v>
      </c>
      <c r="L2056" s="13">
        <v>182.06800000000001</v>
      </c>
      <c r="M2056" s="13">
        <v>56.893000000000001</v>
      </c>
      <c r="N2056" s="13">
        <v>66.245999999999995</v>
      </c>
      <c r="O2056" s="13">
        <v>115.89100000000001</v>
      </c>
      <c r="P2056" s="13">
        <v>73.022000000000006</v>
      </c>
      <c r="Q2056" s="13">
        <v>83.962000000000003</v>
      </c>
      <c r="R2056" s="13">
        <v>64.373999999999995</v>
      </c>
      <c r="S2056" s="13" t="e">
        <f t="shared" ca="1" si="42"/>
        <v>#NAME?</v>
      </c>
      <c r="T2056" s="13">
        <v>53</v>
      </c>
      <c r="U2056" s="13">
        <v>19.5</v>
      </c>
    </row>
    <row r="2057" spans="1:21" s="4" customFormat="1">
      <c r="A2057" s="10">
        <v>42938</v>
      </c>
      <c r="B2057" s="13">
        <v>340.22399999999999</v>
      </c>
      <c r="C2057" s="13">
        <v>211.238</v>
      </c>
      <c r="D2057" s="13">
        <v>65.55</v>
      </c>
      <c r="E2057" s="13">
        <v>131.34899999999999</v>
      </c>
      <c r="F2057" s="13">
        <v>104.989</v>
      </c>
      <c r="G2057" s="13">
        <v>83.248000000000005</v>
      </c>
      <c r="H2057" s="13">
        <v>161.34399999999999</v>
      </c>
      <c r="I2057" s="13">
        <v>143</v>
      </c>
      <c r="J2057" s="13">
        <v>110.5</v>
      </c>
      <c r="K2057" s="13">
        <v>188.14699999999999</v>
      </c>
      <c r="L2057" s="13">
        <v>182.06800000000001</v>
      </c>
      <c r="M2057" s="13">
        <v>56.893000000000001</v>
      </c>
      <c r="N2057" s="13">
        <v>66.245999999999995</v>
      </c>
      <c r="O2057" s="13">
        <v>115.89100000000001</v>
      </c>
      <c r="P2057" s="13">
        <v>73.022000000000006</v>
      </c>
      <c r="Q2057" s="13">
        <v>83.962000000000003</v>
      </c>
      <c r="R2057" s="13">
        <v>64.373999999999995</v>
      </c>
      <c r="S2057" s="13" t="e">
        <f t="shared" ca="1" si="42"/>
        <v>#NAME?</v>
      </c>
      <c r="T2057" s="13">
        <v>53</v>
      </c>
      <c r="U2057" s="13">
        <v>19.5</v>
      </c>
    </row>
    <row r="2058" spans="1:21" s="4" customFormat="1">
      <c r="A2058" s="10">
        <v>42939</v>
      </c>
      <c r="B2058" s="13">
        <v>340.22399999999999</v>
      </c>
      <c r="C2058" s="13">
        <v>211.238</v>
      </c>
      <c r="D2058" s="13">
        <v>65.55</v>
      </c>
      <c r="E2058" s="13">
        <v>131.34899999999999</v>
      </c>
      <c r="F2058" s="13">
        <v>104.989</v>
      </c>
      <c r="G2058" s="13">
        <v>83.248000000000005</v>
      </c>
      <c r="H2058" s="13">
        <v>161.34399999999999</v>
      </c>
      <c r="I2058" s="13">
        <v>143</v>
      </c>
      <c r="J2058" s="13">
        <v>110.5</v>
      </c>
      <c r="K2058" s="13">
        <v>188.14699999999999</v>
      </c>
      <c r="L2058" s="13">
        <v>182.06800000000001</v>
      </c>
      <c r="M2058" s="13">
        <v>56.893000000000001</v>
      </c>
      <c r="N2058" s="13">
        <v>66.245999999999995</v>
      </c>
      <c r="O2058" s="13">
        <v>115.89100000000001</v>
      </c>
      <c r="P2058" s="13">
        <v>73.022000000000006</v>
      </c>
      <c r="Q2058" s="13">
        <v>83.962000000000003</v>
      </c>
      <c r="R2058" s="13">
        <v>64.373999999999995</v>
      </c>
      <c r="S2058" s="13" t="e">
        <f t="shared" ca="1" si="42"/>
        <v>#NAME?</v>
      </c>
      <c r="T2058" s="13">
        <v>53</v>
      </c>
      <c r="U2058" s="13">
        <v>19.5</v>
      </c>
    </row>
    <row r="2059" spans="1:21" s="4" customFormat="1">
      <c r="A2059" s="10">
        <v>42940</v>
      </c>
      <c r="B2059" s="13">
        <v>348.38299999999998</v>
      </c>
      <c r="C2059" s="13">
        <v>213.44900000000001</v>
      </c>
      <c r="D2059" s="13">
        <v>66.23</v>
      </c>
      <c r="E2059" s="13">
        <v>132.84</v>
      </c>
      <c r="F2059" s="13">
        <v>106.498</v>
      </c>
      <c r="G2059" s="13">
        <v>83.86</v>
      </c>
      <c r="H2059" s="13">
        <v>166.21700000000001</v>
      </c>
      <c r="I2059" s="13">
        <v>143</v>
      </c>
      <c r="J2059" s="13">
        <v>110.5</v>
      </c>
      <c r="K2059" s="13">
        <v>190.32900000000001</v>
      </c>
      <c r="L2059" s="13">
        <v>184.405</v>
      </c>
      <c r="M2059" s="13">
        <v>56.48</v>
      </c>
      <c r="N2059" s="13">
        <v>66.055000000000007</v>
      </c>
      <c r="O2059" s="13">
        <v>115.38800000000001</v>
      </c>
      <c r="P2059" s="13">
        <v>73.257999999999996</v>
      </c>
      <c r="Q2059" s="13">
        <v>83.912000000000006</v>
      </c>
      <c r="R2059" s="13">
        <v>63.072000000000003</v>
      </c>
      <c r="S2059" s="13" t="e">
        <f t="shared" ca="1" si="42"/>
        <v>#NAME?</v>
      </c>
      <c r="T2059" s="13">
        <v>53</v>
      </c>
      <c r="U2059" s="13">
        <v>19.5</v>
      </c>
    </row>
    <row r="2060" spans="1:21" s="4" customFormat="1">
      <c r="A2060" s="10">
        <v>42941</v>
      </c>
      <c r="B2060" s="13">
        <v>349.56</v>
      </c>
      <c r="C2060" s="13">
        <v>216.59899999999999</v>
      </c>
      <c r="D2060" s="13">
        <v>67.311000000000007</v>
      </c>
      <c r="E2060" s="13">
        <v>134.44999999999999</v>
      </c>
      <c r="F2060" s="13">
        <v>107.593</v>
      </c>
      <c r="G2060" s="13">
        <v>84.435000000000002</v>
      </c>
      <c r="H2060" s="13">
        <v>167.18600000000001</v>
      </c>
      <c r="I2060" s="13">
        <v>143</v>
      </c>
      <c r="J2060" s="13">
        <v>110.5</v>
      </c>
      <c r="K2060" s="13">
        <v>191.708</v>
      </c>
      <c r="L2060" s="13">
        <v>187.328</v>
      </c>
      <c r="M2060" s="13">
        <v>55.978999999999999</v>
      </c>
      <c r="N2060" s="13">
        <v>65.712999999999994</v>
      </c>
      <c r="O2060" s="13">
        <v>115.461</v>
      </c>
      <c r="P2060" s="13">
        <v>72.816000000000003</v>
      </c>
      <c r="Q2060" s="13">
        <v>83.888999999999996</v>
      </c>
      <c r="R2060" s="13">
        <v>63.072000000000003</v>
      </c>
      <c r="S2060" s="13" t="e">
        <f t="shared" ca="1" si="42"/>
        <v>#NAME?</v>
      </c>
      <c r="T2060" s="13">
        <v>53</v>
      </c>
      <c r="U2060" s="13">
        <v>19.5</v>
      </c>
    </row>
    <row r="2061" spans="1:21" s="4" customFormat="1">
      <c r="A2061" s="10">
        <v>42942</v>
      </c>
      <c r="B2061" s="13">
        <v>345.709</v>
      </c>
      <c r="C2061" s="13">
        <v>214.06399999999999</v>
      </c>
      <c r="D2061" s="13">
        <v>66.918000000000006</v>
      </c>
      <c r="E2061" s="13">
        <v>131.38800000000001</v>
      </c>
      <c r="F2061" s="13">
        <v>104.98699999999999</v>
      </c>
      <c r="G2061" s="13">
        <v>83.816999999999993</v>
      </c>
      <c r="H2061" s="13">
        <v>164.042</v>
      </c>
      <c r="I2061" s="13">
        <v>143</v>
      </c>
      <c r="J2061" s="13">
        <v>110.5</v>
      </c>
      <c r="K2061" s="13">
        <v>188.023</v>
      </c>
      <c r="L2061" s="13">
        <v>184.714</v>
      </c>
      <c r="M2061" s="13">
        <v>55.265999999999998</v>
      </c>
      <c r="N2061" s="13">
        <v>64.144999999999996</v>
      </c>
      <c r="O2061" s="13">
        <v>111.84099999999999</v>
      </c>
      <c r="P2061" s="13">
        <v>70.997</v>
      </c>
      <c r="Q2061" s="13">
        <v>81.724999999999994</v>
      </c>
      <c r="R2061" s="13">
        <v>61.976999999999997</v>
      </c>
      <c r="S2061" s="13" t="e">
        <f t="shared" ca="1" si="42"/>
        <v>#NAME?</v>
      </c>
      <c r="T2061" s="13">
        <v>53</v>
      </c>
      <c r="U2061" s="13">
        <v>19.5</v>
      </c>
    </row>
    <row r="2062" spans="1:21" s="4" customFormat="1">
      <c r="A2062" s="10">
        <v>42943</v>
      </c>
      <c r="B2062" s="13">
        <v>346.74299999999999</v>
      </c>
      <c r="C2062" s="13">
        <v>214.81</v>
      </c>
      <c r="D2062" s="13">
        <v>66.497</v>
      </c>
      <c r="E2062" s="13">
        <v>130.55000000000001</v>
      </c>
      <c r="F2062" s="13">
        <v>104.66</v>
      </c>
      <c r="G2062" s="13">
        <v>82.948999999999998</v>
      </c>
      <c r="H2062" s="13">
        <v>161.22300000000001</v>
      </c>
      <c r="I2062" s="13">
        <v>143</v>
      </c>
      <c r="J2062" s="13">
        <v>110.5</v>
      </c>
      <c r="K2062" s="13">
        <v>183.51300000000001</v>
      </c>
      <c r="L2062" s="13">
        <v>182.89699999999999</v>
      </c>
      <c r="M2062" s="13">
        <v>54.914000000000001</v>
      </c>
      <c r="N2062" s="13">
        <v>63.037999999999997</v>
      </c>
      <c r="O2062" s="13">
        <v>110.117</v>
      </c>
      <c r="P2062" s="13">
        <v>69.688999999999993</v>
      </c>
      <c r="Q2062" s="13">
        <v>79.680000000000007</v>
      </c>
      <c r="R2062" s="13">
        <v>61.976999999999997</v>
      </c>
      <c r="S2062" s="13" t="e">
        <f t="shared" ca="1" si="42"/>
        <v>#NAME?</v>
      </c>
      <c r="T2062" s="13">
        <v>53</v>
      </c>
      <c r="U2062" s="13">
        <v>19.5</v>
      </c>
    </row>
    <row r="2063" spans="1:21" s="4" customFormat="1">
      <c r="A2063" s="10">
        <v>42944</v>
      </c>
      <c r="B2063" s="13">
        <v>349.19600000000003</v>
      </c>
      <c r="C2063" s="13">
        <v>214.11699999999999</v>
      </c>
      <c r="D2063" s="13">
        <v>66.174000000000007</v>
      </c>
      <c r="E2063" s="13">
        <v>128.75399999999999</v>
      </c>
      <c r="F2063" s="13">
        <v>103.94499999999999</v>
      </c>
      <c r="G2063" s="13">
        <v>82.534000000000006</v>
      </c>
      <c r="H2063" s="13">
        <v>163.44800000000001</v>
      </c>
      <c r="I2063" s="13">
        <v>143</v>
      </c>
      <c r="J2063" s="13">
        <v>110.5</v>
      </c>
      <c r="K2063" s="13">
        <v>183.33699999999999</v>
      </c>
      <c r="L2063" s="13">
        <v>182.83600000000001</v>
      </c>
      <c r="M2063" s="13">
        <v>55.911000000000001</v>
      </c>
      <c r="N2063" s="13">
        <v>64.070999999999998</v>
      </c>
      <c r="O2063" s="13">
        <v>111.526</v>
      </c>
      <c r="P2063" s="13">
        <v>70.076999999999998</v>
      </c>
      <c r="Q2063" s="13">
        <v>80.462999999999994</v>
      </c>
      <c r="R2063" s="13">
        <v>61.832000000000001</v>
      </c>
      <c r="S2063" s="13" t="e">
        <f t="shared" ca="1" si="42"/>
        <v>#NAME?</v>
      </c>
      <c r="T2063" s="13">
        <v>53</v>
      </c>
      <c r="U2063" s="13">
        <v>19.5</v>
      </c>
    </row>
    <row r="2064" spans="1:21" s="4" customFormat="1">
      <c r="A2064" s="10">
        <v>42945</v>
      </c>
      <c r="B2064" s="13">
        <v>349.19600000000003</v>
      </c>
      <c r="C2064" s="13">
        <v>214.11699999999999</v>
      </c>
      <c r="D2064" s="13">
        <v>66.174000000000007</v>
      </c>
      <c r="E2064" s="13">
        <v>128.75399999999999</v>
      </c>
      <c r="F2064" s="13">
        <v>103.94499999999999</v>
      </c>
      <c r="G2064" s="13">
        <v>82.534000000000006</v>
      </c>
      <c r="H2064" s="13">
        <v>163.44800000000001</v>
      </c>
      <c r="I2064" s="13">
        <v>143</v>
      </c>
      <c r="J2064" s="13">
        <v>110.5</v>
      </c>
      <c r="K2064" s="13">
        <v>183.33699999999999</v>
      </c>
      <c r="L2064" s="13">
        <v>182.83600000000001</v>
      </c>
      <c r="M2064" s="13">
        <v>55.911000000000001</v>
      </c>
      <c r="N2064" s="13">
        <v>64.070999999999998</v>
      </c>
      <c r="O2064" s="13">
        <v>111.526</v>
      </c>
      <c r="P2064" s="13">
        <v>70.076999999999998</v>
      </c>
      <c r="Q2064" s="13">
        <v>80.462999999999994</v>
      </c>
      <c r="R2064" s="13">
        <v>61.832000000000001</v>
      </c>
      <c r="S2064" s="13" t="e">
        <f t="shared" ca="1" si="42"/>
        <v>#NAME?</v>
      </c>
      <c r="T2064" s="13">
        <v>53</v>
      </c>
      <c r="U2064" s="13">
        <v>19.5</v>
      </c>
    </row>
    <row r="2065" spans="1:21" s="4" customFormat="1">
      <c r="A2065" s="10">
        <v>42946</v>
      </c>
      <c r="B2065" s="13">
        <v>349.19600000000003</v>
      </c>
      <c r="C2065" s="13">
        <v>214.11699999999999</v>
      </c>
      <c r="D2065" s="13">
        <v>66.174000000000007</v>
      </c>
      <c r="E2065" s="13">
        <v>128.75399999999999</v>
      </c>
      <c r="F2065" s="13">
        <v>103.94499999999999</v>
      </c>
      <c r="G2065" s="13">
        <v>82.534000000000006</v>
      </c>
      <c r="H2065" s="13">
        <v>163.44800000000001</v>
      </c>
      <c r="I2065" s="13">
        <v>143</v>
      </c>
      <c r="J2065" s="13">
        <v>110.5</v>
      </c>
      <c r="K2065" s="13">
        <v>183.33699999999999</v>
      </c>
      <c r="L2065" s="13">
        <v>182.83600000000001</v>
      </c>
      <c r="M2065" s="13">
        <v>55.911000000000001</v>
      </c>
      <c r="N2065" s="13">
        <v>64.070999999999998</v>
      </c>
      <c r="O2065" s="13">
        <v>111.526</v>
      </c>
      <c r="P2065" s="13">
        <v>70.076999999999998</v>
      </c>
      <c r="Q2065" s="13">
        <v>80.462999999999994</v>
      </c>
      <c r="R2065" s="13">
        <v>61.832000000000001</v>
      </c>
      <c r="S2065" s="13" t="e">
        <f t="shared" ca="1" si="42"/>
        <v>#NAME?</v>
      </c>
      <c r="T2065" s="13">
        <v>53</v>
      </c>
      <c r="U2065" s="13">
        <v>19.5</v>
      </c>
    </row>
    <row r="2066" spans="1:21" s="4" customFormat="1">
      <c r="A2066" s="10">
        <v>42947</v>
      </c>
      <c r="B2066" s="13">
        <v>347.029</v>
      </c>
      <c r="C2066" s="13">
        <v>209.899</v>
      </c>
      <c r="D2066" s="13">
        <v>64.733000000000004</v>
      </c>
      <c r="E2066" s="13">
        <v>125.242</v>
      </c>
      <c r="F2066" s="13">
        <v>101.658</v>
      </c>
      <c r="G2066" s="13">
        <v>80.100999999999999</v>
      </c>
      <c r="H2066" s="13">
        <v>164.161</v>
      </c>
      <c r="I2066" s="13">
        <v>143</v>
      </c>
      <c r="J2066" s="13">
        <v>110.5</v>
      </c>
      <c r="K2066" s="13">
        <v>183.70500000000001</v>
      </c>
      <c r="L2066" s="13">
        <v>182.643</v>
      </c>
      <c r="M2066" s="13">
        <v>57.118000000000002</v>
      </c>
      <c r="N2066" s="13">
        <v>64.319000000000003</v>
      </c>
      <c r="O2066" s="13">
        <v>112.131</v>
      </c>
      <c r="P2066" s="13">
        <v>69.933999999999997</v>
      </c>
      <c r="Q2066" s="13">
        <v>80.471999999999994</v>
      </c>
      <c r="R2066" s="13">
        <v>61.218000000000004</v>
      </c>
      <c r="S2066" s="13" t="e">
        <f t="shared" ca="1" si="42"/>
        <v>#NAME?</v>
      </c>
      <c r="T2066" s="13">
        <v>53</v>
      </c>
      <c r="U2066" s="13">
        <v>19.5</v>
      </c>
    </row>
    <row r="2067" spans="1:21" s="4" customFormat="1">
      <c r="A2067" s="10">
        <v>42948</v>
      </c>
      <c r="B2067" s="13">
        <v>343.03500000000003</v>
      </c>
      <c r="C2067" s="13">
        <v>207.36699999999999</v>
      </c>
      <c r="D2067" s="13">
        <v>63.719000000000001</v>
      </c>
      <c r="E2067" s="13">
        <v>123.351</v>
      </c>
      <c r="F2067" s="13">
        <v>100.309</v>
      </c>
      <c r="G2067" s="13">
        <v>78.953000000000003</v>
      </c>
      <c r="H2067" s="13">
        <v>161.78399999999999</v>
      </c>
      <c r="I2067" s="13">
        <v>143</v>
      </c>
      <c r="J2067" s="13">
        <v>110.5</v>
      </c>
      <c r="K2067" s="13">
        <v>181.577</v>
      </c>
      <c r="L2067" s="13">
        <v>181.33600000000001</v>
      </c>
      <c r="M2067" s="13">
        <v>57.398000000000003</v>
      </c>
      <c r="N2067" s="13">
        <v>62.933999999999997</v>
      </c>
      <c r="O2067" s="13">
        <v>110.848</v>
      </c>
      <c r="P2067" s="13">
        <v>69.233999999999995</v>
      </c>
      <c r="Q2067" s="13">
        <v>79.876999999999995</v>
      </c>
      <c r="R2067" s="13">
        <v>61.222999999999999</v>
      </c>
      <c r="S2067" s="13" t="e">
        <f t="shared" ca="1" si="42"/>
        <v>#NAME?</v>
      </c>
      <c r="T2067" s="13">
        <v>53</v>
      </c>
      <c r="U2067" s="13">
        <v>19.5</v>
      </c>
    </row>
    <row r="2068" spans="1:21" s="4" customFormat="1">
      <c r="A2068" s="10">
        <v>42949</v>
      </c>
      <c r="B2068" s="13">
        <v>341.637</v>
      </c>
      <c r="C2068" s="13">
        <v>204.196</v>
      </c>
      <c r="D2068" s="13">
        <v>63.412999999999997</v>
      </c>
      <c r="E2068" s="13">
        <v>122.649</v>
      </c>
      <c r="F2068" s="13">
        <v>99.534999999999997</v>
      </c>
      <c r="G2068" s="13">
        <v>76.545000000000002</v>
      </c>
      <c r="H2068" s="13">
        <v>159.273</v>
      </c>
      <c r="I2068" s="13">
        <v>143</v>
      </c>
      <c r="J2068" s="13">
        <v>110.5</v>
      </c>
      <c r="K2068" s="13">
        <v>179.559</v>
      </c>
      <c r="L2068" s="13">
        <v>179.24199999999999</v>
      </c>
      <c r="M2068" s="13">
        <v>57.247999999999998</v>
      </c>
      <c r="N2068" s="13">
        <v>62.253999999999998</v>
      </c>
      <c r="O2068" s="13">
        <v>109.657</v>
      </c>
      <c r="P2068" s="13">
        <v>68.483000000000004</v>
      </c>
      <c r="Q2068" s="13">
        <v>78.998999999999995</v>
      </c>
      <c r="R2068" s="13">
        <v>60.771000000000001</v>
      </c>
      <c r="S2068" s="13" t="e">
        <f t="shared" ca="1" si="42"/>
        <v>#NAME?</v>
      </c>
      <c r="T2068" s="13">
        <v>53</v>
      </c>
      <c r="U2068" s="13">
        <v>19.5</v>
      </c>
    </row>
    <row r="2069" spans="1:21" s="4" customFormat="1">
      <c r="A2069" s="10">
        <v>42950</v>
      </c>
      <c r="B2069" s="13">
        <v>339.62200000000001</v>
      </c>
      <c r="C2069" s="13">
        <v>201.02699999999999</v>
      </c>
      <c r="D2069" s="13">
        <v>62.472999999999999</v>
      </c>
      <c r="E2069" s="13">
        <v>123.361</v>
      </c>
      <c r="F2069" s="13">
        <v>99.688999999999993</v>
      </c>
      <c r="G2069" s="13">
        <v>76.522000000000006</v>
      </c>
      <c r="H2069" s="13">
        <v>155.84700000000001</v>
      </c>
      <c r="I2069" s="13">
        <v>143</v>
      </c>
      <c r="J2069" s="13">
        <v>110.5</v>
      </c>
      <c r="K2069" s="13">
        <v>176.81899999999999</v>
      </c>
      <c r="L2069" s="13">
        <v>174.56800000000001</v>
      </c>
      <c r="M2069" s="13">
        <v>58.113</v>
      </c>
      <c r="N2069" s="13">
        <v>62.723999999999997</v>
      </c>
      <c r="O2069" s="13">
        <v>108.834</v>
      </c>
      <c r="P2069" s="13">
        <v>68.655000000000001</v>
      </c>
      <c r="Q2069" s="13">
        <v>78.683999999999997</v>
      </c>
      <c r="R2069" s="13">
        <v>60.292000000000002</v>
      </c>
      <c r="S2069" s="13" t="e">
        <f t="shared" ca="1" si="42"/>
        <v>#NAME?</v>
      </c>
      <c r="T2069" s="13">
        <v>53</v>
      </c>
      <c r="U2069" s="13">
        <v>19.5</v>
      </c>
    </row>
    <row r="2070" spans="1:21" s="4" customFormat="1">
      <c r="A2070" s="10">
        <v>42951</v>
      </c>
      <c r="B2070" s="13">
        <v>343.23399999999998</v>
      </c>
      <c r="C2070" s="13">
        <v>199.36799999999999</v>
      </c>
      <c r="D2070" s="13">
        <v>62.34</v>
      </c>
      <c r="E2070" s="13">
        <v>124.218</v>
      </c>
      <c r="F2070" s="13">
        <v>100.214</v>
      </c>
      <c r="G2070" s="13">
        <v>76.930000000000007</v>
      </c>
      <c r="H2070" s="13">
        <v>156.30000000000001</v>
      </c>
      <c r="I2070" s="13">
        <v>143</v>
      </c>
      <c r="J2070" s="13">
        <v>110.5</v>
      </c>
      <c r="K2070" s="13">
        <v>178.233</v>
      </c>
      <c r="L2070" s="13">
        <v>173.476</v>
      </c>
      <c r="M2070" s="13">
        <v>58.426000000000002</v>
      </c>
      <c r="N2070" s="13">
        <v>63.27</v>
      </c>
      <c r="O2070" s="13">
        <v>109.64</v>
      </c>
      <c r="P2070" s="13">
        <v>69.091999999999999</v>
      </c>
      <c r="Q2070" s="13">
        <v>79.522000000000006</v>
      </c>
      <c r="R2070" s="13">
        <v>60.744999999999997</v>
      </c>
      <c r="S2070" s="13" t="e">
        <f t="shared" ca="1" si="42"/>
        <v>#NAME?</v>
      </c>
      <c r="T2070" s="13">
        <v>53</v>
      </c>
      <c r="U2070" s="13">
        <v>19.5</v>
      </c>
    </row>
    <row r="2071" spans="1:21" s="4" customFormat="1">
      <c r="A2071" s="10">
        <v>42952</v>
      </c>
      <c r="B2071" s="13">
        <v>343.23399999999998</v>
      </c>
      <c r="C2071" s="13">
        <v>199.36799999999999</v>
      </c>
      <c r="D2071" s="13">
        <v>62.34</v>
      </c>
      <c r="E2071" s="13">
        <v>124.218</v>
      </c>
      <c r="F2071" s="13">
        <v>100.214</v>
      </c>
      <c r="G2071" s="13">
        <v>76.930000000000007</v>
      </c>
      <c r="H2071" s="13">
        <v>156.30000000000001</v>
      </c>
      <c r="I2071" s="13">
        <v>143</v>
      </c>
      <c r="J2071" s="13">
        <v>110.5</v>
      </c>
      <c r="K2071" s="13">
        <v>178.233</v>
      </c>
      <c r="L2071" s="13">
        <v>173.476</v>
      </c>
      <c r="M2071" s="13">
        <v>58.426000000000002</v>
      </c>
      <c r="N2071" s="13">
        <v>63.27</v>
      </c>
      <c r="O2071" s="13">
        <v>109.64</v>
      </c>
      <c r="P2071" s="13">
        <v>69.091999999999999</v>
      </c>
      <c r="Q2071" s="13">
        <v>79.522000000000006</v>
      </c>
      <c r="R2071" s="13">
        <v>60.744999999999997</v>
      </c>
      <c r="S2071" s="13" t="e">
        <f t="shared" ca="1" si="42"/>
        <v>#NAME?</v>
      </c>
      <c r="T2071" s="13">
        <v>53</v>
      </c>
      <c r="U2071" s="13">
        <v>19.5</v>
      </c>
    </row>
    <row r="2072" spans="1:21" s="4" customFormat="1">
      <c r="A2072" s="10">
        <v>42953</v>
      </c>
      <c r="B2072" s="13">
        <v>343.23399999999998</v>
      </c>
      <c r="C2072" s="13">
        <v>199.36799999999999</v>
      </c>
      <c r="D2072" s="13">
        <v>62.34</v>
      </c>
      <c r="E2072" s="13">
        <v>124.218</v>
      </c>
      <c r="F2072" s="13">
        <v>100.214</v>
      </c>
      <c r="G2072" s="13">
        <v>76.930000000000007</v>
      </c>
      <c r="H2072" s="13">
        <v>156.30000000000001</v>
      </c>
      <c r="I2072" s="13">
        <v>143</v>
      </c>
      <c r="J2072" s="13">
        <v>110.5</v>
      </c>
      <c r="K2072" s="13">
        <v>178.233</v>
      </c>
      <c r="L2072" s="13">
        <v>173.476</v>
      </c>
      <c r="M2072" s="13">
        <v>58.426000000000002</v>
      </c>
      <c r="N2072" s="13">
        <v>63.27</v>
      </c>
      <c r="O2072" s="13">
        <v>109.64</v>
      </c>
      <c r="P2072" s="13">
        <v>69.091999999999999</v>
      </c>
      <c r="Q2072" s="13">
        <v>79.522000000000006</v>
      </c>
      <c r="R2072" s="13">
        <v>60.744999999999997</v>
      </c>
      <c r="S2072" s="13" t="e">
        <f t="shared" ca="1" si="42"/>
        <v>#NAME?</v>
      </c>
      <c r="T2072" s="13">
        <v>53</v>
      </c>
      <c r="U2072" s="13">
        <v>19.5</v>
      </c>
    </row>
    <row r="2073" spans="1:21" s="4" customFormat="1">
      <c r="A2073" s="10">
        <v>42954</v>
      </c>
      <c r="B2073" s="13">
        <v>336.06599999999997</v>
      </c>
      <c r="C2073" s="13">
        <v>195.09399999999999</v>
      </c>
      <c r="D2073" s="13">
        <v>61.23</v>
      </c>
      <c r="E2073" s="13">
        <v>122.593</v>
      </c>
      <c r="F2073" s="13">
        <v>98.296000000000006</v>
      </c>
      <c r="G2073" s="13">
        <v>74.475999999999999</v>
      </c>
      <c r="H2073" s="13">
        <v>154.69999999999999</v>
      </c>
      <c r="I2073" s="13">
        <v>143</v>
      </c>
      <c r="J2073" s="13">
        <v>110.5</v>
      </c>
      <c r="K2073" s="13">
        <v>173.32599999999999</v>
      </c>
      <c r="L2073" s="13">
        <v>172.73699999999999</v>
      </c>
      <c r="M2073" s="13">
        <v>57.517000000000003</v>
      </c>
      <c r="N2073" s="13">
        <v>63.165999999999997</v>
      </c>
      <c r="O2073" s="13">
        <v>109.012</v>
      </c>
      <c r="P2073" s="13">
        <v>68.287000000000006</v>
      </c>
      <c r="Q2073" s="13">
        <v>78.856999999999999</v>
      </c>
      <c r="R2073" s="13">
        <v>60.744999999999997</v>
      </c>
      <c r="S2073" s="13" t="e">
        <f t="shared" ca="1" si="42"/>
        <v>#NAME?</v>
      </c>
      <c r="T2073" s="13">
        <v>53</v>
      </c>
      <c r="U2073" s="13">
        <v>19.5</v>
      </c>
    </row>
    <row r="2074" spans="1:21" s="4" customFormat="1">
      <c r="A2074" s="10">
        <v>42955</v>
      </c>
      <c r="B2074" s="13">
        <v>334.39299999999997</v>
      </c>
      <c r="C2074" s="13">
        <v>197.18700000000001</v>
      </c>
      <c r="D2074" s="13">
        <v>61.898000000000003</v>
      </c>
      <c r="E2074" s="13">
        <v>123.884</v>
      </c>
      <c r="F2074" s="13">
        <v>100.05800000000001</v>
      </c>
      <c r="G2074" s="13">
        <v>74.781000000000006</v>
      </c>
      <c r="H2074" s="13">
        <v>151.31899999999999</v>
      </c>
      <c r="I2074" s="13">
        <v>143</v>
      </c>
      <c r="J2074" s="13">
        <v>110.5</v>
      </c>
      <c r="K2074" s="13">
        <v>175.06899999999999</v>
      </c>
      <c r="L2074" s="13">
        <v>171.66399999999999</v>
      </c>
      <c r="M2074" s="13">
        <v>57.176000000000002</v>
      </c>
      <c r="N2074" s="13">
        <v>62.905000000000001</v>
      </c>
      <c r="O2074" s="13">
        <v>108.949</v>
      </c>
      <c r="P2074" s="13">
        <v>67.882000000000005</v>
      </c>
      <c r="Q2074" s="13">
        <v>77.751999999999995</v>
      </c>
      <c r="R2074" s="13">
        <v>59.561</v>
      </c>
      <c r="S2074" s="13" t="e">
        <f t="shared" ca="1" si="42"/>
        <v>#NAME?</v>
      </c>
      <c r="T2074" s="13">
        <v>53</v>
      </c>
      <c r="U2074" s="13">
        <v>19.5</v>
      </c>
    </row>
    <row r="2075" spans="1:21" s="4" customFormat="1">
      <c r="A2075" s="10">
        <v>42956</v>
      </c>
      <c r="B2075" s="13">
        <v>334.13499999999999</v>
      </c>
      <c r="C2075" s="13">
        <v>199.56899999999999</v>
      </c>
      <c r="D2075" s="13">
        <v>62.914000000000001</v>
      </c>
      <c r="E2075" s="13">
        <v>125.82</v>
      </c>
      <c r="F2075" s="13">
        <v>101.611</v>
      </c>
      <c r="G2075" s="13">
        <v>76.251999999999995</v>
      </c>
      <c r="H2075" s="13">
        <v>153.39400000000001</v>
      </c>
      <c r="I2075" s="13">
        <v>143</v>
      </c>
      <c r="J2075" s="13">
        <v>110.5</v>
      </c>
      <c r="K2075" s="13">
        <v>179.62899999999999</v>
      </c>
      <c r="L2075" s="13">
        <v>173.55799999999999</v>
      </c>
      <c r="M2075" s="13">
        <v>61.378999999999998</v>
      </c>
      <c r="N2075" s="13">
        <v>64.349000000000004</v>
      </c>
      <c r="O2075" s="13">
        <v>110.911</v>
      </c>
      <c r="P2075" s="13">
        <v>69.623999999999995</v>
      </c>
      <c r="Q2075" s="13">
        <v>79.096000000000004</v>
      </c>
      <c r="R2075" s="13">
        <v>60.497</v>
      </c>
      <c r="S2075" s="13" t="e">
        <f t="shared" ca="1" si="42"/>
        <v>#NAME?</v>
      </c>
      <c r="T2075" s="13">
        <v>53</v>
      </c>
      <c r="U2075" s="13">
        <v>19.5</v>
      </c>
    </row>
    <row r="2076" spans="1:21" s="4" customFormat="1">
      <c r="A2076" s="10">
        <v>42957</v>
      </c>
      <c r="B2076" s="13">
        <v>339.42599999999999</v>
      </c>
      <c r="C2076" s="13">
        <v>206.86</v>
      </c>
      <c r="D2076" s="13">
        <v>64.775999999999996</v>
      </c>
      <c r="E2076" s="13">
        <v>129.38300000000001</v>
      </c>
      <c r="F2076" s="13">
        <v>105.53700000000001</v>
      </c>
      <c r="G2076" s="13">
        <v>77.543999999999997</v>
      </c>
      <c r="H2076" s="13">
        <v>157.297</v>
      </c>
      <c r="I2076" s="13">
        <v>143</v>
      </c>
      <c r="J2076" s="13">
        <v>110.5</v>
      </c>
      <c r="K2076" s="13">
        <v>185.006</v>
      </c>
      <c r="L2076" s="13">
        <v>178.126</v>
      </c>
      <c r="M2076" s="13">
        <v>63.073999999999998</v>
      </c>
      <c r="N2076" s="13">
        <v>65.186999999999998</v>
      </c>
      <c r="O2076" s="13">
        <v>112.238</v>
      </c>
      <c r="P2076" s="13">
        <v>70.403999999999996</v>
      </c>
      <c r="Q2076" s="13">
        <v>80.165000000000006</v>
      </c>
      <c r="R2076" s="13">
        <v>60.497</v>
      </c>
      <c r="S2076" s="13" t="e">
        <f t="shared" ca="1" si="42"/>
        <v>#NAME?</v>
      </c>
      <c r="T2076" s="13">
        <v>53</v>
      </c>
      <c r="U2076" s="13">
        <v>19.5</v>
      </c>
    </row>
    <row r="2077" spans="1:21" s="4" customFormat="1">
      <c r="A2077" s="10">
        <v>42958</v>
      </c>
      <c r="B2077" s="13">
        <v>331.108</v>
      </c>
      <c r="C2077" s="13">
        <v>205.036</v>
      </c>
      <c r="D2077" s="13">
        <v>65.025999999999996</v>
      </c>
      <c r="E2077" s="13">
        <v>129.31700000000001</v>
      </c>
      <c r="F2077" s="13">
        <v>105.185</v>
      </c>
      <c r="G2077" s="13">
        <v>77.709999999999994</v>
      </c>
      <c r="H2077" s="13">
        <v>156.54400000000001</v>
      </c>
      <c r="I2077" s="13">
        <v>143</v>
      </c>
      <c r="J2077" s="13">
        <v>110.5</v>
      </c>
      <c r="K2077" s="13">
        <v>186.523</v>
      </c>
      <c r="L2077" s="13">
        <v>180.67500000000001</v>
      </c>
      <c r="M2077" s="13">
        <v>69.495999999999995</v>
      </c>
      <c r="N2077" s="13">
        <v>68.673000000000002</v>
      </c>
      <c r="O2077" s="13">
        <v>115.837</v>
      </c>
      <c r="P2077" s="13">
        <v>73.382000000000005</v>
      </c>
      <c r="Q2077" s="13">
        <v>88.376999999999995</v>
      </c>
      <c r="R2077" s="13">
        <v>65.165000000000006</v>
      </c>
      <c r="S2077" s="13" t="e">
        <f t="shared" ref="S2077:S2140" ca="1" si="43">+IFERROR(VLOOKUP($A2077,$Y$28:$Z$330,2,0),S2076)</f>
        <v>#NAME?</v>
      </c>
      <c r="T2077" s="13">
        <v>53</v>
      </c>
      <c r="U2077" s="13">
        <v>19.5</v>
      </c>
    </row>
    <row r="2078" spans="1:21" s="4" customFormat="1">
      <c r="A2078" s="10">
        <v>42959</v>
      </c>
      <c r="B2078" s="13">
        <v>331.108</v>
      </c>
      <c r="C2078" s="13">
        <v>205.036</v>
      </c>
      <c r="D2078" s="13">
        <v>65.025999999999996</v>
      </c>
      <c r="E2078" s="13">
        <v>129.31700000000001</v>
      </c>
      <c r="F2078" s="13">
        <v>105.185</v>
      </c>
      <c r="G2078" s="13">
        <v>77.709999999999994</v>
      </c>
      <c r="H2078" s="13">
        <v>156.54400000000001</v>
      </c>
      <c r="I2078" s="13">
        <v>143</v>
      </c>
      <c r="J2078" s="13">
        <v>110.5</v>
      </c>
      <c r="K2078" s="13">
        <v>186.523</v>
      </c>
      <c r="L2078" s="13">
        <v>180.67500000000001</v>
      </c>
      <c r="M2078" s="13">
        <v>69.495999999999995</v>
      </c>
      <c r="N2078" s="13">
        <v>68.673000000000002</v>
      </c>
      <c r="O2078" s="13">
        <v>115.837</v>
      </c>
      <c r="P2078" s="13">
        <v>73.382000000000005</v>
      </c>
      <c r="Q2078" s="13">
        <v>88.376999999999995</v>
      </c>
      <c r="R2078" s="13">
        <v>65.165000000000006</v>
      </c>
      <c r="S2078" s="13" t="e">
        <f t="shared" ca="1" si="43"/>
        <v>#NAME?</v>
      </c>
      <c r="T2078" s="13">
        <v>53</v>
      </c>
      <c r="U2078" s="13">
        <v>19.5</v>
      </c>
    </row>
    <row r="2079" spans="1:21" s="4" customFormat="1">
      <c r="A2079" s="10">
        <v>42960</v>
      </c>
      <c r="B2079" s="13">
        <v>331.108</v>
      </c>
      <c r="C2079" s="13">
        <v>205.036</v>
      </c>
      <c r="D2079" s="13">
        <v>65.025999999999996</v>
      </c>
      <c r="E2079" s="13">
        <v>129.31700000000001</v>
      </c>
      <c r="F2079" s="13">
        <v>105.185</v>
      </c>
      <c r="G2079" s="13">
        <v>77.709999999999994</v>
      </c>
      <c r="H2079" s="13">
        <v>156.54400000000001</v>
      </c>
      <c r="I2079" s="13">
        <v>143</v>
      </c>
      <c r="J2079" s="13">
        <v>110.5</v>
      </c>
      <c r="K2079" s="13">
        <v>186.523</v>
      </c>
      <c r="L2079" s="13">
        <v>180.67500000000001</v>
      </c>
      <c r="M2079" s="13">
        <v>69.495999999999995</v>
      </c>
      <c r="N2079" s="13">
        <v>68.673000000000002</v>
      </c>
      <c r="O2079" s="13">
        <v>115.837</v>
      </c>
      <c r="P2079" s="13">
        <v>73.382000000000005</v>
      </c>
      <c r="Q2079" s="13">
        <v>88.376999999999995</v>
      </c>
      <c r="R2079" s="13">
        <v>65.165000000000006</v>
      </c>
      <c r="S2079" s="13" t="e">
        <f t="shared" ca="1" si="43"/>
        <v>#NAME?</v>
      </c>
      <c r="T2079" s="13">
        <v>53</v>
      </c>
      <c r="U2079" s="13">
        <v>19.5</v>
      </c>
    </row>
    <row r="2080" spans="1:21" s="4" customFormat="1">
      <c r="A2080" s="10">
        <v>42961</v>
      </c>
      <c r="B2080" s="13">
        <v>309.899</v>
      </c>
      <c r="C2080" s="13">
        <v>204.52600000000001</v>
      </c>
      <c r="D2080" s="13">
        <v>64.744</v>
      </c>
      <c r="E2080" s="13">
        <v>127.492</v>
      </c>
      <c r="F2080" s="13">
        <v>104.97499999999999</v>
      </c>
      <c r="G2080" s="13">
        <v>77.353999999999999</v>
      </c>
      <c r="H2080" s="13">
        <v>151.607</v>
      </c>
      <c r="I2080" s="13">
        <v>143</v>
      </c>
      <c r="J2080" s="13">
        <v>110.5</v>
      </c>
      <c r="K2080" s="13">
        <v>180.70400000000001</v>
      </c>
      <c r="L2080" s="13">
        <v>176.48500000000001</v>
      </c>
      <c r="M2080" s="13">
        <v>69.463999999999999</v>
      </c>
      <c r="N2080" s="13">
        <v>67.141999999999996</v>
      </c>
      <c r="O2080" s="13">
        <v>114.69799999999999</v>
      </c>
      <c r="P2080" s="13">
        <v>70.593999999999994</v>
      </c>
      <c r="Q2080" s="13">
        <v>82.450999999999993</v>
      </c>
      <c r="R2080" s="13">
        <v>65.165000000000006</v>
      </c>
      <c r="S2080" s="13" t="e">
        <f t="shared" ca="1" si="43"/>
        <v>#NAME?</v>
      </c>
      <c r="T2080" s="13">
        <v>53</v>
      </c>
      <c r="U2080" s="13">
        <v>19.5</v>
      </c>
    </row>
    <row r="2081" spans="1:21" s="4" customFormat="1">
      <c r="A2081" s="10">
        <v>42962</v>
      </c>
      <c r="B2081" s="13">
        <v>300.65300000000002</v>
      </c>
      <c r="C2081" s="13">
        <v>201.214</v>
      </c>
      <c r="D2081" s="13">
        <v>62.363999999999997</v>
      </c>
      <c r="E2081" s="13">
        <v>127.961</v>
      </c>
      <c r="F2081" s="13">
        <v>105.504</v>
      </c>
      <c r="G2081" s="13">
        <v>76.036000000000001</v>
      </c>
      <c r="H2081" s="13">
        <v>150.12200000000001</v>
      </c>
      <c r="I2081" s="13">
        <v>143</v>
      </c>
      <c r="J2081" s="13">
        <v>110.5</v>
      </c>
      <c r="K2081" s="13">
        <v>178.95500000000001</v>
      </c>
      <c r="L2081" s="13">
        <v>174.52799999999999</v>
      </c>
      <c r="M2081" s="13">
        <v>66.257999999999996</v>
      </c>
      <c r="N2081" s="13">
        <v>65.837000000000003</v>
      </c>
      <c r="O2081" s="13">
        <v>111.01</v>
      </c>
      <c r="P2081" s="13">
        <v>69.513999999999996</v>
      </c>
      <c r="Q2081" s="13">
        <v>80.759</v>
      </c>
      <c r="R2081" s="13">
        <v>62.02</v>
      </c>
      <c r="S2081" s="13" t="e">
        <f t="shared" ca="1" si="43"/>
        <v>#NAME?</v>
      </c>
      <c r="T2081" s="13">
        <v>53</v>
      </c>
      <c r="U2081" s="13">
        <v>19.5</v>
      </c>
    </row>
    <row r="2082" spans="1:21" s="4" customFormat="1">
      <c r="A2082" s="10">
        <v>42963</v>
      </c>
      <c r="B2082" s="13">
        <v>298.08499999999998</v>
      </c>
      <c r="C2082" s="13">
        <v>199.34399999999999</v>
      </c>
      <c r="D2082" s="13">
        <v>61.973999999999997</v>
      </c>
      <c r="E2082" s="13">
        <v>129.33699999999999</v>
      </c>
      <c r="F2082" s="13">
        <v>105.727</v>
      </c>
      <c r="G2082" s="13">
        <v>76.13</v>
      </c>
      <c r="H2082" s="13">
        <v>148.922</v>
      </c>
      <c r="I2082" s="13">
        <v>143</v>
      </c>
      <c r="J2082" s="13">
        <v>110.5</v>
      </c>
      <c r="K2082" s="13">
        <v>178.595</v>
      </c>
      <c r="L2082" s="13">
        <v>174.38800000000001</v>
      </c>
      <c r="M2082" s="13">
        <v>64.37</v>
      </c>
      <c r="N2082" s="13">
        <v>65.018000000000001</v>
      </c>
      <c r="O2082" s="13">
        <v>109.64</v>
      </c>
      <c r="P2082" s="13">
        <v>68.644000000000005</v>
      </c>
      <c r="Q2082" s="13">
        <v>79.671000000000006</v>
      </c>
      <c r="R2082" s="13">
        <v>61.561</v>
      </c>
      <c r="S2082" s="13" t="e">
        <f t="shared" ca="1" si="43"/>
        <v>#NAME?</v>
      </c>
      <c r="T2082" s="13">
        <v>53</v>
      </c>
      <c r="U2082" s="13">
        <v>19.5</v>
      </c>
    </row>
    <row r="2083" spans="1:21" s="4" customFormat="1">
      <c r="A2083" s="10">
        <v>42964</v>
      </c>
      <c r="B2083" s="13">
        <v>307.20800000000003</v>
      </c>
      <c r="C2083" s="13">
        <v>206.83600000000001</v>
      </c>
      <c r="D2083" s="13">
        <v>62.808999999999997</v>
      </c>
      <c r="E2083" s="13">
        <v>133.33099999999999</v>
      </c>
      <c r="F2083" s="13">
        <v>110.08</v>
      </c>
      <c r="G2083" s="13">
        <v>77.872</v>
      </c>
      <c r="H2083" s="13">
        <v>149.792</v>
      </c>
      <c r="I2083" s="13">
        <v>143</v>
      </c>
      <c r="J2083" s="13">
        <v>110.5</v>
      </c>
      <c r="K2083" s="13">
        <v>180.65100000000001</v>
      </c>
      <c r="L2083" s="13">
        <v>175.642</v>
      </c>
      <c r="M2083" s="13">
        <v>64.37</v>
      </c>
      <c r="N2083" s="13">
        <v>64.721000000000004</v>
      </c>
      <c r="O2083" s="13">
        <v>109.678</v>
      </c>
      <c r="P2083" s="13">
        <v>68.317999999999998</v>
      </c>
      <c r="Q2083" s="13">
        <v>78.575999999999993</v>
      </c>
      <c r="R2083" s="13">
        <v>61.561</v>
      </c>
      <c r="S2083" s="13" t="e">
        <f t="shared" ca="1" si="43"/>
        <v>#NAME?</v>
      </c>
      <c r="T2083" s="13">
        <v>53</v>
      </c>
      <c r="U2083" s="13">
        <v>19.5</v>
      </c>
    </row>
    <row r="2084" spans="1:21" s="4" customFormat="1">
      <c r="A2084" s="10">
        <v>42965</v>
      </c>
      <c r="B2084" s="13">
        <v>300.512</v>
      </c>
      <c r="C2084" s="13">
        <v>203.23500000000001</v>
      </c>
      <c r="D2084" s="13">
        <v>61.356000000000002</v>
      </c>
      <c r="E2084" s="13">
        <v>130.529</v>
      </c>
      <c r="F2084" s="13">
        <v>108.145</v>
      </c>
      <c r="G2084" s="13">
        <v>77.575999999999993</v>
      </c>
      <c r="H2084" s="13">
        <v>151.75299999999999</v>
      </c>
      <c r="I2084" s="13">
        <v>143</v>
      </c>
      <c r="J2084" s="13">
        <v>110.5</v>
      </c>
      <c r="K2084" s="13">
        <v>181.905</v>
      </c>
      <c r="L2084" s="13">
        <v>178.999</v>
      </c>
      <c r="M2084" s="13">
        <v>64.344999999999999</v>
      </c>
      <c r="N2084" s="13">
        <v>66.245999999999995</v>
      </c>
      <c r="O2084" s="13">
        <v>111.46</v>
      </c>
      <c r="P2084" s="13">
        <v>69.706000000000003</v>
      </c>
      <c r="Q2084" s="13">
        <v>79.182000000000002</v>
      </c>
      <c r="R2084" s="13">
        <v>61.542999999999999</v>
      </c>
      <c r="S2084" s="13" t="e">
        <f t="shared" ca="1" si="43"/>
        <v>#NAME?</v>
      </c>
      <c r="T2084" s="13">
        <v>53</v>
      </c>
      <c r="U2084" s="13">
        <v>19.5</v>
      </c>
    </row>
    <row r="2085" spans="1:21" s="4" customFormat="1">
      <c r="A2085" s="10">
        <v>42966</v>
      </c>
      <c r="B2085" s="13">
        <v>300.512</v>
      </c>
      <c r="C2085" s="13">
        <v>203.23500000000001</v>
      </c>
      <c r="D2085" s="13">
        <v>61.356000000000002</v>
      </c>
      <c r="E2085" s="13">
        <v>130.529</v>
      </c>
      <c r="F2085" s="13">
        <v>108.145</v>
      </c>
      <c r="G2085" s="13">
        <v>77.575999999999993</v>
      </c>
      <c r="H2085" s="13">
        <v>151.75299999999999</v>
      </c>
      <c r="I2085" s="13">
        <v>143</v>
      </c>
      <c r="J2085" s="13">
        <v>110.5</v>
      </c>
      <c r="K2085" s="13">
        <v>181.905</v>
      </c>
      <c r="L2085" s="13">
        <v>178.999</v>
      </c>
      <c r="M2085" s="13">
        <v>64.344999999999999</v>
      </c>
      <c r="N2085" s="13">
        <v>66.245999999999995</v>
      </c>
      <c r="O2085" s="13">
        <v>111.46</v>
      </c>
      <c r="P2085" s="13">
        <v>69.706000000000003</v>
      </c>
      <c r="Q2085" s="13">
        <v>79.182000000000002</v>
      </c>
      <c r="R2085" s="13">
        <v>61.542999999999999</v>
      </c>
      <c r="S2085" s="13" t="e">
        <f t="shared" ca="1" si="43"/>
        <v>#NAME?</v>
      </c>
      <c r="T2085" s="13">
        <v>53</v>
      </c>
      <c r="U2085" s="13">
        <v>19.5</v>
      </c>
    </row>
    <row r="2086" spans="1:21" s="4" customFormat="1">
      <c r="A2086" s="10">
        <v>42967</v>
      </c>
      <c r="B2086" s="13">
        <v>300.512</v>
      </c>
      <c r="C2086" s="13">
        <v>203.23500000000001</v>
      </c>
      <c r="D2086" s="13">
        <v>61.356000000000002</v>
      </c>
      <c r="E2086" s="13">
        <v>130.529</v>
      </c>
      <c r="F2086" s="13">
        <v>108.145</v>
      </c>
      <c r="G2086" s="13">
        <v>77.575999999999993</v>
      </c>
      <c r="H2086" s="13">
        <v>151.75299999999999</v>
      </c>
      <c r="I2086" s="13">
        <v>143</v>
      </c>
      <c r="J2086" s="13">
        <v>110.5</v>
      </c>
      <c r="K2086" s="13">
        <v>181.905</v>
      </c>
      <c r="L2086" s="13">
        <v>178.999</v>
      </c>
      <c r="M2086" s="13">
        <v>64.344999999999999</v>
      </c>
      <c r="N2086" s="13">
        <v>66.245999999999995</v>
      </c>
      <c r="O2086" s="13">
        <v>111.46</v>
      </c>
      <c r="P2086" s="13">
        <v>69.706000000000003</v>
      </c>
      <c r="Q2086" s="13">
        <v>79.182000000000002</v>
      </c>
      <c r="R2086" s="13">
        <v>61.542999999999999</v>
      </c>
      <c r="S2086" s="13" t="e">
        <f t="shared" ca="1" si="43"/>
        <v>#NAME?</v>
      </c>
      <c r="T2086" s="13">
        <v>53</v>
      </c>
      <c r="U2086" s="13">
        <v>19.5</v>
      </c>
    </row>
    <row r="2087" spans="1:21" s="4" customFormat="1">
      <c r="A2087" s="10">
        <v>42968</v>
      </c>
      <c r="B2087" s="13">
        <v>300.75700000000001</v>
      </c>
      <c r="C2087" s="13">
        <v>202.995</v>
      </c>
      <c r="D2087" s="13">
        <v>61.427999999999997</v>
      </c>
      <c r="E2087" s="13">
        <v>130.46799999999999</v>
      </c>
      <c r="F2087" s="13">
        <v>108.369</v>
      </c>
      <c r="G2087" s="13">
        <v>77.914000000000001</v>
      </c>
      <c r="H2087" s="13">
        <v>149.85900000000001</v>
      </c>
      <c r="I2087" s="13">
        <v>143</v>
      </c>
      <c r="J2087" s="13">
        <v>110.5</v>
      </c>
      <c r="K2087" s="13">
        <v>179.85</v>
      </c>
      <c r="L2087" s="13">
        <v>177.97900000000001</v>
      </c>
      <c r="M2087" s="13">
        <v>64.713999999999999</v>
      </c>
      <c r="N2087" s="13">
        <v>65.965999999999994</v>
      </c>
      <c r="O2087" s="13">
        <v>110.967</v>
      </c>
      <c r="P2087" s="13">
        <v>69.402000000000001</v>
      </c>
      <c r="Q2087" s="13">
        <v>78.900000000000006</v>
      </c>
      <c r="R2087" s="13">
        <v>61.542999999999999</v>
      </c>
      <c r="S2087" s="13" t="e">
        <f t="shared" ca="1" si="43"/>
        <v>#NAME?</v>
      </c>
      <c r="T2087" s="13">
        <v>53</v>
      </c>
      <c r="U2087" s="13">
        <v>19.5</v>
      </c>
    </row>
    <row r="2088" spans="1:21" s="4" customFormat="1">
      <c r="A2088" s="10">
        <v>42969</v>
      </c>
      <c r="B2088" s="13">
        <v>301.43299999999999</v>
      </c>
      <c r="C2088" s="13">
        <v>203.14599999999999</v>
      </c>
      <c r="D2088" s="13">
        <v>62.014000000000003</v>
      </c>
      <c r="E2088" s="13">
        <v>128.91900000000001</v>
      </c>
      <c r="F2088" s="13">
        <v>106.97799999999999</v>
      </c>
      <c r="G2088" s="13">
        <v>77.484999999999999</v>
      </c>
      <c r="H2088" s="13">
        <v>147.59100000000001</v>
      </c>
      <c r="I2088" s="13">
        <v>143</v>
      </c>
      <c r="J2088" s="13">
        <v>110.5</v>
      </c>
      <c r="K2088" s="13">
        <v>177.34</v>
      </c>
      <c r="L2088" s="13">
        <v>174.95500000000001</v>
      </c>
      <c r="M2088" s="13">
        <v>64.713999999999999</v>
      </c>
      <c r="N2088" s="13">
        <v>64.715999999999994</v>
      </c>
      <c r="O2088" s="13">
        <v>109.78400000000001</v>
      </c>
      <c r="P2088" s="13">
        <v>67.915999999999997</v>
      </c>
      <c r="Q2088" s="13">
        <v>77.596000000000004</v>
      </c>
      <c r="R2088" s="13">
        <v>61.542999999999999</v>
      </c>
      <c r="S2088" s="13" t="e">
        <f t="shared" ca="1" si="43"/>
        <v>#NAME?</v>
      </c>
      <c r="T2088" s="13">
        <v>53</v>
      </c>
      <c r="U2088" s="13">
        <v>19.5</v>
      </c>
    </row>
    <row r="2089" spans="1:21" s="4" customFormat="1">
      <c r="A2089" s="10">
        <v>42970</v>
      </c>
      <c r="B2089" s="13">
        <v>300.964</v>
      </c>
      <c r="C2089" s="13">
        <v>199.66800000000001</v>
      </c>
      <c r="D2089" s="13">
        <v>61.837000000000003</v>
      </c>
      <c r="E2089" s="13">
        <v>128.44</v>
      </c>
      <c r="F2089" s="13">
        <v>106.399</v>
      </c>
      <c r="G2089" s="13">
        <v>77.438000000000002</v>
      </c>
      <c r="H2089" s="13">
        <v>146.40100000000001</v>
      </c>
      <c r="I2089" s="13">
        <v>143</v>
      </c>
      <c r="J2089" s="13">
        <v>110.5</v>
      </c>
      <c r="K2089" s="13">
        <v>175.98099999999999</v>
      </c>
      <c r="L2089" s="13">
        <v>173.80699999999999</v>
      </c>
      <c r="M2089" s="13">
        <v>63.390999999999998</v>
      </c>
      <c r="N2089" s="13">
        <v>63.515000000000001</v>
      </c>
      <c r="O2089" s="13">
        <v>108.324</v>
      </c>
      <c r="P2089" s="13">
        <v>66.322000000000003</v>
      </c>
      <c r="Q2089" s="13">
        <v>75.680000000000007</v>
      </c>
      <c r="R2089" s="13">
        <v>59.125999999999998</v>
      </c>
      <c r="S2089" s="13" t="e">
        <f t="shared" ca="1" si="43"/>
        <v>#NAME?</v>
      </c>
      <c r="T2089" s="13">
        <v>53</v>
      </c>
      <c r="U2089" s="13">
        <v>19.5</v>
      </c>
    </row>
    <row r="2090" spans="1:21" s="4" customFormat="1">
      <c r="A2090" s="10">
        <v>42971</v>
      </c>
      <c r="B2090" s="13">
        <v>300.64100000000002</v>
      </c>
      <c r="C2090" s="13">
        <v>197.69399999999999</v>
      </c>
      <c r="D2090" s="13">
        <v>61.445</v>
      </c>
      <c r="E2090" s="13">
        <v>127.777</v>
      </c>
      <c r="F2090" s="13">
        <v>105.78700000000001</v>
      </c>
      <c r="G2090" s="13">
        <v>77.242999999999995</v>
      </c>
      <c r="H2090" s="13">
        <v>146.97900000000001</v>
      </c>
      <c r="I2090" s="13">
        <v>143</v>
      </c>
      <c r="J2090" s="13">
        <v>110.5</v>
      </c>
      <c r="K2090" s="13">
        <v>177.601</v>
      </c>
      <c r="L2090" s="13">
        <v>174.12100000000001</v>
      </c>
      <c r="M2090" s="13">
        <v>61.497</v>
      </c>
      <c r="N2090" s="13">
        <v>60.915999999999997</v>
      </c>
      <c r="O2090" s="13">
        <v>106.699</v>
      </c>
      <c r="P2090" s="13">
        <v>65.215000000000003</v>
      </c>
      <c r="Q2090" s="13">
        <v>74.186999999999998</v>
      </c>
      <c r="R2090" s="13">
        <v>56.712000000000003</v>
      </c>
      <c r="S2090" s="13" t="e">
        <f t="shared" ca="1" si="43"/>
        <v>#NAME?</v>
      </c>
      <c r="T2090" s="13">
        <v>53</v>
      </c>
      <c r="U2090" s="13">
        <v>19.5</v>
      </c>
    </row>
    <row r="2091" spans="1:21" s="4" customFormat="1">
      <c r="A2091" s="10">
        <v>42972</v>
      </c>
      <c r="B2091" s="13">
        <v>299.32299999999998</v>
      </c>
      <c r="C2091" s="13">
        <v>197.131</v>
      </c>
      <c r="D2091" s="13">
        <v>61.12</v>
      </c>
      <c r="E2091" s="13">
        <v>126.806</v>
      </c>
      <c r="F2091" s="13">
        <v>104.328</v>
      </c>
      <c r="G2091" s="13">
        <v>76.918999999999997</v>
      </c>
      <c r="H2091" s="13">
        <v>146.02799999999999</v>
      </c>
      <c r="I2091" s="13">
        <v>143</v>
      </c>
      <c r="J2091" s="13">
        <v>110.5</v>
      </c>
      <c r="K2091" s="13">
        <v>175.072</v>
      </c>
      <c r="L2091" s="13">
        <v>171.36699999999999</v>
      </c>
      <c r="M2091" s="13">
        <v>60.113</v>
      </c>
      <c r="N2091" s="13">
        <v>59.716999999999999</v>
      </c>
      <c r="O2091" s="13">
        <v>105.42</v>
      </c>
      <c r="P2091" s="13">
        <v>64.534999999999997</v>
      </c>
      <c r="Q2091" s="13">
        <v>73.53</v>
      </c>
      <c r="R2091" s="13">
        <v>55.619</v>
      </c>
      <c r="S2091" s="13" t="e">
        <f t="shared" ca="1" si="43"/>
        <v>#NAME?</v>
      </c>
      <c r="T2091" s="13">
        <v>53</v>
      </c>
      <c r="U2091" s="13">
        <v>19.5</v>
      </c>
    </row>
    <row r="2092" spans="1:21" s="4" customFormat="1">
      <c r="A2092" s="10">
        <v>42973</v>
      </c>
      <c r="B2092" s="13">
        <v>299.32299999999998</v>
      </c>
      <c r="C2092" s="13">
        <v>197.131</v>
      </c>
      <c r="D2092" s="13">
        <v>61.12</v>
      </c>
      <c r="E2092" s="13">
        <v>126.806</v>
      </c>
      <c r="F2092" s="13">
        <v>104.328</v>
      </c>
      <c r="G2092" s="13">
        <v>76.918999999999997</v>
      </c>
      <c r="H2092" s="13">
        <v>146.02799999999999</v>
      </c>
      <c r="I2092" s="13">
        <v>143</v>
      </c>
      <c r="J2092" s="13">
        <v>110.5</v>
      </c>
      <c r="K2092" s="13">
        <v>175.072</v>
      </c>
      <c r="L2092" s="13">
        <v>171.36699999999999</v>
      </c>
      <c r="M2092" s="13">
        <v>60.113</v>
      </c>
      <c r="N2092" s="13">
        <v>59.716999999999999</v>
      </c>
      <c r="O2092" s="13">
        <v>105.42</v>
      </c>
      <c r="P2092" s="13">
        <v>64.534999999999997</v>
      </c>
      <c r="Q2092" s="13">
        <v>73.53</v>
      </c>
      <c r="R2092" s="13">
        <v>55.619</v>
      </c>
      <c r="S2092" s="13" t="e">
        <f t="shared" ca="1" si="43"/>
        <v>#NAME?</v>
      </c>
      <c r="T2092" s="13">
        <v>53</v>
      </c>
      <c r="U2092" s="13">
        <v>19.5</v>
      </c>
    </row>
    <row r="2093" spans="1:21" s="4" customFormat="1">
      <c r="A2093" s="10">
        <v>42974</v>
      </c>
      <c r="B2093" s="13">
        <v>299.32299999999998</v>
      </c>
      <c r="C2093" s="13">
        <v>197.131</v>
      </c>
      <c r="D2093" s="13">
        <v>61.12</v>
      </c>
      <c r="E2093" s="13">
        <v>126.806</v>
      </c>
      <c r="F2093" s="13">
        <v>104.328</v>
      </c>
      <c r="G2093" s="13">
        <v>76.918999999999997</v>
      </c>
      <c r="H2093" s="13">
        <v>146.02799999999999</v>
      </c>
      <c r="I2093" s="13">
        <v>143</v>
      </c>
      <c r="J2093" s="13">
        <v>110.5</v>
      </c>
      <c r="K2093" s="13">
        <v>175.072</v>
      </c>
      <c r="L2093" s="13">
        <v>171.36699999999999</v>
      </c>
      <c r="M2093" s="13">
        <v>60.113</v>
      </c>
      <c r="N2093" s="13">
        <v>59.716999999999999</v>
      </c>
      <c r="O2093" s="13">
        <v>105.42</v>
      </c>
      <c r="P2093" s="13">
        <v>64.534999999999997</v>
      </c>
      <c r="Q2093" s="13">
        <v>73.53</v>
      </c>
      <c r="R2093" s="13">
        <v>55.619</v>
      </c>
      <c r="S2093" s="13" t="e">
        <f t="shared" ca="1" si="43"/>
        <v>#NAME?</v>
      </c>
      <c r="T2093" s="13">
        <v>53</v>
      </c>
      <c r="U2093" s="13">
        <v>19.5</v>
      </c>
    </row>
    <row r="2094" spans="1:21" s="4" customFormat="1">
      <c r="A2094" s="10">
        <v>42975</v>
      </c>
      <c r="B2094" s="13">
        <v>299.77100000000002</v>
      </c>
      <c r="C2094" s="13">
        <v>199.88800000000001</v>
      </c>
      <c r="D2094" s="13">
        <v>60.761000000000003</v>
      </c>
      <c r="E2094" s="13">
        <v>127.874</v>
      </c>
      <c r="F2094" s="13">
        <v>106.47799999999999</v>
      </c>
      <c r="G2094" s="13">
        <v>76.728999999999999</v>
      </c>
      <c r="H2094" s="13">
        <v>146.02799999999999</v>
      </c>
      <c r="I2094" s="13">
        <v>143</v>
      </c>
      <c r="J2094" s="13">
        <v>110.5</v>
      </c>
      <c r="K2094" s="13">
        <v>175.072</v>
      </c>
      <c r="L2094" s="13">
        <v>170.99100000000001</v>
      </c>
      <c r="M2094" s="13">
        <v>57.939</v>
      </c>
      <c r="N2094" s="13">
        <v>57.351999999999997</v>
      </c>
      <c r="O2094" s="13">
        <v>102.61</v>
      </c>
      <c r="P2094" s="13">
        <v>62.155000000000001</v>
      </c>
      <c r="Q2094" s="13">
        <v>72.117999999999995</v>
      </c>
      <c r="R2094" s="13">
        <v>55.619</v>
      </c>
      <c r="S2094" s="13" t="e">
        <f t="shared" ca="1" si="43"/>
        <v>#NAME?</v>
      </c>
      <c r="T2094" s="13">
        <v>53</v>
      </c>
      <c r="U2094" s="13">
        <v>19.5</v>
      </c>
    </row>
    <row r="2095" spans="1:21" s="4" customFormat="1">
      <c r="A2095" s="10">
        <v>42976</v>
      </c>
      <c r="B2095" s="13">
        <v>297.024</v>
      </c>
      <c r="C2095" s="13">
        <v>200.38499999999999</v>
      </c>
      <c r="D2095" s="13">
        <v>60.72</v>
      </c>
      <c r="E2095" s="13">
        <v>127.65</v>
      </c>
      <c r="F2095" s="13">
        <v>106.126</v>
      </c>
      <c r="G2095" s="13">
        <v>76.653999999999996</v>
      </c>
      <c r="H2095" s="13">
        <v>146.899</v>
      </c>
      <c r="I2095" s="13">
        <v>143</v>
      </c>
      <c r="J2095" s="13">
        <v>110.5</v>
      </c>
      <c r="K2095" s="13">
        <v>175.155</v>
      </c>
      <c r="L2095" s="13">
        <v>171.34100000000001</v>
      </c>
      <c r="M2095" s="13">
        <v>62.899000000000001</v>
      </c>
      <c r="N2095" s="13">
        <v>59.811</v>
      </c>
      <c r="O2095" s="13">
        <v>105.55500000000001</v>
      </c>
      <c r="P2095" s="13">
        <v>64.453999999999994</v>
      </c>
      <c r="Q2095" s="13">
        <v>73.933000000000007</v>
      </c>
      <c r="R2095" s="13">
        <v>55.619</v>
      </c>
      <c r="S2095" s="13" t="e">
        <f t="shared" ca="1" si="43"/>
        <v>#NAME?</v>
      </c>
      <c r="T2095" s="13">
        <v>53</v>
      </c>
      <c r="U2095" s="13">
        <v>19.5</v>
      </c>
    </row>
    <row r="2096" spans="1:21" s="4" customFormat="1">
      <c r="A2096" s="10">
        <v>42977</v>
      </c>
      <c r="B2096" s="13">
        <v>289.64999999999998</v>
      </c>
      <c r="C2096" s="13">
        <v>197.904</v>
      </c>
      <c r="D2096" s="13">
        <v>59.076000000000001</v>
      </c>
      <c r="E2096" s="13">
        <v>125.235</v>
      </c>
      <c r="F2096" s="13">
        <v>103.129</v>
      </c>
      <c r="G2096" s="13">
        <v>75.727000000000004</v>
      </c>
      <c r="H2096" s="13">
        <v>143.583</v>
      </c>
      <c r="I2096" s="13">
        <v>143</v>
      </c>
      <c r="J2096" s="13">
        <v>110.5</v>
      </c>
      <c r="K2096" s="13">
        <v>171.67699999999999</v>
      </c>
      <c r="L2096" s="13">
        <v>166.67699999999999</v>
      </c>
      <c r="M2096" s="13">
        <v>61.13</v>
      </c>
      <c r="N2096" s="13">
        <v>57.372</v>
      </c>
      <c r="O2096" s="13">
        <v>102.16</v>
      </c>
      <c r="P2096" s="13">
        <v>61.220999999999997</v>
      </c>
      <c r="Q2096" s="13">
        <v>71.903999999999996</v>
      </c>
      <c r="R2096" s="13">
        <v>55.619</v>
      </c>
      <c r="S2096" s="13" t="e">
        <f t="shared" ca="1" si="43"/>
        <v>#NAME?</v>
      </c>
      <c r="T2096" s="13">
        <v>53</v>
      </c>
      <c r="U2096" s="13">
        <v>19.5</v>
      </c>
    </row>
    <row r="2097" spans="1:21" s="4" customFormat="1">
      <c r="A2097" s="10">
        <v>42978</v>
      </c>
      <c r="B2097" s="13">
        <v>289.21699999999998</v>
      </c>
      <c r="C2097" s="13">
        <v>195.80099999999999</v>
      </c>
      <c r="D2097" s="13">
        <v>58.167000000000002</v>
      </c>
      <c r="E2097" s="13">
        <v>123.03</v>
      </c>
      <c r="F2097" s="13">
        <v>101.572</v>
      </c>
      <c r="G2097" s="13">
        <v>74.293000000000006</v>
      </c>
      <c r="H2097" s="13">
        <v>140.559</v>
      </c>
      <c r="I2097" s="13">
        <v>143</v>
      </c>
      <c r="J2097" s="13">
        <v>110.5</v>
      </c>
      <c r="K2097" s="13">
        <v>169.67599999999999</v>
      </c>
      <c r="L2097" s="13">
        <v>161.68899999999999</v>
      </c>
      <c r="M2097" s="13">
        <v>60.460999999999999</v>
      </c>
      <c r="N2097" s="13">
        <v>56.472000000000001</v>
      </c>
      <c r="O2097" s="13">
        <v>100.749</v>
      </c>
      <c r="P2097" s="13">
        <v>60.935000000000002</v>
      </c>
      <c r="Q2097" s="13">
        <v>70.581999999999994</v>
      </c>
      <c r="R2097" s="13">
        <v>55.619</v>
      </c>
      <c r="S2097" s="13" t="e">
        <f t="shared" ca="1" si="43"/>
        <v>#NAME?</v>
      </c>
      <c r="T2097" s="13">
        <v>53</v>
      </c>
      <c r="U2097" s="13">
        <v>19.5</v>
      </c>
    </row>
    <row r="2098" spans="1:21" s="4" customFormat="1">
      <c r="A2098" s="10">
        <v>42979</v>
      </c>
      <c r="B2098" s="13">
        <v>287.19</v>
      </c>
      <c r="C2098" s="13">
        <v>192.78200000000001</v>
      </c>
      <c r="D2098" s="13">
        <v>57.710999999999999</v>
      </c>
      <c r="E2098" s="13">
        <v>121.08</v>
      </c>
      <c r="F2098" s="13">
        <v>99.712999999999994</v>
      </c>
      <c r="G2098" s="13">
        <v>73.590999999999994</v>
      </c>
      <c r="H2098" s="13">
        <v>138.93700000000001</v>
      </c>
      <c r="I2098" s="13">
        <v>143</v>
      </c>
      <c r="J2098" s="13">
        <v>110.5</v>
      </c>
      <c r="K2098" s="13">
        <v>169.041</v>
      </c>
      <c r="L2098" s="13">
        <v>160.65899999999999</v>
      </c>
      <c r="M2098" s="13">
        <v>60.505000000000003</v>
      </c>
      <c r="N2098" s="13">
        <v>55.414000000000001</v>
      </c>
      <c r="O2098" s="13">
        <v>99.543999999999997</v>
      </c>
      <c r="P2098" s="13">
        <v>60.323999999999998</v>
      </c>
      <c r="Q2098" s="13">
        <v>69.290000000000006</v>
      </c>
      <c r="R2098" s="13">
        <v>55.619</v>
      </c>
      <c r="S2098" s="13" t="e">
        <f t="shared" ca="1" si="43"/>
        <v>#NAME?</v>
      </c>
      <c r="T2098" s="13">
        <v>53</v>
      </c>
      <c r="U2098" s="13">
        <v>19.5</v>
      </c>
    </row>
    <row r="2099" spans="1:21" s="4" customFormat="1">
      <c r="A2099" s="10">
        <v>42980</v>
      </c>
      <c r="B2099" s="13">
        <v>287.19</v>
      </c>
      <c r="C2099" s="13">
        <v>192.78200000000001</v>
      </c>
      <c r="D2099" s="13">
        <v>57.710999999999999</v>
      </c>
      <c r="E2099" s="13">
        <v>121.08</v>
      </c>
      <c r="F2099" s="13">
        <v>99.712999999999994</v>
      </c>
      <c r="G2099" s="13">
        <v>73.590999999999994</v>
      </c>
      <c r="H2099" s="13">
        <v>138.93700000000001</v>
      </c>
      <c r="I2099" s="13">
        <v>143</v>
      </c>
      <c r="J2099" s="13">
        <v>110.5</v>
      </c>
      <c r="K2099" s="13">
        <v>169.041</v>
      </c>
      <c r="L2099" s="13">
        <v>160.65899999999999</v>
      </c>
      <c r="M2099" s="13">
        <v>60.505000000000003</v>
      </c>
      <c r="N2099" s="13">
        <v>55.414000000000001</v>
      </c>
      <c r="O2099" s="13">
        <v>99.543999999999997</v>
      </c>
      <c r="P2099" s="13">
        <v>60.323999999999998</v>
      </c>
      <c r="Q2099" s="13">
        <v>69.290000000000006</v>
      </c>
      <c r="R2099" s="13">
        <v>55.619</v>
      </c>
      <c r="S2099" s="13" t="e">
        <f t="shared" ca="1" si="43"/>
        <v>#NAME?</v>
      </c>
      <c r="T2099" s="13">
        <v>53</v>
      </c>
      <c r="U2099" s="13">
        <v>19.5</v>
      </c>
    </row>
    <row r="2100" spans="1:21" s="4" customFormat="1">
      <c r="A2100" s="10">
        <v>42981</v>
      </c>
      <c r="B2100" s="13">
        <v>287.19</v>
      </c>
      <c r="C2100" s="13">
        <v>192.78200000000001</v>
      </c>
      <c r="D2100" s="13">
        <v>57.710999999999999</v>
      </c>
      <c r="E2100" s="13">
        <v>121.08</v>
      </c>
      <c r="F2100" s="13">
        <v>99.712999999999994</v>
      </c>
      <c r="G2100" s="13">
        <v>73.590999999999994</v>
      </c>
      <c r="H2100" s="13">
        <v>138.93700000000001</v>
      </c>
      <c r="I2100" s="13">
        <v>143</v>
      </c>
      <c r="J2100" s="13">
        <v>110.5</v>
      </c>
      <c r="K2100" s="13">
        <v>169.041</v>
      </c>
      <c r="L2100" s="13">
        <v>160.65899999999999</v>
      </c>
      <c r="M2100" s="13">
        <v>60.505000000000003</v>
      </c>
      <c r="N2100" s="13">
        <v>55.414000000000001</v>
      </c>
      <c r="O2100" s="13">
        <v>99.543999999999997</v>
      </c>
      <c r="P2100" s="13">
        <v>60.323999999999998</v>
      </c>
      <c r="Q2100" s="13">
        <v>69.290000000000006</v>
      </c>
      <c r="R2100" s="13">
        <v>55.619</v>
      </c>
      <c r="S2100" s="13" t="e">
        <f t="shared" ca="1" si="43"/>
        <v>#NAME?</v>
      </c>
      <c r="T2100" s="13">
        <v>53</v>
      </c>
      <c r="U2100" s="13">
        <v>19.5</v>
      </c>
    </row>
    <row r="2101" spans="1:21" s="4" customFormat="1">
      <c r="A2101" s="10">
        <v>42982</v>
      </c>
      <c r="B2101" s="13">
        <v>287.20400000000001</v>
      </c>
      <c r="C2101" s="13">
        <v>191.24700000000001</v>
      </c>
      <c r="D2101" s="13">
        <v>57.203000000000003</v>
      </c>
      <c r="E2101" s="13">
        <v>120.53400000000001</v>
      </c>
      <c r="F2101" s="13">
        <v>99.191999999999993</v>
      </c>
      <c r="G2101" s="13">
        <v>72.465000000000003</v>
      </c>
      <c r="H2101" s="13">
        <v>140.476</v>
      </c>
      <c r="I2101" s="13">
        <v>143</v>
      </c>
      <c r="J2101" s="13">
        <v>110.5</v>
      </c>
      <c r="K2101" s="13">
        <v>169.041</v>
      </c>
      <c r="L2101" s="13">
        <v>162.30600000000001</v>
      </c>
      <c r="M2101" s="13">
        <v>65.584999999999994</v>
      </c>
      <c r="N2101" s="13">
        <v>57.442999999999998</v>
      </c>
      <c r="O2101" s="13">
        <v>101.188</v>
      </c>
      <c r="P2101" s="13">
        <v>61.439</v>
      </c>
      <c r="Q2101" s="13">
        <v>70.665000000000006</v>
      </c>
      <c r="R2101" s="13">
        <v>55.619</v>
      </c>
      <c r="S2101" s="13" t="e">
        <f t="shared" ca="1" si="43"/>
        <v>#NAME?</v>
      </c>
      <c r="T2101" s="13">
        <v>53</v>
      </c>
      <c r="U2101" s="13">
        <v>19.5</v>
      </c>
    </row>
    <row r="2102" spans="1:21" s="4" customFormat="1">
      <c r="A2102" s="10">
        <v>42983</v>
      </c>
      <c r="B2102" s="13">
        <v>282.72699999999998</v>
      </c>
      <c r="C2102" s="13">
        <v>188.768</v>
      </c>
      <c r="D2102" s="13">
        <v>56.710999999999999</v>
      </c>
      <c r="E2102" s="13">
        <v>118.34699999999999</v>
      </c>
      <c r="F2102" s="13">
        <v>98.623999999999995</v>
      </c>
      <c r="G2102" s="13">
        <v>72.350999999999999</v>
      </c>
      <c r="H2102" s="13">
        <v>140.34</v>
      </c>
      <c r="I2102" s="13">
        <v>143</v>
      </c>
      <c r="J2102" s="13">
        <v>110.5</v>
      </c>
      <c r="K2102" s="13">
        <v>170.441</v>
      </c>
      <c r="L2102" s="13">
        <v>160.94499999999999</v>
      </c>
      <c r="M2102" s="13">
        <v>66.991</v>
      </c>
      <c r="N2102" s="13">
        <v>58.773000000000003</v>
      </c>
      <c r="O2102" s="13">
        <v>101.80200000000001</v>
      </c>
      <c r="P2102" s="13">
        <v>62.11</v>
      </c>
      <c r="Q2102" s="13">
        <v>70.977000000000004</v>
      </c>
      <c r="R2102" s="13">
        <v>55.619</v>
      </c>
      <c r="S2102" s="13" t="e">
        <f t="shared" ca="1" si="43"/>
        <v>#NAME?</v>
      </c>
      <c r="T2102" s="13">
        <v>53</v>
      </c>
      <c r="U2102" s="13">
        <v>19.5</v>
      </c>
    </row>
    <row r="2103" spans="1:21" s="4" customFormat="1">
      <c r="A2103" s="10">
        <v>42984</v>
      </c>
      <c r="B2103" s="13">
        <v>281.70600000000002</v>
      </c>
      <c r="C2103" s="13">
        <v>186.01499999999999</v>
      </c>
      <c r="D2103" s="13">
        <v>56.405999999999999</v>
      </c>
      <c r="E2103" s="13">
        <v>116.169</v>
      </c>
      <c r="F2103" s="13">
        <v>98.046999999999997</v>
      </c>
      <c r="G2103" s="13">
        <v>71.786000000000001</v>
      </c>
      <c r="H2103" s="13">
        <v>141.59100000000001</v>
      </c>
      <c r="I2103" s="13">
        <v>143</v>
      </c>
      <c r="J2103" s="13">
        <v>110.5</v>
      </c>
      <c r="K2103" s="13">
        <v>172.518</v>
      </c>
      <c r="L2103" s="13">
        <v>164.04499999999999</v>
      </c>
      <c r="M2103" s="13">
        <v>71.72</v>
      </c>
      <c r="N2103" s="13">
        <v>60.473999999999997</v>
      </c>
      <c r="O2103" s="13">
        <v>102.419</v>
      </c>
      <c r="P2103" s="13">
        <v>64.403000000000006</v>
      </c>
      <c r="Q2103" s="13">
        <v>71.751000000000005</v>
      </c>
      <c r="R2103" s="13">
        <v>55.619</v>
      </c>
      <c r="S2103" s="13" t="e">
        <f t="shared" ca="1" si="43"/>
        <v>#NAME?</v>
      </c>
      <c r="T2103" s="13">
        <v>53</v>
      </c>
      <c r="U2103" s="13">
        <v>19.5</v>
      </c>
    </row>
    <row r="2104" spans="1:21" s="4" customFormat="1">
      <c r="A2104" s="10">
        <v>42985</v>
      </c>
      <c r="B2104" s="13">
        <v>278.34300000000002</v>
      </c>
      <c r="C2104" s="13">
        <v>182.40199999999999</v>
      </c>
      <c r="D2104" s="13">
        <v>55.249000000000002</v>
      </c>
      <c r="E2104" s="13">
        <v>114.111</v>
      </c>
      <c r="F2104" s="13">
        <v>97.703999999999994</v>
      </c>
      <c r="G2104" s="13">
        <v>70.507999999999996</v>
      </c>
      <c r="H2104" s="13">
        <v>138.679</v>
      </c>
      <c r="I2104" s="13">
        <v>143</v>
      </c>
      <c r="J2104" s="13">
        <v>110.5</v>
      </c>
      <c r="K2104" s="13">
        <v>170.28200000000001</v>
      </c>
      <c r="L2104" s="13">
        <v>162.89699999999999</v>
      </c>
      <c r="M2104" s="13">
        <v>70.698999999999998</v>
      </c>
      <c r="N2104" s="13">
        <v>60.167000000000002</v>
      </c>
      <c r="O2104" s="13">
        <v>101.017</v>
      </c>
      <c r="P2104" s="13">
        <v>62.670999999999999</v>
      </c>
      <c r="Q2104" s="13">
        <v>70.322999999999993</v>
      </c>
      <c r="R2104" s="13">
        <v>53.268999999999998</v>
      </c>
      <c r="S2104" s="13" t="e">
        <f t="shared" ca="1" si="43"/>
        <v>#NAME?</v>
      </c>
      <c r="T2104" s="13">
        <v>53</v>
      </c>
      <c r="U2104" s="13">
        <v>19.5</v>
      </c>
    </row>
    <row r="2105" spans="1:21" s="4" customFormat="1">
      <c r="A2105" s="10">
        <v>42986</v>
      </c>
      <c r="B2105" s="13">
        <v>278.37</v>
      </c>
      <c r="C2105" s="13">
        <v>181.477</v>
      </c>
      <c r="D2105" s="13">
        <v>55.301000000000002</v>
      </c>
      <c r="E2105" s="13">
        <v>114.593</v>
      </c>
      <c r="F2105" s="13">
        <v>98.953999999999994</v>
      </c>
      <c r="G2105" s="13">
        <v>70.382000000000005</v>
      </c>
      <c r="H2105" s="13">
        <v>139.68600000000001</v>
      </c>
      <c r="I2105" s="13">
        <v>143</v>
      </c>
      <c r="J2105" s="13">
        <v>110.5</v>
      </c>
      <c r="K2105" s="13">
        <v>171.76300000000001</v>
      </c>
      <c r="L2105" s="13">
        <v>163.202</v>
      </c>
      <c r="M2105" s="13">
        <v>71.188999999999993</v>
      </c>
      <c r="N2105" s="13">
        <v>60.627000000000002</v>
      </c>
      <c r="O2105" s="13">
        <v>100.837</v>
      </c>
      <c r="P2105" s="13">
        <v>62.945999999999998</v>
      </c>
      <c r="Q2105" s="13">
        <v>70.337000000000003</v>
      </c>
      <c r="R2105" s="13">
        <v>53.445</v>
      </c>
      <c r="S2105" s="13" t="e">
        <f t="shared" ca="1" si="43"/>
        <v>#NAME?</v>
      </c>
      <c r="T2105" s="13">
        <v>53</v>
      </c>
      <c r="U2105" s="13">
        <v>19.5</v>
      </c>
    </row>
    <row r="2106" spans="1:21" s="4" customFormat="1">
      <c r="A2106" s="10">
        <v>42987</v>
      </c>
      <c r="B2106" s="13">
        <v>278.37</v>
      </c>
      <c r="C2106" s="13">
        <v>181.477</v>
      </c>
      <c r="D2106" s="13">
        <v>55.301000000000002</v>
      </c>
      <c r="E2106" s="13">
        <v>114.593</v>
      </c>
      <c r="F2106" s="13">
        <v>98.953999999999994</v>
      </c>
      <c r="G2106" s="13">
        <v>70.382000000000005</v>
      </c>
      <c r="H2106" s="13">
        <v>139.68600000000001</v>
      </c>
      <c r="I2106" s="13">
        <v>143</v>
      </c>
      <c r="J2106" s="13">
        <v>110.5</v>
      </c>
      <c r="K2106" s="13">
        <v>171.76300000000001</v>
      </c>
      <c r="L2106" s="13">
        <v>163.202</v>
      </c>
      <c r="M2106" s="13">
        <v>71.188999999999993</v>
      </c>
      <c r="N2106" s="13">
        <v>60.627000000000002</v>
      </c>
      <c r="O2106" s="13">
        <v>100.837</v>
      </c>
      <c r="P2106" s="13">
        <v>62.945999999999998</v>
      </c>
      <c r="Q2106" s="13">
        <v>70.337000000000003</v>
      </c>
      <c r="R2106" s="13">
        <v>53.445</v>
      </c>
      <c r="S2106" s="13" t="e">
        <f t="shared" ca="1" si="43"/>
        <v>#NAME?</v>
      </c>
      <c r="T2106" s="13">
        <v>53</v>
      </c>
      <c r="U2106" s="13">
        <v>19.5</v>
      </c>
    </row>
    <row r="2107" spans="1:21" s="4" customFormat="1">
      <c r="A2107" s="10">
        <v>42988</v>
      </c>
      <c r="B2107" s="13">
        <v>278.37</v>
      </c>
      <c r="C2107" s="13">
        <v>181.477</v>
      </c>
      <c r="D2107" s="13">
        <v>55.301000000000002</v>
      </c>
      <c r="E2107" s="13">
        <v>114.593</v>
      </c>
      <c r="F2107" s="13">
        <v>98.953999999999994</v>
      </c>
      <c r="G2107" s="13">
        <v>70.382000000000005</v>
      </c>
      <c r="H2107" s="13">
        <v>139.68600000000001</v>
      </c>
      <c r="I2107" s="13">
        <v>143</v>
      </c>
      <c r="J2107" s="13">
        <v>110.5</v>
      </c>
      <c r="K2107" s="13">
        <v>171.76300000000001</v>
      </c>
      <c r="L2107" s="13">
        <v>163.202</v>
      </c>
      <c r="M2107" s="13">
        <v>71.188999999999993</v>
      </c>
      <c r="N2107" s="13">
        <v>60.627000000000002</v>
      </c>
      <c r="O2107" s="13">
        <v>100.837</v>
      </c>
      <c r="P2107" s="13">
        <v>62.945999999999998</v>
      </c>
      <c r="Q2107" s="13">
        <v>70.337000000000003</v>
      </c>
      <c r="R2107" s="13">
        <v>53.445</v>
      </c>
      <c r="S2107" s="13" t="e">
        <f t="shared" ca="1" si="43"/>
        <v>#NAME?</v>
      </c>
      <c r="T2107" s="13">
        <v>53</v>
      </c>
      <c r="U2107" s="13">
        <v>19.5</v>
      </c>
    </row>
    <row r="2108" spans="1:21" s="4" customFormat="1">
      <c r="A2108" s="10">
        <v>42989</v>
      </c>
      <c r="B2108" s="13">
        <v>275.31200000000001</v>
      </c>
      <c r="C2108" s="13">
        <v>180.62</v>
      </c>
      <c r="D2108" s="13">
        <v>54.298000000000002</v>
      </c>
      <c r="E2108" s="13">
        <v>113.53400000000001</v>
      </c>
      <c r="F2108" s="13">
        <v>98.159000000000006</v>
      </c>
      <c r="G2108" s="13">
        <v>69.489999999999995</v>
      </c>
      <c r="H2108" s="13">
        <v>137.15100000000001</v>
      </c>
      <c r="I2108" s="13">
        <v>143</v>
      </c>
      <c r="J2108" s="13">
        <v>110.5</v>
      </c>
      <c r="K2108" s="13">
        <v>167.833</v>
      </c>
      <c r="L2108" s="13">
        <v>160.62</v>
      </c>
      <c r="M2108" s="13">
        <v>68.099000000000004</v>
      </c>
      <c r="N2108" s="13">
        <v>58.18</v>
      </c>
      <c r="O2108" s="13">
        <v>98.826999999999998</v>
      </c>
      <c r="P2108" s="13">
        <v>60.9</v>
      </c>
      <c r="Q2108" s="13">
        <v>68.087000000000003</v>
      </c>
      <c r="R2108" s="13">
        <v>52.502000000000002</v>
      </c>
      <c r="S2108" s="13" t="e">
        <f t="shared" ca="1" si="43"/>
        <v>#NAME?</v>
      </c>
      <c r="T2108" s="13">
        <v>53</v>
      </c>
      <c r="U2108" s="13">
        <v>19.5</v>
      </c>
    </row>
    <row r="2109" spans="1:21" s="4" customFormat="1">
      <c r="A2109" s="10">
        <v>42990</v>
      </c>
      <c r="B2109" s="13">
        <v>277.29899999999998</v>
      </c>
      <c r="C2109" s="13">
        <v>183.33799999999999</v>
      </c>
      <c r="D2109" s="13">
        <v>54.613999999999997</v>
      </c>
      <c r="E2109" s="13">
        <v>114.304</v>
      </c>
      <c r="F2109" s="13">
        <v>99.123999999999995</v>
      </c>
      <c r="G2109" s="13">
        <v>69.700999999999993</v>
      </c>
      <c r="H2109" s="13">
        <v>138.209</v>
      </c>
      <c r="I2109" s="13">
        <v>143</v>
      </c>
      <c r="J2109" s="13">
        <v>110.5</v>
      </c>
      <c r="K2109" s="13">
        <v>167.88499999999999</v>
      </c>
      <c r="L2109" s="13">
        <v>162.268</v>
      </c>
      <c r="M2109" s="13">
        <v>67.198999999999998</v>
      </c>
      <c r="N2109" s="13">
        <v>57.276000000000003</v>
      </c>
      <c r="O2109" s="13">
        <v>97.311999999999998</v>
      </c>
      <c r="P2109" s="13">
        <v>60.030999999999999</v>
      </c>
      <c r="Q2109" s="13">
        <v>66.590999999999994</v>
      </c>
      <c r="R2109" s="13">
        <v>51.832000000000001</v>
      </c>
      <c r="S2109" s="13" t="e">
        <f t="shared" ca="1" si="43"/>
        <v>#NAME?</v>
      </c>
      <c r="T2109" s="13">
        <v>53</v>
      </c>
      <c r="U2109" s="13">
        <v>19.5</v>
      </c>
    </row>
    <row r="2110" spans="1:21" s="4" customFormat="1">
      <c r="A2110" s="10">
        <v>42991</v>
      </c>
      <c r="B2110" s="13">
        <v>266.44499999999999</v>
      </c>
      <c r="C2110" s="13">
        <v>181.61199999999999</v>
      </c>
      <c r="D2110" s="13">
        <v>53.165999999999997</v>
      </c>
      <c r="E2110" s="13">
        <v>113.465</v>
      </c>
      <c r="F2110" s="13">
        <v>98.691000000000003</v>
      </c>
      <c r="G2110" s="13">
        <v>69.311999999999998</v>
      </c>
      <c r="H2110" s="13">
        <v>137.33799999999999</v>
      </c>
      <c r="I2110" s="13">
        <v>143</v>
      </c>
      <c r="J2110" s="13">
        <v>110.5</v>
      </c>
      <c r="K2110" s="13">
        <v>166.66200000000001</v>
      </c>
      <c r="L2110" s="13">
        <v>162.84100000000001</v>
      </c>
      <c r="M2110" s="13">
        <v>67.198999999999998</v>
      </c>
      <c r="N2110" s="13">
        <v>56.933999999999997</v>
      </c>
      <c r="O2110" s="13">
        <v>96.975999999999999</v>
      </c>
      <c r="P2110" s="13">
        <v>60.177999999999997</v>
      </c>
      <c r="Q2110" s="13">
        <v>66.581999999999994</v>
      </c>
      <c r="R2110" s="13">
        <v>51.832000000000001</v>
      </c>
      <c r="S2110" s="13" t="e">
        <f t="shared" ca="1" si="43"/>
        <v>#NAME?</v>
      </c>
      <c r="T2110" s="13">
        <v>53</v>
      </c>
      <c r="U2110" s="13">
        <v>19.5</v>
      </c>
    </row>
    <row r="2111" spans="1:21" s="4" customFormat="1">
      <c r="A2111" s="10">
        <v>42992</v>
      </c>
      <c r="B2111" s="13">
        <v>266.517</v>
      </c>
      <c r="C2111" s="13">
        <v>181.768</v>
      </c>
      <c r="D2111" s="13">
        <v>53.933999999999997</v>
      </c>
      <c r="E2111" s="13">
        <v>113.828</v>
      </c>
      <c r="F2111" s="13">
        <v>99.406000000000006</v>
      </c>
      <c r="G2111" s="13">
        <v>69.826999999999998</v>
      </c>
      <c r="H2111" s="13">
        <v>133.99100000000001</v>
      </c>
      <c r="I2111" s="13">
        <v>143</v>
      </c>
      <c r="J2111" s="13">
        <v>110.5</v>
      </c>
      <c r="K2111" s="13">
        <v>164.82900000000001</v>
      </c>
      <c r="L2111" s="13">
        <v>162.25700000000001</v>
      </c>
      <c r="M2111" s="13">
        <v>67.468000000000004</v>
      </c>
      <c r="N2111" s="13">
        <v>56.045999999999999</v>
      </c>
      <c r="O2111" s="13">
        <v>95.673000000000002</v>
      </c>
      <c r="P2111" s="13">
        <v>59.570999999999998</v>
      </c>
      <c r="Q2111" s="13">
        <v>65.88</v>
      </c>
      <c r="R2111" s="13">
        <v>51.003999999999998</v>
      </c>
      <c r="S2111" s="13" t="e">
        <f t="shared" ca="1" si="43"/>
        <v>#NAME?</v>
      </c>
      <c r="T2111" s="13">
        <v>53</v>
      </c>
      <c r="U2111" s="13">
        <v>19.5</v>
      </c>
    </row>
    <row r="2112" spans="1:21" s="4" customFormat="1">
      <c r="A2112" s="10">
        <v>42993</v>
      </c>
      <c r="B2112" s="13">
        <v>264.07600000000002</v>
      </c>
      <c r="C2112" s="13">
        <v>178.99100000000001</v>
      </c>
      <c r="D2112" s="13">
        <v>51.845999999999997</v>
      </c>
      <c r="E2112" s="13">
        <v>111.801</v>
      </c>
      <c r="F2112" s="13">
        <v>97.834000000000003</v>
      </c>
      <c r="G2112" s="13">
        <v>69.346000000000004</v>
      </c>
      <c r="H2112" s="13">
        <v>131.88399999999999</v>
      </c>
      <c r="I2112" s="13">
        <v>143</v>
      </c>
      <c r="J2112" s="13">
        <v>110.5</v>
      </c>
      <c r="K2112" s="13">
        <v>163.70400000000001</v>
      </c>
      <c r="L2112" s="13">
        <v>162.03299999999999</v>
      </c>
      <c r="M2112" s="13">
        <v>69.131</v>
      </c>
      <c r="N2112" s="13">
        <v>55.384999999999998</v>
      </c>
      <c r="O2112" s="13">
        <v>94.671000000000006</v>
      </c>
      <c r="P2112" s="13">
        <v>59.573</v>
      </c>
      <c r="Q2112" s="13">
        <v>65.534999999999997</v>
      </c>
      <c r="R2112" s="13">
        <v>49.906999999999996</v>
      </c>
      <c r="S2112" s="13" t="e">
        <f t="shared" ca="1" si="43"/>
        <v>#NAME?</v>
      </c>
      <c r="T2112" s="13">
        <v>53</v>
      </c>
      <c r="U2112" s="13">
        <v>19.5</v>
      </c>
    </row>
    <row r="2113" spans="1:21" s="4" customFormat="1">
      <c r="A2113" s="10">
        <v>42994</v>
      </c>
      <c r="B2113" s="13">
        <v>264.07600000000002</v>
      </c>
      <c r="C2113" s="13">
        <v>178.99100000000001</v>
      </c>
      <c r="D2113" s="13">
        <v>51.845999999999997</v>
      </c>
      <c r="E2113" s="13">
        <v>111.801</v>
      </c>
      <c r="F2113" s="13">
        <v>97.834000000000003</v>
      </c>
      <c r="G2113" s="13">
        <v>69.346000000000004</v>
      </c>
      <c r="H2113" s="13">
        <v>131.88399999999999</v>
      </c>
      <c r="I2113" s="13">
        <v>143</v>
      </c>
      <c r="J2113" s="13">
        <v>110.5</v>
      </c>
      <c r="K2113" s="13">
        <v>163.70400000000001</v>
      </c>
      <c r="L2113" s="13">
        <v>162.03299999999999</v>
      </c>
      <c r="M2113" s="13">
        <v>69.131</v>
      </c>
      <c r="N2113" s="13">
        <v>55.384999999999998</v>
      </c>
      <c r="O2113" s="13">
        <v>94.671000000000006</v>
      </c>
      <c r="P2113" s="13">
        <v>59.573</v>
      </c>
      <c r="Q2113" s="13">
        <v>65.534999999999997</v>
      </c>
      <c r="R2113" s="13">
        <v>49.906999999999996</v>
      </c>
      <c r="S2113" s="13" t="e">
        <f t="shared" ca="1" si="43"/>
        <v>#NAME?</v>
      </c>
      <c r="T2113" s="13">
        <v>53</v>
      </c>
      <c r="U2113" s="13">
        <v>19.5</v>
      </c>
    </row>
    <row r="2114" spans="1:21" s="4" customFormat="1">
      <c r="A2114" s="10">
        <v>42995</v>
      </c>
      <c r="B2114" s="13">
        <v>264.07600000000002</v>
      </c>
      <c r="C2114" s="13">
        <v>178.99100000000001</v>
      </c>
      <c r="D2114" s="13">
        <v>51.845999999999997</v>
      </c>
      <c r="E2114" s="13">
        <v>111.801</v>
      </c>
      <c r="F2114" s="13">
        <v>97.834000000000003</v>
      </c>
      <c r="G2114" s="13">
        <v>69.346000000000004</v>
      </c>
      <c r="H2114" s="13">
        <v>131.88399999999999</v>
      </c>
      <c r="I2114" s="13">
        <v>143</v>
      </c>
      <c r="J2114" s="13">
        <v>110.5</v>
      </c>
      <c r="K2114" s="13">
        <v>163.70400000000001</v>
      </c>
      <c r="L2114" s="13">
        <v>162.03299999999999</v>
      </c>
      <c r="M2114" s="13">
        <v>69.131</v>
      </c>
      <c r="N2114" s="13">
        <v>55.384999999999998</v>
      </c>
      <c r="O2114" s="13">
        <v>94.671000000000006</v>
      </c>
      <c r="P2114" s="13">
        <v>59.573</v>
      </c>
      <c r="Q2114" s="13">
        <v>65.534999999999997</v>
      </c>
      <c r="R2114" s="13">
        <v>49.906999999999996</v>
      </c>
      <c r="S2114" s="13" t="e">
        <f t="shared" ca="1" si="43"/>
        <v>#NAME?</v>
      </c>
      <c r="T2114" s="13">
        <v>53</v>
      </c>
      <c r="U2114" s="13">
        <v>19.5</v>
      </c>
    </row>
    <row r="2115" spans="1:21" s="4" customFormat="1">
      <c r="A2115" s="10">
        <v>42996</v>
      </c>
      <c r="B2115" s="13">
        <v>262.82</v>
      </c>
      <c r="C2115" s="13">
        <v>178.02799999999999</v>
      </c>
      <c r="D2115" s="13">
        <v>50.747999999999998</v>
      </c>
      <c r="E2115" s="13">
        <v>110.637</v>
      </c>
      <c r="F2115" s="13">
        <v>97.478999999999999</v>
      </c>
      <c r="G2115" s="13">
        <v>70.013999999999996</v>
      </c>
      <c r="H2115" s="13">
        <v>131.88499999999999</v>
      </c>
      <c r="I2115" s="13">
        <v>143</v>
      </c>
      <c r="J2115" s="13">
        <v>110.5</v>
      </c>
      <c r="K2115" s="13">
        <v>163.697</v>
      </c>
      <c r="L2115" s="13">
        <v>162.24100000000001</v>
      </c>
      <c r="M2115" s="13">
        <v>66.602000000000004</v>
      </c>
      <c r="N2115" s="13">
        <v>54.164999999999999</v>
      </c>
      <c r="O2115" s="13">
        <v>92.837000000000003</v>
      </c>
      <c r="P2115" s="13">
        <v>58.262999999999998</v>
      </c>
      <c r="Q2115" s="13">
        <v>64.212000000000003</v>
      </c>
      <c r="R2115" s="13">
        <v>48.067999999999998</v>
      </c>
      <c r="S2115" s="13" t="e">
        <f t="shared" ca="1" si="43"/>
        <v>#NAME?</v>
      </c>
      <c r="T2115" s="13">
        <v>53</v>
      </c>
      <c r="U2115" s="13">
        <v>19.5</v>
      </c>
    </row>
    <row r="2116" spans="1:21" s="4" customFormat="1">
      <c r="A2116" s="10">
        <v>42997</v>
      </c>
      <c r="B2116" s="13">
        <v>263.18400000000003</v>
      </c>
      <c r="C2116" s="13">
        <v>180.06899999999999</v>
      </c>
      <c r="D2116" s="13">
        <v>52.127000000000002</v>
      </c>
      <c r="E2116" s="13">
        <v>112.66800000000001</v>
      </c>
      <c r="F2116" s="13">
        <v>99.659000000000006</v>
      </c>
      <c r="G2116" s="13">
        <v>72.066000000000003</v>
      </c>
      <c r="H2116" s="13">
        <v>135.41900000000001</v>
      </c>
      <c r="I2116" s="13">
        <v>143</v>
      </c>
      <c r="J2116" s="13">
        <v>110.5</v>
      </c>
      <c r="K2116" s="13">
        <v>167.559</v>
      </c>
      <c r="L2116" s="13">
        <v>165.29900000000001</v>
      </c>
      <c r="M2116" s="13">
        <v>64.748999999999995</v>
      </c>
      <c r="N2116" s="13">
        <v>52.957000000000001</v>
      </c>
      <c r="O2116" s="13">
        <v>91.543999999999997</v>
      </c>
      <c r="P2116" s="13">
        <v>56.893999999999998</v>
      </c>
      <c r="Q2116" s="13">
        <v>61.942</v>
      </c>
      <c r="R2116" s="13">
        <v>48.067999999999998</v>
      </c>
      <c r="S2116" s="13" t="e">
        <f t="shared" ca="1" si="43"/>
        <v>#NAME?</v>
      </c>
      <c r="T2116" s="13">
        <v>53</v>
      </c>
      <c r="U2116" s="13">
        <v>19.5</v>
      </c>
    </row>
    <row r="2117" spans="1:21" s="4" customFormat="1">
      <c r="A2117" s="10">
        <v>42998</v>
      </c>
      <c r="B2117" s="13">
        <v>291.12099999999998</v>
      </c>
      <c r="C2117" s="13">
        <v>202.06800000000001</v>
      </c>
      <c r="D2117" s="13">
        <v>59.332999999999998</v>
      </c>
      <c r="E2117" s="13">
        <v>128.572</v>
      </c>
      <c r="F2117" s="13">
        <v>114.622</v>
      </c>
      <c r="G2117" s="13">
        <v>84.572000000000003</v>
      </c>
      <c r="H2117" s="13">
        <v>150.77699999999999</v>
      </c>
      <c r="I2117" s="13">
        <v>143</v>
      </c>
      <c r="J2117" s="13">
        <v>110.5</v>
      </c>
      <c r="K2117" s="13">
        <v>186.53100000000001</v>
      </c>
      <c r="L2117" s="13">
        <v>180.24199999999999</v>
      </c>
      <c r="M2117" s="13">
        <v>68.674000000000007</v>
      </c>
      <c r="N2117" s="13">
        <v>57.600999999999999</v>
      </c>
      <c r="O2117" s="13">
        <v>99.811999999999998</v>
      </c>
      <c r="P2117" s="13">
        <v>61.552</v>
      </c>
      <c r="Q2117" s="13">
        <v>66.954999999999998</v>
      </c>
      <c r="R2117" s="13">
        <v>50.465000000000003</v>
      </c>
      <c r="S2117" s="13" t="e">
        <f t="shared" ca="1" si="43"/>
        <v>#NAME?</v>
      </c>
      <c r="T2117" s="13">
        <v>53</v>
      </c>
      <c r="U2117" s="13">
        <v>19.5</v>
      </c>
    </row>
    <row r="2118" spans="1:21" s="4" customFormat="1">
      <c r="A2118" s="10">
        <v>42999</v>
      </c>
      <c r="B2118" s="13">
        <v>290.16699999999997</v>
      </c>
      <c r="C2118" s="13">
        <v>203.55199999999999</v>
      </c>
      <c r="D2118" s="13">
        <v>60.927</v>
      </c>
      <c r="E2118" s="13">
        <v>129.125</v>
      </c>
      <c r="F2118" s="13">
        <v>114.227</v>
      </c>
      <c r="G2118" s="13">
        <v>86.03</v>
      </c>
      <c r="H2118" s="13">
        <v>150.04400000000001</v>
      </c>
      <c r="I2118" s="13">
        <v>143</v>
      </c>
      <c r="J2118" s="13">
        <v>110.5</v>
      </c>
      <c r="K2118" s="13">
        <v>190.488</v>
      </c>
      <c r="L2118" s="13">
        <v>186.26900000000001</v>
      </c>
      <c r="M2118" s="13">
        <v>70.111999999999995</v>
      </c>
      <c r="N2118" s="13">
        <v>58.481999999999999</v>
      </c>
      <c r="O2118" s="13">
        <v>101.31100000000001</v>
      </c>
      <c r="P2118" s="13">
        <v>62.293999999999997</v>
      </c>
      <c r="Q2118" s="13">
        <v>66.578000000000003</v>
      </c>
      <c r="R2118" s="13">
        <v>50.465000000000003</v>
      </c>
      <c r="S2118" s="13" t="e">
        <f t="shared" ca="1" si="43"/>
        <v>#NAME?</v>
      </c>
      <c r="T2118" s="13">
        <v>53</v>
      </c>
      <c r="U2118" s="13">
        <v>19.5</v>
      </c>
    </row>
    <row r="2119" spans="1:21" s="4" customFormat="1">
      <c r="A2119" s="10">
        <v>43000</v>
      </c>
      <c r="B2119" s="13">
        <v>289.49599999999998</v>
      </c>
      <c r="C2119" s="13">
        <v>201.322</v>
      </c>
      <c r="D2119" s="13">
        <v>60.134999999999998</v>
      </c>
      <c r="E2119" s="13">
        <v>127.437</v>
      </c>
      <c r="F2119" s="13">
        <v>113.181</v>
      </c>
      <c r="G2119" s="13">
        <v>84.349000000000004</v>
      </c>
      <c r="H2119" s="13">
        <v>145.93899999999999</v>
      </c>
      <c r="I2119" s="13">
        <v>143</v>
      </c>
      <c r="J2119" s="13">
        <v>110.5</v>
      </c>
      <c r="K2119" s="13">
        <v>185.339</v>
      </c>
      <c r="L2119" s="13">
        <v>185.55799999999999</v>
      </c>
      <c r="M2119" s="13">
        <v>71.539000000000001</v>
      </c>
      <c r="N2119" s="13">
        <v>59.643000000000001</v>
      </c>
      <c r="O2119" s="13">
        <v>102.27500000000001</v>
      </c>
      <c r="P2119" s="13">
        <v>63.058999999999997</v>
      </c>
      <c r="Q2119" s="13">
        <v>68.010000000000005</v>
      </c>
      <c r="R2119" s="13">
        <v>50.465000000000003</v>
      </c>
      <c r="S2119" s="13" t="e">
        <f t="shared" ca="1" si="43"/>
        <v>#NAME?</v>
      </c>
      <c r="T2119" s="13">
        <v>53</v>
      </c>
      <c r="U2119" s="13">
        <v>19.5</v>
      </c>
    </row>
    <row r="2120" spans="1:21" s="4" customFormat="1">
      <c r="A2120" s="10">
        <v>43001</v>
      </c>
      <c r="B2120" s="13">
        <v>289.49599999999998</v>
      </c>
      <c r="C2120" s="13">
        <v>201.322</v>
      </c>
      <c r="D2120" s="13">
        <v>60.134999999999998</v>
      </c>
      <c r="E2120" s="13">
        <v>127.437</v>
      </c>
      <c r="F2120" s="13">
        <v>113.181</v>
      </c>
      <c r="G2120" s="13">
        <v>84.349000000000004</v>
      </c>
      <c r="H2120" s="13">
        <v>145.93899999999999</v>
      </c>
      <c r="I2120" s="13">
        <v>143</v>
      </c>
      <c r="J2120" s="13">
        <v>110.5</v>
      </c>
      <c r="K2120" s="13">
        <v>185.339</v>
      </c>
      <c r="L2120" s="13">
        <v>185.55799999999999</v>
      </c>
      <c r="M2120" s="13">
        <v>71.539000000000001</v>
      </c>
      <c r="N2120" s="13">
        <v>59.643000000000001</v>
      </c>
      <c r="O2120" s="13">
        <v>102.27500000000001</v>
      </c>
      <c r="P2120" s="13">
        <v>63.058999999999997</v>
      </c>
      <c r="Q2120" s="13">
        <v>68.010000000000005</v>
      </c>
      <c r="R2120" s="13">
        <v>50.465000000000003</v>
      </c>
      <c r="S2120" s="13" t="e">
        <f t="shared" ca="1" si="43"/>
        <v>#NAME?</v>
      </c>
      <c r="T2120" s="13">
        <v>53</v>
      </c>
      <c r="U2120" s="13">
        <v>19.5</v>
      </c>
    </row>
    <row r="2121" spans="1:21" s="4" customFormat="1">
      <c r="A2121" s="10">
        <v>43002</v>
      </c>
      <c r="B2121" s="13">
        <v>289.49599999999998</v>
      </c>
      <c r="C2121" s="13">
        <v>201.322</v>
      </c>
      <c r="D2121" s="13">
        <v>60.134999999999998</v>
      </c>
      <c r="E2121" s="13">
        <v>127.437</v>
      </c>
      <c r="F2121" s="13">
        <v>113.181</v>
      </c>
      <c r="G2121" s="13">
        <v>84.349000000000004</v>
      </c>
      <c r="H2121" s="13">
        <v>145.93899999999999</v>
      </c>
      <c r="I2121" s="13">
        <v>143</v>
      </c>
      <c r="J2121" s="13">
        <v>110.5</v>
      </c>
      <c r="K2121" s="13">
        <v>185.339</v>
      </c>
      <c r="L2121" s="13">
        <v>185.55799999999999</v>
      </c>
      <c r="M2121" s="13">
        <v>71.539000000000001</v>
      </c>
      <c r="N2121" s="13">
        <v>59.643000000000001</v>
      </c>
      <c r="O2121" s="13">
        <v>102.27500000000001</v>
      </c>
      <c r="P2121" s="13">
        <v>63.058999999999997</v>
      </c>
      <c r="Q2121" s="13">
        <v>68.010000000000005</v>
      </c>
      <c r="R2121" s="13">
        <v>50.465000000000003</v>
      </c>
      <c r="S2121" s="13" t="e">
        <f t="shared" ca="1" si="43"/>
        <v>#NAME?</v>
      </c>
      <c r="T2121" s="13">
        <v>53</v>
      </c>
      <c r="U2121" s="13">
        <v>19.5</v>
      </c>
    </row>
    <row r="2122" spans="1:21" s="4" customFormat="1">
      <c r="A2122" s="10">
        <v>43003</v>
      </c>
      <c r="B2122" s="13">
        <v>293.04700000000003</v>
      </c>
      <c r="C2122" s="13">
        <v>205.233</v>
      </c>
      <c r="D2122" s="13">
        <v>62.064999999999998</v>
      </c>
      <c r="E2122" s="13">
        <v>129.63300000000001</v>
      </c>
      <c r="F2122" s="13">
        <v>115.32899999999999</v>
      </c>
      <c r="G2122" s="13">
        <v>86.355999999999995</v>
      </c>
      <c r="H2122" s="13">
        <v>151.541</v>
      </c>
      <c r="I2122" s="13">
        <v>143</v>
      </c>
      <c r="J2122" s="13">
        <v>110.5</v>
      </c>
      <c r="K2122" s="13">
        <v>192.84700000000001</v>
      </c>
      <c r="L2122" s="13">
        <v>192.43899999999999</v>
      </c>
      <c r="M2122" s="13">
        <v>72.006</v>
      </c>
      <c r="N2122" s="13">
        <v>60.396000000000001</v>
      </c>
      <c r="O2122" s="13">
        <v>101.752</v>
      </c>
      <c r="P2122" s="13">
        <v>64.099999999999994</v>
      </c>
      <c r="Q2122" s="13">
        <v>68.102000000000004</v>
      </c>
      <c r="R2122" s="13">
        <v>50.465000000000003</v>
      </c>
      <c r="S2122" s="13" t="e">
        <f t="shared" ca="1" si="43"/>
        <v>#NAME?</v>
      </c>
      <c r="T2122" s="13">
        <v>53</v>
      </c>
      <c r="U2122" s="13">
        <v>19.5</v>
      </c>
    </row>
    <row r="2123" spans="1:21" s="4" customFormat="1">
      <c r="A2123" s="10">
        <v>43004</v>
      </c>
      <c r="B2123" s="13">
        <v>291.73500000000001</v>
      </c>
      <c r="C2123" s="13">
        <v>203.96899999999999</v>
      </c>
      <c r="D2123" s="13">
        <v>61.517000000000003</v>
      </c>
      <c r="E2123" s="13">
        <v>128.31100000000001</v>
      </c>
      <c r="F2123" s="13">
        <v>114.48699999999999</v>
      </c>
      <c r="G2123" s="13">
        <v>85.876999999999995</v>
      </c>
      <c r="H2123" s="13">
        <v>149.643</v>
      </c>
      <c r="I2123" s="13">
        <v>143</v>
      </c>
      <c r="J2123" s="13">
        <v>110.5</v>
      </c>
      <c r="K2123" s="13">
        <v>191.113</v>
      </c>
      <c r="L2123" s="13">
        <v>192.04599999999999</v>
      </c>
      <c r="M2123" s="13">
        <v>74.320999999999998</v>
      </c>
      <c r="N2123" s="13">
        <v>61.555</v>
      </c>
      <c r="O2123" s="13">
        <v>103.28100000000001</v>
      </c>
      <c r="P2123" s="13">
        <v>65.015000000000001</v>
      </c>
      <c r="Q2123" s="13">
        <v>69.093000000000004</v>
      </c>
      <c r="R2123" s="13">
        <v>50.465000000000003</v>
      </c>
      <c r="S2123" s="13" t="e">
        <f t="shared" ca="1" si="43"/>
        <v>#NAME?</v>
      </c>
      <c r="T2123" s="13">
        <v>53</v>
      </c>
      <c r="U2123" s="13">
        <v>19.5</v>
      </c>
    </row>
    <row r="2124" spans="1:21" s="4" customFormat="1">
      <c r="A2124" s="10">
        <v>43005</v>
      </c>
      <c r="B2124" s="13">
        <v>292.529</v>
      </c>
      <c r="C2124" s="13">
        <v>203.51</v>
      </c>
      <c r="D2124" s="13">
        <v>61.149000000000001</v>
      </c>
      <c r="E2124" s="13">
        <v>127.00700000000001</v>
      </c>
      <c r="F2124" s="13">
        <v>113.873</v>
      </c>
      <c r="G2124" s="13">
        <v>85.721999999999994</v>
      </c>
      <c r="H2124" s="13">
        <v>147.096</v>
      </c>
      <c r="I2124" s="13">
        <v>143</v>
      </c>
      <c r="J2124" s="13">
        <v>110.5</v>
      </c>
      <c r="K2124" s="13">
        <v>193.21700000000001</v>
      </c>
      <c r="L2124" s="13">
        <v>191.935</v>
      </c>
      <c r="M2124" s="13">
        <v>75.492999999999995</v>
      </c>
      <c r="N2124" s="13">
        <v>63.222000000000001</v>
      </c>
      <c r="O2124" s="13">
        <v>105.252</v>
      </c>
      <c r="P2124" s="13">
        <v>65.951999999999998</v>
      </c>
      <c r="Q2124" s="13">
        <v>70.036000000000001</v>
      </c>
      <c r="R2124" s="13">
        <v>50.465000000000003</v>
      </c>
      <c r="S2124" s="13" t="e">
        <f t="shared" ca="1" si="43"/>
        <v>#NAME?</v>
      </c>
      <c r="T2124" s="13">
        <v>53</v>
      </c>
      <c r="U2124" s="13">
        <v>19.5</v>
      </c>
    </row>
    <row r="2125" spans="1:21" s="4" customFormat="1">
      <c r="A2125" s="10">
        <v>43006</v>
      </c>
      <c r="B2125" s="13">
        <v>285.702</v>
      </c>
      <c r="C2125" s="13">
        <v>199.809</v>
      </c>
      <c r="D2125" s="13">
        <v>59.640999999999998</v>
      </c>
      <c r="E2125" s="13">
        <v>124.059</v>
      </c>
      <c r="F2125" s="13">
        <v>112.271</v>
      </c>
      <c r="G2125" s="13">
        <v>84.242999999999995</v>
      </c>
      <c r="H2125" s="13">
        <v>145.209</v>
      </c>
      <c r="I2125" s="13">
        <v>143</v>
      </c>
      <c r="J2125" s="13">
        <v>110.5</v>
      </c>
      <c r="K2125" s="13">
        <v>190.511</v>
      </c>
      <c r="L2125" s="13">
        <v>189.66</v>
      </c>
      <c r="M2125" s="13">
        <v>75.350999999999999</v>
      </c>
      <c r="N2125" s="13">
        <v>62.814</v>
      </c>
      <c r="O2125" s="13">
        <v>106.20699999999999</v>
      </c>
      <c r="P2125" s="13">
        <v>66.117999999999995</v>
      </c>
      <c r="Q2125" s="13">
        <v>69.894000000000005</v>
      </c>
      <c r="R2125" s="13">
        <v>50.465000000000003</v>
      </c>
      <c r="S2125" s="13" t="e">
        <f t="shared" ca="1" si="43"/>
        <v>#NAME?</v>
      </c>
      <c r="T2125" s="13">
        <v>53</v>
      </c>
      <c r="U2125" s="13">
        <v>19.5</v>
      </c>
    </row>
    <row r="2126" spans="1:21" s="4" customFormat="1">
      <c r="A2126" s="10">
        <v>43007</v>
      </c>
      <c r="B2126" s="13">
        <v>283.73599999999999</v>
      </c>
      <c r="C2126" s="13">
        <v>195.953</v>
      </c>
      <c r="D2126" s="13">
        <v>58.905000000000001</v>
      </c>
      <c r="E2126" s="13">
        <v>122.242</v>
      </c>
      <c r="F2126" s="13">
        <v>110.339</v>
      </c>
      <c r="G2126" s="13">
        <v>83.28</v>
      </c>
      <c r="H2126" s="13">
        <v>142.08000000000001</v>
      </c>
      <c r="I2126" s="13">
        <v>143</v>
      </c>
      <c r="J2126" s="13">
        <v>110.5</v>
      </c>
      <c r="K2126" s="13">
        <v>186.333</v>
      </c>
      <c r="L2126" s="13">
        <v>187.50899999999999</v>
      </c>
      <c r="M2126" s="13">
        <v>73.944000000000003</v>
      </c>
      <c r="N2126" s="13">
        <v>61.997999999999998</v>
      </c>
      <c r="O2126" s="13">
        <v>104.387</v>
      </c>
      <c r="P2126" s="13">
        <v>65.14</v>
      </c>
      <c r="Q2126" s="13">
        <v>68.992999999999995</v>
      </c>
      <c r="R2126" s="13">
        <v>50.465000000000003</v>
      </c>
      <c r="S2126" s="13" t="e">
        <f t="shared" ca="1" si="43"/>
        <v>#NAME?</v>
      </c>
      <c r="T2126" s="13">
        <v>53</v>
      </c>
      <c r="U2126" s="13">
        <v>19.5</v>
      </c>
    </row>
    <row r="2127" spans="1:21" s="4" customFormat="1">
      <c r="A2127" s="10">
        <v>43008</v>
      </c>
      <c r="B2127" s="13">
        <v>283.73599999999999</v>
      </c>
      <c r="C2127" s="13">
        <v>195.953</v>
      </c>
      <c r="D2127" s="13">
        <v>58.905000000000001</v>
      </c>
      <c r="E2127" s="13">
        <v>122.242</v>
      </c>
      <c r="F2127" s="13">
        <v>110.339</v>
      </c>
      <c r="G2127" s="13">
        <v>83.28</v>
      </c>
      <c r="H2127" s="13">
        <v>142.08000000000001</v>
      </c>
      <c r="I2127" s="13">
        <v>143</v>
      </c>
      <c r="J2127" s="13">
        <v>110.5</v>
      </c>
      <c r="K2127" s="13">
        <v>186.333</v>
      </c>
      <c r="L2127" s="13">
        <v>187.50899999999999</v>
      </c>
      <c r="M2127" s="13">
        <v>73.944000000000003</v>
      </c>
      <c r="N2127" s="13">
        <v>61.997999999999998</v>
      </c>
      <c r="O2127" s="13">
        <v>104.387</v>
      </c>
      <c r="P2127" s="13">
        <v>65.14</v>
      </c>
      <c r="Q2127" s="13">
        <v>68.992999999999995</v>
      </c>
      <c r="R2127" s="13">
        <v>50.465000000000003</v>
      </c>
      <c r="S2127" s="13" t="e">
        <f t="shared" ca="1" si="43"/>
        <v>#NAME?</v>
      </c>
      <c r="T2127" s="13">
        <v>53</v>
      </c>
      <c r="U2127" s="13">
        <v>19.5</v>
      </c>
    </row>
    <row r="2128" spans="1:21" s="4" customFormat="1">
      <c r="A2128" s="10">
        <v>43009</v>
      </c>
      <c r="B2128" s="13">
        <v>283.73599999999999</v>
      </c>
      <c r="C2128" s="13">
        <v>195.953</v>
      </c>
      <c r="D2128" s="13">
        <v>58.905000000000001</v>
      </c>
      <c r="E2128" s="13">
        <v>122.242</v>
      </c>
      <c r="F2128" s="13">
        <v>110.339</v>
      </c>
      <c r="G2128" s="13">
        <v>83.28</v>
      </c>
      <c r="H2128" s="13">
        <v>142.08000000000001</v>
      </c>
      <c r="I2128" s="13">
        <v>143</v>
      </c>
      <c r="J2128" s="13">
        <v>110.5</v>
      </c>
      <c r="K2128" s="13">
        <v>186.333</v>
      </c>
      <c r="L2128" s="13">
        <v>187.50899999999999</v>
      </c>
      <c r="M2128" s="13">
        <v>73.944000000000003</v>
      </c>
      <c r="N2128" s="13">
        <v>61.997999999999998</v>
      </c>
      <c r="O2128" s="13">
        <v>104.387</v>
      </c>
      <c r="P2128" s="13">
        <v>65.14</v>
      </c>
      <c r="Q2128" s="13">
        <v>68.992999999999995</v>
      </c>
      <c r="R2128" s="13">
        <v>50.465000000000003</v>
      </c>
      <c r="S2128" s="13" t="e">
        <f t="shared" ca="1" si="43"/>
        <v>#NAME?</v>
      </c>
      <c r="T2128" s="13">
        <v>53</v>
      </c>
      <c r="U2128" s="13">
        <v>19.5</v>
      </c>
    </row>
    <row r="2129" spans="1:21" s="4" customFormat="1">
      <c r="A2129" s="10">
        <v>43010</v>
      </c>
      <c r="B2129" s="13">
        <v>278.26400000000001</v>
      </c>
      <c r="C2129" s="13">
        <v>192.988</v>
      </c>
      <c r="D2129" s="13">
        <v>57.594999999999999</v>
      </c>
      <c r="E2129" s="13">
        <v>118.485</v>
      </c>
      <c r="F2129" s="13">
        <v>107.45099999999999</v>
      </c>
      <c r="G2129" s="13">
        <v>81.908000000000001</v>
      </c>
      <c r="H2129" s="13">
        <v>137.13999999999999</v>
      </c>
      <c r="I2129" s="13">
        <v>143</v>
      </c>
      <c r="J2129" s="13">
        <v>110.5</v>
      </c>
      <c r="K2129" s="13">
        <v>181.82499999999999</v>
      </c>
      <c r="L2129" s="13">
        <v>183.06100000000001</v>
      </c>
      <c r="M2129" s="13">
        <v>73.924999999999997</v>
      </c>
      <c r="N2129" s="13">
        <v>61.893000000000001</v>
      </c>
      <c r="O2129" s="13">
        <v>103.486</v>
      </c>
      <c r="P2129" s="13">
        <v>65.337000000000003</v>
      </c>
      <c r="Q2129" s="13">
        <v>68.438999999999993</v>
      </c>
      <c r="R2129" s="13">
        <v>51.313000000000002</v>
      </c>
      <c r="S2129" s="13">
        <f t="shared" si="43"/>
        <v>596.92999999999995</v>
      </c>
      <c r="T2129" s="13">
        <v>53</v>
      </c>
      <c r="U2129" s="13">
        <v>19.5</v>
      </c>
    </row>
    <row r="2130" spans="1:21" s="4" customFormat="1">
      <c r="A2130" s="10">
        <v>43011</v>
      </c>
      <c r="B2130" s="13">
        <v>269.64299999999997</v>
      </c>
      <c r="C2130" s="13">
        <v>188.33500000000001</v>
      </c>
      <c r="D2130" s="13">
        <v>55.67</v>
      </c>
      <c r="E2130" s="13">
        <v>113.34699999999999</v>
      </c>
      <c r="F2130" s="13">
        <v>101.718</v>
      </c>
      <c r="G2130" s="13">
        <v>78.662000000000006</v>
      </c>
      <c r="H2130" s="13">
        <v>135.096</v>
      </c>
      <c r="I2130" s="13">
        <v>143</v>
      </c>
      <c r="J2130" s="13">
        <v>110.5</v>
      </c>
      <c r="K2130" s="13">
        <v>180.42</v>
      </c>
      <c r="L2130" s="13">
        <v>180.68299999999999</v>
      </c>
      <c r="M2130" s="13">
        <v>72.625</v>
      </c>
      <c r="N2130" s="13">
        <v>59.72</v>
      </c>
      <c r="O2130" s="13">
        <v>101.979</v>
      </c>
      <c r="P2130" s="13">
        <v>64.887</v>
      </c>
      <c r="Q2130" s="13">
        <v>66.837999999999994</v>
      </c>
      <c r="R2130" s="13">
        <v>50.786999999999999</v>
      </c>
      <c r="S2130" s="13">
        <f t="shared" si="43"/>
        <v>596.78</v>
      </c>
      <c r="T2130" s="13">
        <v>53</v>
      </c>
      <c r="U2130" s="13">
        <v>19.5</v>
      </c>
    </row>
    <row r="2131" spans="1:21" s="4" customFormat="1">
      <c r="A2131" s="10">
        <v>43012</v>
      </c>
      <c r="B2131" s="13">
        <v>264.26400000000001</v>
      </c>
      <c r="C2131" s="13">
        <v>186.114</v>
      </c>
      <c r="D2131" s="13">
        <v>55.234999999999999</v>
      </c>
      <c r="E2131" s="13">
        <v>113.504</v>
      </c>
      <c r="F2131" s="13">
        <v>102.95</v>
      </c>
      <c r="G2131" s="13">
        <v>78.831999999999994</v>
      </c>
      <c r="H2131" s="13">
        <v>133.21799999999999</v>
      </c>
      <c r="I2131" s="13">
        <v>143</v>
      </c>
      <c r="J2131" s="13">
        <v>110.5</v>
      </c>
      <c r="K2131" s="13">
        <v>177.239</v>
      </c>
      <c r="L2131" s="13">
        <v>178.01900000000001</v>
      </c>
      <c r="M2131" s="13">
        <v>70.792000000000002</v>
      </c>
      <c r="N2131" s="13">
        <v>59.11</v>
      </c>
      <c r="O2131" s="13">
        <v>100.91500000000001</v>
      </c>
      <c r="P2131" s="13">
        <v>64.400000000000006</v>
      </c>
      <c r="Q2131" s="13">
        <v>66.016000000000005</v>
      </c>
      <c r="R2131" s="13">
        <v>49.853999999999999</v>
      </c>
      <c r="S2131" s="13">
        <f t="shared" si="43"/>
        <v>596.5</v>
      </c>
      <c r="T2131" s="13">
        <v>53</v>
      </c>
      <c r="U2131" s="13">
        <v>19.5</v>
      </c>
    </row>
    <row r="2132" spans="1:21" s="4" customFormat="1">
      <c r="A2132" s="10">
        <v>43013</v>
      </c>
      <c r="B2132" s="13">
        <v>258.65899999999999</v>
      </c>
      <c r="C2132" s="13">
        <v>184.89</v>
      </c>
      <c r="D2132" s="13">
        <v>55.411000000000001</v>
      </c>
      <c r="E2132" s="13">
        <v>113.32</v>
      </c>
      <c r="F2132" s="13">
        <v>104.566</v>
      </c>
      <c r="G2132" s="13">
        <v>78.605999999999995</v>
      </c>
      <c r="H2132" s="13">
        <v>130.71600000000001</v>
      </c>
      <c r="I2132" s="13">
        <v>143</v>
      </c>
      <c r="J2132" s="13">
        <v>110.5</v>
      </c>
      <c r="K2132" s="13">
        <v>174.32599999999999</v>
      </c>
      <c r="L2132" s="13">
        <v>175.15</v>
      </c>
      <c r="M2132" s="13">
        <v>70.590999999999994</v>
      </c>
      <c r="N2132" s="13">
        <v>59.152000000000001</v>
      </c>
      <c r="O2132" s="13">
        <v>100.533</v>
      </c>
      <c r="P2132" s="13">
        <v>64.369</v>
      </c>
      <c r="Q2132" s="13">
        <v>65.582999999999998</v>
      </c>
      <c r="R2132" s="13">
        <v>49.853999999999999</v>
      </c>
      <c r="S2132" s="13">
        <f t="shared" si="43"/>
        <v>596.71</v>
      </c>
      <c r="T2132" s="13">
        <v>53</v>
      </c>
      <c r="U2132" s="13">
        <v>19.5</v>
      </c>
    </row>
    <row r="2133" spans="1:21" s="4" customFormat="1">
      <c r="A2133" s="10">
        <v>43014</v>
      </c>
      <c r="B2133" s="13">
        <v>260.36900000000003</v>
      </c>
      <c r="C2133" s="13">
        <v>185.64699999999999</v>
      </c>
      <c r="D2133" s="13">
        <v>55.777999999999999</v>
      </c>
      <c r="E2133" s="13">
        <v>114.627</v>
      </c>
      <c r="F2133" s="13">
        <v>106.999</v>
      </c>
      <c r="G2133" s="13">
        <v>78.977999999999994</v>
      </c>
      <c r="H2133" s="13">
        <v>131.37799999999999</v>
      </c>
      <c r="I2133" s="13">
        <v>143</v>
      </c>
      <c r="J2133" s="13">
        <v>110.5</v>
      </c>
      <c r="K2133" s="13">
        <v>176.55500000000001</v>
      </c>
      <c r="L2133" s="13">
        <v>175.881</v>
      </c>
      <c r="M2133" s="13">
        <v>69.150999999999996</v>
      </c>
      <c r="N2133" s="13">
        <v>58.994999999999997</v>
      </c>
      <c r="O2133" s="13">
        <v>99.995000000000005</v>
      </c>
      <c r="P2133" s="13">
        <v>64.018000000000001</v>
      </c>
      <c r="Q2133" s="13">
        <v>65.132000000000005</v>
      </c>
      <c r="R2133" s="13">
        <v>49.176000000000002</v>
      </c>
      <c r="S2133" s="13">
        <f t="shared" si="43"/>
        <v>596.95000000000005</v>
      </c>
      <c r="T2133" s="13">
        <v>53</v>
      </c>
      <c r="U2133" s="13">
        <v>19.5</v>
      </c>
    </row>
    <row r="2134" spans="1:21" s="4" customFormat="1">
      <c r="A2134" s="10">
        <v>43015</v>
      </c>
      <c r="B2134" s="13">
        <v>260.36900000000003</v>
      </c>
      <c r="C2134" s="13">
        <v>185.64699999999999</v>
      </c>
      <c r="D2134" s="13">
        <v>55.777999999999999</v>
      </c>
      <c r="E2134" s="13">
        <v>114.627</v>
      </c>
      <c r="F2134" s="13">
        <v>106.999</v>
      </c>
      <c r="G2134" s="13">
        <v>78.977999999999994</v>
      </c>
      <c r="H2134" s="13">
        <v>131.37799999999999</v>
      </c>
      <c r="I2134" s="13">
        <v>143</v>
      </c>
      <c r="J2134" s="13">
        <v>110.5</v>
      </c>
      <c r="K2134" s="13">
        <v>176.55500000000001</v>
      </c>
      <c r="L2134" s="13">
        <v>175.881</v>
      </c>
      <c r="M2134" s="13">
        <v>69.150999999999996</v>
      </c>
      <c r="N2134" s="13">
        <v>58.994999999999997</v>
      </c>
      <c r="O2134" s="13">
        <v>99.995000000000005</v>
      </c>
      <c r="P2134" s="13">
        <v>64.018000000000001</v>
      </c>
      <c r="Q2134" s="13">
        <v>65.132000000000005</v>
      </c>
      <c r="R2134" s="13">
        <v>49.176000000000002</v>
      </c>
      <c r="S2134" s="13">
        <f t="shared" si="43"/>
        <v>596.95000000000005</v>
      </c>
      <c r="T2134" s="13">
        <v>53</v>
      </c>
      <c r="U2134" s="13">
        <v>19.5</v>
      </c>
    </row>
    <row r="2135" spans="1:21" s="4" customFormat="1">
      <c r="A2135" s="10">
        <v>43016</v>
      </c>
      <c r="B2135" s="13">
        <v>260.36900000000003</v>
      </c>
      <c r="C2135" s="13">
        <v>185.64699999999999</v>
      </c>
      <c r="D2135" s="13">
        <v>55.777999999999999</v>
      </c>
      <c r="E2135" s="13">
        <v>114.627</v>
      </c>
      <c r="F2135" s="13">
        <v>106.999</v>
      </c>
      <c r="G2135" s="13">
        <v>78.977999999999994</v>
      </c>
      <c r="H2135" s="13">
        <v>131.37799999999999</v>
      </c>
      <c r="I2135" s="13">
        <v>143</v>
      </c>
      <c r="J2135" s="13">
        <v>110.5</v>
      </c>
      <c r="K2135" s="13">
        <v>176.55500000000001</v>
      </c>
      <c r="L2135" s="13">
        <v>175.881</v>
      </c>
      <c r="M2135" s="13">
        <v>69.150999999999996</v>
      </c>
      <c r="N2135" s="13">
        <v>58.994999999999997</v>
      </c>
      <c r="O2135" s="13">
        <v>99.995000000000005</v>
      </c>
      <c r="P2135" s="13">
        <v>64.018000000000001</v>
      </c>
      <c r="Q2135" s="13">
        <v>65.132000000000005</v>
      </c>
      <c r="R2135" s="13">
        <v>49.176000000000002</v>
      </c>
      <c r="S2135" s="13">
        <f t="shared" si="43"/>
        <v>596.95000000000005</v>
      </c>
      <c r="T2135" s="13">
        <v>53</v>
      </c>
      <c r="U2135" s="13">
        <v>19.5</v>
      </c>
    </row>
    <row r="2136" spans="1:21" s="4" customFormat="1">
      <c r="A2136" s="10">
        <v>43017</v>
      </c>
      <c r="B2136" s="13">
        <v>260.57799999999997</v>
      </c>
      <c r="C2136" s="13">
        <v>186.45500000000001</v>
      </c>
      <c r="D2136" s="13">
        <v>56.220999999999997</v>
      </c>
      <c r="E2136" s="13">
        <v>114.754</v>
      </c>
      <c r="F2136" s="13">
        <v>107.065</v>
      </c>
      <c r="G2136" s="13">
        <v>79.078999999999994</v>
      </c>
      <c r="H2136" s="13">
        <v>132.67599999999999</v>
      </c>
      <c r="I2136" s="13">
        <v>143</v>
      </c>
      <c r="J2136" s="13">
        <v>110.5</v>
      </c>
      <c r="K2136" s="13">
        <v>179.453</v>
      </c>
      <c r="L2136" s="13">
        <v>182.85</v>
      </c>
      <c r="M2136" s="13">
        <v>70.42</v>
      </c>
      <c r="N2136" s="13">
        <v>59.177999999999997</v>
      </c>
      <c r="O2136" s="13">
        <v>100.86499999999999</v>
      </c>
      <c r="P2136" s="13">
        <v>64.679000000000002</v>
      </c>
      <c r="Q2136" s="13">
        <v>65.784000000000006</v>
      </c>
      <c r="R2136" s="13">
        <v>49.176000000000002</v>
      </c>
      <c r="S2136" s="13">
        <f t="shared" si="43"/>
        <v>597.01</v>
      </c>
      <c r="T2136" s="13">
        <v>53</v>
      </c>
      <c r="U2136" s="13">
        <v>19.5</v>
      </c>
    </row>
    <row r="2137" spans="1:21" s="4" customFormat="1">
      <c r="A2137" s="10">
        <v>43018</v>
      </c>
      <c r="B2137" s="13">
        <v>261.71899999999999</v>
      </c>
      <c r="C2137" s="13">
        <v>186.73500000000001</v>
      </c>
      <c r="D2137" s="13">
        <v>56.628999999999998</v>
      </c>
      <c r="E2137" s="13">
        <v>116.866</v>
      </c>
      <c r="F2137" s="13">
        <v>111.71899999999999</v>
      </c>
      <c r="G2137" s="13">
        <v>80.605000000000004</v>
      </c>
      <c r="H2137" s="13">
        <v>128.96700000000001</v>
      </c>
      <c r="I2137" s="13">
        <v>143</v>
      </c>
      <c r="J2137" s="13">
        <v>110.5</v>
      </c>
      <c r="K2137" s="13">
        <v>173.03100000000001</v>
      </c>
      <c r="L2137" s="13">
        <v>181.828</v>
      </c>
      <c r="M2137" s="13">
        <v>70.525000000000006</v>
      </c>
      <c r="N2137" s="13">
        <v>59.601999999999997</v>
      </c>
      <c r="O2137" s="13">
        <v>101.014</v>
      </c>
      <c r="P2137" s="13">
        <v>65.025999999999996</v>
      </c>
      <c r="Q2137" s="13">
        <v>65.965999999999994</v>
      </c>
      <c r="R2137" s="13">
        <v>49.098999999999997</v>
      </c>
      <c r="S2137" s="13">
        <f t="shared" si="43"/>
        <v>596.6</v>
      </c>
      <c r="T2137" s="13">
        <v>53</v>
      </c>
      <c r="U2137" s="13">
        <v>19.5</v>
      </c>
    </row>
    <row r="2138" spans="1:21" s="4" customFormat="1">
      <c r="A2138" s="10">
        <v>43019</v>
      </c>
      <c r="B2138" s="13">
        <v>258.995</v>
      </c>
      <c r="C2138" s="13">
        <v>184.45099999999999</v>
      </c>
      <c r="D2138" s="13">
        <v>55.994999999999997</v>
      </c>
      <c r="E2138" s="13">
        <v>116.65</v>
      </c>
      <c r="F2138" s="13">
        <v>111.02200000000001</v>
      </c>
      <c r="G2138" s="13">
        <v>80.600999999999999</v>
      </c>
      <c r="H2138" s="13">
        <v>129.602</v>
      </c>
      <c r="I2138" s="13">
        <v>143</v>
      </c>
      <c r="J2138" s="13">
        <v>110.5</v>
      </c>
      <c r="K2138" s="13">
        <v>171.21700000000001</v>
      </c>
      <c r="L2138" s="13">
        <v>178.94399999999999</v>
      </c>
      <c r="M2138" s="13">
        <v>70.620999999999995</v>
      </c>
      <c r="N2138" s="13">
        <v>57.72</v>
      </c>
      <c r="O2138" s="13">
        <v>100.399</v>
      </c>
      <c r="P2138" s="13">
        <v>64.891999999999996</v>
      </c>
      <c r="Q2138" s="13">
        <v>65.575000000000003</v>
      </c>
      <c r="R2138" s="13">
        <v>49.067</v>
      </c>
      <c r="S2138" s="13">
        <f t="shared" si="43"/>
        <v>596.76</v>
      </c>
      <c r="T2138" s="13">
        <v>53</v>
      </c>
      <c r="U2138" s="13">
        <v>19.5</v>
      </c>
    </row>
    <row r="2139" spans="1:21" s="4" customFormat="1">
      <c r="A2139" s="10">
        <v>43020</v>
      </c>
      <c r="B2139" s="13">
        <v>258.23899999999998</v>
      </c>
      <c r="C2139" s="13">
        <v>183.01900000000001</v>
      </c>
      <c r="D2139" s="13">
        <v>56.438000000000002</v>
      </c>
      <c r="E2139" s="13">
        <v>117.318</v>
      </c>
      <c r="F2139" s="13">
        <v>112.42400000000001</v>
      </c>
      <c r="G2139" s="13">
        <v>81.302999999999997</v>
      </c>
      <c r="H2139" s="13">
        <v>128.785</v>
      </c>
      <c r="I2139" s="13">
        <v>143</v>
      </c>
      <c r="J2139" s="13">
        <v>110.5</v>
      </c>
      <c r="K2139" s="13">
        <v>170.87</v>
      </c>
      <c r="L2139" s="13">
        <v>178.18799999999999</v>
      </c>
      <c r="M2139" s="13">
        <v>69.760999999999996</v>
      </c>
      <c r="N2139" s="13">
        <v>56.965000000000003</v>
      </c>
      <c r="O2139" s="13">
        <v>98.911000000000001</v>
      </c>
      <c r="P2139" s="13">
        <v>64.753</v>
      </c>
      <c r="Q2139" s="13">
        <v>65.091999999999999</v>
      </c>
      <c r="R2139" s="13">
        <v>48.957000000000001</v>
      </c>
      <c r="S2139" s="13">
        <f t="shared" si="43"/>
        <v>596.76</v>
      </c>
      <c r="T2139" s="13">
        <v>53</v>
      </c>
      <c r="U2139" s="13">
        <v>19.5</v>
      </c>
    </row>
    <row r="2140" spans="1:21" s="4" customFormat="1">
      <c r="A2140" s="10">
        <v>43021</v>
      </c>
      <c r="B2140" s="13">
        <v>252.089</v>
      </c>
      <c r="C2140" s="13">
        <v>181.363</v>
      </c>
      <c r="D2140" s="13">
        <v>55.987000000000002</v>
      </c>
      <c r="E2140" s="13">
        <v>117.804</v>
      </c>
      <c r="F2140" s="13">
        <v>114.04</v>
      </c>
      <c r="G2140" s="13">
        <v>80.463999999999999</v>
      </c>
      <c r="H2140" s="13">
        <v>129.56899999999999</v>
      </c>
      <c r="I2140" s="13">
        <v>143</v>
      </c>
      <c r="J2140" s="13">
        <v>110.5</v>
      </c>
      <c r="K2140" s="13">
        <v>171.327</v>
      </c>
      <c r="L2140" s="13">
        <v>177.881</v>
      </c>
      <c r="M2140" s="13">
        <v>69.784000000000006</v>
      </c>
      <c r="N2140" s="13">
        <v>56.72</v>
      </c>
      <c r="O2140" s="13">
        <v>99.105000000000004</v>
      </c>
      <c r="P2140" s="13">
        <v>64.602000000000004</v>
      </c>
      <c r="Q2140" s="13">
        <v>65.245999999999995</v>
      </c>
      <c r="R2140" s="13">
        <v>48.521999999999998</v>
      </c>
      <c r="S2140" s="13">
        <f t="shared" si="43"/>
        <v>596.86</v>
      </c>
      <c r="T2140" s="13">
        <v>53</v>
      </c>
      <c r="U2140" s="13">
        <v>19.5</v>
      </c>
    </row>
    <row r="2141" spans="1:21" s="4" customFormat="1">
      <c r="A2141" s="10">
        <v>43022</v>
      </c>
      <c r="B2141" s="13">
        <v>252.089</v>
      </c>
      <c r="C2141" s="13">
        <v>181.363</v>
      </c>
      <c r="D2141" s="13">
        <v>55.987000000000002</v>
      </c>
      <c r="E2141" s="13">
        <v>117.804</v>
      </c>
      <c r="F2141" s="13">
        <v>114.04</v>
      </c>
      <c r="G2141" s="13">
        <v>80.463999999999999</v>
      </c>
      <c r="H2141" s="13">
        <v>129.56899999999999</v>
      </c>
      <c r="I2141" s="13">
        <v>143</v>
      </c>
      <c r="J2141" s="13">
        <v>110.5</v>
      </c>
      <c r="K2141" s="13">
        <v>171.327</v>
      </c>
      <c r="L2141" s="13">
        <v>177.881</v>
      </c>
      <c r="M2141" s="13">
        <v>69.784000000000006</v>
      </c>
      <c r="N2141" s="13">
        <v>56.72</v>
      </c>
      <c r="O2141" s="13">
        <v>99.105000000000004</v>
      </c>
      <c r="P2141" s="13">
        <v>64.602000000000004</v>
      </c>
      <c r="Q2141" s="13">
        <v>65.245999999999995</v>
      </c>
      <c r="R2141" s="13">
        <v>48.521999999999998</v>
      </c>
      <c r="S2141" s="13">
        <f t="shared" ref="S2141:S2204" si="44">+IFERROR(VLOOKUP($A2141,$Y$28:$Z$330,2,0),S2140)</f>
        <v>596.86</v>
      </c>
      <c r="T2141" s="13">
        <v>53</v>
      </c>
      <c r="U2141" s="13">
        <v>19.5</v>
      </c>
    </row>
    <row r="2142" spans="1:21" s="4" customFormat="1">
      <c r="A2142" s="10">
        <v>43023</v>
      </c>
      <c r="B2142" s="13">
        <v>252.089</v>
      </c>
      <c r="C2142" s="13">
        <v>181.363</v>
      </c>
      <c r="D2142" s="13">
        <v>55.987000000000002</v>
      </c>
      <c r="E2142" s="13">
        <v>117.804</v>
      </c>
      <c r="F2142" s="13">
        <v>114.04</v>
      </c>
      <c r="G2142" s="13">
        <v>80.463999999999999</v>
      </c>
      <c r="H2142" s="13">
        <v>129.56899999999999</v>
      </c>
      <c r="I2142" s="13">
        <v>143</v>
      </c>
      <c r="J2142" s="13">
        <v>110.5</v>
      </c>
      <c r="K2142" s="13">
        <v>171.327</v>
      </c>
      <c r="L2142" s="13">
        <v>177.881</v>
      </c>
      <c r="M2142" s="13">
        <v>69.784000000000006</v>
      </c>
      <c r="N2142" s="13">
        <v>56.72</v>
      </c>
      <c r="O2142" s="13">
        <v>99.105000000000004</v>
      </c>
      <c r="P2142" s="13">
        <v>64.602000000000004</v>
      </c>
      <c r="Q2142" s="13">
        <v>65.245999999999995</v>
      </c>
      <c r="R2142" s="13">
        <v>48.521999999999998</v>
      </c>
      <c r="S2142" s="13">
        <f t="shared" si="44"/>
        <v>596.86</v>
      </c>
      <c r="T2142" s="13">
        <v>53</v>
      </c>
      <c r="U2142" s="13">
        <v>19.5</v>
      </c>
    </row>
    <row r="2143" spans="1:21" s="4" customFormat="1">
      <c r="A2143" s="10">
        <v>43024</v>
      </c>
      <c r="B2143" s="13">
        <v>251.607</v>
      </c>
      <c r="C2143" s="13">
        <v>180.83799999999999</v>
      </c>
      <c r="D2143" s="13">
        <v>56.04</v>
      </c>
      <c r="E2143" s="13">
        <v>118.61</v>
      </c>
      <c r="F2143" s="13">
        <v>116.361</v>
      </c>
      <c r="G2143" s="13">
        <v>80.369</v>
      </c>
      <c r="H2143" s="13">
        <v>130.048</v>
      </c>
      <c r="I2143" s="13">
        <v>143</v>
      </c>
      <c r="J2143" s="13">
        <v>110.5</v>
      </c>
      <c r="K2143" s="13">
        <v>170.59399999999999</v>
      </c>
      <c r="L2143" s="13">
        <v>176.10499999999999</v>
      </c>
      <c r="M2143" s="13">
        <v>70.070999999999998</v>
      </c>
      <c r="N2143" s="13">
        <v>57.143000000000001</v>
      </c>
      <c r="O2143" s="13">
        <v>98.858999999999995</v>
      </c>
      <c r="P2143" s="13">
        <v>64.692999999999998</v>
      </c>
      <c r="Q2143" s="13">
        <v>65.081000000000003</v>
      </c>
      <c r="R2143" s="13">
        <v>48.521999999999998</v>
      </c>
      <c r="S2143" s="13">
        <f t="shared" si="44"/>
        <v>597.02</v>
      </c>
      <c r="T2143" s="13">
        <v>53</v>
      </c>
      <c r="U2143" s="13">
        <v>19.5</v>
      </c>
    </row>
    <row r="2144" spans="1:21" s="4" customFormat="1">
      <c r="A2144" s="10">
        <v>43025</v>
      </c>
      <c r="B2144" s="13">
        <v>246.99199999999999</v>
      </c>
      <c r="C2144" s="13">
        <v>177.53899999999999</v>
      </c>
      <c r="D2144" s="13">
        <v>55.064999999999998</v>
      </c>
      <c r="E2144" s="13">
        <v>115.755</v>
      </c>
      <c r="F2144" s="13">
        <v>110.676</v>
      </c>
      <c r="G2144" s="13">
        <v>79.64</v>
      </c>
      <c r="H2144" s="13">
        <v>131.44999999999999</v>
      </c>
      <c r="I2144" s="13">
        <v>143</v>
      </c>
      <c r="J2144" s="13">
        <v>110.5</v>
      </c>
      <c r="K2144" s="13">
        <v>172.739</v>
      </c>
      <c r="L2144" s="13">
        <v>177.476</v>
      </c>
      <c r="M2144" s="13">
        <v>70.384</v>
      </c>
      <c r="N2144" s="13">
        <v>56.457999999999998</v>
      </c>
      <c r="O2144" s="13">
        <v>98.373999999999995</v>
      </c>
      <c r="P2144" s="13">
        <v>64.713999999999999</v>
      </c>
      <c r="Q2144" s="13">
        <v>65.051000000000002</v>
      </c>
      <c r="R2144" s="13">
        <v>48.521999999999998</v>
      </c>
      <c r="S2144" s="13">
        <f t="shared" si="44"/>
        <v>597.64</v>
      </c>
      <c r="T2144" s="13">
        <v>53</v>
      </c>
      <c r="U2144" s="13">
        <v>19.5</v>
      </c>
    </row>
    <row r="2145" spans="1:21" s="4" customFormat="1">
      <c r="A2145" s="10">
        <v>43026</v>
      </c>
      <c r="B2145" s="13">
        <v>245.08099999999999</v>
      </c>
      <c r="C2145" s="13">
        <v>175.12700000000001</v>
      </c>
      <c r="D2145" s="13">
        <v>54.381</v>
      </c>
      <c r="E2145" s="13">
        <v>113.315</v>
      </c>
      <c r="F2145" s="13">
        <v>107.58499999999999</v>
      </c>
      <c r="G2145" s="13">
        <v>78.073999999999998</v>
      </c>
      <c r="H2145" s="13">
        <v>130.75800000000001</v>
      </c>
      <c r="I2145" s="13">
        <v>143</v>
      </c>
      <c r="J2145" s="13">
        <v>110.5</v>
      </c>
      <c r="K2145" s="13">
        <v>172.233</v>
      </c>
      <c r="L2145" s="13">
        <v>175.26599999999999</v>
      </c>
      <c r="M2145" s="13">
        <v>70.384</v>
      </c>
      <c r="N2145" s="13">
        <v>55.723999999999997</v>
      </c>
      <c r="O2145" s="13">
        <v>97.778999999999996</v>
      </c>
      <c r="P2145" s="13">
        <v>64.546000000000006</v>
      </c>
      <c r="Q2145" s="13">
        <v>64.781999999999996</v>
      </c>
      <c r="R2145" s="13">
        <v>48.521999999999998</v>
      </c>
      <c r="S2145" s="13">
        <f t="shared" si="44"/>
        <v>597.41999999999996</v>
      </c>
      <c r="T2145" s="13">
        <v>53</v>
      </c>
      <c r="U2145" s="13">
        <v>19.5</v>
      </c>
    </row>
    <row r="2146" spans="1:21" s="4" customFormat="1">
      <c r="A2146" s="10">
        <v>43027</v>
      </c>
      <c r="B2146" s="13">
        <v>245.45599999999999</v>
      </c>
      <c r="C2146" s="13">
        <v>171.125</v>
      </c>
      <c r="D2146" s="13">
        <v>54.177999999999997</v>
      </c>
      <c r="E2146" s="13">
        <v>112.398</v>
      </c>
      <c r="F2146" s="13">
        <v>105.229</v>
      </c>
      <c r="G2146" s="13">
        <v>77.031000000000006</v>
      </c>
      <c r="H2146" s="13">
        <v>130.89699999999999</v>
      </c>
      <c r="I2146" s="13">
        <v>143</v>
      </c>
      <c r="J2146" s="13">
        <v>110.5</v>
      </c>
      <c r="K2146" s="13">
        <v>171.839</v>
      </c>
      <c r="L2146" s="13">
        <v>173.393</v>
      </c>
      <c r="M2146" s="13">
        <v>70.384</v>
      </c>
      <c r="N2146" s="13">
        <v>54.569000000000003</v>
      </c>
      <c r="O2146" s="13">
        <v>96.421999999999997</v>
      </c>
      <c r="P2146" s="13">
        <v>63.061</v>
      </c>
      <c r="Q2146" s="13">
        <v>63.09</v>
      </c>
      <c r="R2146" s="13">
        <v>47.771999999999998</v>
      </c>
      <c r="S2146" s="13">
        <f t="shared" si="44"/>
        <v>596.9</v>
      </c>
      <c r="T2146" s="13">
        <v>53</v>
      </c>
      <c r="U2146" s="13">
        <v>19.5</v>
      </c>
    </row>
    <row r="2147" spans="1:21" s="4" customFormat="1">
      <c r="A2147" s="10">
        <v>43028</v>
      </c>
      <c r="B2147" s="13">
        <v>251.13800000000001</v>
      </c>
      <c r="C2147" s="13">
        <v>170.15199999999999</v>
      </c>
      <c r="D2147" s="13">
        <v>54.277000000000001</v>
      </c>
      <c r="E2147" s="13">
        <v>111.694</v>
      </c>
      <c r="F2147" s="13">
        <v>105.66200000000001</v>
      </c>
      <c r="G2147" s="13">
        <v>76.603999999999999</v>
      </c>
      <c r="H2147" s="13">
        <v>130.15899999999999</v>
      </c>
      <c r="I2147" s="13">
        <v>143</v>
      </c>
      <c r="J2147" s="13">
        <v>110.5</v>
      </c>
      <c r="K2147" s="13">
        <v>173.49700000000001</v>
      </c>
      <c r="L2147" s="13">
        <v>173.376</v>
      </c>
      <c r="M2147" s="13">
        <v>70.384</v>
      </c>
      <c r="N2147" s="13">
        <v>54.076000000000001</v>
      </c>
      <c r="O2147" s="13">
        <v>95.701999999999998</v>
      </c>
      <c r="P2147" s="13">
        <v>62.756</v>
      </c>
      <c r="Q2147" s="13">
        <v>63.021000000000001</v>
      </c>
      <c r="R2147" s="13">
        <v>47.771999999999998</v>
      </c>
      <c r="S2147" s="13">
        <f t="shared" si="44"/>
        <v>596.87</v>
      </c>
      <c r="T2147" s="13">
        <v>53</v>
      </c>
      <c r="U2147" s="13">
        <v>19.5</v>
      </c>
    </row>
    <row r="2148" spans="1:21" s="4" customFormat="1">
      <c r="A2148" s="10">
        <v>43029</v>
      </c>
      <c r="B2148" s="13">
        <v>251.13800000000001</v>
      </c>
      <c r="C2148" s="13">
        <v>170.15199999999999</v>
      </c>
      <c r="D2148" s="13">
        <v>54.277000000000001</v>
      </c>
      <c r="E2148" s="13">
        <v>111.694</v>
      </c>
      <c r="F2148" s="13">
        <v>105.66200000000001</v>
      </c>
      <c r="G2148" s="13">
        <v>76.603999999999999</v>
      </c>
      <c r="H2148" s="13">
        <v>130.15899999999999</v>
      </c>
      <c r="I2148" s="13">
        <v>143</v>
      </c>
      <c r="J2148" s="13">
        <v>110.5</v>
      </c>
      <c r="K2148" s="13">
        <v>173.49700000000001</v>
      </c>
      <c r="L2148" s="13">
        <v>173.376</v>
      </c>
      <c r="M2148" s="13">
        <v>70.384</v>
      </c>
      <c r="N2148" s="13">
        <v>54.076000000000001</v>
      </c>
      <c r="O2148" s="13">
        <v>95.701999999999998</v>
      </c>
      <c r="P2148" s="13">
        <v>62.756</v>
      </c>
      <c r="Q2148" s="13">
        <v>63.021000000000001</v>
      </c>
      <c r="R2148" s="13">
        <v>47.771999999999998</v>
      </c>
      <c r="S2148" s="13">
        <f t="shared" si="44"/>
        <v>596.87</v>
      </c>
      <c r="T2148" s="13">
        <v>53</v>
      </c>
      <c r="U2148" s="13">
        <v>19.5</v>
      </c>
    </row>
    <row r="2149" spans="1:21" s="4" customFormat="1">
      <c r="A2149" s="10">
        <v>43030</v>
      </c>
      <c r="B2149" s="13">
        <v>251.13800000000001</v>
      </c>
      <c r="C2149" s="13">
        <v>170.15199999999999</v>
      </c>
      <c r="D2149" s="13">
        <v>54.277000000000001</v>
      </c>
      <c r="E2149" s="13">
        <v>111.694</v>
      </c>
      <c r="F2149" s="13">
        <v>105.66200000000001</v>
      </c>
      <c r="G2149" s="13">
        <v>76.603999999999999</v>
      </c>
      <c r="H2149" s="13">
        <v>130.15899999999999</v>
      </c>
      <c r="I2149" s="13">
        <v>143</v>
      </c>
      <c r="J2149" s="13">
        <v>110.5</v>
      </c>
      <c r="K2149" s="13">
        <v>173.49700000000001</v>
      </c>
      <c r="L2149" s="13">
        <v>173.376</v>
      </c>
      <c r="M2149" s="13">
        <v>70.384</v>
      </c>
      <c r="N2149" s="13">
        <v>54.076000000000001</v>
      </c>
      <c r="O2149" s="13">
        <v>95.701999999999998</v>
      </c>
      <c r="P2149" s="13">
        <v>62.756</v>
      </c>
      <c r="Q2149" s="13">
        <v>63.021000000000001</v>
      </c>
      <c r="R2149" s="13">
        <v>47.771999999999998</v>
      </c>
      <c r="S2149" s="13">
        <f t="shared" si="44"/>
        <v>596.87</v>
      </c>
      <c r="T2149" s="13">
        <v>53</v>
      </c>
      <c r="U2149" s="13">
        <v>19.5</v>
      </c>
    </row>
    <row r="2150" spans="1:21" s="4" customFormat="1">
      <c r="A2150" s="10">
        <v>43031</v>
      </c>
      <c r="B2150" s="13">
        <v>245.334</v>
      </c>
      <c r="C2150" s="13">
        <v>171.13499999999999</v>
      </c>
      <c r="D2150" s="13">
        <v>53.776000000000003</v>
      </c>
      <c r="E2150" s="13">
        <v>112.09399999999999</v>
      </c>
      <c r="F2150" s="13">
        <v>106.553</v>
      </c>
      <c r="G2150" s="13">
        <v>76.094999999999999</v>
      </c>
      <c r="H2150" s="13">
        <v>130.131</v>
      </c>
      <c r="I2150" s="13">
        <v>143</v>
      </c>
      <c r="J2150" s="13">
        <v>110.5</v>
      </c>
      <c r="K2150" s="13">
        <v>174</v>
      </c>
      <c r="L2150" s="13">
        <v>176.08</v>
      </c>
      <c r="M2150" s="13">
        <v>69.855000000000004</v>
      </c>
      <c r="N2150" s="13">
        <v>52.21</v>
      </c>
      <c r="O2150" s="13">
        <v>94.29</v>
      </c>
      <c r="P2150" s="13">
        <v>62.043999999999997</v>
      </c>
      <c r="Q2150" s="13">
        <v>61.908999999999999</v>
      </c>
      <c r="R2150" s="13">
        <v>47.095999999999997</v>
      </c>
      <c r="S2150" s="13">
        <f t="shared" si="44"/>
        <v>597.13</v>
      </c>
      <c r="T2150" s="13">
        <v>53</v>
      </c>
      <c r="U2150" s="13">
        <v>19.5</v>
      </c>
    </row>
    <row r="2151" spans="1:21" s="4" customFormat="1">
      <c r="A2151" s="10">
        <v>43032</v>
      </c>
      <c r="B2151" s="13">
        <v>245.53800000000001</v>
      </c>
      <c r="C2151" s="13">
        <v>171.642</v>
      </c>
      <c r="D2151" s="13">
        <v>53.524999999999999</v>
      </c>
      <c r="E2151" s="13">
        <v>112.259</v>
      </c>
      <c r="F2151" s="13">
        <v>106.78400000000001</v>
      </c>
      <c r="G2151" s="13">
        <v>76.335999999999999</v>
      </c>
      <c r="H2151" s="13">
        <v>129.80799999999999</v>
      </c>
      <c r="I2151" s="13">
        <v>143</v>
      </c>
      <c r="J2151" s="13">
        <v>110.5</v>
      </c>
      <c r="K2151" s="13">
        <v>175.459</v>
      </c>
      <c r="L2151" s="13">
        <v>179.84399999999999</v>
      </c>
      <c r="M2151" s="13">
        <v>71.150000000000006</v>
      </c>
      <c r="N2151" s="13">
        <v>51.542999999999999</v>
      </c>
      <c r="O2151" s="13">
        <v>94</v>
      </c>
      <c r="P2151" s="13">
        <v>62.423000000000002</v>
      </c>
      <c r="Q2151" s="13">
        <v>62.304000000000002</v>
      </c>
      <c r="R2151" s="13">
        <v>47.177999999999997</v>
      </c>
      <c r="S2151" s="13">
        <f t="shared" si="44"/>
        <v>596.9</v>
      </c>
      <c r="T2151" s="13">
        <v>53</v>
      </c>
      <c r="U2151" s="13">
        <v>19.5</v>
      </c>
    </row>
    <row r="2152" spans="1:21" s="4" customFormat="1">
      <c r="A2152" s="10">
        <v>43033</v>
      </c>
      <c r="B2152" s="13">
        <v>248.244</v>
      </c>
      <c r="C2152" s="13">
        <v>172.79499999999999</v>
      </c>
      <c r="D2152" s="13">
        <v>53.494999999999997</v>
      </c>
      <c r="E2152" s="13">
        <v>113.05800000000001</v>
      </c>
      <c r="F2152" s="13">
        <v>108.229</v>
      </c>
      <c r="G2152" s="13">
        <v>76.149000000000001</v>
      </c>
      <c r="H2152" s="13">
        <v>130.32599999999999</v>
      </c>
      <c r="I2152" s="13">
        <v>143</v>
      </c>
      <c r="J2152" s="13">
        <v>110.5</v>
      </c>
      <c r="K2152" s="13">
        <v>183.22900000000001</v>
      </c>
      <c r="L2152" s="13">
        <v>182.422</v>
      </c>
      <c r="M2152" s="13">
        <v>70.816999999999993</v>
      </c>
      <c r="N2152" s="13">
        <v>49.334000000000003</v>
      </c>
      <c r="O2152" s="13">
        <v>92.858999999999995</v>
      </c>
      <c r="P2152" s="13">
        <v>61.747</v>
      </c>
      <c r="Q2152" s="13">
        <v>62.093000000000004</v>
      </c>
      <c r="R2152" s="13">
        <v>46.878</v>
      </c>
      <c r="S2152" s="13">
        <f t="shared" si="44"/>
        <v>597.34</v>
      </c>
      <c r="T2152" s="13">
        <v>53</v>
      </c>
      <c r="U2152" s="13">
        <v>19.5</v>
      </c>
    </row>
    <row r="2153" spans="1:21" s="4" customFormat="1">
      <c r="A2153" s="10">
        <v>43034</v>
      </c>
      <c r="B2153" s="13">
        <v>254.66</v>
      </c>
      <c r="C2153" s="13">
        <v>177.15</v>
      </c>
      <c r="D2153" s="13">
        <v>53.959000000000003</v>
      </c>
      <c r="E2153" s="13">
        <v>114.976</v>
      </c>
      <c r="F2153" s="13">
        <v>109.696</v>
      </c>
      <c r="G2153" s="13">
        <v>76.066999999999993</v>
      </c>
      <c r="H2153" s="13">
        <v>128.46799999999999</v>
      </c>
      <c r="I2153" s="13">
        <v>143</v>
      </c>
      <c r="J2153" s="13">
        <v>110.5</v>
      </c>
      <c r="K2153" s="13">
        <v>188.80799999999999</v>
      </c>
      <c r="L2153" s="13">
        <v>189.113</v>
      </c>
      <c r="M2153" s="13">
        <v>71.712000000000003</v>
      </c>
      <c r="N2153" s="13">
        <v>48.295000000000002</v>
      </c>
      <c r="O2153" s="13">
        <v>93.501999999999995</v>
      </c>
      <c r="P2153" s="13">
        <v>62.216999999999999</v>
      </c>
      <c r="Q2153" s="13">
        <v>62.183</v>
      </c>
      <c r="R2153" s="13">
        <v>46.509</v>
      </c>
      <c r="S2153" s="13">
        <f t="shared" si="44"/>
        <v>597.30999999999995</v>
      </c>
      <c r="T2153" s="13">
        <v>53</v>
      </c>
      <c r="U2153" s="13">
        <v>19.5</v>
      </c>
    </row>
    <row r="2154" spans="1:21" s="4" customFormat="1">
      <c r="A2154" s="10">
        <v>43035</v>
      </c>
      <c r="B2154" s="13">
        <v>246.92</v>
      </c>
      <c r="C2154" s="13">
        <v>173.852</v>
      </c>
      <c r="D2154" s="13">
        <v>51.481000000000002</v>
      </c>
      <c r="E2154" s="13">
        <v>111.678</v>
      </c>
      <c r="F2154" s="13">
        <v>107.866</v>
      </c>
      <c r="G2154" s="13">
        <v>74.861999999999995</v>
      </c>
      <c r="H2154" s="13">
        <v>128.92699999999999</v>
      </c>
      <c r="I2154" s="13">
        <v>143</v>
      </c>
      <c r="J2154" s="13">
        <v>110.5</v>
      </c>
      <c r="K2154" s="13">
        <v>189.11699999999999</v>
      </c>
      <c r="L2154" s="13">
        <v>190.679</v>
      </c>
      <c r="M2154" s="13">
        <v>71.637</v>
      </c>
      <c r="N2154" s="13">
        <v>49.326000000000001</v>
      </c>
      <c r="O2154" s="13">
        <v>94.316000000000003</v>
      </c>
      <c r="P2154" s="13">
        <v>62.883000000000003</v>
      </c>
      <c r="Q2154" s="13">
        <v>62.813000000000002</v>
      </c>
      <c r="R2154" s="13">
        <v>46.509</v>
      </c>
      <c r="S2154" s="13">
        <f t="shared" si="44"/>
        <v>597.41999999999996</v>
      </c>
      <c r="T2154" s="13">
        <v>53</v>
      </c>
      <c r="U2154" s="13">
        <v>19.5</v>
      </c>
    </row>
    <row r="2155" spans="1:21" s="4" customFormat="1">
      <c r="A2155" s="10">
        <v>43036</v>
      </c>
      <c r="B2155" s="13">
        <v>246.92</v>
      </c>
      <c r="C2155" s="13">
        <v>173.852</v>
      </c>
      <c r="D2155" s="13">
        <v>51.481000000000002</v>
      </c>
      <c r="E2155" s="13">
        <v>111.678</v>
      </c>
      <c r="F2155" s="13">
        <v>107.866</v>
      </c>
      <c r="G2155" s="13">
        <v>74.861999999999995</v>
      </c>
      <c r="H2155" s="13">
        <v>128.92699999999999</v>
      </c>
      <c r="I2155" s="13">
        <v>143</v>
      </c>
      <c r="J2155" s="13">
        <v>110.5</v>
      </c>
      <c r="K2155" s="13">
        <v>189.11699999999999</v>
      </c>
      <c r="L2155" s="13">
        <v>190.679</v>
      </c>
      <c r="M2155" s="13">
        <v>71.637</v>
      </c>
      <c r="N2155" s="13">
        <v>49.326000000000001</v>
      </c>
      <c r="O2155" s="13">
        <v>94.316000000000003</v>
      </c>
      <c r="P2155" s="13">
        <v>62.883000000000003</v>
      </c>
      <c r="Q2155" s="13">
        <v>62.813000000000002</v>
      </c>
      <c r="R2155" s="13">
        <v>46.509</v>
      </c>
      <c r="S2155" s="13">
        <f t="shared" si="44"/>
        <v>597.41999999999996</v>
      </c>
      <c r="T2155" s="13">
        <v>53</v>
      </c>
      <c r="U2155" s="13">
        <v>19.5</v>
      </c>
    </row>
    <row r="2156" spans="1:21" s="4" customFormat="1">
      <c r="A2156" s="10">
        <v>43037</v>
      </c>
      <c r="B2156" s="13">
        <v>246.92</v>
      </c>
      <c r="C2156" s="13">
        <v>173.852</v>
      </c>
      <c r="D2156" s="13">
        <v>51.481000000000002</v>
      </c>
      <c r="E2156" s="13">
        <v>111.678</v>
      </c>
      <c r="F2156" s="13">
        <v>107.866</v>
      </c>
      <c r="G2156" s="13">
        <v>74.861999999999995</v>
      </c>
      <c r="H2156" s="13">
        <v>128.92699999999999</v>
      </c>
      <c r="I2156" s="13">
        <v>143</v>
      </c>
      <c r="J2156" s="13">
        <v>110.5</v>
      </c>
      <c r="K2156" s="13">
        <v>189.11699999999999</v>
      </c>
      <c r="L2156" s="13">
        <v>190.679</v>
      </c>
      <c r="M2156" s="13">
        <v>71.637</v>
      </c>
      <c r="N2156" s="13">
        <v>49.326000000000001</v>
      </c>
      <c r="O2156" s="13">
        <v>94.316000000000003</v>
      </c>
      <c r="P2156" s="13">
        <v>62.883000000000003</v>
      </c>
      <c r="Q2156" s="13">
        <v>62.813000000000002</v>
      </c>
      <c r="R2156" s="13">
        <v>46.509</v>
      </c>
      <c r="S2156" s="13">
        <f t="shared" si="44"/>
        <v>597.41999999999996</v>
      </c>
      <c r="T2156" s="13">
        <v>53</v>
      </c>
      <c r="U2156" s="13">
        <v>19.5</v>
      </c>
    </row>
    <row r="2157" spans="1:21" s="4" customFormat="1">
      <c r="A2157" s="10">
        <v>43038</v>
      </c>
      <c r="B2157" s="13">
        <v>241.358</v>
      </c>
      <c r="C2157" s="13">
        <v>172.87</v>
      </c>
      <c r="D2157" s="13">
        <v>51.05</v>
      </c>
      <c r="E2157" s="13">
        <v>110.91500000000001</v>
      </c>
      <c r="F2157" s="13">
        <v>107.934</v>
      </c>
      <c r="G2157" s="13">
        <v>74.031999999999996</v>
      </c>
      <c r="H2157" s="13">
        <v>126.807</v>
      </c>
      <c r="I2157" s="13">
        <v>143</v>
      </c>
      <c r="J2157" s="13">
        <v>110.5</v>
      </c>
      <c r="K2157" s="13">
        <v>183.703</v>
      </c>
      <c r="L2157" s="13">
        <v>185.72</v>
      </c>
      <c r="M2157" s="13">
        <v>72.936000000000007</v>
      </c>
      <c r="N2157" s="13">
        <v>50.948999999999998</v>
      </c>
      <c r="O2157" s="13">
        <v>93.96</v>
      </c>
      <c r="P2157" s="13">
        <v>63.156999999999996</v>
      </c>
      <c r="Q2157" s="13">
        <v>63.369</v>
      </c>
      <c r="R2157" s="13">
        <v>46.250999999999998</v>
      </c>
      <c r="S2157" s="13">
        <f t="shared" si="44"/>
        <v>596.89</v>
      </c>
      <c r="T2157" s="13">
        <v>53</v>
      </c>
      <c r="U2157" s="13">
        <v>19.5</v>
      </c>
    </row>
    <row r="2158" spans="1:21" s="4" customFormat="1">
      <c r="A2158" s="10">
        <v>43039</v>
      </c>
      <c r="B2158" s="13">
        <v>240.029</v>
      </c>
      <c r="C2158" s="13">
        <v>171.76900000000001</v>
      </c>
      <c r="D2158" s="13">
        <v>50.938000000000002</v>
      </c>
      <c r="E2158" s="13">
        <v>110.261</v>
      </c>
      <c r="F2158" s="13">
        <v>106.88200000000001</v>
      </c>
      <c r="G2158" s="13">
        <v>70.951999999999998</v>
      </c>
      <c r="H2158" s="13">
        <v>129.411</v>
      </c>
      <c r="I2158" s="13">
        <v>143</v>
      </c>
      <c r="J2158" s="13">
        <v>110.5</v>
      </c>
      <c r="K2158" s="13">
        <v>185.02199999999999</v>
      </c>
      <c r="L2158" s="13">
        <v>185.65700000000001</v>
      </c>
      <c r="M2158" s="13">
        <v>72.805999999999997</v>
      </c>
      <c r="N2158" s="13">
        <v>52.18</v>
      </c>
      <c r="O2158" s="13">
        <v>94</v>
      </c>
      <c r="P2158" s="13">
        <v>63.173999999999999</v>
      </c>
      <c r="Q2158" s="13">
        <v>63.109000000000002</v>
      </c>
      <c r="R2158" s="13">
        <v>46.363999999999997</v>
      </c>
      <c r="S2158" s="13">
        <f t="shared" si="44"/>
        <v>597.4</v>
      </c>
      <c r="T2158" s="13">
        <v>53</v>
      </c>
      <c r="U2158" s="13">
        <v>19.5</v>
      </c>
    </row>
    <row r="2159" spans="1:21" s="4" customFormat="1">
      <c r="A2159" s="10">
        <v>43040</v>
      </c>
      <c r="B2159" s="13">
        <v>243.565</v>
      </c>
      <c r="C2159" s="13">
        <v>171.28299999999999</v>
      </c>
      <c r="D2159" s="13">
        <v>50.707999999999998</v>
      </c>
      <c r="E2159" s="13">
        <v>114.246</v>
      </c>
      <c r="F2159" s="13">
        <v>107.623</v>
      </c>
      <c r="G2159" s="13">
        <v>70.992000000000004</v>
      </c>
      <c r="H2159" s="13">
        <v>129.28299999999999</v>
      </c>
      <c r="I2159" s="13">
        <v>143</v>
      </c>
      <c r="J2159" s="13">
        <v>110.5</v>
      </c>
      <c r="K2159" s="13">
        <v>184.38300000000001</v>
      </c>
      <c r="L2159" s="13">
        <v>188.58600000000001</v>
      </c>
      <c r="M2159" s="13">
        <v>70.53</v>
      </c>
      <c r="N2159" s="13">
        <v>51.296999999999997</v>
      </c>
      <c r="O2159" s="13">
        <v>93.070999999999998</v>
      </c>
      <c r="P2159" s="13">
        <v>62.756999999999998</v>
      </c>
      <c r="Q2159" s="13">
        <v>62.735999999999997</v>
      </c>
      <c r="R2159" s="13">
        <v>47.222999999999999</v>
      </c>
      <c r="S2159" s="13">
        <f t="shared" si="44"/>
        <v>597.37</v>
      </c>
      <c r="T2159" s="13">
        <v>53</v>
      </c>
      <c r="U2159" s="13">
        <v>19.5</v>
      </c>
    </row>
    <row r="2160" spans="1:21" s="4" customFormat="1">
      <c r="A2160" s="10">
        <v>43041</v>
      </c>
      <c r="B2160" s="13">
        <v>239.61500000000001</v>
      </c>
      <c r="C2160" s="13">
        <v>170.048</v>
      </c>
      <c r="D2160" s="13">
        <v>50.631999999999998</v>
      </c>
      <c r="E2160" s="13">
        <v>115.26900000000001</v>
      </c>
      <c r="F2160" s="13">
        <v>106.768</v>
      </c>
      <c r="G2160" s="13">
        <v>71.111000000000004</v>
      </c>
      <c r="H2160" s="13">
        <v>129.90600000000001</v>
      </c>
      <c r="I2160" s="13">
        <v>143</v>
      </c>
      <c r="J2160" s="13">
        <v>110.5</v>
      </c>
      <c r="K2160" s="13">
        <v>183.72499999999999</v>
      </c>
      <c r="L2160" s="13">
        <v>190.47800000000001</v>
      </c>
      <c r="M2160" s="13">
        <v>70.492999999999995</v>
      </c>
      <c r="N2160" s="13">
        <v>52.734999999999999</v>
      </c>
      <c r="O2160" s="13">
        <v>93.563999999999993</v>
      </c>
      <c r="P2160" s="13">
        <v>63.018000000000001</v>
      </c>
      <c r="Q2160" s="13">
        <v>62.988</v>
      </c>
      <c r="R2160" s="13">
        <v>47.222999999999999</v>
      </c>
      <c r="S2160" s="13">
        <f t="shared" si="44"/>
        <v>597.12</v>
      </c>
      <c r="T2160" s="13">
        <v>53</v>
      </c>
      <c r="U2160" s="13">
        <v>19.5</v>
      </c>
    </row>
    <row r="2161" spans="1:21" s="4" customFormat="1">
      <c r="A2161" s="10">
        <v>43042</v>
      </c>
      <c r="B2161" s="13">
        <v>243.886</v>
      </c>
      <c r="C2161" s="13">
        <v>173.21100000000001</v>
      </c>
      <c r="D2161" s="13">
        <v>50.789000000000001</v>
      </c>
      <c r="E2161" s="13">
        <v>116.72199999999999</v>
      </c>
      <c r="F2161" s="13">
        <v>107.63</v>
      </c>
      <c r="G2161" s="13">
        <v>71.917000000000002</v>
      </c>
      <c r="H2161" s="13">
        <v>133.96899999999999</v>
      </c>
      <c r="I2161" s="13">
        <v>143</v>
      </c>
      <c r="J2161" s="13">
        <v>110.5</v>
      </c>
      <c r="K2161" s="13">
        <v>190.029</v>
      </c>
      <c r="L2161" s="13">
        <v>198.09700000000001</v>
      </c>
      <c r="M2161" s="13">
        <v>68.882000000000005</v>
      </c>
      <c r="N2161" s="13">
        <v>52.521000000000001</v>
      </c>
      <c r="O2161" s="13">
        <v>93.593999999999994</v>
      </c>
      <c r="P2161" s="13">
        <v>63.243000000000002</v>
      </c>
      <c r="Q2161" s="13">
        <v>63.052999999999997</v>
      </c>
      <c r="R2161" s="13">
        <v>47.222999999999999</v>
      </c>
      <c r="S2161" s="13">
        <f t="shared" si="44"/>
        <v>597.35</v>
      </c>
      <c r="T2161" s="13">
        <v>53</v>
      </c>
      <c r="U2161" s="13">
        <v>19.5</v>
      </c>
    </row>
    <row r="2162" spans="1:21" s="4" customFormat="1">
      <c r="A2162" s="10">
        <v>43043</v>
      </c>
      <c r="B2162" s="13">
        <v>243.886</v>
      </c>
      <c r="C2162" s="13">
        <v>173.21100000000001</v>
      </c>
      <c r="D2162" s="13">
        <v>50.789000000000001</v>
      </c>
      <c r="E2162" s="13">
        <v>116.72199999999999</v>
      </c>
      <c r="F2162" s="13">
        <v>107.63</v>
      </c>
      <c r="G2162" s="13">
        <v>71.917000000000002</v>
      </c>
      <c r="H2162" s="13">
        <v>133.96899999999999</v>
      </c>
      <c r="I2162" s="13">
        <v>143</v>
      </c>
      <c r="J2162" s="13">
        <v>110.5</v>
      </c>
      <c r="K2162" s="13">
        <v>190.029</v>
      </c>
      <c r="L2162" s="13">
        <v>198.09700000000001</v>
      </c>
      <c r="M2162" s="13">
        <v>68.882000000000005</v>
      </c>
      <c r="N2162" s="13">
        <v>52.521000000000001</v>
      </c>
      <c r="O2162" s="13">
        <v>93.593999999999994</v>
      </c>
      <c r="P2162" s="13">
        <v>63.243000000000002</v>
      </c>
      <c r="Q2162" s="13">
        <v>63.052999999999997</v>
      </c>
      <c r="R2162" s="13">
        <v>47.222999999999999</v>
      </c>
      <c r="S2162" s="13">
        <f t="shared" si="44"/>
        <v>597.35</v>
      </c>
      <c r="T2162" s="13">
        <v>53</v>
      </c>
      <c r="U2162" s="13">
        <v>19.5</v>
      </c>
    </row>
    <row r="2163" spans="1:21" s="4" customFormat="1">
      <c r="A2163" s="10">
        <v>43044</v>
      </c>
      <c r="B2163" s="13">
        <v>243.886</v>
      </c>
      <c r="C2163" s="13">
        <v>173.21100000000001</v>
      </c>
      <c r="D2163" s="13">
        <v>50.789000000000001</v>
      </c>
      <c r="E2163" s="13">
        <v>116.72199999999999</v>
      </c>
      <c r="F2163" s="13">
        <v>107.63</v>
      </c>
      <c r="G2163" s="13">
        <v>71.917000000000002</v>
      </c>
      <c r="H2163" s="13">
        <v>133.96899999999999</v>
      </c>
      <c r="I2163" s="13">
        <v>143</v>
      </c>
      <c r="J2163" s="13">
        <v>110.5</v>
      </c>
      <c r="K2163" s="13">
        <v>190.029</v>
      </c>
      <c r="L2163" s="13">
        <v>198.09700000000001</v>
      </c>
      <c r="M2163" s="13">
        <v>68.882000000000005</v>
      </c>
      <c r="N2163" s="13">
        <v>52.521000000000001</v>
      </c>
      <c r="O2163" s="13">
        <v>93.593999999999994</v>
      </c>
      <c r="P2163" s="13">
        <v>63.243000000000002</v>
      </c>
      <c r="Q2163" s="13">
        <v>63.052999999999997</v>
      </c>
      <c r="R2163" s="13">
        <v>47.222999999999999</v>
      </c>
      <c r="S2163" s="13">
        <f t="shared" si="44"/>
        <v>597.35</v>
      </c>
      <c r="T2163" s="13">
        <v>53</v>
      </c>
      <c r="U2163" s="13">
        <v>19.5</v>
      </c>
    </row>
    <row r="2164" spans="1:21" s="4" customFormat="1">
      <c r="A2164" s="10">
        <v>43045</v>
      </c>
      <c r="B2164" s="13">
        <v>245.25399999999999</v>
      </c>
      <c r="C2164" s="13">
        <v>171.22900000000001</v>
      </c>
      <c r="D2164" s="13">
        <v>50.726999999999997</v>
      </c>
      <c r="E2164" s="13">
        <v>115.863</v>
      </c>
      <c r="F2164" s="13">
        <v>105.91</v>
      </c>
      <c r="G2164" s="13">
        <v>71.468000000000004</v>
      </c>
      <c r="H2164" s="13">
        <v>134.76599999999999</v>
      </c>
      <c r="I2164" s="13">
        <v>143</v>
      </c>
      <c r="J2164" s="13">
        <v>110.5</v>
      </c>
      <c r="K2164" s="13">
        <v>190.315</v>
      </c>
      <c r="L2164" s="13">
        <v>198.28100000000001</v>
      </c>
      <c r="M2164" s="13">
        <v>70.192999999999998</v>
      </c>
      <c r="N2164" s="13">
        <v>55.478000000000002</v>
      </c>
      <c r="O2164" s="13">
        <v>95.331999999999994</v>
      </c>
      <c r="P2164" s="13">
        <v>63.997999999999998</v>
      </c>
      <c r="Q2164" s="13">
        <v>63.982999999999997</v>
      </c>
      <c r="R2164" s="13">
        <v>47.079000000000001</v>
      </c>
      <c r="S2164" s="13">
        <f t="shared" si="44"/>
        <v>597.35</v>
      </c>
      <c r="T2164" s="13">
        <v>53</v>
      </c>
      <c r="U2164" s="13">
        <v>19.5</v>
      </c>
    </row>
    <row r="2165" spans="1:21" s="4" customFormat="1">
      <c r="A2165" s="10">
        <v>43046</v>
      </c>
      <c r="B2165" s="13">
        <v>255.21799999999999</v>
      </c>
      <c r="C2165" s="13">
        <v>177.744</v>
      </c>
      <c r="D2165" s="13">
        <v>52.389000000000003</v>
      </c>
      <c r="E2165" s="13">
        <v>119.291</v>
      </c>
      <c r="F2165" s="13">
        <v>109.239</v>
      </c>
      <c r="G2165" s="13">
        <v>73.37</v>
      </c>
      <c r="H2165" s="13">
        <v>138.99100000000001</v>
      </c>
      <c r="I2165" s="13">
        <v>143</v>
      </c>
      <c r="J2165" s="13">
        <v>110.5</v>
      </c>
      <c r="K2165" s="13">
        <v>195.845</v>
      </c>
      <c r="L2165" s="13">
        <v>204.774</v>
      </c>
      <c r="M2165" s="13">
        <v>71.492000000000004</v>
      </c>
      <c r="N2165" s="13">
        <v>56.572000000000003</v>
      </c>
      <c r="O2165" s="13">
        <v>96.608000000000004</v>
      </c>
      <c r="P2165" s="13">
        <v>64.12</v>
      </c>
      <c r="Q2165" s="13">
        <v>64.287000000000006</v>
      </c>
      <c r="R2165" s="13">
        <v>47.42</v>
      </c>
      <c r="S2165" s="13">
        <f t="shared" si="44"/>
        <v>597.41</v>
      </c>
      <c r="T2165" s="13">
        <v>53</v>
      </c>
      <c r="U2165" s="13">
        <v>19.5</v>
      </c>
    </row>
    <row r="2166" spans="1:21" s="4" customFormat="1">
      <c r="A2166" s="10">
        <v>43047</v>
      </c>
      <c r="B2166" s="13">
        <v>252.42</v>
      </c>
      <c r="C2166" s="13">
        <v>176.261</v>
      </c>
      <c r="D2166" s="13">
        <v>52.692999999999998</v>
      </c>
      <c r="E2166" s="13">
        <v>120.123</v>
      </c>
      <c r="F2166" s="13">
        <v>108.572</v>
      </c>
      <c r="G2166" s="13">
        <v>73.316999999999993</v>
      </c>
      <c r="H2166" s="13">
        <v>137.94300000000001</v>
      </c>
      <c r="I2166" s="13">
        <v>143</v>
      </c>
      <c r="J2166" s="13">
        <v>110.5</v>
      </c>
      <c r="K2166" s="13">
        <v>196.393</v>
      </c>
      <c r="L2166" s="13">
        <v>207.83699999999999</v>
      </c>
      <c r="M2166" s="13">
        <v>72.39</v>
      </c>
      <c r="N2166" s="13">
        <v>58.780999999999999</v>
      </c>
      <c r="O2166" s="13">
        <v>100.378</v>
      </c>
      <c r="P2166" s="13">
        <v>66.075999999999993</v>
      </c>
      <c r="Q2166" s="13">
        <v>66.664000000000001</v>
      </c>
      <c r="R2166" s="13">
        <v>48.582999999999998</v>
      </c>
      <c r="S2166" s="13">
        <f t="shared" si="44"/>
        <v>597.16999999999996</v>
      </c>
      <c r="T2166" s="13">
        <v>53</v>
      </c>
      <c r="U2166" s="13">
        <v>19.5</v>
      </c>
    </row>
    <row r="2167" spans="1:21" s="4" customFormat="1">
      <c r="A2167" s="10">
        <v>43048</v>
      </c>
      <c r="B2167" s="13">
        <v>255.61600000000001</v>
      </c>
      <c r="C2167" s="13">
        <v>177.19200000000001</v>
      </c>
      <c r="D2167" s="13">
        <v>53.073</v>
      </c>
      <c r="E2167" s="13">
        <v>122.32599999999999</v>
      </c>
      <c r="F2167" s="13">
        <v>109.548</v>
      </c>
      <c r="G2167" s="13">
        <v>74.180000000000007</v>
      </c>
      <c r="H2167" s="13">
        <v>140.81700000000001</v>
      </c>
      <c r="I2167" s="13">
        <v>143</v>
      </c>
      <c r="J2167" s="13">
        <v>110.5</v>
      </c>
      <c r="K2167" s="13">
        <v>205.50200000000001</v>
      </c>
      <c r="L2167" s="13">
        <v>212.637</v>
      </c>
      <c r="M2167" s="13">
        <v>71.820999999999998</v>
      </c>
      <c r="N2167" s="13">
        <v>59.101999999999997</v>
      </c>
      <c r="O2167" s="13">
        <v>100.416</v>
      </c>
      <c r="P2167" s="13">
        <v>66.622</v>
      </c>
      <c r="Q2167" s="13">
        <v>66.911000000000001</v>
      </c>
      <c r="R2167" s="13">
        <v>48.582999999999998</v>
      </c>
      <c r="S2167" s="13">
        <f t="shared" si="44"/>
        <v>597.17999999999995</v>
      </c>
      <c r="T2167" s="13">
        <v>53</v>
      </c>
      <c r="U2167" s="13">
        <v>19.5</v>
      </c>
    </row>
    <row r="2168" spans="1:21" s="4" customFormat="1">
      <c r="A2168" s="10">
        <v>43049</v>
      </c>
      <c r="B2168" s="13">
        <v>256.774</v>
      </c>
      <c r="C2168" s="13">
        <v>179.547</v>
      </c>
      <c r="D2168" s="13">
        <v>53.59</v>
      </c>
      <c r="E2168" s="13">
        <v>123.34699999999999</v>
      </c>
      <c r="F2168" s="13">
        <v>110.515</v>
      </c>
      <c r="G2168" s="13">
        <v>74.938000000000002</v>
      </c>
      <c r="H2168" s="13">
        <v>139.648</v>
      </c>
      <c r="I2168" s="13">
        <v>143</v>
      </c>
      <c r="J2168" s="13">
        <v>110.5</v>
      </c>
      <c r="K2168" s="13">
        <v>208.34700000000001</v>
      </c>
      <c r="L2168" s="13">
        <v>213.36699999999999</v>
      </c>
      <c r="M2168" s="13">
        <v>72.692999999999998</v>
      </c>
      <c r="N2168" s="13">
        <v>61.420999999999999</v>
      </c>
      <c r="O2168" s="13">
        <v>103.83</v>
      </c>
      <c r="P2168" s="13">
        <v>68.769000000000005</v>
      </c>
      <c r="Q2168" s="13">
        <v>68.978999999999999</v>
      </c>
      <c r="R2168" s="13">
        <v>49.274999999999999</v>
      </c>
      <c r="S2168" s="13">
        <f t="shared" si="44"/>
        <v>597.44000000000005</v>
      </c>
      <c r="T2168" s="13">
        <v>53</v>
      </c>
      <c r="U2168" s="13">
        <v>19.5</v>
      </c>
    </row>
    <row r="2169" spans="1:21" s="4" customFormat="1">
      <c r="A2169" s="10">
        <v>43050</v>
      </c>
      <c r="B2169" s="13">
        <v>256.774</v>
      </c>
      <c r="C2169" s="13">
        <v>179.547</v>
      </c>
      <c r="D2169" s="13">
        <v>53.59</v>
      </c>
      <c r="E2169" s="13">
        <v>123.34699999999999</v>
      </c>
      <c r="F2169" s="13">
        <v>110.515</v>
      </c>
      <c r="G2169" s="13">
        <v>74.938000000000002</v>
      </c>
      <c r="H2169" s="13">
        <v>139.648</v>
      </c>
      <c r="I2169" s="13">
        <v>143</v>
      </c>
      <c r="J2169" s="13">
        <v>110.5</v>
      </c>
      <c r="K2169" s="13">
        <v>208.34700000000001</v>
      </c>
      <c r="L2169" s="13">
        <v>213.36699999999999</v>
      </c>
      <c r="M2169" s="13">
        <v>72.692999999999998</v>
      </c>
      <c r="N2169" s="13">
        <v>61.420999999999999</v>
      </c>
      <c r="O2169" s="13">
        <v>103.83</v>
      </c>
      <c r="P2169" s="13">
        <v>68.769000000000005</v>
      </c>
      <c r="Q2169" s="13">
        <v>68.978999999999999</v>
      </c>
      <c r="R2169" s="13">
        <v>49.274999999999999</v>
      </c>
      <c r="S2169" s="13">
        <f t="shared" si="44"/>
        <v>597.44000000000005</v>
      </c>
      <c r="T2169" s="13">
        <v>53</v>
      </c>
      <c r="U2169" s="13">
        <v>19.5</v>
      </c>
    </row>
    <row r="2170" spans="1:21" s="4" customFormat="1">
      <c r="A2170" s="10">
        <v>43051</v>
      </c>
      <c r="B2170" s="13">
        <v>256.774</v>
      </c>
      <c r="C2170" s="13">
        <v>179.547</v>
      </c>
      <c r="D2170" s="13">
        <v>53.59</v>
      </c>
      <c r="E2170" s="13">
        <v>123.34699999999999</v>
      </c>
      <c r="F2170" s="13">
        <v>110.515</v>
      </c>
      <c r="G2170" s="13">
        <v>74.938000000000002</v>
      </c>
      <c r="H2170" s="13">
        <v>139.648</v>
      </c>
      <c r="I2170" s="13">
        <v>143</v>
      </c>
      <c r="J2170" s="13">
        <v>110.5</v>
      </c>
      <c r="K2170" s="13">
        <v>208.34700000000001</v>
      </c>
      <c r="L2170" s="13">
        <v>213.36699999999999</v>
      </c>
      <c r="M2170" s="13">
        <v>72.692999999999998</v>
      </c>
      <c r="N2170" s="13">
        <v>61.420999999999999</v>
      </c>
      <c r="O2170" s="13">
        <v>103.83</v>
      </c>
      <c r="P2170" s="13">
        <v>68.769000000000005</v>
      </c>
      <c r="Q2170" s="13">
        <v>68.978999999999999</v>
      </c>
      <c r="R2170" s="13">
        <v>49.274999999999999</v>
      </c>
      <c r="S2170" s="13">
        <f t="shared" si="44"/>
        <v>597.44000000000005</v>
      </c>
      <c r="T2170" s="13">
        <v>53</v>
      </c>
      <c r="U2170" s="13">
        <v>19.5</v>
      </c>
    </row>
    <row r="2171" spans="1:21" s="4" customFormat="1">
      <c r="A2171" s="10">
        <v>43052</v>
      </c>
      <c r="B2171" s="13">
        <v>255.43299999999999</v>
      </c>
      <c r="C2171" s="13">
        <v>180.08199999999999</v>
      </c>
      <c r="D2171" s="13">
        <v>53.488</v>
      </c>
      <c r="E2171" s="13">
        <v>123.012</v>
      </c>
      <c r="F2171" s="13">
        <v>110.4</v>
      </c>
      <c r="G2171" s="13">
        <v>74.959000000000003</v>
      </c>
      <c r="H2171" s="13">
        <v>139.53800000000001</v>
      </c>
      <c r="I2171" s="13">
        <v>143</v>
      </c>
      <c r="J2171" s="13">
        <v>110.5</v>
      </c>
      <c r="K2171" s="13">
        <v>213.024</v>
      </c>
      <c r="L2171" s="13">
        <v>214.78</v>
      </c>
      <c r="M2171" s="13">
        <v>71.935000000000002</v>
      </c>
      <c r="N2171" s="13">
        <v>61.543999999999997</v>
      </c>
      <c r="O2171" s="13">
        <v>103.185</v>
      </c>
      <c r="P2171" s="13">
        <v>68.802000000000007</v>
      </c>
      <c r="Q2171" s="13">
        <v>69.56</v>
      </c>
      <c r="R2171" s="13">
        <v>49.381999999999998</v>
      </c>
      <c r="S2171" s="13">
        <f t="shared" si="44"/>
        <v>597.66999999999996</v>
      </c>
      <c r="T2171" s="13">
        <v>53</v>
      </c>
      <c r="U2171" s="13">
        <v>19.5</v>
      </c>
    </row>
    <row r="2172" spans="1:21" s="4" customFormat="1">
      <c r="A2172" s="10">
        <v>43053</v>
      </c>
      <c r="B2172" s="13">
        <v>256.45100000000002</v>
      </c>
      <c r="C2172" s="13">
        <v>181.71799999999999</v>
      </c>
      <c r="D2172" s="13">
        <v>54.152999999999999</v>
      </c>
      <c r="E2172" s="13">
        <v>124.1</v>
      </c>
      <c r="F2172" s="13">
        <v>111.881</v>
      </c>
      <c r="G2172" s="13">
        <v>75.025000000000006</v>
      </c>
      <c r="H2172" s="13">
        <v>139.536</v>
      </c>
      <c r="I2172" s="13">
        <v>143</v>
      </c>
      <c r="J2172" s="13">
        <v>110.5</v>
      </c>
      <c r="K2172" s="13">
        <v>208.30099999999999</v>
      </c>
      <c r="L2172" s="13">
        <v>214.99600000000001</v>
      </c>
      <c r="M2172" s="13">
        <v>69.878</v>
      </c>
      <c r="N2172" s="13">
        <v>60.877000000000002</v>
      </c>
      <c r="O2172" s="13">
        <v>100.396</v>
      </c>
      <c r="P2172" s="13">
        <v>67.983000000000004</v>
      </c>
      <c r="Q2172" s="13">
        <v>68.397999999999996</v>
      </c>
      <c r="R2172" s="13">
        <v>49.030999999999999</v>
      </c>
      <c r="S2172" s="13">
        <f t="shared" si="44"/>
        <v>597.47</v>
      </c>
      <c r="T2172" s="13">
        <v>53</v>
      </c>
      <c r="U2172" s="13">
        <v>19.5</v>
      </c>
    </row>
    <row r="2173" spans="1:21" s="4" customFormat="1">
      <c r="A2173" s="10">
        <v>43054</v>
      </c>
      <c r="B2173" s="13">
        <v>257.70499999999998</v>
      </c>
      <c r="C2173" s="13">
        <v>183.55600000000001</v>
      </c>
      <c r="D2173" s="13">
        <v>54.776000000000003</v>
      </c>
      <c r="E2173" s="13">
        <v>125.619</v>
      </c>
      <c r="F2173" s="13">
        <v>115.126</v>
      </c>
      <c r="G2173" s="13">
        <v>76.069000000000003</v>
      </c>
      <c r="H2173" s="13">
        <v>138.696</v>
      </c>
      <c r="I2173" s="13">
        <v>143</v>
      </c>
      <c r="J2173" s="13">
        <v>110.5</v>
      </c>
      <c r="K2173" s="13">
        <v>206.745</v>
      </c>
      <c r="L2173" s="13">
        <v>212.066</v>
      </c>
      <c r="M2173" s="13">
        <v>70.558000000000007</v>
      </c>
      <c r="N2173" s="13">
        <v>62.61</v>
      </c>
      <c r="O2173" s="13">
        <v>102.931</v>
      </c>
      <c r="P2173" s="13">
        <v>68.706000000000003</v>
      </c>
      <c r="Q2173" s="13">
        <v>69.14</v>
      </c>
      <c r="R2173" s="13">
        <v>49.466000000000001</v>
      </c>
      <c r="S2173" s="13">
        <f t="shared" si="44"/>
        <v>596.86</v>
      </c>
      <c r="T2173" s="13">
        <v>53</v>
      </c>
      <c r="U2173" s="13">
        <v>19.5</v>
      </c>
    </row>
    <row r="2174" spans="1:21" s="4" customFormat="1">
      <c r="A2174" s="10">
        <v>43055</v>
      </c>
      <c r="B2174" s="13">
        <v>249.97399999999999</v>
      </c>
      <c r="C2174" s="13">
        <v>179.78700000000001</v>
      </c>
      <c r="D2174" s="13">
        <v>52.704000000000001</v>
      </c>
      <c r="E2174" s="13">
        <v>121.797</v>
      </c>
      <c r="F2174" s="13">
        <v>112.372</v>
      </c>
      <c r="G2174" s="13">
        <v>74.061000000000007</v>
      </c>
      <c r="H2174" s="13">
        <v>135.297</v>
      </c>
      <c r="I2174" s="13">
        <v>143</v>
      </c>
      <c r="J2174" s="13">
        <v>110.5</v>
      </c>
      <c r="K2174" s="13">
        <v>197.07900000000001</v>
      </c>
      <c r="L2174" s="13">
        <v>204.078</v>
      </c>
      <c r="M2174" s="13">
        <v>68.852999999999994</v>
      </c>
      <c r="N2174" s="13">
        <v>61.06</v>
      </c>
      <c r="O2174" s="13">
        <v>100.985</v>
      </c>
      <c r="P2174" s="13">
        <v>68.391999999999996</v>
      </c>
      <c r="Q2174" s="13">
        <v>69.14</v>
      </c>
      <c r="R2174" s="13">
        <v>49.466000000000001</v>
      </c>
      <c r="S2174" s="13">
        <f t="shared" si="44"/>
        <v>597.70000000000005</v>
      </c>
      <c r="T2174" s="13">
        <v>53</v>
      </c>
      <c r="U2174" s="13">
        <v>19.5</v>
      </c>
    </row>
    <row r="2175" spans="1:21" s="4" customFormat="1">
      <c r="A2175" s="10">
        <v>43056</v>
      </c>
      <c r="B2175" s="13">
        <v>245.011</v>
      </c>
      <c r="C2175" s="13">
        <v>177.66800000000001</v>
      </c>
      <c r="D2175" s="13">
        <v>51.997999999999998</v>
      </c>
      <c r="E2175" s="13">
        <v>119.155</v>
      </c>
      <c r="F2175" s="13">
        <v>110.678</v>
      </c>
      <c r="G2175" s="13">
        <v>72.837999999999994</v>
      </c>
      <c r="H2175" s="13">
        <v>133.36699999999999</v>
      </c>
      <c r="I2175" s="13">
        <v>143</v>
      </c>
      <c r="J2175" s="13">
        <v>110.5</v>
      </c>
      <c r="K2175" s="13">
        <v>191.89599999999999</v>
      </c>
      <c r="L2175" s="13">
        <v>207.363</v>
      </c>
      <c r="M2175" s="13">
        <v>66.218000000000004</v>
      </c>
      <c r="N2175" s="13">
        <v>59.933999999999997</v>
      </c>
      <c r="O2175" s="13">
        <v>98.51</v>
      </c>
      <c r="P2175" s="13">
        <v>67.13</v>
      </c>
      <c r="Q2175" s="13">
        <v>69.14</v>
      </c>
      <c r="R2175" s="13">
        <v>48.533999999999999</v>
      </c>
      <c r="S2175" s="13">
        <f t="shared" si="44"/>
        <v>597.38</v>
      </c>
      <c r="T2175" s="13">
        <v>53</v>
      </c>
      <c r="U2175" s="13">
        <v>19.5</v>
      </c>
    </row>
    <row r="2176" spans="1:21" s="4" customFormat="1">
      <c r="A2176" s="10">
        <v>43057</v>
      </c>
      <c r="B2176" s="13">
        <v>245.011</v>
      </c>
      <c r="C2176" s="13">
        <v>177.66800000000001</v>
      </c>
      <c r="D2176" s="13">
        <v>51.997999999999998</v>
      </c>
      <c r="E2176" s="13">
        <v>119.155</v>
      </c>
      <c r="F2176" s="13">
        <v>110.678</v>
      </c>
      <c r="G2176" s="13">
        <v>72.837999999999994</v>
      </c>
      <c r="H2176" s="13">
        <v>133.36699999999999</v>
      </c>
      <c r="I2176" s="13">
        <v>143</v>
      </c>
      <c r="J2176" s="13">
        <v>110.5</v>
      </c>
      <c r="K2176" s="13">
        <v>191.89599999999999</v>
      </c>
      <c r="L2176" s="13">
        <v>207.363</v>
      </c>
      <c r="M2176" s="13">
        <v>66.218000000000004</v>
      </c>
      <c r="N2176" s="13">
        <v>59.933999999999997</v>
      </c>
      <c r="O2176" s="13">
        <v>98.51</v>
      </c>
      <c r="P2176" s="13">
        <v>67.13</v>
      </c>
      <c r="Q2176" s="13">
        <v>69.14</v>
      </c>
      <c r="R2176" s="13">
        <v>48.533999999999999</v>
      </c>
      <c r="S2176" s="13">
        <f t="shared" si="44"/>
        <v>597.38</v>
      </c>
      <c r="T2176" s="13">
        <v>53</v>
      </c>
      <c r="U2176" s="13">
        <v>19.5</v>
      </c>
    </row>
    <row r="2177" spans="1:21" s="4" customFormat="1">
      <c r="A2177" s="10">
        <v>43058</v>
      </c>
      <c r="B2177" s="13">
        <v>245.011</v>
      </c>
      <c r="C2177" s="13">
        <v>177.66800000000001</v>
      </c>
      <c r="D2177" s="13">
        <v>51.997999999999998</v>
      </c>
      <c r="E2177" s="13">
        <v>119.155</v>
      </c>
      <c r="F2177" s="13">
        <v>110.678</v>
      </c>
      <c r="G2177" s="13">
        <v>72.837999999999994</v>
      </c>
      <c r="H2177" s="13">
        <v>133.36699999999999</v>
      </c>
      <c r="I2177" s="13">
        <v>143</v>
      </c>
      <c r="J2177" s="13">
        <v>110.5</v>
      </c>
      <c r="K2177" s="13">
        <v>191.89599999999999</v>
      </c>
      <c r="L2177" s="13">
        <v>207.363</v>
      </c>
      <c r="M2177" s="13">
        <v>66.218000000000004</v>
      </c>
      <c r="N2177" s="13">
        <v>59.933999999999997</v>
      </c>
      <c r="O2177" s="13">
        <v>98.51</v>
      </c>
      <c r="P2177" s="13">
        <v>67.13</v>
      </c>
      <c r="Q2177" s="13">
        <v>69.14</v>
      </c>
      <c r="R2177" s="13">
        <v>48.533999999999999</v>
      </c>
      <c r="S2177" s="13">
        <f t="shared" si="44"/>
        <v>597.38</v>
      </c>
      <c r="T2177" s="13">
        <v>53</v>
      </c>
      <c r="U2177" s="13">
        <v>19.5</v>
      </c>
    </row>
    <row r="2178" spans="1:21" s="4" customFormat="1">
      <c r="A2178" s="10">
        <v>43059</v>
      </c>
      <c r="B2178" s="13">
        <v>244.07499999999999</v>
      </c>
      <c r="C2178" s="13">
        <v>176.36199999999999</v>
      </c>
      <c r="D2178" s="13">
        <v>53.17</v>
      </c>
      <c r="E2178" s="13">
        <v>118.185</v>
      </c>
      <c r="F2178" s="13">
        <v>110.262</v>
      </c>
      <c r="G2178" s="13">
        <v>72.617999999999995</v>
      </c>
      <c r="H2178" s="13">
        <v>134.12799999999999</v>
      </c>
      <c r="I2178" s="13">
        <v>143</v>
      </c>
      <c r="J2178" s="13">
        <v>110.5</v>
      </c>
      <c r="K2178" s="13">
        <v>194.27099999999999</v>
      </c>
      <c r="L2178" s="13">
        <v>215.28299999999999</v>
      </c>
      <c r="M2178" s="13">
        <v>66.382999999999996</v>
      </c>
      <c r="N2178" s="13">
        <v>60.313000000000002</v>
      </c>
      <c r="O2178" s="13">
        <v>100.00700000000001</v>
      </c>
      <c r="P2178" s="13">
        <v>68.052999999999997</v>
      </c>
      <c r="Q2178" s="13">
        <v>67.594999999999999</v>
      </c>
      <c r="R2178" s="13">
        <v>49.081000000000003</v>
      </c>
      <c r="S2178" s="13">
        <f t="shared" si="44"/>
        <v>597.24</v>
      </c>
      <c r="T2178" s="13">
        <v>53</v>
      </c>
      <c r="U2178" s="13">
        <v>19.5</v>
      </c>
    </row>
    <row r="2179" spans="1:21" s="4" customFormat="1">
      <c r="A2179" s="10">
        <v>43060</v>
      </c>
      <c r="B2179" s="13">
        <v>244.965</v>
      </c>
      <c r="C2179" s="13">
        <v>174.084</v>
      </c>
      <c r="D2179" s="13">
        <v>53.173999999999999</v>
      </c>
      <c r="E2179" s="13">
        <v>115.83799999999999</v>
      </c>
      <c r="F2179" s="13">
        <v>108.077</v>
      </c>
      <c r="G2179" s="13">
        <v>72.055999999999997</v>
      </c>
      <c r="H2179" s="13">
        <v>133.072</v>
      </c>
      <c r="I2179" s="13">
        <v>143</v>
      </c>
      <c r="J2179" s="13">
        <v>110.5</v>
      </c>
      <c r="K2179" s="13">
        <v>195.04400000000001</v>
      </c>
      <c r="L2179" s="13">
        <v>217.31</v>
      </c>
      <c r="M2179" s="13">
        <v>65.451999999999998</v>
      </c>
      <c r="N2179" s="13">
        <v>59.814999999999998</v>
      </c>
      <c r="O2179" s="13">
        <v>98.974999999999994</v>
      </c>
      <c r="P2179" s="13">
        <v>66.805999999999997</v>
      </c>
      <c r="Q2179" s="13">
        <v>66.644000000000005</v>
      </c>
      <c r="R2179" s="13">
        <v>49.158999999999999</v>
      </c>
      <c r="S2179" s="13">
        <f t="shared" si="44"/>
        <v>597.26</v>
      </c>
      <c r="T2179" s="13">
        <v>53</v>
      </c>
      <c r="U2179" s="13">
        <v>19.5</v>
      </c>
    </row>
    <row r="2180" spans="1:21" s="4" customFormat="1">
      <c r="A2180" s="10">
        <v>43061</v>
      </c>
      <c r="B2180" s="13">
        <v>243.24600000000001</v>
      </c>
      <c r="C2180" s="13">
        <v>173.50200000000001</v>
      </c>
      <c r="D2180" s="13">
        <v>52.813000000000002</v>
      </c>
      <c r="E2180" s="13">
        <v>115.045</v>
      </c>
      <c r="F2180" s="13">
        <v>106.51300000000001</v>
      </c>
      <c r="G2180" s="13">
        <v>71.956999999999994</v>
      </c>
      <c r="H2180" s="13">
        <v>130.22399999999999</v>
      </c>
      <c r="I2180" s="13">
        <v>143</v>
      </c>
      <c r="J2180" s="13">
        <v>110.5</v>
      </c>
      <c r="K2180" s="13">
        <v>188.357</v>
      </c>
      <c r="L2180" s="13">
        <v>211.56800000000001</v>
      </c>
      <c r="M2180" s="13">
        <v>65.451999999999998</v>
      </c>
      <c r="N2180" s="13">
        <v>59.168999999999997</v>
      </c>
      <c r="O2180" s="13">
        <v>98.268000000000001</v>
      </c>
      <c r="P2180" s="13">
        <v>66.319999999999993</v>
      </c>
      <c r="Q2180" s="13">
        <v>66.644000000000005</v>
      </c>
      <c r="R2180" s="13">
        <v>49.158999999999999</v>
      </c>
      <c r="S2180" s="13">
        <f t="shared" si="44"/>
        <v>597.20000000000005</v>
      </c>
      <c r="T2180" s="13">
        <v>53</v>
      </c>
      <c r="U2180" s="13">
        <v>19.5</v>
      </c>
    </row>
    <row r="2181" spans="1:21" s="4" customFormat="1">
      <c r="A2181" s="10">
        <v>43062</v>
      </c>
      <c r="B2181" s="13">
        <v>242.85499999999999</v>
      </c>
      <c r="C2181" s="13">
        <v>172.11199999999999</v>
      </c>
      <c r="D2181" s="13">
        <v>52.588999999999999</v>
      </c>
      <c r="E2181" s="13">
        <v>113.327</v>
      </c>
      <c r="F2181" s="13">
        <v>104.892</v>
      </c>
      <c r="G2181" s="13">
        <v>71.430000000000007</v>
      </c>
      <c r="H2181" s="13">
        <v>129.809</v>
      </c>
      <c r="I2181" s="13">
        <v>143</v>
      </c>
      <c r="J2181" s="13">
        <v>110.5</v>
      </c>
      <c r="K2181" s="13">
        <v>187.74199999999999</v>
      </c>
      <c r="L2181" s="13">
        <v>208.74799999999999</v>
      </c>
      <c r="M2181" s="13">
        <v>63.595999999999997</v>
      </c>
      <c r="N2181" s="13">
        <v>59.100999999999999</v>
      </c>
      <c r="O2181" s="13">
        <v>97.686000000000007</v>
      </c>
      <c r="P2181" s="13">
        <v>65.325000000000003</v>
      </c>
      <c r="Q2181" s="13">
        <v>65.867000000000004</v>
      </c>
      <c r="R2181" s="13">
        <v>48.323999999999998</v>
      </c>
      <c r="S2181" s="13">
        <f t="shared" si="44"/>
        <v>596.79999999999995</v>
      </c>
      <c r="T2181" s="13">
        <v>53</v>
      </c>
      <c r="U2181" s="13">
        <v>19.5</v>
      </c>
    </row>
    <row r="2182" spans="1:21" s="4" customFormat="1">
      <c r="A2182" s="10">
        <v>43063</v>
      </c>
      <c r="B2182" s="13">
        <v>240.904</v>
      </c>
      <c r="C2182" s="13">
        <v>170.833</v>
      </c>
      <c r="D2182" s="13">
        <v>52.241</v>
      </c>
      <c r="E2182" s="13">
        <v>112.946</v>
      </c>
      <c r="F2182" s="13">
        <v>104.423</v>
      </c>
      <c r="G2182" s="13">
        <v>70.909000000000006</v>
      </c>
      <c r="H2182" s="13">
        <v>131.50899999999999</v>
      </c>
      <c r="I2182" s="13">
        <v>143</v>
      </c>
      <c r="J2182" s="13">
        <v>110.5</v>
      </c>
      <c r="K2182" s="13">
        <v>190.12299999999999</v>
      </c>
      <c r="L2182" s="13">
        <v>208.452</v>
      </c>
      <c r="M2182" s="13">
        <v>63.595999999999997</v>
      </c>
      <c r="N2182" s="13">
        <v>60.444000000000003</v>
      </c>
      <c r="O2182" s="13">
        <v>97.209000000000003</v>
      </c>
      <c r="P2182" s="13">
        <v>65.709000000000003</v>
      </c>
      <c r="Q2182" s="13">
        <v>65.563000000000002</v>
      </c>
      <c r="R2182" s="13">
        <v>48.323999999999998</v>
      </c>
      <c r="S2182" s="13">
        <f t="shared" si="44"/>
        <v>597.53</v>
      </c>
      <c r="T2182" s="13">
        <v>53</v>
      </c>
      <c r="U2182" s="13">
        <v>19.5</v>
      </c>
    </row>
    <row r="2183" spans="1:21" s="4" customFormat="1">
      <c r="A2183" s="10">
        <v>43064</v>
      </c>
      <c r="B2183" s="13">
        <v>240.904</v>
      </c>
      <c r="C2183" s="13">
        <v>170.833</v>
      </c>
      <c r="D2183" s="13">
        <v>52.241</v>
      </c>
      <c r="E2183" s="13">
        <v>112.946</v>
      </c>
      <c r="F2183" s="13">
        <v>104.423</v>
      </c>
      <c r="G2183" s="13">
        <v>70.909000000000006</v>
      </c>
      <c r="H2183" s="13">
        <v>131.50899999999999</v>
      </c>
      <c r="I2183" s="13">
        <v>143</v>
      </c>
      <c r="J2183" s="13">
        <v>110.5</v>
      </c>
      <c r="K2183" s="13">
        <v>190.12299999999999</v>
      </c>
      <c r="L2183" s="13">
        <v>208.452</v>
      </c>
      <c r="M2183" s="13">
        <v>63.595999999999997</v>
      </c>
      <c r="N2183" s="13">
        <v>60.444000000000003</v>
      </c>
      <c r="O2183" s="13">
        <v>97.209000000000003</v>
      </c>
      <c r="P2183" s="13">
        <v>65.709000000000003</v>
      </c>
      <c r="Q2183" s="13">
        <v>65.563000000000002</v>
      </c>
      <c r="R2183" s="13">
        <v>48.323999999999998</v>
      </c>
      <c r="S2183" s="13">
        <f t="shared" si="44"/>
        <v>597.53</v>
      </c>
      <c r="T2183" s="13">
        <v>53</v>
      </c>
      <c r="U2183" s="13">
        <v>19.5</v>
      </c>
    </row>
    <row r="2184" spans="1:21" s="4" customFormat="1">
      <c r="A2184" s="10">
        <v>43065</v>
      </c>
      <c r="B2184" s="13">
        <v>240.904</v>
      </c>
      <c r="C2184" s="13">
        <v>170.833</v>
      </c>
      <c r="D2184" s="13">
        <v>52.241</v>
      </c>
      <c r="E2184" s="13">
        <v>112.946</v>
      </c>
      <c r="F2184" s="13">
        <v>104.423</v>
      </c>
      <c r="G2184" s="13">
        <v>70.909000000000006</v>
      </c>
      <c r="H2184" s="13">
        <v>131.50899999999999</v>
      </c>
      <c r="I2184" s="13">
        <v>143</v>
      </c>
      <c r="J2184" s="13">
        <v>110.5</v>
      </c>
      <c r="K2184" s="13">
        <v>190.12299999999999</v>
      </c>
      <c r="L2184" s="13">
        <v>208.452</v>
      </c>
      <c r="M2184" s="13">
        <v>63.595999999999997</v>
      </c>
      <c r="N2184" s="13">
        <v>60.444000000000003</v>
      </c>
      <c r="O2184" s="13">
        <v>97.209000000000003</v>
      </c>
      <c r="P2184" s="13">
        <v>65.709000000000003</v>
      </c>
      <c r="Q2184" s="13">
        <v>65.563000000000002</v>
      </c>
      <c r="R2184" s="13">
        <v>48.323999999999998</v>
      </c>
      <c r="S2184" s="13">
        <f t="shared" si="44"/>
        <v>597.53</v>
      </c>
      <c r="T2184" s="13">
        <v>53</v>
      </c>
      <c r="U2184" s="13">
        <v>19.5</v>
      </c>
    </row>
    <row r="2185" spans="1:21" s="4" customFormat="1">
      <c r="A2185" s="10">
        <v>43066</v>
      </c>
      <c r="B2185" s="13">
        <v>237.648</v>
      </c>
      <c r="C2185" s="13">
        <v>167.291</v>
      </c>
      <c r="D2185" s="13">
        <v>52.021999999999998</v>
      </c>
      <c r="E2185" s="13">
        <v>109.11499999999999</v>
      </c>
      <c r="F2185" s="13">
        <v>102.102</v>
      </c>
      <c r="G2185" s="13">
        <v>70.584000000000003</v>
      </c>
      <c r="H2185" s="13">
        <v>129.28700000000001</v>
      </c>
      <c r="I2185" s="13">
        <v>143</v>
      </c>
      <c r="J2185" s="13">
        <v>110.5</v>
      </c>
      <c r="K2185" s="13">
        <v>183.17400000000001</v>
      </c>
      <c r="L2185" s="13">
        <v>201.86</v>
      </c>
      <c r="M2185" s="13">
        <v>60.457999999999998</v>
      </c>
      <c r="N2185" s="13">
        <v>59.421999999999997</v>
      </c>
      <c r="O2185" s="13">
        <v>95.933000000000007</v>
      </c>
      <c r="P2185" s="13">
        <v>64.274000000000001</v>
      </c>
      <c r="Q2185" s="13">
        <v>64.813000000000002</v>
      </c>
      <c r="R2185" s="13">
        <v>48.213999999999999</v>
      </c>
      <c r="S2185" s="13">
        <f t="shared" si="44"/>
        <v>597.48</v>
      </c>
      <c r="T2185" s="13">
        <v>53</v>
      </c>
      <c r="U2185" s="13">
        <v>19.5</v>
      </c>
    </row>
    <row r="2186" spans="1:21" s="4" customFormat="1">
      <c r="A2186" s="10">
        <v>43067</v>
      </c>
      <c r="B2186" s="13">
        <v>238.24100000000001</v>
      </c>
      <c r="C2186" s="13">
        <v>165.608</v>
      </c>
      <c r="D2186" s="13">
        <v>52.749000000000002</v>
      </c>
      <c r="E2186" s="13">
        <v>109.983</v>
      </c>
      <c r="F2186" s="13">
        <v>101.474</v>
      </c>
      <c r="G2186" s="13">
        <v>69.816000000000003</v>
      </c>
      <c r="H2186" s="13">
        <v>127.962</v>
      </c>
      <c r="I2186" s="13">
        <v>143</v>
      </c>
      <c r="J2186" s="13">
        <v>110.5</v>
      </c>
      <c r="K2186" s="13">
        <v>180.2</v>
      </c>
      <c r="L2186" s="13">
        <v>204.77600000000001</v>
      </c>
      <c r="M2186" s="13">
        <v>57.5</v>
      </c>
      <c r="N2186" s="13">
        <v>58.201000000000001</v>
      </c>
      <c r="O2186" s="13">
        <v>94.013999999999996</v>
      </c>
      <c r="P2186" s="13">
        <v>63.045999999999999</v>
      </c>
      <c r="Q2186" s="13">
        <v>62.88</v>
      </c>
      <c r="R2186" s="13">
        <v>47.828000000000003</v>
      </c>
      <c r="S2186" s="13">
        <f t="shared" si="44"/>
        <v>597.37</v>
      </c>
      <c r="T2186" s="13">
        <v>53</v>
      </c>
      <c r="U2186" s="13">
        <v>19.5</v>
      </c>
    </row>
    <row r="2187" spans="1:21" s="4" customFormat="1">
      <c r="A2187" s="10">
        <v>43068</v>
      </c>
      <c r="B2187" s="13">
        <v>240.672</v>
      </c>
      <c r="C2187" s="13">
        <v>169.43600000000001</v>
      </c>
      <c r="D2187" s="13">
        <v>54.176000000000002</v>
      </c>
      <c r="E2187" s="13">
        <v>111.58799999999999</v>
      </c>
      <c r="F2187" s="13">
        <v>102.35299999999999</v>
      </c>
      <c r="G2187" s="13">
        <v>70.879000000000005</v>
      </c>
      <c r="H2187" s="13">
        <v>128.041</v>
      </c>
      <c r="I2187" s="13">
        <v>143</v>
      </c>
      <c r="J2187" s="13">
        <v>110.5</v>
      </c>
      <c r="K2187" s="13">
        <v>183.61</v>
      </c>
      <c r="L2187" s="13">
        <v>206.46700000000001</v>
      </c>
      <c r="M2187" s="13">
        <v>57.780999999999999</v>
      </c>
      <c r="N2187" s="13">
        <v>57.472000000000001</v>
      </c>
      <c r="O2187" s="13">
        <v>92.998999999999995</v>
      </c>
      <c r="P2187" s="13">
        <v>62.646999999999998</v>
      </c>
      <c r="Q2187" s="13">
        <v>62.881</v>
      </c>
      <c r="R2187" s="13">
        <v>47.584000000000003</v>
      </c>
      <c r="S2187" s="13">
        <f t="shared" si="44"/>
        <v>597.38</v>
      </c>
      <c r="T2187" s="13">
        <v>53</v>
      </c>
      <c r="U2187" s="13">
        <v>19.5</v>
      </c>
    </row>
    <row r="2188" spans="1:21" s="4" customFormat="1">
      <c r="A2188" s="10">
        <v>43069</v>
      </c>
      <c r="B2188" s="13">
        <v>239.22</v>
      </c>
      <c r="C2188" s="13">
        <v>170.78800000000001</v>
      </c>
      <c r="D2188" s="13">
        <v>54.930999999999997</v>
      </c>
      <c r="E2188" s="13">
        <v>112.536</v>
      </c>
      <c r="F2188" s="13">
        <v>102.46899999999999</v>
      </c>
      <c r="G2188" s="13">
        <v>71.224000000000004</v>
      </c>
      <c r="H2188" s="13">
        <v>127.16500000000001</v>
      </c>
      <c r="I2188" s="13">
        <v>143</v>
      </c>
      <c r="J2188" s="13">
        <v>110.5</v>
      </c>
      <c r="K2188" s="13">
        <v>181.078</v>
      </c>
      <c r="L2188" s="13">
        <v>202.17599999999999</v>
      </c>
      <c r="M2188" s="13">
        <v>58.393000000000001</v>
      </c>
      <c r="N2188" s="13">
        <v>57.7</v>
      </c>
      <c r="O2188" s="13">
        <v>92.905000000000001</v>
      </c>
      <c r="P2188" s="13">
        <v>63.027999999999999</v>
      </c>
      <c r="Q2188" s="13">
        <v>62.972000000000001</v>
      </c>
      <c r="R2188" s="13">
        <v>47.584000000000003</v>
      </c>
      <c r="S2188" s="13">
        <f t="shared" si="44"/>
        <v>597.66</v>
      </c>
      <c r="T2188" s="13">
        <v>53</v>
      </c>
      <c r="U2188" s="13">
        <v>19.5</v>
      </c>
    </row>
    <row r="2189" spans="1:21" s="4" customFormat="1">
      <c r="A2189" s="10">
        <v>43070</v>
      </c>
      <c r="B2189" s="13">
        <v>238.04</v>
      </c>
      <c r="C2189" s="13">
        <v>170.482</v>
      </c>
      <c r="D2189" s="13">
        <v>54.680999999999997</v>
      </c>
      <c r="E2189" s="13">
        <v>112.643</v>
      </c>
      <c r="F2189" s="13">
        <v>102.26</v>
      </c>
      <c r="G2189" s="13">
        <v>71.313000000000002</v>
      </c>
      <c r="H2189" s="13">
        <v>131.50800000000001</v>
      </c>
      <c r="I2189" s="13">
        <v>143</v>
      </c>
      <c r="J2189" s="13">
        <v>110.5</v>
      </c>
      <c r="K2189" s="13">
        <v>182.39</v>
      </c>
      <c r="L2189" s="13">
        <v>201.17400000000001</v>
      </c>
      <c r="M2189" s="13">
        <v>58.393000000000001</v>
      </c>
      <c r="N2189" s="13">
        <v>57.085999999999999</v>
      </c>
      <c r="O2189" s="13">
        <v>93.078000000000003</v>
      </c>
      <c r="P2189" s="13">
        <v>62.747999999999998</v>
      </c>
      <c r="Q2189" s="13">
        <v>62.81</v>
      </c>
      <c r="R2189" s="13">
        <v>47.584000000000003</v>
      </c>
      <c r="S2189" s="13">
        <f t="shared" si="44"/>
        <v>597.23</v>
      </c>
      <c r="T2189" s="13">
        <v>53</v>
      </c>
      <c r="U2189" s="13">
        <v>19.5</v>
      </c>
    </row>
    <row r="2190" spans="1:21" s="4" customFormat="1">
      <c r="A2190" s="10">
        <v>43071</v>
      </c>
      <c r="B2190" s="13">
        <v>238.04</v>
      </c>
      <c r="C2190" s="13">
        <v>170.482</v>
      </c>
      <c r="D2190" s="13">
        <v>54.680999999999997</v>
      </c>
      <c r="E2190" s="13">
        <v>112.643</v>
      </c>
      <c r="F2190" s="13">
        <v>102.26</v>
      </c>
      <c r="G2190" s="13">
        <v>71.313000000000002</v>
      </c>
      <c r="H2190" s="13">
        <v>131.50800000000001</v>
      </c>
      <c r="I2190" s="13">
        <v>143</v>
      </c>
      <c r="J2190" s="13">
        <v>110.5</v>
      </c>
      <c r="K2190" s="13">
        <v>182.39</v>
      </c>
      <c r="L2190" s="13">
        <v>201.17400000000001</v>
      </c>
      <c r="M2190" s="13">
        <v>58.393000000000001</v>
      </c>
      <c r="N2190" s="13">
        <v>57.085999999999999</v>
      </c>
      <c r="O2190" s="13">
        <v>93.078000000000003</v>
      </c>
      <c r="P2190" s="13">
        <v>62.747999999999998</v>
      </c>
      <c r="Q2190" s="13">
        <v>62.81</v>
      </c>
      <c r="R2190" s="13">
        <v>47.584000000000003</v>
      </c>
      <c r="S2190" s="13">
        <f t="shared" si="44"/>
        <v>597.23</v>
      </c>
      <c r="T2190" s="13">
        <v>53</v>
      </c>
      <c r="U2190" s="13">
        <v>19.5</v>
      </c>
    </row>
    <row r="2191" spans="1:21" s="4" customFormat="1">
      <c r="A2191" s="10">
        <v>43072</v>
      </c>
      <c r="B2191" s="13">
        <v>238.04</v>
      </c>
      <c r="C2191" s="13">
        <v>170.482</v>
      </c>
      <c r="D2191" s="13">
        <v>54.680999999999997</v>
      </c>
      <c r="E2191" s="13">
        <v>112.643</v>
      </c>
      <c r="F2191" s="13">
        <v>102.26</v>
      </c>
      <c r="G2191" s="13">
        <v>71.313000000000002</v>
      </c>
      <c r="H2191" s="13">
        <v>131.50800000000001</v>
      </c>
      <c r="I2191" s="13">
        <v>143</v>
      </c>
      <c r="J2191" s="13">
        <v>110.5</v>
      </c>
      <c r="K2191" s="13">
        <v>182.39</v>
      </c>
      <c r="L2191" s="13">
        <v>201.17400000000001</v>
      </c>
      <c r="M2191" s="13">
        <v>58.393000000000001</v>
      </c>
      <c r="N2191" s="13">
        <v>57.085999999999999</v>
      </c>
      <c r="O2191" s="13">
        <v>93.078000000000003</v>
      </c>
      <c r="P2191" s="13">
        <v>62.747999999999998</v>
      </c>
      <c r="Q2191" s="13">
        <v>62.81</v>
      </c>
      <c r="R2191" s="13">
        <v>47.584000000000003</v>
      </c>
      <c r="S2191" s="13">
        <f t="shared" si="44"/>
        <v>597.23</v>
      </c>
      <c r="T2191" s="13">
        <v>53</v>
      </c>
      <c r="U2191" s="13">
        <v>19.5</v>
      </c>
    </row>
    <row r="2192" spans="1:21" s="4" customFormat="1">
      <c r="A2192" s="10">
        <v>43073</v>
      </c>
      <c r="B2192" s="13">
        <v>232.828</v>
      </c>
      <c r="C2192" s="13">
        <v>167.095</v>
      </c>
      <c r="D2192" s="13">
        <v>54.079000000000001</v>
      </c>
      <c r="E2192" s="13">
        <v>109.521</v>
      </c>
      <c r="F2192" s="13">
        <v>99.058000000000007</v>
      </c>
      <c r="G2192" s="13">
        <v>70.230999999999995</v>
      </c>
      <c r="H2192" s="13">
        <v>130.096</v>
      </c>
      <c r="I2192" s="13">
        <v>143</v>
      </c>
      <c r="J2192" s="13">
        <v>110.5</v>
      </c>
      <c r="K2192" s="13">
        <v>175.29599999999999</v>
      </c>
      <c r="L2192" s="13">
        <v>192.18100000000001</v>
      </c>
      <c r="M2192" s="13">
        <v>58.393000000000001</v>
      </c>
      <c r="N2192" s="13">
        <v>55.813000000000002</v>
      </c>
      <c r="O2192" s="13">
        <v>93.881</v>
      </c>
      <c r="P2192" s="13">
        <v>62.508000000000003</v>
      </c>
      <c r="Q2192" s="13">
        <v>62.616999999999997</v>
      </c>
      <c r="R2192" s="13">
        <v>47.584000000000003</v>
      </c>
      <c r="S2192" s="13">
        <f t="shared" si="44"/>
        <v>597.67999999999995</v>
      </c>
      <c r="T2192" s="13">
        <v>53</v>
      </c>
      <c r="U2192" s="13">
        <v>19.5</v>
      </c>
    </row>
    <row r="2193" spans="1:21" s="4" customFormat="1">
      <c r="A2193" s="10">
        <v>43074</v>
      </c>
      <c r="B2193" s="13">
        <v>227.76900000000001</v>
      </c>
      <c r="C2193" s="13">
        <v>162.18199999999999</v>
      </c>
      <c r="D2193" s="13">
        <v>55.463999999999999</v>
      </c>
      <c r="E2193" s="13">
        <v>107.571</v>
      </c>
      <c r="F2193" s="13">
        <v>98.539000000000001</v>
      </c>
      <c r="G2193" s="13">
        <v>69.796999999999997</v>
      </c>
      <c r="H2193" s="13">
        <v>130.12100000000001</v>
      </c>
      <c r="I2193" s="13">
        <v>143</v>
      </c>
      <c r="J2193" s="13">
        <v>110.5</v>
      </c>
      <c r="K2193" s="13">
        <v>173.245</v>
      </c>
      <c r="L2193" s="13">
        <v>187.17099999999999</v>
      </c>
      <c r="M2193" s="13">
        <v>57.731999999999999</v>
      </c>
      <c r="N2193" s="13">
        <v>55.79</v>
      </c>
      <c r="O2193" s="13">
        <v>93.465000000000003</v>
      </c>
      <c r="P2193" s="13">
        <v>62.67</v>
      </c>
      <c r="Q2193" s="13">
        <v>62.55</v>
      </c>
      <c r="R2193" s="13">
        <v>46.994</v>
      </c>
      <c r="S2193" s="13">
        <f t="shared" si="44"/>
        <v>597.79</v>
      </c>
      <c r="T2193" s="13">
        <v>53</v>
      </c>
      <c r="U2193" s="13">
        <v>19.5</v>
      </c>
    </row>
    <row r="2194" spans="1:21" s="4" customFormat="1">
      <c r="A2194" s="10">
        <v>43075</v>
      </c>
      <c r="B2194" s="13">
        <v>230.858</v>
      </c>
      <c r="C2194" s="13">
        <v>162.78</v>
      </c>
      <c r="D2194" s="13">
        <v>58.317999999999998</v>
      </c>
      <c r="E2194" s="13">
        <v>109.959</v>
      </c>
      <c r="F2194" s="13">
        <v>101.92</v>
      </c>
      <c r="G2194" s="13">
        <v>71.018000000000001</v>
      </c>
      <c r="H2194" s="13">
        <v>130.39400000000001</v>
      </c>
      <c r="I2194" s="13">
        <v>143</v>
      </c>
      <c r="J2194" s="13">
        <v>110.5</v>
      </c>
      <c r="K2194" s="13">
        <v>174.43600000000001</v>
      </c>
      <c r="L2194" s="13">
        <v>186.53100000000001</v>
      </c>
      <c r="M2194" s="13">
        <v>57.939</v>
      </c>
      <c r="N2194" s="13">
        <v>56.063000000000002</v>
      </c>
      <c r="O2194" s="13">
        <v>94.158000000000001</v>
      </c>
      <c r="P2194" s="13">
        <v>62.345999999999997</v>
      </c>
      <c r="Q2194" s="13">
        <v>62.841000000000001</v>
      </c>
      <c r="R2194" s="13">
        <v>46.994</v>
      </c>
      <c r="S2194" s="13">
        <f t="shared" si="44"/>
        <v>597.42999999999995</v>
      </c>
      <c r="T2194" s="13">
        <v>53</v>
      </c>
      <c r="U2194" s="13">
        <v>19.5</v>
      </c>
    </row>
    <row r="2195" spans="1:21" s="4" customFormat="1">
      <c r="A2195" s="10">
        <v>43076</v>
      </c>
      <c r="B2195" s="13">
        <v>233.61</v>
      </c>
      <c r="C2195" s="13">
        <v>165.941</v>
      </c>
      <c r="D2195" s="13">
        <v>57.503999999999998</v>
      </c>
      <c r="E2195" s="13">
        <v>110.907</v>
      </c>
      <c r="F2195" s="13">
        <v>103.277</v>
      </c>
      <c r="G2195" s="13">
        <v>71.554000000000002</v>
      </c>
      <c r="H2195" s="13">
        <v>130.708</v>
      </c>
      <c r="I2195" s="13">
        <v>143</v>
      </c>
      <c r="J2195" s="13">
        <v>110.5</v>
      </c>
      <c r="K2195" s="13">
        <v>178.86099999999999</v>
      </c>
      <c r="L2195" s="13">
        <v>186.90799999999999</v>
      </c>
      <c r="M2195" s="13">
        <v>57.939</v>
      </c>
      <c r="N2195" s="13">
        <v>56.371000000000002</v>
      </c>
      <c r="O2195" s="13">
        <v>94.611000000000004</v>
      </c>
      <c r="P2195" s="13">
        <v>62.594000000000001</v>
      </c>
      <c r="Q2195" s="13">
        <v>63.115000000000002</v>
      </c>
      <c r="R2195" s="13">
        <v>46.994</v>
      </c>
      <c r="S2195" s="13">
        <f t="shared" si="44"/>
        <v>597.47</v>
      </c>
      <c r="T2195" s="13">
        <v>53</v>
      </c>
      <c r="U2195" s="13">
        <v>19.5</v>
      </c>
    </row>
    <row r="2196" spans="1:21" s="4" customFormat="1">
      <c r="A2196" s="10">
        <v>43077</v>
      </c>
      <c r="B2196" s="13">
        <v>235.203</v>
      </c>
      <c r="C2196" s="13">
        <v>167.173</v>
      </c>
      <c r="D2196" s="13">
        <v>56.473999999999997</v>
      </c>
      <c r="E2196" s="13">
        <v>110.45399999999999</v>
      </c>
      <c r="F2196" s="13">
        <v>103.35299999999999</v>
      </c>
      <c r="G2196" s="13">
        <v>71.245000000000005</v>
      </c>
      <c r="H2196" s="13">
        <v>130.072</v>
      </c>
      <c r="I2196" s="13">
        <v>143</v>
      </c>
      <c r="J2196" s="13">
        <v>110.5</v>
      </c>
      <c r="K2196" s="13">
        <v>177.816</v>
      </c>
      <c r="L2196" s="13">
        <v>185.47300000000001</v>
      </c>
      <c r="M2196" s="13">
        <v>58.188000000000002</v>
      </c>
      <c r="N2196" s="13">
        <v>56.139000000000003</v>
      </c>
      <c r="O2196" s="13">
        <v>95.076999999999998</v>
      </c>
      <c r="P2196" s="13">
        <v>63.258000000000003</v>
      </c>
      <c r="Q2196" s="13">
        <v>63.408999999999999</v>
      </c>
      <c r="R2196" s="13">
        <v>46.994</v>
      </c>
      <c r="S2196" s="13">
        <f t="shared" si="44"/>
        <v>597.48</v>
      </c>
      <c r="T2196" s="13">
        <v>53</v>
      </c>
      <c r="U2196" s="13">
        <v>19.5</v>
      </c>
    </row>
    <row r="2197" spans="1:21" s="4" customFormat="1">
      <c r="A2197" s="10">
        <v>43078</v>
      </c>
      <c r="B2197" s="13">
        <v>235.203</v>
      </c>
      <c r="C2197" s="13">
        <v>167.173</v>
      </c>
      <c r="D2197" s="13">
        <v>56.473999999999997</v>
      </c>
      <c r="E2197" s="13">
        <v>110.45399999999999</v>
      </c>
      <c r="F2197" s="13">
        <v>103.35299999999999</v>
      </c>
      <c r="G2197" s="13">
        <v>71.245000000000005</v>
      </c>
      <c r="H2197" s="13">
        <v>130.072</v>
      </c>
      <c r="I2197" s="13">
        <v>143</v>
      </c>
      <c r="J2197" s="13">
        <v>110.5</v>
      </c>
      <c r="K2197" s="13">
        <v>177.816</v>
      </c>
      <c r="L2197" s="13">
        <v>185.47300000000001</v>
      </c>
      <c r="M2197" s="13">
        <v>58.188000000000002</v>
      </c>
      <c r="N2197" s="13">
        <v>56.139000000000003</v>
      </c>
      <c r="O2197" s="13">
        <v>95.076999999999998</v>
      </c>
      <c r="P2197" s="13">
        <v>63.258000000000003</v>
      </c>
      <c r="Q2197" s="13">
        <v>63.408999999999999</v>
      </c>
      <c r="R2197" s="13">
        <v>46.994</v>
      </c>
      <c r="S2197" s="13">
        <f t="shared" si="44"/>
        <v>597.48</v>
      </c>
      <c r="T2197" s="13">
        <v>53</v>
      </c>
      <c r="U2197" s="13">
        <v>19.5</v>
      </c>
    </row>
    <row r="2198" spans="1:21" s="4" customFormat="1">
      <c r="A2198" s="10">
        <v>43079</v>
      </c>
      <c r="B2198" s="13">
        <v>235.203</v>
      </c>
      <c r="C2198" s="13">
        <v>167.173</v>
      </c>
      <c r="D2198" s="13">
        <v>56.473999999999997</v>
      </c>
      <c r="E2198" s="13">
        <v>110.45399999999999</v>
      </c>
      <c r="F2198" s="13">
        <v>103.35299999999999</v>
      </c>
      <c r="G2198" s="13">
        <v>71.245000000000005</v>
      </c>
      <c r="H2198" s="13">
        <v>130.072</v>
      </c>
      <c r="I2198" s="13">
        <v>143</v>
      </c>
      <c r="J2198" s="13">
        <v>110.5</v>
      </c>
      <c r="K2198" s="13">
        <v>177.816</v>
      </c>
      <c r="L2198" s="13">
        <v>185.47300000000001</v>
      </c>
      <c r="M2198" s="13">
        <v>58.188000000000002</v>
      </c>
      <c r="N2198" s="13">
        <v>56.139000000000003</v>
      </c>
      <c r="O2198" s="13">
        <v>95.076999999999998</v>
      </c>
      <c r="P2198" s="13">
        <v>63.258000000000003</v>
      </c>
      <c r="Q2198" s="13">
        <v>63.408999999999999</v>
      </c>
      <c r="R2198" s="13">
        <v>46.994</v>
      </c>
      <c r="S2198" s="13">
        <f t="shared" si="44"/>
        <v>597.48</v>
      </c>
      <c r="T2198" s="13">
        <v>53</v>
      </c>
      <c r="U2198" s="13">
        <v>19.5</v>
      </c>
    </row>
    <row r="2199" spans="1:21" s="4" customFormat="1">
      <c r="A2199" s="10">
        <v>43080</v>
      </c>
      <c r="B2199" s="13">
        <v>236.75200000000001</v>
      </c>
      <c r="C2199" s="13">
        <v>167.64099999999999</v>
      </c>
      <c r="D2199" s="13">
        <v>56.56</v>
      </c>
      <c r="E2199" s="13">
        <v>110.17</v>
      </c>
      <c r="F2199" s="13">
        <v>104.07599999999999</v>
      </c>
      <c r="G2199" s="13">
        <v>71.575999999999993</v>
      </c>
      <c r="H2199" s="13">
        <v>128.726</v>
      </c>
      <c r="I2199" s="13">
        <v>143</v>
      </c>
      <c r="J2199" s="13">
        <v>110.5</v>
      </c>
      <c r="K2199" s="13">
        <v>177.84700000000001</v>
      </c>
      <c r="L2199" s="13">
        <v>184.61099999999999</v>
      </c>
      <c r="M2199" s="13">
        <v>58.188000000000002</v>
      </c>
      <c r="N2199" s="13">
        <v>55.512999999999998</v>
      </c>
      <c r="O2199" s="13">
        <v>93.869</v>
      </c>
      <c r="P2199" s="13">
        <v>62.826000000000001</v>
      </c>
      <c r="Q2199" s="13">
        <v>62.911000000000001</v>
      </c>
      <c r="R2199" s="13">
        <v>46.994</v>
      </c>
      <c r="S2199" s="13">
        <f t="shared" si="44"/>
        <v>597.25</v>
      </c>
      <c r="T2199" s="13">
        <v>53</v>
      </c>
      <c r="U2199" s="13">
        <v>19.5</v>
      </c>
    </row>
    <row r="2200" spans="1:21" s="4" customFormat="1">
      <c r="A2200" s="10">
        <v>43081</v>
      </c>
      <c r="B2200" s="13">
        <v>237.876</v>
      </c>
      <c r="C2200" s="13">
        <v>166.09100000000001</v>
      </c>
      <c r="D2200" s="13">
        <v>56.204000000000001</v>
      </c>
      <c r="E2200" s="13">
        <v>112.07899999999999</v>
      </c>
      <c r="F2200" s="13">
        <v>104.92</v>
      </c>
      <c r="G2200" s="13">
        <v>71.504999999999995</v>
      </c>
      <c r="H2200" s="13">
        <v>127.276</v>
      </c>
      <c r="I2200" s="13">
        <v>143</v>
      </c>
      <c r="J2200" s="13">
        <v>110.5</v>
      </c>
      <c r="K2200" s="13">
        <v>179.17099999999999</v>
      </c>
      <c r="L2200" s="13">
        <v>180.98699999999999</v>
      </c>
      <c r="M2200" s="13">
        <v>56.156999999999996</v>
      </c>
      <c r="N2200" s="13">
        <v>53.860999999999997</v>
      </c>
      <c r="O2200" s="13">
        <v>91.733000000000004</v>
      </c>
      <c r="P2200" s="13">
        <v>61.872</v>
      </c>
      <c r="Q2200" s="13">
        <v>61.771000000000001</v>
      </c>
      <c r="R2200" s="13">
        <v>47.122</v>
      </c>
      <c r="S2200" s="13">
        <f t="shared" si="44"/>
        <v>597.4</v>
      </c>
      <c r="T2200" s="13">
        <v>53</v>
      </c>
      <c r="U2200" s="13">
        <v>19.5</v>
      </c>
    </row>
    <row r="2201" spans="1:21" s="4" customFormat="1">
      <c r="A2201" s="10">
        <v>43082</v>
      </c>
      <c r="B2201" s="13">
        <v>235.80600000000001</v>
      </c>
      <c r="C2201" s="13">
        <v>165.21100000000001</v>
      </c>
      <c r="D2201" s="13">
        <v>54.100999999999999</v>
      </c>
      <c r="E2201" s="13">
        <v>110.938</v>
      </c>
      <c r="F2201" s="13">
        <v>103.41800000000001</v>
      </c>
      <c r="G2201" s="13">
        <v>70.331999999999994</v>
      </c>
      <c r="H2201" s="13">
        <v>126.72199999999999</v>
      </c>
      <c r="I2201" s="13">
        <v>143</v>
      </c>
      <c r="J2201" s="13">
        <v>110.5</v>
      </c>
      <c r="K2201" s="13">
        <v>175.53200000000001</v>
      </c>
      <c r="L2201" s="13">
        <v>176.702</v>
      </c>
      <c r="M2201" s="13">
        <v>56.156999999999996</v>
      </c>
      <c r="N2201" s="13">
        <v>53.606999999999999</v>
      </c>
      <c r="O2201" s="13">
        <v>91.832999999999998</v>
      </c>
      <c r="P2201" s="13">
        <v>61.128999999999998</v>
      </c>
      <c r="Q2201" s="13">
        <v>61.095999999999997</v>
      </c>
      <c r="R2201" s="13">
        <v>47.122</v>
      </c>
      <c r="S2201" s="13">
        <f t="shared" si="44"/>
        <v>597.48</v>
      </c>
      <c r="T2201" s="13">
        <v>53</v>
      </c>
      <c r="U2201" s="13">
        <v>19.5</v>
      </c>
    </row>
    <row r="2202" spans="1:21" s="4" customFormat="1">
      <c r="A2202" s="10">
        <v>43083</v>
      </c>
      <c r="B2202" s="13">
        <v>235.87299999999999</v>
      </c>
      <c r="C2202" s="13">
        <v>167.309</v>
      </c>
      <c r="D2202" s="13">
        <v>54.128</v>
      </c>
      <c r="E2202" s="13">
        <v>111.178</v>
      </c>
      <c r="F2202" s="13">
        <v>104.997</v>
      </c>
      <c r="G2202" s="13">
        <v>71.741</v>
      </c>
      <c r="H2202" s="13">
        <v>127.438</v>
      </c>
      <c r="I2202" s="13">
        <v>143</v>
      </c>
      <c r="J2202" s="13">
        <v>110.5</v>
      </c>
      <c r="K2202" s="13">
        <v>180.03</v>
      </c>
      <c r="L2202" s="13">
        <v>180.71899999999999</v>
      </c>
      <c r="M2202" s="13">
        <v>55.462000000000003</v>
      </c>
      <c r="N2202" s="13">
        <v>53.41</v>
      </c>
      <c r="O2202" s="13">
        <v>91.793000000000006</v>
      </c>
      <c r="P2202" s="13">
        <v>61.201999999999998</v>
      </c>
      <c r="Q2202" s="13">
        <v>61.279000000000003</v>
      </c>
      <c r="R2202" s="13">
        <v>47.066000000000003</v>
      </c>
      <c r="S2202" s="13">
        <f t="shared" si="44"/>
        <v>596.94000000000005</v>
      </c>
      <c r="T2202" s="13">
        <v>53</v>
      </c>
      <c r="U2202" s="13">
        <v>19.5</v>
      </c>
    </row>
    <row r="2203" spans="1:21" s="4" customFormat="1">
      <c r="A2203" s="10">
        <v>43084</v>
      </c>
      <c r="B2203" s="13">
        <v>235.001</v>
      </c>
      <c r="C2203" s="13">
        <v>166.35499999999999</v>
      </c>
      <c r="D2203" s="13">
        <v>54.9</v>
      </c>
      <c r="E2203" s="13">
        <v>110.253</v>
      </c>
      <c r="F2203" s="13">
        <v>105.343</v>
      </c>
      <c r="G2203" s="13">
        <v>78.251000000000005</v>
      </c>
      <c r="H2203" s="13">
        <v>124.60899999999999</v>
      </c>
      <c r="I2203" s="13">
        <v>143</v>
      </c>
      <c r="J2203" s="13">
        <v>110.5</v>
      </c>
      <c r="K2203" s="13">
        <v>172.46299999999999</v>
      </c>
      <c r="L2203" s="13">
        <v>176.56100000000001</v>
      </c>
      <c r="M2203" s="13">
        <v>55.462000000000003</v>
      </c>
      <c r="N2203" s="13">
        <v>52.863</v>
      </c>
      <c r="O2203" s="13">
        <v>91.742000000000004</v>
      </c>
      <c r="P2203" s="13">
        <v>60.96</v>
      </c>
      <c r="Q2203" s="13">
        <v>60.936999999999998</v>
      </c>
      <c r="R2203" s="13">
        <v>47.066000000000003</v>
      </c>
      <c r="S2203" s="13">
        <f t="shared" si="44"/>
        <v>596.94000000000005</v>
      </c>
      <c r="T2203" s="13">
        <v>53</v>
      </c>
      <c r="U2203" s="13">
        <v>19.5</v>
      </c>
    </row>
    <row r="2204" spans="1:21" s="4" customFormat="1">
      <c r="A2204" s="10">
        <v>43085</v>
      </c>
      <c r="B2204" s="13">
        <v>235.001</v>
      </c>
      <c r="C2204" s="13">
        <v>166.35499999999999</v>
      </c>
      <c r="D2204" s="13">
        <v>54.9</v>
      </c>
      <c r="E2204" s="13">
        <v>110.253</v>
      </c>
      <c r="F2204" s="13">
        <v>105.343</v>
      </c>
      <c r="G2204" s="13">
        <v>78.251000000000005</v>
      </c>
      <c r="H2204" s="13">
        <v>124.60899999999999</v>
      </c>
      <c r="I2204" s="13">
        <v>143</v>
      </c>
      <c r="J2204" s="13">
        <v>110.5</v>
      </c>
      <c r="K2204" s="13">
        <v>172.46299999999999</v>
      </c>
      <c r="L2204" s="13">
        <v>176.56100000000001</v>
      </c>
      <c r="M2204" s="13">
        <v>55.462000000000003</v>
      </c>
      <c r="N2204" s="13">
        <v>52.863</v>
      </c>
      <c r="O2204" s="13">
        <v>91.742000000000004</v>
      </c>
      <c r="P2204" s="13">
        <v>60.96</v>
      </c>
      <c r="Q2204" s="13">
        <v>60.936999999999998</v>
      </c>
      <c r="R2204" s="13">
        <v>47.066000000000003</v>
      </c>
      <c r="S2204" s="13">
        <f t="shared" si="44"/>
        <v>596.94000000000005</v>
      </c>
      <c r="T2204" s="13">
        <v>53</v>
      </c>
      <c r="U2204" s="13">
        <v>19.5</v>
      </c>
    </row>
    <row r="2205" spans="1:21" s="4" customFormat="1">
      <c r="A2205" s="10">
        <v>43086</v>
      </c>
      <c r="B2205" s="13">
        <v>235.001</v>
      </c>
      <c r="C2205" s="13">
        <v>166.35499999999999</v>
      </c>
      <c r="D2205" s="13">
        <v>54.9</v>
      </c>
      <c r="E2205" s="13">
        <v>110.253</v>
      </c>
      <c r="F2205" s="13">
        <v>105.343</v>
      </c>
      <c r="G2205" s="13">
        <v>78.251000000000005</v>
      </c>
      <c r="H2205" s="13">
        <v>124.60899999999999</v>
      </c>
      <c r="I2205" s="13">
        <v>143</v>
      </c>
      <c r="J2205" s="13">
        <v>110.5</v>
      </c>
      <c r="K2205" s="13">
        <v>172.46299999999999</v>
      </c>
      <c r="L2205" s="13">
        <v>176.56100000000001</v>
      </c>
      <c r="M2205" s="13">
        <v>55.462000000000003</v>
      </c>
      <c r="N2205" s="13">
        <v>52.863</v>
      </c>
      <c r="O2205" s="13">
        <v>91.742000000000004</v>
      </c>
      <c r="P2205" s="13">
        <v>60.96</v>
      </c>
      <c r="Q2205" s="13">
        <v>60.936999999999998</v>
      </c>
      <c r="R2205" s="13">
        <v>47.066000000000003</v>
      </c>
      <c r="S2205" s="13">
        <f t="shared" ref="S2205:S2268" si="45">+IFERROR(VLOOKUP($A2205,$Y$28:$Z$330,2,0),S2204)</f>
        <v>596.94000000000005</v>
      </c>
      <c r="T2205" s="13">
        <v>53</v>
      </c>
      <c r="U2205" s="13">
        <v>19.5</v>
      </c>
    </row>
    <row r="2206" spans="1:21" s="4" customFormat="1">
      <c r="A2206" s="10">
        <v>43087</v>
      </c>
      <c r="B2206" s="13">
        <v>232.1</v>
      </c>
      <c r="C2206" s="13">
        <v>164.70099999999999</v>
      </c>
      <c r="D2206" s="13">
        <v>52.250999999999998</v>
      </c>
      <c r="E2206" s="13">
        <v>108.976</v>
      </c>
      <c r="F2206" s="13">
        <v>104.896</v>
      </c>
      <c r="G2206" s="13">
        <v>76.509</v>
      </c>
      <c r="H2206" s="13">
        <v>120.84699999999999</v>
      </c>
      <c r="I2206" s="13">
        <v>143</v>
      </c>
      <c r="J2206" s="13">
        <v>110.5</v>
      </c>
      <c r="K2206" s="13">
        <v>164.399</v>
      </c>
      <c r="L2206" s="13">
        <v>171.16300000000001</v>
      </c>
      <c r="M2206" s="13">
        <v>55.462000000000003</v>
      </c>
      <c r="N2206" s="13">
        <v>52.551000000000002</v>
      </c>
      <c r="O2206" s="13">
        <v>90.756</v>
      </c>
      <c r="P2206" s="13">
        <v>61.048999999999999</v>
      </c>
      <c r="Q2206" s="13">
        <v>61.064</v>
      </c>
      <c r="R2206" s="13">
        <v>47.066000000000003</v>
      </c>
      <c r="S2206" s="13">
        <f t="shared" si="45"/>
        <v>596.94000000000005</v>
      </c>
      <c r="T2206" s="13">
        <v>53</v>
      </c>
      <c r="U2206" s="13">
        <v>19.5</v>
      </c>
    </row>
    <row r="2207" spans="1:21" s="4" customFormat="1">
      <c r="A2207" s="10">
        <v>43088</v>
      </c>
      <c r="B2207" s="13">
        <v>232.34100000000001</v>
      </c>
      <c r="C2207" s="13">
        <v>164.02099999999999</v>
      </c>
      <c r="D2207" s="13">
        <v>50.7</v>
      </c>
      <c r="E2207" s="13">
        <v>107.449</v>
      </c>
      <c r="F2207" s="13">
        <v>105.67700000000001</v>
      </c>
      <c r="G2207" s="13">
        <v>74.388000000000005</v>
      </c>
      <c r="H2207" s="13">
        <v>119.76</v>
      </c>
      <c r="I2207" s="13">
        <v>143</v>
      </c>
      <c r="J2207" s="13">
        <v>110.5</v>
      </c>
      <c r="K2207" s="13">
        <v>161.75399999999999</v>
      </c>
      <c r="L2207" s="13">
        <v>171.47800000000001</v>
      </c>
      <c r="M2207" s="13">
        <v>54.518999999999998</v>
      </c>
      <c r="N2207" s="13">
        <v>52.466999999999999</v>
      </c>
      <c r="O2207" s="13">
        <v>90.247</v>
      </c>
      <c r="P2207" s="13">
        <v>60.735999999999997</v>
      </c>
      <c r="Q2207" s="13">
        <v>60.942999999999998</v>
      </c>
      <c r="R2207" s="13">
        <v>46.225999999999999</v>
      </c>
      <c r="S2207" s="13">
        <f t="shared" si="45"/>
        <v>596.94000000000005</v>
      </c>
      <c r="T2207" s="13">
        <v>53</v>
      </c>
      <c r="U2207" s="13">
        <v>19.5</v>
      </c>
    </row>
    <row r="2208" spans="1:21" s="4" customFormat="1">
      <c r="A2208" s="10">
        <v>43089</v>
      </c>
      <c r="B2208" s="13">
        <v>231.71799999999999</v>
      </c>
      <c r="C2208" s="13">
        <v>163.60400000000001</v>
      </c>
      <c r="D2208" s="13">
        <v>49.841999999999999</v>
      </c>
      <c r="E2208" s="13">
        <v>106.599</v>
      </c>
      <c r="F2208" s="13">
        <v>105.273</v>
      </c>
      <c r="G2208" s="13">
        <v>74.061999999999998</v>
      </c>
      <c r="H2208" s="13">
        <v>118.56</v>
      </c>
      <c r="I2208" s="13">
        <v>143</v>
      </c>
      <c r="J2208" s="13">
        <v>110.5</v>
      </c>
      <c r="K2208" s="13">
        <v>161.28399999999999</v>
      </c>
      <c r="L2208" s="13">
        <v>171.42</v>
      </c>
      <c r="M2208" s="13">
        <v>54.039000000000001</v>
      </c>
      <c r="N2208" s="13">
        <v>52.155999999999999</v>
      </c>
      <c r="O2208" s="13">
        <v>88.831000000000003</v>
      </c>
      <c r="P2208" s="13">
        <v>60.45</v>
      </c>
      <c r="Q2208" s="13">
        <v>60.606999999999999</v>
      </c>
      <c r="R2208" s="13">
        <v>46.225999999999999</v>
      </c>
      <c r="S2208" s="13">
        <f t="shared" si="45"/>
        <v>596.94000000000005</v>
      </c>
      <c r="T2208" s="13">
        <v>53</v>
      </c>
      <c r="U2208" s="13">
        <v>19.5</v>
      </c>
    </row>
    <row r="2209" spans="1:21" s="4" customFormat="1">
      <c r="A2209" s="10">
        <v>43090</v>
      </c>
      <c r="B2209" s="13">
        <v>232.559</v>
      </c>
      <c r="C2209" s="13">
        <v>164.697</v>
      </c>
      <c r="D2209" s="13">
        <v>49.401000000000003</v>
      </c>
      <c r="E2209" s="13">
        <v>106.04300000000001</v>
      </c>
      <c r="F2209" s="13">
        <v>106.518</v>
      </c>
      <c r="G2209" s="13">
        <v>74.25</v>
      </c>
      <c r="H2209" s="13">
        <v>118.417</v>
      </c>
      <c r="I2209" s="13">
        <v>143</v>
      </c>
      <c r="J2209" s="13">
        <v>110.5</v>
      </c>
      <c r="K2209" s="13">
        <v>162.25</v>
      </c>
      <c r="L2209" s="13">
        <v>169.75</v>
      </c>
      <c r="M2209" s="13">
        <v>53.386000000000003</v>
      </c>
      <c r="N2209" s="13">
        <v>51.988</v>
      </c>
      <c r="O2209" s="13">
        <v>87.284999999999997</v>
      </c>
      <c r="P2209" s="13">
        <v>59.627000000000002</v>
      </c>
      <c r="Q2209" s="13">
        <v>59.813000000000002</v>
      </c>
      <c r="R2209" s="13">
        <v>46.155999999999999</v>
      </c>
      <c r="S2209" s="13">
        <f t="shared" si="45"/>
        <v>596.94000000000005</v>
      </c>
      <c r="T2209" s="13">
        <v>53</v>
      </c>
      <c r="U2209" s="13">
        <v>19.5</v>
      </c>
    </row>
    <row r="2210" spans="1:21" s="4" customFormat="1">
      <c r="A2210" s="10">
        <v>43091</v>
      </c>
      <c r="B2210" s="13">
        <v>232.435</v>
      </c>
      <c r="C2210" s="13">
        <v>164.33799999999999</v>
      </c>
      <c r="D2210" s="13">
        <v>49.537999999999997</v>
      </c>
      <c r="E2210" s="13">
        <v>105.801</v>
      </c>
      <c r="F2210" s="13">
        <v>106.367</v>
      </c>
      <c r="G2210" s="13">
        <v>73.995999999999995</v>
      </c>
      <c r="H2210" s="13">
        <v>117.748</v>
      </c>
      <c r="I2210" s="13">
        <v>143</v>
      </c>
      <c r="J2210" s="13">
        <v>110.5</v>
      </c>
      <c r="K2210" s="13">
        <v>161.429</v>
      </c>
      <c r="L2210" s="13">
        <v>168.364</v>
      </c>
      <c r="M2210" s="13">
        <v>53.386000000000003</v>
      </c>
      <c r="N2210" s="13">
        <v>51.807000000000002</v>
      </c>
      <c r="O2210" s="13">
        <v>87.174999999999997</v>
      </c>
      <c r="P2210" s="13">
        <v>59.417000000000002</v>
      </c>
      <c r="Q2210" s="13">
        <v>59.65</v>
      </c>
      <c r="R2210" s="13">
        <v>46.155999999999999</v>
      </c>
      <c r="S2210" s="13">
        <f t="shared" si="45"/>
        <v>596.94000000000005</v>
      </c>
      <c r="T2210" s="13">
        <v>53</v>
      </c>
      <c r="U2210" s="13">
        <v>19.5</v>
      </c>
    </row>
    <row r="2211" spans="1:21" s="4" customFormat="1">
      <c r="A2211" s="10">
        <v>43092</v>
      </c>
      <c r="B2211" s="13">
        <v>232.435</v>
      </c>
      <c r="C2211" s="13">
        <v>164.33799999999999</v>
      </c>
      <c r="D2211" s="13">
        <v>49.537999999999997</v>
      </c>
      <c r="E2211" s="13">
        <v>105.801</v>
      </c>
      <c r="F2211" s="13">
        <v>106.367</v>
      </c>
      <c r="G2211" s="13">
        <v>73.995999999999995</v>
      </c>
      <c r="H2211" s="13">
        <v>117.748</v>
      </c>
      <c r="I2211" s="13">
        <v>143</v>
      </c>
      <c r="J2211" s="13">
        <v>110.5</v>
      </c>
      <c r="K2211" s="13">
        <v>161.429</v>
      </c>
      <c r="L2211" s="13">
        <v>168.364</v>
      </c>
      <c r="M2211" s="13">
        <v>53.386000000000003</v>
      </c>
      <c r="N2211" s="13">
        <v>51.807000000000002</v>
      </c>
      <c r="O2211" s="13">
        <v>87.174999999999997</v>
      </c>
      <c r="P2211" s="13">
        <v>59.417000000000002</v>
      </c>
      <c r="Q2211" s="13">
        <v>59.65</v>
      </c>
      <c r="R2211" s="13">
        <v>46.155999999999999</v>
      </c>
      <c r="S2211" s="13">
        <f t="shared" si="45"/>
        <v>596.94000000000005</v>
      </c>
      <c r="T2211" s="13">
        <v>53</v>
      </c>
      <c r="U2211" s="13">
        <v>19.5</v>
      </c>
    </row>
    <row r="2212" spans="1:21" s="4" customFormat="1">
      <c r="A2212" s="10">
        <v>43093</v>
      </c>
      <c r="B2212" s="13">
        <v>232.435</v>
      </c>
      <c r="C2212" s="13">
        <v>164.33799999999999</v>
      </c>
      <c r="D2212" s="13">
        <v>49.537999999999997</v>
      </c>
      <c r="E2212" s="13">
        <v>105.801</v>
      </c>
      <c r="F2212" s="13">
        <v>106.367</v>
      </c>
      <c r="G2212" s="13">
        <v>73.995999999999995</v>
      </c>
      <c r="H2212" s="13">
        <v>117.748</v>
      </c>
      <c r="I2212" s="13">
        <v>143</v>
      </c>
      <c r="J2212" s="13">
        <v>110.5</v>
      </c>
      <c r="K2212" s="13">
        <v>161.429</v>
      </c>
      <c r="L2212" s="13">
        <v>168.364</v>
      </c>
      <c r="M2212" s="13">
        <v>53.386000000000003</v>
      </c>
      <c r="N2212" s="13">
        <v>51.807000000000002</v>
      </c>
      <c r="O2212" s="13">
        <v>87.174999999999997</v>
      </c>
      <c r="P2212" s="13">
        <v>59.417000000000002</v>
      </c>
      <c r="Q2212" s="13">
        <v>59.65</v>
      </c>
      <c r="R2212" s="13">
        <v>46.155999999999999</v>
      </c>
      <c r="S2212" s="13">
        <f t="shared" si="45"/>
        <v>596.94000000000005</v>
      </c>
      <c r="T2212" s="13">
        <v>53</v>
      </c>
      <c r="U2212" s="13">
        <v>19.5</v>
      </c>
    </row>
    <row r="2213" spans="1:21" s="4" customFormat="1">
      <c r="A2213" s="10">
        <v>43094</v>
      </c>
      <c r="B2213" s="13">
        <v>233.13300000000001</v>
      </c>
      <c r="C2213" s="13">
        <v>163.87899999999999</v>
      </c>
      <c r="D2213" s="13">
        <v>49.481000000000002</v>
      </c>
      <c r="E2213" s="13">
        <v>105.727</v>
      </c>
      <c r="F2213" s="13">
        <v>106.473</v>
      </c>
      <c r="G2213" s="13">
        <v>74.073999999999998</v>
      </c>
      <c r="H2213" s="13">
        <v>117.496</v>
      </c>
      <c r="I2213" s="13">
        <v>143</v>
      </c>
      <c r="J2213" s="13">
        <v>110.5</v>
      </c>
      <c r="K2213" s="13">
        <v>160.22900000000001</v>
      </c>
      <c r="L2213" s="13">
        <v>167.553</v>
      </c>
      <c r="M2213" s="13">
        <v>53.386000000000003</v>
      </c>
      <c r="N2213" s="13">
        <v>51.807000000000002</v>
      </c>
      <c r="O2213" s="13">
        <v>87.174999999999997</v>
      </c>
      <c r="P2213" s="13">
        <v>59.417000000000002</v>
      </c>
      <c r="Q2213" s="13">
        <v>59.65</v>
      </c>
      <c r="R2213" s="13">
        <v>46.155999999999999</v>
      </c>
      <c r="S2213" s="13">
        <f t="shared" si="45"/>
        <v>596.94000000000005</v>
      </c>
      <c r="T2213" s="13">
        <v>53</v>
      </c>
      <c r="U2213" s="13">
        <v>19.5</v>
      </c>
    </row>
    <row r="2214" spans="1:21" s="4" customFormat="1">
      <c r="A2214" s="10">
        <v>43095</v>
      </c>
      <c r="B2214" s="13">
        <v>232.33099999999999</v>
      </c>
      <c r="C2214" s="13">
        <v>163.40100000000001</v>
      </c>
      <c r="D2214" s="13">
        <v>49.372</v>
      </c>
      <c r="E2214" s="13">
        <v>105.392</v>
      </c>
      <c r="F2214" s="13">
        <v>106.29600000000001</v>
      </c>
      <c r="G2214" s="13">
        <v>72.647000000000006</v>
      </c>
      <c r="H2214" s="13">
        <v>117.066</v>
      </c>
      <c r="I2214" s="13">
        <v>143</v>
      </c>
      <c r="J2214" s="13">
        <v>110.5</v>
      </c>
      <c r="K2214" s="13">
        <v>159.19900000000001</v>
      </c>
      <c r="L2214" s="13">
        <v>167.20599999999999</v>
      </c>
      <c r="M2214" s="13">
        <v>53.386000000000003</v>
      </c>
      <c r="N2214" s="13">
        <v>51.807000000000002</v>
      </c>
      <c r="O2214" s="13">
        <v>87.174999999999997</v>
      </c>
      <c r="P2214" s="13">
        <v>59.417000000000002</v>
      </c>
      <c r="Q2214" s="13">
        <v>59.65</v>
      </c>
      <c r="R2214" s="13">
        <v>46.155999999999999</v>
      </c>
      <c r="S2214" s="13">
        <f t="shared" si="45"/>
        <v>596.94000000000005</v>
      </c>
      <c r="T2214" s="13">
        <v>53</v>
      </c>
      <c r="U2214" s="13">
        <v>19.5</v>
      </c>
    </row>
    <row r="2215" spans="1:21" s="4" customFormat="1">
      <c r="A2215" s="10">
        <v>43096</v>
      </c>
      <c r="B2215" s="13">
        <v>232.536</v>
      </c>
      <c r="C2215" s="13">
        <v>163.01300000000001</v>
      </c>
      <c r="D2215" s="13">
        <v>49.265000000000001</v>
      </c>
      <c r="E2215" s="13">
        <v>105.268</v>
      </c>
      <c r="F2215" s="13">
        <v>106.58499999999999</v>
      </c>
      <c r="G2215" s="13">
        <v>72.662999999999997</v>
      </c>
      <c r="H2215" s="13">
        <v>118.13</v>
      </c>
      <c r="I2215" s="13">
        <v>143</v>
      </c>
      <c r="J2215" s="13">
        <v>110.5</v>
      </c>
      <c r="K2215" s="13">
        <v>159.63</v>
      </c>
      <c r="L2215" s="13">
        <v>168.43899999999999</v>
      </c>
      <c r="M2215" s="13">
        <v>53.386000000000003</v>
      </c>
      <c r="N2215" s="13">
        <v>50.789000000000001</v>
      </c>
      <c r="O2215" s="13">
        <v>86.585999999999999</v>
      </c>
      <c r="P2215" s="13">
        <v>59.338000000000001</v>
      </c>
      <c r="Q2215" s="13">
        <v>59.16</v>
      </c>
      <c r="R2215" s="13">
        <v>46.155999999999999</v>
      </c>
      <c r="S2215" s="13">
        <f t="shared" si="45"/>
        <v>596.94000000000005</v>
      </c>
      <c r="T2215" s="13">
        <v>53</v>
      </c>
      <c r="U2215" s="13">
        <v>19.5</v>
      </c>
    </row>
    <row r="2216" spans="1:21" s="4" customFormat="1">
      <c r="A2216" s="10">
        <v>43097</v>
      </c>
      <c r="B2216" s="13">
        <v>232.46</v>
      </c>
      <c r="C2216" s="13">
        <v>162.62899999999999</v>
      </c>
      <c r="D2216" s="13">
        <v>49.097999999999999</v>
      </c>
      <c r="E2216" s="13">
        <v>105.126</v>
      </c>
      <c r="F2216" s="13">
        <v>106.59</v>
      </c>
      <c r="G2216" s="13">
        <v>72.361999999999995</v>
      </c>
      <c r="H2216" s="13">
        <v>127.631</v>
      </c>
      <c r="I2216" s="13">
        <v>143</v>
      </c>
      <c r="J2216" s="13">
        <v>110.5</v>
      </c>
      <c r="K2216" s="13">
        <v>156.95099999999999</v>
      </c>
      <c r="L2216" s="13">
        <v>165.786</v>
      </c>
      <c r="M2216" s="13">
        <v>52.226999999999997</v>
      </c>
      <c r="N2216" s="13">
        <v>50.33</v>
      </c>
      <c r="O2216" s="13">
        <v>85.456999999999994</v>
      </c>
      <c r="P2216" s="13">
        <v>58.628</v>
      </c>
      <c r="Q2216" s="13">
        <v>58.872</v>
      </c>
      <c r="R2216" s="13">
        <v>45</v>
      </c>
      <c r="S2216" s="13">
        <f t="shared" si="45"/>
        <v>596.94000000000005</v>
      </c>
      <c r="T2216" s="13">
        <v>53</v>
      </c>
      <c r="U2216" s="13">
        <v>19.5</v>
      </c>
    </row>
    <row r="2217" spans="1:21" s="4" customFormat="1">
      <c r="A2217" s="10">
        <v>43098</v>
      </c>
      <c r="B2217" s="13">
        <v>232.249</v>
      </c>
      <c r="C2217" s="13">
        <v>161.96600000000001</v>
      </c>
      <c r="D2217" s="13">
        <v>48.902000000000001</v>
      </c>
      <c r="E2217" s="13">
        <v>104.706</v>
      </c>
      <c r="F2217" s="13">
        <v>106.107</v>
      </c>
      <c r="G2217" s="13">
        <v>71.960999999999999</v>
      </c>
      <c r="H2217" s="13">
        <v>127.56699999999999</v>
      </c>
      <c r="I2217" s="13">
        <v>143</v>
      </c>
      <c r="J2217" s="13">
        <v>110.5</v>
      </c>
      <c r="K2217" s="13">
        <v>156.97300000000001</v>
      </c>
      <c r="L2217" s="13">
        <v>164.79400000000001</v>
      </c>
      <c r="M2217" s="13">
        <v>52.226999999999997</v>
      </c>
      <c r="N2217" s="13">
        <v>50.088000000000001</v>
      </c>
      <c r="O2217" s="13">
        <v>85.247</v>
      </c>
      <c r="P2217" s="13">
        <v>67.275999999999996</v>
      </c>
      <c r="Q2217" s="13">
        <v>58.372999999999998</v>
      </c>
      <c r="R2217" s="13">
        <v>45</v>
      </c>
      <c r="S2217" s="13">
        <f t="shared" si="45"/>
        <v>596.94000000000005</v>
      </c>
      <c r="T2217" s="13">
        <v>53</v>
      </c>
      <c r="U2217" s="13">
        <v>19.5</v>
      </c>
    </row>
    <row r="2218" spans="1:21" s="4" customFormat="1">
      <c r="A2218" s="10">
        <v>43099</v>
      </c>
      <c r="B2218" s="13">
        <v>232.249</v>
      </c>
      <c r="C2218" s="13">
        <v>161.96600000000001</v>
      </c>
      <c r="D2218" s="13">
        <v>48.902000000000001</v>
      </c>
      <c r="E2218" s="13">
        <v>104.706</v>
      </c>
      <c r="F2218" s="13">
        <v>106.107</v>
      </c>
      <c r="G2218" s="13">
        <v>71.960999999999999</v>
      </c>
      <c r="H2218" s="13">
        <v>127.56699999999999</v>
      </c>
      <c r="I2218" s="13">
        <v>143</v>
      </c>
      <c r="J2218" s="13">
        <v>110.5</v>
      </c>
      <c r="K2218" s="13">
        <v>156.97300000000001</v>
      </c>
      <c r="L2218" s="13">
        <v>164.79400000000001</v>
      </c>
      <c r="M2218" s="13">
        <v>52.226999999999997</v>
      </c>
      <c r="N2218" s="13">
        <v>50.088000000000001</v>
      </c>
      <c r="O2218" s="13">
        <v>85.247</v>
      </c>
      <c r="P2218" s="13">
        <v>67.275999999999996</v>
      </c>
      <c r="Q2218" s="13">
        <v>58.372999999999998</v>
      </c>
      <c r="R2218" s="13">
        <v>45</v>
      </c>
      <c r="S2218" s="13">
        <f t="shared" si="45"/>
        <v>596.94000000000005</v>
      </c>
      <c r="T2218" s="13">
        <v>53</v>
      </c>
      <c r="U2218" s="13">
        <v>19.5</v>
      </c>
    </row>
    <row r="2219" spans="1:21" s="4" customFormat="1">
      <c r="A2219" s="10">
        <v>43100</v>
      </c>
      <c r="B2219" s="13">
        <v>232.249</v>
      </c>
      <c r="C2219" s="13">
        <v>161.96600000000001</v>
      </c>
      <c r="D2219" s="13">
        <v>48.902000000000001</v>
      </c>
      <c r="E2219" s="13">
        <v>104.706</v>
      </c>
      <c r="F2219" s="13">
        <v>106.107</v>
      </c>
      <c r="G2219" s="13">
        <v>71.960999999999999</v>
      </c>
      <c r="H2219" s="13">
        <v>127.56699999999999</v>
      </c>
      <c r="I2219" s="13">
        <v>143</v>
      </c>
      <c r="J2219" s="13">
        <v>110.5</v>
      </c>
      <c r="K2219" s="13">
        <v>156.97300000000001</v>
      </c>
      <c r="L2219" s="13">
        <v>164.79400000000001</v>
      </c>
      <c r="M2219" s="13">
        <v>52.226999999999997</v>
      </c>
      <c r="N2219" s="13">
        <v>50.088000000000001</v>
      </c>
      <c r="O2219" s="13">
        <v>85.247</v>
      </c>
      <c r="P2219" s="13">
        <v>67.275999999999996</v>
      </c>
      <c r="Q2219" s="13">
        <v>58.372999999999998</v>
      </c>
      <c r="R2219" s="13">
        <v>45</v>
      </c>
      <c r="S2219" s="13">
        <f t="shared" si="45"/>
        <v>596.94000000000005</v>
      </c>
      <c r="T2219" s="13">
        <v>53</v>
      </c>
      <c r="U2219" s="13">
        <v>19.5</v>
      </c>
    </row>
    <row r="2220" spans="1:21" s="4" customFormat="1">
      <c r="A2220" s="10">
        <v>43101</v>
      </c>
      <c r="B2220" s="13">
        <v>232.21199999999999</v>
      </c>
      <c r="C2220" s="13">
        <v>161.92500000000001</v>
      </c>
      <c r="D2220" s="13">
        <v>48.831000000000003</v>
      </c>
      <c r="E2220" s="13">
        <v>105.101</v>
      </c>
      <c r="F2220" s="13">
        <v>106.62</v>
      </c>
      <c r="G2220" s="13">
        <v>72.290999999999997</v>
      </c>
      <c r="H2220" s="13">
        <v>131.37799999999999</v>
      </c>
      <c r="I2220" s="13">
        <v>143</v>
      </c>
      <c r="J2220" s="13">
        <v>110.5</v>
      </c>
      <c r="K2220" s="13">
        <v>156.97300000000001</v>
      </c>
      <c r="L2220" s="13">
        <v>154.917</v>
      </c>
      <c r="M2220" s="13">
        <v>52.226999999999997</v>
      </c>
      <c r="N2220" s="13">
        <v>50.088000000000001</v>
      </c>
      <c r="O2220" s="13">
        <v>85.247</v>
      </c>
      <c r="P2220" s="13">
        <v>67.275999999999996</v>
      </c>
      <c r="Q2220" s="13">
        <v>58.372999999999998</v>
      </c>
      <c r="R2220" s="13">
        <v>45</v>
      </c>
      <c r="S2220" s="13">
        <f t="shared" si="45"/>
        <v>596.94000000000005</v>
      </c>
      <c r="T2220" s="13">
        <v>53</v>
      </c>
      <c r="U2220" s="13">
        <v>19.5</v>
      </c>
    </row>
    <row r="2221" spans="1:21" s="4" customFormat="1">
      <c r="A2221" s="10">
        <v>43102</v>
      </c>
      <c r="B2221" s="13">
        <v>228.50200000000001</v>
      </c>
      <c r="C2221" s="13">
        <v>156.38900000000001</v>
      </c>
      <c r="D2221" s="13">
        <v>47.518999999999998</v>
      </c>
      <c r="E2221" s="13">
        <v>102.379</v>
      </c>
      <c r="F2221" s="13">
        <v>103.536</v>
      </c>
      <c r="G2221" s="13">
        <v>70.963999999999999</v>
      </c>
      <c r="H2221" s="13">
        <v>117.20099999999999</v>
      </c>
      <c r="I2221" s="13">
        <v>143</v>
      </c>
      <c r="J2221" s="13">
        <v>110.5</v>
      </c>
      <c r="K2221" s="13">
        <v>156.941</v>
      </c>
      <c r="L2221" s="13">
        <v>161.578</v>
      </c>
      <c r="M2221" s="13">
        <v>52.226999999999997</v>
      </c>
      <c r="N2221" s="13">
        <v>50.177999999999997</v>
      </c>
      <c r="O2221" s="13">
        <v>85.320999999999998</v>
      </c>
      <c r="P2221" s="13">
        <v>65.093000000000004</v>
      </c>
      <c r="Q2221" s="13">
        <v>58.262999999999998</v>
      </c>
      <c r="R2221" s="13">
        <v>45</v>
      </c>
      <c r="S2221" s="13">
        <f t="shared" si="45"/>
        <v>596.94000000000005</v>
      </c>
      <c r="T2221" s="13">
        <v>53</v>
      </c>
      <c r="U2221" s="13">
        <v>19.5</v>
      </c>
    </row>
    <row r="2222" spans="1:21" s="4" customFormat="1">
      <c r="A2222" s="10">
        <v>43103</v>
      </c>
      <c r="B2222" s="13">
        <v>229.22499999999999</v>
      </c>
      <c r="C2222" s="13">
        <v>152.744</v>
      </c>
      <c r="D2222" s="13">
        <v>47.018000000000001</v>
      </c>
      <c r="E2222" s="13">
        <v>99.823999999999998</v>
      </c>
      <c r="F2222" s="13">
        <v>100.989</v>
      </c>
      <c r="G2222" s="13">
        <v>69.200999999999993</v>
      </c>
      <c r="H2222" s="13">
        <v>118.414</v>
      </c>
      <c r="I2222" s="13">
        <v>143</v>
      </c>
      <c r="J2222" s="13">
        <v>110.5</v>
      </c>
      <c r="K2222" s="13">
        <v>154.94200000000001</v>
      </c>
      <c r="L2222" s="13">
        <v>161.96799999999999</v>
      </c>
      <c r="M2222" s="13">
        <v>51.868000000000002</v>
      </c>
      <c r="N2222" s="13">
        <v>49.649000000000001</v>
      </c>
      <c r="O2222" s="13">
        <v>85.122</v>
      </c>
      <c r="P2222" s="13">
        <v>58.225000000000001</v>
      </c>
      <c r="Q2222" s="13">
        <v>58.423000000000002</v>
      </c>
      <c r="R2222" s="13">
        <v>44.683999999999997</v>
      </c>
      <c r="S2222" s="13">
        <f t="shared" si="45"/>
        <v>596.94000000000005</v>
      </c>
      <c r="T2222" s="13">
        <v>53</v>
      </c>
      <c r="U2222" s="13">
        <v>19.5</v>
      </c>
    </row>
    <row r="2223" spans="1:21" s="4" customFormat="1">
      <c r="A2223" s="10">
        <v>43104</v>
      </c>
      <c r="B2223" s="13">
        <v>226.63800000000001</v>
      </c>
      <c r="C2223" s="13">
        <v>148.613</v>
      </c>
      <c r="D2223" s="13">
        <v>46.189</v>
      </c>
      <c r="E2223" s="13">
        <v>97.956000000000003</v>
      </c>
      <c r="F2223" s="13">
        <v>98.245000000000005</v>
      </c>
      <c r="G2223" s="13">
        <v>68.305000000000007</v>
      </c>
      <c r="H2223" s="13">
        <v>116.834</v>
      </c>
      <c r="I2223" s="13">
        <v>143</v>
      </c>
      <c r="J2223" s="13">
        <v>110.5</v>
      </c>
      <c r="K2223" s="13">
        <v>150.416</v>
      </c>
      <c r="L2223" s="13">
        <v>160.577</v>
      </c>
      <c r="M2223" s="13">
        <v>50.082999999999998</v>
      </c>
      <c r="N2223" s="13">
        <v>48.807000000000002</v>
      </c>
      <c r="O2223" s="13">
        <v>83.549000000000007</v>
      </c>
      <c r="P2223" s="13">
        <v>57.338999999999999</v>
      </c>
      <c r="Q2223" s="13">
        <v>56.801000000000002</v>
      </c>
      <c r="R2223" s="13">
        <v>44.683999999999997</v>
      </c>
      <c r="S2223" s="13">
        <f t="shared" si="45"/>
        <v>596.94000000000005</v>
      </c>
      <c r="T2223" s="13">
        <v>53</v>
      </c>
      <c r="U2223" s="13">
        <v>19.5</v>
      </c>
    </row>
    <row r="2224" spans="1:21" s="4" customFormat="1">
      <c r="A2224" s="10">
        <v>43105</v>
      </c>
      <c r="B2224" s="13">
        <v>229.006</v>
      </c>
      <c r="C2224" s="13">
        <v>146.99</v>
      </c>
      <c r="D2224" s="13">
        <v>46.164999999999999</v>
      </c>
      <c r="E2224" s="13">
        <v>97.004000000000005</v>
      </c>
      <c r="F2224" s="13">
        <v>97.51</v>
      </c>
      <c r="G2224" s="13">
        <v>67.956999999999994</v>
      </c>
      <c r="H2224" s="13">
        <v>116.21299999999999</v>
      </c>
      <c r="I2224" s="13">
        <v>143</v>
      </c>
      <c r="J2224" s="13">
        <v>110.5</v>
      </c>
      <c r="K2224" s="13">
        <v>148.126</v>
      </c>
      <c r="L2224" s="13">
        <v>158.61600000000001</v>
      </c>
      <c r="M2224" s="13">
        <v>47.945</v>
      </c>
      <c r="N2224" s="13">
        <v>47.665999999999997</v>
      </c>
      <c r="O2224" s="13">
        <v>80.043999999999997</v>
      </c>
      <c r="P2224" s="13">
        <v>55.209000000000003</v>
      </c>
      <c r="Q2224" s="13">
        <v>54.542000000000002</v>
      </c>
      <c r="R2224" s="13">
        <v>43.192999999999998</v>
      </c>
      <c r="S2224" s="13">
        <f t="shared" si="45"/>
        <v>596.94000000000005</v>
      </c>
      <c r="T2224" s="13">
        <v>53</v>
      </c>
      <c r="U2224" s="13">
        <v>19.5</v>
      </c>
    </row>
    <row r="2225" spans="1:21" s="4" customFormat="1">
      <c r="A2225" s="10">
        <v>43106</v>
      </c>
      <c r="B2225" s="13">
        <v>229.006</v>
      </c>
      <c r="C2225" s="13">
        <v>146.99</v>
      </c>
      <c r="D2225" s="13">
        <v>46.164999999999999</v>
      </c>
      <c r="E2225" s="13">
        <v>97.004000000000005</v>
      </c>
      <c r="F2225" s="13">
        <v>97.51</v>
      </c>
      <c r="G2225" s="13">
        <v>67.956999999999994</v>
      </c>
      <c r="H2225" s="13">
        <v>116.21299999999999</v>
      </c>
      <c r="I2225" s="13">
        <v>143</v>
      </c>
      <c r="J2225" s="13">
        <v>110.5</v>
      </c>
      <c r="K2225" s="13">
        <v>148.126</v>
      </c>
      <c r="L2225" s="13">
        <v>158.61600000000001</v>
      </c>
      <c r="M2225" s="13">
        <v>47.945</v>
      </c>
      <c r="N2225" s="13">
        <v>47.665999999999997</v>
      </c>
      <c r="O2225" s="13">
        <v>80.043999999999997</v>
      </c>
      <c r="P2225" s="13">
        <v>55.209000000000003</v>
      </c>
      <c r="Q2225" s="13">
        <v>54.542000000000002</v>
      </c>
      <c r="R2225" s="13">
        <v>43.192999999999998</v>
      </c>
      <c r="S2225" s="13">
        <f t="shared" si="45"/>
        <v>596.94000000000005</v>
      </c>
      <c r="T2225" s="13">
        <v>53</v>
      </c>
      <c r="U2225" s="13">
        <v>19.5</v>
      </c>
    </row>
    <row r="2226" spans="1:21" s="4" customFormat="1">
      <c r="A2226" s="10">
        <v>43107</v>
      </c>
      <c r="B2226" s="13">
        <v>229.006</v>
      </c>
      <c r="C2226" s="13">
        <v>146.99</v>
      </c>
      <c r="D2226" s="13">
        <v>46.164999999999999</v>
      </c>
      <c r="E2226" s="13">
        <v>97.004000000000005</v>
      </c>
      <c r="F2226" s="13">
        <v>97.51</v>
      </c>
      <c r="G2226" s="13">
        <v>67.956999999999994</v>
      </c>
      <c r="H2226" s="13">
        <v>116.21299999999999</v>
      </c>
      <c r="I2226" s="13">
        <v>143</v>
      </c>
      <c r="J2226" s="13">
        <v>110.5</v>
      </c>
      <c r="K2226" s="13">
        <v>148.126</v>
      </c>
      <c r="L2226" s="13">
        <v>158.61600000000001</v>
      </c>
      <c r="M2226" s="13">
        <v>47.945</v>
      </c>
      <c r="N2226" s="13">
        <v>47.665999999999997</v>
      </c>
      <c r="O2226" s="13">
        <v>80.043999999999997</v>
      </c>
      <c r="P2226" s="13">
        <v>55.209000000000003</v>
      </c>
      <c r="Q2226" s="13">
        <v>54.542000000000002</v>
      </c>
      <c r="R2226" s="13">
        <v>43.192999999999998</v>
      </c>
      <c r="S2226" s="13">
        <f t="shared" si="45"/>
        <v>596.94000000000005</v>
      </c>
      <c r="T2226" s="13">
        <v>53</v>
      </c>
      <c r="U2226" s="13">
        <v>19.5</v>
      </c>
    </row>
    <row r="2227" spans="1:21" s="4" customFormat="1">
      <c r="A2227" s="10">
        <v>43108</v>
      </c>
      <c r="B2227" s="13">
        <v>230.233</v>
      </c>
      <c r="C2227" s="13">
        <v>145.977</v>
      </c>
      <c r="D2227" s="13">
        <v>45.415999999999997</v>
      </c>
      <c r="E2227" s="13">
        <v>96.04</v>
      </c>
      <c r="F2227" s="13">
        <v>96.850999999999999</v>
      </c>
      <c r="G2227" s="13">
        <v>67.227000000000004</v>
      </c>
      <c r="H2227" s="13">
        <v>116.834</v>
      </c>
      <c r="I2227" s="13">
        <v>143</v>
      </c>
      <c r="J2227" s="13">
        <v>110.5</v>
      </c>
      <c r="K2227" s="13">
        <v>150.221</v>
      </c>
      <c r="L2227" s="13">
        <v>161.28100000000001</v>
      </c>
      <c r="M2227" s="13">
        <v>45.34</v>
      </c>
      <c r="N2227" s="13">
        <v>45.311</v>
      </c>
      <c r="O2227" s="13">
        <v>78.697999999999993</v>
      </c>
      <c r="P2227" s="13">
        <v>53.618000000000002</v>
      </c>
      <c r="Q2227" s="13">
        <v>52.957000000000001</v>
      </c>
      <c r="R2227" s="13">
        <v>41.533000000000001</v>
      </c>
      <c r="S2227" s="13">
        <f t="shared" si="45"/>
        <v>596.94000000000005</v>
      </c>
      <c r="T2227" s="13">
        <v>53</v>
      </c>
      <c r="U2227" s="13">
        <v>19.5</v>
      </c>
    </row>
    <row r="2228" spans="1:21" s="4" customFormat="1">
      <c r="A2228" s="10">
        <v>43109</v>
      </c>
      <c r="B2228" s="13">
        <v>228.60900000000001</v>
      </c>
      <c r="C2228" s="13">
        <v>146.364</v>
      </c>
      <c r="D2228" s="13">
        <v>45.043999999999997</v>
      </c>
      <c r="E2228" s="13">
        <v>93.93</v>
      </c>
      <c r="F2228" s="13">
        <v>96.656000000000006</v>
      </c>
      <c r="G2228" s="13">
        <v>66.552999999999997</v>
      </c>
      <c r="H2228" s="13">
        <v>114.125</v>
      </c>
      <c r="I2228" s="13">
        <v>143</v>
      </c>
      <c r="J2228" s="13">
        <v>110.5</v>
      </c>
      <c r="K2228" s="13">
        <v>147</v>
      </c>
      <c r="L2228" s="13">
        <v>163.518</v>
      </c>
      <c r="M2228" s="13">
        <v>43.533000000000001</v>
      </c>
      <c r="N2228" s="13">
        <v>43.640999999999998</v>
      </c>
      <c r="O2228" s="13">
        <v>76.92</v>
      </c>
      <c r="P2228" s="13">
        <v>51.866</v>
      </c>
      <c r="Q2228" s="13">
        <v>50.835000000000001</v>
      </c>
      <c r="R2228" s="13">
        <v>40.643000000000001</v>
      </c>
      <c r="S2228" s="13">
        <f t="shared" si="45"/>
        <v>596.94000000000005</v>
      </c>
      <c r="T2228" s="13">
        <v>53</v>
      </c>
      <c r="U2228" s="13">
        <v>19.5</v>
      </c>
    </row>
    <row r="2229" spans="1:21" s="4" customFormat="1">
      <c r="A2229" s="10">
        <v>43110</v>
      </c>
      <c r="B2229" s="13">
        <v>229.95</v>
      </c>
      <c r="C2229" s="13">
        <v>147.23599999999999</v>
      </c>
      <c r="D2229" s="13">
        <v>45.588000000000001</v>
      </c>
      <c r="E2229" s="13">
        <v>94.692999999999998</v>
      </c>
      <c r="F2229" s="13">
        <v>99.262</v>
      </c>
      <c r="G2229" s="13">
        <v>67.816999999999993</v>
      </c>
      <c r="H2229" s="13">
        <v>112.946</v>
      </c>
      <c r="I2229" s="13">
        <v>143</v>
      </c>
      <c r="J2229" s="13">
        <v>110.5</v>
      </c>
      <c r="K2229" s="13">
        <v>147.21299999999999</v>
      </c>
      <c r="L2229" s="13">
        <v>163.88</v>
      </c>
      <c r="M2229" s="13">
        <v>42.972999999999999</v>
      </c>
      <c r="N2229" s="13">
        <v>44.387999999999998</v>
      </c>
      <c r="O2229" s="13">
        <v>77.332999999999998</v>
      </c>
      <c r="P2229" s="13">
        <v>52.335999999999999</v>
      </c>
      <c r="Q2229" s="13">
        <v>51.113</v>
      </c>
      <c r="R2229" s="13">
        <v>40.834000000000003</v>
      </c>
      <c r="S2229" s="13">
        <f t="shared" si="45"/>
        <v>596.94000000000005</v>
      </c>
      <c r="T2229" s="13">
        <v>53</v>
      </c>
      <c r="U2229" s="13">
        <v>19.5</v>
      </c>
    </row>
    <row r="2230" spans="1:21" s="4" customFormat="1">
      <c r="A2230" s="10">
        <v>43111</v>
      </c>
      <c r="B2230" s="13">
        <v>227.53899999999999</v>
      </c>
      <c r="C2230" s="13">
        <v>146.43199999999999</v>
      </c>
      <c r="D2230" s="13">
        <v>44.534999999999997</v>
      </c>
      <c r="E2230" s="13">
        <v>93.753</v>
      </c>
      <c r="F2230" s="13">
        <v>100.10899999999999</v>
      </c>
      <c r="G2230" s="13">
        <v>66.88</v>
      </c>
      <c r="H2230" s="13">
        <v>110.211</v>
      </c>
      <c r="I2230" s="13">
        <v>143</v>
      </c>
      <c r="J2230" s="13">
        <v>110.5</v>
      </c>
      <c r="K2230" s="13">
        <v>143.37299999999999</v>
      </c>
      <c r="L2230" s="13">
        <v>161.911</v>
      </c>
      <c r="M2230" s="13">
        <v>42.893000000000001</v>
      </c>
      <c r="N2230" s="13">
        <v>46.106999999999999</v>
      </c>
      <c r="O2230" s="13">
        <v>78.600999999999999</v>
      </c>
      <c r="P2230" s="13">
        <v>53.298999999999999</v>
      </c>
      <c r="Q2230" s="13">
        <v>52.067999999999998</v>
      </c>
      <c r="R2230" s="13">
        <v>40.354999999999997</v>
      </c>
      <c r="S2230" s="13">
        <f t="shared" si="45"/>
        <v>596.94000000000005</v>
      </c>
      <c r="T2230" s="13">
        <v>53</v>
      </c>
      <c r="U2230" s="13">
        <v>19.5</v>
      </c>
    </row>
    <row r="2231" spans="1:21" s="4" customFormat="1">
      <c r="A2231" s="10">
        <v>43112</v>
      </c>
      <c r="B2231" s="13">
        <v>222.94399999999999</v>
      </c>
      <c r="C2231" s="13">
        <v>145.62700000000001</v>
      </c>
      <c r="D2231" s="13">
        <v>43.482999999999997</v>
      </c>
      <c r="E2231" s="13">
        <v>92.123000000000005</v>
      </c>
      <c r="F2231" s="13">
        <v>97.977000000000004</v>
      </c>
      <c r="G2231" s="13">
        <v>66.159000000000006</v>
      </c>
      <c r="H2231" s="13">
        <v>110.065</v>
      </c>
      <c r="I2231" s="13">
        <v>143</v>
      </c>
      <c r="J2231" s="13">
        <v>110.5</v>
      </c>
      <c r="K2231" s="13">
        <v>141.73500000000001</v>
      </c>
      <c r="L2231" s="13">
        <v>160.006</v>
      </c>
      <c r="M2231" s="13">
        <v>43.036000000000001</v>
      </c>
      <c r="N2231" s="13">
        <v>46.795999999999999</v>
      </c>
      <c r="O2231" s="13">
        <v>79.021000000000001</v>
      </c>
      <c r="P2231" s="13">
        <v>53.686</v>
      </c>
      <c r="Q2231" s="13">
        <v>52.895000000000003</v>
      </c>
      <c r="R2231" s="13">
        <v>40.938000000000002</v>
      </c>
      <c r="S2231" s="13">
        <f t="shared" si="45"/>
        <v>596.94000000000005</v>
      </c>
      <c r="T2231" s="13">
        <v>53</v>
      </c>
      <c r="U2231" s="13">
        <v>19.5</v>
      </c>
    </row>
    <row r="2232" spans="1:21" s="4" customFormat="1">
      <c r="A2232" s="10">
        <v>43113</v>
      </c>
      <c r="B2232" s="13">
        <v>222.94399999999999</v>
      </c>
      <c r="C2232" s="13">
        <v>145.62700000000001</v>
      </c>
      <c r="D2232" s="13">
        <v>43.482999999999997</v>
      </c>
      <c r="E2232" s="13">
        <v>92.123000000000005</v>
      </c>
      <c r="F2232" s="13">
        <v>97.977000000000004</v>
      </c>
      <c r="G2232" s="13">
        <v>66.159000000000006</v>
      </c>
      <c r="H2232" s="13">
        <v>110.065</v>
      </c>
      <c r="I2232" s="13">
        <v>143</v>
      </c>
      <c r="J2232" s="13">
        <v>110.5</v>
      </c>
      <c r="K2232" s="13">
        <v>141.73500000000001</v>
      </c>
      <c r="L2232" s="13">
        <v>160.006</v>
      </c>
      <c r="M2232" s="13">
        <v>43.036000000000001</v>
      </c>
      <c r="N2232" s="13">
        <v>46.795999999999999</v>
      </c>
      <c r="O2232" s="13">
        <v>79.021000000000001</v>
      </c>
      <c r="P2232" s="13">
        <v>53.686</v>
      </c>
      <c r="Q2232" s="13">
        <v>52.895000000000003</v>
      </c>
      <c r="R2232" s="13">
        <v>40.938000000000002</v>
      </c>
      <c r="S2232" s="13">
        <f t="shared" si="45"/>
        <v>596.94000000000005</v>
      </c>
      <c r="T2232" s="13">
        <v>53</v>
      </c>
      <c r="U2232" s="13">
        <v>19.5</v>
      </c>
    </row>
    <row r="2233" spans="1:21" s="4" customFormat="1">
      <c r="A2233" s="10">
        <v>43114</v>
      </c>
      <c r="B2233" s="13">
        <v>222.94399999999999</v>
      </c>
      <c r="C2233" s="13">
        <v>145.62700000000001</v>
      </c>
      <c r="D2233" s="13">
        <v>43.482999999999997</v>
      </c>
      <c r="E2233" s="13">
        <v>92.123000000000005</v>
      </c>
      <c r="F2233" s="13">
        <v>97.977000000000004</v>
      </c>
      <c r="G2233" s="13">
        <v>66.159000000000006</v>
      </c>
      <c r="H2233" s="13">
        <v>110.065</v>
      </c>
      <c r="I2233" s="13">
        <v>143</v>
      </c>
      <c r="J2233" s="13">
        <v>110.5</v>
      </c>
      <c r="K2233" s="13">
        <v>141.73500000000001</v>
      </c>
      <c r="L2233" s="13">
        <v>160.006</v>
      </c>
      <c r="M2233" s="13">
        <v>43.036000000000001</v>
      </c>
      <c r="N2233" s="13">
        <v>46.795999999999999</v>
      </c>
      <c r="O2233" s="13">
        <v>79.021000000000001</v>
      </c>
      <c r="P2233" s="13">
        <v>53.686</v>
      </c>
      <c r="Q2233" s="13">
        <v>52.895000000000003</v>
      </c>
      <c r="R2233" s="13">
        <v>40.938000000000002</v>
      </c>
      <c r="S2233" s="13">
        <f t="shared" si="45"/>
        <v>596.94000000000005</v>
      </c>
      <c r="T2233" s="13">
        <v>53</v>
      </c>
      <c r="U2233" s="13">
        <v>19.5</v>
      </c>
    </row>
    <row r="2234" spans="1:21" s="4" customFormat="1">
      <c r="A2234" s="10">
        <v>43115</v>
      </c>
      <c r="B2234" s="13">
        <v>222.90100000000001</v>
      </c>
      <c r="C2234" s="13">
        <v>145.214</v>
      </c>
      <c r="D2234" s="13">
        <v>43.838000000000001</v>
      </c>
      <c r="E2234" s="13">
        <v>92.42</v>
      </c>
      <c r="F2234" s="13">
        <v>97.697999999999993</v>
      </c>
      <c r="G2234" s="13">
        <v>66.019000000000005</v>
      </c>
      <c r="H2234" s="13">
        <v>110.048</v>
      </c>
      <c r="I2234" s="13">
        <v>143</v>
      </c>
      <c r="J2234" s="13">
        <v>110.5</v>
      </c>
      <c r="K2234" s="13">
        <v>140.73699999999999</v>
      </c>
      <c r="L2234" s="13">
        <v>160.11199999999999</v>
      </c>
      <c r="M2234" s="13">
        <v>43.164000000000001</v>
      </c>
      <c r="N2234" s="13">
        <v>47.271000000000001</v>
      </c>
      <c r="O2234" s="13">
        <v>79.361000000000004</v>
      </c>
      <c r="P2234" s="13">
        <v>54.584000000000003</v>
      </c>
      <c r="Q2234" s="13">
        <v>53.334000000000003</v>
      </c>
      <c r="R2234" s="13">
        <v>41.122</v>
      </c>
      <c r="S2234" s="13">
        <f t="shared" si="45"/>
        <v>596.94000000000005</v>
      </c>
      <c r="T2234" s="13">
        <v>53</v>
      </c>
      <c r="U2234" s="13">
        <v>19.5</v>
      </c>
    </row>
    <row r="2235" spans="1:21" s="4" customFormat="1">
      <c r="A2235" s="10">
        <v>43116</v>
      </c>
      <c r="B2235" s="13">
        <v>222.18899999999999</v>
      </c>
      <c r="C2235" s="13">
        <v>145.499</v>
      </c>
      <c r="D2235" s="13">
        <v>43.046999999999997</v>
      </c>
      <c r="E2235" s="13">
        <v>91.462000000000003</v>
      </c>
      <c r="F2235" s="13">
        <v>96.027000000000001</v>
      </c>
      <c r="G2235" s="13">
        <v>66.316000000000003</v>
      </c>
      <c r="H2235" s="13">
        <v>109.861</v>
      </c>
      <c r="I2235" s="13">
        <v>143</v>
      </c>
      <c r="J2235" s="13">
        <v>110.5</v>
      </c>
      <c r="K2235" s="13">
        <v>141.75</v>
      </c>
      <c r="L2235" s="13">
        <v>161.398</v>
      </c>
      <c r="M2235" s="13">
        <v>42.476999999999997</v>
      </c>
      <c r="N2235" s="13">
        <v>47.243000000000002</v>
      </c>
      <c r="O2235" s="13">
        <v>78.947999999999993</v>
      </c>
      <c r="P2235" s="13">
        <v>54.552999999999997</v>
      </c>
      <c r="Q2235" s="13">
        <v>53</v>
      </c>
      <c r="R2235" s="13">
        <v>40.619</v>
      </c>
      <c r="S2235" s="13">
        <f t="shared" si="45"/>
        <v>596.94000000000005</v>
      </c>
      <c r="T2235" s="13">
        <v>53</v>
      </c>
      <c r="U2235" s="13">
        <v>19.5</v>
      </c>
    </row>
    <row r="2236" spans="1:21" s="4" customFormat="1">
      <c r="A2236" s="10">
        <v>43117</v>
      </c>
      <c r="B2236" s="13">
        <v>223.75299999999999</v>
      </c>
      <c r="C2236" s="13">
        <v>145.77000000000001</v>
      </c>
      <c r="D2236" s="13">
        <v>42.289000000000001</v>
      </c>
      <c r="E2236" s="13">
        <v>91.063000000000002</v>
      </c>
      <c r="F2236" s="13">
        <v>95.438000000000002</v>
      </c>
      <c r="G2236" s="13">
        <v>66.081999999999994</v>
      </c>
      <c r="H2236" s="13">
        <v>111.333</v>
      </c>
      <c r="I2236" s="13">
        <v>143</v>
      </c>
      <c r="J2236" s="13">
        <v>110.5</v>
      </c>
      <c r="K2236" s="13">
        <v>143.22300000000001</v>
      </c>
      <c r="L2236" s="13">
        <v>163.23699999999999</v>
      </c>
      <c r="M2236" s="13">
        <v>42.920999999999999</v>
      </c>
      <c r="N2236" s="13">
        <v>47.826000000000001</v>
      </c>
      <c r="O2236" s="13">
        <v>79.447000000000003</v>
      </c>
      <c r="P2236" s="13">
        <v>54.686999999999998</v>
      </c>
      <c r="Q2236" s="13">
        <v>53.393999999999998</v>
      </c>
      <c r="R2236" s="13">
        <v>40.436</v>
      </c>
      <c r="S2236" s="13">
        <f t="shared" si="45"/>
        <v>596.94000000000005</v>
      </c>
      <c r="T2236" s="13">
        <v>53</v>
      </c>
      <c r="U2236" s="13">
        <v>19.5</v>
      </c>
    </row>
    <row r="2237" spans="1:21" s="4" customFormat="1">
      <c r="A2237" s="10">
        <v>43118</v>
      </c>
      <c r="B2237" s="13">
        <v>225.23400000000001</v>
      </c>
      <c r="C2237" s="13">
        <v>146.428</v>
      </c>
      <c r="D2237" s="13">
        <v>42.109000000000002</v>
      </c>
      <c r="E2237" s="13">
        <v>90.644999999999996</v>
      </c>
      <c r="F2237" s="13">
        <v>96.382000000000005</v>
      </c>
      <c r="G2237" s="13">
        <v>65.927000000000007</v>
      </c>
      <c r="H2237" s="13">
        <v>110.94499999999999</v>
      </c>
      <c r="I2237" s="13">
        <v>143</v>
      </c>
      <c r="J2237" s="13">
        <v>110.5</v>
      </c>
      <c r="K2237" s="13">
        <v>144.834</v>
      </c>
      <c r="L2237" s="13">
        <v>164.03100000000001</v>
      </c>
      <c r="M2237" s="13">
        <v>43.305999999999997</v>
      </c>
      <c r="N2237" s="13">
        <v>48.972000000000001</v>
      </c>
      <c r="O2237" s="13">
        <v>79.98</v>
      </c>
      <c r="P2237" s="13">
        <v>55.040999999999997</v>
      </c>
      <c r="Q2237" s="13">
        <v>53.939</v>
      </c>
      <c r="R2237" s="13">
        <v>41.011000000000003</v>
      </c>
      <c r="S2237" s="13">
        <f t="shared" si="45"/>
        <v>596.94000000000005</v>
      </c>
      <c r="T2237" s="13">
        <v>53</v>
      </c>
      <c r="U2237" s="13">
        <v>19.5</v>
      </c>
    </row>
    <row r="2238" spans="1:21" s="4" customFormat="1">
      <c r="A2238" s="10">
        <v>43119</v>
      </c>
      <c r="B2238" s="13">
        <v>229.74700000000001</v>
      </c>
      <c r="C2238" s="13">
        <v>148.91399999999999</v>
      </c>
      <c r="D2238" s="13">
        <v>42.616999999999997</v>
      </c>
      <c r="E2238" s="13">
        <v>91.25</v>
      </c>
      <c r="F2238" s="13">
        <v>99.012</v>
      </c>
      <c r="G2238" s="13">
        <v>66.974999999999994</v>
      </c>
      <c r="H2238" s="13">
        <v>112.998</v>
      </c>
      <c r="I2238" s="13">
        <v>143</v>
      </c>
      <c r="J2238" s="13">
        <v>110.5</v>
      </c>
      <c r="K2238" s="13">
        <v>148.88800000000001</v>
      </c>
      <c r="L2238" s="13">
        <v>168.078</v>
      </c>
      <c r="M2238" s="13">
        <v>45.003</v>
      </c>
      <c r="N2238" s="13">
        <v>50.121000000000002</v>
      </c>
      <c r="O2238" s="13">
        <v>80.888999999999996</v>
      </c>
      <c r="P2238" s="13">
        <v>56.228000000000002</v>
      </c>
      <c r="Q2238" s="13">
        <v>55.728000000000002</v>
      </c>
      <c r="R2238" s="13">
        <v>41.359000000000002</v>
      </c>
      <c r="S2238" s="13">
        <f t="shared" si="45"/>
        <v>596.94000000000005</v>
      </c>
      <c r="T2238" s="13">
        <v>53</v>
      </c>
      <c r="U2238" s="13">
        <v>19.5</v>
      </c>
    </row>
    <row r="2239" spans="1:21" s="4" customFormat="1">
      <c r="A2239" s="10">
        <v>43120</v>
      </c>
      <c r="B2239" s="13">
        <v>229.74700000000001</v>
      </c>
      <c r="C2239" s="13">
        <v>148.91399999999999</v>
      </c>
      <c r="D2239" s="13">
        <v>42.616999999999997</v>
      </c>
      <c r="E2239" s="13">
        <v>91.25</v>
      </c>
      <c r="F2239" s="13">
        <v>99.012</v>
      </c>
      <c r="G2239" s="13">
        <v>66.974999999999994</v>
      </c>
      <c r="H2239" s="13">
        <v>112.998</v>
      </c>
      <c r="I2239" s="13">
        <v>143</v>
      </c>
      <c r="J2239" s="13">
        <v>110.5</v>
      </c>
      <c r="K2239" s="13">
        <v>148.88800000000001</v>
      </c>
      <c r="L2239" s="13">
        <v>168.078</v>
      </c>
      <c r="M2239" s="13">
        <v>45.003</v>
      </c>
      <c r="N2239" s="13">
        <v>50.121000000000002</v>
      </c>
      <c r="O2239" s="13">
        <v>80.888999999999996</v>
      </c>
      <c r="P2239" s="13">
        <v>56.228000000000002</v>
      </c>
      <c r="Q2239" s="13">
        <v>55.728000000000002</v>
      </c>
      <c r="R2239" s="13">
        <v>41.359000000000002</v>
      </c>
      <c r="S2239" s="13">
        <f t="shared" si="45"/>
        <v>596.94000000000005</v>
      </c>
      <c r="T2239" s="13">
        <v>53</v>
      </c>
      <c r="U2239" s="13">
        <v>19.5</v>
      </c>
    </row>
    <row r="2240" spans="1:21" s="4" customFormat="1">
      <c r="A2240" s="10">
        <v>43121</v>
      </c>
      <c r="B2240" s="13">
        <v>229.74700000000001</v>
      </c>
      <c r="C2240" s="13">
        <v>148.91399999999999</v>
      </c>
      <c r="D2240" s="13">
        <v>42.616999999999997</v>
      </c>
      <c r="E2240" s="13">
        <v>91.25</v>
      </c>
      <c r="F2240" s="13">
        <v>99.012</v>
      </c>
      <c r="G2240" s="13">
        <v>66.974999999999994</v>
      </c>
      <c r="H2240" s="13">
        <v>112.998</v>
      </c>
      <c r="I2240" s="13">
        <v>143</v>
      </c>
      <c r="J2240" s="13">
        <v>110.5</v>
      </c>
      <c r="K2240" s="13">
        <v>148.88800000000001</v>
      </c>
      <c r="L2240" s="13">
        <v>168.078</v>
      </c>
      <c r="M2240" s="13">
        <v>45.003</v>
      </c>
      <c r="N2240" s="13">
        <v>50.121000000000002</v>
      </c>
      <c r="O2240" s="13">
        <v>80.888999999999996</v>
      </c>
      <c r="P2240" s="13">
        <v>56.228000000000002</v>
      </c>
      <c r="Q2240" s="13">
        <v>55.728000000000002</v>
      </c>
      <c r="R2240" s="13">
        <v>41.359000000000002</v>
      </c>
      <c r="S2240" s="13">
        <f t="shared" si="45"/>
        <v>596.94000000000005</v>
      </c>
      <c r="T2240" s="13">
        <v>53</v>
      </c>
      <c r="U2240" s="13">
        <v>19.5</v>
      </c>
    </row>
    <row r="2241" spans="1:21" s="4" customFormat="1">
      <c r="A2241" s="10">
        <v>43122</v>
      </c>
      <c r="B2241" s="13">
        <v>229.636</v>
      </c>
      <c r="C2241" s="13">
        <v>149.393</v>
      </c>
      <c r="D2241" s="13">
        <v>42.661000000000001</v>
      </c>
      <c r="E2241" s="13">
        <v>90.622</v>
      </c>
      <c r="F2241" s="13">
        <v>98.879000000000005</v>
      </c>
      <c r="G2241" s="13">
        <v>66.930999999999997</v>
      </c>
      <c r="H2241" s="13">
        <v>111.22199999999999</v>
      </c>
      <c r="I2241" s="13">
        <v>143</v>
      </c>
      <c r="J2241" s="13">
        <v>110.5</v>
      </c>
      <c r="K2241" s="13">
        <v>143.60599999999999</v>
      </c>
      <c r="L2241" s="13">
        <v>166.01400000000001</v>
      </c>
      <c r="M2241" s="13">
        <v>45.38</v>
      </c>
      <c r="N2241" s="13">
        <v>50.527000000000001</v>
      </c>
      <c r="O2241" s="13">
        <v>81.263999999999996</v>
      </c>
      <c r="P2241" s="13">
        <v>56.5</v>
      </c>
      <c r="Q2241" s="13">
        <v>55.972999999999999</v>
      </c>
      <c r="R2241" s="13">
        <v>41.031999999999996</v>
      </c>
      <c r="S2241" s="13">
        <f t="shared" si="45"/>
        <v>596.94000000000005</v>
      </c>
      <c r="T2241" s="13">
        <v>53</v>
      </c>
      <c r="U2241" s="13">
        <v>19.5</v>
      </c>
    </row>
    <row r="2242" spans="1:21" s="4" customFormat="1">
      <c r="A2242" s="10">
        <v>43123</v>
      </c>
      <c r="B2242" s="13">
        <v>232.00299999999999</v>
      </c>
      <c r="C2242" s="13">
        <v>154.072</v>
      </c>
      <c r="D2242" s="13">
        <v>43.656999999999996</v>
      </c>
      <c r="E2242" s="13">
        <v>91.777000000000001</v>
      </c>
      <c r="F2242" s="13">
        <v>100.79900000000001</v>
      </c>
      <c r="G2242" s="13">
        <v>67.665999999999997</v>
      </c>
      <c r="H2242" s="13">
        <v>111.277</v>
      </c>
      <c r="I2242" s="13">
        <v>143</v>
      </c>
      <c r="J2242" s="13">
        <v>110.5</v>
      </c>
      <c r="K2242" s="13">
        <v>145.113</v>
      </c>
      <c r="L2242" s="13">
        <v>165.29</v>
      </c>
      <c r="M2242" s="13">
        <v>45.058</v>
      </c>
      <c r="N2242" s="13">
        <v>49.695999999999998</v>
      </c>
      <c r="O2242" s="13">
        <v>79.975999999999999</v>
      </c>
      <c r="P2242" s="13">
        <v>55.606000000000002</v>
      </c>
      <c r="Q2242" s="13">
        <v>54.862000000000002</v>
      </c>
      <c r="R2242" s="13">
        <v>40.762</v>
      </c>
      <c r="S2242" s="13">
        <f t="shared" si="45"/>
        <v>596.94000000000005</v>
      </c>
      <c r="T2242" s="13">
        <v>53</v>
      </c>
      <c r="U2242" s="13">
        <v>19.5</v>
      </c>
    </row>
    <row r="2243" spans="1:21" s="4" customFormat="1">
      <c r="A2243" s="10">
        <v>43124</v>
      </c>
      <c r="B2243" s="13">
        <v>230.48400000000001</v>
      </c>
      <c r="C2243" s="13">
        <v>146.21700000000001</v>
      </c>
      <c r="D2243" s="13">
        <v>42.877000000000002</v>
      </c>
      <c r="E2243" s="13">
        <v>90.801000000000002</v>
      </c>
      <c r="F2243" s="13">
        <v>98.924000000000007</v>
      </c>
      <c r="G2243" s="13">
        <v>67</v>
      </c>
      <c r="H2243" s="13">
        <v>112.27200000000001</v>
      </c>
      <c r="I2243" s="13">
        <v>143</v>
      </c>
      <c r="J2243" s="13">
        <v>110.5</v>
      </c>
      <c r="K2243" s="13">
        <v>144.845</v>
      </c>
      <c r="L2243" s="13">
        <v>164.98699999999999</v>
      </c>
      <c r="M2243" s="13">
        <v>44.969000000000001</v>
      </c>
      <c r="N2243" s="13">
        <v>49.918999999999997</v>
      </c>
      <c r="O2243" s="13">
        <v>78.545000000000002</v>
      </c>
      <c r="P2243" s="13">
        <v>55.188000000000002</v>
      </c>
      <c r="Q2243" s="13">
        <v>54.284999999999997</v>
      </c>
      <c r="R2243" s="13">
        <v>40.997</v>
      </c>
      <c r="S2243" s="13">
        <f t="shared" si="45"/>
        <v>596.94000000000005</v>
      </c>
      <c r="T2243" s="13">
        <v>53</v>
      </c>
      <c r="U2243" s="13">
        <v>19.5</v>
      </c>
    </row>
    <row r="2244" spans="1:21" s="4" customFormat="1">
      <c r="A2244" s="10">
        <v>43125</v>
      </c>
      <c r="B2244" s="13">
        <v>231.59800000000001</v>
      </c>
      <c r="C2244" s="13">
        <v>144.07900000000001</v>
      </c>
      <c r="D2244" s="13">
        <v>42.478000000000002</v>
      </c>
      <c r="E2244" s="13">
        <v>89.712999999999994</v>
      </c>
      <c r="F2244" s="13">
        <v>98.05</v>
      </c>
      <c r="G2244" s="13">
        <v>66.597999999999999</v>
      </c>
      <c r="H2244" s="13">
        <v>111.04</v>
      </c>
      <c r="I2244" s="13">
        <v>143</v>
      </c>
      <c r="J2244" s="13">
        <v>110.5</v>
      </c>
      <c r="K2244" s="13">
        <v>144.45699999999999</v>
      </c>
      <c r="L2244" s="13">
        <v>164.62100000000001</v>
      </c>
      <c r="M2244" s="13">
        <v>46.215000000000003</v>
      </c>
      <c r="N2244" s="13">
        <v>51.415999999999997</v>
      </c>
      <c r="O2244" s="13">
        <v>79.540999999999997</v>
      </c>
      <c r="P2244" s="13">
        <v>56.51</v>
      </c>
      <c r="Q2244" s="13">
        <v>55.64</v>
      </c>
      <c r="R2244" s="13">
        <v>41.076999999999998</v>
      </c>
      <c r="S2244" s="13">
        <f t="shared" si="45"/>
        <v>596.94000000000005</v>
      </c>
      <c r="T2244" s="13">
        <v>53</v>
      </c>
      <c r="U2244" s="13">
        <v>19.5</v>
      </c>
    </row>
    <row r="2245" spans="1:21" s="4" customFormat="1">
      <c r="A2245" s="10">
        <v>43126</v>
      </c>
      <c r="B2245" s="13">
        <v>229.53399999999999</v>
      </c>
      <c r="C2245" s="13">
        <v>142.625</v>
      </c>
      <c r="D2245" s="13">
        <v>41.664999999999999</v>
      </c>
      <c r="E2245" s="13">
        <v>89.492999999999995</v>
      </c>
      <c r="F2245" s="13">
        <v>97.113</v>
      </c>
      <c r="G2245" s="13">
        <v>66.099999999999994</v>
      </c>
      <c r="H2245" s="13">
        <v>113</v>
      </c>
      <c r="I2245" s="13">
        <v>143</v>
      </c>
      <c r="J2245" s="13">
        <v>110.5</v>
      </c>
      <c r="K2245" s="13">
        <v>144.77600000000001</v>
      </c>
      <c r="L2245" s="13">
        <v>164.751</v>
      </c>
      <c r="M2245" s="13">
        <v>45.76</v>
      </c>
      <c r="N2245" s="13">
        <v>50.832000000000001</v>
      </c>
      <c r="O2245" s="13">
        <v>78.519000000000005</v>
      </c>
      <c r="P2245" s="13">
        <v>56.213000000000001</v>
      </c>
      <c r="Q2245" s="13">
        <v>55.389000000000003</v>
      </c>
      <c r="R2245" s="13">
        <v>40.851999999999997</v>
      </c>
      <c r="S2245" s="13">
        <f t="shared" si="45"/>
        <v>596.94000000000005</v>
      </c>
      <c r="T2245" s="13">
        <v>53</v>
      </c>
      <c r="U2245" s="13">
        <v>19.5</v>
      </c>
    </row>
    <row r="2246" spans="1:21" s="4" customFormat="1">
      <c r="A2246" s="10">
        <v>43127</v>
      </c>
      <c r="B2246" s="13">
        <v>229.53399999999999</v>
      </c>
      <c r="C2246" s="13">
        <v>142.625</v>
      </c>
      <c r="D2246" s="13">
        <v>41.664999999999999</v>
      </c>
      <c r="E2246" s="13">
        <v>89.492999999999995</v>
      </c>
      <c r="F2246" s="13">
        <v>97.113</v>
      </c>
      <c r="G2246" s="13">
        <v>66.099999999999994</v>
      </c>
      <c r="H2246" s="13">
        <v>113</v>
      </c>
      <c r="I2246" s="13">
        <v>143</v>
      </c>
      <c r="J2246" s="13">
        <v>110.5</v>
      </c>
      <c r="K2246" s="13">
        <v>144.77600000000001</v>
      </c>
      <c r="L2246" s="13">
        <v>164.751</v>
      </c>
      <c r="M2246" s="13">
        <v>45.76</v>
      </c>
      <c r="N2246" s="13">
        <v>50.832000000000001</v>
      </c>
      <c r="O2246" s="13">
        <v>78.519000000000005</v>
      </c>
      <c r="P2246" s="13">
        <v>56.213000000000001</v>
      </c>
      <c r="Q2246" s="13">
        <v>55.389000000000003</v>
      </c>
      <c r="R2246" s="13">
        <v>40.851999999999997</v>
      </c>
      <c r="S2246" s="13">
        <f t="shared" si="45"/>
        <v>596.94000000000005</v>
      </c>
      <c r="T2246" s="13">
        <v>53</v>
      </c>
      <c r="U2246" s="13">
        <v>19.5</v>
      </c>
    </row>
    <row r="2247" spans="1:21" s="4" customFormat="1">
      <c r="A2247" s="10">
        <v>43128</v>
      </c>
      <c r="B2247" s="13">
        <v>229.53399999999999</v>
      </c>
      <c r="C2247" s="13">
        <v>142.625</v>
      </c>
      <c r="D2247" s="13">
        <v>41.664999999999999</v>
      </c>
      <c r="E2247" s="13">
        <v>89.492999999999995</v>
      </c>
      <c r="F2247" s="13">
        <v>97.113</v>
      </c>
      <c r="G2247" s="13">
        <v>66.099999999999994</v>
      </c>
      <c r="H2247" s="13">
        <v>113</v>
      </c>
      <c r="I2247" s="13">
        <v>143</v>
      </c>
      <c r="J2247" s="13">
        <v>110.5</v>
      </c>
      <c r="K2247" s="13">
        <v>144.77600000000001</v>
      </c>
      <c r="L2247" s="13">
        <v>164.751</v>
      </c>
      <c r="M2247" s="13">
        <v>45.76</v>
      </c>
      <c r="N2247" s="13">
        <v>50.832000000000001</v>
      </c>
      <c r="O2247" s="13">
        <v>78.519000000000005</v>
      </c>
      <c r="P2247" s="13">
        <v>56.213000000000001</v>
      </c>
      <c r="Q2247" s="13">
        <v>55.389000000000003</v>
      </c>
      <c r="R2247" s="13">
        <v>40.851999999999997</v>
      </c>
      <c r="S2247" s="13">
        <f t="shared" si="45"/>
        <v>596.94000000000005</v>
      </c>
      <c r="T2247" s="13">
        <v>53</v>
      </c>
      <c r="U2247" s="13">
        <v>19.5</v>
      </c>
    </row>
    <row r="2248" spans="1:21" s="4" customFormat="1">
      <c r="A2248" s="10">
        <v>43129</v>
      </c>
      <c r="B2248" s="13">
        <v>234.434</v>
      </c>
      <c r="C2248" s="13">
        <v>144.93899999999999</v>
      </c>
      <c r="D2248" s="13">
        <v>42.731000000000002</v>
      </c>
      <c r="E2248" s="13">
        <v>91.227999999999994</v>
      </c>
      <c r="F2248" s="13">
        <v>97.975999999999999</v>
      </c>
      <c r="G2248" s="13">
        <v>66.974000000000004</v>
      </c>
      <c r="H2248" s="13">
        <v>114.723</v>
      </c>
      <c r="I2248" s="13">
        <v>143</v>
      </c>
      <c r="J2248" s="13">
        <v>110.5</v>
      </c>
      <c r="K2248" s="13">
        <v>147.38999999999999</v>
      </c>
      <c r="L2248" s="13">
        <v>167.27699999999999</v>
      </c>
      <c r="M2248" s="13">
        <v>45.962000000000003</v>
      </c>
      <c r="N2248" s="13">
        <v>51.223999999999997</v>
      </c>
      <c r="O2248" s="13">
        <v>78.497</v>
      </c>
      <c r="P2248" s="13">
        <v>56.055999999999997</v>
      </c>
      <c r="Q2248" s="13">
        <v>55.274000000000001</v>
      </c>
      <c r="R2248" s="13">
        <v>40.591999999999999</v>
      </c>
      <c r="S2248" s="13">
        <f t="shared" si="45"/>
        <v>596.94000000000005</v>
      </c>
      <c r="T2248" s="13">
        <v>53</v>
      </c>
      <c r="U2248" s="13">
        <v>19.5</v>
      </c>
    </row>
    <row r="2249" spans="1:21" s="4" customFormat="1">
      <c r="A2249" s="10">
        <v>43130</v>
      </c>
      <c r="B2249" s="13">
        <v>237.73699999999999</v>
      </c>
      <c r="C2249" s="13">
        <v>145.71799999999999</v>
      </c>
      <c r="D2249" s="13">
        <v>42.713999999999999</v>
      </c>
      <c r="E2249" s="13">
        <v>91.355999999999995</v>
      </c>
      <c r="F2249" s="13">
        <v>98.86</v>
      </c>
      <c r="G2249" s="13">
        <v>67.406000000000006</v>
      </c>
      <c r="H2249" s="13">
        <v>110.626</v>
      </c>
      <c r="I2249" s="13">
        <v>143</v>
      </c>
      <c r="J2249" s="13">
        <v>110.5</v>
      </c>
      <c r="K2249" s="13">
        <v>148.124</v>
      </c>
      <c r="L2249" s="13">
        <v>169.08199999999999</v>
      </c>
      <c r="M2249" s="13">
        <v>47.755000000000003</v>
      </c>
      <c r="N2249" s="13">
        <v>53.749000000000002</v>
      </c>
      <c r="O2249" s="13">
        <v>81.792000000000002</v>
      </c>
      <c r="P2249" s="13">
        <v>58.892000000000003</v>
      </c>
      <c r="Q2249" s="13">
        <v>57.558999999999997</v>
      </c>
      <c r="R2249" s="13">
        <v>41.228000000000002</v>
      </c>
      <c r="S2249" s="13">
        <f t="shared" si="45"/>
        <v>596.94000000000005</v>
      </c>
      <c r="T2249" s="13">
        <v>53</v>
      </c>
      <c r="U2249" s="13">
        <v>19.5</v>
      </c>
    </row>
    <row r="2250" spans="1:21" s="4" customFormat="1">
      <c r="A2250" s="10">
        <v>43131</v>
      </c>
      <c r="B2250" s="13">
        <v>232.43700000000001</v>
      </c>
      <c r="C2250" s="13">
        <v>144.488</v>
      </c>
      <c r="D2250" s="13">
        <v>41.929000000000002</v>
      </c>
      <c r="E2250" s="13">
        <v>89.903000000000006</v>
      </c>
      <c r="F2250" s="13">
        <v>97.649000000000001</v>
      </c>
      <c r="G2250" s="13">
        <v>65.792000000000002</v>
      </c>
      <c r="H2250" s="13">
        <v>106.554</v>
      </c>
      <c r="I2250" s="13">
        <v>143</v>
      </c>
      <c r="J2250" s="13">
        <v>110.5</v>
      </c>
      <c r="K2250" s="13">
        <v>143.77600000000001</v>
      </c>
      <c r="L2250" s="13">
        <v>165.833</v>
      </c>
      <c r="M2250" s="13">
        <v>49.265999999999998</v>
      </c>
      <c r="N2250" s="13">
        <v>54.094999999999999</v>
      </c>
      <c r="O2250" s="13">
        <v>81.39</v>
      </c>
      <c r="P2250" s="13">
        <v>59.194000000000003</v>
      </c>
      <c r="Q2250" s="13">
        <v>57.774000000000001</v>
      </c>
      <c r="R2250" s="13">
        <v>41.177999999999997</v>
      </c>
      <c r="S2250" s="13">
        <f t="shared" si="45"/>
        <v>596.94000000000005</v>
      </c>
      <c r="T2250" s="13">
        <v>53</v>
      </c>
      <c r="U2250" s="13">
        <v>19.5</v>
      </c>
    </row>
    <row r="2251" spans="1:21" s="4" customFormat="1">
      <c r="A2251" s="10">
        <v>43132</v>
      </c>
      <c r="B2251" s="13">
        <v>232.20599999999999</v>
      </c>
      <c r="C2251" s="13">
        <v>144.77199999999999</v>
      </c>
      <c r="D2251" s="13">
        <v>42.052</v>
      </c>
      <c r="E2251" s="13">
        <v>89.772999999999996</v>
      </c>
      <c r="F2251" s="13">
        <v>96.671999999999997</v>
      </c>
      <c r="G2251" s="13">
        <v>65.561999999999998</v>
      </c>
      <c r="H2251" s="13">
        <v>104</v>
      </c>
      <c r="I2251" s="13">
        <v>143</v>
      </c>
      <c r="J2251" s="13">
        <v>110.5</v>
      </c>
      <c r="K2251" s="13">
        <v>142.55199999999999</v>
      </c>
      <c r="L2251" s="13">
        <v>163.35</v>
      </c>
      <c r="M2251" s="13">
        <v>48.505000000000003</v>
      </c>
      <c r="N2251" s="13">
        <v>53.604999999999997</v>
      </c>
      <c r="O2251" s="13">
        <v>79.909000000000006</v>
      </c>
      <c r="P2251" s="13">
        <v>57.481000000000002</v>
      </c>
      <c r="Q2251" s="13">
        <v>56.433999999999997</v>
      </c>
      <c r="R2251" s="13">
        <v>41.177999999999997</v>
      </c>
      <c r="S2251" s="13">
        <f t="shared" si="45"/>
        <v>597.4</v>
      </c>
      <c r="T2251" s="13">
        <v>53</v>
      </c>
      <c r="U2251" s="13">
        <v>19.5</v>
      </c>
    </row>
    <row r="2252" spans="1:21" s="4" customFormat="1">
      <c r="A2252" s="10">
        <v>43133</v>
      </c>
      <c r="B2252" s="13">
        <v>240.654</v>
      </c>
      <c r="C2252" s="13">
        <v>150.46100000000001</v>
      </c>
      <c r="D2252" s="13">
        <v>45.34</v>
      </c>
      <c r="E2252" s="13">
        <v>92.691999999999993</v>
      </c>
      <c r="F2252" s="13">
        <v>100.04</v>
      </c>
      <c r="G2252" s="13">
        <v>67.576999999999998</v>
      </c>
      <c r="H2252" s="13">
        <v>106.66800000000001</v>
      </c>
      <c r="I2252" s="13">
        <v>143</v>
      </c>
      <c r="J2252" s="13">
        <v>110.5</v>
      </c>
      <c r="K2252" s="13">
        <v>148.06200000000001</v>
      </c>
      <c r="L2252" s="13">
        <v>166.30500000000001</v>
      </c>
      <c r="M2252" s="13">
        <v>49.244</v>
      </c>
      <c r="N2252" s="13">
        <v>55.776000000000003</v>
      </c>
      <c r="O2252" s="13">
        <v>81.146000000000001</v>
      </c>
      <c r="P2252" s="13">
        <v>59.146999999999998</v>
      </c>
      <c r="Q2252" s="13">
        <v>58.009</v>
      </c>
      <c r="R2252" s="13">
        <v>41.738</v>
      </c>
      <c r="S2252" s="13">
        <f t="shared" si="45"/>
        <v>597.15</v>
      </c>
      <c r="T2252" s="13">
        <v>53</v>
      </c>
      <c r="U2252" s="13">
        <v>19.5</v>
      </c>
    </row>
    <row r="2253" spans="1:21" s="4" customFormat="1">
      <c r="A2253" s="10">
        <v>43134</v>
      </c>
      <c r="B2253" s="13">
        <v>240.654</v>
      </c>
      <c r="C2253" s="13">
        <v>150.46100000000001</v>
      </c>
      <c r="D2253" s="13">
        <v>45.34</v>
      </c>
      <c r="E2253" s="13">
        <v>92.691999999999993</v>
      </c>
      <c r="F2253" s="13">
        <v>100.04</v>
      </c>
      <c r="G2253" s="13">
        <v>67.576999999999998</v>
      </c>
      <c r="H2253" s="13">
        <v>106.66800000000001</v>
      </c>
      <c r="I2253" s="13">
        <v>143</v>
      </c>
      <c r="J2253" s="13">
        <v>110.5</v>
      </c>
      <c r="K2253" s="13">
        <v>148.06200000000001</v>
      </c>
      <c r="L2253" s="13">
        <v>166.30500000000001</v>
      </c>
      <c r="M2253" s="13">
        <v>49.244</v>
      </c>
      <c r="N2253" s="13">
        <v>55.776000000000003</v>
      </c>
      <c r="O2253" s="13">
        <v>81.146000000000001</v>
      </c>
      <c r="P2253" s="13">
        <v>59.146999999999998</v>
      </c>
      <c r="Q2253" s="13">
        <v>58.009</v>
      </c>
      <c r="R2253" s="13">
        <v>41.738</v>
      </c>
      <c r="S2253" s="13">
        <f t="shared" si="45"/>
        <v>597.15</v>
      </c>
      <c r="T2253" s="13">
        <v>53</v>
      </c>
      <c r="U2253" s="13">
        <v>19.5</v>
      </c>
    </row>
    <row r="2254" spans="1:21" s="4" customFormat="1">
      <c r="A2254" s="10">
        <v>43135</v>
      </c>
      <c r="B2254" s="13">
        <v>240.654</v>
      </c>
      <c r="C2254" s="13">
        <v>150.46100000000001</v>
      </c>
      <c r="D2254" s="13">
        <v>45.34</v>
      </c>
      <c r="E2254" s="13">
        <v>92.691999999999993</v>
      </c>
      <c r="F2254" s="13">
        <v>100.04</v>
      </c>
      <c r="G2254" s="13">
        <v>67.576999999999998</v>
      </c>
      <c r="H2254" s="13">
        <v>106.66800000000001</v>
      </c>
      <c r="I2254" s="13">
        <v>143</v>
      </c>
      <c r="J2254" s="13">
        <v>110.5</v>
      </c>
      <c r="K2254" s="13">
        <v>148.06200000000001</v>
      </c>
      <c r="L2254" s="13">
        <v>166.30500000000001</v>
      </c>
      <c r="M2254" s="13">
        <v>49.244</v>
      </c>
      <c r="N2254" s="13">
        <v>55.776000000000003</v>
      </c>
      <c r="O2254" s="13">
        <v>81.146000000000001</v>
      </c>
      <c r="P2254" s="13">
        <v>59.146999999999998</v>
      </c>
      <c r="Q2254" s="13">
        <v>58.009</v>
      </c>
      <c r="R2254" s="13">
        <v>41.738</v>
      </c>
      <c r="S2254" s="13">
        <f t="shared" si="45"/>
        <v>597.15</v>
      </c>
      <c r="T2254" s="13">
        <v>53</v>
      </c>
      <c r="U2254" s="13">
        <v>19.5</v>
      </c>
    </row>
    <row r="2255" spans="1:21" s="4" customFormat="1">
      <c r="A2255" s="10">
        <v>43136</v>
      </c>
      <c r="B2255" s="13">
        <v>255.34</v>
      </c>
      <c r="C2255" s="13">
        <v>157.285</v>
      </c>
      <c r="D2255" s="13">
        <v>46.511000000000003</v>
      </c>
      <c r="E2255" s="13">
        <v>95.477999999999994</v>
      </c>
      <c r="F2255" s="13">
        <v>103.48699999999999</v>
      </c>
      <c r="G2255" s="13">
        <v>68.875</v>
      </c>
      <c r="H2255" s="13">
        <v>107</v>
      </c>
      <c r="I2255" s="13">
        <v>143</v>
      </c>
      <c r="J2255" s="13">
        <v>110.5</v>
      </c>
      <c r="K2255" s="13">
        <v>149</v>
      </c>
      <c r="L2255" s="13">
        <v>168.018</v>
      </c>
      <c r="M2255" s="13">
        <v>51.808999999999997</v>
      </c>
      <c r="N2255" s="13">
        <v>57.274000000000001</v>
      </c>
      <c r="O2255" s="13">
        <v>83.801000000000002</v>
      </c>
      <c r="P2255" s="13">
        <v>61.473999999999997</v>
      </c>
      <c r="Q2255" s="13">
        <v>60.61</v>
      </c>
      <c r="R2255" s="13">
        <v>42.003999999999998</v>
      </c>
      <c r="S2255" s="13">
        <f t="shared" si="45"/>
        <v>597.27</v>
      </c>
      <c r="T2255" s="13">
        <v>53</v>
      </c>
      <c r="U2255" s="13">
        <v>19.5</v>
      </c>
    </row>
    <row r="2256" spans="1:21" s="4" customFormat="1">
      <c r="A2256" s="10">
        <v>43137</v>
      </c>
      <c r="B2256" s="13">
        <v>249.08500000000001</v>
      </c>
      <c r="C2256" s="13">
        <v>153.648</v>
      </c>
      <c r="D2256" s="13">
        <v>45.368000000000002</v>
      </c>
      <c r="E2256" s="13">
        <v>94.564999999999998</v>
      </c>
      <c r="F2256" s="13">
        <v>101.946</v>
      </c>
      <c r="G2256" s="13">
        <v>68.215999999999994</v>
      </c>
      <c r="H2256" s="13">
        <v>108.387</v>
      </c>
      <c r="I2256" s="13">
        <v>143</v>
      </c>
      <c r="J2256" s="13">
        <v>110.5</v>
      </c>
      <c r="K2256" s="13">
        <v>149.768</v>
      </c>
      <c r="L2256" s="13">
        <v>169.97300000000001</v>
      </c>
      <c r="M2256" s="13">
        <v>51.5</v>
      </c>
      <c r="N2256" s="13">
        <v>59.57</v>
      </c>
      <c r="O2256" s="13">
        <v>87.334000000000003</v>
      </c>
      <c r="P2256" s="13">
        <v>64.119</v>
      </c>
      <c r="Q2256" s="13">
        <v>63.021999999999998</v>
      </c>
      <c r="R2256" s="13">
        <v>42.78</v>
      </c>
      <c r="S2256" s="13">
        <f t="shared" si="45"/>
        <v>596.5</v>
      </c>
      <c r="T2256" s="13">
        <v>53</v>
      </c>
      <c r="U2256" s="13">
        <v>19.5</v>
      </c>
    </row>
    <row r="2257" spans="1:21" s="4" customFormat="1">
      <c r="A2257" s="10">
        <v>43138</v>
      </c>
      <c r="B2257" s="13">
        <v>249.32</v>
      </c>
      <c r="C2257" s="13">
        <v>151.85900000000001</v>
      </c>
      <c r="D2257" s="13">
        <v>45.601999999999997</v>
      </c>
      <c r="E2257" s="13">
        <v>94.513999999999996</v>
      </c>
      <c r="F2257" s="13">
        <v>100.77500000000001</v>
      </c>
      <c r="G2257" s="13">
        <v>69.278000000000006</v>
      </c>
      <c r="H2257" s="13">
        <v>106.334</v>
      </c>
      <c r="I2257" s="13">
        <v>143</v>
      </c>
      <c r="J2257" s="13">
        <v>110.5</v>
      </c>
      <c r="K2257" s="13">
        <v>144.667</v>
      </c>
      <c r="L2257" s="13">
        <v>167.21700000000001</v>
      </c>
      <c r="M2257" s="13">
        <v>50.134999999999998</v>
      </c>
      <c r="N2257" s="13">
        <v>58.642000000000003</v>
      </c>
      <c r="O2257" s="13">
        <v>84.974999999999994</v>
      </c>
      <c r="P2257" s="13">
        <v>62.281999999999996</v>
      </c>
      <c r="Q2257" s="13">
        <v>61.783000000000001</v>
      </c>
      <c r="R2257" s="13">
        <v>41.716999999999999</v>
      </c>
      <c r="S2257" s="13">
        <f t="shared" si="45"/>
        <v>597.04999999999995</v>
      </c>
      <c r="T2257" s="13">
        <v>53</v>
      </c>
      <c r="U2257" s="13">
        <v>19.5</v>
      </c>
    </row>
    <row r="2258" spans="1:21" s="4" customFormat="1">
      <c r="A2258" s="10">
        <v>43139</v>
      </c>
      <c r="B2258" s="13">
        <v>267.548</v>
      </c>
      <c r="C2258" s="13">
        <v>164.798</v>
      </c>
      <c r="D2258" s="13">
        <v>49.15</v>
      </c>
      <c r="E2258" s="13">
        <v>102.24299999999999</v>
      </c>
      <c r="F2258" s="13">
        <v>108.932</v>
      </c>
      <c r="G2258" s="13">
        <v>76.775999999999996</v>
      </c>
      <c r="H2258" s="13">
        <v>114.407</v>
      </c>
      <c r="I2258" s="13">
        <v>143</v>
      </c>
      <c r="J2258" s="13">
        <v>110.5</v>
      </c>
      <c r="K2258" s="13">
        <v>154.05600000000001</v>
      </c>
      <c r="L2258" s="13">
        <v>173.42500000000001</v>
      </c>
      <c r="M2258" s="13">
        <v>52.066000000000003</v>
      </c>
      <c r="N2258" s="13">
        <v>62.414999999999999</v>
      </c>
      <c r="O2258" s="13">
        <v>88.747</v>
      </c>
      <c r="P2258" s="13">
        <v>66.013999999999996</v>
      </c>
      <c r="Q2258" s="13">
        <v>65.013999999999996</v>
      </c>
      <c r="R2258" s="13">
        <v>42.57</v>
      </c>
      <c r="S2258" s="13">
        <f t="shared" si="45"/>
        <v>596.87</v>
      </c>
      <c r="T2258" s="13">
        <v>53</v>
      </c>
      <c r="U2258" s="13">
        <v>19.5</v>
      </c>
    </row>
    <row r="2259" spans="1:21" s="4" customFormat="1">
      <c r="A2259" s="10">
        <v>43140</v>
      </c>
      <c r="B2259" s="13">
        <v>286.11099999999999</v>
      </c>
      <c r="C2259" s="13">
        <v>171.60499999999999</v>
      </c>
      <c r="D2259" s="13">
        <v>54.226999999999997</v>
      </c>
      <c r="E2259" s="13">
        <v>111.02500000000001</v>
      </c>
      <c r="F2259" s="13">
        <v>110.892</v>
      </c>
      <c r="G2259" s="13">
        <v>83.989000000000004</v>
      </c>
      <c r="H2259" s="13">
        <v>125.223</v>
      </c>
      <c r="I2259" s="13">
        <v>143</v>
      </c>
      <c r="J2259" s="13">
        <v>110.5</v>
      </c>
      <c r="K2259" s="13">
        <v>166.65299999999999</v>
      </c>
      <c r="L2259" s="13">
        <v>184.05099999999999</v>
      </c>
      <c r="M2259" s="13">
        <v>56.165999999999997</v>
      </c>
      <c r="N2259" s="13">
        <v>66.081999999999994</v>
      </c>
      <c r="O2259" s="13">
        <v>95.259</v>
      </c>
      <c r="P2259" s="13">
        <v>70.09</v>
      </c>
      <c r="Q2259" s="13">
        <v>69.09</v>
      </c>
      <c r="R2259" s="13">
        <v>44.506</v>
      </c>
      <c r="S2259" s="13">
        <f t="shared" si="45"/>
        <v>596.73</v>
      </c>
      <c r="T2259" s="13">
        <v>53</v>
      </c>
      <c r="U2259" s="13">
        <v>19.5</v>
      </c>
    </row>
    <row r="2260" spans="1:21" s="4" customFormat="1">
      <c r="A2260" s="10">
        <v>43141</v>
      </c>
      <c r="B2260" s="13">
        <v>286.11099999999999</v>
      </c>
      <c r="C2260" s="13">
        <v>171.60499999999999</v>
      </c>
      <c r="D2260" s="13">
        <v>54.226999999999997</v>
      </c>
      <c r="E2260" s="13">
        <v>111.02500000000001</v>
      </c>
      <c r="F2260" s="13">
        <v>110.892</v>
      </c>
      <c r="G2260" s="13">
        <v>83.989000000000004</v>
      </c>
      <c r="H2260" s="13">
        <v>125.223</v>
      </c>
      <c r="I2260" s="13">
        <v>143</v>
      </c>
      <c r="J2260" s="13">
        <v>110.5</v>
      </c>
      <c r="K2260" s="13">
        <v>166.65299999999999</v>
      </c>
      <c r="L2260" s="13">
        <v>184.05099999999999</v>
      </c>
      <c r="M2260" s="13">
        <v>56.165999999999997</v>
      </c>
      <c r="N2260" s="13">
        <v>66.081999999999994</v>
      </c>
      <c r="O2260" s="13">
        <v>95.259</v>
      </c>
      <c r="P2260" s="13">
        <v>70.09</v>
      </c>
      <c r="Q2260" s="13">
        <v>69.09</v>
      </c>
      <c r="R2260" s="13">
        <v>44.506</v>
      </c>
      <c r="S2260" s="13">
        <f t="shared" si="45"/>
        <v>596.73</v>
      </c>
      <c r="T2260" s="13">
        <v>53</v>
      </c>
      <c r="U2260" s="13">
        <v>19.5</v>
      </c>
    </row>
    <row r="2261" spans="1:21" s="4" customFormat="1">
      <c r="A2261" s="10">
        <v>43142</v>
      </c>
      <c r="B2261" s="13">
        <v>286.11099999999999</v>
      </c>
      <c r="C2261" s="13">
        <v>171.60499999999999</v>
      </c>
      <c r="D2261" s="13">
        <v>54.226999999999997</v>
      </c>
      <c r="E2261" s="13">
        <v>111.02500000000001</v>
      </c>
      <c r="F2261" s="13">
        <v>110.892</v>
      </c>
      <c r="G2261" s="13">
        <v>83.989000000000004</v>
      </c>
      <c r="H2261" s="13">
        <v>125.223</v>
      </c>
      <c r="I2261" s="13">
        <v>143</v>
      </c>
      <c r="J2261" s="13">
        <v>110.5</v>
      </c>
      <c r="K2261" s="13">
        <v>166.65299999999999</v>
      </c>
      <c r="L2261" s="13">
        <v>184.05099999999999</v>
      </c>
      <c r="M2261" s="13">
        <v>56.165999999999997</v>
      </c>
      <c r="N2261" s="13">
        <v>66.081999999999994</v>
      </c>
      <c r="O2261" s="13">
        <v>95.259</v>
      </c>
      <c r="P2261" s="13">
        <v>70.09</v>
      </c>
      <c r="Q2261" s="13">
        <v>69.09</v>
      </c>
      <c r="R2261" s="13">
        <v>44.506</v>
      </c>
      <c r="S2261" s="13">
        <f t="shared" si="45"/>
        <v>596.73</v>
      </c>
      <c r="T2261" s="13">
        <v>53</v>
      </c>
      <c r="U2261" s="13">
        <v>19.5</v>
      </c>
    </row>
    <row r="2262" spans="1:21" s="4" customFormat="1">
      <c r="A2262" s="10">
        <v>43143</v>
      </c>
      <c r="B2262" s="13">
        <v>273.51499999999999</v>
      </c>
      <c r="C2262" s="13">
        <v>170.76300000000001</v>
      </c>
      <c r="D2262" s="13">
        <v>54.633000000000003</v>
      </c>
      <c r="E2262" s="13">
        <v>107.255</v>
      </c>
      <c r="F2262" s="13">
        <v>107.749</v>
      </c>
      <c r="G2262" s="13">
        <v>80.944999999999993</v>
      </c>
      <c r="H2262" s="13">
        <v>116.074</v>
      </c>
      <c r="I2262" s="13">
        <v>143</v>
      </c>
      <c r="J2262" s="13">
        <v>110.5</v>
      </c>
      <c r="K2262" s="13">
        <v>154.21799999999999</v>
      </c>
      <c r="L2262" s="13">
        <v>178.98699999999999</v>
      </c>
      <c r="M2262" s="13">
        <v>56.314999999999998</v>
      </c>
      <c r="N2262" s="13">
        <v>65.015000000000001</v>
      </c>
      <c r="O2262" s="13">
        <v>95.272000000000006</v>
      </c>
      <c r="P2262" s="13">
        <v>68.402000000000001</v>
      </c>
      <c r="Q2262" s="13">
        <v>68.084999999999994</v>
      </c>
      <c r="R2262" s="13">
        <v>44.259</v>
      </c>
      <c r="S2262" s="13">
        <f t="shared" si="45"/>
        <v>595.91999999999996</v>
      </c>
      <c r="T2262" s="13">
        <v>53</v>
      </c>
      <c r="U2262" s="13">
        <v>19.5</v>
      </c>
    </row>
    <row r="2263" spans="1:21" s="4" customFormat="1">
      <c r="A2263" s="10">
        <v>43144</v>
      </c>
      <c r="B2263" s="13">
        <v>277.40800000000002</v>
      </c>
      <c r="C2263" s="13">
        <v>170.15199999999999</v>
      </c>
      <c r="D2263" s="13">
        <v>56.176000000000002</v>
      </c>
      <c r="E2263" s="13">
        <v>110.09699999999999</v>
      </c>
      <c r="F2263" s="13">
        <v>110.23699999999999</v>
      </c>
      <c r="G2263" s="13">
        <v>83.233999999999995</v>
      </c>
      <c r="H2263" s="13">
        <v>117.76900000000001</v>
      </c>
      <c r="I2263" s="13">
        <v>143</v>
      </c>
      <c r="J2263" s="13">
        <v>110.5</v>
      </c>
      <c r="K2263" s="13">
        <v>157.61500000000001</v>
      </c>
      <c r="L2263" s="13">
        <v>180.62299999999999</v>
      </c>
      <c r="M2263" s="13">
        <v>54.378999999999998</v>
      </c>
      <c r="N2263" s="13">
        <v>63.500999999999998</v>
      </c>
      <c r="O2263" s="13">
        <v>92.450999999999993</v>
      </c>
      <c r="P2263" s="13">
        <v>66.900999999999996</v>
      </c>
      <c r="Q2263" s="13">
        <v>66.644999999999996</v>
      </c>
      <c r="R2263" s="13">
        <v>43.347000000000001</v>
      </c>
      <c r="S2263" s="13">
        <f t="shared" si="45"/>
        <v>596.32000000000005</v>
      </c>
      <c r="T2263" s="13">
        <v>53</v>
      </c>
      <c r="U2263" s="13">
        <v>19.5</v>
      </c>
    </row>
    <row r="2264" spans="1:21" s="4" customFormat="1">
      <c r="A2264" s="10">
        <v>43145</v>
      </c>
      <c r="B2264" s="13">
        <v>270.16000000000003</v>
      </c>
      <c r="C2264" s="13">
        <v>164.22900000000001</v>
      </c>
      <c r="D2264" s="13">
        <v>54.655999999999999</v>
      </c>
      <c r="E2264" s="13">
        <v>107.17</v>
      </c>
      <c r="F2264" s="13">
        <v>107.929</v>
      </c>
      <c r="G2264" s="13">
        <v>80.537000000000006</v>
      </c>
      <c r="H2264" s="13">
        <v>117.282</v>
      </c>
      <c r="I2264" s="13">
        <v>143</v>
      </c>
      <c r="J2264" s="13">
        <v>110.5</v>
      </c>
      <c r="K2264" s="13">
        <v>154.12</v>
      </c>
      <c r="L2264" s="13">
        <v>179.22300000000001</v>
      </c>
      <c r="M2264" s="13">
        <v>53.603000000000002</v>
      </c>
      <c r="N2264" s="13">
        <v>62.720999999999997</v>
      </c>
      <c r="O2264" s="13">
        <v>92.483000000000004</v>
      </c>
      <c r="P2264" s="13">
        <v>66.147000000000006</v>
      </c>
      <c r="Q2264" s="13">
        <v>65.293000000000006</v>
      </c>
      <c r="R2264" s="13">
        <v>43.347000000000001</v>
      </c>
      <c r="S2264" s="13">
        <f t="shared" si="45"/>
        <v>596.54999999999995</v>
      </c>
      <c r="T2264" s="13">
        <v>53</v>
      </c>
      <c r="U2264" s="13">
        <v>19.5</v>
      </c>
    </row>
    <row r="2265" spans="1:21" s="4" customFormat="1">
      <c r="A2265" s="10">
        <v>43146</v>
      </c>
      <c r="B2265" s="13">
        <v>255.191</v>
      </c>
      <c r="C2265" s="13">
        <v>154.113</v>
      </c>
      <c r="D2265" s="13">
        <v>51.805</v>
      </c>
      <c r="E2265" s="13">
        <v>102.66200000000001</v>
      </c>
      <c r="F2265" s="13">
        <v>103.77</v>
      </c>
      <c r="G2265" s="13">
        <v>76.694999999999993</v>
      </c>
      <c r="H2265" s="13">
        <v>113.904</v>
      </c>
      <c r="I2265" s="13">
        <v>143</v>
      </c>
      <c r="J2265" s="13">
        <v>110.5</v>
      </c>
      <c r="K2265" s="13">
        <v>148.298</v>
      </c>
      <c r="L2265" s="13">
        <v>175.44</v>
      </c>
      <c r="M2265" s="13">
        <v>52.003999999999998</v>
      </c>
      <c r="N2265" s="13">
        <v>58.314</v>
      </c>
      <c r="O2265" s="13">
        <v>87.67</v>
      </c>
      <c r="P2265" s="13">
        <v>63.658999999999999</v>
      </c>
      <c r="Q2265" s="13">
        <v>62.600999999999999</v>
      </c>
      <c r="R2265" s="13">
        <v>41.344000000000001</v>
      </c>
      <c r="S2265" s="13">
        <f t="shared" si="45"/>
        <v>597.52</v>
      </c>
      <c r="T2265" s="13">
        <v>53</v>
      </c>
      <c r="U2265" s="13">
        <v>19.5</v>
      </c>
    </row>
    <row r="2266" spans="1:21" s="4" customFormat="1">
      <c r="A2266" s="10">
        <v>43147</v>
      </c>
      <c r="B2266" s="13">
        <v>251.81</v>
      </c>
      <c r="C2266" s="13">
        <v>153.251</v>
      </c>
      <c r="D2266" s="13">
        <v>48.381</v>
      </c>
      <c r="E2266" s="13">
        <v>99.388000000000005</v>
      </c>
      <c r="F2266" s="13">
        <v>102.004</v>
      </c>
      <c r="G2266" s="13">
        <v>74.777000000000001</v>
      </c>
      <c r="H2266" s="13">
        <v>110.13</v>
      </c>
      <c r="I2266" s="13">
        <v>143</v>
      </c>
      <c r="J2266" s="13">
        <v>110.5</v>
      </c>
      <c r="K2266" s="13">
        <v>142.65199999999999</v>
      </c>
      <c r="L2266" s="13">
        <v>166.49199999999999</v>
      </c>
      <c r="M2266" s="13">
        <v>52.003999999999998</v>
      </c>
      <c r="N2266" s="13">
        <v>58.331000000000003</v>
      </c>
      <c r="O2266" s="13">
        <v>88.307000000000002</v>
      </c>
      <c r="P2266" s="13">
        <v>63.097000000000001</v>
      </c>
      <c r="Q2266" s="13">
        <v>61.866</v>
      </c>
      <c r="R2266" s="13">
        <v>41.344000000000001</v>
      </c>
      <c r="S2266" s="13">
        <f t="shared" si="45"/>
        <v>596.34</v>
      </c>
      <c r="T2266" s="13">
        <v>53</v>
      </c>
      <c r="U2266" s="13">
        <v>19.5</v>
      </c>
    </row>
    <row r="2267" spans="1:21" s="4" customFormat="1">
      <c r="A2267" s="10">
        <v>43148</v>
      </c>
      <c r="B2267" s="13">
        <v>251.81</v>
      </c>
      <c r="C2267" s="13">
        <v>153.251</v>
      </c>
      <c r="D2267" s="13">
        <v>48.381</v>
      </c>
      <c r="E2267" s="13">
        <v>99.388000000000005</v>
      </c>
      <c r="F2267" s="13">
        <v>102.004</v>
      </c>
      <c r="G2267" s="13">
        <v>74.777000000000001</v>
      </c>
      <c r="H2267" s="13">
        <v>110.13</v>
      </c>
      <c r="I2267" s="13">
        <v>143</v>
      </c>
      <c r="J2267" s="13">
        <v>110.5</v>
      </c>
      <c r="K2267" s="13">
        <v>142.65199999999999</v>
      </c>
      <c r="L2267" s="13">
        <v>166.49199999999999</v>
      </c>
      <c r="M2267" s="13">
        <v>52.003999999999998</v>
      </c>
      <c r="N2267" s="13">
        <v>58.331000000000003</v>
      </c>
      <c r="O2267" s="13">
        <v>88.307000000000002</v>
      </c>
      <c r="P2267" s="13">
        <v>63.097000000000001</v>
      </c>
      <c r="Q2267" s="13">
        <v>61.866</v>
      </c>
      <c r="R2267" s="13">
        <v>41.344000000000001</v>
      </c>
      <c r="S2267" s="13">
        <f t="shared" si="45"/>
        <v>596.34</v>
      </c>
      <c r="T2267" s="13">
        <v>53</v>
      </c>
      <c r="U2267" s="13">
        <v>19.5</v>
      </c>
    </row>
    <row r="2268" spans="1:21" s="4" customFormat="1">
      <c r="A2268" s="10">
        <v>43149</v>
      </c>
      <c r="B2268" s="13">
        <v>251.81</v>
      </c>
      <c r="C2268" s="13">
        <v>153.251</v>
      </c>
      <c r="D2268" s="13">
        <v>48.381</v>
      </c>
      <c r="E2268" s="13">
        <v>99.388000000000005</v>
      </c>
      <c r="F2268" s="13">
        <v>102.004</v>
      </c>
      <c r="G2268" s="13">
        <v>74.777000000000001</v>
      </c>
      <c r="H2268" s="13">
        <v>110.13</v>
      </c>
      <c r="I2268" s="13">
        <v>143</v>
      </c>
      <c r="J2268" s="13">
        <v>110.5</v>
      </c>
      <c r="K2268" s="13">
        <v>142.65199999999999</v>
      </c>
      <c r="L2268" s="13">
        <v>166.49199999999999</v>
      </c>
      <c r="M2268" s="13">
        <v>52.003999999999998</v>
      </c>
      <c r="N2268" s="13">
        <v>58.331000000000003</v>
      </c>
      <c r="O2268" s="13">
        <v>88.307000000000002</v>
      </c>
      <c r="P2268" s="13">
        <v>63.097000000000001</v>
      </c>
      <c r="Q2268" s="13">
        <v>61.866</v>
      </c>
      <c r="R2268" s="13">
        <v>41.344000000000001</v>
      </c>
      <c r="S2268" s="13">
        <f t="shared" si="45"/>
        <v>596.34</v>
      </c>
      <c r="T2268" s="13">
        <v>53</v>
      </c>
      <c r="U2268" s="13">
        <v>19.5</v>
      </c>
    </row>
    <row r="2269" spans="1:21" s="4" customFormat="1">
      <c r="A2269" s="10">
        <v>43150</v>
      </c>
      <c r="B2269" s="13">
        <v>251.607</v>
      </c>
      <c r="C2269" s="13">
        <v>152.17699999999999</v>
      </c>
      <c r="D2269" s="13">
        <v>48.222999999999999</v>
      </c>
      <c r="E2269" s="13">
        <v>97.460999999999999</v>
      </c>
      <c r="F2269" s="13">
        <v>101.114</v>
      </c>
      <c r="G2269" s="13">
        <v>73.558000000000007</v>
      </c>
      <c r="H2269" s="13">
        <v>110.541</v>
      </c>
      <c r="I2269" s="13">
        <v>143</v>
      </c>
      <c r="J2269" s="13">
        <v>110.5</v>
      </c>
      <c r="K2269" s="13">
        <v>142.12799999999999</v>
      </c>
      <c r="L2269" s="13">
        <v>164.286</v>
      </c>
      <c r="M2269" s="13">
        <v>52.003999999999998</v>
      </c>
      <c r="N2269" s="13">
        <v>56.218000000000004</v>
      </c>
      <c r="O2269" s="13">
        <v>86.007000000000005</v>
      </c>
      <c r="P2269" s="13">
        <v>61.537999999999997</v>
      </c>
      <c r="Q2269" s="13">
        <v>59.918999999999997</v>
      </c>
      <c r="R2269" s="13">
        <v>41.344000000000001</v>
      </c>
      <c r="S2269" s="13">
        <f t="shared" ref="S2269:S2332" si="46">+IFERROR(VLOOKUP($A2269,$Y$28:$Z$330,2,0),S2268)</f>
        <v>596.15</v>
      </c>
      <c r="T2269" s="13">
        <v>53</v>
      </c>
      <c r="U2269" s="13">
        <v>19.5</v>
      </c>
    </row>
    <row r="2270" spans="1:21" s="4" customFormat="1">
      <c r="A2270" s="10">
        <v>43151</v>
      </c>
      <c r="B2270" s="13">
        <v>258.02999999999997</v>
      </c>
      <c r="C2270" s="13">
        <v>156.40700000000001</v>
      </c>
      <c r="D2270" s="13">
        <v>47.311999999999998</v>
      </c>
      <c r="E2270" s="13">
        <v>99.655000000000001</v>
      </c>
      <c r="F2270" s="13">
        <v>105.102</v>
      </c>
      <c r="G2270" s="13">
        <v>74.885000000000005</v>
      </c>
      <c r="H2270" s="13">
        <v>113.325</v>
      </c>
      <c r="I2270" s="13">
        <v>143</v>
      </c>
      <c r="J2270" s="13">
        <v>110.5</v>
      </c>
      <c r="K2270" s="13">
        <v>147.34899999999999</v>
      </c>
      <c r="L2270" s="13">
        <v>170.202</v>
      </c>
      <c r="M2270" s="13">
        <v>51.512999999999998</v>
      </c>
      <c r="N2270" s="13">
        <v>57.505000000000003</v>
      </c>
      <c r="O2270" s="13">
        <v>87.462000000000003</v>
      </c>
      <c r="P2270" s="13">
        <v>63.758000000000003</v>
      </c>
      <c r="Q2270" s="13">
        <v>63.026000000000003</v>
      </c>
      <c r="R2270" s="13">
        <v>41.14</v>
      </c>
      <c r="S2270" s="13">
        <f t="shared" si="46"/>
        <v>596.79999999999995</v>
      </c>
      <c r="T2270" s="13">
        <v>53</v>
      </c>
      <c r="U2270" s="13">
        <v>19.5</v>
      </c>
    </row>
    <row r="2271" spans="1:21" s="4" customFormat="1">
      <c r="A2271" s="10">
        <v>43152</v>
      </c>
      <c r="B2271" s="13">
        <v>254.03700000000001</v>
      </c>
      <c r="C2271" s="13">
        <v>158.27099999999999</v>
      </c>
      <c r="D2271" s="13">
        <v>47.378</v>
      </c>
      <c r="E2271" s="13">
        <v>101.913</v>
      </c>
      <c r="F2271" s="13">
        <v>105.366</v>
      </c>
      <c r="G2271" s="13">
        <v>75.67</v>
      </c>
      <c r="H2271" s="13">
        <v>109.833</v>
      </c>
      <c r="I2271" s="13">
        <v>143</v>
      </c>
      <c r="J2271" s="13">
        <v>110.5</v>
      </c>
      <c r="K2271" s="13">
        <v>142.291</v>
      </c>
      <c r="L2271" s="13">
        <v>167.29</v>
      </c>
      <c r="M2271" s="13">
        <v>51.997999999999998</v>
      </c>
      <c r="N2271" s="13">
        <v>57.91</v>
      </c>
      <c r="O2271" s="13">
        <v>87.221999999999994</v>
      </c>
      <c r="P2271" s="13">
        <v>64.616</v>
      </c>
      <c r="Q2271" s="13">
        <v>62.911999999999999</v>
      </c>
      <c r="R2271" s="13">
        <v>41.14</v>
      </c>
      <c r="S2271" s="13">
        <f t="shared" si="46"/>
        <v>596.66</v>
      </c>
      <c r="T2271" s="13">
        <v>53</v>
      </c>
      <c r="U2271" s="13">
        <v>19.5</v>
      </c>
    </row>
    <row r="2272" spans="1:21" s="4" customFormat="1">
      <c r="A2272" s="10">
        <v>43153</v>
      </c>
      <c r="B2272" s="13">
        <v>255.26400000000001</v>
      </c>
      <c r="C2272" s="13">
        <v>157.458</v>
      </c>
      <c r="D2272" s="13">
        <v>46.046999999999997</v>
      </c>
      <c r="E2272" s="13">
        <v>102.17700000000001</v>
      </c>
      <c r="F2272" s="13">
        <v>105.504</v>
      </c>
      <c r="G2272" s="13">
        <v>74.284000000000006</v>
      </c>
      <c r="H2272" s="13">
        <v>110.95099999999999</v>
      </c>
      <c r="I2272" s="13">
        <v>143</v>
      </c>
      <c r="J2272" s="13">
        <v>110.5</v>
      </c>
      <c r="K2272" s="13">
        <v>143.815</v>
      </c>
      <c r="L2272" s="13">
        <v>168.977</v>
      </c>
      <c r="M2272" s="13">
        <v>51.948</v>
      </c>
      <c r="N2272" s="13">
        <v>58.32</v>
      </c>
      <c r="O2272" s="13">
        <v>88.138999999999996</v>
      </c>
      <c r="P2272" s="13">
        <v>65.183999999999997</v>
      </c>
      <c r="Q2272" s="13">
        <v>63.488</v>
      </c>
      <c r="R2272" s="13">
        <v>41.14</v>
      </c>
      <c r="S2272" s="13">
        <f t="shared" si="46"/>
        <v>596.85</v>
      </c>
      <c r="T2272" s="13">
        <v>53</v>
      </c>
      <c r="U2272" s="13">
        <v>19.5</v>
      </c>
    </row>
    <row r="2273" spans="1:21" s="4" customFormat="1">
      <c r="A2273" s="10">
        <v>43154</v>
      </c>
      <c r="B2273" s="13">
        <v>253.69800000000001</v>
      </c>
      <c r="C2273" s="13">
        <v>154.74700000000001</v>
      </c>
      <c r="D2273" s="13">
        <v>45.273000000000003</v>
      </c>
      <c r="E2273" s="13">
        <v>101.032</v>
      </c>
      <c r="F2273" s="13">
        <v>103.315</v>
      </c>
      <c r="G2273" s="13">
        <v>73.762</v>
      </c>
      <c r="H2273" s="13">
        <v>108.43300000000001</v>
      </c>
      <c r="I2273" s="13">
        <v>143</v>
      </c>
      <c r="J2273" s="13">
        <v>110.5</v>
      </c>
      <c r="K2273" s="13">
        <v>144.58000000000001</v>
      </c>
      <c r="L2273" s="13">
        <v>171.71</v>
      </c>
      <c r="M2273" s="13">
        <v>51.497</v>
      </c>
      <c r="N2273" s="13">
        <v>57.698999999999998</v>
      </c>
      <c r="O2273" s="13">
        <v>88.141000000000005</v>
      </c>
      <c r="P2273" s="13">
        <v>65.427000000000007</v>
      </c>
      <c r="Q2273" s="13">
        <v>63.302999999999997</v>
      </c>
      <c r="R2273" s="13">
        <v>41.14</v>
      </c>
      <c r="S2273" s="13">
        <f t="shared" si="46"/>
        <v>596.20000000000005</v>
      </c>
      <c r="T2273" s="13">
        <v>53</v>
      </c>
      <c r="U2273" s="13">
        <v>19.5</v>
      </c>
    </row>
    <row r="2274" spans="1:21" s="4" customFormat="1">
      <c r="A2274" s="10">
        <v>43155</v>
      </c>
      <c r="B2274" s="13">
        <v>253.69800000000001</v>
      </c>
      <c r="C2274" s="13">
        <v>154.74700000000001</v>
      </c>
      <c r="D2274" s="13">
        <v>45.273000000000003</v>
      </c>
      <c r="E2274" s="13">
        <v>101.032</v>
      </c>
      <c r="F2274" s="13">
        <v>103.315</v>
      </c>
      <c r="G2274" s="13">
        <v>73.762</v>
      </c>
      <c r="H2274" s="13">
        <v>108.43300000000001</v>
      </c>
      <c r="I2274" s="13">
        <v>143</v>
      </c>
      <c r="J2274" s="13">
        <v>110.5</v>
      </c>
      <c r="K2274" s="13">
        <v>144.58000000000001</v>
      </c>
      <c r="L2274" s="13">
        <v>171.71</v>
      </c>
      <c r="M2274" s="13">
        <v>51.497</v>
      </c>
      <c r="N2274" s="13">
        <v>57.698999999999998</v>
      </c>
      <c r="O2274" s="13">
        <v>88.141000000000005</v>
      </c>
      <c r="P2274" s="13">
        <v>65.427000000000007</v>
      </c>
      <c r="Q2274" s="13">
        <v>63.302999999999997</v>
      </c>
      <c r="R2274" s="13">
        <v>41.14</v>
      </c>
      <c r="S2274" s="13">
        <f t="shared" si="46"/>
        <v>596.20000000000005</v>
      </c>
      <c r="T2274" s="13">
        <v>53</v>
      </c>
      <c r="U2274" s="13">
        <v>19.5</v>
      </c>
    </row>
    <row r="2275" spans="1:21" s="4" customFormat="1">
      <c r="A2275" s="10">
        <v>43156</v>
      </c>
      <c r="B2275" s="13">
        <v>253.69800000000001</v>
      </c>
      <c r="C2275" s="13">
        <v>154.74700000000001</v>
      </c>
      <c r="D2275" s="13">
        <v>45.273000000000003</v>
      </c>
      <c r="E2275" s="13">
        <v>101.032</v>
      </c>
      <c r="F2275" s="13">
        <v>103.315</v>
      </c>
      <c r="G2275" s="13">
        <v>73.762</v>
      </c>
      <c r="H2275" s="13">
        <v>108.43300000000001</v>
      </c>
      <c r="I2275" s="13">
        <v>143</v>
      </c>
      <c r="J2275" s="13">
        <v>110.5</v>
      </c>
      <c r="K2275" s="13">
        <v>144.58000000000001</v>
      </c>
      <c r="L2275" s="13">
        <v>171.71</v>
      </c>
      <c r="M2275" s="13">
        <v>51.497</v>
      </c>
      <c r="N2275" s="13">
        <v>57.698999999999998</v>
      </c>
      <c r="O2275" s="13">
        <v>88.141000000000005</v>
      </c>
      <c r="P2275" s="13">
        <v>65.427000000000007</v>
      </c>
      <c r="Q2275" s="13">
        <v>63.302999999999997</v>
      </c>
      <c r="R2275" s="13">
        <v>41.14</v>
      </c>
      <c r="S2275" s="13">
        <f t="shared" si="46"/>
        <v>596.20000000000005</v>
      </c>
      <c r="T2275" s="13">
        <v>53</v>
      </c>
      <c r="U2275" s="13">
        <v>19.5</v>
      </c>
    </row>
    <row r="2276" spans="1:21" s="4" customFormat="1">
      <c r="A2276" s="10">
        <v>43157</v>
      </c>
      <c r="B2276" s="13">
        <v>247.60400000000001</v>
      </c>
      <c r="C2276" s="13">
        <v>150.02199999999999</v>
      </c>
      <c r="D2276" s="13">
        <v>44.08</v>
      </c>
      <c r="E2276" s="13">
        <v>97.707999999999998</v>
      </c>
      <c r="F2276" s="13">
        <v>102.208</v>
      </c>
      <c r="G2276" s="13">
        <v>72.813999999999993</v>
      </c>
      <c r="H2276" s="13">
        <v>101.559</v>
      </c>
      <c r="I2276" s="13">
        <v>143</v>
      </c>
      <c r="J2276" s="13">
        <v>110.5</v>
      </c>
      <c r="K2276" s="13">
        <v>142.381</v>
      </c>
      <c r="L2276" s="13">
        <v>167.92400000000001</v>
      </c>
      <c r="M2276" s="13">
        <v>51.497</v>
      </c>
      <c r="N2276" s="13">
        <v>56.625999999999998</v>
      </c>
      <c r="O2276" s="13">
        <v>86.643000000000001</v>
      </c>
      <c r="P2276" s="13">
        <v>64.317999999999998</v>
      </c>
      <c r="Q2276" s="13">
        <v>62.225000000000001</v>
      </c>
      <c r="R2276" s="13">
        <v>41.14</v>
      </c>
      <c r="S2276" s="13">
        <f t="shared" si="46"/>
        <v>596.49</v>
      </c>
      <c r="T2276" s="13">
        <v>53</v>
      </c>
      <c r="U2276" s="13">
        <v>19.5</v>
      </c>
    </row>
    <row r="2277" spans="1:21" s="4" customFormat="1">
      <c r="A2277" s="10">
        <v>43158</v>
      </c>
      <c r="B2277" s="13">
        <v>252.38399999999999</v>
      </c>
      <c r="C2277" s="13">
        <v>153.55600000000001</v>
      </c>
      <c r="D2277" s="13">
        <v>44.029000000000003</v>
      </c>
      <c r="E2277" s="13">
        <v>99.92</v>
      </c>
      <c r="F2277" s="13">
        <v>104.416</v>
      </c>
      <c r="G2277" s="13">
        <v>74.272999999999996</v>
      </c>
      <c r="H2277" s="13">
        <v>103.474</v>
      </c>
      <c r="I2277" s="13">
        <v>143</v>
      </c>
      <c r="J2277" s="13">
        <v>110.5</v>
      </c>
      <c r="K2277" s="13">
        <v>143.74299999999999</v>
      </c>
      <c r="L2277" s="13">
        <v>167.80099999999999</v>
      </c>
      <c r="M2277" s="13">
        <v>50.018999999999998</v>
      </c>
      <c r="N2277" s="13">
        <v>55.49</v>
      </c>
      <c r="O2277" s="13">
        <v>85.343999999999994</v>
      </c>
      <c r="P2277" s="13">
        <v>63.081000000000003</v>
      </c>
      <c r="Q2277" s="13">
        <v>61.439</v>
      </c>
      <c r="R2277" s="13">
        <v>40.430999999999997</v>
      </c>
      <c r="S2277" s="13">
        <f t="shared" si="46"/>
        <v>596.36</v>
      </c>
      <c r="T2277" s="13">
        <v>53</v>
      </c>
      <c r="U2277" s="13">
        <v>19.5</v>
      </c>
    </row>
    <row r="2278" spans="1:21" s="4" customFormat="1">
      <c r="A2278" s="10">
        <v>43159</v>
      </c>
      <c r="B2278" s="13">
        <v>257.39100000000002</v>
      </c>
      <c r="C2278" s="13">
        <v>156.32900000000001</v>
      </c>
      <c r="D2278" s="13">
        <v>45.006999999999998</v>
      </c>
      <c r="E2278" s="13">
        <v>102.01</v>
      </c>
      <c r="F2278" s="13">
        <v>105.82599999999999</v>
      </c>
      <c r="G2278" s="13">
        <v>75.320999999999998</v>
      </c>
      <c r="H2278" s="13">
        <v>103.511</v>
      </c>
      <c r="I2278" s="13">
        <v>143</v>
      </c>
      <c r="J2278" s="13">
        <v>110.5</v>
      </c>
      <c r="K2278" s="13">
        <v>145.22999999999999</v>
      </c>
      <c r="L2278" s="13">
        <v>167.86099999999999</v>
      </c>
      <c r="M2278" s="13">
        <v>50.042999999999999</v>
      </c>
      <c r="N2278" s="13">
        <v>55.395000000000003</v>
      </c>
      <c r="O2278" s="13">
        <v>85.177999999999997</v>
      </c>
      <c r="P2278" s="13">
        <v>63.13</v>
      </c>
      <c r="Q2278" s="13">
        <v>60.793999999999997</v>
      </c>
      <c r="R2278" s="13">
        <v>40.287999999999997</v>
      </c>
      <c r="S2278" s="13">
        <f t="shared" si="46"/>
        <v>597.13</v>
      </c>
      <c r="T2278" s="13">
        <v>53</v>
      </c>
      <c r="U2278" s="13">
        <v>19.5</v>
      </c>
    </row>
    <row r="2279" spans="1:21" s="4" customFormat="1">
      <c r="A2279" s="10">
        <v>43160</v>
      </c>
      <c r="B2279" s="13">
        <v>264.71899999999999</v>
      </c>
      <c r="C2279" s="13">
        <v>159.351</v>
      </c>
      <c r="D2279" s="13">
        <v>46.448999999999998</v>
      </c>
      <c r="E2279" s="13">
        <v>105.495</v>
      </c>
      <c r="F2279" s="13">
        <v>108.483</v>
      </c>
      <c r="G2279" s="13">
        <v>77.847999999999999</v>
      </c>
      <c r="H2279" s="13">
        <v>105.229</v>
      </c>
      <c r="I2279" s="13">
        <v>143</v>
      </c>
      <c r="J2279" s="13">
        <v>110.5</v>
      </c>
      <c r="K2279" s="13">
        <v>147.15799999999999</v>
      </c>
      <c r="L2279" s="13">
        <v>170.262</v>
      </c>
      <c r="M2279" s="13">
        <v>50.042999999999999</v>
      </c>
      <c r="N2279" s="13">
        <v>55.146999999999998</v>
      </c>
      <c r="O2279" s="13">
        <v>86.307000000000002</v>
      </c>
      <c r="P2279" s="13">
        <v>63.238</v>
      </c>
      <c r="Q2279" s="13">
        <v>61.985999999999997</v>
      </c>
      <c r="R2279" s="13">
        <v>40.287999999999997</v>
      </c>
      <c r="S2279" s="13">
        <f t="shared" si="46"/>
        <v>596.36</v>
      </c>
      <c r="T2279" s="13">
        <v>53</v>
      </c>
      <c r="U2279" s="13">
        <v>19.5</v>
      </c>
    </row>
    <row r="2280" spans="1:21" s="4" customFormat="1">
      <c r="A2280" s="10">
        <v>43161</v>
      </c>
      <c r="B2280" s="13">
        <v>262.00200000000001</v>
      </c>
      <c r="C2280" s="13">
        <v>157.535</v>
      </c>
      <c r="D2280" s="13">
        <v>46.064</v>
      </c>
      <c r="E2280" s="13">
        <v>105.428</v>
      </c>
      <c r="F2280" s="13">
        <v>107.438</v>
      </c>
      <c r="G2280" s="13">
        <v>77.881</v>
      </c>
      <c r="H2280" s="13">
        <v>107.92400000000001</v>
      </c>
      <c r="I2280" s="13">
        <v>143</v>
      </c>
      <c r="J2280" s="13">
        <v>110.5</v>
      </c>
      <c r="K2280" s="13">
        <v>149.76599999999999</v>
      </c>
      <c r="L2280" s="13">
        <v>173.505</v>
      </c>
      <c r="M2280" s="13">
        <v>51.1</v>
      </c>
      <c r="N2280" s="13">
        <v>56.322000000000003</v>
      </c>
      <c r="O2280" s="13">
        <v>87.125</v>
      </c>
      <c r="P2280" s="13">
        <v>64.266000000000005</v>
      </c>
      <c r="Q2280" s="13">
        <v>63.017000000000003</v>
      </c>
      <c r="R2280" s="13">
        <v>40.287999999999997</v>
      </c>
      <c r="S2280" s="13">
        <f t="shared" si="46"/>
        <v>596.72</v>
      </c>
      <c r="T2280" s="13">
        <v>53</v>
      </c>
      <c r="U2280" s="13">
        <v>19.5</v>
      </c>
    </row>
    <row r="2281" spans="1:21" s="4" customFormat="1">
      <c r="A2281" s="10">
        <v>43162</v>
      </c>
      <c r="B2281" s="13">
        <v>262.00200000000001</v>
      </c>
      <c r="C2281" s="13">
        <v>157.535</v>
      </c>
      <c r="D2281" s="13">
        <v>46.064</v>
      </c>
      <c r="E2281" s="13">
        <v>105.428</v>
      </c>
      <c r="F2281" s="13">
        <v>107.438</v>
      </c>
      <c r="G2281" s="13">
        <v>77.881</v>
      </c>
      <c r="H2281" s="13">
        <v>107.92400000000001</v>
      </c>
      <c r="I2281" s="13">
        <v>143</v>
      </c>
      <c r="J2281" s="13">
        <v>110.5</v>
      </c>
      <c r="K2281" s="13">
        <v>149.76599999999999</v>
      </c>
      <c r="L2281" s="13">
        <v>173.505</v>
      </c>
      <c r="M2281" s="13">
        <v>51.1</v>
      </c>
      <c r="N2281" s="13">
        <v>56.322000000000003</v>
      </c>
      <c r="O2281" s="13">
        <v>87.125</v>
      </c>
      <c r="P2281" s="13">
        <v>64.266000000000005</v>
      </c>
      <c r="Q2281" s="13">
        <v>63.017000000000003</v>
      </c>
      <c r="R2281" s="13">
        <v>40.287999999999997</v>
      </c>
      <c r="S2281" s="13">
        <f t="shared" si="46"/>
        <v>596.72</v>
      </c>
      <c r="T2281" s="13">
        <v>53</v>
      </c>
      <c r="U2281" s="13">
        <v>19.5</v>
      </c>
    </row>
    <row r="2282" spans="1:21" s="4" customFormat="1">
      <c r="A2282" s="10">
        <v>43163</v>
      </c>
      <c r="B2282" s="13">
        <v>262.00200000000001</v>
      </c>
      <c r="C2282" s="13">
        <v>157.535</v>
      </c>
      <c r="D2282" s="13">
        <v>46.064</v>
      </c>
      <c r="E2282" s="13">
        <v>105.428</v>
      </c>
      <c r="F2282" s="13">
        <v>107.438</v>
      </c>
      <c r="G2282" s="13">
        <v>77.881</v>
      </c>
      <c r="H2282" s="13">
        <v>107.92400000000001</v>
      </c>
      <c r="I2282" s="13">
        <v>143</v>
      </c>
      <c r="J2282" s="13">
        <v>110.5</v>
      </c>
      <c r="K2282" s="13">
        <v>149.76599999999999</v>
      </c>
      <c r="L2282" s="13">
        <v>173.505</v>
      </c>
      <c r="M2282" s="13">
        <v>51.1</v>
      </c>
      <c r="N2282" s="13">
        <v>56.322000000000003</v>
      </c>
      <c r="O2282" s="13">
        <v>87.125</v>
      </c>
      <c r="P2282" s="13">
        <v>64.266000000000005</v>
      </c>
      <c r="Q2282" s="13">
        <v>63.017000000000003</v>
      </c>
      <c r="R2282" s="13">
        <v>40.287999999999997</v>
      </c>
      <c r="S2282" s="13">
        <f t="shared" si="46"/>
        <v>596.72</v>
      </c>
      <c r="T2282" s="13">
        <v>53</v>
      </c>
      <c r="U2282" s="13">
        <v>19.5</v>
      </c>
    </row>
    <row r="2283" spans="1:21" s="4" customFormat="1">
      <c r="A2283" s="10">
        <v>43164</v>
      </c>
      <c r="B2283" s="13">
        <v>260.435</v>
      </c>
      <c r="C2283" s="13">
        <v>152.995</v>
      </c>
      <c r="D2283" s="13">
        <v>43.798999999999999</v>
      </c>
      <c r="E2283" s="13">
        <v>102.496</v>
      </c>
      <c r="F2283" s="13">
        <v>104.634</v>
      </c>
      <c r="G2283" s="13">
        <v>75.593000000000004</v>
      </c>
      <c r="H2283" s="13">
        <v>107.059</v>
      </c>
      <c r="I2283" s="13">
        <v>143</v>
      </c>
      <c r="J2283" s="13">
        <v>110.5</v>
      </c>
      <c r="K2283" s="13">
        <v>146.57</v>
      </c>
      <c r="L2283" s="13">
        <v>172.946</v>
      </c>
      <c r="M2283" s="13">
        <v>51.064999999999998</v>
      </c>
      <c r="N2283" s="13">
        <v>56.137</v>
      </c>
      <c r="O2283" s="13">
        <v>86.927999999999997</v>
      </c>
      <c r="P2283" s="13">
        <v>64.355999999999995</v>
      </c>
      <c r="Q2283" s="13">
        <v>62.743000000000002</v>
      </c>
      <c r="R2283" s="13">
        <v>40.85</v>
      </c>
      <c r="S2283" s="13">
        <f t="shared" si="46"/>
        <v>596.54</v>
      </c>
      <c r="T2283" s="13">
        <v>53</v>
      </c>
      <c r="U2283" s="13">
        <v>19.5</v>
      </c>
    </row>
    <row r="2284" spans="1:21" s="4" customFormat="1">
      <c r="A2284" s="10">
        <v>43165</v>
      </c>
      <c r="B2284" s="13">
        <v>254.727</v>
      </c>
      <c r="C2284" s="13">
        <v>150.21299999999999</v>
      </c>
      <c r="D2284" s="13">
        <v>43.677</v>
      </c>
      <c r="E2284" s="13">
        <v>101.34699999999999</v>
      </c>
      <c r="F2284" s="13">
        <v>104.29900000000001</v>
      </c>
      <c r="G2284" s="13">
        <v>74.879000000000005</v>
      </c>
      <c r="H2284" s="13">
        <v>105.017</v>
      </c>
      <c r="I2284" s="13">
        <v>143</v>
      </c>
      <c r="J2284" s="13">
        <v>110.5</v>
      </c>
      <c r="K2284" s="13">
        <v>143.25</v>
      </c>
      <c r="L2284" s="13">
        <v>170.23599999999999</v>
      </c>
      <c r="M2284" s="13">
        <v>50.426000000000002</v>
      </c>
      <c r="N2284" s="13">
        <v>55.28</v>
      </c>
      <c r="O2284" s="13">
        <v>86.775000000000006</v>
      </c>
      <c r="P2284" s="13">
        <v>63.637</v>
      </c>
      <c r="Q2284" s="13">
        <v>62.081000000000003</v>
      </c>
      <c r="R2284" s="13">
        <v>40.145000000000003</v>
      </c>
      <c r="S2284" s="13">
        <f t="shared" si="46"/>
        <v>596.9</v>
      </c>
      <c r="T2284" s="13">
        <v>53</v>
      </c>
      <c r="U2284" s="13">
        <v>19.5</v>
      </c>
    </row>
    <row r="2285" spans="1:21" s="4" customFormat="1">
      <c r="A2285" s="10">
        <v>43166</v>
      </c>
      <c r="B2285" s="13">
        <v>261.46699999999998</v>
      </c>
      <c r="C2285" s="13">
        <v>152.01900000000001</v>
      </c>
      <c r="D2285" s="13">
        <v>44.484999999999999</v>
      </c>
      <c r="E2285" s="13">
        <v>102.634</v>
      </c>
      <c r="F2285" s="13">
        <v>107.014</v>
      </c>
      <c r="G2285" s="13">
        <v>75.177999999999997</v>
      </c>
      <c r="H2285" s="13">
        <v>107.999</v>
      </c>
      <c r="I2285" s="13">
        <v>143</v>
      </c>
      <c r="J2285" s="13">
        <v>110.5</v>
      </c>
      <c r="K2285" s="13">
        <v>144.524</v>
      </c>
      <c r="L2285" s="13">
        <v>170.542</v>
      </c>
      <c r="M2285" s="13">
        <v>47.326999999999998</v>
      </c>
      <c r="N2285" s="13">
        <v>57.76</v>
      </c>
      <c r="O2285" s="13">
        <v>90.066000000000003</v>
      </c>
      <c r="P2285" s="13">
        <v>65.808999999999997</v>
      </c>
      <c r="Q2285" s="13">
        <v>63.936999999999998</v>
      </c>
      <c r="R2285" s="13">
        <v>40.39</v>
      </c>
      <c r="S2285" s="13">
        <f t="shared" si="46"/>
        <v>596.9</v>
      </c>
      <c r="T2285" s="13">
        <v>53</v>
      </c>
      <c r="U2285" s="13">
        <v>19.5</v>
      </c>
    </row>
    <row r="2286" spans="1:21" s="4" customFormat="1">
      <c r="A2286" s="10">
        <v>43167</v>
      </c>
      <c r="B2286" s="13">
        <v>253.49199999999999</v>
      </c>
      <c r="C2286" s="13">
        <v>152.024</v>
      </c>
      <c r="D2286" s="13">
        <v>44.789000000000001</v>
      </c>
      <c r="E2286" s="13">
        <v>102.126</v>
      </c>
      <c r="F2286" s="13">
        <v>106.108</v>
      </c>
      <c r="G2286" s="13">
        <v>75.004000000000005</v>
      </c>
      <c r="H2286" s="13">
        <v>105.892</v>
      </c>
      <c r="I2286" s="13">
        <v>143</v>
      </c>
      <c r="J2286" s="13">
        <v>110.5</v>
      </c>
      <c r="K2286" s="13">
        <v>141.672</v>
      </c>
      <c r="L2286" s="13">
        <v>169.75899999999999</v>
      </c>
      <c r="M2286" s="13">
        <v>46.89</v>
      </c>
      <c r="N2286" s="13">
        <v>57.136000000000003</v>
      </c>
      <c r="O2286" s="13">
        <v>89.87</v>
      </c>
      <c r="P2286" s="13">
        <v>66.061000000000007</v>
      </c>
      <c r="Q2286" s="13">
        <v>64.286000000000001</v>
      </c>
      <c r="R2286" s="13">
        <v>40.027000000000001</v>
      </c>
      <c r="S2286" s="13">
        <f t="shared" si="46"/>
        <v>596.9</v>
      </c>
      <c r="T2286" s="13">
        <v>53</v>
      </c>
      <c r="U2286" s="13">
        <v>19.5</v>
      </c>
    </row>
    <row r="2287" spans="1:21" s="4" customFormat="1">
      <c r="A2287" s="10">
        <v>43168</v>
      </c>
      <c r="B2287" s="13">
        <v>240.78800000000001</v>
      </c>
      <c r="C2287" s="13">
        <v>146.72300000000001</v>
      </c>
      <c r="D2287" s="13">
        <v>42.832999999999998</v>
      </c>
      <c r="E2287" s="13">
        <v>98.988</v>
      </c>
      <c r="F2287" s="13">
        <v>103.946</v>
      </c>
      <c r="G2287" s="13">
        <v>71.804000000000002</v>
      </c>
      <c r="H2287" s="13">
        <v>103.435</v>
      </c>
      <c r="I2287" s="13">
        <v>143</v>
      </c>
      <c r="J2287" s="13">
        <v>110.5</v>
      </c>
      <c r="K2287" s="13">
        <v>138.84800000000001</v>
      </c>
      <c r="L2287" s="13">
        <v>167.387</v>
      </c>
      <c r="M2287" s="13">
        <v>44.387999999999998</v>
      </c>
      <c r="N2287" s="13">
        <v>55.587000000000003</v>
      </c>
      <c r="O2287" s="13">
        <v>89.111999999999995</v>
      </c>
      <c r="P2287" s="13">
        <v>64.885000000000005</v>
      </c>
      <c r="Q2287" s="13">
        <v>62.551000000000002</v>
      </c>
      <c r="R2287" s="13">
        <v>39.874000000000002</v>
      </c>
      <c r="S2287" s="13">
        <f t="shared" si="46"/>
        <v>596.9</v>
      </c>
      <c r="T2287" s="13">
        <v>53</v>
      </c>
      <c r="U2287" s="13">
        <v>19.5</v>
      </c>
    </row>
    <row r="2288" spans="1:21" s="4" customFormat="1">
      <c r="A2288" s="10">
        <v>43169</v>
      </c>
      <c r="B2288" s="13">
        <v>240.78800000000001</v>
      </c>
      <c r="C2288" s="13">
        <v>146.72300000000001</v>
      </c>
      <c r="D2288" s="13">
        <v>42.832999999999998</v>
      </c>
      <c r="E2288" s="13">
        <v>98.988</v>
      </c>
      <c r="F2288" s="13">
        <v>103.946</v>
      </c>
      <c r="G2288" s="13">
        <v>71.804000000000002</v>
      </c>
      <c r="H2288" s="13">
        <v>103.435</v>
      </c>
      <c r="I2288" s="13">
        <v>143</v>
      </c>
      <c r="J2288" s="13">
        <v>110.5</v>
      </c>
      <c r="K2288" s="13">
        <v>138.84800000000001</v>
      </c>
      <c r="L2288" s="13">
        <v>167.387</v>
      </c>
      <c r="M2288" s="13">
        <v>44.387999999999998</v>
      </c>
      <c r="N2288" s="13">
        <v>55.587000000000003</v>
      </c>
      <c r="O2288" s="13">
        <v>89.111999999999995</v>
      </c>
      <c r="P2288" s="13">
        <v>64.885000000000005</v>
      </c>
      <c r="Q2288" s="13">
        <v>62.551000000000002</v>
      </c>
      <c r="R2288" s="13">
        <v>39.874000000000002</v>
      </c>
      <c r="S2288" s="13">
        <f t="shared" si="46"/>
        <v>596.9</v>
      </c>
      <c r="T2288" s="13">
        <v>53</v>
      </c>
      <c r="U2288" s="13">
        <v>19.5</v>
      </c>
    </row>
    <row r="2289" spans="1:21" s="4" customFormat="1">
      <c r="A2289" s="10">
        <v>43170</v>
      </c>
      <c r="B2289" s="13">
        <v>240.78800000000001</v>
      </c>
      <c r="C2289" s="13">
        <v>146.72300000000001</v>
      </c>
      <c r="D2289" s="13">
        <v>42.832999999999998</v>
      </c>
      <c r="E2289" s="13">
        <v>98.988</v>
      </c>
      <c r="F2289" s="13">
        <v>103.946</v>
      </c>
      <c r="G2289" s="13">
        <v>71.804000000000002</v>
      </c>
      <c r="H2289" s="13">
        <v>103.435</v>
      </c>
      <c r="I2289" s="13">
        <v>143</v>
      </c>
      <c r="J2289" s="13">
        <v>110.5</v>
      </c>
      <c r="K2289" s="13">
        <v>138.84800000000001</v>
      </c>
      <c r="L2289" s="13">
        <v>167.387</v>
      </c>
      <c r="M2289" s="13">
        <v>44.387999999999998</v>
      </c>
      <c r="N2289" s="13">
        <v>55.587000000000003</v>
      </c>
      <c r="O2289" s="13">
        <v>89.111999999999995</v>
      </c>
      <c r="P2289" s="13">
        <v>64.885000000000005</v>
      </c>
      <c r="Q2289" s="13">
        <v>62.551000000000002</v>
      </c>
      <c r="R2289" s="13">
        <v>39.874000000000002</v>
      </c>
      <c r="S2289" s="13">
        <f t="shared" si="46"/>
        <v>596.9</v>
      </c>
      <c r="T2289" s="13">
        <v>53</v>
      </c>
      <c r="U2289" s="13">
        <v>19.5</v>
      </c>
    </row>
    <row r="2290" spans="1:21" s="4" customFormat="1">
      <c r="A2290" s="10">
        <v>43171</v>
      </c>
      <c r="B2290" s="13">
        <v>242.934</v>
      </c>
      <c r="C2290" s="13">
        <v>144.279</v>
      </c>
      <c r="D2290" s="13">
        <v>43.008000000000003</v>
      </c>
      <c r="E2290" s="13">
        <v>96.83</v>
      </c>
      <c r="F2290" s="13">
        <v>103.422</v>
      </c>
      <c r="G2290" s="13">
        <v>71.114999999999995</v>
      </c>
      <c r="H2290" s="13">
        <v>104.667</v>
      </c>
      <c r="I2290" s="13">
        <v>143</v>
      </c>
      <c r="J2290" s="13">
        <v>110.5</v>
      </c>
      <c r="K2290" s="13">
        <v>139.21899999999999</v>
      </c>
      <c r="L2290" s="13">
        <v>169.292</v>
      </c>
      <c r="M2290" s="13">
        <v>41.463999999999999</v>
      </c>
      <c r="N2290" s="13">
        <v>54.406999999999996</v>
      </c>
      <c r="O2290" s="13">
        <v>86.988</v>
      </c>
      <c r="P2290" s="13">
        <v>63.143000000000001</v>
      </c>
      <c r="Q2290" s="13">
        <v>61.343000000000004</v>
      </c>
      <c r="R2290" s="13">
        <v>39.116999999999997</v>
      </c>
      <c r="S2290" s="13">
        <f t="shared" si="46"/>
        <v>596.9</v>
      </c>
      <c r="T2290" s="13">
        <v>53</v>
      </c>
      <c r="U2290" s="13">
        <v>19.5</v>
      </c>
    </row>
    <row r="2291" spans="1:21" s="4" customFormat="1">
      <c r="A2291" s="10">
        <v>43172</v>
      </c>
      <c r="B2291" s="13">
        <v>248.40199999999999</v>
      </c>
      <c r="C2291" s="13">
        <v>144.79599999999999</v>
      </c>
      <c r="D2291" s="13">
        <v>42.674999999999997</v>
      </c>
      <c r="E2291" s="13">
        <v>95.158000000000001</v>
      </c>
      <c r="F2291" s="13">
        <v>104.19499999999999</v>
      </c>
      <c r="G2291" s="13">
        <v>71.117999999999995</v>
      </c>
      <c r="H2291" s="13">
        <v>105.48</v>
      </c>
      <c r="I2291" s="13">
        <v>143</v>
      </c>
      <c r="J2291" s="13">
        <v>110.5</v>
      </c>
      <c r="K2291" s="13">
        <v>140.88</v>
      </c>
      <c r="L2291" s="13">
        <v>172.899</v>
      </c>
      <c r="M2291" s="13">
        <v>42.127000000000002</v>
      </c>
      <c r="N2291" s="13">
        <v>54.133000000000003</v>
      </c>
      <c r="O2291" s="13">
        <v>87.075999999999993</v>
      </c>
      <c r="P2291" s="13">
        <v>63.442999999999998</v>
      </c>
      <c r="Q2291" s="13">
        <v>61.494</v>
      </c>
      <c r="R2291" s="13">
        <v>39.116999999999997</v>
      </c>
      <c r="S2291" s="13">
        <f t="shared" si="46"/>
        <v>596.9</v>
      </c>
      <c r="T2291" s="13">
        <v>53</v>
      </c>
      <c r="U2291" s="13">
        <v>19.5</v>
      </c>
    </row>
    <row r="2292" spans="1:21" s="4" customFormat="1">
      <c r="A2292" s="10">
        <v>43173</v>
      </c>
      <c r="B2292" s="13">
        <v>249.00299999999999</v>
      </c>
      <c r="C2292" s="13">
        <v>144.505</v>
      </c>
      <c r="D2292" s="13">
        <v>42.634</v>
      </c>
      <c r="E2292" s="13">
        <v>95.331000000000003</v>
      </c>
      <c r="F2292" s="13">
        <v>104.262</v>
      </c>
      <c r="G2292" s="13">
        <v>70.564999999999998</v>
      </c>
      <c r="H2292" s="13">
        <v>105.06399999999999</v>
      </c>
      <c r="I2292" s="13">
        <v>143</v>
      </c>
      <c r="J2292" s="13">
        <v>110.5</v>
      </c>
      <c r="K2292" s="13">
        <v>140.749</v>
      </c>
      <c r="L2292" s="13">
        <v>173.43299999999999</v>
      </c>
      <c r="M2292" s="13">
        <v>43.526000000000003</v>
      </c>
      <c r="N2292" s="13">
        <v>54.927</v>
      </c>
      <c r="O2292" s="13">
        <v>88.908000000000001</v>
      </c>
      <c r="P2292" s="13">
        <v>63.488999999999997</v>
      </c>
      <c r="Q2292" s="13">
        <v>62.110999999999997</v>
      </c>
      <c r="R2292" s="13">
        <v>39.116999999999997</v>
      </c>
      <c r="S2292" s="13">
        <f t="shared" si="46"/>
        <v>596.9</v>
      </c>
      <c r="T2292" s="13">
        <v>53</v>
      </c>
      <c r="U2292" s="13">
        <v>19.5</v>
      </c>
    </row>
    <row r="2293" spans="1:21" s="4" customFormat="1">
      <c r="A2293" s="10">
        <v>43174</v>
      </c>
      <c r="B2293" s="13">
        <v>254.58799999999999</v>
      </c>
      <c r="C2293" s="13">
        <v>145.852</v>
      </c>
      <c r="D2293" s="13">
        <v>43.768000000000001</v>
      </c>
      <c r="E2293" s="13">
        <v>95.483999999999995</v>
      </c>
      <c r="F2293" s="13">
        <v>104.773</v>
      </c>
      <c r="G2293" s="13">
        <v>70.647000000000006</v>
      </c>
      <c r="H2293" s="13">
        <v>106.98699999999999</v>
      </c>
      <c r="I2293" s="13">
        <v>143</v>
      </c>
      <c r="J2293" s="13">
        <v>110.5</v>
      </c>
      <c r="K2293" s="13">
        <v>143.81100000000001</v>
      </c>
      <c r="L2293" s="13">
        <v>173.91300000000001</v>
      </c>
      <c r="M2293" s="13">
        <v>45.204999999999998</v>
      </c>
      <c r="N2293" s="13">
        <v>56.448999999999998</v>
      </c>
      <c r="O2293" s="13">
        <v>90.087999999999994</v>
      </c>
      <c r="P2293" s="13">
        <v>64.692999999999998</v>
      </c>
      <c r="Q2293" s="13">
        <v>62.594000000000001</v>
      </c>
      <c r="R2293" s="13">
        <v>39.277999999999999</v>
      </c>
      <c r="S2293" s="13">
        <f t="shared" si="46"/>
        <v>596.9</v>
      </c>
      <c r="T2293" s="13">
        <v>53</v>
      </c>
      <c r="U2293" s="13">
        <v>19.5</v>
      </c>
    </row>
    <row r="2294" spans="1:21" s="4" customFormat="1">
      <c r="A2294" s="10">
        <v>43175</v>
      </c>
      <c r="B2294" s="13">
        <v>256.47699999999998</v>
      </c>
      <c r="C2294" s="13">
        <v>146.982</v>
      </c>
      <c r="D2294" s="13">
        <v>43.697000000000003</v>
      </c>
      <c r="E2294" s="13">
        <v>95.456999999999994</v>
      </c>
      <c r="F2294" s="13">
        <v>104.85599999999999</v>
      </c>
      <c r="G2294" s="13">
        <v>71.272000000000006</v>
      </c>
      <c r="H2294" s="13">
        <v>108.471</v>
      </c>
      <c r="I2294" s="13">
        <v>143</v>
      </c>
      <c r="J2294" s="13">
        <v>110.5</v>
      </c>
      <c r="K2294" s="13">
        <v>146.77199999999999</v>
      </c>
      <c r="L2294" s="13">
        <v>176.36500000000001</v>
      </c>
      <c r="M2294" s="13">
        <v>45.195</v>
      </c>
      <c r="N2294" s="13">
        <v>56.018000000000001</v>
      </c>
      <c r="O2294" s="13">
        <v>89.486999999999995</v>
      </c>
      <c r="P2294" s="13">
        <v>63.847999999999999</v>
      </c>
      <c r="Q2294" s="13">
        <v>62.453000000000003</v>
      </c>
      <c r="R2294" s="13">
        <v>39.348999999999997</v>
      </c>
      <c r="S2294" s="13">
        <f t="shared" si="46"/>
        <v>596.9</v>
      </c>
      <c r="T2294" s="13">
        <v>53</v>
      </c>
      <c r="U2294" s="13">
        <v>19.5</v>
      </c>
    </row>
    <row r="2295" spans="1:21" s="4" customFormat="1">
      <c r="A2295" s="10">
        <v>43176</v>
      </c>
      <c r="B2295" s="13">
        <v>256.47699999999998</v>
      </c>
      <c r="C2295" s="13">
        <v>146.982</v>
      </c>
      <c r="D2295" s="13">
        <v>43.697000000000003</v>
      </c>
      <c r="E2295" s="13">
        <v>95.456999999999994</v>
      </c>
      <c r="F2295" s="13">
        <v>104.85599999999999</v>
      </c>
      <c r="G2295" s="13">
        <v>71.272000000000006</v>
      </c>
      <c r="H2295" s="13">
        <v>108.471</v>
      </c>
      <c r="I2295" s="13">
        <v>143</v>
      </c>
      <c r="J2295" s="13">
        <v>110.5</v>
      </c>
      <c r="K2295" s="13">
        <v>146.77199999999999</v>
      </c>
      <c r="L2295" s="13">
        <v>176.36500000000001</v>
      </c>
      <c r="M2295" s="13">
        <v>45.195</v>
      </c>
      <c r="N2295" s="13">
        <v>56.018000000000001</v>
      </c>
      <c r="O2295" s="13">
        <v>89.486999999999995</v>
      </c>
      <c r="P2295" s="13">
        <v>63.847999999999999</v>
      </c>
      <c r="Q2295" s="13">
        <v>62.453000000000003</v>
      </c>
      <c r="R2295" s="13">
        <v>39.348999999999997</v>
      </c>
      <c r="S2295" s="13">
        <f t="shared" si="46"/>
        <v>596.9</v>
      </c>
      <c r="T2295" s="13">
        <v>53</v>
      </c>
      <c r="U2295" s="13">
        <v>19.5</v>
      </c>
    </row>
    <row r="2296" spans="1:21" s="4" customFormat="1">
      <c r="A2296" s="10">
        <v>43177</v>
      </c>
      <c r="B2296" s="13">
        <v>256.47699999999998</v>
      </c>
      <c r="C2296" s="13">
        <v>146.982</v>
      </c>
      <c r="D2296" s="13">
        <v>43.697000000000003</v>
      </c>
      <c r="E2296" s="13">
        <v>95.456999999999994</v>
      </c>
      <c r="F2296" s="13">
        <v>104.85599999999999</v>
      </c>
      <c r="G2296" s="13">
        <v>71.272000000000006</v>
      </c>
      <c r="H2296" s="13">
        <v>108.471</v>
      </c>
      <c r="I2296" s="13">
        <v>143</v>
      </c>
      <c r="J2296" s="13">
        <v>110.5</v>
      </c>
      <c r="K2296" s="13">
        <v>146.77199999999999</v>
      </c>
      <c r="L2296" s="13">
        <v>176.36500000000001</v>
      </c>
      <c r="M2296" s="13">
        <v>45.195</v>
      </c>
      <c r="N2296" s="13">
        <v>56.018000000000001</v>
      </c>
      <c r="O2296" s="13">
        <v>89.486999999999995</v>
      </c>
      <c r="P2296" s="13">
        <v>63.847999999999999</v>
      </c>
      <c r="Q2296" s="13">
        <v>62.453000000000003</v>
      </c>
      <c r="R2296" s="13">
        <v>39.348999999999997</v>
      </c>
      <c r="S2296" s="13">
        <f t="shared" si="46"/>
        <v>596.9</v>
      </c>
      <c r="T2296" s="13">
        <v>53</v>
      </c>
      <c r="U2296" s="13">
        <v>19.5</v>
      </c>
    </row>
    <row r="2297" spans="1:21" s="4" customFormat="1">
      <c r="A2297" s="10">
        <v>43178</v>
      </c>
      <c r="B2297" s="13">
        <v>265.447</v>
      </c>
      <c r="C2297" s="13">
        <v>150.505</v>
      </c>
      <c r="D2297" s="13">
        <v>45.576000000000001</v>
      </c>
      <c r="E2297" s="13">
        <v>98.554000000000002</v>
      </c>
      <c r="F2297" s="13">
        <v>106.35</v>
      </c>
      <c r="G2297" s="13">
        <v>72.760000000000005</v>
      </c>
      <c r="H2297" s="13">
        <v>119.407</v>
      </c>
      <c r="I2297" s="13">
        <v>143</v>
      </c>
      <c r="J2297" s="13">
        <v>110.5</v>
      </c>
      <c r="K2297" s="13">
        <v>159.596</v>
      </c>
      <c r="L2297" s="13">
        <v>181.916</v>
      </c>
      <c r="M2297" s="13">
        <v>45.195</v>
      </c>
      <c r="N2297" s="13">
        <v>56.411000000000001</v>
      </c>
      <c r="O2297" s="13">
        <v>90.225999999999999</v>
      </c>
      <c r="P2297" s="13">
        <v>65.091999999999999</v>
      </c>
      <c r="Q2297" s="13">
        <v>63.045999999999999</v>
      </c>
      <c r="R2297" s="13">
        <v>39.348999999999997</v>
      </c>
      <c r="S2297" s="13">
        <f t="shared" si="46"/>
        <v>596.9</v>
      </c>
      <c r="T2297" s="13">
        <v>53</v>
      </c>
      <c r="U2297" s="13">
        <v>19.5</v>
      </c>
    </row>
    <row r="2298" spans="1:21" s="4" customFormat="1">
      <c r="A2298" s="10">
        <v>43179</v>
      </c>
      <c r="B2298" s="13">
        <v>280.548</v>
      </c>
      <c r="C2298" s="13">
        <v>161.07</v>
      </c>
      <c r="D2298" s="13">
        <v>51.188000000000002</v>
      </c>
      <c r="E2298" s="13">
        <v>109.291</v>
      </c>
      <c r="F2298" s="13">
        <v>115.79600000000001</v>
      </c>
      <c r="G2298" s="13">
        <v>83.394000000000005</v>
      </c>
      <c r="H2298" s="13">
        <v>123.01900000000001</v>
      </c>
      <c r="I2298" s="13">
        <v>143</v>
      </c>
      <c r="J2298" s="13">
        <v>110.5</v>
      </c>
      <c r="K2298" s="13">
        <v>166.309</v>
      </c>
      <c r="L2298" s="13">
        <v>194.352</v>
      </c>
      <c r="M2298" s="13">
        <v>51.121000000000002</v>
      </c>
      <c r="N2298" s="13">
        <v>63.271999999999998</v>
      </c>
      <c r="O2298" s="13">
        <v>101.133</v>
      </c>
      <c r="P2298" s="13">
        <v>71.108999999999995</v>
      </c>
      <c r="Q2298" s="13">
        <v>69.885000000000005</v>
      </c>
      <c r="R2298" s="13">
        <v>43.981000000000002</v>
      </c>
      <c r="S2298" s="13">
        <f t="shared" si="46"/>
        <v>601.19000000000005</v>
      </c>
      <c r="T2298" s="13">
        <v>53</v>
      </c>
      <c r="U2298" s="13">
        <v>19.5</v>
      </c>
    </row>
    <row r="2299" spans="1:21" s="4" customFormat="1">
      <c r="A2299" s="10">
        <v>43180</v>
      </c>
      <c r="B2299" s="13">
        <v>278.82100000000003</v>
      </c>
      <c r="C2299" s="13">
        <v>160.465</v>
      </c>
      <c r="D2299" s="13">
        <v>50.552999999999997</v>
      </c>
      <c r="E2299" s="13">
        <v>106.366</v>
      </c>
      <c r="F2299" s="13">
        <v>110.776</v>
      </c>
      <c r="G2299" s="13">
        <v>81.182000000000002</v>
      </c>
      <c r="H2299" s="13">
        <v>117.349</v>
      </c>
      <c r="I2299" s="13">
        <v>143</v>
      </c>
      <c r="J2299" s="13">
        <v>110.5</v>
      </c>
      <c r="K2299" s="13">
        <v>160.70099999999999</v>
      </c>
      <c r="L2299" s="13">
        <v>192.58099999999999</v>
      </c>
      <c r="M2299" s="13">
        <v>51.268000000000001</v>
      </c>
      <c r="N2299" s="13">
        <v>63.493000000000002</v>
      </c>
      <c r="O2299" s="13">
        <v>101.075</v>
      </c>
      <c r="P2299" s="13">
        <v>72.753</v>
      </c>
      <c r="Q2299" s="13">
        <v>70.463999999999999</v>
      </c>
      <c r="R2299" s="13">
        <v>43.881999999999998</v>
      </c>
      <c r="S2299" s="13">
        <f t="shared" si="46"/>
        <v>600.58000000000004</v>
      </c>
      <c r="T2299" s="13">
        <v>53</v>
      </c>
      <c r="U2299" s="13">
        <v>19.5</v>
      </c>
    </row>
    <row r="2300" spans="1:21" s="4" customFormat="1">
      <c r="A2300" s="10">
        <v>43181</v>
      </c>
      <c r="B2300" s="13">
        <v>289.18400000000003</v>
      </c>
      <c r="C2300" s="13">
        <v>166.12200000000001</v>
      </c>
      <c r="D2300" s="13">
        <v>53.401000000000003</v>
      </c>
      <c r="E2300" s="13">
        <v>109.79</v>
      </c>
      <c r="F2300" s="13">
        <v>114.176</v>
      </c>
      <c r="G2300" s="13">
        <v>84.430999999999997</v>
      </c>
      <c r="H2300" s="13">
        <v>121.154</v>
      </c>
      <c r="I2300" s="13">
        <v>143</v>
      </c>
      <c r="J2300" s="13">
        <v>110.5</v>
      </c>
      <c r="K2300" s="13">
        <v>163.316</v>
      </c>
      <c r="L2300" s="13">
        <v>195.72200000000001</v>
      </c>
      <c r="M2300" s="13">
        <v>51.268000000000001</v>
      </c>
      <c r="N2300" s="13">
        <v>64.227000000000004</v>
      </c>
      <c r="O2300" s="13">
        <v>101.574</v>
      </c>
      <c r="P2300" s="13">
        <v>72.91</v>
      </c>
      <c r="Q2300" s="13">
        <v>70.844999999999999</v>
      </c>
      <c r="R2300" s="13">
        <v>43.881999999999998</v>
      </c>
      <c r="S2300" s="13">
        <f t="shared" si="46"/>
        <v>600.17999999999995</v>
      </c>
      <c r="T2300" s="13">
        <v>53</v>
      </c>
      <c r="U2300" s="13">
        <v>19.5</v>
      </c>
    </row>
    <row r="2301" spans="1:21" s="4" customFormat="1">
      <c r="A2301" s="10">
        <v>43182</v>
      </c>
      <c r="B2301" s="13">
        <v>299.82</v>
      </c>
      <c r="C2301" s="13">
        <v>171.49100000000001</v>
      </c>
      <c r="D2301" s="13">
        <v>55.280999999999999</v>
      </c>
      <c r="E2301" s="13">
        <v>113.958</v>
      </c>
      <c r="F2301" s="13">
        <v>117.749</v>
      </c>
      <c r="G2301" s="13">
        <v>87.132000000000005</v>
      </c>
      <c r="H2301" s="13">
        <v>122.14700000000001</v>
      </c>
      <c r="I2301" s="13">
        <v>143</v>
      </c>
      <c r="J2301" s="13">
        <v>110.5</v>
      </c>
      <c r="K2301" s="13">
        <v>164.113</v>
      </c>
      <c r="L2301" s="13">
        <v>198.869</v>
      </c>
      <c r="M2301" s="13">
        <v>54.917000000000002</v>
      </c>
      <c r="N2301" s="13">
        <v>67.078000000000003</v>
      </c>
      <c r="O2301" s="13">
        <v>105.458</v>
      </c>
      <c r="P2301" s="13">
        <v>76.882000000000005</v>
      </c>
      <c r="Q2301" s="13">
        <v>73.501999999999995</v>
      </c>
      <c r="R2301" s="13">
        <v>47.06</v>
      </c>
      <c r="S2301" s="13">
        <f t="shared" si="46"/>
        <v>600.5</v>
      </c>
      <c r="T2301" s="13">
        <v>53</v>
      </c>
      <c r="U2301" s="13">
        <v>19.5</v>
      </c>
    </row>
    <row r="2302" spans="1:21" s="4" customFormat="1">
      <c r="A2302" s="10">
        <v>43183</v>
      </c>
      <c r="B2302" s="13">
        <v>299.82</v>
      </c>
      <c r="C2302" s="13">
        <v>171.49100000000001</v>
      </c>
      <c r="D2302" s="13">
        <v>55.280999999999999</v>
      </c>
      <c r="E2302" s="13">
        <v>113.958</v>
      </c>
      <c r="F2302" s="13">
        <v>117.749</v>
      </c>
      <c r="G2302" s="13">
        <v>87.132000000000005</v>
      </c>
      <c r="H2302" s="13">
        <v>122.14700000000001</v>
      </c>
      <c r="I2302" s="13">
        <v>143</v>
      </c>
      <c r="J2302" s="13">
        <v>110.5</v>
      </c>
      <c r="K2302" s="13">
        <v>164.113</v>
      </c>
      <c r="L2302" s="13">
        <v>198.869</v>
      </c>
      <c r="M2302" s="13">
        <v>54.917000000000002</v>
      </c>
      <c r="N2302" s="13">
        <v>67.078000000000003</v>
      </c>
      <c r="O2302" s="13">
        <v>105.458</v>
      </c>
      <c r="P2302" s="13">
        <v>76.882000000000005</v>
      </c>
      <c r="Q2302" s="13">
        <v>73.501999999999995</v>
      </c>
      <c r="R2302" s="13">
        <v>47.06</v>
      </c>
      <c r="S2302" s="13">
        <f t="shared" si="46"/>
        <v>600.5</v>
      </c>
      <c r="T2302" s="13">
        <v>53</v>
      </c>
      <c r="U2302" s="13">
        <v>19.5</v>
      </c>
    </row>
    <row r="2303" spans="1:21" s="4" customFormat="1">
      <c r="A2303" s="10">
        <v>43184</v>
      </c>
      <c r="B2303" s="13">
        <v>299.82</v>
      </c>
      <c r="C2303" s="13">
        <v>171.49100000000001</v>
      </c>
      <c r="D2303" s="13">
        <v>55.280999999999999</v>
      </c>
      <c r="E2303" s="13">
        <v>113.958</v>
      </c>
      <c r="F2303" s="13">
        <v>117.749</v>
      </c>
      <c r="G2303" s="13">
        <v>87.132000000000005</v>
      </c>
      <c r="H2303" s="13">
        <v>122.14700000000001</v>
      </c>
      <c r="I2303" s="13">
        <v>143</v>
      </c>
      <c r="J2303" s="13">
        <v>110.5</v>
      </c>
      <c r="K2303" s="13">
        <v>164.113</v>
      </c>
      <c r="L2303" s="13">
        <v>198.869</v>
      </c>
      <c r="M2303" s="13">
        <v>54.917000000000002</v>
      </c>
      <c r="N2303" s="13">
        <v>67.078000000000003</v>
      </c>
      <c r="O2303" s="13">
        <v>105.458</v>
      </c>
      <c r="P2303" s="13">
        <v>76.882000000000005</v>
      </c>
      <c r="Q2303" s="13">
        <v>73.501999999999995</v>
      </c>
      <c r="R2303" s="13">
        <v>47.06</v>
      </c>
      <c r="S2303" s="13">
        <f t="shared" si="46"/>
        <v>600.5</v>
      </c>
      <c r="T2303" s="13">
        <v>53</v>
      </c>
      <c r="U2303" s="13">
        <v>19.5</v>
      </c>
    </row>
    <row r="2304" spans="1:21" s="4" customFormat="1">
      <c r="A2304" s="10">
        <v>43185</v>
      </c>
      <c r="B2304" s="13">
        <v>286.72800000000001</v>
      </c>
      <c r="C2304" s="13">
        <v>167.541</v>
      </c>
      <c r="D2304" s="13">
        <v>53.72</v>
      </c>
      <c r="E2304" s="13">
        <v>111.32</v>
      </c>
      <c r="F2304" s="13">
        <v>114.83</v>
      </c>
      <c r="G2304" s="13">
        <v>85.085999999999999</v>
      </c>
      <c r="H2304" s="13">
        <v>123.85599999999999</v>
      </c>
      <c r="I2304" s="13">
        <v>143</v>
      </c>
      <c r="J2304" s="13">
        <v>110.5</v>
      </c>
      <c r="K2304" s="13">
        <v>161.07499999999999</v>
      </c>
      <c r="L2304" s="13">
        <v>201.393</v>
      </c>
      <c r="M2304" s="13">
        <v>54.917000000000002</v>
      </c>
      <c r="N2304" s="13">
        <v>66.698999999999998</v>
      </c>
      <c r="O2304" s="13">
        <v>106.21299999999999</v>
      </c>
      <c r="P2304" s="13">
        <v>76.364999999999995</v>
      </c>
      <c r="Q2304" s="13">
        <v>74.415000000000006</v>
      </c>
      <c r="R2304" s="13">
        <v>47.06</v>
      </c>
      <c r="S2304" s="13">
        <f t="shared" si="46"/>
        <v>600.5</v>
      </c>
      <c r="T2304" s="13">
        <v>53</v>
      </c>
      <c r="U2304" s="13">
        <v>19.5</v>
      </c>
    </row>
    <row r="2305" spans="1:21" s="4" customFormat="1">
      <c r="A2305" s="10">
        <v>43186</v>
      </c>
      <c r="B2305" s="13">
        <v>286.31</v>
      </c>
      <c r="C2305" s="13">
        <v>168.49600000000001</v>
      </c>
      <c r="D2305" s="13">
        <v>53.920999999999999</v>
      </c>
      <c r="E2305" s="13">
        <v>111.03</v>
      </c>
      <c r="F2305" s="13">
        <v>114.40300000000001</v>
      </c>
      <c r="G2305" s="13">
        <v>84.867000000000004</v>
      </c>
      <c r="H2305" s="13">
        <v>121.345</v>
      </c>
      <c r="I2305" s="13">
        <v>143</v>
      </c>
      <c r="J2305" s="13">
        <v>110.5</v>
      </c>
      <c r="K2305" s="13">
        <v>152.75</v>
      </c>
      <c r="L2305" s="13">
        <v>198.59299999999999</v>
      </c>
      <c r="M2305" s="13">
        <v>54.917000000000002</v>
      </c>
      <c r="N2305" s="13">
        <v>65.087000000000003</v>
      </c>
      <c r="O2305" s="13">
        <v>104.03</v>
      </c>
      <c r="P2305" s="13">
        <v>75.41</v>
      </c>
      <c r="Q2305" s="13">
        <v>74.073999999999998</v>
      </c>
      <c r="R2305" s="13">
        <v>47.06</v>
      </c>
      <c r="S2305" s="13">
        <f t="shared" si="46"/>
        <v>600.71</v>
      </c>
      <c r="T2305" s="13">
        <v>53</v>
      </c>
      <c r="U2305" s="13">
        <v>19.5</v>
      </c>
    </row>
    <row r="2306" spans="1:21" s="4" customFormat="1">
      <c r="A2306" s="10">
        <v>43187</v>
      </c>
      <c r="B2306" s="13">
        <v>282.09199999999998</v>
      </c>
      <c r="C2306" s="13">
        <v>167.80600000000001</v>
      </c>
      <c r="D2306" s="13">
        <v>52.871000000000002</v>
      </c>
      <c r="E2306" s="13">
        <v>109.81</v>
      </c>
      <c r="F2306" s="13">
        <v>112.79900000000001</v>
      </c>
      <c r="G2306" s="13">
        <v>83.655000000000001</v>
      </c>
      <c r="H2306" s="13">
        <v>122.524</v>
      </c>
      <c r="I2306" s="13">
        <v>143</v>
      </c>
      <c r="J2306" s="13">
        <v>110.5</v>
      </c>
      <c r="K2306" s="13">
        <v>152.904</v>
      </c>
      <c r="L2306" s="13">
        <v>200.55</v>
      </c>
      <c r="M2306" s="13">
        <v>54.917000000000002</v>
      </c>
      <c r="N2306" s="13">
        <v>64.983999999999995</v>
      </c>
      <c r="O2306" s="13">
        <v>103.7</v>
      </c>
      <c r="P2306" s="13">
        <v>74.715000000000003</v>
      </c>
      <c r="Q2306" s="13">
        <v>73.718000000000004</v>
      </c>
      <c r="R2306" s="13">
        <v>47.06</v>
      </c>
      <c r="S2306" s="13">
        <f t="shared" si="46"/>
        <v>600.72</v>
      </c>
      <c r="T2306" s="13">
        <v>53</v>
      </c>
      <c r="U2306" s="13">
        <v>19.5</v>
      </c>
    </row>
    <row r="2307" spans="1:21" s="4" customFormat="1">
      <c r="A2307" s="10">
        <v>43188</v>
      </c>
      <c r="B2307" s="13">
        <v>272.02199999999999</v>
      </c>
      <c r="C2307" s="13">
        <v>164.72</v>
      </c>
      <c r="D2307" s="13">
        <v>51.259</v>
      </c>
      <c r="E2307" s="13">
        <v>107.316</v>
      </c>
      <c r="F2307" s="13">
        <v>109.843</v>
      </c>
      <c r="G2307" s="13">
        <v>81.677000000000007</v>
      </c>
      <c r="H2307" s="13">
        <v>123.381</v>
      </c>
      <c r="I2307" s="13">
        <v>143</v>
      </c>
      <c r="J2307" s="13">
        <v>110.5</v>
      </c>
      <c r="K2307" s="13">
        <v>152.11099999999999</v>
      </c>
      <c r="L2307" s="13">
        <v>196.93199999999999</v>
      </c>
      <c r="M2307" s="13">
        <v>54.917000000000002</v>
      </c>
      <c r="N2307" s="13">
        <v>64.369</v>
      </c>
      <c r="O2307" s="13">
        <v>103.264</v>
      </c>
      <c r="P2307" s="13">
        <v>74.507999999999996</v>
      </c>
      <c r="Q2307" s="13">
        <v>73.662999999999997</v>
      </c>
      <c r="R2307" s="13">
        <v>47.06</v>
      </c>
      <c r="S2307" s="13">
        <f t="shared" si="46"/>
        <v>601.03</v>
      </c>
      <c r="T2307" s="13">
        <v>53</v>
      </c>
      <c r="U2307" s="13">
        <v>19.5</v>
      </c>
    </row>
    <row r="2308" spans="1:21" s="4" customFormat="1">
      <c r="A2308" s="10">
        <v>43189</v>
      </c>
      <c r="B2308" s="13">
        <v>272.14400000000001</v>
      </c>
      <c r="C2308" s="13">
        <v>164.2</v>
      </c>
      <c r="D2308" s="13">
        <v>51.061</v>
      </c>
      <c r="E2308" s="13">
        <v>106.714</v>
      </c>
      <c r="F2308" s="13">
        <v>109.34699999999999</v>
      </c>
      <c r="G2308" s="13">
        <v>81.631</v>
      </c>
      <c r="H2308" s="13">
        <v>123.52500000000001</v>
      </c>
      <c r="I2308" s="13">
        <v>143</v>
      </c>
      <c r="J2308" s="13">
        <v>110.5</v>
      </c>
      <c r="K2308" s="13">
        <v>151.916</v>
      </c>
      <c r="L2308" s="13">
        <v>195.74199999999999</v>
      </c>
      <c r="M2308" s="13">
        <v>54.917000000000002</v>
      </c>
      <c r="N2308" s="13">
        <v>63.798000000000002</v>
      </c>
      <c r="O2308" s="13">
        <v>102.014</v>
      </c>
      <c r="P2308" s="13">
        <v>74.094999999999999</v>
      </c>
      <c r="Q2308" s="13">
        <v>73.094999999999999</v>
      </c>
      <c r="R2308" s="13">
        <v>47.06</v>
      </c>
      <c r="S2308" s="13">
        <f t="shared" si="46"/>
        <v>601.03</v>
      </c>
      <c r="T2308" s="13">
        <v>53</v>
      </c>
      <c r="U2308" s="13">
        <v>19.5</v>
      </c>
    </row>
    <row r="2309" spans="1:21" s="4" customFormat="1">
      <c r="A2309" s="10">
        <v>43190</v>
      </c>
      <c r="B2309" s="13">
        <v>272.14400000000001</v>
      </c>
      <c r="C2309" s="13">
        <v>164.2</v>
      </c>
      <c r="D2309" s="13">
        <v>51.061</v>
      </c>
      <c r="E2309" s="13">
        <v>106.714</v>
      </c>
      <c r="F2309" s="13">
        <v>109.34699999999999</v>
      </c>
      <c r="G2309" s="13">
        <v>81.631</v>
      </c>
      <c r="H2309" s="13">
        <v>123.52500000000001</v>
      </c>
      <c r="I2309" s="13">
        <v>143</v>
      </c>
      <c r="J2309" s="13">
        <v>110.5</v>
      </c>
      <c r="K2309" s="13">
        <v>151.916</v>
      </c>
      <c r="L2309" s="13">
        <v>195.74199999999999</v>
      </c>
      <c r="M2309" s="13">
        <v>54.917000000000002</v>
      </c>
      <c r="N2309" s="13">
        <v>63.798000000000002</v>
      </c>
      <c r="O2309" s="13">
        <v>102.014</v>
      </c>
      <c r="P2309" s="13">
        <v>74.094999999999999</v>
      </c>
      <c r="Q2309" s="13">
        <v>73.094999999999999</v>
      </c>
      <c r="R2309" s="13">
        <v>47.06</v>
      </c>
      <c r="S2309" s="13">
        <f t="shared" si="46"/>
        <v>601.03</v>
      </c>
      <c r="T2309" s="13">
        <v>53</v>
      </c>
      <c r="U2309" s="13">
        <v>19.5</v>
      </c>
    </row>
    <row r="2310" spans="1:21" s="4" customFormat="1">
      <c r="A2310" s="10">
        <v>43191</v>
      </c>
      <c r="B2310" s="13">
        <v>272.14400000000001</v>
      </c>
      <c r="C2310" s="13">
        <v>164.2</v>
      </c>
      <c r="D2310" s="13">
        <v>51.061</v>
      </c>
      <c r="E2310" s="13">
        <v>106.714</v>
      </c>
      <c r="F2310" s="13">
        <v>109.34699999999999</v>
      </c>
      <c r="G2310" s="13">
        <v>81.631</v>
      </c>
      <c r="H2310" s="13">
        <v>123.52500000000001</v>
      </c>
      <c r="I2310" s="13">
        <v>143</v>
      </c>
      <c r="J2310" s="13">
        <v>110.5</v>
      </c>
      <c r="K2310" s="13">
        <v>151.916</v>
      </c>
      <c r="L2310" s="13">
        <v>195.74199999999999</v>
      </c>
      <c r="M2310" s="13">
        <v>54.917000000000002</v>
      </c>
      <c r="N2310" s="13">
        <v>63.798000000000002</v>
      </c>
      <c r="O2310" s="13">
        <v>102.014</v>
      </c>
      <c r="P2310" s="13">
        <v>74.094999999999999</v>
      </c>
      <c r="Q2310" s="13">
        <v>73.094999999999999</v>
      </c>
      <c r="R2310" s="13">
        <v>47.06</v>
      </c>
      <c r="S2310" s="13">
        <f t="shared" si="46"/>
        <v>601.03</v>
      </c>
      <c r="T2310" s="13">
        <v>53</v>
      </c>
      <c r="U2310" s="13">
        <v>19.5</v>
      </c>
    </row>
    <row r="2311" spans="1:21" s="4" customFormat="1">
      <c r="A2311" s="10">
        <v>43192</v>
      </c>
      <c r="B2311" s="13">
        <v>274.24799999999999</v>
      </c>
      <c r="C2311" s="13">
        <v>165.67</v>
      </c>
      <c r="D2311" s="13">
        <v>51.453000000000003</v>
      </c>
      <c r="E2311" s="13">
        <v>107.539</v>
      </c>
      <c r="F2311" s="13">
        <v>111.17400000000001</v>
      </c>
      <c r="G2311" s="13">
        <v>82.146000000000001</v>
      </c>
      <c r="H2311" s="13">
        <v>123.501</v>
      </c>
      <c r="I2311" s="13">
        <v>143</v>
      </c>
      <c r="J2311" s="13">
        <v>110.5</v>
      </c>
      <c r="K2311" s="13">
        <v>151.821</v>
      </c>
      <c r="L2311" s="13">
        <v>195.386</v>
      </c>
      <c r="M2311" s="13">
        <v>54.917000000000002</v>
      </c>
      <c r="N2311" s="13">
        <v>63.707000000000001</v>
      </c>
      <c r="O2311" s="13">
        <v>102.014</v>
      </c>
      <c r="P2311" s="13">
        <v>74.075000000000003</v>
      </c>
      <c r="Q2311" s="13">
        <v>73.004000000000005</v>
      </c>
      <c r="R2311" s="13">
        <v>47.06</v>
      </c>
      <c r="S2311" s="13">
        <f t="shared" si="46"/>
        <v>601.26</v>
      </c>
      <c r="T2311" s="13">
        <v>53</v>
      </c>
      <c r="U2311" s="13">
        <v>19.5</v>
      </c>
    </row>
    <row r="2312" spans="1:21" s="4" customFormat="1">
      <c r="A2312" s="10">
        <v>43193</v>
      </c>
      <c r="B2312" s="13">
        <v>269.85000000000002</v>
      </c>
      <c r="C2312" s="13">
        <v>165.38900000000001</v>
      </c>
      <c r="D2312" s="13">
        <v>50.350999999999999</v>
      </c>
      <c r="E2312" s="13">
        <v>105.724</v>
      </c>
      <c r="F2312" s="13">
        <v>109.651</v>
      </c>
      <c r="G2312" s="13">
        <v>80.453000000000003</v>
      </c>
      <c r="H2312" s="13">
        <v>122.20399999999999</v>
      </c>
      <c r="I2312" s="13">
        <v>143</v>
      </c>
      <c r="J2312" s="13">
        <v>110.5</v>
      </c>
      <c r="K2312" s="13">
        <v>152.9</v>
      </c>
      <c r="L2312" s="13">
        <v>194.571</v>
      </c>
      <c r="M2312" s="13">
        <v>54.917000000000002</v>
      </c>
      <c r="N2312" s="13">
        <v>63.103000000000002</v>
      </c>
      <c r="O2312" s="13">
        <v>102.30200000000001</v>
      </c>
      <c r="P2312" s="13">
        <v>74.135999999999996</v>
      </c>
      <c r="Q2312" s="13">
        <v>73.174000000000007</v>
      </c>
      <c r="R2312" s="13">
        <v>47.06</v>
      </c>
      <c r="S2312" s="13">
        <f t="shared" si="46"/>
        <v>601.29999999999995</v>
      </c>
      <c r="T2312" s="13">
        <v>53</v>
      </c>
      <c r="U2312" s="13">
        <v>19.5</v>
      </c>
    </row>
    <row r="2313" spans="1:21" s="4" customFormat="1">
      <c r="A2313" s="10">
        <v>43194</v>
      </c>
      <c r="B2313" s="13">
        <v>269.68</v>
      </c>
      <c r="C2313" s="13">
        <v>165.768</v>
      </c>
      <c r="D2313" s="13">
        <v>49.350999999999999</v>
      </c>
      <c r="E2313" s="13">
        <v>103.51600000000001</v>
      </c>
      <c r="F2313" s="13">
        <v>105.93600000000001</v>
      </c>
      <c r="G2313" s="13">
        <v>79.534000000000006</v>
      </c>
      <c r="H2313" s="13">
        <v>120.72</v>
      </c>
      <c r="I2313" s="13">
        <v>143</v>
      </c>
      <c r="J2313" s="13">
        <v>110.5</v>
      </c>
      <c r="K2313" s="13">
        <v>152.251</v>
      </c>
      <c r="L2313" s="13">
        <v>193.72</v>
      </c>
      <c r="M2313" s="13">
        <v>54.917000000000002</v>
      </c>
      <c r="N2313" s="13">
        <v>63.45</v>
      </c>
      <c r="O2313" s="13">
        <v>102.56</v>
      </c>
      <c r="P2313" s="13">
        <v>74.103999999999999</v>
      </c>
      <c r="Q2313" s="13">
        <v>73.180999999999997</v>
      </c>
      <c r="R2313" s="13">
        <v>47.06</v>
      </c>
      <c r="S2313" s="13">
        <f t="shared" si="46"/>
        <v>600.79</v>
      </c>
      <c r="T2313" s="13">
        <v>53</v>
      </c>
      <c r="U2313" s="13">
        <v>19.5</v>
      </c>
    </row>
    <row r="2314" spans="1:21" s="4" customFormat="1">
      <c r="A2314" s="10">
        <v>43195</v>
      </c>
      <c r="B2314" s="13">
        <v>264.38400000000001</v>
      </c>
      <c r="C2314" s="13">
        <v>163.22800000000001</v>
      </c>
      <c r="D2314" s="13">
        <v>48.311</v>
      </c>
      <c r="E2314" s="13">
        <v>101.76900000000001</v>
      </c>
      <c r="F2314" s="13">
        <v>104.212</v>
      </c>
      <c r="G2314" s="13">
        <v>77.576999999999998</v>
      </c>
      <c r="H2314" s="13">
        <v>116.41</v>
      </c>
      <c r="I2314" s="13">
        <v>143</v>
      </c>
      <c r="J2314" s="13">
        <v>110.5</v>
      </c>
      <c r="K2314" s="13">
        <v>150.1</v>
      </c>
      <c r="L2314" s="13">
        <v>194.52500000000001</v>
      </c>
      <c r="M2314" s="13">
        <v>54.917000000000002</v>
      </c>
      <c r="N2314" s="13">
        <v>62.302</v>
      </c>
      <c r="O2314" s="13">
        <v>101.456</v>
      </c>
      <c r="P2314" s="13">
        <v>73.010999999999996</v>
      </c>
      <c r="Q2314" s="13">
        <v>72.158000000000001</v>
      </c>
      <c r="R2314" s="13">
        <v>47.06</v>
      </c>
      <c r="S2314" s="13">
        <f t="shared" si="46"/>
        <v>600.79</v>
      </c>
      <c r="T2314" s="13">
        <v>53</v>
      </c>
      <c r="U2314" s="13">
        <v>19.5</v>
      </c>
    </row>
    <row r="2315" spans="1:21" s="4" customFormat="1">
      <c r="A2315" s="10">
        <v>43196</v>
      </c>
      <c r="B2315" s="13">
        <v>269.32600000000002</v>
      </c>
      <c r="C2315" s="13">
        <v>166.88200000000001</v>
      </c>
      <c r="D2315" s="13">
        <v>48.326999999999998</v>
      </c>
      <c r="E2315" s="13">
        <v>102.566</v>
      </c>
      <c r="F2315" s="13">
        <v>105.416</v>
      </c>
      <c r="G2315" s="13">
        <v>77.698999999999998</v>
      </c>
      <c r="H2315" s="13">
        <v>120.941</v>
      </c>
      <c r="I2315" s="13">
        <v>143</v>
      </c>
      <c r="J2315" s="13">
        <v>110.5</v>
      </c>
      <c r="K2315" s="13">
        <v>152.22300000000001</v>
      </c>
      <c r="L2315" s="13">
        <v>198.76</v>
      </c>
      <c r="M2315" s="13">
        <v>50.323</v>
      </c>
      <c r="N2315" s="13">
        <v>62.213000000000001</v>
      </c>
      <c r="O2315" s="13">
        <v>100.139</v>
      </c>
      <c r="P2315" s="13">
        <v>72.293999999999997</v>
      </c>
      <c r="Q2315" s="13">
        <v>71.435000000000002</v>
      </c>
      <c r="R2315" s="13">
        <v>44.49</v>
      </c>
      <c r="S2315" s="13">
        <f t="shared" si="46"/>
        <v>600.79</v>
      </c>
      <c r="T2315" s="13">
        <v>53</v>
      </c>
      <c r="U2315" s="13">
        <v>19.5</v>
      </c>
    </row>
    <row r="2316" spans="1:21" s="4" customFormat="1">
      <c r="A2316" s="10">
        <v>43197</v>
      </c>
      <c r="B2316" s="13">
        <v>269.32600000000002</v>
      </c>
      <c r="C2316" s="13">
        <v>166.88200000000001</v>
      </c>
      <c r="D2316" s="13">
        <v>48.326999999999998</v>
      </c>
      <c r="E2316" s="13">
        <v>102.566</v>
      </c>
      <c r="F2316" s="13">
        <v>105.416</v>
      </c>
      <c r="G2316" s="13">
        <v>77.698999999999998</v>
      </c>
      <c r="H2316" s="13">
        <v>120.941</v>
      </c>
      <c r="I2316" s="13">
        <v>143</v>
      </c>
      <c r="J2316" s="13">
        <v>110.5</v>
      </c>
      <c r="K2316" s="13">
        <v>152.22300000000001</v>
      </c>
      <c r="L2316" s="13">
        <v>198.76</v>
      </c>
      <c r="M2316" s="13">
        <v>50.323</v>
      </c>
      <c r="N2316" s="13">
        <v>62.213000000000001</v>
      </c>
      <c r="O2316" s="13">
        <v>100.139</v>
      </c>
      <c r="P2316" s="13">
        <v>72.293999999999997</v>
      </c>
      <c r="Q2316" s="13">
        <v>71.435000000000002</v>
      </c>
      <c r="R2316" s="13">
        <v>44.49</v>
      </c>
      <c r="S2316" s="13">
        <f t="shared" si="46"/>
        <v>600.79</v>
      </c>
      <c r="T2316" s="13">
        <v>53</v>
      </c>
      <c r="U2316" s="13">
        <v>19.5</v>
      </c>
    </row>
    <row r="2317" spans="1:21" s="4" customFormat="1">
      <c r="A2317" s="10">
        <v>43198</v>
      </c>
      <c r="B2317" s="13">
        <v>269.32600000000002</v>
      </c>
      <c r="C2317" s="13">
        <v>166.88200000000001</v>
      </c>
      <c r="D2317" s="13">
        <v>48.326999999999998</v>
      </c>
      <c r="E2317" s="13">
        <v>102.566</v>
      </c>
      <c r="F2317" s="13">
        <v>105.416</v>
      </c>
      <c r="G2317" s="13">
        <v>77.698999999999998</v>
      </c>
      <c r="H2317" s="13">
        <v>120.941</v>
      </c>
      <c r="I2317" s="13">
        <v>143</v>
      </c>
      <c r="J2317" s="13">
        <v>110.5</v>
      </c>
      <c r="K2317" s="13">
        <v>152.22300000000001</v>
      </c>
      <c r="L2317" s="13">
        <v>198.76</v>
      </c>
      <c r="M2317" s="13">
        <v>50.323</v>
      </c>
      <c r="N2317" s="13">
        <v>62.213000000000001</v>
      </c>
      <c r="O2317" s="13">
        <v>100.139</v>
      </c>
      <c r="P2317" s="13">
        <v>72.293999999999997</v>
      </c>
      <c r="Q2317" s="13">
        <v>71.435000000000002</v>
      </c>
      <c r="R2317" s="13">
        <v>44.49</v>
      </c>
      <c r="S2317" s="13">
        <f t="shared" si="46"/>
        <v>600.79</v>
      </c>
      <c r="T2317" s="13">
        <v>53</v>
      </c>
      <c r="U2317" s="13">
        <v>19.5</v>
      </c>
    </row>
    <row r="2318" spans="1:21" s="4" customFormat="1">
      <c r="A2318" s="10">
        <v>43199</v>
      </c>
      <c r="B2318" s="13">
        <v>269.87</v>
      </c>
      <c r="C2318" s="13">
        <v>169.511</v>
      </c>
      <c r="D2318" s="13">
        <v>47.822000000000003</v>
      </c>
      <c r="E2318" s="13">
        <v>102.80200000000001</v>
      </c>
      <c r="F2318" s="13">
        <v>105.20399999999999</v>
      </c>
      <c r="G2318" s="13">
        <v>76.52</v>
      </c>
      <c r="H2318" s="13">
        <v>139.28700000000001</v>
      </c>
      <c r="I2318" s="13">
        <v>143</v>
      </c>
      <c r="J2318" s="13">
        <v>110.5</v>
      </c>
      <c r="K2318" s="13">
        <v>157.405</v>
      </c>
      <c r="L2318" s="13">
        <v>205.417</v>
      </c>
      <c r="M2318" s="13">
        <v>50.518000000000001</v>
      </c>
      <c r="N2318" s="13">
        <v>62.435000000000002</v>
      </c>
      <c r="O2318" s="13">
        <v>100.321</v>
      </c>
      <c r="P2318" s="13">
        <v>72.81</v>
      </c>
      <c r="Q2318" s="13">
        <v>72.340999999999994</v>
      </c>
      <c r="R2318" s="13">
        <v>44.735999999999997</v>
      </c>
      <c r="S2318" s="13">
        <f t="shared" si="46"/>
        <v>600.86</v>
      </c>
      <c r="T2318" s="13">
        <v>53</v>
      </c>
      <c r="U2318" s="13">
        <v>19.5</v>
      </c>
    </row>
    <row r="2319" spans="1:21" s="4" customFormat="1">
      <c r="A2319" s="10">
        <v>43200</v>
      </c>
      <c r="B2319" s="13">
        <v>263.60599999999999</v>
      </c>
      <c r="C2319" s="13">
        <v>168.518</v>
      </c>
      <c r="D2319" s="13">
        <v>46.920999999999999</v>
      </c>
      <c r="E2319" s="13">
        <v>100.901</v>
      </c>
      <c r="F2319" s="13">
        <v>103.57899999999999</v>
      </c>
      <c r="G2319" s="13">
        <v>74.691000000000003</v>
      </c>
      <c r="H2319" s="13">
        <v>149.57400000000001</v>
      </c>
      <c r="I2319" s="13">
        <v>143</v>
      </c>
      <c r="J2319" s="13">
        <v>110.5</v>
      </c>
      <c r="K2319" s="13">
        <v>156.20400000000001</v>
      </c>
      <c r="L2319" s="13">
        <v>207.511</v>
      </c>
      <c r="M2319" s="13">
        <v>49.218000000000004</v>
      </c>
      <c r="N2319" s="13">
        <v>61.134999999999998</v>
      </c>
      <c r="O2319" s="13">
        <v>98.451999999999998</v>
      </c>
      <c r="P2319" s="13">
        <v>71.614999999999995</v>
      </c>
      <c r="Q2319" s="13">
        <v>70.804000000000002</v>
      </c>
      <c r="R2319" s="13">
        <v>43.728999999999999</v>
      </c>
      <c r="S2319" s="13">
        <f t="shared" si="46"/>
        <v>600.86</v>
      </c>
      <c r="T2319" s="13">
        <v>53</v>
      </c>
      <c r="U2319" s="13">
        <v>19.5</v>
      </c>
    </row>
    <row r="2320" spans="1:21" s="4" customFormat="1">
      <c r="A2320" s="10">
        <v>43201</v>
      </c>
      <c r="B2320" s="13">
        <v>261.05099999999999</v>
      </c>
      <c r="C2320" s="13">
        <v>166.33600000000001</v>
      </c>
      <c r="D2320" s="13">
        <v>45.908000000000001</v>
      </c>
      <c r="E2320" s="13">
        <v>99.664000000000001</v>
      </c>
      <c r="F2320" s="13">
        <v>101.964</v>
      </c>
      <c r="G2320" s="13">
        <v>74.072000000000003</v>
      </c>
      <c r="H2320" s="13">
        <v>149.80199999999999</v>
      </c>
      <c r="I2320" s="13">
        <v>143</v>
      </c>
      <c r="J2320" s="13">
        <v>110.5</v>
      </c>
      <c r="K2320" s="13">
        <v>156.31200000000001</v>
      </c>
      <c r="L2320" s="13">
        <v>210.80500000000001</v>
      </c>
      <c r="M2320" s="13">
        <v>49.658999999999999</v>
      </c>
      <c r="N2320" s="13">
        <v>61.29</v>
      </c>
      <c r="O2320" s="13">
        <v>100.991</v>
      </c>
      <c r="P2320" s="13">
        <v>72.738</v>
      </c>
      <c r="Q2320" s="13">
        <v>72.36</v>
      </c>
      <c r="R2320" s="13">
        <v>43.728999999999999</v>
      </c>
      <c r="S2320" s="13">
        <f t="shared" si="46"/>
        <v>600.86</v>
      </c>
      <c r="T2320" s="13">
        <v>53</v>
      </c>
      <c r="U2320" s="13">
        <v>19.5</v>
      </c>
    </row>
    <row r="2321" spans="1:21" s="4" customFormat="1">
      <c r="A2321" s="10">
        <v>43202</v>
      </c>
      <c r="B2321" s="13">
        <v>254.767</v>
      </c>
      <c r="C2321" s="13">
        <v>166.45400000000001</v>
      </c>
      <c r="D2321" s="13">
        <v>45.819000000000003</v>
      </c>
      <c r="E2321" s="13">
        <v>98.786000000000001</v>
      </c>
      <c r="F2321" s="13">
        <v>102.66800000000001</v>
      </c>
      <c r="G2321" s="13">
        <v>72.888999999999996</v>
      </c>
      <c r="H2321" s="13">
        <v>143.18199999999999</v>
      </c>
      <c r="I2321" s="13">
        <v>143</v>
      </c>
      <c r="J2321" s="13">
        <v>110.5</v>
      </c>
      <c r="K2321" s="13">
        <v>155.19200000000001</v>
      </c>
      <c r="L2321" s="13">
        <v>204.91200000000001</v>
      </c>
      <c r="M2321" s="13">
        <v>49.658999999999999</v>
      </c>
      <c r="N2321" s="13">
        <v>61.115000000000002</v>
      </c>
      <c r="O2321" s="13">
        <v>100.634</v>
      </c>
      <c r="P2321" s="13">
        <v>73.012</v>
      </c>
      <c r="Q2321" s="13">
        <v>72.06</v>
      </c>
      <c r="R2321" s="13">
        <v>44.331000000000003</v>
      </c>
      <c r="S2321" s="13">
        <f t="shared" si="46"/>
        <v>600.83000000000004</v>
      </c>
      <c r="T2321" s="13">
        <v>53</v>
      </c>
      <c r="U2321" s="13">
        <v>19.5</v>
      </c>
    </row>
    <row r="2322" spans="1:21" s="4" customFormat="1">
      <c r="A2322" s="10">
        <v>43203</v>
      </c>
      <c r="B2322" s="13">
        <v>256.346</v>
      </c>
      <c r="C2322" s="13">
        <v>167.85599999999999</v>
      </c>
      <c r="D2322" s="13">
        <v>46.314999999999998</v>
      </c>
      <c r="E2322" s="13">
        <v>99.549000000000007</v>
      </c>
      <c r="F2322" s="13">
        <v>103.765</v>
      </c>
      <c r="G2322" s="13">
        <v>72.688000000000002</v>
      </c>
      <c r="H2322" s="13">
        <v>142.88999999999999</v>
      </c>
      <c r="I2322" s="13">
        <v>143</v>
      </c>
      <c r="J2322" s="13">
        <v>110.5</v>
      </c>
      <c r="K2322" s="13">
        <v>155.24600000000001</v>
      </c>
      <c r="L2322" s="13">
        <v>202.65</v>
      </c>
      <c r="M2322" s="13">
        <v>49.234999999999999</v>
      </c>
      <c r="N2322" s="13">
        <v>60.582000000000001</v>
      </c>
      <c r="O2322" s="13">
        <v>98.798000000000002</v>
      </c>
      <c r="P2322" s="13">
        <v>72.484999999999999</v>
      </c>
      <c r="Q2322" s="13">
        <v>72.632000000000005</v>
      </c>
      <c r="R2322" s="13">
        <v>44.084000000000003</v>
      </c>
      <c r="S2322" s="13">
        <f t="shared" si="46"/>
        <v>600.67999999999995</v>
      </c>
      <c r="T2322" s="13">
        <v>53</v>
      </c>
      <c r="U2322" s="13">
        <v>19.5</v>
      </c>
    </row>
    <row r="2323" spans="1:21" s="4" customFormat="1">
      <c r="A2323" s="10">
        <v>43204</v>
      </c>
      <c r="B2323" s="13">
        <v>256.346</v>
      </c>
      <c r="C2323" s="13">
        <v>167.85599999999999</v>
      </c>
      <c r="D2323" s="13">
        <v>46.314999999999998</v>
      </c>
      <c r="E2323" s="13">
        <v>99.549000000000007</v>
      </c>
      <c r="F2323" s="13">
        <v>103.765</v>
      </c>
      <c r="G2323" s="13">
        <v>72.688000000000002</v>
      </c>
      <c r="H2323" s="13">
        <v>142.88999999999999</v>
      </c>
      <c r="I2323" s="13">
        <v>143</v>
      </c>
      <c r="J2323" s="13">
        <v>110.5</v>
      </c>
      <c r="K2323" s="13">
        <v>155.24600000000001</v>
      </c>
      <c r="L2323" s="13">
        <v>202.65</v>
      </c>
      <c r="M2323" s="13">
        <v>49.234999999999999</v>
      </c>
      <c r="N2323" s="13">
        <v>60.582000000000001</v>
      </c>
      <c r="O2323" s="13">
        <v>98.798000000000002</v>
      </c>
      <c r="P2323" s="13">
        <v>72.484999999999999</v>
      </c>
      <c r="Q2323" s="13">
        <v>72.632000000000005</v>
      </c>
      <c r="R2323" s="13">
        <v>44.084000000000003</v>
      </c>
      <c r="S2323" s="13">
        <f t="shared" si="46"/>
        <v>600.67999999999995</v>
      </c>
      <c r="T2323" s="13">
        <v>53</v>
      </c>
      <c r="U2323" s="13">
        <v>19.5</v>
      </c>
    </row>
    <row r="2324" spans="1:21" s="4" customFormat="1">
      <c r="A2324" s="10">
        <v>43205</v>
      </c>
      <c r="B2324" s="13">
        <v>256.346</v>
      </c>
      <c r="C2324" s="13">
        <v>167.85599999999999</v>
      </c>
      <c r="D2324" s="13">
        <v>46.314999999999998</v>
      </c>
      <c r="E2324" s="13">
        <v>99.549000000000007</v>
      </c>
      <c r="F2324" s="13">
        <v>103.765</v>
      </c>
      <c r="G2324" s="13">
        <v>72.688000000000002</v>
      </c>
      <c r="H2324" s="13">
        <v>142.88999999999999</v>
      </c>
      <c r="I2324" s="13">
        <v>143</v>
      </c>
      <c r="J2324" s="13">
        <v>110.5</v>
      </c>
      <c r="K2324" s="13">
        <v>155.24600000000001</v>
      </c>
      <c r="L2324" s="13">
        <v>202.65</v>
      </c>
      <c r="M2324" s="13">
        <v>49.234999999999999</v>
      </c>
      <c r="N2324" s="13">
        <v>60.582000000000001</v>
      </c>
      <c r="O2324" s="13">
        <v>98.798000000000002</v>
      </c>
      <c r="P2324" s="13">
        <v>72.484999999999999</v>
      </c>
      <c r="Q2324" s="13">
        <v>72.632000000000005</v>
      </c>
      <c r="R2324" s="13">
        <v>44.084000000000003</v>
      </c>
      <c r="S2324" s="13">
        <f t="shared" si="46"/>
        <v>600.67999999999995</v>
      </c>
      <c r="T2324" s="13">
        <v>53</v>
      </c>
      <c r="U2324" s="13">
        <v>19.5</v>
      </c>
    </row>
    <row r="2325" spans="1:21" s="4" customFormat="1">
      <c r="A2325" s="10">
        <v>43206</v>
      </c>
      <c r="B2325" s="13">
        <v>256.49</v>
      </c>
      <c r="C2325" s="13">
        <v>168.56299999999999</v>
      </c>
      <c r="D2325" s="13">
        <v>46.4</v>
      </c>
      <c r="E2325" s="13">
        <v>99.551000000000002</v>
      </c>
      <c r="F2325" s="13">
        <v>104.17100000000001</v>
      </c>
      <c r="G2325" s="13">
        <v>72.352000000000004</v>
      </c>
      <c r="H2325" s="13">
        <v>147.15700000000001</v>
      </c>
      <c r="I2325" s="13">
        <v>143</v>
      </c>
      <c r="J2325" s="13">
        <v>110.5</v>
      </c>
      <c r="K2325" s="13">
        <v>154.63</v>
      </c>
      <c r="L2325" s="13">
        <v>205.917</v>
      </c>
      <c r="M2325" s="13">
        <v>48.948</v>
      </c>
      <c r="N2325" s="13">
        <v>59.634999999999998</v>
      </c>
      <c r="O2325" s="13">
        <v>97.138000000000005</v>
      </c>
      <c r="P2325" s="13">
        <v>72.183000000000007</v>
      </c>
      <c r="Q2325" s="13">
        <v>72.378</v>
      </c>
      <c r="R2325" s="13">
        <v>44.180999999999997</v>
      </c>
      <c r="S2325" s="13">
        <f t="shared" si="46"/>
        <v>600.92999999999995</v>
      </c>
      <c r="T2325" s="13">
        <v>53</v>
      </c>
      <c r="U2325" s="13">
        <v>19.5</v>
      </c>
    </row>
    <row r="2326" spans="1:21" s="4" customFormat="1">
      <c r="A2326" s="10">
        <v>43207</v>
      </c>
      <c r="B2326" s="13">
        <v>257.54599999999999</v>
      </c>
      <c r="C2326" s="13">
        <v>167.30199999999999</v>
      </c>
      <c r="D2326" s="13">
        <v>46.24</v>
      </c>
      <c r="E2326" s="13">
        <v>99.471999999999994</v>
      </c>
      <c r="F2326" s="13">
        <v>104.07899999999999</v>
      </c>
      <c r="G2326" s="13">
        <v>71.698999999999998</v>
      </c>
      <c r="H2326" s="13">
        <v>141.947</v>
      </c>
      <c r="I2326" s="13">
        <v>143</v>
      </c>
      <c r="J2326" s="13">
        <v>110.5</v>
      </c>
      <c r="K2326" s="13">
        <v>151.50200000000001</v>
      </c>
      <c r="L2326" s="13">
        <v>205.82</v>
      </c>
      <c r="M2326" s="13">
        <v>47.613999999999997</v>
      </c>
      <c r="N2326" s="13">
        <v>58.389000000000003</v>
      </c>
      <c r="O2326" s="13">
        <v>96.081000000000003</v>
      </c>
      <c r="P2326" s="13">
        <v>70.537000000000006</v>
      </c>
      <c r="Q2326" s="13">
        <v>70.363</v>
      </c>
      <c r="R2326" s="13">
        <v>43.609000000000002</v>
      </c>
      <c r="S2326" s="13">
        <f t="shared" si="46"/>
        <v>600.82000000000005</v>
      </c>
      <c r="T2326" s="13">
        <v>53</v>
      </c>
      <c r="U2326" s="13">
        <v>19.5</v>
      </c>
    </row>
    <row r="2327" spans="1:21" s="4" customFormat="1">
      <c r="A2327" s="10">
        <v>43208</v>
      </c>
      <c r="B2327" s="13">
        <v>257.952</v>
      </c>
      <c r="C2327" s="13">
        <v>165.78100000000001</v>
      </c>
      <c r="D2327" s="13">
        <v>45.496000000000002</v>
      </c>
      <c r="E2327" s="13">
        <v>98.02</v>
      </c>
      <c r="F2327" s="13">
        <v>103.23099999999999</v>
      </c>
      <c r="G2327" s="13">
        <v>69.459999999999994</v>
      </c>
      <c r="H2327" s="13">
        <v>136.05799999999999</v>
      </c>
      <c r="I2327" s="13">
        <v>143</v>
      </c>
      <c r="J2327" s="13">
        <v>110.5</v>
      </c>
      <c r="K2327" s="13">
        <v>147.57599999999999</v>
      </c>
      <c r="L2327" s="13">
        <v>197.488</v>
      </c>
      <c r="M2327" s="13">
        <v>47.337000000000003</v>
      </c>
      <c r="N2327" s="13">
        <v>58.273000000000003</v>
      </c>
      <c r="O2327" s="13">
        <v>95.977999999999994</v>
      </c>
      <c r="P2327" s="13">
        <v>70.605000000000004</v>
      </c>
      <c r="Q2327" s="13">
        <v>70.456999999999994</v>
      </c>
      <c r="R2327" s="13">
        <v>43.747</v>
      </c>
      <c r="S2327" s="13">
        <f t="shared" si="46"/>
        <v>600.99</v>
      </c>
      <c r="T2327" s="13">
        <v>53</v>
      </c>
      <c r="U2327" s="13">
        <v>19.5</v>
      </c>
    </row>
    <row r="2328" spans="1:21" s="4" customFormat="1">
      <c r="A2328" s="10">
        <v>43209</v>
      </c>
      <c r="B2328" s="13">
        <v>259.26400000000001</v>
      </c>
      <c r="C2328" s="13">
        <v>166.67</v>
      </c>
      <c r="D2328" s="13">
        <v>46.064</v>
      </c>
      <c r="E2328" s="13">
        <v>98.57</v>
      </c>
      <c r="F2328" s="13">
        <v>104.616</v>
      </c>
      <c r="G2328" s="13">
        <v>70.272000000000006</v>
      </c>
      <c r="H2328" s="13">
        <v>136.21899999999999</v>
      </c>
      <c r="I2328" s="13">
        <v>143</v>
      </c>
      <c r="J2328" s="13">
        <v>110.5</v>
      </c>
      <c r="K2328" s="13">
        <v>150.773</v>
      </c>
      <c r="L2328" s="13">
        <v>197.02600000000001</v>
      </c>
      <c r="M2328" s="13">
        <v>47.029000000000003</v>
      </c>
      <c r="N2328" s="13">
        <v>58.481000000000002</v>
      </c>
      <c r="O2328" s="13">
        <v>96.44</v>
      </c>
      <c r="P2328" s="13">
        <v>71.168000000000006</v>
      </c>
      <c r="Q2328" s="13">
        <v>70.914000000000001</v>
      </c>
      <c r="R2328" s="13">
        <v>43.457000000000001</v>
      </c>
      <c r="S2328" s="13">
        <f t="shared" si="46"/>
        <v>601.01</v>
      </c>
      <c r="T2328" s="13">
        <v>53</v>
      </c>
      <c r="U2328" s="13">
        <v>19.5</v>
      </c>
    </row>
    <row r="2329" spans="1:21" s="4" customFormat="1">
      <c r="A2329" s="10">
        <v>43210</v>
      </c>
      <c r="B2329" s="13">
        <v>263.721</v>
      </c>
      <c r="C2329" s="13">
        <v>169.37700000000001</v>
      </c>
      <c r="D2329" s="13">
        <v>46.802999999999997</v>
      </c>
      <c r="E2329" s="13">
        <v>100.584</v>
      </c>
      <c r="F2329" s="13">
        <v>107.96299999999999</v>
      </c>
      <c r="G2329" s="13">
        <v>71.522000000000006</v>
      </c>
      <c r="H2329" s="13">
        <v>136.24600000000001</v>
      </c>
      <c r="I2329" s="13">
        <v>143</v>
      </c>
      <c r="J2329" s="13">
        <v>110.5</v>
      </c>
      <c r="K2329" s="13">
        <v>155.541</v>
      </c>
      <c r="L2329" s="13">
        <v>196.82499999999999</v>
      </c>
      <c r="M2329" s="13">
        <v>47.908999999999999</v>
      </c>
      <c r="N2329" s="13">
        <v>58.823999999999998</v>
      </c>
      <c r="O2329" s="13">
        <v>98.391000000000005</v>
      </c>
      <c r="P2329" s="13">
        <v>71.605999999999995</v>
      </c>
      <c r="Q2329" s="13">
        <v>71.765000000000001</v>
      </c>
      <c r="R2329" s="13">
        <v>44.374000000000002</v>
      </c>
      <c r="S2329" s="13">
        <f t="shared" si="46"/>
        <v>600.9</v>
      </c>
      <c r="T2329" s="13">
        <v>53</v>
      </c>
      <c r="U2329" s="13">
        <v>19.5</v>
      </c>
    </row>
    <row r="2330" spans="1:21" s="4" customFormat="1">
      <c r="A2330" s="10">
        <v>43211</v>
      </c>
      <c r="B2330" s="13">
        <v>263.721</v>
      </c>
      <c r="C2330" s="13">
        <v>169.37700000000001</v>
      </c>
      <c r="D2330" s="13">
        <v>46.802999999999997</v>
      </c>
      <c r="E2330" s="13">
        <v>100.584</v>
      </c>
      <c r="F2330" s="13">
        <v>107.96299999999999</v>
      </c>
      <c r="G2330" s="13">
        <v>71.522000000000006</v>
      </c>
      <c r="H2330" s="13">
        <v>136.24600000000001</v>
      </c>
      <c r="I2330" s="13">
        <v>143</v>
      </c>
      <c r="J2330" s="13">
        <v>110.5</v>
      </c>
      <c r="K2330" s="13">
        <v>155.541</v>
      </c>
      <c r="L2330" s="13">
        <v>196.82499999999999</v>
      </c>
      <c r="M2330" s="13">
        <v>47.908999999999999</v>
      </c>
      <c r="N2330" s="13">
        <v>58.823999999999998</v>
      </c>
      <c r="O2330" s="13">
        <v>98.391000000000005</v>
      </c>
      <c r="P2330" s="13">
        <v>71.605999999999995</v>
      </c>
      <c r="Q2330" s="13">
        <v>71.765000000000001</v>
      </c>
      <c r="R2330" s="13">
        <v>44.374000000000002</v>
      </c>
      <c r="S2330" s="13">
        <f t="shared" si="46"/>
        <v>600.9</v>
      </c>
      <c r="T2330" s="13">
        <v>53</v>
      </c>
      <c r="U2330" s="13">
        <v>19.5</v>
      </c>
    </row>
    <row r="2331" spans="1:21" s="4" customFormat="1">
      <c r="A2331" s="10">
        <v>43212</v>
      </c>
      <c r="B2331" s="13">
        <v>263.721</v>
      </c>
      <c r="C2331" s="13">
        <v>169.37700000000001</v>
      </c>
      <c r="D2331" s="13">
        <v>46.802999999999997</v>
      </c>
      <c r="E2331" s="13">
        <v>100.584</v>
      </c>
      <c r="F2331" s="13">
        <v>107.96299999999999</v>
      </c>
      <c r="G2331" s="13">
        <v>71.522000000000006</v>
      </c>
      <c r="H2331" s="13">
        <v>136.24600000000001</v>
      </c>
      <c r="I2331" s="13">
        <v>143</v>
      </c>
      <c r="J2331" s="13">
        <v>110.5</v>
      </c>
      <c r="K2331" s="13">
        <v>155.541</v>
      </c>
      <c r="L2331" s="13">
        <v>196.82499999999999</v>
      </c>
      <c r="M2331" s="13">
        <v>47.908999999999999</v>
      </c>
      <c r="N2331" s="13">
        <v>58.823999999999998</v>
      </c>
      <c r="O2331" s="13">
        <v>98.391000000000005</v>
      </c>
      <c r="P2331" s="13">
        <v>71.605999999999995</v>
      </c>
      <c r="Q2331" s="13">
        <v>71.765000000000001</v>
      </c>
      <c r="R2331" s="13">
        <v>44.374000000000002</v>
      </c>
      <c r="S2331" s="13">
        <f t="shared" si="46"/>
        <v>600.9</v>
      </c>
      <c r="T2331" s="13">
        <v>53</v>
      </c>
      <c r="U2331" s="13">
        <v>19.5</v>
      </c>
    </row>
    <row r="2332" spans="1:21" s="4" customFormat="1">
      <c r="A2332" s="10">
        <v>43213</v>
      </c>
      <c r="B2332" s="13">
        <v>265.81700000000001</v>
      </c>
      <c r="C2332" s="13">
        <v>169.92500000000001</v>
      </c>
      <c r="D2332" s="13">
        <v>47.649000000000001</v>
      </c>
      <c r="E2332" s="13">
        <v>102.381</v>
      </c>
      <c r="F2332" s="13">
        <v>112.39100000000001</v>
      </c>
      <c r="G2332" s="13">
        <v>72.173000000000002</v>
      </c>
      <c r="H2332" s="13">
        <v>133.32</v>
      </c>
      <c r="I2332" s="13">
        <v>143</v>
      </c>
      <c r="J2332" s="13">
        <v>110.5</v>
      </c>
      <c r="K2332" s="13">
        <v>158.64099999999999</v>
      </c>
      <c r="L2332" s="13">
        <v>196.095</v>
      </c>
      <c r="M2332" s="13">
        <v>48.387999999999998</v>
      </c>
      <c r="N2332" s="13">
        <v>60.6</v>
      </c>
      <c r="O2332" s="13">
        <v>101.72199999999999</v>
      </c>
      <c r="P2332" s="13">
        <v>73.707999999999998</v>
      </c>
      <c r="Q2332" s="13">
        <v>73.477000000000004</v>
      </c>
      <c r="R2332" s="13">
        <v>44.374000000000002</v>
      </c>
      <c r="S2332" s="13">
        <f t="shared" si="46"/>
        <v>601.16</v>
      </c>
      <c r="T2332" s="13">
        <v>53</v>
      </c>
      <c r="U2332" s="13">
        <v>19.5</v>
      </c>
    </row>
    <row r="2333" spans="1:21" s="4" customFormat="1">
      <c r="A2333" s="10">
        <v>43214</v>
      </c>
      <c r="B2333" s="13">
        <v>268.54700000000003</v>
      </c>
      <c r="C2333" s="13">
        <v>171.16399999999999</v>
      </c>
      <c r="D2333" s="13">
        <v>48.933999999999997</v>
      </c>
      <c r="E2333" s="13">
        <v>103.60899999999999</v>
      </c>
      <c r="F2333" s="13">
        <v>113.497</v>
      </c>
      <c r="G2333" s="13">
        <v>73.641000000000005</v>
      </c>
      <c r="H2333" s="13">
        <v>130.03100000000001</v>
      </c>
      <c r="I2333" s="13">
        <v>143</v>
      </c>
      <c r="J2333" s="13">
        <v>110.5</v>
      </c>
      <c r="K2333" s="13">
        <v>159.018</v>
      </c>
      <c r="L2333" s="13">
        <v>194.625</v>
      </c>
      <c r="M2333" s="13">
        <v>47.676000000000002</v>
      </c>
      <c r="N2333" s="13">
        <v>59.439</v>
      </c>
      <c r="O2333" s="13">
        <v>101.666</v>
      </c>
      <c r="P2333" s="13">
        <v>73.341999999999999</v>
      </c>
      <c r="Q2333" s="13">
        <v>73.421999999999997</v>
      </c>
      <c r="R2333" s="13">
        <v>44.374000000000002</v>
      </c>
      <c r="S2333" s="13">
        <f t="shared" ref="S2333:S2396" si="47">+IFERROR(VLOOKUP($A2333,$Y$28:$Z$330,2,0),S2332)</f>
        <v>601.16</v>
      </c>
      <c r="T2333" s="13">
        <v>53</v>
      </c>
      <c r="U2333" s="13">
        <v>19.5</v>
      </c>
    </row>
    <row r="2334" spans="1:21" s="4" customFormat="1">
      <c r="A2334" s="10">
        <v>43215</v>
      </c>
      <c r="B2334" s="13">
        <v>270.24200000000002</v>
      </c>
      <c r="C2334" s="13">
        <v>172.09299999999999</v>
      </c>
      <c r="D2334" s="13">
        <v>49.753999999999998</v>
      </c>
      <c r="E2334" s="13">
        <v>105.92400000000001</v>
      </c>
      <c r="F2334" s="13">
        <v>114.166</v>
      </c>
      <c r="G2334" s="13">
        <v>74.781999999999996</v>
      </c>
      <c r="H2334" s="13">
        <v>133.13</v>
      </c>
      <c r="I2334" s="13">
        <v>143</v>
      </c>
      <c r="J2334" s="13">
        <v>110.5</v>
      </c>
      <c r="K2334" s="13">
        <v>162.23099999999999</v>
      </c>
      <c r="L2334" s="13">
        <v>195.721</v>
      </c>
      <c r="M2334" s="13">
        <v>48.249000000000002</v>
      </c>
      <c r="N2334" s="13">
        <v>59.798000000000002</v>
      </c>
      <c r="O2334" s="13">
        <v>105.33199999999999</v>
      </c>
      <c r="P2334" s="13">
        <v>74.951999999999998</v>
      </c>
      <c r="Q2334" s="13">
        <v>73.69</v>
      </c>
      <c r="R2334" s="13">
        <v>44.374000000000002</v>
      </c>
      <c r="S2334" s="13">
        <f t="shared" si="47"/>
        <v>600.92999999999995</v>
      </c>
      <c r="T2334" s="13">
        <v>53</v>
      </c>
      <c r="U2334" s="13">
        <v>19.5</v>
      </c>
    </row>
    <row r="2335" spans="1:21" s="4" customFormat="1">
      <c r="A2335" s="10">
        <v>43216</v>
      </c>
      <c r="B2335" s="13">
        <v>287.01400000000001</v>
      </c>
      <c r="C2335" s="13">
        <v>171.41</v>
      </c>
      <c r="D2335" s="13">
        <v>49.585999999999999</v>
      </c>
      <c r="E2335" s="13">
        <v>105.837</v>
      </c>
      <c r="F2335" s="13">
        <v>114.212</v>
      </c>
      <c r="G2335" s="13">
        <v>75.096999999999994</v>
      </c>
      <c r="H2335" s="13">
        <v>133.16300000000001</v>
      </c>
      <c r="I2335" s="13">
        <v>143</v>
      </c>
      <c r="J2335" s="13">
        <v>110.5</v>
      </c>
      <c r="K2335" s="13">
        <v>159.702</v>
      </c>
      <c r="L2335" s="13">
        <v>194.18899999999999</v>
      </c>
      <c r="M2335" s="13">
        <v>47.628</v>
      </c>
      <c r="N2335" s="13">
        <v>59.326999999999998</v>
      </c>
      <c r="O2335" s="13">
        <v>105.886</v>
      </c>
      <c r="P2335" s="13">
        <v>74.120999999999995</v>
      </c>
      <c r="Q2335" s="13">
        <v>73.608000000000004</v>
      </c>
      <c r="R2335" s="13">
        <v>44.758000000000003</v>
      </c>
      <c r="S2335" s="13">
        <f t="shared" si="47"/>
        <v>600.9</v>
      </c>
      <c r="T2335" s="13">
        <v>53</v>
      </c>
      <c r="U2335" s="13">
        <v>19.5</v>
      </c>
    </row>
    <row r="2336" spans="1:21" s="4" customFormat="1">
      <c r="A2336" s="10">
        <v>43217</v>
      </c>
      <c r="B2336" s="13">
        <v>275.80900000000003</v>
      </c>
      <c r="C2336" s="13">
        <v>169.482</v>
      </c>
      <c r="D2336" s="13">
        <v>49.103999999999999</v>
      </c>
      <c r="E2336" s="13">
        <v>105.10299999999999</v>
      </c>
      <c r="F2336" s="13">
        <v>112.128</v>
      </c>
      <c r="G2336" s="13">
        <v>74.281000000000006</v>
      </c>
      <c r="H2336" s="13">
        <v>131.31</v>
      </c>
      <c r="I2336" s="13">
        <v>143</v>
      </c>
      <c r="J2336" s="13">
        <v>110.5</v>
      </c>
      <c r="K2336" s="13">
        <v>159.73699999999999</v>
      </c>
      <c r="L2336" s="13">
        <v>194.99799999999999</v>
      </c>
      <c r="M2336" s="13">
        <v>45.704999999999998</v>
      </c>
      <c r="N2336" s="13">
        <v>57.712000000000003</v>
      </c>
      <c r="O2336" s="13">
        <v>104.91800000000001</v>
      </c>
      <c r="P2336" s="13">
        <v>73.03</v>
      </c>
      <c r="Q2336" s="13">
        <v>72.475999999999999</v>
      </c>
      <c r="R2336" s="13">
        <v>43.963999999999999</v>
      </c>
      <c r="S2336" s="13">
        <f t="shared" si="47"/>
        <v>600.88</v>
      </c>
      <c r="T2336" s="13">
        <v>53</v>
      </c>
      <c r="U2336" s="13">
        <v>19.5</v>
      </c>
    </row>
    <row r="2337" spans="1:21" s="4" customFormat="1">
      <c r="A2337" s="10">
        <v>43218</v>
      </c>
      <c r="B2337" s="13">
        <v>275.80900000000003</v>
      </c>
      <c r="C2337" s="13">
        <v>169.482</v>
      </c>
      <c r="D2337" s="13">
        <v>49.103999999999999</v>
      </c>
      <c r="E2337" s="13">
        <v>105.10299999999999</v>
      </c>
      <c r="F2337" s="13">
        <v>112.128</v>
      </c>
      <c r="G2337" s="13">
        <v>74.281000000000006</v>
      </c>
      <c r="H2337" s="13">
        <v>131.31</v>
      </c>
      <c r="I2337" s="13">
        <v>143</v>
      </c>
      <c r="J2337" s="13">
        <v>110.5</v>
      </c>
      <c r="K2337" s="13">
        <v>159.73699999999999</v>
      </c>
      <c r="L2337" s="13">
        <v>194.99799999999999</v>
      </c>
      <c r="M2337" s="13">
        <v>45.704999999999998</v>
      </c>
      <c r="N2337" s="13">
        <v>57.712000000000003</v>
      </c>
      <c r="O2337" s="13">
        <v>104.91800000000001</v>
      </c>
      <c r="P2337" s="13">
        <v>73.03</v>
      </c>
      <c r="Q2337" s="13">
        <v>72.475999999999999</v>
      </c>
      <c r="R2337" s="13">
        <v>43.963999999999999</v>
      </c>
      <c r="S2337" s="13">
        <f t="shared" si="47"/>
        <v>600.88</v>
      </c>
      <c r="T2337" s="13">
        <v>53</v>
      </c>
      <c r="U2337" s="13">
        <v>19.5</v>
      </c>
    </row>
    <row r="2338" spans="1:21" s="4" customFormat="1">
      <c r="A2338" s="10">
        <v>43219</v>
      </c>
      <c r="B2338" s="13">
        <v>275.80900000000003</v>
      </c>
      <c r="C2338" s="13">
        <v>169.482</v>
      </c>
      <c r="D2338" s="13">
        <v>49.103999999999999</v>
      </c>
      <c r="E2338" s="13">
        <v>105.10299999999999</v>
      </c>
      <c r="F2338" s="13">
        <v>112.128</v>
      </c>
      <c r="G2338" s="13">
        <v>74.281000000000006</v>
      </c>
      <c r="H2338" s="13">
        <v>131.31</v>
      </c>
      <c r="I2338" s="13">
        <v>143</v>
      </c>
      <c r="J2338" s="13">
        <v>110.5</v>
      </c>
      <c r="K2338" s="13">
        <v>159.73699999999999</v>
      </c>
      <c r="L2338" s="13">
        <v>194.99799999999999</v>
      </c>
      <c r="M2338" s="13">
        <v>45.704999999999998</v>
      </c>
      <c r="N2338" s="13">
        <v>57.712000000000003</v>
      </c>
      <c r="O2338" s="13">
        <v>104.91800000000001</v>
      </c>
      <c r="P2338" s="13">
        <v>73.03</v>
      </c>
      <c r="Q2338" s="13">
        <v>72.475999999999999</v>
      </c>
      <c r="R2338" s="13">
        <v>43.963999999999999</v>
      </c>
      <c r="S2338" s="13">
        <f t="shared" si="47"/>
        <v>600.88</v>
      </c>
      <c r="T2338" s="13">
        <v>53</v>
      </c>
      <c r="U2338" s="13">
        <v>19.5</v>
      </c>
    </row>
    <row r="2339" spans="1:21" s="4" customFormat="1">
      <c r="A2339" s="10">
        <v>43220</v>
      </c>
      <c r="B2339" s="13">
        <v>289.45</v>
      </c>
      <c r="C2339" s="13">
        <v>173.77799999999999</v>
      </c>
      <c r="D2339" s="13">
        <v>50.982999999999997</v>
      </c>
      <c r="E2339" s="13">
        <v>106.623</v>
      </c>
      <c r="F2339" s="13">
        <v>113.69</v>
      </c>
      <c r="G2339" s="13">
        <v>76.427000000000007</v>
      </c>
      <c r="H2339" s="13">
        <v>133.20099999999999</v>
      </c>
      <c r="I2339" s="13">
        <v>143</v>
      </c>
      <c r="J2339" s="13">
        <v>110.5</v>
      </c>
      <c r="K2339" s="13">
        <v>161.916</v>
      </c>
      <c r="L2339" s="13">
        <v>197.02699999999999</v>
      </c>
      <c r="M2339" s="13">
        <v>44.347999999999999</v>
      </c>
      <c r="N2339" s="13">
        <v>57.491</v>
      </c>
      <c r="O2339" s="13">
        <v>103.532</v>
      </c>
      <c r="P2339" s="13">
        <v>72.25</v>
      </c>
      <c r="Q2339" s="13">
        <v>71.870999999999995</v>
      </c>
      <c r="R2339" s="13">
        <v>43.804000000000002</v>
      </c>
      <c r="S2339" s="13">
        <f t="shared" si="47"/>
        <v>600.88</v>
      </c>
      <c r="T2339" s="13">
        <v>53</v>
      </c>
      <c r="U2339" s="13">
        <v>19.5</v>
      </c>
    </row>
    <row r="2340" spans="1:21" s="4" customFormat="1">
      <c r="A2340" s="10">
        <v>43221</v>
      </c>
      <c r="B2340" s="13">
        <v>295.13299999999998</v>
      </c>
      <c r="C2340" s="13">
        <v>176.672</v>
      </c>
      <c r="D2340" s="13">
        <v>51.68</v>
      </c>
      <c r="E2340" s="13">
        <v>107.36799999999999</v>
      </c>
      <c r="F2340" s="13">
        <v>115.786</v>
      </c>
      <c r="G2340" s="13">
        <v>77.251000000000005</v>
      </c>
      <c r="H2340" s="13">
        <v>133.452</v>
      </c>
      <c r="I2340" s="13">
        <v>143</v>
      </c>
      <c r="J2340" s="13">
        <v>110.5</v>
      </c>
      <c r="K2340" s="13">
        <v>164.56100000000001</v>
      </c>
      <c r="L2340" s="13">
        <v>199.97200000000001</v>
      </c>
      <c r="M2340" s="13">
        <v>44.347999999999999</v>
      </c>
      <c r="N2340" s="13">
        <v>57.47</v>
      </c>
      <c r="O2340" s="13">
        <v>103.741</v>
      </c>
      <c r="P2340" s="13">
        <v>71.427000000000007</v>
      </c>
      <c r="Q2340" s="13">
        <v>71.786000000000001</v>
      </c>
      <c r="R2340" s="13">
        <v>43.804000000000002</v>
      </c>
      <c r="S2340" s="13">
        <f t="shared" si="47"/>
        <v>601.32000000000005</v>
      </c>
      <c r="T2340" s="13">
        <v>53</v>
      </c>
      <c r="U2340" s="13">
        <v>19.5</v>
      </c>
    </row>
    <row r="2341" spans="1:21" s="4" customFormat="1">
      <c r="A2341" s="10">
        <v>43222</v>
      </c>
      <c r="B2341" s="13">
        <v>302.92500000000001</v>
      </c>
      <c r="C2341" s="13">
        <v>181.69800000000001</v>
      </c>
      <c r="D2341" s="13">
        <v>52.694000000000003</v>
      </c>
      <c r="E2341" s="13">
        <v>108.54600000000001</v>
      </c>
      <c r="F2341" s="13">
        <v>117.372</v>
      </c>
      <c r="G2341" s="13">
        <v>79.207999999999998</v>
      </c>
      <c r="H2341" s="13">
        <v>135.55500000000001</v>
      </c>
      <c r="I2341" s="13">
        <v>143</v>
      </c>
      <c r="J2341" s="13">
        <v>110.5</v>
      </c>
      <c r="K2341" s="13">
        <v>167.74799999999999</v>
      </c>
      <c r="L2341" s="13">
        <v>206.61600000000001</v>
      </c>
      <c r="M2341" s="13">
        <v>43.814</v>
      </c>
      <c r="N2341" s="13">
        <v>57.640999999999998</v>
      </c>
      <c r="O2341" s="13">
        <v>106.52500000000001</v>
      </c>
      <c r="P2341" s="13">
        <v>74.034999999999997</v>
      </c>
      <c r="Q2341" s="13">
        <v>73.435000000000002</v>
      </c>
      <c r="R2341" s="13">
        <v>44.497999999999998</v>
      </c>
      <c r="S2341" s="13">
        <f t="shared" si="47"/>
        <v>601.29</v>
      </c>
      <c r="T2341" s="13">
        <v>53</v>
      </c>
      <c r="U2341" s="13">
        <v>19.5</v>
      </c>
    </row>
    <row r="2342" spans="1:21" s="4" customFormat="1">
      <c r="A2342" s="10">
        <v>43223</v>
      </c>
      <c r="B2342" s="13">
        <v>342.637</v>
      </c>
      <c r="C2342" s="13">
        <v>190.077</v>
      </c>
      <c r="D2342" s="13">
        <v>55.456000000000003</v>
      </c>
      <c r="E2342" s="13">
        <v>113.652</v>
      </c>
      <c r="F2342" s="13">
        <v>120.095</v>
      </c>
      <c r="G2342" s="13">
        <v>84.426000000000002</v>
      </c>
      <c r="H2342" s="13">
        <v>140.86199999999999</v>
      </c>
      <c r="I2342" s="13">
        <v>143</v>
      </c>
      <c r="J2342" s="13">
        <v>110.5</v>
      </c>
      <c r="K2342" s="13">
        <v>170.934</v>
      </c>
      <c r="L2342" s="13">
        <v>216.19399999999999</v>
      </c>
      <c r="M2342" s="13">
        <v>43.116999999999997</v>
      </c>
      <c r="N2342" s="13">
        <v>59.273000000000003</v>
      </c>
      <c r="O2342" s="13">
        <v>109.736</v>
      </c>
      <c r="P2342" s="13">
        <v>76.596000000000004</v>
      </c>
      <c r="Q2342" s="13">
        <v>75.992000000000004</v>
      </c>
      <c r="R2342" s="13">
        <v>45.100999999999999</v>
      </c>
      <c r="S2342" s="13">
        <f t="shared" si="47"/>
        <v>601.29</v>
      </c>
      <c r="T2342" s="13">
        <v>53</v>
      </c>
      <c r="U2342" s="13">
        <v>19.5</v>
      </c>
    </row>
    <row r="2343" spans="1:21" s="4" customFormat="1">
      <c r="A2343" s="10">
        <v>43224</v>
      </c>
      <c r="B2343" s="13">
        <v>317.13600000000002</v>
      </c>
      <c r="C2343" s="13">
        <v>185.41499999999999</v>
      </c>
      <c r="D2343" s="13">
        <v>52.881</v>
      </c>
      <c r="E2343" s="13">
        <v>110.074</v>
      </c>
      <c r="F2343" s="13">
        <v>115.511</v>
      </c>
      <c r="G2343" s="13">
        <v>81.811999999999998</v>
      </c>
      <c r="H2343" s="13">
        <v>140.09299999999999</v>
      </c>
      <c r="I2343" s="13">
        <v>143</v>
      </c>
      <c r="J2343" s="13">
        <v>110.5</v>
      </c>
      <c r="K2343" s="13">
        <v>169.762</v>
      </c>
      <c r="L2343" s="13">
        <v>224.613</v>
      </c>
      <c r="M2343" s="13">
        <v>43.116999999999997</v>
      </c>
      <c r="N2343" s="13">
        <v>60.378</v>
      </c>
      <c r="O2343" s="13">
        <v>117.31399999999999</v>
      </c>
      <c r="P2343" s="13">
        <v>79.010000000000005</v>
      </c>
      <c r="Q2343" s="13">
        <v>78.102000000000004</v>
      </c>
      <c r="R2343" s="13">
        <v>45.459000000000003</v>
      </c>
      <c r="S2343" s="13">
        <f t="shared" si="47"/>
        <v>601.09</v>
      </c>
      <c r="T2343" s="13">
        <v>53</v>
      </c>
      <c r="U2343" s="13">
        <v>19.5</v>
      </c>
    </row>
    <row r="2344" spans="1:21" s="4" customFormat="1">
      <c r="A2344" s="10">
        <v>43225</v>
      </c>
      <c r="B2344" s="13">
        <v>317.13600000000002</v>
      </c>
      <c r="C2344" s="13">
        <v>185.41499999999999</v>
      </c>
      <c r="D2344" s="13">
        <v>52.881</v>
      </c>
      <c r="E2344" s="13">
        <v>110.074</v>
      </c>
      <c r="F2344" s="13">
        <v>115.511</v>
      </c>
      <c r="G2344" s="13">
        <v>81.811999999999998</v>
      </c>
      <c r="H2344" s="13">
        <v>140.09299999999999</v>
      </c>
      <c r="I2344" s="13">
        <v>143</v>
      </c>
      <c r="J2344" s="13">
        <v>110.5</v>
      </c>
      <c r="K2344" s="13">
        <v>169.762</v>
      </c>
      <c r="L2344" s="13">
        <v>224.613</v>
      </c>
      <c r="M2344" s="13">
        <v>43.116999999999997</v>
      </c>
      <c r="N2344" s="13">
        <v>60.378</v>
      </c>
      <c r="O2344" s="13">
        <v>117.31399999999999</v>
      </c>
      <c r="P2344" s="13">
        <v>79.010000000000005</v>
      </c>
      <c r="Q2344" s="13">
        <v>78.102000000000004</v>
      </c>
      <c r="R2344" s="13">
        <v>45.459000000000003</v>
      </c>
      <c r="S2344" s="13">
        <f t="shared" si="47"/>
        <v>601.09</v>
      </c>
      <c r="T2344" s="13">
        <v>53</v>
      </c>
      <c r="U2344" s="13">
        <v>19.5</v>
      </c>
    </row>
    <row r="2345" spans="1:21" s="4" customFormat="1">
      <c r="A2345" s="10">
        <v>43226</v>
      </c>
      <c r="B2345" s="13">
        <v>317.13600000000002</v>
      </c>
      <c r="C2345" s="13">
        <v>185.41499999999999</v>
      </c>
      <c r="D2345" s="13">
        <v>52.881</v>
      </c>
      <c r="E2345" s="13">
        <v>110.074</v>
      </c>
      <c r="F2345" s="13">
        <v>115.511</v>
      </c>
      <c r="G2345" s="13">
        <v>81.811999999999998</v>
      </c>
      <c r="H2345" s="13">
        <v>140.09299999999999</v>
      </c>
      <c r="I2345" s="13">
        <v>143</v>
      </c>
      <c r="J2345" s="13">
        <v>110.5</v>
      </c>
      <c r="K2345" s="13">
        <v>169.762</v>
      </c>
      <c r="L2345" s="13">
        <v>224.613</v>
      </c>
      <c r="M2345" s="13">
        <v>43.116999999999997</v>
      </c>
      <c r="N2345" s="13">
        <v>60.378</v>
      </c>
      <c r="O2345" s="13">
        <v>117.31399999999999</v>
      </c>
      <c r="P2345" s="13">
        <v>79.010000000000005</v>
      </c>
      <c r="Q2345" s="13">
        <v>78.102000000000004</v>
      </c>
      <c r="R2345" s="13">
        <v>45.459000000000003</v>
      </c>
      <c r="S2345" s="13">
        <f t="shared" si="47"/>
        <v>601.09</v>
      </c>
      <c r="T2345" s="13">
        <v>53</v>
      </c>
      <c r="U2345" s="13">
        <v>19.5</v>
      </c>
    </row>
    <row r="2346" spans="1:21" s="4" customFormat="1">
      <c r="A2346" s="10">
        <v>43227</v>
      </c>
      <c r="B2346" s="13">
        <v>342.70400000000001</v>
      </c>
      <c r="C2346" s="13">
        <v>190.19</v>
      </c>
      <c r="D2346" s="13">
        <v>53.447000000000003</v>
      </c>
      <c r="E2346" s="13">
        <v>111.125</v>
      </c>
      <c r="F2346" s="13">
        <v>120.236</v>
      </c>
      <c r="G2346" s="13">
        <v>83.081999999999994</v>
      </c>
      <c r="H2346" s="13">
        <v>140.09299999999999</v>
      </c>
      <c r="I2346" s="13">
        <v>143</v>
      </c>
      <c r="J2346" s="13">
        <v>110.5</v>
      </c>
      <c r="K2346" s="13">
        <v>169.762</v>
      </c>
      <c r="L2346" s="13">
        <v>224.28100000000001</v>
      </c>
      <c r="M2346" s="13">
        <v>43.116999999999997</v>
      </c>
      <c r="N2346" s="13">
        <v>60.383000000000003</v>
      </c>
      <c r="O2346" s="13">
        <v>122.378</v>
      </c>
      <c r="P2346" s="13">
        <v>80.180999999999997</v>
      </c>
      <c r="Q2346" s="13">
        <v>80.376000000000005</v>
      </c>
      <c r="R2346" s="13">
        <v>45.459000000000003</v>
      </c>
      <c r="S2346" s="13">
        <f t="shared" si="47"/>
        <v>601.09</v>
      </c>
      <c r="T2346" s="13">
        <v>53</v>
      </c>
      <c r="U2346" s="13">
        <v>19.5</v>
      </c>
    </row>
    <row r="2347" spans="1:21" s="4" customFormat="1">
      <c r="A2347" s="10">
        <v>43228</v>
      </c>
      <c r="B2347" s="13">
        <v>394.68700000000001</v>
      </c>
      <c r="C2347" s="13">
        <v>198.65299999999999</v>
      </c>
      <c r="D2347" s="13">
        <v>57.284999999999997</v>
      </c>
      <c r="E2347" s="13">
        <v>115.462</v>
      </c>
      <c r="F2347" s="13">
        <v>126.057</v>
      </c>
      <c r="G2347" s="13">
        <v>86.171000000000006</v>
      </c>
      <c r="H2347" s="13">
        <v>143.97499999999999</v>
      </c>
      <c r="I2347" s="13">
        <v>143</v>
      </c>
      <c r="J2347" s="13">
        <v>110.5</v>
      </c>
      <c r="K2347" s="13">
        <v>175.93100000000001</v>
      </c>
      <c r="L2347" s="13">
        <v>239.79</v>
      </c>
      <c r="M2347" s="13">
        <v>42.350999999999999</v>
      </c>
      <c r="N2347" s="13">
        <v>60.908999999999999</v>
      </c>
      <c r="O2347" s="13">
        <v>129.96799999999999</v>
      </c>
      <c r="P2347" s="13">
        <v>83.501999999999995</v>
      </c>
      <c r="Q2347" s="13">
        <v>83.492999999999995</v>
      </c>
      <c r="R2347" s="13">
        <v>46.395000000000003</v>
      </c>
      <c r="S2347" s="13">
        <f t="shared" si="47"/>
        <v>601.14</v>
      </c>
      <c r="T2347" s="13">
        <v>53</v>
      </c>
      <c r="U2347" s="13">
        <v>19.5</v>
      </c>
    </row>
    <row r="2348" spans="1:21" s="4" customFormat="1">
      <c r="A2348" s="10">
        <v>43229</v>
      </c>
      <c r="B2348" s="13">
        <v>383.17599999999999</v>
      </c>
      <c r="C2348" s="13">
        <v>196.202</v>
      </c>
      <c r="D2348" s="13">
        <v>55.030999999999999</v>
      </c>
      <c r="E2348" s="13">
        <v>113.527</v>
      </c>
      <c r="F2348" s="13">
        <v>124.35899999999999</v>
      </c>
      <c r="G2348" s="13">
        <v>85.334999999999994</v>
      </c>
      <c r="H2348" s="13">
        <v>141.12700000000001</v>
      </c>
      <c r="I2348" s="13">
        <v>143</v>
      </c>
      <c r="J2348" s="13">
        <v>110.5</v>
      </c>
      <c r="K2348" s="13">
        <v>173.44</v>
      </c>
      <c r="L2348" s="13">
        <v>246.07499999999999</v>
      </c>
      <c r="M2348" s="13">
        <v>42.350999999999999</v>
      </c>
      <c r="N2348" s="13">
        <v>61.497999999999998</v>
      </c>
      <c r="O2348" s="13">
        <v>127.46</v>
      </c>
      <c r="P2348" s="13">
        <v>84.695999999999998</v>
      </c>
      <c r="Q2348" s="13">
        <v>85.052999999999997</v>
      </c>
      <c r="R2348" s="13">
        <v>46.395000000000003</v>
      </c>
      <c r="S2348" s="13">
        <f t="shared" si="47"/>
        <v>601.20000000000005</v>
      </c>
      <c r="T2348" s="13">
        <v>53</v>
      </c>
      <c r="U2348" s="13">
        <v>19.5</v>
      </c>
    </row>
    <row r="2349" spans="1:21" s="4" customFormat="1">
      <c r="A2349" s="10">
        <v>43230</v>
      </c>
      <c r="B2349" s="13">
        <v>364.17</v>
      </c>
      <c r="C2349" s="13">
        <v>184.74299999999999</v>
      </c>
      <c r="D2349" s="13">
        <v>52.529000000000003</v>
      </c>
      <c r="E2349" s="13">
        <v>107.413</v>
      </c>
      <c r="F2349" s="13">
        <v>113.301</v>
      </c>
      <c r="G2349" s="13">
        <v>80.245999999999995</v>
      </c>
      <c r="H2349" s="13">
        <v>132.61699999999999</v>
      </c>
      <c r="I2349" s="13">
        <v>143</v>
      </c>
      <c r="J2349" s="13">
        <v>110.5</v>
      </c>
      <c r="K2349" s="13">
        <v>163.78</v>
      </c>
      <c r="L2349" s="13">
        <v>241.83099999999999</v>
      </c>
      <c r="M2349" s="13">
        <v>41.564999999999998</v>
      </c>
      <c r="N2349" s="13">
        <v>59.265999999999998</v>
      </c>
      <c r="O2349" s="13">
        <v>119.32899999999999</v>
      </c>
      <c r="P2349" s="13">
        <v>83.22</v>
      </c>
      <c r="Q2349" s="13">
        <v>93.730999999999995</v>
      </c>
      <c r="R2349" s="13">
        <v>45.773000000000003</v>
      </c>
      <c r="S2349" s="13">
        <f t="shared" si="47"/>
        <v>601.20000000000005</v>
      </c>
      <c r="T2349" s="13">
        <v>53</v>
      </c>
      <c r="U2349" s="13">
        <v>19.5</v>
      </c>
    </row>
    <row r="2350" spans="1:21" s="4" customFormat="1">
      <c r="A2350" s="10">
        <v>43231</v>
      </c>
      <c r="B2350" s="13">
        <v>373.35</v>
      </c>
      <c r="C2350" s="13">
        <v>184.89699999999999</v>
      </c>
      <c r="D2350" s="13">
        <v>52.887</v>
      </c>
      <c r="E2350" s="13">
        <v>107.363</v>
      </c>
      <c r="F2350" s="13">
        <v>113.617</v>
      </c>
      <c r="G2350" s="13">
        <v>80.561000000000007</v>
      </c>
      <c r="H2350" s="13">
        <v>130.761</v>
      </c>
      <c r="I2350" s="13">
        <v>143</v>
      </c>
      <c r="J2350" s="13">
        <v>110.5</v>
      </c>
      <c r="K2350" s="13">
        <v>161.46700000000001</v>
      </c>
      <c r="L2350" s="13">
        <v>237.21799999999999</v>
      </c>
      <c r="M2350" s="13">
        <v>40.607999999999997</v>
      </c>
      <c r="N2350" s="13">
        <v>59.109000000000002</v>
      </c>
      <c r="O2350" s="13">
        <v>112.378</v>
      </c>
      <c r="P2350" s="13">
        <v>79.064999999999998</v>
      </c>
      <c r="Q2350" s="13">
        <v>88.162999999999997</v>
      </c>
      <c r="R2350" s="13">
        <v>45.317999999999998</v>
      </c>
      <c r="S2350" s="13">
        <f t="shared" si="47"/>
        <v>601.22</v>
      </c>
      <c r="T2350" s="13">
        <v>53</v>
      </c>
      <c r="U2350" s="13">
        <v>19.5</v>
      </c>
    </row>
    <row r="2351" spans="1:21" s="4" customFormat="1">
      <c r="A2351" s="10">
        <v>43232</v>
      </c>
      <c r="B2351" s="13">
        <v>373.35</v>
      </c>
      <c r="C2351" s="13">
        <v>184.89699999999999</v>
      </c>
      <c r="D2351" s="13">
        <v>52.887</v>
      </c>
      <c r="E2351" s="13">
        <v>107.363</v>
      </c>
      <c r="F2351" s="13">
        <v>113.617</v>
      </c>
      <c r="G2351" s="13">
        <v>80.561000000000007</v>
      </c>
      <c r="H2351" s="13">
        <v>130.761</v>
      </c>
      <c r="I2351" s="13">
        <v>143</v>
      </c>
      <c r="J2351" s="13">
        <v>110.5</v>
      </c>
      <c r="K2351" s="13">
        <v>161.46700000000001</v>
      </c>
      <c r="L2351" s="13">
        <v>237.21799999999999</v>
      </c>
      <c r="M2351" s="13">
        <v>40.607999999999997</v>
      </c>
      <c r="N2351" s="13">
        <v>59.109000000000002</v>
      </c>
      <c r="O2351" s="13">
        <v>112.378</v>
      </c>
      <c r="P2351" s="13">
        <v>79.064999999999998</v>
      </c>
      <c r="Q2351" s="13">
        <v>88.162999999999997</v>
      </c>
      <c r="R2351" s="13">
        <v>45.317999999999998</v>
      </c>
      <c r="S2351" s="13">
        <f t="shared" si="47"/>
        <v>601.22</v>
      </c>
      <c r="T2351" s="13">
        <v>53</v>
      </c>
      <c r="U2351" s="13">
        <v>19.5</v>
      </c>
    </row>
    <row r="2352" spans="1:21" s="4" customFormat="1">
      <c r="A2352" s="10">
        <v>43233</v>
      </c>
      <c r="B2352" s="13">
        <v>373.35</v>
      </c>
      <c r="C2352" s="13">
        <v>184.89699999999999</v>
      </c>
      <c r="D2352" s="13">
        <v>52.887</v>
      </c>
      <c r="E2352" s="13">
        <v>107.363</v>
      </c>
      <c r="F2352" s="13">
        <v>113.617</v>
      </c>
      <c r="G2352" s="13">
        <v>80.561000000000007</v>
      </c>
      <c r="H2352" s="13">
        <v>130.761</v>
      </c>
      <c r="I2352" s="13">
        <v>143</v>
      </c>
      <c r="J2352" s="13">
        <v>110.5</v>
      </c>
      <c r="K2352" s="13">
        <v>161.46700000000001</v>
      </c>
      <c r="L2352" s="13">
        <v>237.21799999999999</v>
      </c>
      <c r="M2352" s="13">
        <v>40.607999999999997</v>
      </c>
      <c r="N2352" s="13">
        <v>59.109000000000002</v>
      </c>
      <c r="O2352" s="13">
        <v>112.378</v>
      </c>
      <c r="P2352" s="13">
        <v>79.064999999999998</v>
      </c>
      <c r="Q2352" s="13">
        <v>88.162999999999997</v>
      </c>
      <c r="R2352" s="13">
        <v>45.317999999999998</v>
      </c>
      <c r="S2352" s="13">
        <f t="shared" si="47"/>
        <v>601.22</v>
      </c>
      <c r="T2352" s="13">
        <v>53</v>
      </c>
      <c r="U2352" s="13">
        <v>19.5</v>
      </c>
    </row>
    <row r="2353" spans="1:21" s="4" customFormat="1">
      <c r="A2353" s="10">
        <v>43234</v>
      </c>
      <c r="B2353" s="13">
        <v>416.50700000000001</v>
      </c>
      <c r="C2353" s="13">
        <v>185.59200000000001</v>
      </c>
      <c r="D2353" s="13">
        <v>53.658000000000001</v>
      </c>
      <c r="E2353" s="13">
        <v>107.97499999999999</v>
      </c>
      <c r="F2353" s="13">
        <v>115.771</v>
      </c>
      <c r="G2353" s="13">
        <v>82.090999999999994</v>
      </c>
      <c r="H2353" s="13">
        <v>129.239</v>
      </c>
      <c r="I2353" s="13">
        <v>143</v>
      </c>
      <c r="J2353" s="13">
        <v>110.5</v>
      </c>
      <c r="K2353" s="13">
        <v>161.297</v>
      </c>
      <c r="L2353" s="13">
        <v>237.67</v>
      </c>
      <c r="M2353" s="13">
        <v>40.607999999999997</v>
      </c>
      <c r="N2353" s="13">
        <v>58.441000000000003</v>
      </c>
      <c r="O2353" s="13">
        <v>112.82</v>
      </c>
      <c r="P2353" s="13">
        <v>78.918000000000006</v>
      </c>
      <c r="Q2353" s="13">
        <v>85.56</v>
      </c>
      <c r="R2353" s="13">
        <v>45.317999999999998</v>
      </c>
      <c r="S2353" s="13">
        <f t="shared" si="47"/>
        <v>601.32000000000005</v>
      </c>
      <c r="T2353" s="13">
        <v>53</v>
      </c>
      <c r="U2353" s="13">
        <v>19.5</v>
      </c>
    </row>
    <row r="2354" spans="1:21" s="4" customFormat="1">
      <c r="A2354" s="10">
        <v>43235</v>
      </c>
      <c r="B2354" s="13">
        <v>362.39400000000001</v>
      </c>
      <c r="C2354" s="13">
        <v>188.18899999999999</v>
      </c>
      <c r="D2354" s="13">
        <v>53.954000000000001</v>
      </c>
      <c r="E2354" s="13">
        <v>109.024</v>
      </c>
      <c r="F2354" s="13">
        <v>118.404</v>
      </c>
      <c r="G2354" s="13">
        <v>83.337999999999994</v>
      </c>
      <c r="H2354" s="13">
        <v>134.57</v>
      </c>
      <c r="I2354" s="13">
        <v>143</v>
      </c>
      <c r="J2354" s="13">
        <v>110.5</v>
      </c>
      <c r="K2354" s="13">
        <v>168.429</v>
      </c>
      <c r="L2354" s="13">
        <v>253.691</v>
      </c>
      <c r="M2354" s="13">
        <v>40.607999999999997</v>
      </c>
      <c r="N2354" s="13">
        <v>58.555999999999997</v>
      </c>
      <c r="O2354" s="13">
        <v>116.645</v>
      </c>
      <c r="P2354" s="13">
        <v>80.650999999999996</v>
      </c>
      <c r="Q2354" s="13">
        <v>84.403999999999996</v>
      </c>
      <c r="R2354" s="13">
        <v>45.317999999999998</v>
      </c>
      <c r="S2354" s="13">
        <f t="shared" si="47"/>
        <v>601.71</v>
      </c>
      <c r="T2354" s="13">
        <v>53</v>
      </c>
      <c r="U2354" s="13">
        <v>19.5</v>
      </c>
    </row>
    <row r="2355" spans="1:21" s="4" customFormat="1">
      <c r="A2355" s="10">
        <v>43236</v>
      </c>
      <c r="B2355" s="13">
        <v>351.33199999999999</v>
      </c>
      <c r="C2355" s="13">
        <v>188.65700000000001</v>
      </c>
      <c r="D2355" s="13">
        <v>53.741</v>
      </c>
      <c r="E2355" s="13">
        <v>108.42400000000001</v>
      </c>
      <c r="F2355" s="13">
        <v>118.541</v>
      </c>
      <c r="G2355" s="13">
        <v>83.263000000000005</v>
      </c>
      <c r="H2355" s="13">
        <v>132.49299999999999</v>
      </c>
      <c r="I2355" s="13">
        <v>143</v>
      </c>
      <c r="J2355" s="13">
        <v>110.5</v>
      </c>
      <c r="K2355" s="13">
        <v>167.30500000000001</v>
      </c>
      <c r="L2355" s="13">
        <v>259.38299999999998</v>
      </c>
      <c r="M2355" s="13">
        <v>40.607999999999997</v>
      </c>
      <c r="N2355" s="13">
        <v>58.631999999999998</v>
      </c>
      <c r="O2355" s="13">
        <v>122.824</v>
      </c>
      <c r="P2355" s="13">
        <v>85.126999999999995</v>
      </c>
      <c r="Q2355" s="13">
        <v>84.933999999999997</v>
      </c>
      <c r="R2355" s="13">
        <v>45.317999999999998</v>
      </c>
      <c r="S2355" s="13">
        <f t="shared" si="47"/>
        <v>602.05999999999995</v>
      </c>
      <c r="T2355" s="13">
        <v>53</v>
      </c>
      <c r="U2355" s="13">
        <v>19.5</v>
      </c>
    </row>
    <row r="2356" spans="1:21" s="4" customFormat="1">
      <c r="A2356" s="10">
        <v>43237</v>
      </c>
      <c r="B2356" s="13">
        <v>354.36799999999999</v>
      </c>
      <c r="C2356" s="13">
        <v>194.24799999999999</v>
      </c>
      <c r="D2356" s="13">
        <v>56.375</v>
      </c>
      <c r="E2356" s="13">
        <v>112.32599999999999</v>
      </c>
      <c r="F2356" s="13">
        <v>124.02</v>
      </c>
      <c r="G2356" s="13">
        <v>86.399000000000001</v>
      </c>
      <c r="H2356" s="13">
        <v>134.459</v>
      </c>
      <c r="I2356" s="13">
        <v>143</v>
      </c>
      <c r="J2356" s="13">
        <v>110.5</v>
      </c>
      <c r="K2356" s="13">
        <v>172.387</v>
      </c>
      <c r="L2356" s="13">
        <v>268.19299999999998</v>
      </c>
      <c r="M2356" s="13">
        <v>40.607999999999997</v>
      </c>
      <c r="N2356" s="13">
        <v>57.469000000000001</v>
      </c>
      <c r="O2356" s="13">
        <v>122.616</v>
      </c>
      <c r="P2356" s="13">
        <v>85.058999999999997</v>
      </c>
      <c r="Q2356" s="13">
        <v>84.108000000000004</v>
      </c>
      <c r="R2356" s="13">
        <v>45.317999999999998</v>
      </c>
      <c r="S2356" s="13">
        <f t="shared" si="47"/>
        <v>601.78</v>
      </c>
      <c r="T2356" s="13">
        <v>53</v>
      </c>
      <c r="U2356" s="13">
        <v>19.5</v>
      </c>
    </row>
    <row r="2357" spans="1:21" s="4" customFormat="1">
      <c r="A2357" s="10">
        <v>43238</v>
      </c>
      <c r="B2357" s="13">
        <v>358.24599999999998</v>
      </c>
      <c r="C2357" s="13">
        <v>202.745</v>
      </c>
      <c r="D2357" s="13">
        <v>57.131999999999998</v>
      </c>
      <c r="E2357" s="13">
        <v>115.622</v>
      </c>
      <c r="F2357" s="13">
        <v>128.16800000000001</v>
      </c>
      <c r="G2357" s="13">
        <v>88.831999999999994</v>
      </c>
      <c r="H2357" s="13">
        <v>137.46299999999999</v>
      </c>
      <c r="I2357" s="13">
        <v>143</v>
      </c>
      <c r="J2357" s="13">
        <v>110.5</v>
      </c>
      <c r="K2357" s="13">
        <v>180.929</v>
      </c>
      <c r="L2357" s="13">
        <v>281.57499999999999</v>
      </c>
      <c r="M2357" s="13">
        <v>40.607999999999997</v>
      </c>
      <c r="N2357" s="13">
        <v>57.052999999999997</v>
      </c>
      <c r="O2357" s="13">
        <v>123.73</v>
      </c>
      <c r="P2357" s="13">
        <v>85.762</v>
      </c>
      <c r="Q2357" s="13">
        <v>84.233000000000004</v>
      </c>
      <c r="R2357" s="13">
        <v>45.317999999999998</v>
      </c>
      <c r="S2357" s="13">
        <f t="shared" si="47"/>
        <v>601.82000000000005</v>
      </c>
      <c r="T2357" s="13">
        <v>53</v>
      </c>
      <c r="U2357" s="13">
        <v>19.5</v>
      </c>
    </row>
    <row r="2358" spans="1:21" s="4" customFormat="1">
      <c r="A2358" s="10">
        <v>43239</v>
      </c>
      <c r="B2358" s="13">
        <v>358.24599999999998</v>
      </c>
      <c r="C2358" s="13">
        <v>202.745</v>
      </c>
      <c r="D2358" s="13">
        <v>57.131999999999998</v>
      </c>
      <c r="E2358" s="13">
        <v>115.622</v>
      </c>
      <c r="F2358" s="13">
        <v>128.16800000000001</v>
      </c>
      <c r="G2358" s="13">
        <v>88.831999999999994</v>
      </c>
      <c r="H2358" s="13">
        <v>137.46299999999999</v>
      </c>
      <c r="I2358" s="13">
        <v>143</v>
      </c>
      <c r="J2358" s="13">
        <v>110.5</v>
      </c>
      <c r="K2358" s="13">
        <v>180.929</v>
      </c>
      <c r="L2358" s="13">
        <v>281.57499999999999</v>
      </c>
      <c r="M2358" s="13">
        <v>40.607999999999997</v>
      </c>
      <c r="N2358" s="13">
        <v>57.052999999999997</v>
      </c>
      <c r="O2358" s="13">
        <v>123.73</v>
      </c>
      <c r="P2358" s="13">
        <v>85.762</v>
      </c>
      <c r="Q2358" s="13">
        <v>84.233000000000004</v>
      </c>
      <c r="R2358" s="13">
        <v>45.317999999999998</v>
      </c>
      <c r="S2358" s="13">
        <f t="shared" si="47"/>
        <v>601.82000000000005</v>
      </c>
      <c r="T2358" s="13">
        <v>53</v>
      </c>
      <c r="U2358" s="13">
        <v>19.5</v>
      </c>
    </row>
    <row r="2359" spans="1:21" s="4" customFormat="1">
      <c r="A2359" s="10">
        <v>43240</v>
      </c>
      <c r="B2359" s="13">
        <v>358.24599999999998</v>
      </c>
      <c r="C2359" s="13">
        <v>202.745</v>
      </c>
      <c r="D2359" s="13">
        <v>57.131999999999998</v>
      </c>
      <c r="E2359" s="13">
        <v>115.622</v>
      </c>
      <c r="F2359" s="13">
        <v>128.16800000000001</v>
      </c>
      <c r="G2359" s="13">
        <v>88.831999999999994</v>
      </c>
      <c r="H2359" s="13">
        <v>137.46299999999999</v>
      </c>
      <c r="I2359" s="13">
        <v>143</v>
      </c>
      <c r="J2359" s="13">
        <v>110.5</v>
      </c>
      <c r="K2359" s="13">
        <v>180.929</v>
      </c>
      <c r="L2359" s="13">
        <v>281.57499999999999</v>
      </c>
      <c r="M2359" s="13">
        <v>40.607999999999997</v>
      </c>
      <c r="N2359" s="13">
        <v>57.052999999999997</v>
      </c>
      <c r="O2359" s="13">
        <v>123.73</v>
      </c>
      <c r="P2359" s="13">
        <v>85.762</v>
      </c>
      <c r="Q2359" s="13">
        <v>84.233000000000004</v>
      </c>
      <c r="R2359" s="13">
        <v>45.317999999999998</v>
      </c>
      <c r="S2359" s="13">
        <f t="shared" si="47"/>
        <v>601.82000000000005</v>
      </c>
      <c r="T2359" s="13">
        <v>53</v>
      </c>
      <c r="U2359" s="13">
        <v>19.5</v>
      </c>
    </row>
    <row r="2360" spans="1:21" s="4" customFormat="1">
      <c r="A2360" s="10">
        <v>43241</v>
      </c>
      <c r="B2360" s="13">
        <v>349.02699999999999</v>
      </c>
      <c r="C2360" s="13">
        <v>196.738</v>
      </c>
      <c r="D2360" s="13">
        <v>56.042999999999999</v>
      </c>
      <c r="E2360" s="13">
        <v>113.301</v>
      </c>
      <c r="F2360" s="13">
        <v>125.46299999999999</v>
      </c>
      <c r="G2360" s="13">
        <v>87.682000000000002</v>
      </c>
      <c r="H2360" s="13">
        <v>136.74799999999999</v>
      </c>
      <c r="I2360" s="13">
        <v>143</v>
      </c>
      <c r="J2360" s="13">
        <v>110.5</v>
      </c>
      <c r="K2360" s="13">
        <v>182.57599999999999</v>
      </c>
      <c r="L2360" s="13">
        <v>287.459</v>
      </c>
      <c r="M2360" s="13">
        <v>40.607999999999997</v>
      </c>
      <c r="N2360" s="13">
        <v>56.622999999999998</v>
      </c>
      <c r="O2360" s="13">
        <v>124.88500000000001</v>
      </c>
      <c r="P2360" s="13">
        <v>86.79</v>
      </c>
      <c r="Q2360" s="13">
        <v>84.308000000000007</v>
      </c>
      <c r="R2360" s="13">
        <v>45.317999999999998</v>
      </c>
      <c r="S2360" s="13">
        <f t="shared" si="47"/>
        <v>601.69000000000005</v>
      </c>
      <c r="T2360" s="13">
        <v>53</v>
      </c>
      <c r="U2360" s="13">
        <v>19.5</v>
      </c>
    </row>
    <row r="2361" spans="1:21" s="4" customFormat="1">
      <c r="A2361" s="10">
        <v>43242</v>
      </c>
      <c r="B2361" s="13">
        <v>345.77699999999999</v>
      </c>
      <c r="C2361" s="13">
        <v>192.76900000000001</v>
      </c>
      <c r="D2361" s="13">
        <v>55.42</v>
      </c>
      <c r="E2361" s="13">
        <v>111.71599999999999</v>
      </c>
      <c r="F2361" s="13">
        <v>124.473</v>
      </c>
      <c r="G2361" s="13">
        <v>87.221999999999994</v>
      </c>
      <c r="H2361" s="13">
        <v>132.566</v>
      </c>
      <c r="I2361" s="13">
        <v>143</v>
      </c>
      <c r="J2361" s="13">
        <v>110.5</v>
      </c>
      <c r="K2361" s="13">
        <v>172.983</v>
      </c>
      <c r="L2361" s="13">
        <v>282.68799999999999</v>
      </c>
      <c r="M2361" s="13">
        <v>44.015000000000001</v>
      </c>
      <c r="N2361" s="13">
        <v>55.86</v>
      </c>
      <c r="O2361" s="13">
        <v>122.69799999999999</v>
      </c>
      <c r="P2361" s="13">
        <v>85.513000000000005</v>
      </c>
      <c r="Q2361" s="13">
        <v>83.168000000000006</v>
      </c>
      <c r="R2361" s="13">
        <v>45.317999999999998</v>
      </c>
      <c r="S2361" s="13">
        <f t="shared" si="47"/>
        <v>602.09</v>
      </c>
      <c r="T2361" s="13">
        <v>53</v>
      </c>
      <c r="U2361" s="13">
        <v>19.5</v>
      </c>
    </row>
    <row r="2362" spans="1:21" s="4" customFormat="1">
      <c r="A2362" s="10">
        <v>43243</v>
      </c>
      <c r="B2362" s="13">
        <v>330.86399999999998</v>
      </c>
      <c r="C2362" s="13">
        <v>188.93299999999999</v>
      </c>
      <c r="D2362" s="13">
        <v>54.686999999999998</v>
      </c>
      <c r="E2362" s="13">
        <v>109.352</v>
      </c>
      <c r="F2362" s="13">
        <v>119.779</v>
      </c>
      <c r="G2362" s="13">
        <v>86.731999999999999</v>
      </c>
      <c r="H2362" s="13">
        <v>130.91800000000001</v>
      </c>
      <c r="I2362" s="13">
        <v>143</v>
      </c>
      <c r="J2362" s="13">
        <v>110.5</v>
      </c>
      <c r="K2362" s="13">
        <v>171.59800000000001</v>
      </c>
      <c r="L2362" s="13">
        <v>279.35500000000002</v>
      </c>
      <c r="M2362" s="13">
        <v>44.015000000000001</v>
      </c>
      <c r="N2362" s="13">
        <v>56.070999999999998</v>
      </c>
      <c r="O2362" s="13">
        <v>123.104</v>
      </c>
      <c r="P2362" s="13">
        <v>85.551000000000002</v>
      </c>
      <c r="Q2362" s="13">
        <v>83.507999999999996</v>
      </c>
      <c r="R2362" s="13">
        <v>45.317999999999998</v>
      </c>
      <c r="S2362" s="13">
        <f t="shared" si="47"/>
        <v>601.95000000000005</v>
      </c>
      <c r="T2362" s="13">
        <v>53</v>
      </c>
      <c r="U2362" s="13">
        <v>19.5</v>
      </c>
    </row>
    <row r="2363" spans="1:21" s="4" customFormat="1">
      <c r="A2363" s="10">
        <v>43244</v>
      </c>
      <c r="B2363" s="13">
        <v>335.71100000000001</v>
      </c>
      <c r="C2363" s="13">
        <v>190.541</v>
      </c>
      <c r="D2363" s="13">
        <v>52.959000000000003</v>
      </c>
      <c r="E2363" s="13">
        <v>109.88200000000001</v>
      </c>
      <c r="F2363" s="13">
        <v>120.37</v>
      </c>
      <c r="G2363" s="13">
        <v>85.778999999999996</v>
      </c>
      <c r="H2363" s="13">
        <v>127.714</v>
      </c>
      <c r="I2363" s="13">
        <v>143</v>
      </c>
      <c r="J2363" s="13">
        <v>110.5</v>
      </c>
      <c r="K2363" s="13">
        <v>165.72800000000001</v>
      </c>
      <c r="L2363" s="13">
        <v>272.125</v>
      </c>
      <c r="M2363" s="13">
        <v>44.015000000000001</v>
      </c>
      <c r="N2363" s="13">
        <v>55.84</v>
      </c>
      <c r="O2363" s="13">
        <v>121.43300000000001</v>
      </c>
      <c r="P2363" s="13">
        <v>84.47</v>
      </c>
      <c r="Q2363" s="13">
        <v>83.484999999999999</v>
      </c>
      <c r="R2363" s="13">
        <v>45.317999999999998</v>
      </c>
      <c r="S2363" s="13">
        <f t="shared" si="47"/>
        <v>601.24</v>
      </c>
      <c r="T2363" s="13">
        <v>53</v>
      </c>
      <c r="U2363" s="13">
        <v>19.5</v>
      </c>
    </row>
    <row r="2364" spans="1:21" s="4" customFormat="1">
      <c r="A2364" s="10">
        <v>43245</v>
      </c>
      <c r="B2364" s="13">
        <v>341.67099999999999</v>
      </c>
      <c r="C2364" s="13">
        <v>192.57400000000001</v>
      </c>
      <c r="D2364" s="13">
        <v>53.384999999999998</v>
      </c>
      <c r="E2364" s="13">
        <v>112.026</v>
      </c>
      <c r="F2364" s="13">
        <v>120.7</v>
      </c>
      <c r="G2364" s="13">
        <v>85.944999999999993</v>
      </c>
      <c r="H2364" s="13">
        <v>128.32599999999999</v>
      </c>
      <c r="I2364" s="13">
        <v>143</v>
      </c>
      <c r="J2364" s="13">
        <v>110.5</v>
      </c>
      <c r="K2364" s="13">
        <v>166.09800000000001</v>
      </c>
      <c r="L2364" s="13">
        <v>268.66300000000001</v>
      </c>
      <c r="M2364" s="13">
        <v>44.015000000000001</v>
      </c>
      <c r="N2364" s="13">
        <v>55.103000000000002</v>
      </c>
      <c r="O2364" s="13">
        <v>117.54300000000001</v>
      </c>
      <c r="P2364" s="13">
        <v>83.42</v>
      </c>
      <c r="Q2364" s="13">
        <v>83.352999999999994</v>
      </c>
      <c r="R2364" s="13">
        <v>45.317999999999998</v>
      </c>
      <c r="S2364" s="13">
        <f t="shared" si="47"/>
        <v>601.55999999999995</v>
      </c>
      <c r="T2364" s="13">
        <v>53</v>
      </c>
      <c r="U2364" s="13">
        <v>19.5</v>
      </c>
    </row>
    <row r="2365" spans="1:21" s="4" customFormat="1">
      <c r="A2365" s="10">
        <v>43246</v>
      </c>
      <c r="B2365" s="13">
        <v>341.67099999999999</v>
      </c>
      <c r="C2365" s="13">
        <v>192.57400000000001</v>
      </c>
      <c r="D2365" s="13">
        <v>53.384999999999998</v>
      </c>
      <c r="E2365" s="13">
        <v>112.026</v>
      </c>
      <c r="F2365" s="13">
        <v>120.7</v>
      </c>
      <c r="G2365" s="13">
        <v>85.944999999999993</v>
      </c>
      <c r="H2365" s="13">
        <v>128.32599999999999</v>
      </c>
      <c r="I2365" s="13">
        <v>143</v>
      </c>
      <c r="J2365" s="13">
        <v>110.5</v>
      </c>
      <c r="K2365" s="13">
        <v>166.09800000000001</v>
      </c>
      <c r="L2365" s="13">
        <v>268.66300000000001</v>
      </c>
      <c r="M2365" s="13">
        <v>44.015000000000001</v>
      </c>
      <c r="N2365" s="13">
        <v>55.103000000000002</v>
      </c>
      <c r="O2365" s="13">
        <v>117.54300000000001</v>
      </c>
      <c r="P2365" s="13">
        <v>83.42</v>
      </c>
      <c r="Q2365" s="13">
        <v>83.352999999999994</v>
      </c>
      <c r="R2365" s="13">
        <v>45.317999999999998</v>
      </c>
      <c r="S2365" s="13">
        <f t="shared" si="47"/>
        <v>601.55999999999995</v>
      </c>
      <c r="T2365" s="13">
        <v>53</v>
      </c>
      <c r="U2365" s="13">
        <v>19.5</v>
      </c>
    </row>
    <row r="2366" spans="1:21" s="4" customFormat="1">
      <c r="A2366" s="10">
        <v>43247</v>
      </c>
      <c r="B2366" s="13">
        <v>341.67099999999999</v>
      </c>
      <c r="C2366" s="13">
        <v>192.57400000000001</v>
      </c>
      <c r="D2366" s="13">
        <v>53.384999999999998</v>
      </c>
      <c r="E2366" s="13">
        <v>112.026</v>
      </c>
      <c r="F2366" s="13">
        <v>120.7</v>
      </c>
      <c r="G2366" s="13">
        <v>85.944999999999993</v>
      </c>
      <c r="H2366" s="13">
        <v>128.32599999999999</v>
      </c>
      <c r="I2366" s="13">
        <v>143</v>
      </c>
      <c r="J2366" s="13">
        <v>110.5</v>
      </c>
      <c r="K2366" s="13">
        <v>166.09800000000001</v>
      </c>
      <c r="L2366" s="13">
        <v>268.66300000000001</v>
      </c>
      <c r="M2366" s="13">
        <v>44.015000000000001</v>
      </c>
      <c r="N2366" s="13">
        <v>55.103000000000002</v>
      </c>
      <c r="O2366" s="13">
        <v>117.54300000000001</v>
      </c>
      <c r="P2366" s="13">
        <v>83.42</v>
      </c>
      <c r="Q2366" s="13">
        <v>83.352999999999994</v>
      </c>
      <c r="R2366" s="13">
        <v>45.317999999999998</v>
      </c>
      <c r="S2366" s="13">
        <f t="shared" si="47"/>
        <v>601.55999999999995</v>
      </c>
      <c r="T2366" s="13">
        <v>53</v>
      </c>
      <c r="U2366" s="13">
        <v>19.5</v>
      </c>
    </row>
    <row r="2367" spans="1:21" s="4" customFormat="1">
      <c r="A2367" s="10">
        <v>43248</v>
      </c>
      <c r="B2367" s="13">
        <v>341.387</v>
      </c>
      <c r="C2367" s="13">
        <v>192.964</v>
      </c>
      <c r="D2367" s="13">
        <v>53.139000000000003</v>
      </c>
      <c r="E2367" s="13">
        <v>112.845</v>
      </c>
      <c r="F2367" s="13">
        <v>120.822</v>
      </c>
      <c r="G2367" s="13">
        <v>85.745000000000005</v>
      </c>
      <c r="H2367" s="13">
        <v>128.32599999999999</v>
      </c>
      <c r="I2367" s="13">
        <v>143</v>
      </c>
      <c r="J2367" s="13">
        <v>110.5</v>
      </c>
      <c r="K2367" s="13">
        <v>166.09800000000001</v>
      </c>
      <c r="L2367" s="13">
        <v>268.66300000000001</v>
      </c>
      <c r="M2367" s="13">
        <v>44.015000000000001</v>
      </c>
      <c r="N2367" s="13">
        <v>54.707999999999998</v>
      </c>
      <c r="O2367" s="13">
        <v>114.04300000000001</v>
      </c>
      <c r="P2367" s="13">
        <v>81.23</v>
      </c>
      <c r="Q2367" s="13">
        <v>83.308000000000007</v>
      </c>
      <c r="R2367" s="13">
        <v>45.317999999999998</v>
      </c>
      <c r="S2367" s="13">
        <f t="shared" si="47"/>
        <v>601.12</v>
      </c>
      <c r="T2367" s="13">
        <v>53</v>
      </c>
      <c r="U2367" s="13">
        <v>19.5</v>
      </c>
    </row>
    <row r="2368" spans="1:21" s="4" customFormat="1">
      <c r="A2368" s="10">
        <v>43249</v>
      </c>
      <c r="B2368" s="13">
        <v>370.29700000000003</v>
      </c>
      <c r="C2368" s="13">
        <v>210.80799999999999</v>
      </c>
      <c r="D2368" s="13">
        <v>58.216999999999999</v>
      </c>
      <c r="E2368" s="13">
        <v>119.34</v>
      </c>
      <c r="F2368" s="13">
        <v>129.35599999999999</v>
      </c>
      <c r="G2368" s="13">
        <v>92.616</v>
      </c>
      <c r="H2368" s="13">
        <v>131.67099999999999</v>
      </c>
      <c r="I2368" s="13">
        <v>143</v>
      </c>
      <c r="J2368" s="13">
        <v>110.5</v>
      </c>
      <c r="K2368" s="13">
        <v>170.249</v>
      </c>
      <c r="L2368" s="13">
        <v>259.31599999999997</v>
      </c>
      <c r="M2368" s="13">
        <v>44.015000000000001</v>
      </c>
      <c r="N2368" s="13">
        <v>56.648000000000003</v>
      </c>
      <c r="O2368" s="13">
        <v>116.676</v>
      </c>
      <c r="P2368" s="13">
        <v>83.849000000000004</v>
      </c>
      <c r="Q2368" s="13">
        <v>84.789000000000001</v>
      </c>
      <c r="R2368" s="13">
        <v>45.317999999999998</v>
      </c>
      <c r="S2368" s="13">
        <f t="shared" si="47"/>
        <v>601.70000000000005</v>
      </c>
      <c r="T2368" s="13">
        <v>53</v>
      </c>
      <c r="U2368" s="13">
        <v>19.5</v>
      </c>
    </row>
    <row r="2369" spans="1:21" s="4" customFormat="1">
      <c r="A2369" s="10">
        <v>43250</v>
      </c>
      <c r="B2369" s="13">
        <v>379.50599999999997</v>
      </c>
      <c r="C2369" s="13">
        <v>217.21799999999999</v>
      </c>
      <c r="D2369" s="13">
        <v>57.420999999999999</v>
      </c>
      <c r="E2369" s="13">
        <v>120.971</v>
      </c>
      <c r="F2369" s="13">
        <v>130.11699999999999</v>
      </c>
      <c r="G2369" s="13">
        <v>91.180999999999997</v>
      </c>
      <c r="H2369" s="13">
        <v>132.53</v>
      </c>
      <c r="I2369" s="13">
        <v>143</v>
      </c>
      <c r="J2369" s="13">
        <v>110.5</v>
      </c>
      <c r="K2369" s="13">
        <v>170.042</v>
      </c>
      <c r="L2369" s="13">
        <v>256.52699999999999</v>
      </c>
      <c r="M2369" s="13">
        <v>45.219000000000001</v>
      </c>
      <c r="N2369" s="13">
        <v>56.837000000000003</v>
      </c>
      <c r="O2369" s="13">
        <v>117.77800000000001</v>
      </c>
      <c r="P2369" s="13">
        <v>83.578999999999994</v>
      </c>
      <c r="Q2369" s="13">
        <v>87.826999999999998</v>
      </c>
      <c r="R2369" s="13">
        <v>45.935000000000002</v>
      </c>
      <c r="S2369" s="13">
        <f t="shared" si="47"/>
        <v>599.69000000000005</v>
      </c>
      <c r="T2369" s="13">
        <v>53</v>
      </c>
      <c r="U2369" s="13">
        <v>19.5</v>
      </c>
    </row>
    <row r="2370" spans="1:21" s="4" customFormat="1">
      <c r="A2370" s="10">
        <v>43251</v>
      </c>
      <c r="B2370" s="13">
        <v>385.72800000000001</v>
      </c>
      <c r="C2370" s="13">
        <v>226.51499999999999</v>
      </c>
      <c r="D2370" s="13">
        <v>58.198999999999998</v>
      </c>
      <c r="E2370" s="13">
        <v>124.43300000000001</v>
      </c>
      <c r="F2370" s="13">
        <v>135.72900000000001</v>
      </c>
      <c r="G2370" s="13">
        <v>93.382000000000005</v>
      </c>
      <c r="H2370" s="13">
        <v>136.625</v>
      </c>
      <c r="I2370" s="13">
        <v>143</v>
      </c>
      <c r="J2370" s="13">
        <v>110.5</v>
      </c>
      <c r="K2370" s="13">
        <v>176.26400000000001</v>
      </c>
      <c r="L2370" s="13">
        <v>266.55099999999999</v>
      </c>
      <c r="M2370" s="13">
        <v>42.741999999999997</v>
      </c>
      <c r="N2370" s="13">
        <v>56.558</v>
      </c>
      <c r="O2370" s="13">
        <v>117.557</v>
      </c>
      <c r="P2370" s="13">
        <v>83.933000000000007</v>
      </c>
      <c r="Q2370" s="13">
        <v>89.759</v>
      </c>
      <c r="R2370" s="13">
        <v>45.512999999999998</v>
      </c>
      <c r="S2370" s="13">
        <f t="shared" si="47"/>
        <v>602.04</v>
      </c>
      <c r="T2370" s="13">
        <v>53</v>
      </c>
      <c r="U2370" s="13">
        <v>19.5</v>
      </c>
    </row>
    <row r="2371" spans="1:21" s="4" customFormat="1">
      <c r="A2371" s="10">
        <v>43252</v>
      </c>
      <c r="B2371" s="13">
        <v>379.036</v>
      </c>
      <c r="C2371" s="13">
        <v>235.215</v>
      </c>
      <c r="D2371" s="13">
        <v>57.536000000000001</v>
      </c>
      <c r="E2371" s="13">
        <v>122.60299999999999</v>
      </c>
      <c r="F2371" s="13">
        <v>136.43100000000001</v>
      </c>
      <c r="G2371" s="13">
        <v>93.064999999999998</v>
      </c>
      <c r="H2371" s="13">
        <v>134.91200000000001</v>
      </c>
      <c r="I2371" s="13">
        <v>143</v>
      </c>
      <c r="J2371" s="13">
        <v>110.5</v>
      </c>
      <c r="K2371" s="13">
        <v>176.35400000000001</v>
      </c>
      <c r="L2371" s="13">
        <v>277.17099999999999</v>
      </c>
      <c r="M2371" s="13">
        <v>43.276000000000003</v>
      </c>
      <c r="N2371" s="13">
        <v>55.723999999999997</v>
      </c>
      <c r="O2371" s="13">
        <v>122.014</v>
      </c>
      <c r="P2371" s="13">
        <v>86.555999999999997</v>
      </c>
      <c r="Q2371" s="13">
        <v>90.45</v>
      </c>
      <c r="R2371" s="13">
        <v>45.512999999999998</v>
      </c>
      <c r="S2371" s="13">
        <f t="shared" si="47"/>
        <v>601.83000000000004</v>
      </c>
      <c r="T2371" s="13">
        <v>53</v>
      </c>
      <c r="U2371" s="13">
        <v>19.5</v>
      </c>
    </row>
    <row r="2372" spans="1:21" s="4" customFormat="1">
      <c r="A2372" s="10">
        <v>43253</v>
      </c>
      <c r="B2372" s="13">
        <v>379.036</v>
      </c>
      <c r="C2372" s="13">
        <v>235.215</v>
      </c>
      <c r="D2372" s="13">
        <v>57.536000000000001</v>
      </c>
      <c r="E2372" s="13">
        <v>122.60299999999999</v>
      </c>
      <c r="F2372" s="13">
        <v>136.43100000000001</v>
      </c>
      <c r="G2372" s="13">
        <v>93.064999999999998</v>
      </c>
      <c r="H2372" s="13">
        <v>134.91200000000001</v>
      </c>
      <c r="I2372" s="13">
        <v>143</v>
      </c>
      <c r="J2372" s="13">
        <v>110.5</v>
      </c>
      <c r="K2372" s="13">
        <v>176.35400000000001</v>
      </c>
      <c r="L2372" s="13">
        <v>277.17099999999999</v>
      </c>
      <c r="M2372" s="13">
        <v>43.276000000000003</v>
      </c>
      <c r="N2372" s="13">
        <v>55.723999999999997</v>
      </c>
      <c r="O2372" s="13">
        <v>122.014</v>
      </c>
      <c r="P2372" s="13">
        <v>86.555999999999997</v>
      </c>
      <c r="Q2372" s="13">
        <v>90.45</v>
      </c>
      <c r="R2372" s="13">
        <v>45.512999999999998</v>
      </c>
      <c r="S2372" s="13">
        <f t="shared" si="47"/>
        <v>601.83000000000004</v>
      </c>
      <c r="T2372" s="13">
        <v>53</v>
      </c>
      <c r="U2372" s="13">
        <v>19.5</v>
      </c>
    </row>
    <row r="2373" spans="1:21" s="4" customFormat="1">
      <c r="A2373" s="10">
        <v>43254</v>
      </c>
      <c r="B2373" s="13">
        <v>379.036</v>
      </c>
      <c r="C2373" s="13">
        <v>235.215</v>
      </c>
      <c r="D2373" s="13">
        <v>57.536000000000001</v>
      </c>
      <c r="E2373" s="13">
        <v>122.60299999999999</v>
      </c>
      <c r="F2373" s="13">
        <v>136.43100000000001</v>
      </c>
      <c r="G2373" s="13">
        <v>93.064999999999998</v>
      </c>
      <c r="H2373" s="13">
        <v>134.91200000000001</v>
      </c>
      <c r="I2373" s="13">
        <v>143</v>
      </c>
      <c r="J2373" s="13">
        <v>110.5</v>
      </c>
      <c r="K2373" s="13">
        <v>176.35400000000001</v>
      </c>
      <c r="L2373" s="13">
        <v>277.17099999999999</v>
      </c>
      <c r="M2373" s="13">
        <v>43.276000000000003</v>
      </c>
      <c r="N2373" s="13">
        <v>55.723999999999997</v>
      </c>
      <c r="O2373" s="13">
        <v>122.014</v>
      </c>
      <c r="P2373" s="13">
        <v>86.555999999999997</v>
      </c>
      <c r="Q2373" s="13">
        <v>90.45</v>
      </c>
      <c r="R2373" s="13">
        <v>45.512999999999998</v>
      </c>
      <c r="S2373" s="13">
        <f t="shared" si="47"/>
        <v>601.83000000000004</v>
      </c>
      <c r="T2373" s="13">
        <v>53</v>
      </c>
      <c r="U2373" s="13">
        <v>19.5</v>
      </c>
    </row>
    <row r="2374" spans="1:21" s="4" customFormat="1">
      <c r="A2374" s="10">
        <v>43255</v>
      </c>
      <c r="B2374" s="13">
        <v>349.42200000000003</v>
      </c>
      <c r="C2374" s="13">
        <v>231.56700000000001</v>
      </c>
      <c r="D2374" s="13">
        <v>55.847000000000001</v>
      </c>
      <c r="E2374" s="13">
        <v>118.004</v>
      </c>
      <c r="F2374" s="13">
        <v>137.48400000000001</v>
      </c>
      <c r="G2374" s="13">
        <v>89.180999999999997</v>
      </c>
      <c r="H2374" s="13">
        <v>132.934</v>
      </c>
      <c r="I2374" s="13">
        <v>143</v>
      </c>
      <c r="J2374" s="13">
        <v>110.5</v>
      </c>
      <c r="K2374" s="13">
        <v>174.142</v>
      </c>
      <c r="L2374" s="13">
        <v>278.029</v>
      </c>
      <c r="M2374" s="13">
        <v>43.475999999999999</v>
      </c>
      <c r="N2374" s="13">
        <v>55.915999999999997</v>
      </c>
      <c r="O2374" s="13">
        <v>122.66500000000001</v>
      </c>
      <c r="P2374" s="13">
        <v>87.769000000000005</v>
      </c>
      <c r="Q2374" s="13">
        <v>92.322000000000003</v>
      </c>
      <c r="R2374" s="13">
        <v>45.552999999999997</v>
      </c>
      <c r="S2374" s="13">
        <f t="shared" si="47"/>
        <v>601.87</v>
      </c>
      <c r="T2374" s="13">
        <v>53</v>
      </c>
      <c r="U2374" s="13">
        <v>19.5</v>
      </c>
    </row>
    <row r="2375" spans="1:21" s="4" customFormat="1">
      <c r="A2375" s="10">
        <v>43256</v>
      </c>
      <c r="B2375" s="13">
        <v>347.82499999999999</v>
      </c>
      <c r="C2375" s="13">
        <v>236.42400000000001</v>
      </c>
      <c r="D2375" s="13">
        <v>56.314</v>
      </c>
      <c r="E2375" s="13">
        <v>119.66200000000001</v>
      </c>
      <c r="F2375" s="13">
        <v>149.042</v>
      </c>
      <c r="G2375" s="13">
        <v>89.941000000000003</v>
      </c>
      <c r="H2375" s="13">
        <v>133.631</v>
      </c>
      <c r="I2375" s="13">
        <v>143</v>
      </c>
      <c r="J2375" s="13">
        <v>110.5</v>
      </c>
      <c r="K2375" s="13">
        <v>178.73699999999999</v>
      </c>
      <c r="L2375" s="13">
        <v>279.33999999999997</v>
      </c>
      <c r="M2375" s="13">
        <v>42.667999999999999</v>
      </c>
      <c r="N2375" s="13">
        <v>55.517000000000003</v>
      </c>
      <c r="O2375" s="13">
        <v>122.039</v>
      </c>
      <c r="P2375" s="13">
        <v>86.858000000000004</v>
      </c>
      <c r="Q2375" s="13">
        <v>91.475999999999999</v>
      </c>
      <c r="R2375" s="13">
        <v>45.552999999999997</v>
      </c>
      <c r="S2375" s="13">
        <f t="shared" si="47"/>
        <v>602.17999999999995</v>
      </c>
      <c r="T2375" s="13">
        <v>53</v>
      </c>
      <c r="U2375" s="13">
        <v>19.5</v>
      </c>
    </row>
    <row r="2376" spans="1:21" s="4" customFormat="1">
      <c r="A2376" s="10">
        <v>43257</v>
      </c>
      <c r="B2376" s="13">
        <v>347.43099999999998</v>
      </c>
      <c r="C2376" s="13">
        <v>245.03800000000001</v>
      </c>
      <c r="D2376" s="13">
        <v>55.661999999999999</v>
      </c>
      <c r="E2376" s="13">
        <v>117.57599999999999</v>
      </c>
      <c r="F2376" s="13">
        <v>145.465</v>
      </c>
      <c r="G2376" s="13">
        <v>88.566999999999993</v>
      </c>
      <c r="H2376" s="13">
        <v>132.393</v>
      </c>
      <c r="I2376" s="13">
        <v>143</v>
      </c>
      <c r="J2376" s="13">
        <v>110.5</v>
      </c>
      <c r="K2376" s="13">
        <v>179.53299999999999</v>
      </c>
      <c r="L2376" s="13">
        <v>279.416</v>
      </c>
      <c r="M2376" s="13">
        <v>42.822000000000003</v>
      </c>
      <c r="N2376" s="13">
        <v>55.546999999999997</v>
      </c>
      <c r="O2376" s="13">
        <v>124.762</v>
      </c>
      <c r="P2376" s="13">
        <v>87.548000000000002</v>
      </c>
      <c r="Q2376" s="13">
        <v>93.451999999999998</v>
      </c>
      <c r="R2376" s="13">
        <v>45.552999999999997</v>
      </c>
      <c r="S2376" s="13">
        <f t="shared" si="47"/>
        <v>601.27</v>
      </c>
      <c r="T2376" s="13">
        <v>53</v>
      </c>
      <c r="U2376" s="13">
        <v>19.5</v>
      </c>
    </row>
    <row r="2377" spans="1:21" s="4" customFormat="1">
      <c r="A2377" s="10">
        <v>43258</v>
      </c>
      <c r="B2377" s="13">
        <v>353.55399999999997</v>
      </c>
      <c r="C2377" s="13">
        <v>254.19499999999999</v>
      </c>
      <c r="D2377" s="13">
        <v>56.9</v>
      </c>
      <c r="E2377" s="13">
        <v>119.65900000000001</v>
      </c>
      <c r="F2377" s="13">
        <v>148.143</v>
      </c>
      <c r="G2377" s="13">
        <v>89.180999999999997</v>
      </c>
      <c r="H2377" s="13">
        <v>133.065</v>
      </c>
      <c r="I2377" s="13">
        <v>143</v>
      </c>
      <c r="J2377" s="13">
        <v>110.5</v>
      </c>
      <c r="K2377" s="13">
        <v>186.81899999999999</v>
      </c>
      <c r="L2377" s="13">
        <v>271.976</v>
      </c>
      <c r="M2377" s="13">
        <v>42.573999999999998</v>
      </c>
      <c r="N2377" s="13">
        <v>55.237000000000002</v>
      </c>
      <c r="O2377" s="13">
        <v>124.586</v>
      </c>
      <c r="P2377" s="13">
        <v>86.108999999999995</v>
      </c>
      <c r="Q2377" s="13">
        <v>92.677999999999997</v>
      </c>
      <c r="R2377" s="13">
        <v>45.552999999999997</v>
      </c>
      <c r="S2377" s="13">
        <f t="shared" si="47"/>
        <v>601.79</v>
      </c>
      <c r="T2377" s="13">
        <v>53</v>
      </c>
      <c r="U2377" s="13">
        <v>19.5</v>
      </c>
    </row>
    <row r="2378" spans="1:21" s="4" customFormat="1">
      <c r="A2378" s="10">
        <v>43259</v>
      </c>
      <c r="B2378" s="13">
        <v>343.03899999999999</v>
      </c>
      <c r="C2378" s="13">
        <v>251.23</v>
      </c>
      <c r="D2378" s="13">
        <v>57.216000000000001</v>
      </c>
      <c r="E2378" s="13">
        <v>121.791</v>
      </c>
      <c r="F2378" s="13">
        <v>149.715</v>
      </c>
      <c r="G2378" s="13">
        <v>89.14</v>
      </c>
      <c r="H2378" s="13">
        <v>136.30799999999999</v>
      </c>
      <c r="I2378" s="13">
        <v>143</v>
      </c>
      <c r="J2378" s="13">
        <v>110.5</v>
      </c>
      <c r="K2378" s="13">
        <v>192.947</v>
      </c>
      <c r="L2378" s="13">
        <v>274.09100000000001</v>
      </c>
      <c r="M2378" s="13">
        <v>43.56</v>
      </c>
      <c r="N2378" s="13">
        <v>56.707000000000001</v>
      </c>
      <c r="O2378" s="13">
        <v>128.815</v>
      </c>
      <c r="P2378" s="13">
        <v>89.018000000000001</v>
      </c>
      <c r="Q2378" s="13">
        <v>96.957999999999998</v>
      </c>
      <c r="R2378" s="13">
        <v>45.624000000000002</v>
      </c>
      <c r="S2378" s="13">
        <f t="shared" si="47"/>
        <v>601.25</v>
      </c>
      <c r="T2378" s="13">
        <v>53</v>
      </c>
      <c r="U2378" s="13">
        <v>19.5</v>
      </c>
    </row>
    <row r="2379" spans="1:21" s="4" customFormat="1">
      <c r="A2379" s="10">
        <v>43260</v>
      </c>
      <c r="B2379" s="13">
        <v>343.03899999999999</v>
      </c>
      <c r="C2379" s="13">
        <v>251.23</v>
      </c>
      <c r="D2379" s="13">
        <v>57.216000000000001</v>
      </c>
      <c r="E2379" s="13">
        <v>121.791</v>
      </c>
      <c r="F2379" s="13">
        <v>149.715</v>
      </c>
      <c r="G2379" s="13">
        <v>89.14</v>
      </c>
      <c r="H2379" s="13">
        <v>136.30799999999999</v>
      </c>
      <c r="I2379" s="13">
        <v>143</v>
      </c>
      <c r="J2379" s="13">
        <v>110.5</v>
      </c>
      <c r="K2379" s="13">
        <v>192.947</v>
      </c>
      <c r="L2379" s="13">
        <v>274.09100000000001</v>
      </c>
      <c r="M2379" s="13">
        <v>43.56</v>
      </c>
      <c r="N2379" s="13">
        <v>56.707000000000001</v>
      </c>
      <c r="O2379" s="13">
        <v>128.815</v>
      </c>
      <c r="P2379" s="13">
        <v>89.018000000000001</v>
      </c>
      <c r="Q2379" s="13">
        <v>96.957999999999998</v>
      </c>
      <c r="R2379" s="13">
        <v>45.624000000000002</v>
      </c>
      <c r="S2379" s="13">
        <f t="shared" si="47"/>
        <v>601.25</v>
      </c>
      <c r="T2379" s="13">
        <v>53</v>
      </c>
      <c r="U2379" s="13">
        <v>19.5</v>
      </c>
    </row>
    <row r="2380" spans="1:21" s="4" customFormat="1">
      <c r="A2380" s="10">
        <v>43261</v>
      </c>
      <c r="B2380" s="13">
        <v>343.03899999999999</v>
      </c>
      <c r="C2380" s="13">
        <v>251.23</v>
      </c>
      <c r="D2380" s="13">
        <v>57.216000000000001</v>
      </c>
      <c r="E2380" s="13">
        <v>121.791</v>
      </c>
      <c r="F2380" s="13">
        <v>149.715</v>
      </c>
      <c r="G2380" s="13">
        <v>89.14</v>
      </c>
      <c r="H2380" s="13">
        <v>136.30799999999999</v>
      </c>
      <c r="I2380" s="13">
        <v>143</v>
      </c>
      <c r="J2380" s="13">
        <v>110.5</v>
      </c>
      <c r="K2380" s="13">
        <v>192.947</v>
      </c>
      <c r="L2380" s="13">
        <v>274.09100000000001</v>
      </c>
      <c r="M2380" s="13">
        <v>43.56</v>
      </c>
      <c r="N2380" s="13">
        <v>56.707000000000001</v>
      </c>
      <c r="O2380" s="13">
        <v>128.815</v>
      </c>
      <c r="P2380" s="13">
        <v>89.018000000000001</v>
      </c>
      <c r="Q2380" s="13">
        <v>96.957999999999998</v>
      </c>
      <c r="R2380" s="13">
        <v>45.624000000000002</v>
      </c>
      <c r="S2380" s="13">
        <f t="shared" si="47"/>
        <v>601.25</v>
      </c>
      <c r="T2380" s="13">
        <v>53</v>
      </c>
      <c r="U2380" s="13">
        <v>19.5</v>
      </c>
    </row>
    <row r="2381" spans="1:21" s="4" customFormat="1">
      <c r="A2381" s="10">
        <v>43262</v>
      </c>
      <c r="B2381" s="13">
        <v>356.01299999999998</v>
      </c>
      <c r="C2381" s="13">
        <v>253.881</v>
      </c>
      <c r="D2381" s="13">
        <v>57.295999999999999</v>
      </c>
      <c r="E2381" s="13">
        <v>124.081</v>
      </c>
      <c r="F2381" s="13">
        <v>150.96899999999999</v>
      </c>
      <c r="G2381" s="13">
        <v>89.088999999999999</v>
      </c>
      <c r="H2381" s="13">
        <v>136.05000000000001</v>
      </c>
      <c r="I2381" s="13">
        <v>143</v>
      </c>
      <c r="J2381" s="13">
        <v>110.5</v>
      </c>
      <c r="K2381" s="13">
        <v>195.15799999999999</v>
      </c>
      <c r="L2381" s="13">
        <v>279.09699999999998</v>
      </c>
      <c r="M2381" s="13">
        <v>43.56</v>
      </c>
      <c r="N2381" s="13">
        <v>56.09</v>
      </c>
      <c r="O2381" s="13">
        <v>127.93899999999999</v>
      </c>
      <c r="P2381" s="13">
        <v>88.271000000000001</v>
      </c>
      <c r="Q2381" s="13">
        <v>96.302000000000007</v>
      </c>
      <c r="R2381" s="13">
        <v>45.624000000000002</v>
      </c>
      <c r="S2381" s="13">
        <f t="shared" si="47"/>
        <v>601.76</v>
      </c>
      <c r="T2381" s="13">
        <v>53</v>
      </c>
      <c r="U2381" s="13">
        <v>19.5</v>
      </c>
    </row>
    <row r="2382" spans="1:21" s="4" customFormat="1">
      <c r="A2382" s="10">
        <v>43263</v>
      </c>
      <c r="B2382" s="13">
        <v>376.56099999999998</v>
      </c>
      <c r="C2382" s="13">
        <v>264.72000000000003</v>
      </c>
      <c r="D2382" s="13">
        <v>57.204000000000001</v>
      </c>
      <c r="E2382" s="13">
        <v>124.82299999999999</v>
      </c>
      <c r="F2382" s="13">
        <v>151.95099999999999</v>
      </c>
      <c r="G2382" s="13">
        <v>89.227000000000004</v>
      </c>
      <c r="H2382" s="13">
        <v>139.46199999999999</v>
      </c>
      <c r="I2382" s="13">
        <v>143</v>
      </c>
      <c r="J2382" s="13">
        <v>110.5</v>
      </c>
      <c r="K2382" s="13">
        <v>200.76900000000001</v>
      </c>
      <c r="L2382" s="13">
        <v>290.99200000000002</v>
      </c>
      <c r="M2382" s="13">
        <v>43.396000000000001</v>
      </c>
      <c r="N2382" s="13">
        <v>55.97</v>
      </c>
      <c r="O2382" s="13">
        <v>126.669</v>
      </c>
      <c r="P2382" s="13">
        <v>87.826999999999998</v>
      </c>
      <c r="Q2382" s="13">
        <v>96.578000000000003</v>
      </c>
      <c r="R2382" s="13">
        <v>44.787999999999997</v>
      </c>
      <c r="S2382" s="13">
        <f t="shared" si="47"/>
        <v>601.97</v>
      </c>
      <c r="T2382" s="13">
        <v>53</v>
      </c>
      <c r="U2382" s="13">
        <v>19.5</v>
      </c>
    </row>
    <row r="2383" spans="1:21" s="4" customFormat="1">
      <c r="A2383" s="10">
        <v>43264</v>
      </c>
      <c r="B2383" s="13">
        <v>380.36900000000003</v>
      </c>
      <c r="C2383" s="13">
        <v>263.93700000000001</v>
      </c>
      <c r="D2383" s="13">
        <v>56.152000000000001</v>
      </c>
      <c r="E2383" s="13">
        <v>123.503</v>
      </c>
      <c r="F2383" s="13">
        <v>148.083</v>
      </c>
      <c r="G2383" s="13">
        <v>88.52</v>
      </c>
      <c r="H2383" s="13">
        <v>141.416</v>
      </c>
      <c r="I2383" s="13">
        <v>143</v>
      </c>
      <c r="J2383" s="13">
        <v>110.5</v>
      </c>
      <c r="K2383" s="13">
        <v>203.78800000000001</v>
      </c>
      <c r="L2383" s="13">
        <v>300.505</v>
      </c>
      <c r="M2383" s="13">
        <v>43.396000000000001</v>
      </c>
      <c r="N2383" s="13">
        <v>55.856000000000002</v>
      </c>
      <c r="O2383" s="13">
        <v>127.25</v>
      </c>
      <c r="P2383" s="13">
        <v>87.578999999999994</v>
      </c>
      <c r="Q2383" s="13">
        <v>97.305000000000007</v>
      </c>
      <c r="R2383" s="13">
        <v>44.787999999999997</v>
      </c>
      <c r="S2383" s="13">
        <f t="shared" si="47"/>
        <v>601.79999999999995</v>
      </c>
      <c r="T2383" s="13">
        <v>53</v>
      </c>
      <c r="U2383" s="13">
        <v>19.5</v>
      </c>
    </row>
    <row r="2384" spans="1:21" s="4" customFormat="1">
      <c r="A2384" s="10">
        <v>43265</v>
      </c>
      <c r="B2384" s="13">
        <v>405.59300000000002</v>
      </c>
      <c r="C2384" s="13">
        <v>270.73700000000002</v>
      </c>
      <c r="D2384" s="13">
        <v>56.396999999999998</v>
      </c>
      <c r="E2384" s="13">
        <v>126.504</v>
      </c>
      <c r="F2384" s="13">
        <v>149.05699999999999</v>
      </c>
      <c r="G2384" s="13">
        <v>89.366</v>
      </c>
      <c r="H2384" s="13">
        <v>140.13800000000001</v>
      </c>
      <c r="I2384" s="13">
        <v>143</v>
      </c>
      <c r="J2384" s="13">
        <v>110.5</v>
      </c>
      <c r="K2384" s="13">
        <v>199.02199999999999</v>
      </c>
      <c r="L2384" s="13">
        <v>301.37</v>
      </c>
      <c r="M2384" s="13">
        <v>43.215000000000003</v>
      </c>
      <c r="N2384" s="13">
        <v>55.298000000000002</v>
      </c>
      <c r="O2384" s="13">
        <v>126.586</v>
      </c>
      <c r="P2384" s="13">
        <v>87.242000000000004</v>
      </c>
      <c r="Q2384" s="13">
        <v>96.658000000000001</v>
      </c>
      <c r="R2384" s="13">
        <v>45.067</v>
      </c>
      <c r="S2384" s="13">
        <f t="shared" si="47"/>
        <v>601.64</v>
      </c>
      <c r="T2384" s="13">
        <v>53</v>
      </c>
      <c r="U2384" s="13">
        <v>19.5</v>
      </c>
    </row>
    <row r="2385" spans="1:21" s="4" customFormat="1">
      <c r="A2385" s="10">
        <v>43266</v>
      </c>
      <c r="B2385" s="13">
        <v>406.02199999999999</v>
      </c>
      <c r="C2385" s="13">
        <v>272.06200000000001</v>
      </c>
      <c r="D2385" s="13">
        <v>55.857999999999997</v>
      </c>
      <c r="E2385" s="13">
        <v>126.256</v>
      </c>
      <c r="F2385" s="13">
        <v>145.36099999999999</v>
      </c>
      <c r="G2385" s="13">
        <v>88.457999999999998</v>
      </c>
      <c r="H2385" s="13">
        <v>144.947</v>
      </c>
      <c r="I2385" s="13">
        <v>143</v>
      </c>
      <c r="J2385" s="13">
        <v>110.5</v>
      </c>
      <c r="K2385" s="13">
        <v>206.04900000000001</v>
      </c>
      <c r="L2385" s="13">
        <v>311.214</v>
      </c>
      <c r="M2385" s="13">
        <v>43.215000000000003</v>
      </c>
      <c r="N2385" s="13">
        <v>55.32</v>
      </c>
      <c r="O2385" s="13">
        <v>128.19900000000001</v>
      </c>
      <c r="P2385" s="13">
        <v>87.397000000000006</v>
      </c>
      <c r="Q2385" s="13">
        <v>96.850999999999999</v>
      </c>
      <c r="R2385" s="13">
        <v>45.067</v>
      </c>
      <c r="S2385" s="13">
        <f t="shared" si="47"/>
        <v>601.79</v>
      </c>
      <c r="T2385" s="13">
        <v>53</v>
      </c>
      <c r="U2385" s="13">
        <v>19.5</v>
      </c>
    </row>
    <row r="2386" spans="1:21" s="4" customFormat="1">
      <c r="A2386" s="10">
        <v>43267</v>
      </c>
      <c r="B2386" s="13">
        <v>406.02199999999999</v>
      </c>
      <c r="C2386" s="13">
        <v>272.06200000000001</v>
      </c>
      <c r="D2386" s="13">
        <v>55.857999999999997</v>
      </c>
      <c r="E2386" s="13">
        <v>126.256</v>
      </c>
      <c r="F2386" s="13">
        <v>145.36099999999999</v>
      </c>
      <c r="G2386" s="13">
        <v>88.457999999999998</v>
      </c>
      <c r="H2386" s="13">
        <v>144.947</v>
      </c>
      <c r="I2386" s="13">
        <v>143</v>
      </c>
      <c r="J2386" s="13">
        <v>110.5</v>
      </c>
      <c r="K2386" s="13">
        <v>206.04900000000001</v>
      </c>
      <c r="L2386" s="13">
        <v>311.214</v>
      </c>
      <c r="M2386" s="13">
        <v>43.215000000000003</v>
      </c>
      <c r="N2386" s="13">
        <v>55.32</v>
      </c>
      <c r="O2386" s="13">
        <v>128.19900000000001</v>
      </c>
      <c r="P2386" s="13">
        <v>87.397000000000006</v>
      </c>
      <c r="Q2386" s="13">
        <v>96.850999999999999</v>
      </c>
      <c r="R2386" s="13">
        <v>45.067</v>
      </c>
      <c r="S2386" s="13">
        <f t="shared" si="47"/>
        <v>601.79</v>
      </c>
      <c r="T2386" s="13">
        <v>53</v>
      </c>
      <c r="U2386" s="13">
        <v>19.5</v>
      </c>
    </row>
    <row r="2387" spans="1:21" s="4" customFormat="1">
      <c r="A2387" s="10">
        <v>43268</v>
      </c>
      <c r="B2387" s="13">
        <v>406.02199999999999</v>
      </c>
      <c r="C2387" s="13">
        <v>272.06200000000001</v>
      </c>
      <c r="D2387" s="13">
        <v>55.857999999999997</v>
      </c>
      <c r="E2387" s="13">
        <v>126.256</v>
      </c>
      <c r="F2387" s="13">
        <v>145.36099999999999</v>
      </c>
      <c r="G2387" s="13">
        <v>88.457999999999998</v>
      </c>
      <c r="H2387" s="13">
        <v>144.947</v>
      </c>
      <c r="I2387" s="13">
        <v>143</v>
      </c>
      <c r="J2387" s="13">
        <v>110.5</v>
      </c>
      <c r="K2387" s="13">
        <v>206.04900000000001</v>
      </c>
      <c r="L2387" s="13">
        <v>311.214</v>
      </c>
      <c r="M2387" s="13">
        <v>43.215000000000003</v>
      </c>
      <c r="N2387" s="13">
        <v>55.32</v>
      </c>
      <c r="O2387" s="13">
        <v>128.19900000000001</v>
      </c>
      <c r="P2387" s="13">
        <v>87.397000000000006</v>
      </c>
      <c r="Q2387" s="13">
        <v>96.850999999999999</v>
      </c>
      <c r="R2387" s="13">
        <v>45.067</v>
      </c>
      <c r="S2387" s="13">
        <f t="shared" si="47"/>
        <v>601.79</v>
      </c>
      <c r="T2387" s="13">
        <v>53</v>
      </c>
      <c r="U2387" s="13">
        <v>19.5</v>
      </c>
    </row>
    <row r="2388" spans="1:21" s="4" customFormat="1">
      <c r="A2388" s="10">
        <v>43269</v>
      </c>
      <c r="B2388" s="13">
        <v>424.65199999999999</v>
      </c>
      <c r="C2388" s="13">
        <v>278.03500000000003</v>
      </c>
      <c r="D2388" s="13">
        <v>56.451000000000001</v>
      </c>
      <c r="E2388" s="13">
        <v>128.387</v>
      </c>
      <c r="F2388" s="13">
        <v>146.29900000000001</v>
      </c>
      <c r="G2388" s="13">
        <v>90.200999999999993</v>
      </c>
      <c r="H2388" s="13">
        <v>152.46199999999999</v>
      </c>
      <c r="I2388" s="13">
        <v>143</v>
      </c>
      <c r="J2388" s="13">
        <v>110.5</v>
      </c>
      <c r="K2388" s="13">
        <v>220.489</v>
      </c>
      <c r="L2388" s="13">
        <v>321.78199999999998</v>
      </c>
      <c r="M2388" s="13">
        <v>43.503999999999998</v>
      </c>
      <c r="N2388" s="13">
        <v>56.01</v>
      </c>
      <c r="O2388" s="13">
        <v>129.595</v>
      </c>
      <c r="P2388" s="13">
        <v>88.144999999999996</v>
      </c>
      <c r="Q2388" s="13">
        <v>97.795000000000002</v>
      </c>
      <c r="R2388" s="13">
        <v>44.499000000000002</v>
      </c>
      <c r="S2388" s="13">
        <f t="shared" si="47"/>
        <v>601.91</v>
      </c>
      <c r="T2388" s="13">
        <v>53</v>
      </c>
      <c r="U2388" s="13">
        <v>19.5</v>
      </c>
    </row>
    <row r="2389" spans="1:21" s="4" customFormat="1">
      <c r="A2389" s="10">
        <v>43270</v>
      </c>
      <c r="B2389" s="13">
        <v>412.28699999999998</v>
      </c>
      <c r="C2389" s="13">
        <v>273.31299999999999</v>
      </c>
      <c r="D2389" s="13">
        <v>57.231999999999999</v>
      </c>
      <c r="E2389" s="13">
        <v>129.458</v>
      </c>
      <c r="F2389" s="13">
        <v>145.34800000000001</v>
      </c>
      <c r="G2389" s="13">
        <v>91.052999999999997</v>
      </c>
      <c r="H2389" s="13">
        <v>153.708</v>
      </c>
      <c r="I2389" s="13">
        <v>143</v>
      </c>
      <c r="J2389" s="13">
        <v>110.5</v>
      </c>
      <c r="K2389" s="13">
        <v>219.482</v>
      </c>
      <c r="L2389" s="13">
        <v>324.90699999999998</v>
      </c>
      <c r="M2389" s="13">
        <v>46.122</v>
      </c>
      <c r="N2389" s="13">
        <v>58.802</v>
      </c>
      <c r="O2389" s="13">
        <v>140.666</v>
      </c>
      <c r="P2389" s="13">
        <v>95.707999999999998</v>
      </c>
      <c r="Q2389" s="13">
        <v>105.114</v>
      </c>
      <c r="R2389" s="13">
        <v>46.945</v>
      </c>
      <c r="S2389" s="13">
        <f t="shared" si="47"/>
        <v>601.41</v>
      </c>
      <c r="T2389" s="13">
        <v>53</v>
      </c>
      <c r="U2389" s="13">
        <v>19.5</v>
      </c>
    </row>
    <row r="2390" spans="1:21" s="4" customFormat="1">
      <c r="A2390" s="10">
        <v>43271</v>
      </c>
      <c r="B2390" s="13">
        <v>412.47300000000001</v>
      </c>
      <c r="C2390" s="13">
        <v>270.613</v>
      </c>
      <c r="D2390" s="13">
        <v>57.628999999999998</v>
      </c>
      <c r="E2390" s="13">
        <v>128.191</v>
      </c>
      <c r="F2390" s="13">
        <v>142.929</v>
      </c>
      <c r="G2390" s="13">
        <v>90.097999999999999</v>
      </c>
      <c r="H2390" s="13">
        <v>146.898</v>
      </c>
      <c r="I2390" s="13">
        <v>143</v>
      </c>
      <c r="J2390" s="13">
        <v>110.5</v>
      </c>
      <c r="K2390" s="13">
        <v>213.744</v>
      </c>
      <c r="L2390" s="13">
        <v>320.971</v>
      </c>
      <c r="M2390" s="13">
        <v>45.322000000000003</v>
      </c>
      <c r="N2390" s="13">
        <v>57.610999999999997</v>
      </c>
      <c r="O2390" s="13">
        <v>135.40700000000001</v>
      </c>
      <c r="P2390" s="13">
        <v>92.667000000000002</v>
      </c>
      <c r="Q2390" s="13">
        <v>103.748</v>
      </c>
      <c r="R2390" s="13">
        <v>46.531999999999996</v>
      </c>
      <c r="S2390" s="13">
        <f t="shared" si="47"/>
        <v>602.09</v>
      </c>
      <c r="T2390" s="13">
        <v>53</v>
      </c>
      <c r="U2390" s="13">
        <v>19.5</v>
      </c>
    </row>
    <row r="2391" spans="1:21" s="4" customFormat="1">
      <c r="A2391" s="10">
        <v>43272</v>
      </c>
      <c r="B2391" s="13">
        <v>403.47699999999998</v>
      </c>
      <c r="C2391" s="13">
        <v>268.339</v>
      </c>
      <c r="D2391" s="13">
        <v>57.067</v>
      </c>
      <c r="E2391" s="13">
        <v>127.90300000000001</v>
      </c>
      <c r="F2391" s="13">
        <v>142.01900000000001</v>
      </c>
      <c r="G2391" s="13">
        <v>89.725999999999999</v>
      </c>
      <c r="H2391" s="13">
        <v>143.714</v>
      </c>
      <c r="I2391" s="13">
        <v>143</v>
      </c>
      <c r="J2391" s="13">
        <v>110.5</v>
      </c>
      <c r="K2391" s="13">
        <v>211.23599999999999</v>
      </c>
      <c r="L2391" s="13">
        <v>313.714</v>
      </c>
      <c r="M2391" s="13">
        <v>45.71</v>
      </c>
      <c r="N2391" s="13">
        <v>58.151000000000003</v>
      </c>
      <c r="O2391" s="13">
        <v>137.32900000000001</v>
      </c>
      <c r="P2391" s="13">
        <v>93.528999999999996</v>
      </c>
      <c r="Q2391" s="13">
        <v>105.294</v>
      </c>
      <c r="R2391" s="13">
        <v>46.298999999999999</v>
      </c>
      <c r="S2391" s="13">
        <f t="shared" si="47"/>
        <v>601.84</v>
      </c>
      <c r="T2391" s="13">
        <v>53</v>
      </c>
      <c r="U2391" s="13">
        <v>19.5</v>
      </c>
    </row>
    <row r="2392" spans="1:21" s="4" customFormat="1">
      <c r="A2392" s="10">
        <v>43273</v>
      </c>
      <c r="B2392" s="13">
        <v>397.59899999999999</v>
      </c>
      <c r="C2392" s="13">
        <v>265.08999999999997</v>
      </c>
      <c r="D2392" s="13">
        <v>56.639000000000003</v>
      </c>
      <c r="E2392" s="13">
        <v>125.22199999999999</v>
      </c>
      <c r="F2392" s="13">
        <v>135.99100000000001</v>
      </c>
      <c r="G2392" s="13">
        <v>88.039000000000001</v>
      </c>
      <c r="H2392" s="13">
        <v>139.59</v>
      </c>
      <c r="I2392" s="13">
        <v>143</v>
      </c>
      <c r="J2392" s="13">
        <v>110.5</v>
      </c>
      <c r="K2392" s="13">
        <v>199.268</v>
      </c>
      <c r="L2392" s="13">
        <v>300.452</v>
      </c>
      <c r="M2392" s="13">
        <v>45.71</v>
      </c>
      <c r="N2392" s="13">
        <v>57.481999999999999</v>
      </c>
      <c r="O2392" s="13">
        <v>134.79900000000001</v>
      </c>
      <c r="P2392" s="13">
        <v>91.778999999999996</v>
      </c>
      <c r="Q2392" s="13">
        <v>105.592</v>
      </c>
      <c r="R2392" s="13">
        <v>46.298999999999999</v>
      </c>
      <c r="S2392" s="13">
        <f t="shared" si="47"/>
        <v>602.35</v>
      </c>
      <c r="T2392" s="13">
        <v>53</v>
      </c>
      <c r="U2392" s="13">
        <v>19.5</v>
      </c>
    </row>
    <row r="2393" spans="1:21" s="4" customFormat="1">
      <c r="A2393" s="10">
        <v>43274</v>
      </c>
      <c r="B2393" s="13">
        <v>397.59899999999999</v>
      </c>
      <c r="C2393" s="13">
        <v>265.08999999999997</v>
      </c>
      <c r="D2393" s="13">
        <v>56.639000000000003</v>
      </c>
      <c r="E2393" s="13">
        <v>125.22199999999999</v>
      </c>
      <c r="F2393" s="13">
        <v>135.99100000000001</v>
      </c>
      <c r="G2393" s="13">
        <v>88.039000000000001</v>
      </c>
      <c r="H2393" s="13">
        <v>139.59</v>
      </c>
      <c r="I2393" s="13">
        <v>143</v>
      </c>
      <c r="J2393" s="13">
        <v>110.5</v>
      </c>
      <c r="K2393" s="13">
        <v>199.268</v>
      </c>
      <c r="L2393" s="13">
        <v>300.452</v>
      </c>
      <c r="M2393" s="13">
        <v>45.71</v>
      </c>
      <c r="N2393" s="13">
        <v>57.481999999999999</v>
      </c>
      <c r="O2393" s="13">
        <v>134.79900000000001</v>
      </c>
      <c r="P2393" s="13">
        <v>91.778999999999996</v>
      </c>
      <c r="Q2393" s="13">
        <v>105.592</v>
      </c>
      <c r="R2393" s="13">
        <v>46.298999999999999</v>
      </c>
      <c r="S2393" s="13">
        <f t="shared" si="47"/>
        <v>602.35</v>
      </c>
      <c r="T2393" s="13">
        <v>53</v>
      </c>
      <c r="U2393" s="13">
        <v>19.5</v>
      </c>
    </row>
    <row r="2394" spans="1:21" s="4" customFormat="1">
      <c r="A2394" s="10">
        <v>43275</v>
      </c>
      <c r="B2394" s="13">
        <v>397.59899999999999</v>
      </c>
      <c r="C2394" s="13">
        <v>265.08999999999997</v>
      </c>
      <c r="D2394" s="13">
        <v>56.639000000000003</v>
      </c>
      <c r="E2394" s="13">
        <v>125.22199999999999</v>
      </c>
      <c r="F2394" s="13">
        <v>135.99100000000001</v>
      </c>
      <c r="G2394" s="13">
        <v>88.039000000000001</v>
      </c>
      <c r="H2394" s="13">
        <v>139.59</v>
      </c>
      <c r="I2394" s="13">
        <v>143</v>
      </c>
      <c r="J2394" s="13">
        <v>110.5</v>
      </c>
      <c r="K2394" s="13">
        <v>199.268</v>
      </c>
      <c r="L2394" s="13">
        <v>300.452</v>
      </c>
      <c r="M2394" s="13">
        <v>45.71</v>
      </c>
      <c r="N2394" s="13">
        <v>57.481999999999999</v>
      </c>
      <c r="O2394" s="13">
        <v>134.79900000000001</v>
      </c>
      <c r="P2394" s="13">
        <v>91.778999999999996</v>
      </c>
      <c r="Q2394" s="13">
        <v>105.592</v>
      </c>
      <c r="R2394" s="13">
        <v>46.298999999999999</v>
      </c>
      <c r="S2394" s="13">
        <f t="shared" si="47"/>
        <v>602.35</v>
      </c>
      <c r="T2394" s="13">
        <v>53</v>
      </c>
      <c r="U2394" s="13">
        <v>19.5</v>
      </c>
    </row>
    <row r="2395" spans="1:21" s="4" customFormat="1">
      <c r="A2395" s="10">
        <v>43276</v>
      </c>
      <c r="B2395" s="13">
        <v>401.13499999999999</v>
      </c>
      <c r="C2395" s="13">
        <v>264.60300000000001</v>
      </c>
      <c r="D2395" s="13">
        <v>56.767000000000003</v>
      </c>
      <c r="E2395" s="13">
        <v>125.381</v>
      </c>
      <c r="F2395" s="13">
        <v>134.61799999999999</v>
      </c>
      <c r="G2395" s="13">
        <v>88.938000000000002</v>
      </c>
      <c r="H2395" s="13">
        <v>144.32300000000001</v>
      </c>
      <c r="I2395" s="13">
        <v>143</v>
      </c>
      <c r="J2395" s="13">
        <v>110.5</v>
      </c>
      <c r="K2395" s="13">
        <v>212.018</v>
      </c>
      <c r="L2395" s="13">
        <v>307.76</v>
      </c>
      <c r="M2395" s="13">
        <v>47.015000000000001</v>
      </c>
      <c r="N2395" s="13">
        <v>58.981999999999999</v>
      </c>
      <c r="O2395" s="13">
        <v>134.87200000000001</v>
      </c>
      <c r="P2395" s="13">
        <v>91.302000000000007</v>
      </c>
      <c r="Q2395" s="13">
        <v>105.351</v>
      </c>
      <c r="R2395" s="13">
        <v>47.036000000000001</v>
      </c>
      <c r="S2395" s="13">
        <f t="shared" si="47"/>
        <v>602.19000000000005</v>
      </c>
      <c r="T2395" s="13">
        <v>53</v>
      </c>
      <c r="U2395" s="13">
        <v>19.5</v>
      </c>
    </row>
    <row r="2396" spans="1:21" s="4" customFormat="1">
      <c r="A2396" s="10">
        <v>43277</v>
      </c>
      <c r="B2396" s="13">
        <v>405.40800000000002</v>
      </c>
      <c r="C2396" s="13">
        <v>262.995</v>
      </c>
      <c r="D2396" s="13">
        <v>57.316000000000003</v>
      </c>
      <c r="E2396" s="13">
        <v>123.746</v>
      </c>
      <c r="F2396" s="13">
        <v>132.61199999999999</v>
      </c>
      <c r="G2396" s="13">
        <v>86.965000000000003</v>
      </c>
      <c r="H2396" s="13">
        <v>142.09100000000001</v>
      </c>
      <c r="I2396" s="13">
        <v>143</v>
      </c>
      <c r="J2396" s="13">
        <v>110.5</v>
      </c>
      <c r="K2396" s="13">
        <v>205.71</v>
      </c>
      <c r="L2396" s="13">
        <v>305.63900000000001</v>
      </c>
      <c r="M2396" s="13">
        <v>48.582999999999998</v>
      </c>
      <c r="N2396" s="13">
        <v>62.567999999999998</v>
      </c>
      <c r="O2396" s="13">
        <v>136.15100000000001</v>
      </c>
      <c r="P2396" s="13">
        <v>92.355000000000004</v>
      </c>
      <c r="Q2396" s="13">
        <v>106.30500000000001</v>
      </c>
      <c r="R2396" s="13">
        <v>48.058</v>
      </c>
      <c r="S2396" s="13">
        <f t="shared" si="47"/>
        <v>602.20000000000005</v>
      </c>
      <c r="T2396" s="13">
        <v>53</v>
      </c>
      <c r="U2396" s="13">
        <v>19.5</v>
      </c>
    </row>
    <row r="2397" spans="1:21" s="4" customFormat="1">
      <c r="A2397" s="10">
        <v>43278</v>
      </c>
      <c r="B2397" s="13">
        <v>419.81700000000001</v>
      </c>
      <c r="C2397" s="13">
        <v>267.73200000000003</v>
      </c>
      <c r="D2397" s="13">
        <v>58.45</v>
      </c>
      <c r="E2397" s="13">
        <v>127.32</v>
      </c>
      <c r="F2397" s="13">
        <v>135.37700000000001</v>
      </c>
      <c r="G2397" s="13">
        <v>88.974000000000004</v>
      </c>
      <c r="H2397" s="13">
        <v>144.94900000000001</v>
      </c>
      <c r="I2397" s="13">
        <v>143</v>
      </c>
      <c r="J2397" s="13">
        <v>110.5</v>
      </c>
      <c r="K2397" s="13">
        <v>212.21799999999999</v>
      </c>
      <c r="L2397" s="13">
        <v>305.279</v>
      </c>
      <c r="M2397" s="13">
        <v>50.320999999999998</v>
      </c>
      <c r="N2397" s="13">
        <v>66.403000000000006</v>
      </c>
      <c r="O2397" s="13">
        <v>138.61099999999999</v>
      </c>
      <c r="P2397" s="13">
        <v>93.876000000000005</v>
      </c>
      <c r="Q2397" s="13">
        <v>108.426</v>
      </c>
      <c r="R2397" s="13">
        <v>50.026000000000003</v>
      </c>
      <c r="S2397" s="13">
        <f t="shared" ref="S2397:S2460" si="48">+IFERROR(VLOOKUP($A2397,$Y$28:$Z$330,2,0),S2396)</f>
        <v>601.82000000000005</v>
      </c>
      <c r="T2397" s="13">
        <v>53</v>
      </c>
      <c r="U2397" s="13">
        <v>19.5</v>
      </c>
    </row>
    <row r="2398" spans="1:21" s="4" customFormat="1">
      <c r="A2398" s="10">
        <v>43279</v>
      </c>
      <c r="B2398" s="13">
        <v>422.89499999999998</v>
      </c>
      <c r="C2398" s="13">
        <v>267.06200000000001</v>
      </c>
      <c r="D2398" s="13">
        <v>59.128</v>
      </c>
      <c r="E2398" s="13">
        <v>126.336</v>
      </c>
      <c r="F2398" s="13">
        <v>133.167</v>
      </c>
      <c r="G2398" s="13">
        <v>88.771000000000001</v>
      </c>
      <c r="H2398" s="13">
        <v>143.483</v>
      </c>
      <c r="I2398" s="13">
        <v>143</v>
      </c>
      <c r="J2398" s="13">
        <v>110.5</v>
      </c>
      <c r="K2398" s="13">
        <v>213.953</v>
      </c>
      <c r="L2398" s="13">
        <v>303.50700000000001</v>
      </c>
      <c r="M2398" s="13">
        <v>52.466999999999999</v>
      </c>
      <c r="N2398" s="13">
        <v>71.965000000000003</v>
      </c>
      <c r="O2398" s="13">
        <v>144.471</v>
      </c>
      <c r="P2398" s="13">
        <v>95.106999999999999</v>
      </c>
      <c r="Q2398" s="13">
        <v>113.928</v>
      </c>
      <c r="R2398" s="13">
        <v>50.124000000000002</v>
      </c>
      <c r="S2398" s="13">
        <f t="shared" si="48"/>
        <v>602.19000000000005</v>
      </c>
      <c r="T2398" s="13">
        <v>53</v>
      </c>
      <c r="U2398" s="13">
        <v>19.5</v>
      </c>
    </row>
    <row r="2399" spans="1:21" s="4" customFormat="1">
      <c r="A2399" s="10">
        <v>43280</v>
      </c>
      <c r="B2399" s="13">
        <v>451.036</v>
      </c>
      <c r="C2399" s="13">
        <v>270.18</v>
      </c>
      <c r="D2399" s="13">
        <v>60.698</v>
      </c>
      <c r="E2399" s="13">
        <v>124.95</v>
      </c>
      <c r="F2399" s="13">
        <v>134.37299999999999</v>
      </c>
      <c r="G2399" s="13">
        <v>89.161000000000001</v>
      </c>
      <c r="H2399" s="13">
        <v>141.215</v>
      </c>
      <c r="I2399" s="13">
        <v>143</v>
      </c>
      <c r="J2399" s="13">
        <v>110.5</v>
      </c>
      <c r="K2399" s="13">
        <v>216.09299999999999</v>
      </c>
      <c r="L2399" s="13">
        <v>299.90899999999999</v>
      </c>
      <c r="M2399" s="13">
        <v>49.677</v>
      </c>
      <c r="N2399" s="13">
        <v>67.643000000000001</v>
      </c>
      <c r="O2399" s="13">
        <v>136.20400000000001</v>
      </c>
      <c r="P2399" s="13">
        <v>91.308000000000007</v>
      </c>
      <c r="Q2399" s="13">
        <v>107.55500000000001</v>
      </c>
      <c r="R2399" s="13">
        <v>49.38</v>
      </c>
      <c r="S2399" s="13">
        <f t="shared" si="48"/>
        <v>602.19000000000005</v>
      </c>
      <c r="T2399" s="13">
        <v>53</v>
      </c>
      <c r="U2399" s="13">
        <v>19.5</v>
      </c>
    </row>
    <row r="2400" spans="1:21" s="4" customFormat="1">
      <c r="A2400" s="10">
        <v>43281</v>
      </c>
      <c r="B2400" s="13">
        <v>451.036</v>
      </c>
      <c r="C2400" s="13">
        <v>270.18</v>
      </c>
      <c r="D2400" s="13">
        <v>60.698</v>
      </c>
      <c r="E2400" s="13">
        <v>124.95</v>
      </c>
      <c r="F2400" s="13">
        <v>134.37299999999999</v>
      </c>
      <c r="G2400" s="13">
        <v>89.161000000000001</v>
      </c>
      <c r="H2400" s="13">
        <v>141.215</v>
      </c>
      <c r="I2400" s="13">
        <v>143</v>
      </c>
      <c r="J2400" s="13">
        <v>110.5</v>
      </c>
      <c r="K2400" s="13">
        <v>216.09299999999999</v>
      </c>
      <c r="L2400" s="13">
        <v>299.90899999999999</v>
      </c>
      <c r="M2400" s="13">
        <v>49.677</v>
      </c>
      <c r="N2400" s="13">
        <v>67.643000000000001</v>
      </c>
      <c r="O2400" s="13">
        <v>136.20400000000001</v>
      </c>
      <c r="P2400" s="13">
        <v>91.308000000000007</v>
      </c>
      <c r="Q2400" s="13">
        <v>107.55500000000001</v>
      </c>
      <c r="R2400" s="13">
        <v>49.38</v>
      </c>
      <c r="S2400" s="13">
        <f t="shared" si="48"/>
        <v>602.19000000000005</v>
      </c>
      <c r="T2400" s="13">
        <v>53</v>
      </c>
      <c r="U2400" s="13">
        <v>19.5</v>
      </c>
    </row>
    <row r="2401" spans="1:21" s="4" customFormat="1">
      <c r="A2401" s="10">
        <v>43282</v>
      </c>
      <c r="B2401" s="13">
        <v>451.036</v>
      </c>
      <c r="C2401" s="13">
        <v>270.18</v>
      </c>
      <c r="D2401" s="13">
        <v>60.698</v>
      </c>
      <c r="E2401" s="13">
        <v>124.95</v>
      </c>
      <c r="F2401" s="13">
        <v>134.37299999999999</v>
      </c>
      <c r="G2401" s="13">
        <v>89.161000000000001</v>
      </c>
      <c r="H2401" s="13">
        <v>141.215</v>
      </c>
      <c r="I2401" s="13">
        <v>143</v>
      </c>
      <c r="J2401" s="13">
        <v>110.5</v>
      </c>
      <c r="K2401" s="13">
        <v>216.09299999999999</v>
      </c>
      <c r="L2401" s="13">
        <v>299.90899999999999</v>
      </c>
      <c r="M2401" s="13">
        <v>49.677</v>
      </c>
      <c r="N2401" s="13">
        <v>67.643000000000001</v>
      </c>
      <c r="O2401" s="13">
        <v>136.20400000000001</v>
      </c>
      <c r="P2401" s="13">
        <v>91.308000000000007</v>
      </c>
      <c r="Q2401" s="13">
        <v>107.55500000000001</v>
      </c>
      <c r="R2401" s="13">
        <v>49.38</v>
      </c>
      <c r="S2401" s="13">
        <f t="shared" si="48"/>
        <v>602.19000000000005</v>
      </c>
      <c r="T2401" s="13">
        <v>53</v>
      </c>
      <c r="U2401" s="13">
        <v>19.5</v>
      </c>
    </row>
    <row r="2402" spans="1:21" s="4" customFormat="1">
      <c r="A2402" s="10">
        <v>43283</v>
      </c>
      <c r="B2402" s="13">
        <v>454.74400000000003</v>
      </c>
      <c r="C2402" s="13">
        <v>274.80500000000001</v>
      </c>
      <c r="D2402" s="13">
        <v>61.901000000000003</v>
      </c>
      <c r="E2402" s="13">
        <v>123.806</v>
      </c>
      <c r="F2402" s="13">
        <v>137.846</v>
      </c>
      <c r="G2402" s="13">
        <v>90.474000000000004</v>
      </c>
      <c r="H2402" s="13">
        <v>143.88</v>
      </c>
      <c r="I2402" s="13">
        <v>143</v>
      </c>
      <c r="J2402" s="13">
        <v>110.5</v>
      </c>
      <c r="K2402" s="13">
        <v>221.98599999999999</v>
      </c>
      <c r="L2402" s="13">
        <v>300.58499999999998</v>
      </c>
      <c r="M2402" s="13">
        <v>50.384999999999998</v>
      </c>
      <c r="N2402" s="13">
        <v>71.242999999999995</v>
      </c>
      <c r="O2402" s="13">
        <v>140.71700000000001</v>
      </c>
      <c r="P2402" s="13">
        <v>93.582999999999998</v>
      </c>
      <c r="Q2402" s="13">
        <v>110.905</v>
      </c>
      <c r="R2402" s="13">
        <v>49.32</v>
      </c>
      <c r="S2402" s="13">
        <f t="shared" si="48"/>
        <v>601.79</v>
      </c>
      <c r="T2402" s="13">
        <v>53</v>
      </c>
      <c r="U2402" s="13">
        <v>19.5</v>
      </c>
    </row>
    <row r="2403" spans="1:21" s="4" customFormat="1">
      <c r="A2403" s="10">
        <v>43284</v>
      </c>
      <c r="B2403" s="13">
        <v>441.23599999999999</v>
      </c>
      <c r="C2403" s="13">
        <v>267.97199999999998</v>
      </c>
      <c r="D2403" s="13">
        <v>62.036999999999999</v>
      </c>
      <c r="E2403" s="13">
        <v>118.04300000000001</v>
      </c>
      <c r="F2403" s="13">
        <v>133.17099999999999</v>
      </c>
      <c r="G2403" s="13">
        <v>90.378</v>
      </c>
      <c r="H2403" s="13">
        <v>140.55600000000001</v>
      </c>
      <c r="I2403" s="13">
        <v>143</v>
      </c>
      <c r="J2403" s="13">
        <v>110.5</v>
      </c>
      <c r="K2403" s="13">
        <v>217.94499999999999</v>
      </c>
      <c r="L2403" s="13">
        <v>300.16300000000001</v>
      </c>
      <c r="M2403" s="13">
        <v>50.384999999999998</v>
      </c>
      <c r="N2403" s="13">
        <v>69.736999999999995</v>
      </c>
      <c r="O2403" s="13">
        <v>138.31100000000001</v>
      </c>
      <c r="P2403" s="13">
        <v>91.537999999999997</v>
      </c>
      <c r="Q2403" s="13">
        <v>109.898</v>
      </c>
      <c r="R2403" s="13">
        <v>49.32</v>
      </c>
      <c r="S2403" s="13">
        <f t="shared" si="48"/>
        <v>601.89</v>
      </c>
      <c r="T2403" s="13">
        <v>53</v>
      </c>
      <c r="U2403" s="13">
        <v>19.5</v>
      </c>
    </row>
    <row r="2404" spans="1:21" s="4" customFormat="1">
      <c r="A2404" s="10">
        <v>43285</v>
      </c>
      <c r="B2404" s="13">
        <v>441.02</v>
      </c>
      <c r="C2404" s="13">
        <v>265.50299999999999</v>
      </c>
      <c r="D2404" s="13">
        <v>61.731999999999999</v>
      </c>
      <c r="E2404" s="13">
        <v>116.675</v>
      </c>
      <c r="F2404" s="13">
        <v>131.81399999999999</v>
      </c>
      <c r="G2404" s="13">
        <v>90.137</v>
      </c>
      <c r="H2404" s="13">
        <v>140.667</v>
      </c>
      <c r="I2404" s="13">
        <v>143</v>
      </c>
      <c r="J2404" s="13">
        <v>110.5</v>
      </c>
      <c r="K2404" s="13">
        <v>217.43899999999999</v>
      </c>
      <c r="L2404" s="13">
        <v>301.48500000000001</v>
      </c>
      <c r="M2404" s="13">
        <v>48.786999999999999</v>
      </c>
      <c r="N2404" s="13">
        <v>68.700999999999993</v>
      </c>
      <c r="O2404" s="13">
        <v>135.36199999999999</v>
      </c>
      <c r="P2404" s="13">
        <v>89.405000000000001</v>
      </c>
      <c r="Q2404" s="13">
        <v>106.30200000000001</v>
      </c>
      <c r="R2404" s="13">
        <v>49</v>
      </c>
      <c r="S2404" s="13">
        <f t="shared" si="48"/>
        <v>601.65</v>
      </c>
      <c r="T2404" s="13">
        <v>53</v>
      </c>
      <c r="U2404" s="13">
        <v>19.5</v>
      </c>
    </row>
    <row r="2405" spans="1:21" s="4" customFormat="1">
      <c r="A2405" s="10">
        <v>43286</v>
      </c>
      <c r="B2405" s="13">
        <v>429.08499999999998</v>
      </c>
      <c r="C2405" s="13">
        <v>262.13299999999998</v>
      </c>
      <c r="D2405" s="13">
        <v>60.368000000000002</v>
      </c>
      <c r="E2405" s="13">
        <v>111.565</v>
      </c>
      <c r="F2405" s="13">
        <v>121.642</v>
      </c>
      <c r="G2405" s="13">
        <v>89.066999999999993</v>
      </c>
      <c r="H2405" s="13">
        <v>136.667</v>
      </c>
      <c r="I2405" s="13">
        <v>143</v>
      </c>
      <c r="J2405" s="13">
        <v>110.5</v>
      </c>
      <c r="K2405" s="13">
        <v>212.39099999999999</v>
      </c>
      <c r="L2405" s="13">
        <v>295.19</v>
      </c>
      <c r="M2405" s="13">
        <v>49.5</v>
      </c>
      <c r="N2405" s="13">
        <v>71.710999999999999</v>
      </c>
      <c r="O2405" s="13">
        <v>135.99299999999999</v>
      </c>
      <c r="P2405" s="13">
        <v>89.897000000000006</v>
      </c>
      <c r="Q2405" s="13">
        <v>106.611</v>
      </c>
      <c r="R2405" s="13">
        <v>49</v>
      </c>
      <c r="S2405" s="13">
        <f t="shared" si="48"/>
        <v>602.29999999999995</v>
      </c>
      <c r="T2405" s="13">
        <v>53</v>
      </c>
      <c r="U2405" s="13">
        <v>19.5</v>
      </c>
    </row>
    <row r="2406" spans="1:21" s="4" customFormat="1">
      <c r="A2406" s="10">
        <v>43287</v>
      </c>
      <c r="B2406" s="13">
        <v>416.416</v>
      </c>
      <c r="C2406" s="13">
        <v>254.529</v>
      </c>
      <c r="D2406" s="13">
        <v>58.863999999999997</v>
      </c>
      <c r="E2406" s="13">
        <v>108.038</v>
      </c>
      <c r="F2406" s="13">
        <v>116.31</v>
      </c>
      <c r="G2406" s="13">
        <v>87.3</v>
      </c>
      <c r="H2406" s="13">
        <v>135.392</v>
      </c>
      <c r="I2406" s="13">
        <v>143</v>
      </c>
      <c r="J2406" s="13">
        <v>110.5</v>
      </c>
      <c r="K2406" s="13">
        <v>204.666</v>
      </c>
      <c r="L2406" s="13">
        <v>289.10399999999998</v>
      </c>
      <c r="M2406" s="13">
        <v>49.5</v>
      </c>
      <c r="N2406" s="13">
        <v>72.596000000000004</v>
      </c>
      <c r="O2406" s="13">
        <v>135.73599999999999</v>
      </c>
      <c r="P2406" s="13">
        <v>89.471999999999994</v>
      </c>
      <c r="Q2406" s="13">
        <v>106.83499999999999</v>
      </c>
      <c r="R2406" s="13">
        <v>49</v>
      </c>
      <c r="S2406" s="13">
        <f t="shared" si="48"/>
        <v>601.95000000000005</v>
      </c>
      <c r="T2406" s="13">
        <v>53</v>
      </c>
      <c r="U2406" s="13">
        <v>19.5</v>
      </c>
    </row>
    <row r="2407" spans="1:21" s="4" customFormat="1">
      <c r="A2407" s="10">
        <v>43288</v>
      </c>
      <c r="B2407" s="13">
        <v>416.416</v>
      </c>
      <c r="C2407" s="13">
        <v>254.529</v>
      </c>
      <c r="D2407" s="13">
        <v>58.863999999999997</v>
      </c>
      <c r="E2407" s="13">
        <v>108.038</v>
      </c>
      <c r="F2407" s="13">
        <v>116.31</v>
      </c>
      <c r="G2407" s="13">
        <v>87.3</v>
      </c>
      <c r="H2407" s="13">
        <v>135.392</v>
      </c>
      <c r="I2407" s="13">
        <v>143</v>
      </c>
      <c r="J2407" s="13">
        <v>110.5</v>
      </c>
      <c r="K2407" s="13">
        <v>204.666</v>
      </c>
      <c r="L2407" s="13">
        <v>289.10399999999998</v>
      </c>
      <c r="M2407" s="13">
        <v>49.5</v>
      </c>
      <c r="N2407" s="13">
        <v>72.596000000000004</v>
      </c>
      <c r="O2407" s="13">
        <v>135.73599999999999</v>
      </c>
      <c r="P2407" s="13">
        <v>89.471999999999994</v>
      </c>
      <c r="Q2407" s="13">
        <v>106.83499999999999</v>
      </c>
      <c r="R2407" s="13">
        <v>49</v>
      </c>
      <c r="S2407" s="13">
        <f t="shared" si="48"/>
        <v>601.95000000000005</v>
      </c>
      <c r="T2407" s="13">
        <v>53</v>
      </c>
      <c r="U2407" s="13">
        <v>19.5</v>
      </c>
    </row>
    <row r="2408" spans="1:21" s="4" customFormat="1">
      <c r="A2408" s="10">
        <v>43289</v>
      </c>
      <c r="B2408" s="13">
        <v>416.416</v>
      </c>
      <c r="C2408" s="13">
        <v>254.529</v>
      </c>
      <c r="D2408" s="13">
        <v>58.863999999999997</v>
      </c>
      <c r="E2408" s="13">
        <v>108.038</v>
      </c>
      <c r="F2408" s="13">
        <v>116.31</v>
      </c>
      <c r="G2408" s="13">
        <v>87.3</v>
      </c>
      <c r="H2408" s="13">
        <v>135.392</v>
      </c>
      <c r="I2408" s="13">
        <v>143</v>
      </c>
      <c r="J2408" s="13">
        <v>110.5</v>
      </c>
      <c r="K2408" s="13">
        <v>204.666</v>
      </c>
      <c r="L2408" s="13">
        <v>289.10399999999998</v>
      </c>
      <c r="M2408" s="13">
        <v>49.5</v>
      </c>
      <c r="N2408" s="13">
        <v>72.596000000000004</v>
      </c>
      <c r="O2408" s="13">
        <v>135.73599999999999</v>
      </c>
      <c r="P2408" s="13">
        <v>89.471999999999994</v>
      </c>
      <c r="Q2408" s="13">
        <v>106.83499999999999</v>
      </c>
      <c r="R2408" s="13">
        <v>49</v>
      </c>
      <c r="S2408" s="13">
        <f t="shared" si="48"/>
        <v>601.95000000000005</v>
      </c>
      <c r="T2408" s="13">
        <v>53</v>
      </c>
      <c r="U2408" s="13">
        <v>19.5</v>
      </c>
    </row>
    <row r="2409" spans="1:21" s="4" customFormat="1">
      <c r="A2409" s="10">
        <v>43290</v>
      </c>
      <c r="B2409" s="13">
        <v>417.42500000000001</v>
      </c>
      <c r="C2409" s="13">
        <v>248.666</v>
      </c>
      <c r="D2409" s="13">
        <v>57.255000000000003</v>
      </c>
      <c r="E2409" s="13">
        <v>105.977</v>
      </c>
      <c r="F2409" s="13">
        <v>114.017</v>
      </c>
      <c r="G2409" s="13">
        <v>85.370999999999995</v>
      </c>
      <c r="H2409" s="13">
        <v>128.89099999999999</v>
      </c>
      <c r="I2409" s="13">
        <v>143</v>
      </c>
      <c r="J2409" s="13">
        <v>110.5</v>
      </c>
      <c r="K2409" s="13">
        <v>191.452</v>
      </c>
      <c r="L2409" s="13">
        <v>279.815</v>
      </c>
      <c r="M2409" s="13">
        <v>49.5</v>
      </c>
      <c r="N2409" s="13">
        <v>69.888999999999996</v>
      </c>
      <c r="O2409" s="13">
        <v>129.93199999999999</v>
      </c>
      <c r="P2409" s="13">
        <v>86.965000000000003</v>
      </c>
      <c r="Q2409" s="13">
        <v>104.005</v>
      </c>
      <c r="R2409" s="13">
        <v>49</v>
      </c>
      <c r="S2409" s="13">
        <f t="shared" si="48"/>
        <v>602.49</v>
      </c>
      <c r="T2409" s="13">
        <v>53</v>
      </c>
      <c r="U2409" s="13">
        <v>19.5</v>
      </c>
    </row>
    <row r="2410" spans="1:21" s="4" customFormat="1">
      <c r="A2410" s="10">
        <v>43291</v>
      </c>
      <c r="B2410" s="13">
        <v>420.75200000000001</v>
      </c>
      <c r="C2410" s="13">
        <v>243.43299999999999</v>
      </c>
      <c r="D2410" s="13">
        <v>56.040999999999997</v>
      </c>
      <c r="E2410" s="13">
        <v>103.536</v>
      </c>
      <c r="F2410" s="13">
        <v>111.399</v>
      </c>
      <c r="G2410" s="13">
        <v>83.866</v>
      </c>
      <c r="H2410" s="13">
        <v>123.673</v>
      </c>
      <c r="I2410" s="13">
        <v>143</v>
      </c>
      <c r="J2410" s="13">
        <v>110.5</v>
      </c>
      <c r="K2410" s="13">
        <v>187.345</v>
      </c>
      <c r="L2410" s="13">
        <v>294.19299999999998</v>
      </c>
      <c r="M2410" s="13">
        <v>49.5</v>
      </c>
      <c r="N2410" s="13">
        <v>68.465999999999994</v>
      </c>
      <c r="O2410" s="13">
        <v>125.43899999999999</v>
      </c>
      <c r="P2410" s="13">
        <v>84.201999999999998</v>
      </c>
      <c r="Q2410" s="13">
        <v>102.306</v>
      </c>
      <c r="R2410" s="13">
        <v>49</v>
      </c>
      <c r="S2410" s="13">
        <f t="shared" si="48"/>
        <v>602.39</v>
      </c>
      <c r="T2410" s="13">
        <v>53</v>
      </c>
      <c r="U2410" s="13">
        <v>19.5</v>
      </c>
    </row>
    <row r="2411" spans="1:21" s="4" customFormat="1">
      <c r="A2411" s="10">
        <v>43292</v>
      </c>
      <c r="B2411" s="13">
        <v>439.49700000000001</v>
      </c>
      <c r="C2411" s="13">
        <v>252.59399999999999</v>
      </c>
      <c r="D2411" s="13">
        <v>58.372</v>
      </c>
      <c r="E2411" s="13">
        <v>112.571</v>
      </c>
      <c r="F2411" s="13">
        <v>117.233</v>
      </c>
      <c r="G2411" s="13">
        <v>85.531999999999996</v>
      </c>
      <c r="H2411" s="13">
        <v>127.5</v>
      </c>
      <c r="I2411" s="13">
        <v>143</v>
      </c>
      <c r="J2411" s="13">
        <v>110.5</v>
      </c>
      <c r="K2411" s="13">
        <v>195.833</v>
      </c>
      <c r="L2411" s="13">
        <v>321.04000000000002</v>
      </c>
      <c r="M2411" s="13">
        <v>49.5</v>
      </c>
      <c r="N2411" s="13">
        <v>70.227999999999994</v>
      </c>
      <c r="O2411" s="13">
        <v>125.634</v>
      </c>
      <c r="P2411" s="13">
        <v>82.376999999999995</v>
      </c>
      <c r="Q2411" s="13">
        <v>101.991</v>
      </c>
      <c r="R2411" s="13">
        <v>49</v>
      </c>
      <c r="S2411" s="13">
        <f t="shared" si="48"/>
        <v>602.02</v>
      </c>
      <c r="T2411" s="13">
        <v>53</v>
      </c>
      <c r="U2411" s="13">
        <v>19.5</v>
      </c>
    </row>
    <row r="2412" spans="1:21" s="4" customFormat="1">
      <c r="A2412" s="10">
        <v>43293</v>
      </c>
      <c r="B2412" s="13">
        <v>432.18200000000002</v>
      </c>
      <c r="C2412" s="13">
        <v>249.744</v>
      </c>
      <c r="D2412" s="13">
        <v>56.47</v>
      </c>
      <c r="E2412" s="13">
        <v>111.803</v>
      </c>
      <c r="F2412" s="13">
        <v>114.116</v>
      </c>
      <c r="G2412" s="13">
        <v>84.352999999999994</v>
      </c>
      <c r="H2412" s="13">
        <v>125.667</v>
      </c>
      <c r="I2412" s="13">
        <v>143</v>
      </c>
      <c r="J2412" s="13">
        <v>110.5</v>
      </c>
      <c r="K2412" s="13">
        <v>187.667</v>
      </c>
      <c r="L2412" s="13">
        <v>328.42500000000001</v>
      </c>
      <c r="M2412" s="13">
        <v>49.5</v>
      </c>
      <c r="N2412" s="13">
        <v>68.822000000000003</v>
      </c>
      <c r="O2412" s="13">
        <v>124.852</v>
      </c>
      <c r="P2412" s="13">
        <v>81.198999999999998</v>
      </c>
      <c r="Q2412" s="13">
        <v>100.92</v>
      </c>
      <c r="R2412" s="13">
        <v>49</v>
      </c>
      <c r="S2412" s="13">
        <f t="shared" si="48"/>
        <v>602.33000000000004</v>
      </c>
      <c r="T2412" s="13">
        <v>53</v>
      </c>
      <c r="U2412" s="13">
        <v>19.5</v>
      </c>
    </row>
    <row r="2413" spans="1:21" s="4" customFormat="1">
      <c r="A2413" s="10">
        <v>43294</v>
      </c>
      <c r="B2413" s="13">
        <v>422.07499999999999</v>
      </c>
      <c r="C2413" s="13">
        <v>243.76400000000001</v>
      </c>
      <c r="D2413" s="13">
        <v>54.631999999999998</v>
      </c>
      <c r="E2413" s="13">
        <v>109.236</v>
      </c>
      <c r="F2413" s="13">
        <v>111.43899999999999</v>
      </c>
      <c r="G2413" s="13">
        <v>82.534999999999997</v>
      </c>
      <c r="H2413" s="13">
        <v>124.605</v>
      </c>
      <c r="I2413" s="13">
        <v>143</v>
      </c>
      <c r="J2413" s="13">
        <v>110.5</v>
      </c>
      <c r="K2413" s="13">
        <v>182.887</v>
      </c>
      <c r="L2413" s="13">
        <v>324.86200000000002</v>
      </c>
      <c r="M2413" s="13">
        <v>45.555</v>
      </c>
      <c r="N2413" s="13">
        <v>67.251999999999995</v>
      </c>
      <c r="O2413" s="13">
        <v>120.43899999999999</v>
      </c>
      <c r="P2413" s="13">
        <v>79.61</v>
      </c>
      <c r="Q2413" s="13">
        <v>97.052999999999997</v>
      </c>
      <c r="R2413" s="13">
        <v>47.942999999999998</v>
      </c>
      <c r="S2413" s="13">
        <f t="shared" si="48"/>
        <v>602.01</v>
      </c>
      <c r="T2413" s="13">
        <v>53</v>
      </c>
      <c r="U2413" s="13">
        <v>19.5</v>
      </c>
    </row>
    <row r="2414" spans="1:21" s="4" customFormat="1">
      <c r="A2414" s="10">
        <v>43295</v>
      </c>
      <c r="B2414" s="13">
        <v>422.07499999999999</v>
      </c>
      <c r="C2414" s="13">
        <v>243.76400000000001</v>
      </c>
      <c r="D2414" s="13">
        <v>54.631999999999998</v>
      </c>
      <c r="E2414" s="13">
        <v>109.236</v>
      </c>
      <c r="F2414" s="13">
        <v>111.43899999999999</v>
      </c>
      <c r="G2414" s="13">
        <v>82.534999999999997</v>
      </c>
      <c r="H2414" s="13">
        <v>124.605</v>
      </c>
      <c r="I2414" s="13">
        <v>143</v>
      </c>
      <c r="J2414" s="13">
        <v>110.5</v>
      </c>
      <c r="K2414" s="13">
        <v>182.887</v>
      </c>
      <c r="L2414" s="13">
        <v>324.86200000000002</v>
      </c>
      <c r="M2414" s="13">
        <v>45.555</v>
      </c>
      <c r="N2414" s="13">
        <v>67.251999999999995</v>
      </c>
      <c r="O2414" s="13">
        <v>120.43899999999999</v>
      </c>
      <c r="P2414" s="13">
        <v>79.61</v>
      </c>
      <c r="Q2414" s="13">
        <v>97.052999999999997</v>
      </c>
      <c r="R2414" s="13">
        <v>47.942999999999998</v>
      </c>
      <c r="S2414" s="13">
        <f t="shared" si="48"/>
        <v>602.01</v>
      </c>
      <c r="T2414" s="13">
        <v>53</v>
      </c>
      <c r="U2414" s="13">
        <v>19.5</v>
      </c>
    </row>
    <row r="2415" spans="1:21" s="4" customFormat="1">
      <c r="A2415" s="10">
        <v>43296</v>
      </c>
      <c r="B2415" s="13">
        <v>422.07499999999999</v>
      </c>
      <c r="C2415" s="13">
        <v>243.76400000000001</v>
      </c>
      <c r="D2415" s="13">
        <v>54.631999999999998</v>
      </c>
      <c r="E2415" s="13">
        <v>109.236</v>
      </c>
      <c r="F2415" s="13">
        <v>111.43899999999999</v>
      </c>
      <c r="G2415" s="13">
        <v>82.534999999999997</v>
      </c>
      <c r="H2415" s="13">
        <v>124.605</v>
      </c>
      <c r="I2415" s="13">
        <v>143</v>
      </c>
      <c r="J2415" s="13">
        <v>110.5</v>
      </c>
      <c r="K2415" s="13">
        <v>182.887</v>
      </c>
      <c r="L2415" s="13">
        <v>324.86200000000002</v>
      </c>
      <c r="M2415" s="13">
        <v>45.555</v>
      </c>
      <c r="N2415" s="13">
        <v>67.251999999999995</v>
      </c>
      <c r="O2415" s="13">
        <v>120.43899999999999</v>
      </c>
      <c r="P2415" s="13">
        <v>79.61</v>
      </c>
      <c r="Q2415" s="13">
        <v>97.052999999999997</v>
      </c>
      <c r="R2415" s="13">
        <v>47.942999999999998</v>
      </c>
      <c r="S2415" s="13">
        <f t="shared" si="48"/>
        <v>602.01</v>
      </c>
      <c r="T2415" s="13">
        <v>53</v>
      </c>
      <c r="U2415" s="13">
        <v>19.5</v>
      </c>
    </row>
    <row r="2416" spans="1:21" s="4" customFormat="1">
      <c r="A2416" s="10">
        <v>43297</v>
      </c>
      <c r="B2416" s="13">
        <v>431.20100000000002</v>
      </c>
      <c r="C2416" s="13">
        <v>244.946</v>
      </c>
      <c r="D2416" s="13">
        <v>56.174999999999997</v>
      </c>
      <c r="E2416" s="13">
        <v>111.246</v>
      </c>
      <c r="F2416" s="13">
        <v>112.247</v>
      </c>
      <c r="G2416" s="13">
        <v>83.278000000000006</v>
      </c>
      <c r="H2416" s="13">
        <v>126.72199999999999</v>
      </c>
      <c r="I2416" s="13">
        <v>143</v>
      </c>
      <c r="J2416" s="13">
        <v>110.5</v>
      </c>
      <c r="K2416" s="13">
        <v>181.499</v>
      </c>
      <c r="L2416" s="13">
        <v>327.18400000000003</v>
      </c>
      <c r="M2416" s="13">
        <v>45.555</v>
      </c>
      <c r="N2416" s="13">
        <v>64.415000000000006</v>
      </c>
      <c r="O2416" s="13">
        <v>116.84399999999999</v>
      </c>
      <c r="P2416" s="13">
        <v>76.817999999999998</v>
      </c>
      <c r="Q2416" s="13">
        <v>95.185000000000002</v>
      </c>
      <c r="R2416" s="13">
        <v>47.942999999999998</v>
      </c>
      <c r="S2416" s="13">
        <f t="shared" si="48"/>
        <v>602.6</v>
      </c>
      <c r="T2416" s="13">
        <v>53</v>
      </c>
      <c r="U2416" s="13">
        <v>19.5</v>
      </c>
    </row>
    <row r="2417" spans="1:21" s="4" customFormat="1">
      <c r="A2417" s="10">
        <v>43298</v>
      </c>
      <c r="B2417" s="13">
        <v>436.99200000000002</v>
      </c>
      <c r="C2417" s="13">
        <v>244.696</v>
      </c>
      <c r="D2417" s="13">
        <v>56.247</v>
      </c>
      <c r="E2417" s="13">
        <v>112.461</v>
      </c>
      <c r="F2417" s="13">
        <v>114.137</v>
      </c>
      <c r="G2417" s="13">
        <v>83.718000000000004</v>
      </c>
      <c r="H2417" s="13">
        <v>128.60900000000001</v>
      </c>
      <c r="I2417" s="13">
        <v>143</v>
      </c>
      <c r="J2417" s="13">
        <v>110.5</v>
      </c>
      <c r="K2417" s="13">
        <v>181.60900000000001</v>
      </c>
      <c r="L2417" s="13">
        <v>323.02600000000001</v>
      </c>
      <c r="M2417" s="13">
        <v>45.555</v>
      </c>
      <c r="N2417" s="13">
        <v>64.090999999999994</v>
      </c>
      <c r="O2417" s="13">
        <v>116.295</v>
      </c>
      <c r="P2417" s="13">
        <v>78.084999999999994</v>
      </c>
      <c r="Q2417" s="13">
        <v>94.894999999999996</v>
      </c>
      <c r="R2417" s="13">
        <v>47.942999999999998</v>
      </c>
      <c r="S2417" s="13">
        <f t="shared" si="48"/>
        <v>602.59</v>
      </c>
      <c r="T2417" s="13">
        <v>53</v>
      </c>
      <c r="U2417" s="13">
        <v>19.5</v>
      </c>
    </row>
    <row r="2418" spans="1:21" s="4" customFormat="1">
      <c r="A2418" s="10">
        <v>43299</v>
      </c>
      <c r="B2418" s="13">
        <v>435.79300000000001</v>
      </c>
      <c r="C2418" s="13">
        <v>243.798</v>
      </c>
      <c r="D2418" s="13">
        <v>55.555999999999997</v>
      </c>
      <c r="E2418" s="13">
        <v>111.35299999999999</v>
      </c>
      <c r="F2418" s="13">
        <v>114.86199999999999</v>
      </c>
      <c r="G2418" s="13">
        <v>82.715999999999994</v>
      </c>
      <c r="H2418" s="13">
        <v>132.77799999999999</v>
      </c>
      <c r="I2418" s="13">
        <v>143</v>
      </c>
      <c r="J2418" s="13">
        <v>110.5</v>
      </c>
      <c r="K2418" s="13">
        <v>182.94399999999999</v>
      </c>
      <c r="L2418" s="13">
        <v>317.887</v>
      </c>
      <c r="M2418" s="13">
        <v>45.555</v>
      </c>
      <c r="N2418" s="13">
        <v>64.25</v>
      </c>
      <c r="O2418" s="13">
        <v>116.273</v>
      </c>
      <c r="P2418" s="13">
        <v>77.912999999999997</v>
      </c>
      <c r="Q2418" s="13">
        <v>93.832999999999998</v>
      </c>
      <c r="R2418" s="13">
        <v>47.942999999999998</v>
      </c>
      <c r="S2418" s="13">
        <f t="shared" si="48"/>
        <v>602.51</v>
      </c>
      <c r="T2418" s="13">
        <v>53</v>
      </c>
      <c r="U2418" s="13">
        <v>19.5</v>
      </c>
    </row>
    <row r="2419" spans="1:21" s="4" customFormat="1">
      <c r="A2419" s="10">
        <v>43300</v>
      </c>
      <c r="B2419" s="13">
        <v>439.10899999999998</v>
      </c>
      <c r="C2419" s="13">
        <v>238.315</v>
      </c>
      <c r="D2419" s="13">
        <v>56.456000000000003</v>
      </c>
      <c r="E2419" s="13">
        <v>111.51600000000001</v>
      </c>
      <c r="F2419" s="13">
        <v>115.93300000000001</v>
      </c>
      <c r="G2419" s="13">
        <v>83.198999999999998</v>
      </c>
      <c r="H2419" s="13">
        <v>135.78</v>
      </c>
      <c r="I2419" s="13">
        <v>143</v>
      </c>
      <c r="J2419" s="13">
        <v>110.5</v>
      </c>
      <c r="K2419" s="13">
        <v>187.61</v>
      </c>
      <c r="L2419" s="13">
        <v>315.14999999999998</v>
      </c>
      <c r="M2419" s="13">
        <v>45.555</v>
      </c>
      <c r="N2419" s="13">
        <v>64.614999999999995</v>
      </c>
      <c r="O2419" s="13">
        <v>116.753</v>
      </c>
      <c r="P2419" s="13">
        <v>78.570999999999998</v>
      </c>
      <c r="Q2419" s="13">
        <v>93.278000000000006</v>
      </c>
      <c r="R2419" s="13">
        <v>47.942999999999998</v>
      </c>
      <c r="S2419" s="13">
        <f t="shared" si="48"/>
        <v>602.24</v>
      </c>
      <c r="T2419" s="13">
        <v>53</v>
      </c>
      <c r="U2419" s="13">
        <v>19.5</v>
      </c>
    </row>
    <row r="2420" spans="1:21" s="4" customFormat="1">
      <c r="A2420" s="10">
        <v>43301</v>
      </c>
      <c r="B2420" s="13">
        <v>431.49200000000002</v>
      </c>
      <c r="C2420" s="13">
        <v>230.553</v>
      </c>
      <c r="D2420" s="13">
        <v>55.796999999999997</v>
      </c>
      <c r="E2420" s="13">
        <v>111.241</v>
      </c>
      <c r="F2420" s="13">
        <v>115.99299999999999</v>
      </c>
      <c r="G2420" s="13">
        <v>82.585999999999999</v>
      </c>
      <c r="H2420" s="13">
        <v>134.5</v>
      </c>
      <c r="I2420" s="13">
        <v>143</v>
      </c>
      <c r="J2420" s="13">
        <v>110.5</v>
      </c>
      <c r="K2420" s="13">
        <v>184.88399999999999</v>
      </c>
      <c r="L2420" s="13">
        <v>309.68200000000002</v>
      </c>
      <c r="M2420" s="13">
        <v>45.555</v>
      </c>
      <c r="N2420" s="13">
        <v>63.97</v>
      </c>
      <c r="O2420" s="13">
        <v>118.446</v>
      </c>
      <c r="P2420" s="13">
        <v>78.054000000000002</v>
      </c>
      <c r="Q2420" s="13">
        <v>92.388000000000005</v>
      </c>
      <c r="R2420" s="13">
        <v>47.942999999999998</v>
      </c>
      <c r="S2420" s="13">
        <f t="shared" si="48"/>
        <v>602.79999999999995</v>
      </c>
      <c r="T2420" s="13">
        <v>53</v>
      </c>
      <c r="U2420" s="13">
        <v>19.5</v>
      </c>
    </row>
    <row r="2421" spans="1:21" s="4" customFormat="1">
      <c r="A2421" s="10">
        <v>43302</v>
      </c>
      <c r="B2421" s="13">
        <v>431.49200000000002</v>
      </c>
      <c r="C2421" s="13">
        <v>230.553</v>
      </c>
      <c r="D2421" s="13">
        <v>55.796999999999997</v>
      </c>
      <c r="E2421" s="13">
        <v>111.241</v>
      </c>
      <c r="F2421" s="13">
        <v>115.99299999999999</v>
      </c>
      <c r="G2421" s="13">
        <v>82.585999999999999</v>
      </c>
      <c r="H2421" s="13">
        <v>134.5</v>
      </c>
      <c r="I2421" s="13">
        <v>143</v>
      </c>
      <c r="J2421" s="13">
        <v>110.5</v>
      </c>
      <c r="K2421" s="13">
        <v>184.88399999999999</v>
      </c>
      <c r="L2421" s="13">
        <v>309.68200000000002</v>
      </c>
      <c r="M2421" s="13">
        <v>45.555</v>
      </c>
      <c r="N2421" s="13">
        <v>63.97</v>
      </c>
      <c r="O2421" s="13">
        <v>118.446</v>
      </c>
      <c r="P2421" s="13">
        <v>78.054000000000002</v>
      </c>
      <c r="Q2421" s="13">
        <v>92.388000000000005</v>
      </c>
      <c r="R2421" s="13">
        <v>47.942999999999998</v>
      </c>
      <c r="S2421" s="13">
        <f t="shared" si="48"/>
        <v>602.79999999999995</v>
      </c>
      <c r="T2421" s="13">
        <v>53</v>
      </c>
      <c r="U2421" s="13">
        <v>19.5</v>
      </c>
    </row>
    <row r="2422" spans="1:21" s="4" customFormat="1">
      <c r="A2422" s="10">
        <v>43303</v>
      </c>
      <c r="B2422" s="13">
        <v>431.49200000000002</v>
      </c>
      <c r="C2422" s="13">
        <v>230.553</v>
      </c>
      <c r="D2422" s="13">
        <v>55.796999999999997</v>
      </c>
      <c r="E2422" s="13">
        <v>111.241</v>
      </c>
      <c r="F2422" s="13">
        <v>115.99299999999999</v>
      </c>
      <c r="G2422" s="13">
        <v>82.585999999999999</v>
      </c>
      <c r="H2422" s="13">
        <v>134.5</v>
      </c>
      <c r="I2422" s="13">
        <v>143</v>
      </c>
      <c r="J2422" s="13">
        <v>110.5</v>
      </c>
      <c r="K2422" s="13">
        <v>184.88399999999999</v>
      </c>
      <c r="L2422" s="13">
        <v>309.68200000000002</v>
      </c>
      <c r="M2422" s="13">
        <v>45.555</v>
      </c>
      <c r="N2422" s="13">
        <v>63.97</v>
      </c>
      <c r="O2422" s="13">
        <v>118.446</v>
      </c>
      <c r="P2422" s="13">
        <v>78.054000000000002</v>
      </c>
      <c r="Q2422" s="13">
        <v>92.388000000000005</v>
      </c>
      <c r="R2422" s="13">
        <v>47.942999999999998</v>
      </c>
      <c r="S2422" s="13">
        <f t="shared" si="48"/>
        <v>602.79999999999995</v>
      </c>
      <c r="T2422" s="13">
        <v>53</v>
      </c>
      <c r="U2422" s="13">
        <v>19.5</v>
      </c>
    </row>
    <row r="2423" spans="1:21" s="4" customFormat="1">
      <c r="A2423" s="10">
        <v>43304</v>
      </c>
      <c r="B2423" s="13">
        <v>439.80099999999999</v>
      </c>
      <c r="C2423" s="13">
        <v>225.05500000000001</v>
      </c>
      <c r="D2423" s="13">
        <v>55.362000000000002</v>
      </c>
      <c r="E2423" s="13">
        <v>110.58499999999999</v>
      </c>
      <c r="F2423" s="13">
        <v>113.834</v>
      </c>
      <c r="G2423" s="13">
        <v>82.25</v>
      </c>
      <c r="H2423" s="13">
        <v>133.78</v>
      </c>
      <c r="I2423" s="13">
        <v>143</v>
      </c>
      <c r="J2423" s="13">
        <v>110.5</v>
      </c>
      <c r="K2423" s="13">
        <v>188.446</v>
      </c>
      <c r="L2423" s="13">
        <v>304.40600000000001</v>
      </c>
      <c r="M2423" s="13">
        <v>45.555</v>
      </c>
      <c r="N2423" s="13">
        <v>63.496000000000002</v>
      </c>
      <c r="O2423" s="13">
        <v>115.72199999999999</v>
      </c>
      <c r="P2423" s="13">
        <v>76.924999999999997</v>
      </c>
      <c r="Q2423" s="13">
        <v>91.881</v>
      </c>
      <c r="R2423" s="13">
        <v>47.942999999999998</v>
      </c>
      <c r="S2423" s="13">
        <f t="shared" si="48"/>
        <v>602.97</v>
      </c>
      <c r="T2423" s="13">
        <v>53</v>
      </c>
      <c r="U2423" s="13">
        <v>19.5</v>
      </c>
    </row>
    <row r="2424" spans="1:21" s="4" customFormat="1">
      <c r="A2424" s="10">
        <v>43305</v>
      </c>
      <c r="B2424" s="13">
        <v>446.66300000000001</v>
      </c>
      <c r="C2424" s="13">
        <v>224.10300000000001</v>
      </c>
      <c r="D2424" s="13">
        <v>55.578000000000003</v>
      </c>
      <c r="E2424" s="13">
        <v>110.57899999999999</v>
      </c>
      <c r="F2424" s="13">
        <v>114.32899999999999</v>
      </c>
      <c r="G2424" s="13">
        <v>82.328999999999994</v>
      </c>
      <c r="H2424" s="13">
        <v>140.27799999999999</v>
      </c>
      <c r="I2424" s="13">
        <v>143</v>
      </c>
      <c r="J2424" s="13">
        <v>110.5</v>
      </c>
      <c r="K2424" s="13">
        <v>180.5</v>
      </c>
      <c r="L2424" s="13">
        <v>318.50700000000001</v>
      </c>
      <c r="M2424" s="13">
        <v>45.555</v>
      </c>
      <c r="N2424" s="13">
        <v>62.015000000000001</v>
      </c>
      <c r="O2424" s="13">
        <v>113.244</v>
      </c>
      <c r="P2424" s="13">
        <v>75.415000000000006</v>
      </c>
      <c r="Q2424" s="13">
        <v>89.287999999999997</v>
      </c>
      <c r="R2424" s="13">
        <v>47.942999999999998</v>
      </c>
      <c r="S2424" s="13">
        <f t="shared" si="48"/>
        <v>602.54999999999995</v>
      </c>
      <c r="T2424" s="13">
        <v>53</v>
      </c>
      <c r="U2424" s="13">
        <v>19.5</v>
      </c>
    </row>
    <row r="2425" spans="1:21" s="4" customFormat="1">
      <c r="A2425" s="10">
        <v>43306</v>
      </c>
      <c r="B2425" s="13">
        <v>433.58</v>
      </c>
      <c r="C2425" s="13">
        <v>215.16800000000001</v>
      </c>
      <c r="D2425" s="13">
        <v>52.993000000000002</v>
      </c>
      <c r="E2425" s="13">
        <v>107.831</v>
      </c>
      <c r="F2425" s="13">
        <v>111.125</v>
      </c>
      <c r="G2425" s="13">
        <v>79.917000000000002</v>
      </c>
      <c r="H2425" s="13">
        <v>135.11099999999999</v>
      </c>
      <c r="I2425" s="13">
        <v>143</v>
      </c>
      <c r="J2425" s="13">
        <v>110.5</v>
      </c>
      <c r="K2425" s="13">
        <v>177.05600000000001</v>
      </c>
      <c r="L2425" s="13">
        <v>316.20699999999999</v>
      </c>
      <c r="M2425" s="13">
        <v>45.555</v>
      </c>
      <c r="N2425" s="13">
        <v>60.414000000000001</v>
      </c>
      <c r="O2425" s="13">
        <v>109.78100000000001</v>
      </c>
      <c r="P2425" s="13">
        <v>74.402000000000001</v>
      </c>
      <c r="Q2425" s="13">
        <v>85.558999999999997</v>
      </c>
      <c r="R2425" s="13">
        <v>47.942999999999998</v>
      </c>
      <c r="S2425" s="13">
        <f t="shared" si="48"/>
        <v>602.78</v>
      </c>
      <c r="T2425" s="13">
        <v>53</v>
      </c>
      <c r="U2425" s="13">
        <v>19.5</v>
      </c>
    </row>
    <row r="2426" spans="1:21" s="4" customFormat="1">
      <c r="A2426" s="10">
        <v>43307</v>
      </c>
      <c r="B2426" s="13">
        <v>421.11700000000002</v>
      </c>
      <c r="C2426" s="13">
        <v>213.8</v>
      </c>
      <c r="D2426" s="13">
        <v>51.2</v>
      </c>
      <c r="E2426" s="13">
        <v>105.8</v>
      </c>
      <c r="F2426" s="13">
        <v>108.401</v>
      </c>
      <c r="G2426" s="13">
        <v>78.299000000000007</v>
      </c>
      <c r="H2426" s="13">
        <v>133.791</v>
      </c>
      <c r="I2426" s="13">
        <v>143</v>
      </c>
      <c r="J2426" s="13">
        <v>110.5</v>
      </c>
      <c r="K2426" s="13">
        <v>176.77199999999999</v>
      </c>
      <c r="L2426" s="13">
        <v>311.46300000000002</v>
      </c>
      <c r="M2426" s="13">
        <v>45.555</v>
      </c>
      <c r="N2426" s="13">
        <v>57.843000000000004</v>
      </c>
      <c r="O2426" s="13">
        <v>107.26</v>
      </c>
      <c r="P2426" s="13">
        <v>72.206000000000003</v>
      </c>
      <c r="Q2426" s="13">
        <v>83.015000000000001</v>
      </c>
      <c r="R2426" s="13">
        <v>47.942999999999998</v>
      </c>
      <c r="S2426" s="13">
        <f t="shared" si="48"/>
        <v>602.78</v>
      </c>
      <c r="T2426" s="13">
        <v>53</v>
      </c>
      <c r="U2426" s="13">
        <v>19.5</v>
      </c>
    </row>
    <row r="2427" spans="1:21" s="4" customFormat="1">
      <c r="A2427" s="10">
        <v>43308</v>
      </c>
      <c r="B2427" s="13">
        <v>409.995</v>
      </c>
      <c r="C2427" s="13">
        <v>211.726</v>
      </c>
      <c r="D2427" s="13">
        <v>50.067999999999998</v>
      </c>
      <c r="E2427" s="13">
        <v>104.25</v>
      </c>
      <c r="F2427" s="13">
        <v>109.916</v>
      </c>
      <c r="G2427" s="13">
        <v>76.998999999999995</v>
      </c>
      <c r="H2427" s="13">
        <v>132.90199999999999</v>
      </c>
      <c r="I2427" s="13">
        <v>143</v>
      </c>
      <c r="J2427" s="13">
        <v>110.5</v>
      </c>
      <c r="K2427" s="13">
        <v>181.631</v>
      </c>
      <c r="L2427" s="13">
        <v>313.99200000000002</v>
      </c>
      <c r="M2427" s="13">
        <v>45.555</v>
      </c>
      <c r="N2427" s="13">
        <v>56.853999999999999</v>
      </c>
      <c r="O2427" s="13">
        <v>108.175</v>
      </c>
      <c r="P2427" s="13">
        <v>71.781000000000006</v>
      </c>
      <c r="Q2427" s="13">
        <v>81.811000000000007</v>
      </c>
      <c r="R2427" s="13">
        <v>47.942999999999998</v>
      </c>
      <c r="S2427" s="13">
        <f t="shared" si="48"/>
        <v>602.54999999999995</v>
      </c>
      <c r="T2427" s="13">
        <v>53</v>
      </c>
      <c r="U2427" s="13">
        <v>19.5</v>
      </c>
    </row>
    <row r="2428" spans="1:21" s="4" customFormat="1">
      <c r="A2428" s="10">
        <v>43309</v>
      </c>
      <c r="B2428" s="13">
        <v>409.995</v>
      </c>
      <c r="C2428" s="13">
        <v>211.726</v>
      </c>
      <c r="D2428" s="13">
        <v>50.067999999999998</v>
      </c>
      <c r="E2428" s="13">
        <v>104.25</v>
      </c>
      <c r="F2428" s="13">
        <v>109.916</v>
      </c>
      <c r="G2428" s="13">
        <v>76.998999999999995</v>
      </c>
      <c r="H2428" s="13">
        <v>132.90199999999999</v>
      </c>
      <c r="I2428" s="13">
        <v>143</v>
      </c>
      <c r="J2428" s="13">
        <v>110.5</v>
      </c>
      <c r="K2428" s="13">
        <v>181.631</v>
      </c>
      <c r="L2428" s="13">
        <v>313.99200000000002</v>
      </c>
      <c r="M2428" s="13">
        <v>45.555</v>
      </c>
      <c r="N2428" s="13">
        <v>56.853999999999999</v>
      </c>
      <c r="O2428" s="13">
        <v>108.175</v>
      </c>
      <c r="P2428" s="13">
        <v>71.781000000000006</v>
      </c>
      <c r="Q2428" s="13">
        <v>81.811000000000007</v>
      </c>
      <c r="R2428" s="13">
        <v>47.942999999999998</v>
      </c>
      <c r="S2428" s="13">
        <f t="shared" si="48"/>
        <v>602.54999999999995</v>
      </c>
      <c r="T2428" s="13">
        <v>53</v>
      </c>
      <c r="U2428" s="13">
        <v>19.5</v>
      </c>
    </row>
    <row r="2429" spans="1:21" s="4" customFormat="1">
      <c r="A2429" s="10">
        <v>43310</v>
      </c>
      <c r="B2429" s="13">
        <v>409.995</v>
      </c>
      <c r="C2429" s="13">
        <v>211.726</v>
      </c>
      <c r="D2429" s="13">
        <v>50.067999999999998</v>
      </c>
      <c r="E2429" s="13">
        <v>104.25</v>
      </c>
      <c r="F2429" s="13">
        <v>109.916</v>
      </c>
      <c r="G2429" s="13">
        <v>76.998999999999995</v>
      </c>
      <c r="H2429" s="13">
        <v>132.90199999999999</v>
      </c>
      <c r="I2429" s="13">
        <v>143</v>
      </c>
      <c r="J2429" s="13">
        <v>110.5</v>
      </c>
      <c r="K2429" s="13">
        <v>181.631</v>
      </c>
      <c r="L2429" s="13">
        <v>313.99200000000002</v>
      </c>
      <c r="M2429" s="13">
        <v>45.555</v>
      </c>
      <c r="N2429" s="13">
        <v>56.853999999999999</v>
      </c>
      <c r="O2429" s="13">
        <v>108.175</v>
      </c>
      <c r="P2429" s="13">
        <v>71.781000000000006</v>
      </c>
      <c r="Q2429" s="13">
        <v>81.811000000000007</v>
      </c>
      <c r="R2429" s="13">
        <v>47.942999999999998</v>
      </c>
      <c r="S2429" s="13">
        <f t="shared" si="48"/>
        <v>602.54999999999995</v>
      </c>
      <c r="T2429" s="13">
        <v>53</v>
      </c>
      <c r="U2429" s="13">
        <v>19.5</v>
      </c>
    </row>
    <row r="2430" spans="1:21" s="4" customFormat="1">
      <c r="A2430" s="10">
        <v>43311</v>
      </c>
      <c r="B2430" s="13">
        <v>410.87700000000001</v>
      </c>
      <c r="C2430" s="13">
        <v>211.82599999999999</v>
      </c>
      <c r="D2430" s="13">
        <v>48.057000000000002</v>
      </c>
      <c r="E2430" s="13">
        <v>104.358</v>
      </c>
      <c r="F2430" s="13">
        <v>112.62</v>
      </c>
      <c r="G2430" s="13">
        <v>76.968000000000004</v>
      </c>
      <c r="H2430" s="13">
        <v>133.00299999999999</v>
      </c>
      <c r="I2430" s="13">
        <v>143</v>
      </c>
      <c r="J2430" s="13">
        <v>110.5</v>
      </c>
      <c r="K2430" s="13">
        <v>182.446</v>
      </c>
      <c r="L2430" s="13">
        <v>319.32100000000003</v>
      </c>
      <c r="M2430" s="13">
        <v>45.555</v>
      </c>
      <c r="N2430" s="13">
        <v>57.645000000000003</v>
      </c>
      <c r="O2430" s="13">
        <v>109.169</v>
      </c>
      <c r="P2430" s="13">
        <v>72.075999999999993</v>
      </c>
      <c r="Q2430" s="13">
        <v>81.549000000000007</v>
      </c>
      <c r="R2430" s="13">
        <v>47.942999999999998</v>
      </c>
      <c r="S2430" s="13">
        <f t="shared" si="48"/>
        <v>602.74</v>
      </c>
      <c r="T2430" s="13">
        <v>53</v>
      </c>
      <c r="U2430" s="13">
        <v>19.5</v>
      </c>
    </row>
    <row r="2431" spans="1:21" s="4" customFormat="1">
      <c r="A2431" s="10">
        <v>43312</v>
      </c>
      <c r="B2431" s="13">
        <v>417.02</v>
      </c>
      <c r="C2431" s="13">
        <v>214.39</v>
      </c>
      <c r="D2431" s="13">
        <v>48.353999999999999</v>
      </c>
      <c r="E2431" s="13">
        <v>105.645</v>
      </c>
      <c r="F2431" s="13">
        <v>114.128</v>
      </c>
      <c r="G2431" s="13">
        <v>76.418000000000006</v>
      </c>
      <c r="H2431" s="13">
        <v>131.583</v>
      </c>
      <c r="I2431" s="13">
        <v>143</v>
      </c>
      <c r="J2431" s="13">
        <v>110.5</v>
      </c>
      <c r="K2431" s="13">
        <v>181.458</v>
      </c>
      <c r="L2431" s="13">
        <v>321.24</v>
      </c>
      <c r="M2431" s="13">
        <v>45.555</v>
      </c>
      <c r="N2431" s="13">
        <v>57.828000000000003</v>
      </c>
      <c r="O2431" s="13">
        <v>110.836</v>
      </c>
      <c r="P2431" s="13">
        <v>73.052000000000007</v>
      </c>
      <c r="Q2431" s="13">
        <v>82.658000000000001</v>
      </c>
      <c r="R2431" s="13">
        <v>47.942999999999998</v>
      </c>
      <c r="S2431" s="13">
        <f t="shared" si="48"/>
        <v>602.59</v>
      </c>
      <c r="T2431" s="13">
        <v>53</v>
      </c>
      <c r="U2431" s="13">
        <v>19.5</v>
      </c>
    </row>
    <row r="2432" spans="1:21" s="4" customFormat="1">
      <c r="A2432" s="10">
        <v>43313</v>
      </c>
      <c r="B2432" s="13">
        <v>422.024</v>
      </c>
      <c r="C2432" s="13">
        <v>215.529</v>
      </c>
      <c r="D2432" s="13">
        <v>48.664000000000001</v>
      </c>
      <c r="E2432" s="13">
        <v>106.18899999999999</v>
      </c>
      <c r="F2432" s="13">
        <v>114.416</v>
      </c>
      <c r="G2432" s="13">
        <v>76.929000000000002</v>
      </c>
      <c r="H2432" s="13">
        <v>133.22300000000001</v>
      </c>
      <c r="I2432" s="13">
        <v>143</v>
      </c>
      <c r="J2432" s="13">
        <v>110.5</v>
      </c>
      <c r="K2432" s="13">
        <v>186.72300000000001</v>
      </c>
      <c r="L2432" s="13">
        <v>331.98</v>
      </c>
      <c r="M2432" s="13">
        <v>45.555</v>
      </c>
      <c r="N2432" s="13">
        <v>58.28</v>
      </c>
      <c r="O2432" s="13">
        <v>111.54900000000001</v>
      </c>
      <c r="P2432" s="13">
        <v>73.14</v>
      </c>
      <c r="Q2432" s="13">
        <v>82.635000000000005</v>
      </c>
      <c r="R2432" s="13">
        <v>47.942999999999998</v>
      </c>
      <c r="S2432" s="13">
        <f t="shared" si="48"/>
        <v>602.79999999999995</v>
      </c>
      <c r="T2432" s="13">
        <v>53</v>
      </c>
      <c r="U2432" s="13">
        <v>19.5</v>
      </c>
    </row>
    <row r="2433" spans="1:21" s="4" customFormat="1">
      <c r="A2433" s="10">
        <v>43314</v>
      </c>
      <c r="B2433" s="13">
        <v>428.08100000000002</v>
      </c>
      <c r="C2433" s="13">
        <v>216.64099999999999</v>
      </c>
      <c r="D2433" s="13">
        <v>49.057000000000002</v>
      </c>
      <c r="E2433" s="13">
        <v>105.881</v>
      </c>
      <c r="F2433" s="13">
        <v>117.41</v>
      </c>
      <c r="G2433" s="13">
        <v>77.031999999999996</v>
      </c>
      <c r="H2433" s="13">
        <v>138.392</v>
      </c>
      <c r="I2433" s="13">
        <v>143</v>
      </c>
      <c r="J2433" s="13">
        <v>110.5</v>
      </c>
      <c r="K2433" s="13">
        <v>190.65899999999999</v>
      </c>
      <c r="L2433" s="13">
        <v>341.00700000000001</v>
      </c>
      <c r="M2433" s="13">
        <v>45.555</v>
      </c>
      <c r="N2433" s="13">
        <v>61.011000000000003</v>
      </c>
      <c r="O2433" s="13">
        <v>115.251</v>
      </c>
      <c r="P2433" s="13">
        <v>75.013999999999996</v>
      </c>
      <c r="Q2433" s="13">
        <v>84.855999999999995</v>
      </c>
      <c r="R2433" s="13">
        <v>47.942999999999998</v>
      </c>
      <c r="S2433" s="13">
        <f t="shared" si="48"/>
        <v>602.47</v>
      </c>
      <c r="T2433" s="13">
        <v>53</v>
      </c>
      <c r="U2433" s="13">
        <v>19.5</v>
      </c>
    </row>
    <row r="2434" spans="1:21" s="4" customFormat="1">
      <c r="A2434" s="10">
        <v>43315</v>
      </c>
      <c r="B2434" s="13">
        <v>425.41800000000001</v>
      </c>
      <c r="C2434" s="13">
        <v>212.90899999999999</v>
      </c>
      <c r="D2434" s="13">
        <v>48.292999999999999</v>
      </c>
      <c r="E2434" s="13">
        <v>104.81</v>
      </c>
      <c r="F2434" s="13">
        <v>114.864</v>
      </c>
      <c r="G2434" s="13">
        <v>76.349999999999994</v>
      </c>
      <c r="H2434" s="13">
        <v>135.333</v>
      </c>
      <c r="I2434" s="13">
        <v>143</v>
      </c>
      <c r="J2434" s="13">
        <v>110.5</v>
      </c>
      <c r="K2434" s="13">
        <v>183.72300000000001</v>
      </c>
      <c r="L2434" s="13">
        <v>338.375</v>
      </c>
      <c r="M2434" s="13">
        <v>45.555</v>
      </c>
      <c r="N2434" s="13">
        <v>61.7</v>
      </c>
      <c r="O2434" s="13">
        <v>114.89</v>
      </c>
      <c r="P2434" s="13">
        <v>74.582999999999998</v>
      </c>
      <c r="Q2434" s="13">
        <v>84.558000000000007</v>
      </c>
      <c r="R2434" s="13">
        <v>47.942999999999998</v>
      </c>
      <c r="S2434" s="13">
        <f t="shared" si="48"/>
        <v>602.29999999999995</v>
      </c>
      <c r="T2434" s="13">
        <v>53</v>
      </c>
      <c r="U2434" s="13">
        <v>19.5</v>
      </c>
    </row>
    <row r="2435" spans="1:21" s="4" customFormat="1">
      <c r="A2435" s="10">
        <v>43316</v>
      </c>
      <c r="B2435" s="13">
        <v>425.41800000000001</v>
      </c>
      <c r="C2435" s="13">
        <v>212.90899999999999</v>
      </c>
      <c r="D2435" s="13">
        <v>48.292999999999999</v>
      </c>
      <c r="E2435" s="13">
        <v>104.81</v>
      </c>
      <c r="F2435" s="13">
        <v>114.864</v>
      </c>
      <c r="G2435" s="13">
        <v>76.349999999999994</v>
      </c>
      <c r="H2435" s="13">
        <v>135.333</v>
      </c>
      <c r="I2435" s="13">
        <v>143</v>
      </c>
      <c r="J2435" s="13">
        <v>110.5</v>
      </c>
      <c r="K2435" s="13">
        <v>183.72300000000001</v>
      </c>
      <c r="L2435" s="13">
        <v>338.375</v>
      </c>
      <c r="M2435" s="13">
        <v>45.555</v>
      </c>
      <c r="N2435" s="13">
        <v>61.7</v>
      </c>
      <c r="O2435" s="13">
        <v>114.89</v>
      </c>
      <c r="P2435" s="13">
        <v>74.582999999999998</v>
      </c>
      <c r="Q2435" s="13">
        <v>84.558000000000007</v>
      </c>
      <c r="R2435" s="13">
        <v>47.942999999999998</v>
      </c>
      <c r="S2435" s="13">
        <f t="shared" si="48"/>
        <v>602.29999999999995</v>
      </c>
      <c r="T2435" s="13">
        <v>53</v>
      </c>
      <c r="U2435" s="13">
        <v>19.5</v>
      </c>
    </row>
    <row r="2436" spans="1:21" s="4" customFormat="1">
      <c r="A2436" s="10">
        <v>43317</v>
      </c>
      <c r="B2436" s="13">
        <v>425.41800000000001</v>
      </c>
      <c r="C2436" s="13">
        <v>212.90899999999999</v>
      </c>
      <c r="D2436" s="13">
        <v>48.292999999999999</v>
      </c>
      <c r="E2436" s="13">
        <v>104.81</v>
      </c>
      <c r="F2436" s="13">
        <v>114.864</v>
      </c>
      <c r="G2436" s="13">
        <v>76.349999999999994</v>
      </c>
      <c r="H2436" s="13">
        <v>135.333</v>
      </c>
      <c r="I2436" s="13">
        <v>143</v>
      </c>
      <c r="J2436" s="13">
        <v>110.5</v>
      </c>
      <c r="K2436" s="13">
        <v>183.72300000000001</v>
      </c>
      <c r="L2436" s="13">
        <v>338.375</v>
      </c>
      <c r="M2436" s="13">
        <v>45.555</v>
      </c>
      <c r="N2436" s="13">
        <v>61.7</v>
      </c>
      <c r="O2436" s="13">
        <v>114.89</v>
      </c>
      <c r="P2436" s="13">
        <v>74.582999999999998</v>
      </c>
      <c r="Q2436" s="13">
        <v>84.558000000000007</v>
      </c>
      <c r="R2436" s="13">
        <v>47.942999999999998</v>
      </c>
      <c r="S2436" s="13">
        <f t="shared" si="48"/>
        <v>602.29999999999995</v>
      </c>
      <c r="T2436" s="13">
        <v>53</v>
      </c>
      <c r="U2436" s="13">
        <v>19.5</v>
      </c>
    </row>
    <row r="2437" spans="1:21" s="4" customFormat="1">
      <c r="A2437" s="10">
        <v>43318</v>
      </c>
      <c r="B2437" s="13">
        <v>434.745</v>
      </c>
      <c r="C2437" s="13">
        <v>212.72499999999999</v>
      </c>
      <c r="D2437" s="13">
        <v>48.347999999999999</v>
      </c>
      <c r="E2437" s="13">
        <v>104.387</v>
      </c>
      <c r="F2437" s="13">
        <v>114.485</v>
      </c>
      <c r="G2437" s="13">
        <v>76.488</v>
      </c>
      <c r="H2437" s="13">
        <v>137.392</v>
      </c>
      <c r="I2437" s="13">
        <v>143</v>
      </c>
      <c r="J2437" s="13">
        <v>110.5</v>
      </c>
      <c r="K2437" s="13">
        <v>186.10900000000001</v>
      </c>
      <c r="L2437" s="13">
        <v>343.32299999999998</v>
      </c>
      <c r="M2437" s="13">
        <v>45.555</v>
      </c>
      <c r="N2437" s="13">
        <v>61.689</v>
      </c>
      <c r="O2437" s="13">
        <v>113.667</v>
      </c>
      <c r="P2437" s="13">
        <v>73.844999999999999</v>
      </c>
      <c r="Q2437" s="13">
        <v>83.704999999999998</v>
      </c>
      <c r="R2437" s="13">
        <v>47.942999999999998</v>
      </c>
      <c r="S2437" s="13">
        <f t="shared" si="48"/>
        <v>602.5</v>
      </c>
      <c r="T2437" s="13">
        <v>53</v>
      </c>
      <c r="U2437" s="13">
        <v>19.5</v>
      </c>
    </row>
    <row r="2438" spans="1:21" s="4" customFormat="1">
      <c r="A2438" s="10">
        <v>43319</v>
      </c>
      <c r="B2438" s="13">
        <v>448.57</v>
      </c>
      <c r="C2438" s="13">
        <v>216.81100000000001</v>
      </c>
      <c r="D2438" s="13">
        <v>48.338999999999999</v>
      </c>
      <c r="E2438" s="13">
        <v>104.514</v>
      </c>
      <c r="F2438" s="13">
        <v>115.812</v>
      </c>
      <c r="G2438" s="13">
        <v>76.462999999999994</v>
      </c>
      <c r="H2438" s="13">
        <v>138.77799999999999</v>
      </c>
      <c r="I2438" s="13">
        <v>143</v>
      </c>
      <c r="J2438" s="13">
        <v>110.5</v>
      </c>
      <c r="K2438" s="13">
        <v>185.113</v>
      </c>
      <c r="L2438" s="13">
        <v>347.54300000000001</v>
      </c>
      <c r="M2438" s="13">
        <v>45.555</v>
      </c>
      <c r="N2438" s="13">
        <v>59.898000000000003</v>
      </c>
      <c r="O2438" s="13">
        <v>110.239</v>
      </c>
      <c r="P2438" s="13">
        <v>72.641999999999996</v>
      </c>
      <c r="Q2438" s="13">
        <v>82.076999999999998</v>
      </c>
      <c r="R2438" s="13">
        <v>47.942999999999998</v>
      </c>
      <c r="S2438" s="13">
        <f t="shared" si="48"/>
        <v>602.9</v>
      </c>
      <c r="T2438" s="13">
        <v>53</v>
      </c>
      <c r="U2438" s="13">
        <v>19.5</v>
      </c>
    </row>
    <row r="2439" spans="1:21" s="4" customFormat="1">
      <c r="A2439" s="10">
        <v>43320</v>
      </c>
      <c r="B2439" s="13">
        <v>461.77</v>
      </c>
      <c r="C2439" s="13">
        <v>218.60400000000001</v>
      </c>
      <c r="D2439" s="13">
        <v>48.128999999999998</v>
      </c>
      <c r="E2439" s="13">
        <v>105.47199999999999</v>
      </c>
      <c r="F2439" s="13">
        <v>115.212</v>
      </c>
      <c r="G2439" s="13">
        <v>76.709999999999994</v>
      </c>
      <c r="H2439" s="13">
        <v>146.5</v>
      </c>
      <c r="I2439" s="13">
        <v>143</v>
      </c>
      <c r="J2439" s="13">
        <v>110.5</v>
      </c>
      <c r="K2439" s="13">
        <v>186.667</v>
      </c>
      <c r="L2439" s="13">
        <v>354.27699999999999</v>
      </c>
      <c r="M2439" s="13">
        <v>45.555</v>
      </c>
      <c r="N2439" s="13">
        <v>59.723999999999997</v>
      </c>
      <c r="O2439" s="13">
        <v>111.697</v>
      </c>
      <c r="P2439" s="13">
        <v>73.5</v>
      </c>
      <c r="Q2439" s="13">
        <v>82.105000000000004</v>
      </c>
      <c r="R2439" s="13">
        <v>47.942999999999998</v>
      </c>
      <c r="S2439" s="13">
        <f t="shared" si="48"/>
        <v>602.66</v>
      </c>
      <c r="T2439" s="13">
        <v>53</v>
      </c>
      <c r="U2439" s="13">
        <v>19.5</v>
      </c>
    </row>
    <row r="2440" spans="1:21" s="4" customFormat="1">
      <c r="A2440" s="10">
        <v>43321</v>
      </c>
      <c r="B2440" s="13">
        <v>482.73</v>
      </c>
      <c r="C2440" s="13">
        <v>225.45699999999999</v>
      </c>
      <c r="D2440" s="13">
        <v>50.845999999999997</v>
      </c>
      <c r="E2440" s="13">
        <v>107.401</v>
      </c>
      <c r="F2440" s="13">
        <v>117.723</v>
      </c>
      <c r="G2440" s="13">
        <v>77.95</v>
      </c>
      <c r="H2440" s="13">
        <v>156.667</v>
      </c>
      <c r="I2440" s="13">
        <v>143</v>
      </c>
      <c r="J2440" s="13">
        <v>110.5</v>
      </c>
      <c r="K2440" s="13">
        <v>191.05600000000001</v>
      </c>
      <c r="L2440" s="13">
        <v>370.12799999999999</v>
      </c>
      <c r="M2440" s="13">
        <v>45.555</v>
      </c>
      <c r="N2440" s="13">
        <v>58.902000000000001</v>
      </c>
      <c r="O2440" s="13">
        <v>111.309</v>
      </c>
      <c r="P2440" s="13">
        <v>73.388999999999996</v>
      </c>
      <c r="Q2440" s="13">
        <v>81.965999999999994</v>
      </c>
      <c r="R2440" s="13">
        <v>47.942999999999998</v>
      </c>
      <c r="S2440" s="13">
        <f t="shared" si="48"/>
        <v>602.54</v>
      </c>
      <c r="T2440" s="13">
        <v>53</v>
      </c>
      <c r="U2440" s="13">
        <v>19.5</v>
      </c>
    </row>
    <row r="2441" spans="1:21" s="4" customFormat="1">
      <c r="A2441" s="10">
        <v>43322</v>
      </c>
      <c r="B2441" s="13">
        <v>573.39300000000003</v>
      </c>
      <c r="C2441" s="13">
        <v>236.99700000000001</v>
      </c>
      <c r="D2441" s="13">
        <v>51.933</v>
      </c>
      <c r="E2441" s="13">
        <v>110.206</v>
      </c>
      <c r="F2441" s="13">
        <v>120.503</v>
      </c>
      <c r="G2441" s="13">
        <v>79.38</v>
      </c>
      <c r="H2441" s="13">
        <v>171.27699999999999</v>
      </c>
      <c r="I2441" s="13">
        <v>143</v>
      </c>
      <c r="J2441" s="13">
        <v>110.5</v>
      </c>
      <c r="K2441" s="13">
        <v>207.22800000000001</v>
      </c>
      <c r="L2441" s="13">
        <v>429.66800000000001</v>
      </c>
      <c r="M2441" s="13">
        <v>45.555</v>
      </c>
      <c r="N2441" s="13">
        <v>61.645000000000003</v>
      </c>
      <c r="O2441" s="13">
        <v>117.36199999999999</v>
      </c>
      <c r="P2441" s="13">
        <v>76.043000000000006</v>
      </c>
      <c r="Q2441" s="13">
        <v>85.760999999999996</v>
      </c>
      <c r="R2441" s="13">
        <v>47.942999999999998</v>
      </c>
      <c r="S2441" s="13">
        <f t="shared" si="48"/>
        <v>602.17999999999995</v>
      </c>
      <c r="T2441" s="13">
        <v>53</v>
      </c>
      <c r="U2441" s="13">
        <v>19.5</v>
      </c>
    </row>
    <row r="2442" spans="1:21" s="4" customFormat="1">
      <c r="A2442" s="10">
        <v>43323</v>
      </c>
      <c r="B2442" s="13">
        <v>573.39300000000003</v>
      </c>
      <c r="C2442" s="13">
        <v>236.99700000000001</v>
      </c>
      <c r="D2442" s="13">
        <v>51.933</v>
      </c>
      <c r="E2442" s="13">
        <v>110.206</v>
      </c>
      <c r="F2442" s="13">
        <v>120.503</v>
      </c>
      <c r="G2442" s="13">
        <v>79.38</v>
      </c>
      <c r="H2442" s="13">
        <v>171.27699999999999</v>
      </c>
      <c r="I2442" s="13">
        <v>143</v>
      </c>
      <c r="J2442" s="13">
        <v>110.5</v>
      </c>
      <c r="K2442" s="13">
        <v>207.22800000000001</v>
      </c>
      <c r="L2442" s="13">
        <v>429.66800000000001</v>
      </c>
      <c r="M2442" s="13">
        <v>45.555</v>
      </c>
      <c r="N2442" s="13">
        <v>61.645000000000003</v>
      </c>
      <c r="O2442" s="13">
        <v>117.36199999999999</v>
      </c>
      <c r="P2442" s="13">
        <v>76.043000000000006</v>
      </c>
      <c r="Q2442" s="13">
        <v>85.760999999999996</v>
      </c>
      <c r="R2442" s="13">
        <v>47.942999999999998</v>
      </c>
      <c r="S2442" s="13">
        <f t="shared" si="48"/>
        <v>602.17999999999995</v>
      </c>
      <c r="T2442" s="13">
        <v>53</v>
      </c>
      <c r="U2442" s="13">
        <v>19.5</v>
      </c>
    </row>
    <row r="2443" spans="1:21" s="4" customFormat="1">
      <c r="A2443" s="10">
        <v>43324</v>
      </c>
      <c r="B2443" s="13">
        <v>573.39300000000003</v>
      </c>
      <c r="C2443" s="13">
        <v>236.99700000000001</v>
      </c>
      <c r="D2443" s="13">
        <v>51.933</v>
      </c>
      <c r="E2443" s="13">
        <v>110.206</v>
      </c>
      <c r="F2443" s="13">
        <v>120.503</v>
      </c>
      <c r="G2443" s="13">
        <v>79.38</v>
      </c>
      <c r="H2443" s="13">
        <v>171.27699999999999</v>
      </c>
      <c r="I2443" s="13">
        <v>143</v>
      </c>
      <c r="J2443" s="13">
        <v>110.5</v>
      </c>
      <c r="K2443" s="13">
        <v>207.22800000000001</v>
      </c>
      <c r="L2443" s="13">
        <v>429.66800000000001</v>
      </c>
      <c r="M2443" s="13">
        <v>45.555</v>
      </c>
      <c r="N2443" s="13">
        <v>61.645000000000003</v>
      </c>
      <c r="O2443" s="13">
        <v>117.36199999999999</v>
      </c>
      <c r="P2443" s="13">
        <v>76.043000000000006</v>
      </c>
      <c r="Q2443" s="13">
        <v>85.760999999999996</v>
      </c>
      <c r="R2443" s="13">
        <v>47.942999999999998</v>
      </c>
      <c r="S2443" s="13">
        <f t="shared" si="48"/>
        <v>602.17999999999995</v>
      </c>
      <c r="T2443" s="13">
        <v>53</v>
      </c>
      <c r="U2443" s="13">
        <v>19.5</v>
      </c>
    </row>
    <row r="2444" spans="1:21" s="4" customFormat="1">
      <c r="A2444" s="10">
        <v>43325</v>
      </c>
      <c r="B2444" s="13">
        <v>617.84</v>
      </c>
      <c r="C2444" s="13">
        <v>252.00299999999999</v>
      </c>
      <c r="D2444" s="13">
        <v>52.616999999999997</v>
      </c>
      <c r="E2444" s="13">
        <v>113.096</v>
      </c>
      <c r="F2444" s="13">
        <v>125.211</v>
      </c>
      <c r="G2444" s="13">
        <v>81.400999999999996</v>
      </c>
      <c r="H2444" s="13">
        <v>175.40199999999999</v>
      </c>
      <c r="I2444" s="13">
        <v>143</v>
      </c>
      <c r="J2444" s="13">
        <v>110.5</v>
      </c>
      <c r="K2444" s="13">
        <v>217.51</v>
      </c>
      <c r="L2444" s="13">
        <v>535.04</v>
      </c>
      <c r="M2444" s="13">
        <v>45.555</v>
      </c>
      <c r="N2444" s="13">
        <v>64.418000000000006</v>
      </c>
      <c r="O2444" s="13">
        <v>127.605</v>
      </c>
      <c r="P2444" s="13">
        <v>81.108999999999995</v>
      </c>
      <c r="Q2444" s="13">
        <v>91.555999999999997</v>
      </c>
      <c r="R2444" s="13">
        <v>47.942999999999998</v>
      </c>
      <c r="S2444" s="13">
        <f t="shared" si="48"/>
        <v>602.29</v>
      </c>
      <c r="T2444" s="13">
        <v>53</v>
      </c>
      <c r="U2444" s="13">
        <v>19.5</v>
      </c>
    </row>
    <row r="2445" spans="1:21" s="4" customFormat="1">
      <c r="A2445" s="10">
        <v>43326</v>
      </c>
      <c r="B2445" s="13">
        <v>561.76099999999997</v>
      </c>
      <c r="C2445" s="13">
        <v>239.52099999999999</v>
      </c>
      <c r="D2445" s="13">
        <v>52.252000000000002</v>
      </c>
      <c r="E2445" s="13">
        <v>109.837</v>
      </c>
      <c r="F2445" s="13">
        <v>117.631</v>
      </c>
      <c r="G2445" s="13">
        <v>78.918000000000006</v>
      </c>
      <c r="H2445" s="13">
        <v>159.15199999999999</v>
      </c>
      <c r="I2445" s="13">
        <v>143</v>
      </c>
      <c r="J2445" s="13">
        <v>110.5</v>
      </c>
      <c r="K2445" s="13">
        <v>205.44</v>
      </c>
      <c r="L2445" s="13">
        <v>518.02499999999998</v>
      </c>
      <c r="M2445" s="13">
        <v>45.555</v>
      </c>
      <c r="N2445" s="13">
        <v>62.670999999999999</v>
      </c>
      <c r="O2445" s="13">
        <v>124.05500000000001</v>
      </c>
      <c r="P2445" s="13">
        <v>77.835999999999999</v>
      </c>
      <c r="Q2445" s="13">
        <v>88.722999999999999</v>
      </c>
      <c r="R2445" s="13">
        <v>47.942999999999998</v>
      </c>
      <c r="S2445" s="13">
        <f t="shared" si="48"/>
        <v>603.24</v>
      </c>
      <c r="T2445" s="13">
        <v>53</v>
      </c>
      <c r="U2445" s="13">
        <v>19.5</v>
      </c>
    </row>
    <row r="2446" spans="1:21" s="4" customFormat="1">
      <c r="A2446" s="10">
        <v>43327</v>
      </c>
      <c r="B2446" s="13">
        <v>550.33600000000001</v>
      </c>
      <c r="C2446" s="13">
        <v>239.917</v>
      </c>
      <c r="D2446" s="13">
        <v>52.43</v>
      </c>
      <c r="E2446" s="13">
        <v>110.5</v>
      </c>
      <c r="F2446" s="13">
        <v>119.166</v>
      </c>
      <c r="G2446" s="13">
        <v>79.534999999999997</v>
      </c>
      <c r="H2446" s="13">
        <v>165.11199999999999</v>
      </c>
      <c r="I2446" s="13">
        <v>143</v>
      </c>
      <c r="J2446" s="13">
        <v>110.5</v>
      </c>
      <c r="K2446" s="13">
        <v>217.405</v>
      </c>
      <c r="L2446" s="13">
        <v>498.43</v>
      </c>
      <c r="M2446" s="13">
        <v>45.555</v>
      </c>
      <c r="N2446" s="13">
        <v>62.331000000000003</v>
      </c>
      <c r="O2446" s="13">
        <v>123.84</v>
      </c>
      <c r="P2446" s="13">
        <v>77.908000000000001</v>
      </c>
      <c r="Q2446" s="13">
        <v>88.61</v>
      </c>
      <c r="R2446" s="13">
        <v>47.942999999999998</v>
      </c>
      <c r="S2446" s="13">
        <f t="shared" si="48"/>
        <v>602.62</v>
      </c>
      <c r="T2446" s="13">
        <v>53</v>
      </c>
      <c r="U2446" s="13">
        <v>19.5</v>
      </c>
    </row>
    <row r="2447" spans="1:21" s="4" customFormat="1">
      <c r="A2447" s="10">
        <v>43328</v>
      </c>
      <c r="B2447" s="13">
        <v>542.65700000000004</v>
      </c>
      <c r="C2447" s="13">
        <v>237.13499999999999</v>
      </c>
      <c r="D2447" s="13">
        <v>50.662999999999997</v>
      </c>
      <c r="E2447" s="13">
        <v>109.77200000000001</v>
      </c>
      <c r="F2447" s="13">
        <v>118.587</v>
      </c>
      <c r="G2447" s="13">
        <v>79.087999999999994</v>
      </c>
      <c r="H2447" s="13">
        <v>162.25899999999999</v>
      </c>
      <c r="I2447" s="13">
        <v>143</v>
      </c>
      <c r="J2447" s="13">
        <v>110.5</v>
      </c>
      <c r="K2447" s="13">
        <v>213.75299999999999</v>
      </c>
      <c r="L2447" s="13">
        <v>478.40800000000002</v>
      </c>
      <c r="M2447" s="13">
        <v>45.555</v>
      </c>
      <c r="N2447" s="13">
        <v>62.024000000000001</v>
      </c>
      <c r="O2447" s="13">
        <v>124.05500000000001</v>
      </c>
      <c r="P2447" s="13">
        <v>78.674999999999997</v>
      </c>
      <c r="Q2447" s="13">
        <v>88.704999999999998</v>
      </c>
      <c r="R2447" s="13">
        <v>47.942999999999998</v>
      </c>
      <c r="S2447" s="13">
        <f t="shared" si="48"/>
        <v>603.20000000000005</v>
      </c>
      <c r="T2447" s="13">
        <v>53</v>
      </c>
      <c r="U2447" s="13">
        <v>19.5</v>
      </c>
    </row>
    <row r="2448" spans="1:21" s="4" customFormat="1">
      <c r="A2448" s="10">
        <v>43329</v>
      </c>
      <c r="B2448" s="13">
        <v>542.58100000000002</v>
      </c>
      <c r="C2448" s="13">
        <v>240.92099999999999</v>
      </c>
      <c r="D2448" s="13">
        <v>50.972999999999999</v>
      </c>
      <c r="E2448" s="13">
        <v>110.956</v>
      </c>
      <c r="F2448" s="13">
        <v>119.002</v>
      </c>
      <c r="G2448" s="13">
        <v>80.009</v>
      </c>
      <c r="H2448" s="13">
        <v>162.672</v>
      </c>
      <c r="I2448" s="13">
        <v>143</v>
      </c>
      <c r="J2448" s="13">
        <v>110.5</v>
      </c>
      <c r="K2448" s="13">
        <v>223.333</v>
      </c>
      <c r="L2448" s="13">
        <v>492.76</v>
      </c>
      <c r="M2448" s="13">
        <v>45.555</v>
      </c>
      <c r="N2448" s="13">
        <v>61.332999999999998</v>
      </c>
      <c r="O2448" s="13">
        <v>123.834</v>
      </c>
      <c r="P2448" s="13">
        <v>78.611000000000004</v>
      </c>
      <c r="Q2448" s="13">
        <v>88.888999999999996</v>
      </c>
      <c r="R2448" s="13">
        <v>47.942999999999998</v>
      </c>
      <c r="S2448" s="13">
        <f t="shared" si="48"/>
        <v>603.08000000000004</v>
      </c>
      <c r="T2448" s="13">
        <v>53</v>
      </c>
      <c r="U2448" s="13">
        <v>19.5</v>
      </c>
    </row>
    <row r="2449" spans="1:21" s="4" customFormat="1">
      <c r="A2449" s="10">
        <v>43330</v>
      </c>
      <c r="B2449" s="13">
        <v>542.58100000000002</v>
      </c>
      <c r="C2449" s="13">
        <v>240.92099999999999</v>
      </c>
      <c r="D2449" s="13">
        <v>50.972999999999999</v>
      </c>
      <c r="E2449" s="13">
        <v>110.956</v>
      </c>
      <c r="F2449" s="13">
        <v>119.002</v>
      </c>
      <c r="G2449" s="13">
        <v>80.009</v>
      </c>
      <c r="H2449" s="13">
        <v>162.672</v>
      </c>
      <c r="I2449" s="13">
        <v>143</v>
      </c>
      <c r="J2449" s="13">
        <v>110.5</v>
      </c>
      <c r="K2449" s="13">
        <v>223.333</v>
      </c>
      <c r="L2449" s="13">
        <v>492.76</v>
      </c>
      <c r="M2449" s="13">
        <v>45.555</v>
      </c>
      <c r="N2449" s="13">
        <v>61.332999999999998</v>
      </c>
      <c r="O2449" s="13">
        <v>123.834</v>
      </c>
      <c r="P2449" s="13">
        <v>78.611000000000004</v>
      </c>
      <c r="Q2449" s="13">
        <v>88.888999999999996</v>
      </c>
      <c r="R2449" s="13">
        <v>47.942999999999998</v>
      </c>
      <c r="S2449" s="13">
        <f t="shared" si="48"/>
        <v>603.08000000000004</v>
      </c>
      <c r="T2449" s="13">
        <v>53</v>
      </c>
      <c r="U2449" s="13">
        <v>19.5</v>
      </c>
    </row>
    <row r="2450" spans="1:21" s="4" customFormat="1">
      <c r="A2450" s="10">
        <v>43331</v>
      </c>
      <c r="B2450" s="13">
        <v>542.58100000000002</v>
      </c>
      <c r="C2450" s="13">
        <v>240.92099999999999</v>
      </c>
      <c r="D2450" s="13">
        <v>50.972999999999999</v>
      </c>
      <c r="E2450" s="13">
        <v>110.956</v>
      </c>
      <c r="F2450" s="13">
        <v>119.002</v>
      </c>
      <c r="G2450" s="13">
        <v>80.009</v>
      </c>
      <c r="H2450" s="13">
        <v>162.672</v>
      </c>
      <c r="I2450" s="13">
        <v>143</v>
      </c>
      <c r="J2450" s="13">
        <v>110.5</v>
      </c>
      <c r="K2450" s="13">
        <v>223.333</v>
      </c>
      <c r="L2450" s="13">
        <v>492.76</v>
      </c>
      <c r="M2450" s="13">
        <v>45.555</v>
      </c>
      <c r="N2450" s="13">
        <v>61.332999999999998</v>
      </c>
      <c r="O2450" s="13">
        <v>123.834</v>
      </c>
      <c r="P2450" s="13">
        <v>78.611000000000004</v>
      </c>
      <c r="Q2450" s="13">
        <v>88.888999999999996</v>
      </c>
      <c r="R2450" s="13">
        <v>47.942999999999998</v>
      </c>
      <c r="S2450" s="13">
        <f t="shared" si="48"/>
        <v>603.08000000000004</v>
      </c>
      <c r="T2450" s="13">
        <v>53</v>
      </c>
      <c r="U2450" s="13">
        <v>19.5</v>
      </c>
    </row>
    <row r="2451" spans="1:21" s="4" customFormat="1">
      <c r="A2451" s="10">
        <v>43332</v>
      </c>
      <c r="B2451" s="13">
        <v>564.45299999999997</v>
      </c>
      <c r="C2451" s="13">
        <v>243.78700000000001</v>
      </c>
      <c r="D2451" s="13">
        <v>50.037999999999997</v>
      </c>
      <c r="E2451" s="13">
        <v>110.98699999999999</v>
      </c>
      <c r="F2451" s="13">
        <v>119.496</v>
      </c>
      <c r="G2451" s="13">
        <v>79.95</v>
      </c>
      <c r="H2451" s="13">
        <v>164.512</v>
      </c>
      <c r="I2451" s="13">
        <v>143</v>
      </c>
      <c r="J2451" s="13">
        <v>110.5</v>
      </c>
      <c r="K2451" s="13">
        <v>223.947</v>
      </c>
      <c r="L2451" s="13">
        <v>502.80500000000001</v>
      </c>
      <c r="M2451" s="13">
        <v>45.555</v>
      </c>
      <c r="N2451" s="13">
        <v>60.953000000000003</v>
      </c>
      <c r="O2451" s="13">
        <v>123.46299999999999</v>
      </c>
      <c r="P2451" s="13">
        <v>77.697999999999993</v>
      </c>
      <c r="Q2451" s="13">
        <v>87.772999999999996</v>
      </c>
      <c r="R2451" s="13">
        <v>47.942999999999998</v>
      </c>
      <c r="S2451" s="13">
        <f t="shared" si="48"/>
        <v>602.71</v>
      </c>
      <c r="T2451" s="13">
        <v>53</v>
      </c>
      <c r="U2451" s="13">
        <v>19.5</v>
      </c>
    </row>
    <row r="2452" spans="1:21" s="4" customFormat="1">
      <c r="A2452" s="10">
        <v>43333</v>
      </c>
      <c r="B2452" s="13">
        <v>582.58399999999995</v>
      </c>
      <c r="C2452" s="13">
        <v>255.596</v>
      </c>
      <c r="D2452" s="13">
        <v>50.726999999999997</v>
      </c>
      <c r="E2452" s="13">
        <v>110.4</v>
      </c>
      <c r="F2452" s="13">
        <v>117.733</v>
      </c>
      <c r="G2452" s="13">
        <v>80.959000000000003</v>
      </c>
      <c r="H2452" s="13">
        <v>163.89099999999999</v>
      </c>
      <c r="I2452" s="13">
        <v>143</v>
      </c>
      <c r="J2452" s="13">
        <v>110.5</v>
      </c>
      <c r="K2452" s="13">
        <v>213</v>
      </c>
      <c r="L2452" s="13">
        <v>489.17899999999997</v>
      </c>
      <c r="M2452" s="13">
        <v>45.555</v>
      </c>
      <c r="N2452" s="13">
        <v>59.54</v>
      </c>
      <c r="O2452" s="13">
        <v>121.991</v>
      </c>
      <c r="P2452" s="13">
        <v>77.05</v>
      </c>
      <c r="Q2452" s="13">
        <v>87.238</v>
      </c>
      <c r="R2452" s="13">
        <v>47.942999999999998</v>
      </c>
      <c r="S2452" s="13">
        <f t="shared" si="48"/>
        <v>603.29</v>
      </c>
      <c r="T2452" s="13">
        <v>53</v>
      </c>
      <c r="U2452" s="13">
        <v>19.5</v>
      </c>
    </row>
    <row r="2453" spans="1:21" s="4" customFormat="1">
      <c r="A2453" s="10">
        <v>43334</v>
      </c>
      <c r="B2453" s="13">
        <v>593.48</v>
      </c>
      <c r="C2453" s="13">
        <v>264.34100000000001</v>
      </c>
      <c r="D2453" s="13">
        <v>51.332000000000001</v>
      </c>
      <c r="E2453" s="13">
        <v>109.649</v>
      </c>
      <c r="F2453" s="13">
        <v>115.29900000000001</v>
      </c>
      <c r="G2453" s="13">
        <v>80.432000000000002</v>
      </c>
      <c r="H2453" s="13">
        <v>164.67699999999999</v>
      </c>
      <c r="I2453" s="13">
        <v>143</v>
      </c>
      <c r="J2453" s="13">
        <v>110.5</v>
      </c>
      <c r="K2453" s="13">
        <v>206.286</v>
      </c>
      <c r="L2453" s="13">
        <v>479.791</v>
      </c>
      <c r="M2453" s="13">
        <v>45.555</v>
      </c>
      <c r="N2453" s="13">
        <v>58.633000000000003</v>
      </c>
      <c r="O2453" s="13">
        <v>120.029</v>
      </c>
      <c r="P2453" s="13">
        <v>77.123000000000005</v>
      </c>
      <c r="Q2453" s="13">
        <v>87.343000000000004</v>
      </c>
      <c r="R2453" s="13">
        <v>47.942999999999998</v>
      </c>
      <c r="S2453" s="13">
        <f t="shared" si="48"/>
        <v>602.86</v>
      </c>
      <c r="T2453" s="13">
        <v>53</v>
      </c>
      <c r="U2453" s="13">
        <v>19.5</v>
      </c>
    </row>
    <row r="2454" spans="1:21" s="4" customFormat="1">
      <c r="A2454" s="10">
        <v>43335</v>
      </c>
      <c r="B2454" s="13">
        <v>604.21</v>
      </c>
      <c r="C2454" s="13">
        <v>279.10700000000003</v>
      </c>
      <c r="D2454" s="13">
        <v>52.966000000000001</v>
      </c>
      <c r="E2454" s="13">
        <v>111.36</v>
      </c>
      <c r="F2454" s="13">
        <v>116.3</v>
      </c>
      <c r="G2454" s="13">
        <v>81.16</v>
      </c>
      <c r="H2454" s="13">
        <v>166.173</v>
      </c>
      <c r="I2454" s="13">
        <v>143</v>
      </c>
      <c r="J2454" s="13">
        <v>110.5</v>
      </c>
      <c r="K2454" s="13">
        <v>211.81299999999999</v>
      </c>
      <c r="L2454" s="13">
        <v>481.78300000000002</v>
      </c>
      <c r="M2454" s="13">
        <v>45.555</v>
      </c>
      <c r="N2454" s="13">
        <v>58.616999999999997</v>
      </c>
      <c r="O2454" s="13">
        <v>119.896</v>
      </c>
      <c r="P2454" s="13">
        <v>77.677999999999997</v>
      </c>
      <c r="Q2454" s="13">
        <v>87.888999999999996</v>
      </c>
      <c r="R2454" s="13">
        <v>47.942999999999998</v>
      </c>
      <c r="S2454" s="13">
        <f t="shared" si="48"/>
        <v>603.27</v>
      </c>
      <c r="T2454" s="13">
        <v>53</v>
      </c>
      <c r="U2454" s="13">
        <v>19.5</v>
      </c>
    </row>
    <row r="2455" spans="1:21" s="4" customFormat="1">
      <c r="A2455" s="10">
        <v>43336</v>
      </c>
      <c r="B2455" s="13">
        <v>607.67100000000005</v>
      </c>
      <c r="C2455" s="13">
        <v>286.34300000000002</v>
      </c>
      <c r="D2455" s="13">
        <v>52.994</v>
      </c>
      <c r="E2455" s="13">
        <v>110.471</v>
      </c>
      <c r="F2455" s="13">
        <v>117.399</v>
      </c>
      <c r="G2455" s="13">
        <v>81.637</v>
      </c>
      <c r="H2455" s="13">
        <v>163.05799999999999</v>
      </c>
      <c r="I2455" s="13">
        <v>143</v>
      </c>
      <c r="J2455" s="13">
        <v>110.5</v>
      </c>
      <c r="K2455" s="13">
        <v>208.55199999999999</v>
      </c>
      <c r="L2455" s="13">
        <v>481.40100000000001</v>
      </c>
      <c r="M2455" s="13">
        <v>40.39</v>
      </c>
      <c r="N2455" s="13">
        <v>58.168999999999997</v>
      </c>
      <c r="O2455" s="13">
        <v>120.087</v>
      </c>
      <c r="P2455" s="13">
        <v>78.412999999999997</v>
      </c>
      <c r="Q2455" s="13">
        <v>88.412999999999997</v>
      </c>
      <c r="R2455" s="13">
        <v>41.213999999999999</v>
      </c>
      <c r="S2455" s="13">
        <f t="shared" si="48"/>
        <v>603.29999999999995</v>
      </c>
      <c r="T2455" s="13">
        <v>53</v>
      </c>
      <c r="U2455" s="13">
        <v>19.5</v>
      </c>
    </row>
    <row r="2456" spans="1:21" s="4" customFormat="1">
      <c r="A2456" s="10">
        <v>43337</v>
      </c>
      <c r="B2456" s="13">
        <v>607.67100000000005</v>
      </c>
      <c r="C2456" s="13">
        <v>286.34300000000002</v>
      </c>
      <c r="D2456" s="13">
        <v>52.994</v>
      </c>
      <c r="E2456" s="13">
        <v>110.471</v>
      </c>
      <c r="F2456" s="13">
        <v>117.399</v>
      </c>
      <c r="G2456" s="13">
        <v>81.637</v>
      </c>
      <c r="H2456" s="13">
        <v>163.05799999999999</v>
      </c>
      <c r="I2456" s="13">
        <v>143</v>
      </c>
      <c r="J2456" s="13">
        <v>110.5</v>
      </c>
      <c r="K2456" s="13">
        <v>208.55199999999999</v>
      </c>
      <c r="L2456" s="13">
        <v>481.40100000000001</v>
      </c>
      <c r="M2456" s="13">
        <v>40.39</v>
      </c>
      <c r="N2456" s="13">
        <v>58.168999999999997</v>
      </c>
      <c r="O2456" s="13">
        <v>120.087</v>
      </c>
      <c r="P2456" s="13">
        <v>78.412999999999997</v>
      </c>
      <c r="Q2456" s="13">
        <v>88.412999999999997</v>
      </c>
      <c r="R2456" s="13">
        <v>41.213999999999999</v>
      </c>
      <c r="S2456" s="13">
        <f t="shared" si="48"/>
        <v>603.29999999999995</v>
      </c>
      <c r="T2456" s="13">
        <v>53</v>
      </c>
      <c r="U2456" s="13">
        <v>19.5</v>
      </c>
    </row>
    <row r="2457" spans="1:21" s="4" customFormat="1">
      <c r="A2457" s="10">
        <v>43338</v>
      </c>
      <c r="B2457" s="13">
        <v>607.67100000000005</v>
      </c>
      <c r="C2457" s="13">
        <v>286.34300000000002</v>
      </c>
      <c r="D2457" s="13">
        <v>52.994</v>
      </c>
      <c r="E2457" s="13">
        <v>110.471</v>
      </c>
      <c r="F2457" s="13">
        <v>117.399</v>
      </c>
      <c r="G2457" s="13">
        <v>81.637</v>
      </c>
      <c r="H2457" s="13">
        <v>163.05799999999999</v>
      </c>
      <c r="I2457" s="13">
        <v>143</v>
      </c>
      <c r="J2457" s="13">
        <v>110.5</v>
      </c>
      <c r="K2457" s="13">
        <v>208.55199999999999</v>
      </c>
      <c r="L2457" s="13">
        <v>481.40100000000001</v>
      </c>
      <c r="M2457" s="13">
        <v>40.39</v>
      </c>
      <c r="N2457" s="13">
        <v>58.168999999999997</v>
      </c>
      <c r="O2457" s="13">
        <v>120.087</v>
      </c>
      <c r="P2457" s="13">
        <v>78.412999999999997</v>
      </c>
      <c r="Q2457" s="13">
        <v>88.412999999999997</v>
      </c>
      <c r="R2457" s="13">
        <v>41.213999999999999</v>
      </c>
      <c r="S2457" s="13">
        <f t="shared" si="48"/>
        <v>603.29999999999995</v>
      </c>
      <c r="T2457" s="13">
        <v>53</v>
      </c>
      <c r="U2457" s="13">
        <v>19.5</v>
      </c>
    </row>
    <row r="2458" spans="1:21" s="4" customFormat="1">
      <c r="A2458" s="10">
        <v>43339</v>
      </c>
      <c r="B2458" s="13">
        <v>593.11599999999999</v>
      </c>
      <c r="C2458" s="13">
        <v>285.74799999999999</v>
      </c>
      <c r="D2458" s="13">
        <v>52.636000000000003</v>
      </c>
      <c r="E2458" s="13">
        <v>109.176</v>
      </c>
      <c r="F2458" s="13">
        <v>115.139</v>
      </c>
      <c r="G2458" s="13">
        <v>80.924999999999997</v>
      </c>
      <c r="H2458" s="13">
        <v>163.05799999999999</v>
      </c>
      <c r="I2458" s="13">
        <v>143</v>
      </c>
      <c r="J2458" s="13">
        <v>110.5</v>
      </c>
      <c r="K2458" s="13">
        <v>208.55199999999999</v>
      </c>
      <c r="L2458" s="13">
        <v>479.13499999999999</v>
      </c>
      <c r="M2458" s="13">
        <v>40.39</v>
      </c>
      <c r="N2458" s="13">
        <v>56.521000000000001</v>
      </c>
      <c r="O2458" s="13">
        <v>117.315</v>
      </c>
      <c r="P2458" s="13">
        <v>76.55</v>
      </c>
      <c r="Q2458" s="13">
        <v>86.55</v>
      </c>
      <c r="R2458" s="13">
        <v>41.213999999999999</v>
      </c>
      <c r="S2458" s="13">
        <f t="shared" si="48"/>
        <v>603.4</v>
      </c>
      <c r="T2458" s="13">
        <v>53</v>
      </c>
      <c r="U2458" s="13">
        <v>19.5</v>
      </c>
    </row>
    <row r="2459" spans="1:21" s="4" customFormat="1">
      <c r="A2459" s="10">
        <v>43340</v>
      </c>
      <c r="B2459" s="13">
        <v>602.54200000000003</v>
      </c>
      <c r="C2459" s="13">
        <v>290.89999999999998</v>
      </c>
      <c r="D2459" s="13">
        <v>52.853999999999999</v>
      </c>
      <c r="E2459" s="13">
        <v>109.366</v>
      </c>
      <c r="F2459" s="13">
        <v>115.667</v>
      </c>
      <c r="G2459" s="13">
        <v>80.465999999999994</v>
      </c>
      <c r="H2459" s="13">
        <v>162.279</v>
      </c>
      <c r="I2459" s="13">
        <v>143</v>
      </c>
      <c r="J2459" s="13">
        <v>110.5</v>
      </c>
      <c r="K2459" s="13">
        <v>202.667</v>
      </c>
      <c r="L2459" s="13">
        <v>485.13200000000001</v>
      </c>
      <c r="M2459" s="13">
        <v>40.39</v>
      </c>
      <c r="N2459" s="13">
        <v>55.966999999999999</v>
      </c>
      <c r="O2459" s="13">
        <v>116.044</v>
      </c>
      <c r="P2459" s="13">
        <v>75.927999999999997</v>
      </c>
      <c r="Q2459" s="13">
        <v>86.087000000000003</v>
      </c>
      <c r="R2459" s="13">
        <v>41.213999999999999</v>
      </c>
      <c r="S2459" s="13">
        <f t="shared" si="48"/>
        <v>603.44000000000005</v>
      </c>
      <c r="T2459" s="13">
        <v>53</v>
      </c>
      <c r="U2459" s="13">
        <v>19.5</v>
      </c>
    </row>
    <row r="2460" spans="1:21" s="4" customFormat="1">
      <c r="A2460" s="10">
        <v>43341</v>
      </c>
      <c r="B2460" s="13">
        <v>656.19600000000003</v>
      </c>
      <c r="C2460" s="13">
        <v>292.43099999999998</v>
      </c>
      <c r="D2460" s="13">
        <v>52.231999999999999</v>
      </c>
      <c r="E2460" s="13">
        <v>108.41200000000001</v>
      </c>
      <c r="F2460" s="13">
        <v>115.17</v>
      </c>
      <c r="G2460" s="13">
        <v>79.433999999999997</v>
      </c>
      <c r="H2460" s="13">
        <v>161.999</v>
      </c>
      <c r="I2460" s="13">
        <v>143</v>
      </c>
      <c r="J2460" s="13">
        <v>110.5</v>
      </c>
      <c r="K2460" s="13">
        <v>206.61</v>
      </c>
      <c r="L2460" s="13">
        <v>499.505</v>
      </c>
      <c r="M2460" s="13">
        <v>40.39</v>
      </c>
      <c r="N2460" s="13">
        <v>55.945999999999998</v>
      </c>
      <c r="O2460" s="13">
        <v>117.518</v>
      </c>
      <c r="P2460" s="13">
        <v>76.843000000000004</v>
      </c>
      <c r="Q2460" s="13">
        <v>87.168999999999997</v>
      </c>
      <c r="R2460" s="13">
        <v>41.213999999999999</v>
      </c>
      <c r="S2460" s="13">
        <f t="shared" si="48"/>
        <v>603.30999999999995</v>
      </c>
      <c r="T2460" s="13">
        <v>53</v>
      </c>
      <c r="U2460" s="13">
        <v>19.5</v>
      </c>
    </row>
    <row r="2461" spans="1:21" s="4" customFormat="1">
      <c r="A2461" s="10">
        <v>43342</v>
      </c>
      <c r="B2461" s="13">
        <v>757.51800000000003</v>
      </c>
      <c r="C2461" s="13">
        <v>301.2</v>
      </c>
      <c r="D2461" s="13">
        <v>55.683</v>
      </c>
      <c r="E2461" s="13">
        <v>111.866</v>
      </c>
      <c r="F2461" s="13">
        <v>117.6</v>
      </c>
      <c r="G2461" s="13">
        <v>82.366</v>
      </c>
      <c r="H2461" s="13">
        <v>163.77799999999999</v>
      </c>
      <c r="I2461" s="13">
        <v>143</v>
      </c>
      <c r="J2461" s="13">
        <v>110.5</v>
      </c>
      <c r="K2461" s="13">
        <v>219.833</v>
      </c>
      <c r="L2461" s="13">
        <v>522.42200000000003</v>
      </c>
      <c r="M2461" s="13">
        <v>40.39</v>
      </c>
      <c r="N2461" s="13">
        <v>56.863999999999997</v>
      </c>
      <c r="O2461" s="13">
        <v>119.56</v>
      </c>
      <c r="P2461" s="13">
        <v>78.239000000000004</v>
      </c>
      <c r="Q2461" s="13">
        <v>89.861000000000004</v>
      </c>
      <c r="R2461" s="13">
        <v>41.213999999999999</v>
      </c>
      <c r="S2461" s="13">
        <f t="shared" ref="S2461:S2524" si="49">+IFERROR(VLOOKUP($A2461,$Y$28:$Z$330,2,0),S2460)</f>
        <v>602.9</v>
      </c>
      <c r="T2461" s="13">
        <v>53</v>
      </c>
      <c r="U2461" s="13">
        <v>19.5</v>
      </c>
    </row>
    <row r="2462" spans="1:21">
      <c r="A2462" s="10">
        <v>43343</v>
      </c>
      <c r="B2462" s="109">
        <v>771.68</v>
      </c>
      <c r="C2462" s="109">
        <v>302.03500000000003</v>
      </c>
      <c r="D2462" s="109">
        <v>55.622999999999998</v>
      </c>
      <c r="E2462" s="109">
        <v>111.741</v>
      </c>
      <c r="F2462" s="109">
        <v>120.614</v>
      </c>
      <c r="G2462" s="109">
        <v>82.572000000000003</v>
      </c>
      <c r="H2462" s="109">
        <v>167.54900000000001</v>
      </c>
      <c r="I2462" s="109">
        <v>143</v>
      </c>
      <c r="J2462" s="109">
        <v>110.5</v>
      </c>
      <c r="K2462" s="109">
        <v>230.37</v>
      </c>
      <c r="L2462" s="109">
        <v>558.37199999999996</v>
      </c>
      <c r="M2462" s="109">
        <v>40.39</v>
      </c>
      <c r="N2462" s="109">
        <v>59.036999999999999</v>
      </c>
      <c r="O2462" s="109">
        <v>123.77500000000001</v>
      </c>
      <c r="P2462" s="109">
        <v>79.591999999999999</v>
      </c>
      <c r="Q2462" s="109">
        <v>91.903000000000006</v>
      </c>
      <c r="R2462" s="109">
        <v>41.213999999999999</v>
      </c>
      <c r="S2462" s="13">
        <f t="shared" si="49"/>
        <v>602.94000000000005</v>
      </c>
      <c r="T2462" s="109">
        <v>53</v>
      </c>
      <c r="U2462" s="109">
        <v>19.5</v>
      </c>
    </row>
    <row r="2463" spans="1:21">
      <c r="A2463" s="10">
        <v>43344</v>
      </c>
      <c r="B2463" s="109">
        <v>771.68</v>
      </c>
      <c r="C2463" s="109">
        <v>302.03500000000003</v>
      </c>
      <c r="D2463" s="109">
        <v>55.622999999999998</v>
      </c>
      <c r="E2463" s="109">
        <v>111.741</v>
      </c>
      <c r="F2463" s="109">
        <v>120.614</v>
      </c>
      <c r="G2463" s="109">
        <v>82.572000000000003</v>
      </c>
      <c r="H2463" s="109">
        <v>167.54900000000001</v>
      </c>
      <c r="I2463" s="109">
        <v>143</v>
      </c>
      <c r="J2463" s="109">
        <v>110.5</v>
      </c>
      <c r="K2463" s="109">
        <v>230.37</v>
      </c>
      <c r="L2463" s="109">
        <v>558.37199999999996</v>
      </c>
      <c r="M2463" s="109">
        <v>40.39</v>
      </c>
      <c r="N2463" s="109">
        <v>59.036999999999999</v>
      </c>
      <c r="O2463" s="109">
        <v>123.77500000000001</v>
      </c>
      <c r="P2463" s="109">
        <v>79.591999999999999</v>
      </c>
      <c r="Q2463" s="109">
        <v>91.903000000000006</v>
      </c>
      <c r="R2463" s="109">
        <v>41.213999999999999</v>
      </c>
      <c r="S2463" s="13">
        <f t="shared" si="49"/>
        <v>602.94000000000005</v>
      </c>
      <c r="T2463" s="109">
        <v>53</v>
      </c>
      <c r="U2463" s="109">
        <v>19.5</v>
      </c>
    </row>
    <row r="2464" spans="1:21">
      <c r="A2464" s="10">
        <v>43345</v>
      </c>
      <c r="B2464" s="109">
        <v>771.68</v>
      </c>
      <c r="C2464" s="109">
        <v>302.03500000000003</v>
      </c>
      <c r="D2464" s="109">
        <v>55.622999999999998</v>
      </c>
      <c r="E2464" s="109">
        <v>111.741</v>
      </c>
      <c r="F2464" s="109">
        <v>120.614</v>
      </c>
      <c r="G2464" s="109">
        <v>82.572000000000003</v>
      </c>
      <c r="H2464" s="109">
        <v>167.54900000000001</v>
      </c>
      <c r="I2464" s="109">
        <v>143</v>
      </c>
      <c r="J2464" s="109">
        <v>110.5</v>
      </c>
      <c r="K2464" s="109">
        <v>230.37</v>
      </c>
      <c r="L2464" s="109">
        <v>558.37199999999996</v>
      </c>
      <c r="M2464" s="109">
        <v>40.39</v>
      </c>
      <c r="N2464" s="109">
        <v>59.036999999999999</v>
      </c>
      <c r="O2464" s="109">
        <v>123.77500000000001</v>
      </c>
      <c r="P2464" s="109">
        <v>79.591999999999999</v>
      </c>
      <c r="Q2464" s="109">
        <v>91.903000000000006</v>
      </c>
      <c r="R2464" s="109">
        <v>41.213999999999999</v>
      </c>
      <c r="S2464" s="13">
        <f t="shared" si="49"/>
        <v>602.94000000000005</v>
      </c>
      <c r="T2464" s="109">
        <v>53</v>
      </c>
      <c r="U2464" s="109">
        <v>19.5</v>
      </c>
    </row>
    <row r="2465" spans="1:21">
      <c r="A2465" s="10">
        <v>43346</v>
      </c>
      <c r="B2465" s="109">
        <v>774.452</v>
      </c>
      <c r="C2465" s="109">
        <v>305.52600000000001</v>
      </c>
      <c r="D2465" s="109">
        <v>55.631</v>
      </c>
      <c r="E2465" s="109">
        <v>111.714</v>
      </c>
      <c r="F2465" s="109">
        <v>120.21899999999999</v>
      </c>
      <c r="G2465" s="109">
        <v>82.649000000000001</v>
      </c>
      <c r="H2465" s="109">
        <v>169.04300000000001</v>
      </c>
      <c r="I2465" s="109">
        <v>143</v>
      </c>
      <c r="J2465" s="109">
        <v>110.5</v>
      </c>
      <c r="K2465" s="109">
        <v>238.041</v>
      </c>
      <c r="L2465" s="109">
        <v>569.63300000000004</v>
      </c>
      <c r="M2465" s="109">
        <v>40.39</v>
      </c>
      <c r="N2465" s="109">
        <v>60.296999999999997</v>
      </c>
      <c r="O2465" s="109">
        <v>128.44800000000001</v>
      </c>
      <c r="P2465" s="109">
        <v>80.363</v>
      </c>
      <c r="Q2465" s="109">
        <v>93.578999999999994</v>
      </c>
      <c r="R2465" s="109">
        <v>41.213999999999999</v>
      </c>
      <c r="S2465" s="13">
        <f t="shared" si="49"/>
        <v>602.99</v>
      </c>
      <c r="T2465" s="109">
        <v>53</v>
      </c>
      <c r="U2465" s="109">
        <v>19.5</v>
      </c>
    </row>
    <row r="2466" spans="1:21">
      <c r="A2466" s="10">
        <v>43347</v>
      </c>
      <c r="B2466" s="109">
        <v>835</v>
      </c>
      <c r="C2466" s="109">
        <v>309.73700000000002</v>
      </c>
      <c r="D2466" s="109">
        <v>57.96</v>
      </c>
      <c r="E2466" s="109">
        <v>114.66</v>
      </c>
      <c r="F2466" s="109">
        <v>125.779</v>
      </c>
      <c r="G2466" s="109">
        <v>85.064999999999998</v>
      </c>
      <c r="H2466" s="109">
        <v>167.416</v>
      </c>
      <c r="I2466" s="109">
        <v>143</v>
      </c>
      <c r="J2466" s="109">
        <v>110.5</v>
      </c>
      <c r="K2466" s="109">
        <v>255.22399999999999</v>
      </c>
      <c r="L2466" s="109">
        <v>574.40499999999997</v>
      </c>
      <c r="M2466" s="109">
        <v>40.39</v>
      </c>
      <c r="N2466" s="109">
        <v>60.561</v>
      </c>
      <c r="O2466" s="109">
        <v>136.69</v>
      </c>
      <c r="P2466" s="109">
        <v>82.727999999999994</v>
      </c>
      <c r="Q2466" s="109">
        <v>96.400999999999996</v>
      </c>
      <c r="R2466" s="109">
        <v>41.213999999999999</v>
      </c>
      <c r="S2466" s="13">
        <f t="shared" si="49"/>
        <v>603.48</v>
      </c>
      <c r="T2466" s="109">
        <v>53</v>
      </c>
      <c r="U2466" s="109">
        <v>19.5</v>
      </c>
    </row>
    <row r="2467" spans="1:21">
      <c r="A2467" s="10">
        <v>43348</v>
      </c>
      <c r="B2467" s="109">
        <v>758.36</v>
      </c>
      <c r="C2467" s="109">
        <v>297.00099999999998</v>
      </c>
      <c r="D2467" s="109">
        <v>58.301000000000002</v>
      </c>
      <c r="E2467" s="109">
        <v>115.366</v>
      </c>
      <c r="F2467" s="109">
        <v>125.702</v>
      </c>
      <c r="G2467" s="109">
        <v>84.7</v>
      </c>
      <c r="H2467" s="109">
        <v>169.03</v>
      </c>
      <c r="I2467" s="109">
        <v>143</v>
      </c>
      <c r="J2467" s="109">
        <v>110.5</v>
      </c>
      <c r="K2467" s="109">
        <v>258.548</v>
      </c>
      <c r="L2467" s="109">
        <v>560.07899999999995</v>
      </c>
      <c r="M2467" s="109">
        <v>40.39</v>
      </c>
      <c r="N2467" s="109">
        <v>61.86</v>
      </c>
      <c r="O2467" s="109">
        <v>148.47999999999999</v>
      </c>
      <c r="P2467" s="109">
        <v>87.043000000000006</v>
      </c>
      <c r="Q2467" s="109">
        <v>102.592</v>
      </c>
      <c r="R2467" s="109">
        <v>41.213999999999999</v>
      </c>
      <c r="S2467" s="13">
        <f t="shared" si="49"/>
        <v>603.32000000000005</v>
      </c>
      <c r="T2467" s="109">
        <v>53</v>
      </c>
      <c r="U2467" s="109">
        <v>19.5</v>
      </c>
    </row>
    <row r="2468" spans="1:21">
      <c r="A2468" s="10">
        <v>43349</v>
      </c>
      <c r="B2468" s="109">
        <v>700</v>
      </c>
      <c r="C2468" s="109">
        <v>281.57100000000003</v>
      </c>
      <c r="D2468" s="109">
        <v>57.466000000000001</v>
      </c>
      <c r="E2468" s="109">
        <v>114.261</v>
      </c>
      <c r="F2468" s="109">
        <v>124.004</v>
      </c>
      <c r="G2468" s="109">
        <v>84.403000000000006</v>
      </c>
      <c r="H2468" s="109">
        <v>176.697</v>
      </c>
      <c r="I2468" s="109">
        <v>143</v>
      </c>
      <c r="J2468" s="109">
        <v>110.5</v>
      </c>
      <c r="K2468" s="109">
        <v>248.297</v>
      </c>
      <c r="L2468" s="109">
        <v>549.69299999999998</v>
      </c>
      <c r="M2468" s="109">
        <v>40.39</v>
      </c>
      <c r="N2468" s="109">
        <v>59.881999999999998</v>
      </c>
      <c r="O2468" s="109">
        <v>143.673</v>
      </c>
      <c r="P2468" s="109">
        <v>87.126999999999995</v>
      </c>
      <c r="Q2468" s="109">
        <v>102.524</v>
      </c>
      <c r="R2468" s="109">
        <v>41.213999999999999</v>
      </c>
      <c r="S2468" s="13">
        <f t="shared" si="49"/>
        <v>603.26</v>
      </c>
      <c r="T2468" s="109">
        <v>53</v>
      </c>
      <c r="U2468" s="109">
        <v>19.5</v>
      </c>
    </row>
    <row r="2469" spans="1:21">
      <c r="A2469" s="10">
        <v>43350</v>
      </c>
      <c r="B2469" s="109">
        <v>717.50400000000002</v>
      </c>
      <c r="C2469" s="109">
        <v>280.39499999999998</v>
      </c>
      <c r="D2469" s="109">
        <v>57.033000000000001</v>
      </c>
      <c r="E2469" s="109">
        <v>114.631</v>
      </c>
      <c r="F2469" s="109">
        <v>124.634</v>
      </c>
      <c r="G2469" s="109">
        <v>84.436999999999998</v>
      </c>
      <c r="H2469" s="109">
        <v>177.221</v>
      </c>
      <c r="I2469" s="109">
        <v>143</v>
      </c>
      <c r="J2469" s="109">
        <v>110.5</v>
      </c>
      <c r="K2469" s="109">
        <v>241.55699999999999</v>
      </c>
      <c r="L2469" s="109">
        <v>534.05499999999995</v>
      </c>
      <c r="M2469" s="109">
        <v>40.39</v>
      </c>
      <c r="N2469" s="109">
        <v>58.481000000000002</v>
      </c>
      <c r="O2469" s="109">
        <v>141.55600000000001</v>
      </c>
      <c r="P2469" s="109">
        <v>86.843999999999994</v>
      </c>
      <c r="Q2469" s="109">
        <v>101.608</v>
      </c>
      <c r="R2469" s="109">
        <v>41.213999999999999</v>
      </c>
      <c r="S2469" s="13">
        <f t="shared" si="49"/>
        <v>604.14</v>
      </c>
      <c r="T2469" s="109">
        <v>53</v>
      </c>
      <c r="U2469" s="109">
        <v>19.5</v>
      </c>
    </row>
    <row r="2470" spans="1:21">
      <c r="A2470" s="10">
        <v>43351</v>
      </c>
      <c r="B2470" s="109">
        <v>717.50400000000002</v>
      </c>
      <c r="C2470" s="109">
        <v>280.39499999999998</v>
      </c>
      <c r="D2470" s="109">
        <v>57.033000000000001</v>
      </c>
      <c r="E2470" s="109">
        <v>114.631</v>
      </c>
      <c r="F2470" s="109">
        <v>124.634</v>
      </c>
      <c r="G2470" s="109">
        <v>84.436999999999998</v>
      </c>
      <c r="H2470" s="109">
        <v>177.221</v>
      </c>
      <c r="I2470" s="109">
        <v>143</v>
      </c>
      <c r="J2470" s="109">
        <v>110.5</v>
      </c>
      <c r="K2470" s="109">
        <v>241.55699999999999</v>
      </c>
      <c r="L2470" s="109">
        <v>534.05499999999995</v>
      </c>
      <c r="M2470" s="109">
        <v>40.39</v>
      </c>
      <c r="N2470" s="109">
        <v>58.481000000000002</v>
      </c>
      <c r="O2470" s="109">
        <v>141.55600000000001</v>
      </c>
      <c r="P2470" s="109">
        <v>86.843999999999994</v>
      </c>
      <c r="Q2470" s="109">
        <v>101.608</v>
      </c>
      <c r="R2470" s="109">
        <v>41.213999999999999</v>
      </c>
      <c r="S2470" s="13">
        <f t="shared" si="49"/>
        <v>604.14</v>
      </c>
      <c r="T2470" s="109">
        <v>53</v>
      </c>
      <c r="U2470" s="109">
        <v>19.5</v>
      </c>
    </row>
    <row r="2471" spans="1:21">
      <c r="A2471" s="10">
        <v>43352</v>
      </c>
      <c r="B2471" s="109">
        <v>717.50400000000002</v>
      </c>
      <c r="C2471" s="109">
        <v>280.39499999999998</v>
      </c>
      <c r="D2471" s="109">
        <v>57.033000000000001</v>
      </c>
      <c r="E2471" s="109">
        <v>114.631</v>
      </c>
      <c r="F2471" s="109">
        <v>124.634</v>
      </c>
      <c r="G2471" s="109">
        <v>84.436999999999998</v>
      </c>
      <c r="H2471" s="109">
        <v>177.221</v>
      </c>
      <c r="I2471" s="109">
        <v>143</v>
      </c>
      <c r="J2471" s="109">
        <v>110.5</v>
      </c>
      <c r="K2471" s="109">
        <v>241.55699999999999</v>
      </c>
      <c r="L2471" s="109">
        <v>534.05499999999995</v>
      </c>
      <c r="M2471" s="109">
        <v>40.39</v>
      </c>
      <c r="N2471" s="109">
        <v>58.481000000000002</v>
      </c>
      <c r="O2471" s="109">
        <v>141.55600000000001</v>
      </c>
      <c r="P2471" s="109">
        <v>86.843999999999994</v>
      </c>
      <c r="Q2471" s="109">
        <v>101.608</v>
      </c>
      <c r="R2471" s="109">
        <v>41.213999999999999</v>
      </c>
      <c r="S2471" s="13">
        <f t="shared" si="49"/>
        <v>604.14</v>
      </c>
      <c r="T2471" s="109">
        <v>53</v>
      </c>
      <c r="U2471" s="109">
        <v>19.5</v>
      </c>
    </row>
    <row r="2472" spans="1:21">
      <c r="A2472" s="10">
        <v>43353</v>
      </c>
      <c r="B2472" s="109">
        <v>732.28099999999995</v>
      </c>
      <c r="C2472" s="109">
        <v>280.68599999999998</v>
      </c>
      <c r="D2472" s="109">
        <v>57.540999999999997</v>
      </c>
      <c r="E2472" s="109">
        <v>115.626</v>
      </c>
      <c r="F2472" s="109">
        <v>125.18899999999999</v>
      </c>
      <c r="G2472" s="109">
        <v>84.96</v>
      </c>
      <c r="H2472" s="109">
        <v>180.95</v>
      </c>
      <c r="I2472" s="109">
        <v>143</v>
      </c>
      <c r="J2472" s="109">
        <v>110.5</v>
      </c>
      <c r="K2472" s="109">
        <v>244.16200000000001</v>
      </c>
      <c r="L2472" s="109">
        <v>531.36</v>
      </c>
      <c r="M2472" s="109">
        <v>39.140999999999998</v>
      </c>
      <c r="N2472" s="109">
        <v>58.103999999999999</v>
      </c>
      <c r="O2472" s="109">
        <v>143.369</v>
      </c>
      <c r="P2472" s="109">
        <v>85.962000000000003</v>
      </c>
      <c r="Q2472" s="109">
        <v>97.135999999999996</v>
      </c>
      <c r="R2472" s="109">
        <v>41.164999999999999</v>
      </c>
      <c r="S2472" s="13">
        <f t="shared" si="49"/>
        <v>603.33000000000004</v>
      </c>
      <c r="T2472" s="109">
        <v>53</v>
      </c>
      <c r="U2472" s="109">
        <v>19.5</v>
      </c>
    </row>
    <row r="2473" spans="1:21">
      <c r="A2473" s="10">
        <v>43354</v>
      </c>
      <c r="B2473" s="109">
        <v>738.99</v>
      </c>
      <c r="C2473" s="109">
        <v>288.161</v>
      </c>
      <c r="D2473" s="109">
        <v>56.622999999999998</v>
      </c>
      <c r="E2473" s="109">
        <v>115.485</v>
      </c>
      <c r="F2473" s="109">
        <v>123.666</v>
      </c>
      <c r="G2473" s="109">
        <v>84.608999999999995</v>
      </c>
      <c r="H2473" s="109">
        <v>177.01599999999999</v>
      </c>
      <c r="I2473" s="109">
        <v>143</v>
      </c>
      <c r="J2473" s="109">
        <v>110.5</v>
      </c>
      <c r="K2473" s="109">
        <v>242.92400000000001</v>
      </c>
      <c r="L2473" s="109">
        <v>529.11099999999999</v>
      </c>
      <c r="M2473" s="109">
        <v>37.665999999999997</v>
      </c>
      <c r="N2473" s="109">
        <v>57.445999999999998</v>
      </c>
      <c r="O2473" s="109">
        <v>140.74</v>
      </c>
      <c r="P2473" s="109">
        <v>84.108999999999995</v>
      </c>
      <c r="Q2473" s="109">
        <v>101.23399999999999</v>
      </c>
      <c r="R2473" s="109">
        <v>40.722999999999999</v>
      </c>
      <c r="S2473" s="13">
        <f t="shared" si="49"/>
        <v>603.77</v>
      </c>
      <c r="T2473" s="109">
        <v>53</v>
      </c>
      <c r="U2473" s="109">
        <v>19.5</v>
      </c>
    </row>
    <row r="2474" spans="1:21">
      <c r="A2474" s="10">
        <v>43355</v>
      </c>
      <c r="B2474" s="109">
        <v>689.50099999999998</v>
      </c>
      <c r="C2474" s="109">
        <v>286.08499999999998</v>
      </c>
      <c r="D2474" s="109">
        <v>51.871000000000002</v>
      </c>
      <c r="E2474" s="109">
        <v>111.565</v>
      </c>
      <c r="F2474" s="109">
        <v>119.90300000000001</v>
      </c>
      <c r="G2474" s="109">
        <v>82.596999999999994</v>
      </c>
      <c r="H2474" s="109">
        <v>172</v>
      </c>
      <c r="I2474" s="109">
        <v>143</v>
      </c>
      <c r="J2474" s="109">
        <v>110.5</v>
      </c>
      <c r="K2474" s="109">
        <v>237.88900000000001</v>
      </c>
      <c r="L2474" s="109">
        <v>523.10699999999997</v>
      </c>
      <c r="M2474" s="109">
        <v>37.665999999999997</v>
      </c>
      <c r="N2474" s="109">
        <v>57.81</v>
      </c>
      <c r="O2474" s="109">
        <v>142.80000000000001</v>
      </c>
      <c r="P2474" s="109">
        <v>83.897000000000006</v>
      </c>
      <c r="Q2474" s="109">
        <v>102.839</v>
      </c>
      <c r="R2474" s="109">
        <v>40.722999999999999</v>
      </c>
      <c r="S2474" s="13">
        <f t="shared" si="49"/>
        <v>603.27</v>
      </c>
      <c r="T2474" s="109">
        <v>53</v>
      </c>
      <c r="U2474" s="109">
        <v>19.5</v>
      </c>
    </row>
    <row r="2475" spans="1:21">
      <c r="A2475" s="10">
        <v>43356</v>
      </c>
      <c r="B2475" s="109">
        <v>687.26300000000003</v>
      </c>
      <c r="C2475" s="109">
        <v>284.41899999999998</v>
      </c>
      <c r="D2475" s="109">
        <v>49.625</v>
      </c>
      <c r="E2475" s="109">
        <v>108.169</v>
      </c>
      <c r="F2475" s="109">
        <v>113.57899999999999</v>
      </c>
      <c r="G2475" s="109">
        <v>78.009</v>
      </c>
      <c r="H2475" s="109">
        <v>168.55199999999999</v>
      </c>
      <c r="I2475" s="109">
        <v>143</v>
      </c>
      <c r="J2475" s="109">
        <v>110.5</v>
      </c>
      <c r="K2475" s="109">
        <v>221.333</v>
      </c>
      <c r="L2475" s="109">
        <v>469.55399999999997</v>
      </c>
      <c r="M2475" s="109">
        <v>37.947000000000003</v>
      </c>
      <c r="N2475" s="109">
        <v>55.747999999999998</v>
      </c>
      <c r="O2475" s="109">
        <v>138.59299999999999</v>
      </c>
      <c r="P2475" s="109">
        <v>81.034000000000006</v>
      </c>
      <c r="Q2475" s="109">
        <v>100.059</v>
      </c>
      <c r="R2475" s="109">
        <v>40.491</v>
      </c>
      <c r="S2475" s="13">
        <f t="shared" si="49"/>
        <v>603.55999999999995</v>
      </c>
      <c r="T2475" s="109">
        <v>53</v>
      </c>
      <c r="U2475" s="109">
        <v>19.5</v>
      </c>
    </row>
    <row r="2476" spans="1:21">
      <c r="A2476" s="10">
        <v>43357</v>
      </c>
      <c r="B2476" s="109">
        <v>645.13300000000004</v>
      </c>
      <c r="C2476" s="109">
        <v>284.89100000000002</v>
      </c>
      <c r="D2476" s="109">
        <v>47.838999999999999</v>
      </c>
      <c r="E2476" s="109">
        <v>105.73</v>
      </c>
      <c r="F2476" s="109">
        <v>110.80200000000001</v>
      </c>
      <c r="G2476" s="109">
        <v>76.063000000000002</v>
      </c>
      <c r="H2476" s="109">
        <v>164.05600000000001</v>
      </c>
      <c r="I2476" s="109">
        <v>143</v>
      </c>
      <c r="J2476" s="109">
        <v>110.5</v>
      </c>
      <c r="K2476" s="109">
        <v>220.55600000000001</v>
      </c>
      <c r="L2476" s="109">
        <v>449.25299999999999</v>
      </c>
      <c r="M2476" s="109">
        <v>37.840000000000003</v>
      </c>
      <c r="N2476" s="109">
        <v>54.837000000000003</v>
      </c>
      <c r="O2476" s="109">
        <v>133.78</v>
      </c>
      <c r="P2476" s="109">
        <v>79.438000000000002</v>
      </c>
      <c r="Q2476" s="109">
        <v>96.385000000000005</v>
      </c>
      <c r="R2476" s="109">
        <v>40.545000000000002</v>
      </c>
      <c r="S2476" s="13">
        <f t="shared" si="49"/>
        <v>603.76</v>
      </c>
      <c r="T2476" s="109">
        <v>53</v>
      </c>
      <c r="U2476" s="109">
        <v>19.5</v>
      </c>
    </row>
    <row r="2477" spans="1:21">
      <c r="A2477" s="10">
        <v>43358</v>
      </c>
      <c r="B2477" s="109">
        <v>645.13300000000004</v>
      </c>
      <c r="C2477" s="109">
        <v>284.89100000000002</v>
      </c>
      <c r="D2477" s="109">
        <v>47.838999999999999</v>
      </c>
      <c r="E2477" s="109">
        <v>105.73</v>
      </c>
      <c r="F2477" s="109">
        <v>110.80200000000001</v>
      </c>
      <c r="G2477" s="109">
        <v>76.063000000000002</v>
      </c>
      <c r="H2477" s="109">
        <v>164.05600000000001</v>
      </c>
      <c r="I2477" s="109">
        <v>143</v>
      </c>
      <c r="J2477" s="109">
        <v>110.5</v>
      </c>
      <c r="K2477" s="109">
        <v>220.55600000000001</v>
      </c>
      <c r="L2477" s="109">
        <v>449.25299999999999</v>
      </c>
      <c r="M2477" s="109">
        <v>37.840000000000003</v>
      </c>
      <c r="N2477" s="109">
        <v>54.837000000000003</v>
      </c>
      <c r="O2477" s="109">
        <v>133.78</v>
      </c>
      <c r="P2477" s="109">
        <v>79.438000000000002</v>
      </c>
      <c r="Q2477" s="109">
        <v>96.385000000000005</v>
      </c>
      <c r="R2477" s="109">
        <v>40.545000000000002</v>
      </c>
      <c r="S2477" s="13">
        <f t="shared" si="49"/>
        <v>603.76</v>
      </c>
      <c r="T2477" s="109">
        <v>53</v>
      </c>
      <c r="U2477" s="109">
        <v>19.5</v>
      </c>
    </row>
    <row r="2478" spans="1:21">
      <c r="A2478" s="10">
        <v>43359</v>
      </c>
      <c r="B2478" s="109">
        <v>645.13300000000004</v>
      </c>
      <c r="C2478" s="109">
        <v>284.89100000000002</v>
      </c>
      <c r="D2478" s="109">
        <v>47.838999999999999</v>
      </c>
      <c r="E2478" s="109">
        <v>105.73</v>
      </c>
      <c r="F2478" s="109">
        <v>110.80200000000001</v>
      </c>
      <c r="G2478" s="109">
        <v>76.063000000000002</v>
      </c>
      <c r="H2478" s="109">
        <v>164.05600000000001</v>
      </c>
      <c r="I2478" s="109">
        <v>143</v>
      </c>
      <c r="J2478" s="109">
        <v>110.5</v>
      </c>
      <c r="K2478" s="109">
        <v>220.55600000000001</v>
      </c>
      <c r="L2478" s="109">
        <v>449.25299999999999</v>
      </c>
      <c r="M2478" s="109">
        <v>37.840000000000003</v>
      </c>
      <c r="N2478" s="109">
        <v>54.837000000000003</v>
      </c>
      <c r="O2478" s="109">
        <v>133.78</v>
      </c>
      <c r="P2478" s="109">
        <v>79.438000000000002</v>
      </c>
      <c r="Q2478" s="109">
        <v>96.385000000000005</v>
      </c>
      <c r="R2478" s="109">
        <v>40.545000000000002</v>
      </c>
      <c r="S2478" s="13">
        <f t="shared" si="49"/>
        <v>603.76</v>
      </c>
      <c r="T2478" s="109">
        <v>53</v>
      </c>
      <c r="U2478" s="109">
        <v>19.5</v>
      </c>
    </row>
    <row r="2479" spans="1:21">
      <c r="A2479" s="10">
        <v>43360</v>
      </c>
      <c r="B2479" s="109">
        <v>634.18899999999996</v>
      </c>
      <c r="C2479" s="109">
        <v>282.262</v>
      </c>
      <c r="D2479" s="109">
        <v>46.103000000000002</v>
      </c>
      <c r="E2479" s="109">
        <v>104.399</v>
      </c>
      <c r="F2479" s="109">
        <v>108.801</v>
      </c>
      <c r="G2479" s="109">
        <v>74.537999999999997</v>
      </c>
      <c r="H2479" s="109">
        <v>161.50700000000001</v>
      </c>
      <c r="I2479" s="109">
        <v>143</v>
      </c>
      <c r="J2479" s="109">
        <v>110.5</v>
      </c>
      <c r="K2479" s="109">
        <v>219.429</v>
      </c>
      <c r="L2479" s="109">
        <v>439.02300000000002</v>
      </c>
      <c r="M2479" s="109">
        <v>38.503</v>
      </c>
      <c r="N2479" s="109">
        <v>55.48</v>
      </c>
      <c r="O2479" s="109">
        <v>136.63300000000001</v>
      </c>
      <c r="P2479" s="109">
        <v>79.509</v>
      </c>
      <c r="Q2479" s="109">
        <v>97.885999999999996</v>
      </c>
      <c r="R2479" s="109">
        <v>40.384999999999998</v>
      </c>
      <c r="S2479" s="13">
        <f t="shared" si="49"/>
        <v>603.48</v>
      </c>
      <c r="T2479" s="109">
        <v>53</v>
      </c>
      <c r="U2479" s="109">
        <v>19.5</v>
      </c>
    </row>
    <row r="2480" spans="1:21">
      <c r="A2480" s="10">
        <v>43361</v>
      </c>
      <c r="B2480" s="109">
        <v>643.75599999999997</v>
      </c>
      <c r="C2480" s="109">
        <v>280.875</v>
      </c>
      <c r="D2480" s="109">
        <v>46.082999999999998</v>
      </c>
      <c r="E2480" s="109">
        <v>104.752</v>
      </c>
      <c r="F2480" s="109">
        <v>106.919</v>
      </c>
      <c r="G2480" s="109">
        <v>74.367000000000004</v>
      </c>
      <c r="H2480" s="109">
        <v>157.476</v>
      </c>
      <c r="I2480" s="109">
        <v>143</v>
      </c>
      <c r="J2480" s="109">
        <v>110.5</v>
      </c>
      <c r="K2480" s="109">
        <v>217.024</v>
      </c>
      <c r="L2480" s="109">
        <v>451.976</v>
      </c>
      <c r="M2480" s="109">
        <v>38.804000000000002</v>
      </c>
      <c r="N2480" s="109">
        <v>55.73</v>
      </c>
      <c r="O2480" s="109">
        <v>135.11600000000001</v>
      </c>
      <c r="P2480" s="109">
        <v>79.144999999999996</v>
      </c>
      <c r="Q2480" s="109">
        <v>96.284999999999997</v>
      </c>
      <c r="R2480" s="109">
        <v>40.619</v>
      </c>
      <c r="S2480" s="13">
        <f t="shared" si="49"/>
        <v>603.97</v>
      </c>
      <c r="T2480" s="109">
        <v>53</v>
      </c>
      <c r="U2480" s="109">
        <v>19.5</v>
      </c>
    </row>
    <row r="2481" spans="1:21">
      <c r="A2481" s="10">
        <v>43362</v>
      </c>
      <c r="B2481" s="109">
        <v>601.19200000000001</v>
      </c>
      <c r="C2481" s="109">
        <v>279.33</v>
      </c>
      <c r="D2481" s="109">
        <v>45.125999999999998</v>
      </c>
      <c r="E2481" s="109">
        <v>104.375</v>
      </c>
      <c r="F2481" s="109">
        <v>106.742</v>
      </c>
      <c r="G2481" s="109">
        <v>73.67</v>
      </c>
      <c r="H2481" s="109">
        <v>151.22200000000001</v>
      </c>
      <c r="I2481" s="109">
        <v>143</v>
      </c>
      <c r="J2481" s="109">
        <v>110.5</v>
      </c>
      <c r="K2481" s="109">
        <v>210.22300000000001</v>
      </c>
      <c r="L2481" s="109">
        <v>419.98500000000001</v>
      </c>
      <c r="M2481" s="109">
        <v>38.804000000000002</v>
      </c>
      <c r="N2481" s="109">
        <v>55.271000000000001</v>
      </c>
      <c r="O2481" s="109">
        <v>134.65700000000001</v>
      </c>
      <c r="P2481" s="109">
        <v>77.209999999999994</v>
      </c>
      <c r="Q2481" s="109">
        <v>94.344999999999999</v>
      </c>
      <c r="R2481" s="109">
        <v>40.619</v>
      </c>
      <c r="S2481" s="13">
        <f t="shared" si="49"/>
        <v>603.79999999999995</v>
      </c>
      <c r="T2481" s="109">
        <v>53</v>
      </c>
      <c r="U2481" s="109">
        <v>19.5</v>
      </c>
    </row>
    <row r="2482" spans="1:21">
      <c r="A2482" s="10">
        <v>43363</v>
      </c>
      <c r="B2482" s="109">
        <v>566.41999999999996</v>
      </c>
      <c r="C2482" s="109">
        <v>275.53300000000002</v>
      </c>
      <c r="D2482" s="109">
        <v>48.290999999999997</v>
      </c>
      <c r="E2482" s="109">
        <v>113.999</v>
      </c>
      <c r="F2482" s="109">
        <v>115.348</v>
      </c>
      <c r="G2482" s="109">
        <v>78.703000000000003</v>
      </c>
      <c r="H2482" s="109">
        <v>157.05500000000001</v>
      </c>
      <c r="I2482" s="109">
        <v>143</v>
      </c>
      <c r="J2482" s="109">
        <v>110.5</v>
      </c>
      <c r="K2482" s="109">
        <v>213.94300000000001</v>
      </c>
      <c r="L2482" s="109">
        <v>400.72399999999999</v>
      </c>
      <c r="M2482" s="109">
        <v>38.804000000000002</v>
      </c>
      <c r="N2482" s="109">
        <v>57.366</v>
      </c>
      <c r="O2482" s="109">
        <v>137.06200000000001</v>
      </c>
      <c r="P2482" s="109">
        <v>78.641000000000005</v>
      </c>
      <c r="Q2482" s="109">
        <v>97.278000000000006</v>
      </c>
      <c r="R2482" s="109">
        <v>40.619</v>
      </c>
      <c r="S2482" s="13">
        <f t="shared" si="49"/>
        <v>606.75</v>
      </c>
      <c r="T2482" s="109">
        <v>53</v>
      </c>
      <c r="U2482" s="109">
        <v>19.5</v>
      </c>
    </row>
    <row r="2483" spans="1:21">
      <c r="A2483" s="10">
        <v>43364</v>
      </c>
      <c r="B2483" s="109">
        <v>538.24099999999999</v>
      </c>
      <c r="C2483" s="109">
        <v>265.68200000000002</v>
      </c>
      <c r="D2483" s="109">
        <v>46.014000000000003</v>
      </c>
      <c r="E2483" s="109">
        <v>112.893</v>
      </c>
      <c r="F2483" s="109">
        <v>115.767</v>
      </c>
      <c r="G2483" s="109">
        <v>76.432000000000002</v>
      </c>
      <c r="H2483" s="109">
        <v>157.54499999999999</v>
      </c>
      <c r="I2483" s="109">
        <v>143</v>
      </c>
      <c r="J2483" s="109">
        <v>110.5</v>
      </c>
      <c r="K2483" s="109">
        <v>212.37899999999999</v>
      </c>
      <c r="L2483" s="109">
        <v>400.887</v>
      </c>
      <c r="M2483" s="109">
        <v>38.804000000000002</v>
      </c>
      <c r="N2483" s="109">
        <v>58.372999999999998</v>
      </c>
      <c r="O2483" s="109">
        <v>135.57</v>
      </c>
      <c r="P2483" s="109">
        <v>78.968000000000004</v>
      </c>
      <c r="Q2483" s="109">
        <v>96.674999999999997</v>
      </c>
      <c r="R2483" s="109">
        <v>40.619</v>
      </c>
      <c r="S2483" s="13">
        <f t="shared" si="49"/>
        <v>606.48</v>
      </c>
      <c r="T2483" s="109">
        <v>53</v>
      </c>
      <c r="U2483" s="109">
        <v>19.5</v>
      </c>
    </row>
    <row r="2484" spans="1:21">
      <c r="A2484" s="10">
        <v>43365</v>
      </c>
      <c r="B2484" s="109">
        <v>538.24099999999999</v>
      </c>
      <c r="C2484" s="109">
        <v>265.68200000000002</v>
      </c>
      <c r="D2484" s="109">
        <v>46.014000000000003</v>
      </c>
      <c r="E2484" s="109">
        <v>112.893</v>
      </c>
      <c r="F2484" s="109">
        <v>115.767</v>
      </c>
      <c r="G2484" s="109">
        <v>76.432000000000002</v>
      </c>
      <c r="H2484" s="109">
        <v>157.54499999999999</v>
      </c>
      <c r="I2484" s="109">
        <v>143</v>
      </c>
      <c r="J2484" s="109">
        <v>110.5</v>
      </c>
      <c r="K2484" s="109">
        <v>212.37899999999999</v>
      </c>
      <c r="L2484" s="109">
        <v>400.887</v>
      </c>
      <c r="M2484" s="109">
        <v>38.804000000000002</v>
      </c>
      <c r="N2484" s="109">
        <v>58.372999999999998</v>
      </c>
      <c r="O2484" s="109">
        <v>135.57</v>
      </c>
      <c r="P2484" s="109">
        <v>78.968000000000004</v>
      </c>
      <c r="Q2484" s="109">
        <v>96.674999999999997</v>
      </c>
      <c r="R2484" s="109">
        <v>40.619</v>
      </c>
      <c r="S2484" s="13">
        <f t="shared" si="49"/>
        <v>606.48</v>
      </c>
      <c r="T2484" s="109">
        <v>53</v>
      </c>
      <c r="U2484" s="109">
        <v>19.5</v>
      </c>
    </row>
    <row r="2485" spans="1:21">
      <c r="A2485" s="10">
        <v>43366</v>
      </c>
      <c r="B2485" s="109">
        <v>538.24099999999999</v>
      </c>
      <c r="C2485" s="109">
        <v>265.68200000000002</v>
      </c>
      <c r="D2485" s="109">
        <v>46.014000000000003</v>
      </c>
      <c r="E2485" s="109">
        <v>112.893</v>
      </c>
      <c r="F2485" s="109">
        <v>115.767</v>
      </c>
      <c r="G2485" s="109">
        <v>76.432000000000002</v>
      </c>
      <c r="H2485" s="109">
        <v>157.54499999999999</v>
      </c>
      <c r="I2485" s="109">
        <v>143</v>
      </c>
      <c r="J2485" s="109">
        <v>110.5</v>
      </c>
      <c r="K2485" s="109">
        <v>212.37899999999999</v>
      </c>
      <c r="L2485" s="109">
        <v>400.887</v>
      </c>
      <c r="M2485" s="109">
        <v>38.804000000000002</v>
      </c>
      <c r="N2485" s="109">
        <v>58.372999999999998</v>
      </c>
      <c r="O2485" s="109">
        <v>135.57</v>
      </c>
      <c r="P2485" s="109">
        <v>78.968000000000004</v>
      </c>
      <c r="Q2485" s="109">
        <v>96.674999999999997</v>
      </c>
      <c r="R2485" s="109">
        <v>40.619</v>
      </c>
      <c r="S2485" s="13">
        <f t="shared" si="49"/>
        <v>606.48</v>
      </c>
      <c r="T2485" s="109">
        <v>53</v>
      </c>
      <c r="U2485" s="109">
        <v>19.5</v>
      </c>
    </row>
    <row r="2486" spans="1:21">
      <c r="A2486" s="10">
        <v>43367</v>
      </c>
      <c r="B2486" s="109">
        <v>561.25199999999995</v>
      </c>
      <c r="C2486" s="109">
        <v>268.399</v>
      </c>
      <c r="D2486" s="109">
        <v>45.381999999999998</v>
      </c>
      <c r="E2486" s="109">
        <v>114.96599999999999</v>
      </c>
      <c r="F2486" s="109">
        <v>119.166</v>
      </c>
      <c r="G2486" s="109">
        <v>76.667000000000002</v>
      </c>
      <c r="H2486" s="109">
        <v>153.94999999999999</v>
      </c>
      <c r="I2486" s="109">
        <v>143</v>
      </c>
      <c r="J2486" s="109">
        <v>110.5</v>
      </c>
      <c r="K2486" s="109">
        <v>207.667</v>
      </c>
      <c r="L2486" s="109">
        <v>365.06200000000001</v>
      </c>
      <c r="M2486" s="109">
        <v>38.804000000000002</v>
      </c>
      <c r="N2486" s="109">
        <v>58.179000000000002</v>
      </c>
      <c r="O2486" s="109">
        <v>134.11199999999999</v>
      </c>
      <c r="P2486" s="109">
        <v>78.509</v>
      </c>
      <c r="Q2486" s="109">
        <v>95.808999999999997</v>
      </c>
      <c r="R2486" s="109">
        <v>40.619</v>
      </c>
      <c r="S2486" s="13">
        <f t="shared" si="49"/>
        <v>606.61</v>
      </c>
      <c r="T2486" s="109">
        <v>53</v>
      </c>
      <c r="U2486" s="109">
        <v>19.5</v>
      </c>
    </row>
    <row r="2487" spans="1:21">
      <c r="A2487" s="10">
        <v>43368</v>
      </c>
      <c r="B2487" s="109">
        <v>560.85400000000004</v>
      </c>
      <c r="C2487" s="109">
        <v>268.09500000000003</v>
      </c>
      <c r="D2487" s="109">
        <v>45.347000000000001</v>
      </c>
      <c r="E2487" s="109">
        <v>114.44799999999999</v>
      </c>
      <c r="F2487" s="109">
        <v>119.449</v>
      </c>
      <c r="G2487" s="109">
        <v>76.343000000000004</v>
      </c>
      <c r="H2487" s="109">
        <v>152.77799999999999</v>
      </c>
      <c r="I2487" s="109">
        <v>143</v>
      </c>
      <c r="J2487" s="109">
        <v>110.5</v>
      </c>
      <c r="K2487" s="109">
        <v>213.55600000000001</v>
      </c>
      <c r="L2487" s="109">
        <v>380.255</v>
      </c>
      <c r="M2487" s="109">
        <v>38.804000000000002</v>
      </c>
      <c r="N2487" s="109">
        <v>58.386000000000003</v>
      </c>
      <c r="O2487" s="109">
        <v>135.459</v>
      </c>
      <c r="P2487" s="109">
        <v>78.421999999999997</v>
      </c>
      <c r="Q2487" s="109">
        <v>96.429000000000002</v>
      </c>
      <c r="R2487" s="109">
        <v>40.619</v>
      </c>
      <c r="S2487" s="13">
        <f t="shared" si="49"/>
        <v>606.76</v>
      </c>
      <c r="T2487" s="109">
        <v>53</v>
      </c>
      <c r="U2487" s="109">
        <v>19.5</v>
      </c>
    </row>
    <row r="2488" spans="1:21">
      <c r="A2488" s="10">
        <v>43369</v>
      </c>
      <c r="B2488" s="109">
        <v>561.03499999999997</v>
      </c>
      <c r="C2488" s="109">
        <v>262.42200000000003</v>
      </c>
      <c r="D2488" s="109">
        <v>44.921999999999997</v>
      </c>
      <c r="E2488" s="109">
        <v>112.828</v>
      </c>
      <c r="F2488" s="109">
        <v>115.70099999999999</v>
      </c>
      <c r="G2488" s="109">
        <v>75.671000000000006</v>
      </c>
      <c r="H2488" s="109">
        <v>150.5</v>
      </c>
      <c r="I2488" s="109">
        <v>143</v>
      </c>
      <c r="J2488" s="109">
        <v>110.5</v>
      </c>
      <c r="K2488" s="109">
        <v>206.333</v>
      </c>
      <c r="L2488" s="109">
        <v>380.05700000000002</v>
      </c>
      <c r="M2488" s="109">
        <v>38.357999999999997</v>
      </c>
      <c r="N2488" s="109">
        <v>57.258000000000003</v>
      </c>
      <c r="O2488" s="109">
        <v>133.64500000000001</v>
      </c>
      <c r="P2488" s="109">
        <v>77.912000000000006</v>
      </c>
      <c r="Q2488" s="109">
        <v>94.397000000000006</v>
      </c>
      <c r="R2488" s="109">
        <v>41.276000000000003</v>
      </c>
      <c r="S2488" s="13">
        <f t="shared" si="49"/>
        <v>606.14</v>
      </c>
      <c r="T2488" s="109">
        <v>53</v>
      </c>
      <c r="U2488" s="109">
        <v>19.5</v>
      </c>
    </row>
    <row r="2489" spans="1:21">
      <c r="A2489" s="10">
        <v>43370</v>
      </c>
      <c r="B2489" s="109">
        <v>529.322</v>
      </c>
      <c r="C2489" s="109">
        <v>258.99700000000001</v>
      </c>
      <c r="D2489" s="109">
        <v>43.085000000000001</v>
      </c>
      <c r="E2489" s="109">
        <v>109.53</v>
      </c>
      <c r="F2489" s="109">
        <v>112.565</v>
      </c>
      <c r="G2489" s="109">
        <v>73.036000000000001</v>
      </c>
      <c r="H2489" s="109">
        <v>144</v>
      </c>
      <c r="I2489" s="109">
        <v>143</v>
      </c>
      <c r="J2489" s="109">
        <v>110.5</v>
      </c>
      <c r="K2489" s="109">
        <v>200.89</v>
      </c>
      <c r="L2489" s="109">
        <v>371.61099999999999</v>
      </c>
      <c r="M2489" s="109">
        <v>38.357999999999997</v>
      </c>
      <c r="N2489" s="109">
        <v>56.488999999999997</v>
      </c>
      <c r="O2489" s="109">
        <v>131.15600000000001</v>
      </c>
      <c r="P2489" s="109">
        <v>77.040999999999997</v>
      </c>
      <c r="Q2489" s="109">
        <v>92.801000000000002</v>
      </c>
      <c r="R2489" s="109">
        <v>41.276000000000003</v>
      </c>
      <c r="S2489" s="13">
        <f t="shared" si="49"/>
        <v>606.41999999999996</v>
      </c>
      <c r="T2489" s="109">
        <v>53</v>
      </c>
      <c r="U2489" s="109">
        <v>19.5</v>
      </c>
    </row>
    <row r="2490" spans="1:21">
      <c r="A2490" s="10">
        <v>43371</v>
      </c>
      <c r="B2490" s="109">
        <v>586.17200000000003</v>
      </c>
      <c r="C2490" s="109">
        <v>262.96499999999997</v>
      </c>
      <c r="D2490" s="109">
        <v>44.231999999999999</v>
      </c>
      <c r="E2490" s="109">
        <v>110.101</v>
      </c>
      <c r="F2490" s="109">
        <v>112.967</v>
      </c>
      <c r="G2490" s="109">
        <v>73.533000000000001</v>
      </c>
      <c r="H2490" s="109">
        <v>143.29300000000001</v>
      </c>
      <c r="I2490" s="109">
        <v>143</v>
      </c>
      <c r="J2490" s="109">
        <v>110.5</v>
      </c>
      <c r="K2490" s="109">
        <v>203.374</v>
      </c>
      <c r="L2490" s="109">
        <v>377.036</v>
      </c>
      <c r="M2490" s="109">
        <v>38.357999999999997</v>
      </c>
      <c r="N2490" s="109">
        <v>55.959000000000003</v>
      </c>
      <c r="O2490" s="109">
        <v>130.11799999999999</v>
      </c>
      <c r="P2490" s="109">
        <v>76.69</v>
      </c>
      <c r="Q2490" s="109">
        <v>92.566000000000003</v>
      </c>
      <c r="R2490" s="109">
        <v>41.276000000000003</v>
      </c>
      <c r="S2490" s="13">
        <f t="shared" si="49"/>
        <v>606.32000000000005</v>
      </c>
      <c r="T2490" s="109">
        <v>53</v>
      </c>
      <c r="U2490" s="109">
        <v>19.5</v>
      </c>
    </row>
    <row r="2491" spans="1:21">
      <c r="A2491" s="10">
        <v>43372</v>
      </c>
      <c r="B2491" s="109">
        <v>586.17200000000003</v>
      </c>
      <c r="C2491" s="109">
        <v>262.96499999999997</v>
      </c>
      <c r="D2491" s="109">
        <v>44.231999999999999</v>
      </c>
      <c r="E2491" s="109">
        <v>110.101</v>
      </c>
      <c r="F2491" s="109">
        <v>112.967</v>
      </c>
      <c r="G2491" s="109">
        <v>73.533000000000001</v>
      </c>
      <c r="H2491" s="109">
        <v>143.29300000000001</v>
      </c>
      <c r="I2491" s="109">
        <v>143</v>
      </c>
      <c r="J2491" s="109">
        <v>110.5</v>
      </c>
      <c r="K2491" s="109">
        <v>203.374</v>
      </c>
      <c r="L2491" s="109">
        <v>377.036</v>
      </c>
      <c r="M2491" s="109">
        <v>38.357999999999997</v>
      </c>
      <c r="N2491" s="109">
        <v>55.959000000000003</v>
      </c>
      <c r="O2491" s="109">
        <v>130.11799999999999</v>
      </c>
      <c r="P2491" s="109">
        <v>76.69</v>
      </c>
      <c r="Q2491" s="109">
        <v>92.566000000000003</v>
      </c>
      <c r="R2491" s="109">
        <v>41.276000000000003</v>
      </c>
      <c r="S2491" s="13">
        <f t="shared" si="49"/>
        <v>606.32000000000005</v>
      </c>
      <c r="T2491" s="109">
        <v>53</v>
      </c>
      <c r="U2491" s="109">
        <v>19.5</v>
      </c>
    </row>
    <row r="2492" spans="1:21">
      <c r="A2492" s="10">
        <v>43373</v>
      </c>
      <c r="B2492" s="109">
        <v>586.17200000000003</v>
      </c>
      <c r="C2492" s="109">
        <v>262.96499999999997</v>
      </c>
      <c r="D2492" s="109">
        <v>44.231999999999999</v>
      </c>
      <c r="E2492" s="109">
        <v>110.101</v>
      </c>
      <c r="F2492" s="109">
        <v>112.967</v>
      </c>
      <c r="G2492" s="109">
        <v>73.533000000000001</v>
      </c>
      <c r="H2492" s="109">
        <v>143.29300000000001</v>
      </c>
      <c r="I2492" s="109">
        <v>143</v>
      </c>
      <c r="J2492" s="109">
        <v>110.5</v>
      </c>
      <c r="K2492" s="109">
        <v>203.374</v>
      </c>
      <c r="L2492" s="109">
        <v>377.036</v>
      </c>
      <c r="M2492" s="109">
        <v>38.357999999999997</v>
      </c>
      <c r="N2492" s="109">
        <v>55.959000000000003</v>
      </c>
      <c r="O2492" s="109">
        <v>130.11799999999999</v>
      </c>
      <c r="P2492" s="109">
        <v>76.69</v>
      </c>
      <c r="Q2492" s="109">
        <v>92.566000000000003</v>
      </c>
      <c r="R2492" s="109">
        <v>41.276000000000003</v>
      </c>
      <c r="S2492" s="13">
        <f t="shared" si="49"/>
        <v>606.32000000000005</v>
      </c>
      <c r="T2492" s="109">
        <v>53</v>
      </c>
      <c r="U2492" s="109">
        <v>19.5</v>
      </c>
    </row>
    <row r="2493" spans="1:21">
      <c r="A2493" s="10">
        <v>43374</v>
      </c>
      <c r="B2493" s="109">
        <v>592.55499999999995</v>
      </c>
      <c r="C2493" s="109">
        <v>266.49900000000002</v>
      </c>
      <c r="D2493" s="109">
        <v>44.296999999999997</v>
      </c>
      <c r="E2493" s="109">
        <v>110.53</v>
      </c>
      <c r="F2493" s="109">
        <v>111.601</v>
      </c>
      <c r="G2493" s="109">
        <v>73.631</v>
      </c>
      <c r="H2493" s="109">
        <v>141.37200000000001</v>
      </c>
      <c r="I2493" s="109">
        <v>143</v>
      </c>
      <c r="J2493" s="109">
        <v>110.5</v>
      </c>
      <c r="K2493" s="109">
        <v>204.91200000000001</v>
      </c>
      <c r="L2493" s="109">
        <v>382.40800000000002</v>
      </c>
      <c r="M2493" s="109">
        <v>38.357999999999997</v>
      </c>
      <c r="N2493" s="109">
        <v>56.067999999999998</v>
      </c>
      <c r="O2493" s="109">
        <v>129.5</v>
      </c>
      <c r="P2493" s="109">
        <v>76.807000000000002</v>
      </c>
      <c r="Q2493" s="109">
        <v>92.760999999999996</v>
      </c>
      <c r="R2493" s="109">
        <v>41.276000000000003</v>
      </c>
      <c r="S2493" s="13">
        <f t="shared" si="49"/>
        <v>606.66</v>
      </c>
      <c r="T2493" s="109">
        <v>53</v>
      </c>
      <c r="U2493" s="109">
        <v>19.5</v>
      </c>
    </row>
    <row r="2494" spans="1:21">
      <c r="A2494" s="10">
        <v>43375</v>
      </c>
      <c r="B2494" s="109">
        <v>574.00199999999995</v>
      </c>
      <c r="C2494" s="109">
        <v>256.00299999999999</v>
      </c>
      <c r="D2494" s="109">
        <v>42.445999999999998</v>
      </c>
      <c r="E2494" s="109">
        <v>108.373</v>
      </c>
      <c r="F2494" s="109">
        <v>108.6</v>
      </c>
      <c r="G2494" s="109">
        <v>72.638000000000005</v>
      </c>
      <c r="H2494" s="109">
        <v>136.71899999999999</v>
      </c>
      <c r="I2494" s="109">
        <v>143</v>
      </c>
      <c r="J2494" s="109">
        <v>110.5</v>
      </c>
      <c r="K2494" s="109">
        <v>207.834</v>
      </c>
      <c r="L2494" s="109">
        <v>392.78100000000001</v>
      </c>
      <c r="M2494" s="109">
        <v>38.357999999999997</v>
      </c>
      <c r="N2494" s="109">
        <v>57.161999999999999</v>
      </c>
      <c r="O2494" s="109">
        <v>133.92599999999999</v>
      </c>
      <c r="P2494" s="109">
        <v>78.218000000000004</v>
      </c>
      <c r="Q2494" s="109">
        <v>94.826999999999998</v>
      </c>
      <c r="R2494" s="109">
        <v>41.276000000000003</v>
      </c>
      <c r="S2494" s="13">
        <f t="shared" si="49"/>
        <v>606.26</v>
      </c>
      <c r="T2494" s="109">
        <v>53</v>
      </c>
      <c r="U2494" s="109">
        <v>19.5</v>
      </c>
    </row>
    <row r="2495" spans="1:21">
      <c r="A2495" s="10">
        <v>43376</v>
      </c>
      <c r="B2495" s="109">
        <v>583.78099999999995</v>
      </c>
      <c r="C2495" s="109">
        <v>245.86</v>
      </c>
      <c r="D2495" s="109">
        <v>43.567</v>
      </c>
      <c r="E2495" s="109">
        <v>109.428</v>
      </c>
      <c r="F2495" s="109">
        <v>108.896</v>
      </c>
      <c r="G2495" s="109">
        <v>73.105000000000004</v>
      </c>
      <c r="H2495" s="109">
        <v>136.61199999999999</v>
      </c>
      <c r="I2495" s="109">
        <v>143</v>
      </c>
      <c r="J2495" s="109">
        <v>110.5</v>
      </c>
      <c r="K2495" s="109">
        <v>208.71899999999999</v>
      </c>
      <c r="L2495" s="109">
        <v>400.22199999999998</v>
      </c>
      <c r="M2495" s="109">
        <v>37.479999999999997</v>
      </c>
      <c r="N2495" s="109">
        <v>56.707999999999998</v>
      </c>
      <c r="O2495" s="109">
        <v>133.67599999999999</v>
      </c>
      <c r="P2495" s="109">
        <v>78.17</v>
      </c>
      <c r="Q2495" s="109">
        <v>94.045000000000002</v>
      </c>
      <c r="R2495" s="109">
        <v>41.170999999999999</v>
      </c>
      <c r="S2495" s="13">
        <f t="shared" si="49"/>
        <v>607.36</v>
      </c>
      <c r="T2495" s="109">
        <v>53</v>
      </c>
      <c r="U2495" s="109">
        <v>19.5</v>
      </c>
    </row>
    <row r="2496" spans="1:21">
      <c r="A2496" s="10">
        <v>43377</v>
      </c>
      <c r="B2496" s="109">
        <v>619.18899999999996</v>
      </c>
      <c r="C2496" s="109">
        <v>247.46899999999999</v>
      </c>
      <c r="D2496" s="109">
        <v>46.012999999999998</v>
      </c>
      <c r="E2496" s="109">
        <v>113.92700000000001</v>
      </c>
      <c r="F2496" s="109">
        <v>115.06399999999999</v>
      </c>
      <c r="G2496" s="109">
        <v>76.918000000000006</v>
      </c>
      <c r="H2496" s="109">
        <v>151.893</v>
      </c>
      <c r="I2496" s="109">
        <v>143</v>
      </c>
      <c r="J2496" s="109">
        <v>110.5</v>
      </c>
      <c r="K2496" s="109">
        <v>223.226</v>
      </c>
      <c r="L2496" s="109">
        <v>422.95100000000002</v>
      </c>
      <c r="M2496" s="109">
        <v>37.479999999999997</v>
      </c>
      <c r="N2496" s="109">
        <v>58.375</v>
      </c>
      <c r="O2496" s="109">
        <v>139.38900000000001</v>
      </c>
      <c r="P2496" s="109">
        <v>82.694000000000003</v>
      </c>
      <c r="Q2496" s="109">
        <v>98.221999999999994</v>
      </c>
      <c r="R2496" s="109">
        <v>41.170999999999999</v>
      </c>
      <c r="S2496" s="13">
        <f t="shared" si="49"/>
        <v>607.15</v>
      </c>
      <c r="T2496" s="109">
        <v>53</v>
      </c>
      <c r="U2496" s="109">
        <v>19.5</v>
      </c>
    </row>
    <row r="2497" spans="1:21">
      <c r="A2497" s="10">
        <v>43378</v>
      </c>
      <c r="B2497" s="109">
        <v>636.846</v>
      </c>
      <c r="C2497" s="109">
        <v>245.63499999999999</v>
      </c>
      <c r="D2497" s="109">
        <v>46.234999999999999</v>
      </c>
      <c r="E2497" s="109">
        <v>119.306</v>
      </c>
      <c r="F2497" s="109">
        <v>119.64400000000001</v>
      </c>
      <c r="G2497" s="109">
        <v>77.739999999999995</v>
      </c>
      <c r="H2497" s="109">
        <v>150.78200000000001</v>
      </c>
      <c r="I2497" s="109">
        <v>143</v>
      </c>
      <c r="J2497" s="109">
        <v>110.5</v>
      </c>
      <c r="K2497" s="109">
        <v>222.334</v>
      </c>
      <c r="L2497" s="109">
        <v>420.39</v>
      </c>
      <c r="M2497" s="109">
        <v>38.594999999999999</v>
      </c>
      <c r="N2497" s="109">
        <v>60.534999999999997</v>
      </c>
      <c r="O2497" s="109">
        <v>142.345</v>
      </c>
      <c r="P2497" s="109">
        <v>85.215000000000003</v>
      </c>
      <c r="Q2497" s="109">
        <v>100.48699999999999</v>
      </c>
      <c r="R2497" s="109">
        <v>41.886000000000003</v>
      </c>
      <c r="S2497" s="13">
        <f t="shared" si="49"/>
        <v>607</v>
      </c>
      <c r="T2497" s="109">
        <v>53</v>
      </c>
      <c r="U2497" s="109">
        <v>19.5</v>
      </c>
    </row>
    <row r="2498" spans="1:21">
      <c r="A2498" s="10">
        <v>43379</v>
      </c>
      <c r="B2498" s="109">
        <v>636.846</v>
      </c>
      <c r="C2498" s="109">
        <v>245.63499999999999</v>
      </c>
      <c r="D2498" s="109">
        <v>46.234999999999999</v>
      </c>
      <c r="E2498" s="109">
        <v>119.306</v>
      </c>
      <c r="F2498" s="109">
        <v>119.64400000000001</v>
      </c>
      <c r="G2498" s="109">
        <v>77.739999999999995</v>
      </c>
      <c r="H2498" s="109">
        <v>150.78200000000001</v>
      </c>
      <c r="I2498" s="109">
        <v>143</v>
      </c>
      <c r="J2498" s="109">
        <v>110.5</v>
      </c>
      <c r="K2498" s="109">
        <v>222.334</v>
      </c>
      <c r="L2498" s="109">
        <v>420.39</v>
      </c>
      <c r="M2498" s="109">
        <v>38.594999999999999</v>
      </c>
      <c r="N2498" s="109">
        <v>60.534999999999997</v>
      </c>
      <c r="O2498" s="109">
        <v>142.345</v>
      </c>
      <c r="P2498" s="109">
        <v>85.215000000000003</v>
      </c>
      <c r="Q2498" s="109">
        <v>100.48699999999999</v>
      </c>
      <c r="R2498" s="109">
        <v>41.886000000000003</v>
      </c>
      <c r="S2498" s="13">
        <f t="shared" si="49"/>
        <v>607</v>
      </c>
      <c r="T2498" s="109">
        <v>53</v>
      </c>
      <c r="U2498" s="109">
        <v>19.5</v>
      </c>
    </row>
    <row r="2499" spans="1:21">
      <c r="A2499" s="10">
        <v>43380</v>
      </c>
      <c r="B2499" s="109">
        <v>636.846</v>
      </c>
      <c r="C2499" s="109">
        <v>245.63499999999999</v>
      </c>
      <c r="D2499" s="109">
        <v>46.234999999999999</v>
      </c>
      <c r="E2499" s="109">
        <v>119.306</v>
      </c>
      <c r="F2499" s="109">
        <v>119.64400000000001</v>
      </c>
      <c r="G2499" s="109">
        <v>77.739999999999995</v>
      </c>
      <c r="H2499" s="109">
        <v>150.78200000000001</v>
      </c>
      <c r="I2499" s="109">
        <v>143</v>
      </c>
      <c r="J2499" s="109">
        <v>110.5</v>
      </c>
      <c r="K2499" s="109">
        <v>222.334</v>
      </c>
      <c r="L2499" s="109">
        <v>420.39</v>
      </c>
      <c r="M2499" s="109">
        <v>38.594999999999999</v>
      </c>
      <c r="N2499" s="109">
        <v>60.534999999999997</v>
      </c>
      <c r="O2499" s="109">
        <v>142.345</v>
      </c>
      <c r="P2499" s="109">
        <v>85.215000000000003</v>
      </c>
      <c r="Q2499" s="109">
        <v>100.48699999999999</v>
      </c>
      <c r="R2499" s="109">
        <v>41.886000000000003</v>
      </c>
      <c r="S2499" s="13">
        <f t="shared" si="49"/>
        <v>607</v>
      </c>
      <c r="T2499" s="109">
        <v>53</v>
      </c>
      <c r="U2499" s="109">
        <v>19.5</v>
      </c>
    </row>
    <row r="2500" spans="1:21">
      <c r="A2500" s="10">
        <v>43381</v>
      </c>
      <c r="B2500" s="109">
        <v>633.39400000000001</v>
      </c>
      <c r="C2500" s="109">
        <v>229.61500000000001</v>
      </c>
      <c r="D2500" s="109">
        <v>46.302</v>
      </c>
      <c r="E2500" s="109">
        <v>120.57</v>
      </c>
      <c r="F2500" s="109">
        <v>120.907</v>
      </c>
      <c r="G2500" s="109">
        <v>78.644999999999996</v>
      </c>
      <c r="H2500" s="109">
        <v>156.14599999999999</v>
      </c>
      <c r="I2500" s="109">
        <v>143</v>
      </c>
      <c r="J2500" s="109">
        <v>110.5</v>
      </c>
      <c r="K2500" s="109">
        <v>229.14400000000001</v>
      </c>
      <c r="L2500" s="109">
        <v>425.60599999999999</v>
      </c>
      <c r="M2500" s="109">
        <v>39.337000000000003</v>
      </c>
      <c r="N2500" s="109">
        <v>64.459999999999994</v>
      </c>
      <c r="O2500" s="109">
        <v>148.63499999999999</v>
      </c>
      <c r="P2500" s="109">
        <v>89.013000000000005</v>
      </c>
      <c r="Q2500" s="109">
        <v>103.964</v>
      </c>
      <c r="R2500" s="109">
        <v>42.328000000000003</v>
      </c>
      <c r="S2500" s="13">
        <f t="shared" si="49"/>
        <v>606.98</v>
      </c>
      <c r="T2500" s="109">
        <v>53</v>
      </c>
      <c r="U2500" s="109">
        <v>19.5</v>
      </c>
    </row>
    <row r="2501" spans="1:21">
      <c r="A2501" s="10">
        <v>43382</v>
      </c>
      <c r="B2501" s="109">
        <v>623.21</v>
      </c>
      <c r="C2501" s="109">
        <v>226.31800000000001</v>
      </c>
      <c r="D2501" s="109">
        <v>46.100999999999999</v>
      </c>
      <c r="E2501" s="109">
        <v>118.80200000000001</v>
      </c>
      <c r="F2501" s="109">
        <v>118.866</v>
      </c>
      <c r="G2501" s="109">
        <v>78.2</v>
      </c>
      <c r="H2501" s="109">
        <v>154.166</v>
      </c>
      <c r="I2501" s="109">
        <v>143</v>
      </c>
      <c r="J2501" s="109">
        <v>110.5</v>
      </c>
      <c r="K2501" s="109">
        <v>226.221</v>
      </c>
      <c r="L2501" s="109">
        <v>418.06</v>
      </c>
      <c r="M2501" s="109">
        <v>39.805999999999997</v>
      </c>
      <c r="N2501" s="109">
        <v>63.975999999999999</v>
      </c>
      <c r="O2501" s="109">
        <v>147.36699999999999</v>
      </c>
      <c r="P2501" s="109">
        <v>88.555000000000007</v>
      </c>
      <c r="Q2501" s="109">
        <v>104.14</v>
      </c>
      <c r="R2501" s="109">
        <v>42.889000000000003</v>
      </c>
      <c r="S2501" s="13">
        <f t="shared" si="49"/>
        <v>606.70000000000005</v>
      </c>
      <c r="T2501" s="109">
        <v>53</v>
      </c>
      <c r="U2501" s="109">
        <v>19.5</v>
      </c>
    </row>
    <row r="2502" spans="1:21">
      <c r="A2502" s="10">
        <v>43383</v>
      </c>
      <c r="B2502" s="109">
        <v>657.94200000000001</v>
      </c>
      <c r="C2502" s="109">
        <v>232.846</v>
      </c>
      <c r="D2502" s="109">
        <v>49.072000000000003</v>
      </c>
      <c r="E2502" s="109">
        <v>124.468</v>
      </c>
      <c r="F2502" s="109">
        <v>124.48399999999999</v>
      </c>
      <c r="G2502" s="109">
        <v>81.444000000000003</v>
      </c>
      <c r="H2502" s="109">
        <v>156.761</v>
      </c>
      <c r="I2502" s="109">
        <v>143</v>
      </c>
      <c r="J2502" s="109">
        <v>110.5</v>
      </c>
      <c r="K2502" s="109">
        <v>228.833</v>
      </c>
      <c r="L2502" s="109">
        <v>419.44200000000001</v>
      </c>
      <c r="M2502" s="109">
        <v>39.805999999999997</v>
      </c>
      <c r="N2502" s="109">
        <v>62.996000000000002</v>
      </c>
      <c r="O2502" s="109">
        <v>144.995</v>
      </c>
      <c r="P2502" s="109">
        <v>87.135000000000005</v>
      </c>
      <c r="Q2502" s="109">
        <v>102.789</v>
      </c>
      <c r="R2502" s="109">
        <v>42.889000000000003</v>
      </c>
      <c r="S2502" s="13">
        <f t="shared" si="49"/>
        <v>606.5</v>
      </c>
      <c r="T2502" s="109">
        <v>53</v>
      </c>
      <c r="U2502" s="109">
        <v>19.5</v>
      </c>
    </row>
    <row r="2503" spans="1:21">
      <c r="A2503" s="10">
        <v>43384</v>
      </c>
      <c r="B2503" s="109">
        <v>639.54499999999996</v>
      </c>
      <c r="C2503" s="109">
        <v>229.67</v>
      </c>
      <c r="D2503" s="109">
        <v>47.841999999999999</v>
      </c>
      <c r="E2503" s="109">
        <v>122.88</v>
      </c>
      <c r="F2503" s="109">
        <v>122.86499999999999</v>
      </c>
      <c r="G2503" s="109">
        <v>80.921000000000006</v>
      </c>
      <c r="H2503" s="109">
        <v>158.49100000000001</v>
      </c>
      <c r="I2503" s="109">
        <v>143</v>
      </c>
      <c r="J2503" s="109">
        <v>110.5</v>
      </c>
      <c r="K2503" s="109">
        <v>234.833</v>
      </c>
      <c r="L2503" s="109">
        <v>414.06099999999998</v>
      </c>
      <c r="M2503" s="109">
        <v>39.805999999999997</v>
      </c>
      <c r="N2503" s="109">
        <v>65.558000000000007</v>
      </c>
      <c r="O2503" s="109">
        <v>148.22</v>
      </c>
      <c r="P2503" s="109">
        <v>89.816000000000003</v>
      </c>
      <c r="Q2503" s="109">
        <v>105.676</v>
      </c>
      <c r="R2503" s="109">
        <v>42.889000000000003</v>
      </c>
      <c r="S2503" s="13">
        <f t="shared" si="49"/>
        <v>606.19000000000005</v>
      </c>
      <c r="T2503" s="109">
        <v>53</v>
      </c>
      <c r="U2503" s="109">
        <v>19.5</v>
      </c>
    </row>
    <row r="2504" spans="1:21">
      <c r="A2504" s="10">
        <v>43385</v>
      </c>
      <c r="B2504" s="109">
        <v>613.76300000000003</v>
      </c>
      <c r="C2504" s="109">
        <v>225.035</v>
      </c>
      <c r="D2504" s="109">
        <v>46.924999999999997</v>
      </c>
      <c r="E2504" s="109">
        <v>121.3</v>
      </c>
      <c r="F2504" s="109">
        <v>121.328</v>
      </c>
      <c r="G2504" s="109">
        <v>79.664000000000001</v>
      </c>
      <c r="H2504" s="109">
        <v>152.88399999999999</v>
      </c>
      <c r="I2504" s="109">
        <v>143</v>
      </c>
      <c r="J2504" s="109">
        <v>110.5</v>
      </c>
      <c r="K2504" s="109">
        <v>226.72300000000001</v>
      </c>
      <c r="L2504" s="109">
        <v>397.55599999999998</v>
      </c>
      <c r="M2504" s="109">
        <v>39.805999999999997</v>
      </c>
      <c r="N2504" s="109">
        <v>65.149000000000001</v>
      </c>
      <c r="O2504" s="109">
        <v>146.25</v>
      </c>
      <c r="P2504" s="109">
        <v>89.462999999999994</v>
      </c>
      <c r="Q2504" s="109">
        <v>104.05800000000001</v>
      </c>
      <c r="R2504" s="109">
        <v>42.889000000000003</v>
      </c>
      <c r="S2504" s="13">
        <f t="shared" si="49"/>
        <v>606.57000000000005</v>
      </c>
      <c r="T2504" s="109">
        <v>53</v>
      </c>
      <c r="U2504" s="109">
        <v>19.5</v>
      </c>
    </row>
    <row r="2505" spans="1:21">
      <c r="A2505" s="10">
        <v>43386</v>
      </c>
      <c r="B2505" s="109">
        <v>613.76300000000003</v>
      </c>
      <c r="C2505" s="109">
        <v>225.035</v>
      </c>
      <c r="D2505" s="109">
        <v>46.924999999999997</v>
      </c>
      <c r="E2505" s="109">
        <v>121.3</v>
      </c>
      <c r="F2505" s="109">
        <v>121.328</v>
      </c>
      <c r="G2505" s="109">
        <v>79.664000000000001</v>
      </c>
      <c r="H2505" s="109">
        <v>152.88399999999999</v>
      </c>
      <c r="I2505" s="109">
        <v>143</v>
      </c>
      <c r="J2505" s="109">
        <v>110.5</v>
      </c>
      <c r="K2505" s="109">
        <v>226.72300000000001</v>
      </c>
      <c r="L2505" s="109">
        <v>397.55599999999998</v>
      </c>
      <c r="M2505" s="109">
        <v>39.805999999999997</v>
      </c>
      <c r="N2505" s="109">
        <v>65.149000000000001</v>
      </c>
      <c r="O2505" s="109">
        <v>146.25</v>
      </c>
      <c r="P2505" s="109">
        <v>89.462999999999994</v>
      </c>
      <c r="Q2505" s="109">
        <v>104.05800000000001</v>
      </c>
      <c r="R2505" s="109">
        <v>42.889000000000003</v>
      </c>
      <c r="S2505" s="13">
        <f t="shared" si="49"/>
        <v>606.57000000000005</v>
      </c>
      <c r="T2505" s="109">
        <v>53</v>
      </c>
      <c r="U2505" s="109">
        <v>19.5</v>
      </c>
    </row>
    <row r="2506" spans="1:21">
      <c r="A2506" s="10">
        <v>43387</v>
      </c>
      <c r="B2506" s="109">
        <v>613.76300000000003</v>
      </c>
      <c r="C2506" s="109">
        <v>225.035</v>
      </c>
      <c r="D2506" s="109">
        <v>46.924999999999997</v>
      </c>
      <c r="E2506" s="109">
        <v>121.3</v>
      </c>
      <c r="F2506" s="109">
        <v>121.328</v>
      </c>
      <c r="G2506" s="109">
        <v>79.664000000000001</v>
      </c>
      <c r="H2506" s="109">
        <v>152.88399999999999</v>
      </c>
      <c r="I2506" s="109">
        <v>143</v>
      </c>
      <c r="J2506" s="109">
        <v>110.5</v>
      </c>
      <c r="K2506" s="109">
        <v>226.72300000000001</v>
      </c>
      <c r="L2506" s="109">
        <v>397.55599999999998</v>
      </c>
      <c r="M2506" s="109">
        <v>39.805999999999997</v>
      </c>
      <c r="N2506" s="109">
        <v>65.149000000000001</v>
      </c>
      <c r="O2506" s="109">
        <v>146.25</v>
      </c>
      <c r="P2506" s="109">
        <v>89.462999999999994</v>
      </c>
      <c r="Q2506" s="109">
        <v>104.05800000000001</v>
      </c>
      <c r="R2506" s="109">
        <v>42.889000000000003</v>
      </c>
      <c r="S2506" s="13">
        <f t="shared" si="49"/>
        <v>606.57000000000005</v>
      </c>
      <c r="T2506" s="109">
        <v>53</v>
      </c>
      <c r="U2506" s="109">
        <v>19.5</v>
      </c>
    </row>
    <row r="2507" spans="1:21">
      <c r="A2507" s="10">
        <v>43388</v>
      </c>
      <c r="B2507" s="109">
        <v>595</v>
      </c>
      <c r="C2507" s="109">
        <v>223.595</v>
      </c>
      <c r="D2507" s="109">
        <v>45.94</v>
      </c>
      <c r="E2507" s="109">
        <v>121.53100000000001</v>
      </c>
      <c r="F2507" s="109">
        <v>121.265</v>
      </c>
      <c r="G2507" s="109">
        <v>79.230999999999995</v>
      </c>
      <c r="H2507" s="109">
        <v>148.99799999999999</v>
      </c>
      <c r="I2507" s="109">
        <v>143</v>
      </c>
      <c r="J2507" s="109">
        <v>110.5</v>
      </c>
      <c r="K2507" s="109">
        <v>222.38800000000001</v>
      </c>
      <c r="L2507" s="109">
        <v>389.55200000000002</v>
      </c>
      <c r="M2507" s="109">
        <v>39.805999999999997</v>
      </c>
      <c r="N2507" s="109">
        <v>65.674999999999997</v>
      </c>
      <c r="O2507" s="109">
        <v>146.30600000000001</v>
      </c>
      <c r="P2507" s="109">
        <v>89.305999999999997</v>
      </c>
      <c r="Q2507" s="109">
        <v>103.72</v>
      </c>
      <c r="R2507" s="109">
        <v>42.889000000000003</v>
      </c>
      <c r="S2507" s="13">
        <f t="shared" si="49"/>
        <v>606.5</v>
      </c>
      <c r="T2507" s="109">
        <v>53</v>
      </c>
      <c r="U2507" s="109">
        <v>19.5</v>
      </c>
    </row>
    <row r="2508" spans="1:21">
      <c r="A2508" s="10">
        <v>43389</v>
      </c>
      <c r="B2508" s="109">
        <v>595.5</v>
      </c>
      <c r="C2508" s="109">
        <v>215.167</v>
      </c>
      <c r="D2508" s="109">
        <v>45.134999999999998</v>
      </c>
      <c r="E2508" s="109">
        <v>116.828</v>
      </c>
      <c r="F2508" s="109">
        <v>118.164</v>
      </c>
      <c r="G2508" s="109">
        <v>77.635999999999996</v>
      </c>
      <c r="H2508" s="109">
        <v>146.06399999999999</v>
      </c>
      <c r="I2508" s="109">
        <v>143</v>
      </c>
      <c r="J2508" s="109">
        <v>110.5</v>
      </c>
      <c r="K2508" s="109">
        <v>215.679</v>
      </c>
      <c r="L2508" s="109">
        <v>388.24200000000002</v>
      </c>
      <c r="M2508" s="109">
        <v>39.805999999999997</v>
      </c>
      <c r="N2508" s="109">
        <v>66.055000000000007</v>
      </c>
      <c r="O2508" s="109">
        <v>147.06200000000001</v>
      </c>
      <c r="P2508" s="109">
        <v>91.009</v>
      </c>
      <c r="Q2508" s="109">
        <v>104.60599999999999</v>
      </c>
      <c r="R2508" s="109">
        <v>42.889000000000003</v>
      </c>
      <c r="S2508" s="13">
        <f t="shared" si="49"/>
        <v>606.54999999999995</v>
      </c>
      <c r="T2508" s="109">
        <v>53</v>
      </c>
      <c r="U2508" s="109">
        <v>19.5</v>
      </c>
    </row>
    <row r="2509" spans="1:21">
      <c r="A2509" s="10">
        <v>43390</v>
      </c>
      <c r="B2509" s="109">
        <v>629.88400000000001</v>
      </c>
      <c r="C2509" s="109">
        <v>212.57</v>
      </c>
      <c r="D2509" s="109">
        <v>46.356999999999999</v>
      </c>
      <c r="E2509" s="109">
        <v>119.13800000000001</v>
      </c>
      <c r="F2509" s="109">
        <v>120.93899999999999</v>
      </c>
      <c r="G2509" s="109">
        <v>77.900000000000006</v>
      </c>
      <c r="H2509" s="109">
        <v>148.833</v>
      </c>
      <c r="I2509" s="109">
        <v>143</v>
      </c>
      <c r="J2509" s="109">
        <v>110.5</v>
      </c>
      <c r="K2509" s="109">
        <v>214.17</v>
      </c>
      <c r="L2509" s="109">
        <v>383.88900000000001</v>
      </c>
      <c r="M2509" s="109">
        <v>39.805999999999997</v>
      </c>
      <c r="N2509" s="109">
        <v>65.825000000000003</v>
      </c>
      <c r="O2509" s="109">
        <v>146.56100000000001</v>
      </c>
      <c r="P2509" s="109">
        <v>90.557000000000002</v>
      </c>
      <c r="Q2509" s="109">
        <v>104.09399999999999</v>
      </c>
      <c r="R2509" s="109">
        <v>42.889000000000003</v>
      </c>
      <c r="S2509" s="13">
        <f t="shared" si="49"/>
        <v>606.83000000000004</v>
      </c>
      <c r="T2509" s="109">
        <v>53</v>
      </c>
      <c r="U2509" s="109">
        <v>19.5</v>
      </c>
    </row>
    <row r="2510" spans="1:21">
      <c r="A2510" s="10">
        <v>43391</v>
      </c>
      <c r="B2510" s="109">
        <v>630.846</v>
      </c>
      <c r="C2510" s="109">
        <v>219.499</v>
      </c>
      <c r="D2510" s="109">
        <v>48.859000000000002</v>
      </c>
      <c r="E2510" s="109">
        <v>124.432</v>
      </c>
      <c r="F2510" s="109">
        <v>126.36499999999999</v>
      </c>
      <c r="G2510" s="109">
        <v>80.099000000000004</v>
      </c>
      <c r="H2510" s="109">
        <v>153.941</v>
      </c>
      <c r="I2510" s="109">
        <v>143</v>
      </c>
      <c r="J2510" s="109">
        <v>110.5</v>
      </c>
      <c r="K2510" s="109">
        <v>222.02799999999999</v>
      </c>
      <c r="L2510" s="109">
        <v>392</v>
      </c>
      <c r="M2510" s="109">
        <v>39.805999999999997</v>
      </c>
      <c r="N2510" s="109">
        <v>65.734999999999999</v>
      </c>
      <c r="O2510" s="109">
        <v>146.279</v>
      </c>
      <c r="P2510" s="109">
        <v>90.391999999999996</v>
      </c>
      <c r="Q2510" s="109">
        <v>103.657</v>
      </c>
      <c r="R2510" s="109">
        <v>42.889000000000003</v>
      </c>
      <c r="S2510" s="13">
        <f t="shared" si="49"/>
        <v>606.13</v>
      </c>
      <c r="T2510" s="109">
        <v>53</v>
      </c>
      <c r="U2510" s="109">
        <v>19.5</v>
      </c>
    </row>
    <row r="2511" spans="1:21">
      <c r="A2511" s="10">
        <v>43392</v>
      </c>
      <c r="B2511" s="109">
        <v>626.23400000000004</v>
      </c>
      <c r="C2511" s="109">
        <v>215.94900000000001</v>
      </c>
      <c r="D2511" s="109">
        <v>49.088000000000001</v>
      </c>
      <c r="E2511" s="109">
        <v>125.03400000000001</v>
      </c>
      <c r="F2511" s="109">
        <v>128.93899999999999</v>
      </c>
      <c r="G2511" s="109">
        <v>79.97</v>
      </c>
      <c r="H2511" s="109">
        <v>152.833</v>
      </c>
      <c r="I2511" s="109">
        <v>143</v>
      </c>
      <c r="J2511" s="109">
        <v>110.5</v>
      </c>
      <c r="K2511" s="109">
        <v>220.166</v>
      </c>
      <c r="L2511" s="109">
        <v>392.99799999999999</v>
      </c>
      <c r="M2511" s="109">
        <v>39.814999999999998</v>
      </c>
      <c r="N2511" s="109">
        <v>67.385000000000005</v>
      </c>
      <c r="O2511" s="109">
        <v>148.38800000000001</v>
      </c>
      <c r="P2511" s="109">
        <v>92.441999999999993</v>
      </c>
      <c r="Q2511" s="109">
        <v>105.93</v>
      </c>
      <c r="R2511" s="109">
        <v>42.389000000000003</v>
      </c>
      <c r="S2511" s="13">
        <f t="shared" si="49"/>
        <v>606.41</v>
      </c>
      <c r="T2511" s="109">
        <v>53</v>
      </c>
      <c r="U2511" s="109">
        <v>19.5</v>
      </c>
    </row>
    <row r="2512" spans="1:21">
      <c r="A2512" s="10">
        <v>43393</v>
      </c>
      <c r="B2512" s="109">
        <v>626.23400000000004</v>
      </c>
      <c r="C2512" s="109">
        <v>215.94900000000001</v>
      </c>
      <c r="D2512" s="109">
        <v>49.088000000000001</v>
      </c>
      <c r="E2512" s="109">
        <v>125.03400000000001</v>
      </c>
      <c r="F2512" s="109">
        <v>128.93899999999999</v>
      </c>
      <c r="G2512" s="109">
        <v>79.97</v>
      </c>
      <c r="H2512" s="109">
        <v>152.833</v>
      </c>
      <c r="I2512" s="109">
        <v>143</v>
      </c>
      <c r="J2512" s="109">
        <v>110.5</v>
      </c>
      <c r="K2512" s="109">
        <v>220.166</v>
      </c>
      <c r="L2512" s="109">
        <v>392.99799999999999</v>
      </c>
      <c r="M2512" s="109">
        <v>39.814999999999998</v>
      </c>
      <c r="N2512" s="109">
        <v>67.385000000000005</v>
      </c>
      <c r="O2512" s="109">
        <v>148.38800000000001</v>
      </c>
      <c r="P2512" s="109">
        <v>92.441999999999993</v>
      </c>
      <c r="Q2512" s="109">
        <v>105.93</v>
      </c>
      <c r="R2512" s="109">
        <v>42.389000000000003</v>
      </c>
      <c r="S2512" s="13">
        <f t="shared" si="49"/>
        <v>606.41</v>
      </c>
      <c r="T2512" s="109">
        <v>53</v>
      </c>
      <c r="U2512" s="109">
        <v>19.5</v>
      </c>
    </row>
    <row r="2513" spans="1:21">
      <c r="A2513" s="10">
        <v>43394</v>
      </c>
      <c r="B2513" s="109">
        <v>626.23400000000004</v>
      </c>
      <c r="C2513" s="109">
        <v>215.94900000000001</v>
      </c>
      <c r="D2513" s="109">
        <v>49.088000000000001</v>
      </c>
      <c r="E2513" s="109">
        <v>125.03400000000001</v>
      </c>
      <c r="F2513" s="109">
        <v>128.93899999999999</v>
      </c>
      <c r="G2513" s="109">
        <v>79.97</v>
      </c>
      <c r="H2513" s="109">
        <v>152.833</v>
      </c>
      <c r="I2513" s="109">
        <v>143</v>
      </c>
      <c r="J2513" s="109">
        <v>110.5</v>
      </c>
      <c r="K2513" s="109">
        <v>220.166</v>
      </c>
      <c r="L2513" s="109">
        <v>392.99799999999999</v>
      </c>
      <c r="M2513" s="109">
        <v>39.814999999999998</v>
      </c>
      <c r="N2513" s="109">
        <v>67.385000000000005</v>
      </c>
      <c r="O2513" s="109">
        <v>148.38800000000001</v>
      </c>
      <c r="P2513" s="109">
        <v>92.441999999999993</v>
      </c>
      <c r="Q2513" s="109">
        <v>105.93</v>
      </c>
      <c r="R2513" s="109">
        <v>42.389000000000003</v>
      </c>
      <c r="S2513" s="13">
        <f t="shared" si="49"/>
        <v>606.41</v>
      </c>
      <c r="T2513" s="109">
        <v>53</v>
      </c>
      <c r="U2513" s="109">
        <v>19.5</v>
      </c>
    </row>
    <row r="2514" spans="1:21">
      <c r="A2514" s="10">
        <v>43395</v>
      </c>
      <c r="B2514" s="109">
        <v>623.33299999999997</v>
      </c>
      <c r="C2514" s="109">
        <v>211.77</v>
      </c>
      <c r="D2514" s="109">
        <v>48.878</v>
      </c>
      <c r="E2514" s="109">
        <v>125.533</v>
      </c>
      <c r="F2514" s="109">
        <v>130.63399999999999</v>
      </c>
      <c r="G2514" s="109">
        <v>79.837999999999994</v>
      </c>
      <c r="H2514" s="109">
        <v>151.517</v>
      </c>
      <c r="I2514" s="109">
        <v>143</v>
      </c>
      <c r="J2514" s="109">
        <v>110.5</v>
      </c>
      <c r="K2514" s="109">
        <v>217.91900000000001</v>
      </c>
      <c r="L2514" s="109">
        <v>391.88900000000001</v>
      </c>
      <c r="M2514" s="109">
        <v>39.814999999999998</v>
      </c>
      <c r="N2514" s="109">
        <v>66.727999999999994</v>
      </c>
      <c r="O2514" s="109">
        <v>148.16300000000001</v>
      </c>
      <c r="P2514" s="109">
        <v>91.914000000000001</v>
      </c>
      <c r="Q2514" s="109">
        <v>106.17</v>
      </c>
      <c r="R2514" s="109">
        <v>42.389000000000003</v>
      </c>
      <c r="S2514" s="13">
        <f t="shared" si="49"/>
        <v>606.13</v>
      </c>
      <c r="T2514" s="109">
        <v>53</v>
      </c>
      <c r="U2514" s="109">
        <v>19.5</v>
      </c>
    </row>
    <row r="2515" spans="1:21">
      <c r="A2515" s="10">
        <v>43396</v>
      </c>
      <c r="B2515" s="109">
        <v>622.88900000000001</v>
      </c>
      <c r="C2515" s="109">
        <v>210.76499999999999</v>
      </c>
      <c r="D2515" s="109">
        <v>48.567999999999998</v>
      </c>
      <c r="E2515" s="109">
        <v>125.267</v>
      </c>
      <c r="F2515" s="109">
        <v>130.965</v>
      </c>
      <c r="G2515" s="109">
        <v>79.635000000000005</v>
      </c>
      <c r="H2515" s="109">
        <v>154.98699999999999</v>
      </c>
      <c r="I2515" s="109">
        <v>143</v>
      </c>
      <c r="J2515" s="109">
        <v>110.5</v>
      </c>
      <c r="K2515" s="109">
        <v>222.03</v>
      </c>
      <c r="L2515" s="109">
        <v>402.94600000000003</v>
      </c>
      <c r="M2515" s="109">
        <v>39.814999999999998</v>
      </c>
      <c r="N2515" s="109">
        <v>67.825000000000003</v>
      </c>
      <c r="O2515" s="109">
        <v>150.916</v>
      </c>
      <c r="P2515" s="109">
        <v>93.093999999999994</v>
      </c>
      <c r="Q2515" s="109">
        <v>107.86</v>
      </c>
      <c r="R2515" s="109">
        <v>42.389000000000003</v>
      </c>
      <c r="S2515" s="13">
        <f t="shared" si="49"/>
        <v>605.82000000000005</v>
      </c>
      <c r="T2515" s="109">
        <v>53</v>
      </c>
      <c r="U2515" s="109">
        <v>19.5</v>
      </c>
    </row>
    <row r="2516" spans="1:21">
      <c r="A2516" s="10">
        <v>43397</v>
      </c>
      <c r="B2516" s="109">
        <v>631.68299999999999</v>
      </c>
      <c r="C2516" s="109">
        <v>216.53399999999999</v>
      </c>
      <c r="D2516" s="109">
        <v>50.167000000000002</v>
      </c>
      <c r="E2516" s="109">
        <v>128.69900000000001</v>
      </c>
      <c r="F2516" s="109">
        <v>135.96799999999999</v>
      </c>
      <c r="G2516" s="109">
        <v>81.233999999999995</v>
      </c>
      <c r="H2516" s="109">
        <v>150.05000000000001</v>
      </c>
      <c r="I2516" s="109">
        <v>143</v>
      </c>
      <c r="J2516" s="109">
        <v>110.5</v>
      </c>
      <c r="K2516" s="109">
        <v>223.16900000000001</v>
      </c>
      <c r="L2516" s="109">
        <v>401.17</v>
      </c>
      <c r="M2516" s="109">
        <v>39.814999999999998</v>
      </c>
      <c r="N2516" s="109">
        <v>69.518000000000001</v>
      </c>
      <c r="O2516" s="109">
        <v>153.614</v>
      </c>
      <c r="P2516" s="109">
        <v>94.156000000000006</v>
      </c>
      <c r="Q2516" s="109">
        <v>109.101</v>
      </c>
      <c r="R2516" s="109">
        <v>42.389000000000003</v>
      </c>
      <c r="S2516" s="13">
        <f t="shared" si="49"/>
        <v>605.82000000000005</v>
      </c>
      <c r="T2516" s="109">
        <v>53</v>
      </c>
      <c r="U2516" s="109">
        <v>19.5</v>
      </c>
    </row>
    <row r="2517" spans="1:21">
      <c r="A2517" s="10">
        <v>43398</v>
      </c>
      <c r="B2517" s="109">
        <v>609.33500000000004</v>
      </c>
      <c r="C2517" s="109">
        <v>212.30699999999999</v>
      </c>
      <c r="D2517" s="109">
        <v>49.350999999999999</v>
      </c>
      <c r="E2517" s="109">
        <v>126.336</v>
      </c>
      <c r="F2517" s="109">
        <v>133.63200000000001</v>
      </c>
      <c r="G2517" s="109">
        <v>80.674999999999997</v>
      </c>
      <c r="H2517" s="109">
        <v>148.82499999999999</v>
      </c>
      <c r="I2517" s="109">
        <v>143</v>
      </c>
      <c r="J2517" s="109">
        <v>110.5</v>
      </c>
      <c r="K2517" s="109">
        <v>225.714</v>
      </c>
      <c r="L2517" s="109">
        <v>357.577</v>
      </c>
      <c r="M2517" s="109">
        <v>39.814999999999998</v>
      </c>
      <c r="N2517" s="109">
        <v>70.629000000000005</v>
      </c>
      <c r="O2517" s="109">
        <v>155.578</v>
      </c>
      <c r="P2517" s="109">
        <v>95.522999999999996</v>
      </c>
      <c r="Q2517" s="109">
        <v>110.711</v>
      </c>
      <c r="R2517" s="109">
        <v>42.389000000000003</v>
      </c>
      <c r="S2517" s="13">
        <f t="shared" si="49"/>
        <v>606.37</v>
      </c>
      <c r="T2517" s="109">
        <v>53</v>
      </c>
      <c r="U2517" s="109">
        <v>19.5</v>
      </c>
    </row>
    <row r="2518" spans="1:21">
      <c r="A2518" s="10">
        <v>43399</v>
      </c>
      <c r="B2518" s="109">
        <v>610.904</v>
      </c>
      <c r="C2518" s="109">
        <v>207</v>
      </c>
      <c r="D2518" s="109">
        <v>49.999000000000002</v>
      </c>
      <c r="E2518" s="109">
        <v>127.01900000000001</v>
      </c>
      <c r="F2518" s="109">
        <v>135.08099999999999</v>
      </c>
      <c r="G2518" s="109">
        <v>81.685000000000002</v>
      </c>
      <c r="H2518" s="109">
        <v>147.798</v>
      </c>
      <c r="I2518" s="109">
        <v>143</v>
      </c>
      <c r="J2518" s="109">
        <v>110.5</v>
      </c>
      <c r="K2518" s="109">
        <v>233.46799999999999</v>
      </c>
      <c r="L2518" s="109">
        <v>389.4</v>
      </c>
      <c r="M2518" s="109">
        <v>39.814999999999998</v>
      </c>
      <c r="N2518" s="109">
        <v>72.546000000000006</v>
      </c>
      <c r="O2518" s="109">
        <v>159.13399999999999</v>
      </c>
      <c r="P2518" s="109">
        <v>97.787000000000006</v>
      </c>
      <c r="Q2518" s="109">
        <v>113.136</v>
      </c>
      <c r="R2518" s="109">
        <v>42.389000000000003</v>
      </c>
      <c r="S2518" s="13">
        <f t="shared" si="49"/>
        <v>605.45000000000005</v>
      </c>
      <c r="T2518" s="109">
        <v>53</v>
      </c>
      <c r="U2518" s="109">
        <v>19.5</v>
      </c>
    </row>
    <row r="2519" spans="1:21">
      <c r="A2519" s="10">
        <v>43400</v>
      </c>
      <c r="B2519" s="109">
        <v>610.904</v>
      </c>
      <c r="C2519" s="109">
        <v>207</v>
      </c>
      <c r="D2519" s="109">
        <v>49.999000000000002</v>
      </c>
      <c r="E2519" s="109">
        <v>127.01900000000001</v>
      </c>
      <c r="F2519" s="109">
        <v>135.08099999999999</v>
      </c>
      <c r="G2519" s="109">
        <v>81.685000000000002</v>
      </c>
      <c r="H2519" s="109">
        <v>147.798</v>
      </c>
      <c r="I2519" s="109">
        <v>143</v>
      </c>
      <c r="J2519" s="109">
        <v>110.5</v>
      </c>
      <c r="K2519" s="109">
        <v>233.46799999999999</v>
      </c>
      <c r="L2519" s="109">
        <v>389.4</v>
      </c>
      <c r="M2519" s="109">
        <v>39.814999999999998</v>
      </c>
      <c r="N2519" s="109">
        <v>72.546000000000006</v>
      </c>
      <c r="O2519" s="109">
        <v>159.13399999999999</v>
      </c>
      <c r="P2519" s="109">
        <v>97.787000000000006</v>
      </c>
      <c r="Q2519" s="109">
        <v>113.136</v>
      </c>
      <c r="R2519" s="109">
        <v>42.389000000000003</v>
      </c>
      <c r="S2519" s="13">
        <f t="shared" si="49"/>
        <v>605.45000000000005</v>
      </c>
      <c r="T2519" s="109">
        <v>53</v>
      </c>
      <c r="U2519" s="109">
        <v>19.5</v>
      </c>
    </row>
    <row r="2520" spans="1:21">
      <c r="A2520" s="10">
        <v>43401</v>
      </c>
      <c r="B2520" s="109">
        <v>610.904</v>
      </c>
      <c r="C2520" s="109">
        <v>207</v>
      </c>
      <c r="D2520" s="109">
        <v>49.999000000000002</v>
      </c>
      <c r="E2520" s="109">
        <v>127.01900000000001</v>
      </c>
      <c r="F2520" s="109">
        <v>135.08099999999999</v>
      </c>
      <c r="G2520" s="109">
        <v>81.685000000000002</v>
      </c>
      <c r="H2520" s="109">
        <v>147.798</v>
      </c>
      <c r="I2520" s="109">
        <v>143</v>
      </c>
      <c r="J2520" s="109">
        <v>110.5</v>
      </c>
      <c r="K2520" s="109">
        <v>233.46799999999999</v>
      </c>
      <c r="L2520" s="109">
        <v>389.4</v>
      </c>
      <c r="M2520" s="109">
        <v>39.814999999999998</v>
      </c>
      <c r="N2520" s="109">
        <v>72.546000000000006</v>
      </c>
      <c r="O2520" s="109">
        <v>159.13399999999999</v>
      </c>
      <c r="P2520" s="109">
        <v>97.787000000000006</v>
      </c>
      <c r="Q2520" s="109">
        <v>113.136</v>
      </c>
      <c r="R2520" s="109">
        <v>42.389000000000003</v>
      </c>
      <c r="S2520" s="13">
        <f t="shared" si="49"/>
        <v>605.45000000000005</v>
      </c>
      <c r="T2520" s="109">
        <v>53</v>
      </c>
      <c r="U2520" s="109">
        <v>19.5</v>
      </c>
    </row>
    <row r="2521" spans="1:21">
      <c r="A2521" s="10">
        <v>43402</v>
      </c>
      <c r="B2521" s="109">
        <v>623.34199999999998</v>
      </c>
      <c r="C2521" s="109">
        <v>210.41499999999999</v>
      </c>
      <c r="D2521" s="109">
        <v>51.042000000000002</v>
      </c>
      <c r="E2521" s="109">
        <v>129.71199999999999</v>
      </c>
      <c r="F2521" s="109">
        <v>143.41499999999999</v>
      </c>
      <c r="G2521" s="109">
        <v>83.174999999999997</v>
      </c>
      <c r="H2521" s="109">
        <v>145.608</v>
      </c>
      <c r="I2521" s="109">
        <v>143</v>
      </c>
      <c r="J2521" s="109">
        <v>110.5</v>
      </c>
      <c r="K2521" s="109">
        <v>229.89</v>
      </c>
      <c r="L2521" s="109">
        <v>384.92899999999997</v>
      </c>
      <c r="M2521" s="109">
        <v>39.814999999999998</v>
      </c>
      <c r="N2521" s="109">
        <v>72.739999999999995</v>
      </c>
      <c r="O2521" s="109">
        <v>159.47399999999999</v>
      </c>
      <c r="P2521" s="109">
        <v>98.534000000000006</v>
      </c>
      <c r="Q2521" s="109">
        <v>113.285</v>
      </c>
      <c r="R2521" s="109">
        <v>42.389000000000003</v>
      </c>
      <c r="S2521" s="13">
        <f t="shared" si="49"/>
        <v>606.33000000000004</v>
      </c>
      <c r="T2521" s="109">
        <v>53</v>
      </c>
      <c r="U2521" s="109">
        <v>19.5</v>
      </c>
    </row>
    <row r="2522" spans="1:21">
      <c r="A2522" s="10">
        <v>43403</v>
      </c>
      <c r="B2522" s="109">
        <v>611.73900000000003</v>
      </c>
      <c r="C2522" s="109">
        <v>205.26900000000001</v>
      </c>
      <c r="D2522" s="109">
        <v>51.665999999999997</v>
      </c>
      <c r="E2522" s="109">
        <v>127.601</v>
      </c>
      <c r="F2522" s="109">
        <v>142.404</v>
      </c>
      <c r="G2522" s="109">
        <v>82.131</v>
      </c>
      <c r="H2522" s="109">
        <v>146.28100000000001</v>
      </c>
      <c r="I2522" s="109">
        <v>143</v>
      </c>
      <c r="J2522" s="109">
        <v>110.5</v>
      </c>
      <c r="K2522" s="109">
        <v>233.39400000000001</v>
      </c>
      <c r="L2522" s="109">
        <v>383.73</v>
      </c>
      <c r="M2522" s="109">
        <v>40.557000000000002</v>
      </c>
      <c r="N2522" s="109">
        <v>72.260000000000005</v>
      </c>
      <c r="O2522" s="109">
        <v>159.26400000000001</v>
      </c>
      <c r="P2522" s="109">
        <v>98.733000000000004</v>
      </c>
      <c r="Q2522" s="109">
        <v>113.474</v>
      </c>
      <c r="R2522" s="109">
        <v>42.844999999999999</v>
      </c>
      <c r="S2522" s="13">
        <f t="shared" si="49"/>
        <v>606.48</v>
      </c>
      <c r="T2522" s="109">
        <v>53</v>
      </c>
      <c r="U2522" s="109">
        <v>19.5</v>
      </c>
    </row>
    <row r="2523" spans="1:21">
      <c r="A2523" s="10">
        <v>43404</v>
      </c>
      <c r="B2523" s="109">
        <v>603.83299999999997</v>
      </c>
      <c r="C2523" s="109">
        <v>204.30500000000001</v>
      </c>
      <c r="D2523" s="109">
        <v>52.706000000000003</v>
      </c>
      <c r="E2523" s="109">
        <v>128.4</v>
      </c>
      <c r="F2523" s="109">
        <v>144.04499999999999</v>
      </c>
      <c r="G2523" s="109">
        <v>82.805000000000007</v>
      </c>
      <c r="H2523" s="109">
        <v>147.38999999999999</v>
      </c>
      <c r="I2523" s="109">
        <v>143</v>
      </c>
      <c r="J2523" s="109">
        <v>110.5</v>
      </c>
      <c r="K2523" s="109">
        <v>237.5</v>
      </c>
      <c r="L2523" s="109">
        <v>389.44</v>
      </c>
      <c r="M2523" s="109">
        <v>40.414999999999999</v>
      </c>
      <c r="N2523" s="109">
        <v>71.741</v>
      </c>
      <c r="O2523" s="109">
        <v>159.44</v>
      </c>
      <c r="P2523" s="109">
        <v>98.025999999999996</v>
      </c>
      <c r="Q2523" s="109">
        <v>113.76300000000001</v>
      </c>
      <c r="R2523" s="109">
        <v>42.734999999999999</v>
      </c>
      <c r="S2523" s="13">
        <f t="shared" si="49"/>
        <v>606.65</v>
      </c>
      <c r="T2523" s="109">
        <v>53</v>
      </c>
      <c r="U2523" s="109">
        <v>19.5</v>
      </c>
    </row>
    <row r="2524" spans="1:21">
      <c r="A2524" s="10">
        <v>43405</v>
      </c>
      <c r="B2524" s="109">
        <v>581.54700000000003</v>
      </c>
      <c r="C2524" s="109">
        <v>201.208</v>
      </c>
      <c r="D2524" s="109">
        <v>52.124000000000002</v>
      </c>
      <c r="E2524" s="109">
        <v>126.70699999999999</v>
      </c>
      <c r="F2524" s="109">
        <v>143.333</v>
      </c>
      <c r="G2524" s="109">
        <v>82.076999999999998</v>
      </c>
      <c r="H2524" s="109">
        <v>146.184</v>
      </c>
      <c r="I2524" s="109">
        <v>143</v>
      </c>
      <c r="J2524" s="109">
        <v>110.5</v>
      </c>
      <c r="K2524" s="109">
        <v>233.48599999999999</v>
      </c>
      <c r="L2524" s="109">
        <v>387.12099999999998</v>
      </c>
      <c r="M2524" s="109">
        <v>40.622999999999998</v>
      </c>
      <c r="N2524" s="109">
        <v>71.656999999999996</v>
      </c>
      <c r="O2524" s="109">
        <v>159.00299999999999</v>
      </c>
      <c r="P2524" s="109">
        <v>98.313999999999993</v>
      </c>
      <c r="Q2524" s="109">
        <v>114.595</v>
      </c>
      <c r="R2524" s="109">
        <v>42.703000000000003</v>
      </c>
      <c r="S2524" s="13">
        <f t="shared" si="49"/>
        <v>606.03</v>
      </c>
      <c r="T2524" s="109">
        <v>53</v>
      </c>
      <c r="U2524" s="109">
        <v>19.5</v>
      </c>
    </row>
    <row r="2525" spans="1:21">
      <c r="A2525" s="10">
        <v>43406</v>
      </c>
      <c r="B2525" s="109">
        <v>571.92499999999995</v>
      </c>
      <c r="C2525" s="109">
        <v>197.75899999999999</v>
      </c>
      <c r="D2525" s="109">
        <v>50.898000000000003</v>
      </c>
      <c r="E2525" s="109">
        <v>123.839</v>
      </c>
      <c r="F2525" s="109">
        <v>139.27099999999999</v>
      </c>
      <c r="G2525" s="109">
        <v>80.87</v>
      </c>
      <c r="H2525" s="109">
        <v>144.05500000000001</v>
      </c>
      <c r="I2525" s="109">
        <v>143</v>
      </c>
      <c r="J2525" s="109">
        <v>110.5</v>
      </c>
      <c r="K2525" s="109">
        <v>225.184</v>
      </c>
      <c r="L2525" s="109">
        <v>373.73399999999998</v>
      </c>
      <c r="M2525" s="109">
        <v>40.622999999999998</v>
      </c>
      <c r="N2525" s="109">
        <v>67.197999999999993</v>
      </c>
      <c r="O2525" s="109">
        <v>153.00399999999999</v>
      </c>
      <c r="P2525" s="109">
        <v>94.433000000000007</v>
      </c>
      <c r="Q2525" s="109">
        <v>110.925</v>
      </c>
      <c r="R2525" s="109">
        <v>42.703000000000003</v>
      </c>
      <c r="S2525" s="13">
        <f t="shared" ref="S2525:S2588" si="50">+IFERROR(VLOOKUP($A2525,$Y$28:$Z$330,2,0),S2524)</f>
        <v>606.91999999999996</v>
      </c>
      <c r="T2525" s="109">
        <v>53</v>
      </c>
      <c r="U2525" s="109">
        <v>19.5</v>
      </c>
    </row>
    <row r="2526" spans="1:21">
      <c r="A2526" s="10">
        <v>43407</v>
      </c>
      <c r="B2526" s="109">
        <v>571.92499999999995</v>
      </c>
      <c r="C2526" s="109">
        <v>197.75899999999999</v>
      </c>
      <c r="D2526" s="109">
        <v>50.898000000000003</v>
      </c>
      <c r="E2526" s="109">
        <v>123.839</v>
      </c>
      <c r="F2526" s="109">
        <v>139.27099999999999</v>
      </c>
      <c r="G2526" s="109">
        <v>80.87</v>
      </c>
      <c r="H2526" s="109">
        <v>144.05500000000001</v>
      </c>
      <c r="I2526" s="109">
        <v>143</v>
      </c>
      <c r="J2526" s="109">
        <v>110.5</v>
      </c>
      <c r="K2526" s="109">
        <v>225.184</v>
      </c>
      <c r="L2526" s="109">
        <v>373.73399999999998</v>
      </c>
      <c r="M2526" s="109">
        <v>40.622999999999998</v>
      </c>
      <c r="N2526" s="109">
        <v>67.197999999999993</v>
      </c>
      <c r="O2526" s="109">
        <v>153.00399999999999</v>
      </c>
      <c r="P2526" s="109">
        <v>94.433000000000007</v>
      </c>
      <c r="Q2526" s="109">
        <v>110.925</v>
      </c>
      <c r="R2526" s="109">
        <v>42.703000000000003</v>
      </c>
      <c r="S2526" s="13">
        <f t="shared" si="50"/>
        <v>606.91999999999996</v>
      </c>
      <c r="T2526" s="109">
        <v>53</v>
      </c>
      <c r="U2526" s="109">
        <v>19.5</v>
      </c>
    </row>
    <row r="2527" spans="1:21">
      <c r="A2527" s="10">
        <v>43408</v>
      </c>
      <c r="B2527" s="109">
        <v>571.92499999999995</v>
      </c>
      <c r="C2527" s="109">
        <v>197.75899999999999</v>
      </c>
      <c r="D2527" s="109">
        <v>50.898000000000003</v>
      </c>
      <c r="E2527" s="109">
        <v>123.839</v>
      </c>
      <c r="F2527" s="109">
        <v>139.27099999999999</v>
      </c>
      <c r="G2527" s="109">
        <v>80.87</v>
      </c>
      <c r="H2527" s="109">
        <v>144.05500000000001</v>
      </c>
      <c r="I2527" s="109">
        <v>143</v>
      </c>
      <c r="J2527" s="109">
        <v>110.5</v>
      </c>
      <c r="K2527" s="109">
        <v>225.184</v>
      </c>
      <c r="L2527" s="109">
        <v>373.73399999999998</v>
      </c>
      <c r="M2527" s="109">
        <v>40.622999999999998</v>
      </c>
      <c r="N2527" s="109">
        <v>67.197999999999993</v>
      </c>
      <c r="O2527" s="109">
        <v>153.00399999999999</v>
      </c>
      <c r="P2527" s="109">
        <v>94.433000000000007</v>
      </c>
      <c r="Q2527" s="109">
        <v>110.925</v>
      </c>
      <c r="R2527" s="109">
        <v>42.703000000000003</v>
      </c>
      <c r="S2527" s="13">
        <f t="shared" si="50"/>
        <v>606.91999999999996</v>
      </c>
      <c r="T2527" s="109">
        <v>53</v>
      </c>
      <c r="U2527" s="109">
        <v>19.5</v>
      </c>
    </row>
    <row r="2528" spans="1:21">
      <c r="A2528" s="10">
        <v>43409</v>
      </c>
      <c r="B2528" s="109">
        <v>557.83699999999999</v>
      </c>
      <c r="C2528" s="109">
        <v>196.065</v>
      </c>
      <c r="D2528" s="109">
        <v>49.823999999999998</v>
      </c>
      <c r="E2528" s="109">
        <v>122.633</v>
      </c>
      <c r="F2528" s="109">
        <v>136.72999999999999</v>
      </c>
      <c r="G2528" s="109">
        <v>79.864000000000004</v>
      </c>
      <c r="H2528" s="109">
        <v>141.286</v>
      </c>
      <c r="I2528" s="109">
        <v>143</v>
      </c>
      <c r="J2528" s="109">
        <v>110.5</v>
      </c>
      <c r="K2528" s="109">
        <v>221.33699999999999</v>
      </c>
      <c r="L2528" s="109">
        <v>366.34399999999999</v>
      </c>
      <c r="M2528" s="109">
        <v>40.622999999999998</v>
      </c>
      <c r="N2528" s="109">
        <v>66.733000000000004</v>
      </c>
      <c r="O2528" s="109">
        <v>150.94300000000001</v>
      </c>
      <c r="P2528" s="109">
        <v>93.623000000000005</v>
      </c>
      <c r="Q2528" s="109">
        <v>111.708</v>
      </c>
      <c r="R2528" s="109">
        <v>42.703000000000003</v>
      </c>
      <c r="S2528" s="13">
        <f t="shared" si="50"/>
        <v>606.21</v>
      </c>
      <c r="T2528" s="109">
        <v>53</v>
      </c>
      <c r="U2528" s="109">
        <v>19.5</v>
      </c>
    </row>
    <row r="2529" spans="1:21">
      <c r="A2529" s="10">
        <v>43410</v>
      </c>
      <c r="B2529" s="109">
        <v>559.99900000000002</v>
      </c>
      <c r="C2529" s="109">
        <v>196.072</v>
      </c>
      <c r="D2529" s="109">
        <v>49.726999999999997</v>
      </c>
      <c r="E2529" s="109">
        <v>121.36</v>
      </c>
      <c r="F2529" s="109">
        <v>136.05600000000001</v>
      </c>
      <c r="G2529" s="109">
        <v>79.915999999999997</v>
      </c>
      <c r="H2529" s="109">
        <v>144.876</v>
      </c>
      <c r="I2529" s="109">
        <v>143</v>
      </c>
      <c r="J2529" s="109">
        <v>110.5</v>
      </c>
      <c r="K2529" s="109">
        <v>221.935</v>
      </c>
      <c r="L2529" s="109">
        <v>364.505</v>
      </c>
      <c r="M2529" s="109">
        <v>40.161999999999999</v>
      </c>
      <c r="N2529" s="109">
        <v>66.150000000000006</v>
      </c>
      <c r="O2529" s="109">
        <v>148.965</v>
      </c>
      <c r="P2529" s="109">
        <v>92.771000000000001</v>
      </c>
      <c r="Q2529" s="109">
        <v>111.142</v>
      </c>
      <c r="R2529" s="109">
        <v>42.042000000000002</v>
      </c>
      <c r="S2529" s="13">
        <f t="shared" si="50"/>
        <v>606.54999999999995</v>
      </c>
      <c r="T2529" s="109">
        <v>53</v>
      </c>
      <c r="U2529" s="109">
        <v>19.5</v>
      </c>
    </row>
    <row r="2530" spans="1:21">
      <c r="A2530" s="10">
        <v>43411</v>
      </c>
      <c r="B2530" s="109">
        <v>556.09199999999998</v>
      </c>
      <c r="C2530" s="109">
        <v>195.03700000000001</v>
      </c>
      <c r="D2530" s="109">
        <v>48.701000000000001</v>
      </c>
      <c r="E2530" s="109">
        <v>119.04900000000001</v>
      </c>
      <c r="F2530" s="109">
        <v>133.43299999999999</v>
      </c>
      <c r="G2530" s="109">
        <v>78.168000000000006</v>
      </c>
      <c r="H2530" s="109">
        <v>144.54900000000001</v>
      </c>
      <c r="I2530" s="109">
        <v>143</v>
      </c>
      <c r="J2530" s="109">
        <v>110.5</v>
      </c>
      <c r="K2530" s="109">
        <v>215.197</v>
      </c>
      <c r="L2530" s="109">
        <v>357.40300000000002</v>
      </c>
      <c r="M2530" s="109">
        <v>40.161999999999999</v>
      </c>
      <c r="N2530" s="109">
        <v>65.225999999999999</v>
      </c>
      <c r="O2530" s="109">
        <v>146.542</v>
      </c>
      <c r="P2530" s="109">
        <v>91.6</v>
      </c>
      <c r="Q2530" s="109">
        <v>108.425</v>
      </c>
      <c r="R2530" s="109">
        <v>42.042000000000002</v>
      </c>
      <c r="S2530" s="13">
        <f t="shared" si="50"/>
        <v>606.54999999999995</v>
      </c>
      <c r="T2530" s="109">
        <v>53</v>
      </c>
      <c r="U2530" s="109">
        <v>19.5</v>
      </c>
    </row>
    <row r="2531" spans="1:21">
      <c r="A2531" s="10">
        <v>43412</v>
      </c>
      <c r="B2531" s="109">
        <v>571.101</v>
      </c>
      <c r="C2531" s="109">
        <v>199.77099999999999</v>
      </c>
      <c r="D2531" s="109">
        <v>49.613</v>
      </c>
      <c r="E2531" s="109">
        <v>119.88800000000001</v>
      </c>
      <c r="F2531" s="109">
        <v>138.011</v>
      </c>
      <c r="G2531" s="109">
        <v>79.537000000000006</v>
      </c>
      <c r="H2531" s="109">
        <v>151.26499999999999</v>
      </c>
      <c r="I2531" s="109">
        <v>143</v>
      </c>
      <c r="J2531" s="109">
        <v>110.5</v>
      </c>
      <c r="K2531" s="109">
        <v>217.44200000000001</v>
      </c>
      <c r="L2531" s="109">
        <v>366.04500000000002</v>
      </c>
      <c r="M2531" s="109">
        <v>40.161999999999999</v>
      </c>
      <c r="N2531" s="109">
        <v>63.085999999999999</v>
      </c>
      <c r="O2531" s="109">
        <v>142.06399999999999</v>
      </c>
      <c r="P2531" s="109">
        <v>89.081999999999994</v>
      </c>
      <c r="Q2531" s="109">
        <v>105.26600000000001</v>
      </c>
      <c r="R2531" s="109">
        <v>42.042000000000002</v>
      </c>
      <c r="S2531" s="13">
        <f t="shared" si="50"/>
        <v>606.35</v>
      </c>
      <c r="T2531" s="109">
        <v>53</v>
      </c>
      <c r="U2531" s="109">
        <v>19.5</v>
      </c>
    </row>
    <row r="2532" spans="1:21">
      <c r="A2532" s="10">
        <v>43413</v>
      </c>
      <c r="B2532" s="109">
        <v>573.27599999999995</v>
      </c>
      <c r="C2532" s="109">
        <v>200.64599999999999</v>
      </c>
      <c r="D2532" s="109">
        <v>49.826000000000001</v>
      </c>
      <c r="E2532" s="109">
        <v>119.874</v>
      </c>
      <c r="F2532" s="109">
        <v>138.80000000000001</v>
      </c>
      <c r="G2532" s="109">
        <v>79.727999999999994</v>
      </c>
      <c r="H2532" s="109">
        <v>156.167</v>
      </c>
      <c r="I2532" s="109">
        <v>143</v>
      </c>
      <c r="J2532" s="109">
        <v>110.5</v>
      </c>
      <c r="K2532" s="109">
        <v>223.27</v>
      </c>
      <c r="L2532" s="109">
        <v>367.988</v>
      </c>
      <c r="M2532" s="109">
        <v>40.161999999999999</v>
      </c>
      <c r="N2532" s="109">
        <v>63.555999999999997</v>
      </c>
      <c r="O2532" s="109">
        <v>143.48400000000001</v>
      </c>
      <c r="P2532" s="109">
        <v>89.781999999999996</v>
      </c>
      <c r="Q2532" s="109">
        <v>105.724</v>
      </c>
      <c r="R2532" s="109">
        <v>42.042000000000002</v>
      </c>
      <c r="S2532" s="13">
        <f t="shared" si="50"/>
        <v>606.35</v>
      </c>
      <c r="T2532" s="109">
        <v>53</v>
      </c>
      <c r="U2532" s="109">
        <v>19.5</v>
      </c>
    </row>
    <row r="2533" spans="1:21">
      <c r="A2533" s="10">
        <v>43414</v>
      </c>
      <c r="B2533" s="109">
        <v>573.27599999999995</v>
      </c>
      <c r="C2533" s="109">
        <v>200.64599999999999</v>
      </c>
      <c r="D2533" s="109">
        <v>49.826000000000001</v>
      </c>
      <c r="E2533" s="109">
        <v>119.874</v>
      </c>
      <c r="F2533" s="109">
        <v>138.80000000000001</v>
      </c>
      <c r="G2533" s="109">
        <v>79.727999999999994</v>
      </c>
      <c r="H2533" s="109">
        <v>156.167</v>
      </c>
      <c r="I2533" s="109">
        <v>143</v>
      </c>
      <c r="J2533" s="109">
        <v>110.5</v>
      </c>
      <c r="K2533" s="109">
        <v>223.27</v>
      </c>
      <c r="L2533" s="109">
        <v>367.988</v>
      </c>
      <c r="M2533" s="109">
        <v>40.161999999999999</v>
      </c>
      <c r="N2533" s="109">
        <v>63.555999999999997</v>
      </c>
      <c r="O2533" s="109">
        <v>143.48400000000001</v>
      </c>
      <c r="P2533" s="109">
        <v>89.781999999999996</v>
      </c>
      <c r="Q2533" s="109">
        <v>105.724</v>
      </c>
      <c r="R2533" s="109">
        <v>42.042000000000002</v>
      </c>
      <c r="S2533" s="13">
        <f t="shared" si="50"/>
        <v>606.35</v>
      </c>
      <c r="T2533" s="109">
        <v>53</v>
      </c>
      <c r="U2533" s="109">
        <v>19.5</v>
      </c>
    </row>
    <row r="2534" spans="1:21">
      <c r="A2534" s="10">
        <v>43415</v>
      </c>
      <c r="B2534" s="109">
        <v>573.27599999999995</v>
      </c>
      <c r="C2534" s="109">
        <v>200.64599999999999</v>
      </c>
      <c r="D2534" s="109">
        <v>49.826000000000001</v>
      </c>
      <c r="E2534" s="109">
        <v>119.874</v>
      </c>
      <c r="F2534" s="109">
        <v>138.80000000000001</v>
      </c>
      <c r="G2534" s="109">
        <v>79.727999999999994</v>
      </c>
      <c r="H2534" s="109">
        <v>156.167</v>
      </c>
      <c r="I2534" s="109">
        <v>143</v>
      </c>
      <c r="J2534" s="109">
        <v>110.5</v>
      </c>
      <c r="K2534" s="109">
        <v>223.27</v>
      </c>
      <c r="L2534" s="109">
        <v>367.988</v>
      </c>
      <c r="M2534" s="109">
        <v>40.161999999999999</v>
      </c>
      <c r="N2534" s="109">
        <v>63.555999999999997</v>
      </c>
      <c r="O2534" s="109">
        <v>143.48400000000001</v>
      </c>
      <c r="P2534" s="109">
        <v>89.781999999999996</v>
      </c>
      <c r="Q2534" s="109">
        <v>105.724</v>
      </c>
      <c r="R2534" s="109">
        <v>42.042000000000002</v>
      </c>
      <c r="S2534" s="13">
        <f t="shared" si="50"/>
        <v>606.35</v>
      </c>
      <c r="T2534" s="109">
        <v>53</v>
      </c>
      <c r="U2534" s="109">
        <v>19.5</v>
      </c>
    </row>
    <row r="2535" spans="1:21">
      <c r="A2535" s="10">
        <v>43416</v>
      </c>
      <c r="B2535" s="109">
        <v>574.14200000000005</v>
      </c>
      <c r="C2535" s="109">
        <v>201.643</v>
      </c>
      <c r="D2535" s="109">
        <v>50.011000000000003</v>
      </c>
      <c r="E2535" s="109">
        <v>119.995</v>
      </c>
      <c r="F2535" s="109">
        <v>139.84</v>
      </c>
      <c r="G2535" s="109">
        <v>80.123000000000005</v>
      </c>
      <c r="H2535" s="109">
        <v>158.02500000000001</v>
      </c>
      <c r="I2535" s="109">
        <v>143</v>
      </c>
      <c r="J2535" s="109">
        <v>110.5</v>
      </c>
      <c r="K2535" s="109">
        <v>226.054</v>
      </c>
      <c r="L2535" s="109">
        <v>368.96199999999999</v>
      </c>
      <c r="M2535" s="109">
        <v>40.161999999999999</v>
      </c>
      <c r="N2535" s="109">
        <v>64.311999999999998</v>
      </c>
      <c r="O2535" s="109">
        <v>145.08600000000001</v>
      </c>
      <c r="P2535" s="109">
        <v>90.680999999999997</v>
      </c>
      <c r="Q2535" s="109">
        <v>106.363</v>
      </c>
      <c r="R2535" s="109">
        <v>42.042000000000002</v>
      </c>
      <c r="S2535" s="13">
        <f t="shared" si="50"/>
        <v>606.35</v>
      </c>
      <c r="T2535" s="109">
        <v>53</v>
      </c>
      <c r="U2535" s="109">
        <v>19.5</v>
      </c>
    </row>
    <row r="2536" spans="1:21">
      <c r="A2536" s="10">
        <v>43417</v>
      </c>
      <c r="B2536" s="109">
        <v>587.63800000000003</v>
      </c>
      <c r="C2536" s="109">
        <v>205.38</v>
      </c>
      <c r="D2536" s="109">
        <v>51.247</v>
      </c>
      <c r="E2536" s="109">
        <v>124.09</v>
      </c>
      <c r="F2536" s="109">
        <v>145.304</v>
      </c>
      <c r="G2536" s="109">
        <v>81.290000000000006</v>
      </c>
      <c r="H2536" s="109">
        <v>157.44399999999999</v>
      </c>
      <c r="I2536" s="109">
        <v>143</v>
      </c>
      <c r="J2536" s="109">
        <v>110.5</v>
      </c>
      <c r="K2536" s="109">
        <v>225.274</v>
      </c>
      <c r="L2536" s="109">
        <v>370.21800000000002</v>
      </c>
      <c r="M2536" s="109">
        <v>40.722000000000001</v>
      </c>
      <c r="N2536" s="109">
        <v>65.197999999999993</v>
      </c>
      <c r="O2536" s="109">
        <v>146.13300000000001</v>
      </c>
      <c r="P2536" s="109">
        <v>91.56</v>
      </c>
      <c r="Q2536" s="109">
        <v>107.307</v>
      </c>
      <c r="R2536" s="109">
        <v>42.546999999999997</v>
      </c>
      <c r="S2536" s="13">
        <f t="shared" si="50"/>
        <v>605.86</v>
      </c>
      <c r="T2536" s="109">
        <v>53</v>
      </c>
      <c r="U2536" s="109">
        <v>19.5</v>
      </c>
    </row>
    <row r="2537" spans="1:21">
      <c r="A2537" s="10">
        <v>43418</v>
      </c>
      <c r="B2537" s="109">
        <v>588.44000000000005</v>
      </c>
      <c r="C2537" s="109">
        <v>206.99</v>
      </c>
      <c r="D2537" s="109">
        <v>50.276000000000003</v>
      </c>
      <c r="E2537" s="109">
        <v>125.62</v>
      </c>
      <c r="F2537" s="109">
        <v>148.99199999999999</v>
      </c>
      <c r="G2537" s="109">
        <v>80.462000000000003</v>
      </c>
      <c r="H2537" s="109">
        <v>152.715</v>
      </c>
      <c r="I2537" s="109">
        <v>143</v>
      </c>
      <c r="J2537" s="109">
        <v>110.5</v>
      </c>
      <c r="K2537" s="109">
        <v>223.95500000000001</v>
      </c>
      <c r="L2537" s="109">
        <v>369.17099999999999</v>
      </c>
      <c r="M2537" s="109">
        <v>40.722000000000001</v>
      </c>
      <c r="N2537" s="109">
        <v>65.751000000000005</v>
      </c>
      <c r="O2537" s="109">
        <v>147.45599999999999</v>
      </c>
      <c r="P2537" s="109">
        <v>93.102000000000004</v>
      </c>
      <c r="Q2537" s="109">
        <v>110.379</v>
      </c>
      <c r="R2537" s="109">
        <v>42.546999999999997</v>
      </c>
      <c r="S2537" s="13">
        <f t="shared" si="50"/>
        <v>606.13</v>
      </c>
      <c r="T2537" s="109">
        <v>53</v>
      </c>
      <c r="U2537" s="109">
        <v>19.5</v>
      </c>
    </row>
    <row r="2538" spans="1:21">
      <c r="A2538" s="10">
        <v>43419</v>
      </c>
      <c r="B2538" s="109">
        <v>592.91800000000001</v>
      </c>
      <c r="C2538" s="109">
        <v>206.86799999999999</v>
      </c>
      <c r="D2538" s="109">
        <v>51.308999999999997</v>
      </c>
      <c r="E2538" s="109">
        <v>126.73699999999999</v>
      </c>
      <c r="F2538" s="109">
        <v>149.35599999999999</v>
      </c>
      <c r="G2538" s="109">
        <v>81.198999999999998</v>
      </c>
      <c r="H2538" s="109">
        <v>150.786</v>
      </c>
      <c r="I2538" s="109">
        <v>143</v>
      </c>
      <c r="J2538" s="109">
        <v>110.5</v>
      </c>
      <c r="K2538" s="109">
        <v>225.45599999999999</v>
      </c>
      <c r="L2538" s="109">
        <v>367.73599999999999</v>
      </c>
      <c r="M2538" s="109">
        <v>40.722000000000001</v>
      </c>
      <c r="N2538" s="109">
        <v>67.058999999999997</v>
      </c>
      <c r="O2538" s="109">
        <v>146.05099999999999</v>
      </c>
      <c r="P2538" s="109">
        <v>94.05</v>
      </c>
      <c r="Q2538" s="109">
        <v>112.02</v>
      </c>
      <c r="R2538" s="109">
        <v>42.546999999999997</v>
      </c>
      <c r="S2538" s="13">
        <f t="shared" si="50"/>
        <v>606.30999999999995</v>
      </c>
      <c r="T2538" s="109">
        <v>53</v>
      </c>
      <c r="U2538" s="109">
        <v>19.5</v>
      </c>
    </row>
    <row r="2539" spans="1:21">
      <c r="A2539" s="10">
        <v>43420</v>
      </c>
      <c r="B2539" s="109">
        <v>588.19399999999996</v>
      </c>
      <c r="C2539" s="109">
        <v>204.93700000000001</v>
      </c>
      <c r="D2539" s="109">
        <v>51.543999999999997</v>
      </c>
      <c r="E2539" s="109">
        <v>128.744</v>
      </c>
      <c r="F2539" s="109">
        <v>149.83600000000001</v>
      </c>
      <c r="G2539" s="109">
        <v>81.619</v>
      </c>
      <c r="H2539" s="109">
        <v>151.73500000000001</v>
      </c>
      <c r="I2539" s="109">
        <v>143</v>
      </c>
      <c r="J2539" s="109">
        <v>110.5</v>
      </c>
      <c r="K2539" s="109">
        <v>227.423</v>
      </c>
      <c r="L2539" s="109">
        <v>372.19900000000001</v>
      </c>
      <c r="M2539" s="109">
        <v>40.722000000000001</v>
      </c>
      <c r="N2539" s="109">
        <v>67.643000000000001</v>
      </c>
      <c r="O2539" s="109">
        <v>146.27799999999999</v>
      </c>
      <c r="P2539" s="109">
        <v>95.346999999999994</v>
      </c>
      <c r="Q2539" s="109">
        <v>112.946</v>
      </c>
      <c r="R2539" s="109">
        <v>42.546999999999997</v>
      </c>
      <c r="S2539" s="13">
        <f t="shared" si="50"/>
        <v>605.75</v>
      </c>
      <c r="T2539" s="109">
        <v>53</v>
      </c>
      <c r="U2539" s="109">
        <v>19.5</v>
      </c>
    </row>
    <row r="2540" spans="1:21">
      <c r="A2540" s="10">
        <v>43421</v>
      </c>
      <c r="B2540" s="109">
        <v>588.19399999999996</v>
      </c>
      <c r="C2540" s="109">
        <v>204.93700000000001</v>
      </c>
      <c r="D2540" s="109">
        <v>51.543999999999997</v>
      </c>
      <c r="E2540" s="109">
        <v>128.744</v>
      </c>
      <c r="F2540" s="109">
        <v>149.83600000000001</v>
      </c>
      <c r="G2540" s="109">
        <v>81.619</v>
      </c>
      <c r="H2540" s="109">
        <v>151.73500000000001</v>
      </c>
      <c r="I2540" s="109">
        <v>143</v>
      </c>
      <c r="J2540" s="109">
        <v>110.5</v>
      </c>
      <c r="K2540" s="109">
        <v>227.423</v>
      </c>
      <c r="L2540" s="109">
        <v>372.19900000000001</v>
      </c>
      <c r="M2540" s="109">
        <v>40.722000000000001</v>
      </c>
      <c r="N2540" s="109">
        <v>67.643000000000001</v>
      </c>
      <c r="O2540" s="109">
        <v>146.27799999999999</v>
      </c>
      <c r="P2540" s="109">
        <v>95.346999999999994</v>
      </c>
      <c r="Q2540" s="109">
        <v>112.946</v>
      </c>
      <c r="R2540" s="109">
        <v>42.546999999999997</v>
      </c>
      <c r="S2540" s="13">
        <f t="shared" si="50"/>
        <v>605.75</v>
      </c>
      <c r="T2540" s="109">
        <v>53</v>
      </c>
      <c r="U2540" s="109">
        <v>19.5</v>
      </c>
    </row>
    <row r="2541" spans="1:21">
      <c r="A2541" s="10">
        <v>43422</v>
      </c>
      <c r="B2541" s="109">
        <v>588.19399999999996</v>
      </c>
      <c r="C2541" s="109">
        <v>204.93700000000001</v>
      </c>
      <c r="D2541" s="109">
        <v>51.543999999999997</v>
      </c>
      <c r="E2541" s="109">
        <v>128.744</v>
      </c>
      <c r="F2541" s="109">
        <v>149.83600000000001</v>
      </c>
      <c r="G2541" s="109">
        <v>81.619</v>
      </c>
      <c r="H2541" s="109">
        <v>151.73500000000001</v>
      </c>
      <c r="I2541" s="109">
        <v>143</v>
      </c>
      <c r="J2541" s="109">
        <v>110.5</v>
      </c>
      <c r="K2541" s="109">
        <v>227.423</v>
      </c>
      <c r="L2541" s="109">
        <v>372.19900000000001</v>
      </c>
      <c r="M2541" s="109">
        <v>40.722000000000001</v>
      </c>
      <c r="N2541" s="109">
        <v>67.643000000000001</v>
      </c>
      <c r="O2541" s="109">
        <v>146.27799999999999</v>
      </c>
      <c r="P2541" s="109">
        <v>95.346999999999994</v>
      </c>
      <c r="Q2541" s="109">
        <v>112.946</v>
      </c>
      <c r="R2541" s="109">
        <v>42.546999999999997</v>
      </c>
      <c r="S2541" s="13">
        <f t="shared" si="50"/>
        <v>605.75</v>
      </c>
      <c r="T2541" s="109">
        <v>53</v>
      </c>
      <c r="U2541" s="109">
        <v>19.5</v>
      </c>
    </row>
    <row r="2542" spans="1:21">
      <c r="A2542" s="10">
        <v>43423</v>
      </c>
      <c r="B2542" s="109">
        <v>602.57500000000005</v>
      </c>
      <c r="C2542" s="109">
        <v>207.54</v>
      </c>
      <c r="D2542" s="109">
        <v>53.506</v>
      </c>
      <c r="E2542" s="109">
        <v>134.006</v>
      </c>
      <c r="F2542" s="109">
        <v>154.255</v>
      </c>
      <c r="G2542" s="109">
        <v>82.966999999999999</v>
      </c>
      <c r="H2542" s="109">
        <v>153.44800000000001</v>
      </c>
      <c r="I2542" s="109">
        <v>143</v>
      </c>
      <c r="J2542" s="109">
        <v>110.5</v>
      </c>
      <c r="K2542" s="109">
        <v>231.20099999999999</v>
      </c>
      <c r="L2542" s="109">
        <v>374.98700000000002</v>
      </c>
      <c r="M2542" s="109">
        <v>40.722000000000001</v>
      </c>
      <c r="N2542" s="109">
        <v>69.867999999999995</v>
      </c>
      <c r="O2542" s="109">
        <v>148.12100000000001</v>
      </c>
      <c r="P2542" s="109">
        <v>97.531999999999996</v>
      </c>
      <c r="Q2542" s="109">
        <v>115.95099999999999</v>
      </c>
      <c r="R2542" s="109">
        <v>42.546999999999997</v>
      </c>
      <c r="S2542" s="13">
        <f t="shared" si="50"/>
        <v>606.05999999999995</v>
      </c>
      <c r="T2542" s="109">
        <v>53</v>
      </c>
      <c r="U2542" s="109">
        <v>19.5</v>
      </c>
    </row>
    <row r="2543" spans="1:21">
      <c r="A2543" s="10">
        <v>43424</v>
      </c>
      <c r="B2543" s="109">
        <v>621.298</v>
      </c>
      <c r="C2543" s="109">
        <v>213.405</v>
      </c>
      <c r="D2543" s="109">
        <v>56.219000000000001</v>
      </c>
      <c r="E2543" s="109">
        <v>140.58600000000001</v>
      </c>
      <c r="F2543" s="109">
        <v>159.49199999999999</v>
      </c>
      <c r="G2543" s="109">
        <v>85.155000000000001</v>
      </c>
      <c r="H2543" s="109">
        <v>158.268</v>
      </c>
      <c r="I2543" s="109">
        <v>143</v>
      </c>
      <c r="J2543" s="109">
        <v>110.5</v>
      </c>
      <c r="K2543" s="109">
        <v>238.274</v>
      </c>
      <c r="L2543" s="109">
        <v>389.565</v>
      </c>
      <c r="M2543" s="109">
        <v>40.722000000000001</v>
      </c>
      <c r="N2543" s="109">
        <v>72.337000000000003</v>
      </c>
      <c r="O2543" s="109">
        <v>152.67599999999999</v>
      </c>
      <c r="P2543" s="109">
        <v>99.653999999999996</v>
      </c>
      <c r="Q2543" s="109">
        <v>118.137</v>
      </c>
      <c r="R2543" s="109">
        <v>42.546999999999997</v>
      </c>
      <c r="S2543" s="13">
        <f t="shared" si="50"/>
        <v>607.08000000000004</v>
      </c>
      <c r="T2543" s="109">
        <v>53</v>
      </c>
      <c r="U2543" s="109">
        <v>19.5</v>
      </c>
    </row>
    <row r="2544" spans="1:21">
      <c r="A2544" s="10">
        <v>43425</v>
      </c>
      <c r="B2544" s="109">
        <v>612.947</v>
      </c>
      <c r="C2544" s="109">
        <v>213.80199999999999</v>
      </c>
      <c r="D2544" s="109">
        <v>56.366999999999997</v>
      </c>
      <c r="E2544" s="109">
        <v>142.4</v>
      </c>
      <c r="F2544" s="109">
        <v>158.63399999999999</v>
      </c>
      <c r="G2544" s="109">
        <v>86.766000000000005</v>
      </c>
      <c r="H2544" s="109">
        <v>154.02699999999999</v>
      </c>
      <c r="I2544" s="109">
        <v>143</v>
      </c>
      <c r="J2544" s="109">
        <v>110.5</v>
      </c>
      <c r="K2544" s="109">
        <v>231.56299999999999</v>
      </c>
      <c r="L2544" s="109">
        <v>383.12</v>
      </c>
      <c r="M2544" s="109">
        <v>40.722000000000001</v>
      </c>
      <c r="N2544" s="109">
        <v>71.900999999999996</v>
      </c>
      <c r="O2544" s="109">
        <v>151.48599999999999</v>
      </c>
      <c r="P2544" s="109">
        <v>98.37</v>
      </c>
      <c r="Q2544" s="109">
        <v>117.50700000000001</v>
      </c>
      <c r="R2544" s="109">
        <v>42.546999999999997</v>
      </c>
      <c r="S2544" s="13">
        <f t="shared" si="50"/>
        <v>607.08000000000004</v>
      </c>
      <c r="T2544" s="109">
        <v>53</v>
      </c>
      <c r="U2544" s="109">
        <v>19.5</v>
      </c>
    </row>
    <row r="2545" spans="1:21">
      <c r="A2545" s="10">
        <v>43426</v>
      </c>
      <c r="B2545" s="109">
        <v>612.90800000000002</v>
      </c>
      <c r="C2545" s="109">
        <v>212.49600000000001</v>
      </c>
      <c r="D2545" s="109">
        <v>56.084000000000003</v>
      </c>
      <c r="E2545" s="109">
        <v>141.64699999999999</v>
      </c>
      <c r="F2545" s="109">
        <v>158.17699999999999</v>
      </c>
      <c r="G2545" s="109">
        <v>86.397000000000006</v>
      </c>
      <c r="H2545" s="109">
        <v>154.34700000000001</v>
      </c>
      <c r="I2545" s="109">
        <v>143</v>
      </c>
      <c r="J2545" s="109">
        <v>110.5</v>
      </c>
      <c r="K2545" s="109">
        <v>231.99100000000001</v>
      </c>
      <c r="L2545" s="109">
        <v>383.39499999999998</v>
      </c>
      <c r="M2545" s="109">
        <v>40.722000000000001</v>
      </c>
      <c r="N2545" s="109">
        <v>72.846000000000004</v>
      </c>
      <c r="O2545" s="109">
        <v>152.67699999999999</v>
      </c>
      <c r="P2545" s="109">
        <v>98.983000000000004</v>
      </c>
      <c r="Q2545" s="109">
        <v>118.749</v>
      </c>
      <c r="R2545" s="109">
        <v>42.546999999999997</v>
      </c>
      <c r="S2545" s="13">
        <f t="shared" si="50"/>
        <v>607.08000000000004</v>
      </c>
      <c r="T2545" s="109">
        <v>53</v>
      </c>
      <c r="U2545" s="109">
        <v>19.5</v>
      </c>
    </row>
    <row r="2546" spans="1:21">
      <c r="A2546" s="10">
        <v>43427</v>
      </c>
      <c r="B2546" s="109">
        <v>630.85199999999998</v>
      </c>
      <c r="C2546" s="109">
        <v>217.12200000000001</v>
      </c>
      <c r="D2546" s="109">
        <v>58.292000000000002</v>
      </c>
      <c r="E2546" s="109">
        <v>147.71899999999999</v>
      </c>
      <c r="F2546" s="109">
        <v>162.76599999999999</v>
      </c>
      <c r="G2546" s="109">
        <v>88.027000000000001</v>
      </c>
      <c r="H2546" s="109">
        <v>158.69200000000001</v>
      </c>
      <c r="I2546" s="109">
        <v>143</v>
      </c>
      <c r="J2546" s="109">
        <v>110.5</v>
      </c>
      <c r="K2546" s="109">
        <v>237.32900000000001</v>
      </c>
      <c r="L2546" s="109">
        <v>389.28800000000001</v>
      </c>
      <c r="M2546" s="109">
        <v>40.722000000000001</v>
      </c>
      <c r="N2546" s="109">
        <v>73.045000000000002</v>
      </c>
      <c r="O2546" s="109">
        <v>151.9</v>
      </c>
      <c r="P2546" s="109">
        <v>99.554000000000002</v>
      </c>
      <c r="Q2546" s="109">
        <v>118.78700000000001</v>
      </c>
      <c r="R2546" s="109">
        <v>42.546999999999997</v>
      </c>
      <c r="S2546" s="13">
        <f t="shared" si="50"/>
        <v>607.08000000000004</v>
      </c>
      <c r="T2546" s="109">
        <v>53</v>
      </c>
      <c r="U2546" s="109">
        <v>19.5</v>
      </c>
    </row>
    <row r="2547" spans="1:21">
      <c r="A2547" s="10">
        <v>43428</v>
      </c>
      <c r="B2547" s="109">
        <v>630.85199999999998</v>
      </c>
      <c r="C2547" s="109">
        <v>217.12200000000001</v>
      </c>
      <c r="D2547" s="109">
        <v>58.292000000000002</v>
      </c>
      <c r="E2547" s="109">
        <v>147.71899999999999</v>
      </c>
      <c r="F2547" s="109">
        <v>162.76599999999999</v>
      </c>
      <c r="G2547" s="109">
        <v>88.027000000000001</v>
      </c>
      <c r="H2547" s="109">
        <v>158.69200000000001</v>
      </c>
      <c r="I2547" s="109">
        <v>143</v>
      </c>
      <c r="J2547" s="109">
        <v>110.5</v>
      </c>
      <c r="K2547" s="109">
        <v>237.32900000000001</v>
      </c>
      <c r="L2547" s="109">
        <v>389.28800000000001</v>
      </c>
      <c r="M2547" s="109">
        <v>40.722000000000001</v>
      </c>
      <c r="N2547" s="109">
        <v>73.045000000000002</v>
      </c>
      <c r="O2547" s="109">
        <v>151.9</v>
      </c>
      <c r="P2547" s="109">
        <v>99.554000000000002</v>
      </c>
      <c r="Q2547" s="109">
        <v>118.78700000000001</v>
      </c>
      <c r="R2547" s="109">
        <v>42.546999999999997</v>
      </c>
      <c r="S2547" s="13">
        <f t="shared" si="50"/>
        <v>607.08000000000004</v>
      </c>
      <c r="T2547" s="109">
        <v>53</v>
      </c>
      <c r="U2547" s="109">
        <v>19.5</v>
      </c>
    </row>
    <row r="2548" spans="1:21">
      <c r="A2548" s="10">
        <v>43429</v>
      </c>
      <c r="B2548" s="109">
        <v>630.85199999999998</v>
      </c>
      <c r="C2548" s="109">
        <v>217.12200000000001</v>
      </c>
      <c r="D2548" s="109">
        <v>58.292000000000002</v>
      </c>
      <c r="E2548" s="109">
        <v>147.71899999999999</v>
      </c>
      <c r="F2548" s="109">
        <v>162.76599999999999</v>
      </c>
      <c r="G2548" s="109">
        <v>88.027000000000001</v>
      </c>
      <c r="H2548" s="109">
        <v>158.69200000000001</v>
      </c>
      <c r="I2548" s="109">
        <v>143</v>
      </c>
      <c r="J2548" s="109">
        <v>110.5</v>
      </c>
      <c r="K2548" s="109">
        <v>237.32900000000001</v>
      </c>
      <c r="L2548" s="109">
        <v>389.28800000000001</v>
      </c>
      <c r="M2548" s="109">
        <v>40.722000000000001</v>
      </c>
      <c r="N2548" s="109">
        <v>73.045000000000002</v>
      </c>
      <c r="O2548" s="109">
        <v>151.9</v>
      </c>
      <c r="P2548" s="109">
        <v>99.554000000000002</v>
      </c>
      <c r="Q2548" s="109">
        <v>118.78700000000001</v>
      </c>
      <c r="R2548" s="109">
        <v>42.546999999999997</v>
      </c>
      <c r="S2548" s="13">
        <f t="shared" si="50"/>
        <v>607.08000000000004</v>
      </c>
      <c r="T2548" s="109">
        <v>53</v>
      </c>
      <c r="U2548" s="109">
        <v>19.5</v>
      </c>
    </row>
    <row r="2549" spans="1:21">
      <c r="A2549" s="10">
        <v>43430</v>
      </c>
      <c r="B2549" s="109">
        <v>640.22500000000002</v>
      </c>
      <c r="C2549" s="109">
        <v>220.94499999999999</v>
      </c>
      <c r="D2549" s="109">
        <v>61.067</v>
      </c>
      <c r="E2549" s="109">
        <v>148.09399999999999</v>
      </c>
      <c r="F2549" s="109">
        <v>163</v>
      </c>
      <c r="G2549" s="109">
        <v>90.762</v>
      </c>
      <c r="H2549" s="109">
        <v>168.86799999999999</v>
      </c>
      <c r="I2549" s="109">
        <v>143</v>
      </c>
      <c r="J2549" s="109">
        <v>110.5</v>
      </c>
      <c r="K2549" s="109">
        <v>236.714</v>
      </c>
      <c r="L2549" s="109">
        <v>389.30200000000002</v>
      </c>
      <c r="M2549" s="109">
        <v>40.722000000000001</v>
      </c>
      <c r="N2549" s="109">
        <v>72.355000000000004</v>
      </c>
      <c r="O2549" s="109">
        <v>149.197</v>
      </c>
      <c r="P2549" s="109">
        <v>98.293999999999997</v>
      </c>
      <c r="Q2549" s="109">
        <v>117.14400000000001</v>
      </c>
      <c r="R2549" s="109">
        <v>42.546999999999997</v>
      </c>
      <c r="S2549" s="13">
        <f t="shared" si="50"/>
        <v>607.08000000000004</v>
      </c>
      <c r="T2549" s="109">
        <v>53</v>
      </c>
      <c r="U2549" s="109">
        <v>19.5</v>
      </c>
    </row>
    <row r="2550" spans="1:21">
      <c r="A2550" s="10">
        <v>43431</v>
      </c>
      <c r="B2550" s="109">
        <v>661.91399999999999</v>
      </c>
      <c r="C2550" s="109">
        <v>222.34200000000001</v>
      </c>
      <c r="D2550" s="109">
        <v>61.253</v>
      </c>
      <c r="E2550" s="109">
        <v>149.02099999999999</v>
      </c>
      <c r="F2550" s="109">
        <v>162.58099999999999</v>
      </c>
      <c r="G2550" s="109">
        <v>91.912999999999997</v>
      </c>
      <c r="H2550" s="109">
        <v>172.55099999999999</v>
      </c>
      <c r="I2550" s="109">
        <v>143</v>
      </c>
      <c r="J2550" s="109">
        <v>110.5</v>
      </c>
      <c r="K2550" s="109">
        <v>239.815</v>
      </c>
      <c r="L2550" s="109">
        <v>397.57</v>
      </c>
      <c r="M2550" s="109">
        <v>40.722000000000001</v>
      </c>
      <c r="N2550" s="109">
        <v>72.456999999999994</v>
      </c>
      <c r="O2550" s="109">
        <v>149.01400000000001</v>
      </c>
      <c r="P2550" s="109">
        <v>98.637</v>
      </c>
      <c r="Q2550" s="109">
        <v>117.098</v>
      </c>
      <c r="R2550" s="109">
        <v>42.546999999999997</v>
      </c>
      <c r="S2550" s="13">
        <f t="shared" si="50"/>
        <v>607.08000000000004</v>
      </c>
      <c r="T2550" s="109">
        <v>53</v>
      </c>
      <c r="U2550" s="109">
        <v>19.5</v>
      </c>
    </row>
    <row r="2551" spans="1:21">
      <c r="A2551" s="10">
        <v>43432</v>
      </c>
      <c r="B2551" s="109">
        <v>650.58100000000002</v>
      </c>
      <c r="C2551" s="109">
        <v>213.24</v>
      </c>
      <c r="D2551" s="109">
        <v>57.832000000000001</v>
      </c>
      <c r="E2551" s="109">
        <v>143.10400000000001</v>
      </c>
      <c r="F2551" s="109">
        <v>153.91200000000001</v>
      </c>
      <c r="G2551" s="109">
        <v>89.697000000000003</v>
      </c>
      <c r="H2551" s="109">
        <v>167.25700000000001</v>
      </c>
      <c r="I2551" s="109">
        <v>143</v>
      </c>
      <c r="J2551" s="109">
        <v>110.5</v>
      </c>
      <c r="K2551" s="109">
        <v>232.69399999999999</v>
      </c>
      <c r="L2551" s="109">
        <v>388.91399999999999</v>
      </c>
      <c r="M2551" s="109">
        <v>40.722000000000001</v>
      </c>
      <c r="N2551" s="109">
        <v>72.161000000000001</v>
      </c>
      <c r="O2551" s="109">
        <v>148.65799999999999</v>
      </c>
      <c r="P2551" s="109">
        <v>98.606999999999999</v>
      </c>
      <c r="Q2551" s="109">
        <v>116.425</v>
      </c>
      <c r="R2551" s="109">
        <v>42.546999999999997</v>
      </c>
      <c r="S2551" s="13">
        <f t="shared" si="50"/>
        <v>607.08000000000004</v>
      </c>
      <c r="T2551" s="109">
        <v>53</v>
      </c>
      <c r="U2551" s="109">
        <v>19.5</v>
      </c>
    </row>
    <row r="2552" spans="1:21">
      <c r="A2552" s="10">
        <v>43433</v>
      </c>
      <c r="B2552" s="109">
        <v>660</v>
      </c>
      <c r="C2552" s="109">
        <v>210.166</v>
      </c>
      <c r="D2552" s="109">
        <v>57.232999999999997</v>
      </c>
      <c r="E2552" s="109">
        <v>141.435</v>
      </c>
      <c r="F2552" s="109">
        <v>149.43100000000001</v>
      </c>
      <c r="G2552" s="109">
        <v>90.034999999999997</v>
      </c>
      <c r="H2552" s="109">
        <v>166.172</v>
      </c>
      <c r="I2552" s="109">
        <v>143</v>
      </c>
      <c r="J2552" s="109">
        <v>110.5</v>
      </c>
      <c r="K2552" s="109">
        <v>230.899</v>
      </c>
      <c r="L2552" s="109">
        <v>385.66500000000002</v>
      </c>
      <c r="M2552" s="109">
        <v>40.722000000000001</v>
      </c>
      <c r="N2552" s="109">
        <v>70.135999999999996</v>
      </c>
      <c r="O2552" s="109">
        <v>143.38999999999999</v>
      </c>
      <c r="P2552" s="109">
        <v>94.603999999999999</v>
      </c>
      <c r="Q2552" s="109">
        <v>112.827</v>
      </c>
      <c r="R2552" s="109">
        <v>42.546999999999997</v>
      </c>
      <c r="S2552" s="13">
        <f t="shared" si="50"/>
        <v>607.08000000000004</v>
      </c>
      <c r="T2552" s="109">
        <v>53</v>
      </c>
      <c r="U2552" s="109">
        <v>19.5</v>
      </c>
    </row>
    <row r="2553" spans="1:21">
      <c r="A2553" s="10">
        <v>43434</v>
      </c>
      <c r="B2553" s="109">
        <v>660.06799999999998</v>
      </c>
      <c r="C2553" s="109">
        <v>210.36600000000001</v>
      </c>
      <c r="D2553" s="109">
        <v>56.63</v>
      </c>
      <c r="E2553" s="109">
        <v>141.16800000000001</v>
      </c>
      <c r="F2553" s="109">
        <v>149.733</v>
      </c>
      <c r="G2553" s="109">
        <v>90.897000000000006</v>
      </c>
      <c r="H2553" s="109">
        <v>166.393</v>
      </c>
      <c r="I2553" s="109">
        <v>143</v>
      </c>
      <c r="J2553" s="109">
        <v>110.5</v>
      </c>
      <c r="K2553" s="109">
        <v>230.17699999999999</v>
      </c>
      <c r="L2553" s="109">
        <v>384.76900000000001</v>
      </c>
      <c r="M2553" s="109">
        <v>40.722000000000001</v>
      </c>
      <c r="N2553" s="109">
        <v>69.262</v>
      </c>
      <c r="O2553" s="109">
        <v>142.19499999999999</v>
      </c>
      <c r="P2553" s="109">
        <v>93.406999999999996</v>
      </c>
      <c r="Q2553" s="109">
        <v>111.48099999999999</v>
      </c>
      <c r="R2553" s="109">
        <v>42.546999999999997</v>
      </c>
      <c r="S2553" s="13">
        <f t="shared" si="50"/>
        <v>606.59</v>
      </c>
      <c r="T2553" s="109">
        <v>53</v>
      </c>
      <c r="U2553" s="109">
        <v>19.5</v>
      </c>
    </row>
    <row r="2554" spans="1:21">
      <c r="A2554" s="10">
        <v>43435</v>
      </c>
      <c r="B2554" s="109">
        <v>660.06799999999998</v>
      </c>
      <c r="C2554" s="109">
        <v>210.36600000000001</v>
      </c>
      <c r="D2554" s="109">
        <v>56.63</v>
      </c>
      <c r="E2554" s="109">
        <v>141.16800000000001</v>
      </c>
      <c r="F2554" s="109">
        <v>149.733</v>
      </c>
      <c r="G2554" s="109">
        <v>90.897000000000006</v>
      </c>
      <c r="H2554" s="109">
        <v>166.393</v>
      </c>
      <c r="I2554" s="109">
        <v>143</v>
      </c>
      <c r="J2554" s="109">
        <v>110.5</v>
      </c>
      <c r="K2554" s="109">
        <v>230.17699999999999</v>
      </c>
      <c r="L2554" s="109">
        <v>384.76900000000001</v>
      </c>
      <c r="M2554" s="109">
        <v>40.722000000000001</v>
      </c>
      <c r="N2554" s="109">
        <v>69.262</v>
      </c>
      <c r="O2554" s="109">
        <v>142.19499999999999</v>
      </c>
      <c r="P2554" s="109">
        <v>93.406999999999996</v>
      </c>
      <c r="Q2554" s="109">
        <v>111.48099999999999</v>
      </c>
      <c r="R2554" s="109">
        <v>42.546999999999997</v>
      </c>
      <c r="S2554" s="13">
        <f t="shared" si="50"/>
        <v>606.59</v>
      </c>
      <c r="T2554" s="109">
        <v>53</v>
      </c>
      <c r="U2554" s="109">
        <v>19.5</v>
      </c>
    </row>
    <row r="2555" spans="1:21">
      <c r="A2555" s="10">
        <v>43436</v>
      </c>
      <c r="B2555" s="109">
        <v>660.06799999999998</v>
      </c>
      <c r="C2555" s="109">
        <v>210.36600000000001</v>
      </c>
      <c r="D2555" s="109">
        <v>56.63</v>
      </c>
      <c r="E2555" s="109">
        <v>141.16800000000001</v>
      </c>
      <c r="F2555" s="109">
        <v>149.733</v>
      </c>
      <c r="G2555" s="109">
        <v>90.897000000000006</v>
      </c>
      <c r="H2555" s="109">
        <v>166.393</v>
      </c>
      <c r="I2555" s="109">
        <v>143</v>
      </c>
      <c r="J2555" s="109">
        <v>110.5</v>
      </c>
      <c r="K2555" s="109">
        <v>230.17699999999999</v>
      </c>
      <c r="L2555" s="109">
        <v>384.76900000000001</v>
      </c>
      <c r="M2555" s="109">
        <v>40.722000000000001</v>
      </c>
      <c r="N2555" s="109">
        <v>69.262</v>
      </c>
      <c r="O2555" s="109">
        <v>142.19499999999999</v>
      </c>
      <c r="P2555" s="109">
        <v>93.406999999999996</v>
      </c>
      <c r="Q2555" s="109">
        <v>111.48099999999999</v>
      </c>
      <c r="R2555" s="109">
        <v>42.546999999999997</v>
      </c>
      <c r="S2555" s="13">
        <f t="shared" si="50"/>
        <v>606.59</v>
      </c>
      <c r="T2555" s="109">
        <v>53</v>
      </c>
      <c r="U2555" s="109">
        <v>19.5</v>
      </c>
    </row>
    <row r="2556" spans="1:21">
      <c r="A2556" s="10">
        <v>43437</v>
      </c>
      <c r="B2556" s="109">
        <v>648.41700000000003</v>
      </c>
      <c r="C2556" s="109">
        <v>207.63200000000001</v>
      </c>
      <c r="D2556" s="109">
        <v>55.432000000000002</v>
      </c>
      <c r="E2556" s="109">
        <v>135.96799999999999</v>
      </c>
      <c r="F2556" s="109">
        <v>145.49799999999999</v>
      </c>
      <c r="G2556" s="109">
        <v>91.566999999999993</v>
      </c>
      <c r="H2556" s="109">
        <v>161.34700000000001</v>
      </c>
      <c r="I2556" s="109">
        <v>143</v>
      </c>
      <c r="J2556" s="109">
        <v>110.5</v>
      </c>
      <c r="K2556" s="109">
        <v>222.839</v>
      </c>
      <c r="L2556" s="109">
        <v>377.83499999999998</v>
      </c>
      <c r="M2556" s="109">
        <v>40.722000000000001</v>
      </c>
      <c r="N2556" s="109">
        <v>66.278999999999996</v>
      </c>
      <c r="O2556" s="109">
        <v>137.827</v>
      </c>
      <c r="P2556" s="109">
        <v>89.296999999999997</v>
      </c>
      <c r="Q2556" s="109">
        <v>107.215</v>
      </c>
      <c r="R2556" s="109">
        <v>42.546999999999997</v>
      </c>
      <c r="S2556" s="13">
        <f t="shared" si="50"/>
        <v>606.34</v>
      </c>
      <c r="T2556" s="109">
        <v>53</v>
      </c>
      <c r="U2556" s="109">
        <v>19.5</v>
      </c>
    </row>
    <row r="2557" spans="1:21">
      <c r="A2557" s="10">
        <v>43438</v>
      </c>
      <c r="B2557" s="109">
        <v>679.33199999999999</v>
      </c>
      <c r="C2557" s="109">
        <v>209.999</v>
      </c>
      <c r="D2557" s="109">
        <v>56.670999999999999</v>
      </c>
      <c r="E2557" s="109">
        <v>137.67099999999999</v>
      </c>
      <c r="F2557" s="109">
        <v>149.208</v>
      </c>
      <c r="G2557" s="109">
        <v>92.13</v>
      </c>
      <c r="H2557" s="109">
        <v>160.785</v>
      </c>
      <c r="I2557" s="109">
        <v>143</v>
      </c>
      <c r="J2557" s="109">
        <v>110.5</v>
      </c>
      <c r="K2557" s="109">
        <v>224.62700000000001</v>
      </c>
      <c r="L2557" s="109">
        <v>391.48099999999999</v>
      </c>
      <c r="M2557" s="109">
        <v>40.722000000000001</v>
      </c>
      <c r="N2557" s="109">
        <v>65.289000000000001</v>
      </c>
      <c r="O2557" s="109">
        <v>137.73400000000001</v>
      </c>
      <c r="P2557" s="109">
        <v>88.25</v>
      </c>
      <c r="Q2557" s="109">
        <v>106.417</v>
      </c>
      <c r="R2557" s="109">
        <v>42.546999999999997</v>
      </c>
      <c r="S2557" s="13">
        <f t="shared" si="50"/>
        <v>606.46</v>
      </c>
      <c r="T2557" s="109">
        <v>53</v>
      </c>
      <c r="U2557" s="109">
        <v>19.5</v>
      </c>
    </row>
    <row r="2558" spans="1:21">
      <c r="A2558" s="10">
        <v>43439</v>
      </c>
      <c r="B2558" s="109">
        <v>680.15300000000002</v>
      </c>
      <c r="C2558" s="109">
        <v>211.327</v>
      </c>
      <c r="D2558" s="109">
        <v>57.354999999999997</v>
      </c>
      <c r="E2558" s="109">
        <v>138.548</v>
      </c>
      <c r="F2558" s="109">
        <v>150.755</v>
      </c>
      <c r="G2558" s="109">
        <v>92.905000000000001</v>
      </c>
      <c r="H2558" s="109">
        <v>160.39099999999999</v>
      </c>
      <c r="I2558" s="109">
        <v>143</v>
      </c>
      <c r="J2558" s="109">
        <v>110.5</v>
      </c>
      <c r="K2558" s="109">
        <v>222.27500000000001</v>
      </c>
      <c r="L2558" s="109">
        <v>389.17099999999999</v>
      </c>
      <c r="M2558" s="109">
        <v>40.722000000000001</v>
      </c>
      <c r="N2558" s="109">
        <v>66.852000000000004</v>
      </c>
      <c r="O2558" s="109">
        <v>140.26499999999999</v>
      </c>
      <c r="P2558" s="109">
        <v>89.4</v>
      </c>
      <c r="Q2558" s="109">
        <v>108.205</v>
      </c>
      <c r="R2558" s="109">
        <v>42.546999999999997</v>
      </c>
      <c r="S2558" s="13">
        <f t="shared" si="50"/>
        <v>606.46</v>
      </c>
      <c r="T2558" s="109">
        <v>53</v>
      </c>
      <c r="U2558" s="109">
        <v>19.5</v>
      </c>
    </row>
    <row r="2559" spans="1:21">
      <c r="A2559" s="10">
        <v>43440</v>
      </c>
      <c r="B2559" s="109">
        <v>678.36099999999999</v>
      </c>
      <c r="C2559" s="109">
        <v>211.55500000000001</v>
      </c>
      <c r="D2559" s="109">
        <v>58.689</v>
      </c>
      <c r="E2559" s="109">
        <v>138.57499999999999</v>
      </c>
      <c r="F2559" s="109">
        <v>150.39599999999999</v>
      </c>
      <c r="G2559" s="109">
        <v>93.694999999999993</v>
      </c>
      <c r="H2559" s="109">
        <v>162.00899999999999</v>
      </c>
      <c r="I2559" s="109">
        <v>143</v>
      </c>
      <c r="J2559" s="109">
        <v>110.5</v>
      </c>
      <c r="K2559" s="109">
        <v>231.619</v>
      </c>
      <c r="L2559" s="109">
        <v>397.24799999999999</v>
      </c>
      <c r="M2559" s="109">
        <v>40.722000000000001</v>
      </c>
      <c r="N2559" s="109">
        <v>68.218999999999994</v>
      </c>
      <c r="O2559" s="109">
        <v>142.048</v>
      </c>
      <c r="P2559" s="109">
        <v>89.584999999999994</v>
      </c>
      <c r="Q2559" s="109">
        <v>108.986</v>
      </c>
      <c r="R2559" s="109">
        <v>42.546999999999997</v>
      </c>
      <c r="S2559" s="13">
        <f t="shared" si="50"/>
        <v>606.46</v>
      </c>
      <c r="T2559" s="109">
        <v>53</v>
      </c>
      <c r="U2559" s="109">
        <v>19.5</v>
      </c>
    </row>
    <row r="2560" spans="1:21">
      <c r="A2560" s="10">
        <v>43441</v>
      </c>
      <c r="B2560" s="109">
        <v>679.98699999999997</v>
      </c>
      <c r="C2560" s="109">
        <v>208.505</v>
      </c>
      <c r="D2560" s="109">
        <v>58.872999999999998</v>
      </c>
      <c r="E2560" s="109">
        <v>136.93100000000001</v>
      </c>
      <c r="F2560" s="109">
        <v>148.63499999999999</v>
      </c>
      <c r="G2560" s="109">
        <v>93.608000000000004</v>
      </c>
      <c r="H2560" s="109">
        <v>153.941</v>
      </c>
      <c r="I2560" s="109">
        <v>143</v>
      </c>
      <c r="J2560" s="109">
        <v>110.5</v>
      </c>
      <c r="K2560" s="109">
        <v>225.453</v>
      </c>
      <c r="L2560" s="109">
        <v>387.18400000000003</v>
      </c>
      <c r="M2560" s="109">
        <v>40.722000000000001</v>
      </c>
      <c r="N2560" s="109">
        <v>68.921999999999997</v>
      </c>
      <c r="O2560" s="109">
        <v>142.119</v>
      </c>
      <c r="P2560" s="109">
        <v>89.769000000000005</v>
      </c>
      <c r="Q2560" s="109">
        <v>109.881</v>
      </c>
      <c r="R2560" s="109">
        <v>42.546999999999997</v>
      </c>
      <c r="S2560" s="13">
        <f t="shared" si="50"/>
        <v>605.66</v>
      </c>
      <c r="T2560" s="109">
        <v>53</v>
      </c>
      <c r="U2560" s="109">
        <v>19.5</v>
      </c>
    </row>
    <row r="2561" spans="1:21">
      <c r="A2561" s="10">
        <v>43442</v>
      </c>
      <c r="B2561" s="109">
        <v>679.98699999999997</v>
      </c>
      <c r="C2561" s="109">
        <v>208.505</v>
      </c>
      <c r="D2561" s="109">
        <v>58.872999999999998</v>
      </c>
      <c r="E2561" s="109">
        <v>136.93100000000001</v>
      </c>
      <c r="F2561" s="109">
        <v>148.63499999999999</v>
      </c>
      <c r="G2561" s="109">
        <v>93.608000000000004</v>
      </c>
      <c r="H2561" s="109">
        <v>153.941</v>
      </c>
      <c r="I2561" s="109">
        <v>143</v>
      </c>
      <c r="J2561" s="109">
        <v>110.5</v>
      </c>
      <c r="K2561" s="109">
        <v>225.453</v>
      </c>
      <c r="L2561" s="109">
        <v>387.18400000000003</v>
      </c>
      <c r="M2561" s="109">
        <v>40.722000000000001</v>
      </c>
      <c r="N2561" s="109">
        <v>68.921999999999997</v>
      </c>
      <c r="O2561" s="109">
        <v>142.119</v>
      </c>
      <c r="P2561" s="109">
        <v>89.769000000000005</v>
      </c>
      <c r="Q2561" s="109">
        <v>109.881</v>
      </c>
      <c r="R2561" s="109">
        <v>42.546999999999997</v>
      </c>
      <c r="S2561" s="13">
        <f t="shared" si="50"/>
        <v>605.66</v>
      </c>
      <c r="T2561" s="109">
        <v>53</v>
      </c>
      <c r="U2561" s="109">
        <v>19.5</v>
      </c>
    </row>
    <row r="2562" spans="1:21">
      <c r="A2562" s="10">
        <v>43443</v>
      </c>
      <c r="B2562" s="109">
        <v>679.98699999999997</v>
      </c>
      <c r="C2562" s="109">
        <v>208.505</v>
      </c>
      <c r="D2562" s="109">
        <v>58.872999999999998</v>
      </c>
      <c r="E2562" s="109">
        <v>136.93100000000001</v>
      </c>
      <c r="F2562" s="109">
        <v>148.63499999999999</v>
      </c>
      <c r="G2562" s="109">
        <v>93.608000000000004</v>
      </c>
      <c r="H2562" s="109">
        <v>153.941</v>
      </c>
      <c r="I2562" s="109">
        <v>143</v>
      </c>
      <c r="J2562" s="109">
        <v>110.5</v>
      </c>
      <c r="K2562" s="109">
        <v>225.453</v>
      </c>
      <c r="L2562" s="109">
        <v>387.18400000000003</v>
      </c>
      <c r="M2562" s="109">
        <v>40.722000000000001</v>
      </c>
      <c r="N2562" s="109">
        <v>68.921999999999997</v>
      </c>
      <c r="O2562" s="109">
        <v>142.119</v>
      </c>
      <c r="P2562" s="109">
        <v>89.769000000000005</v>
      </c>
      <c r="Q2562" s="109">
        <v>109.881</v>
      </c>
      <c r="R2562" s="109">
        <v>42.546999999999997</v>
      </c>
      <c r="S2562" s="13">
        <f t="shared" si="50"/>
        <v>605.66</v>
      </c>
      <c r="T2562" s="109">
        <v>53</v>
      </c>
      <c r="U2562" s="109">
        <v>19.5</v>
      </c>
    </row>
    <row r="2563" spans="1:21">
      <c r="A2563" s="10">
        <v>43444</v>
      </c>
      <c r="B2563" s="109">
        <v>692.42899999999997</v>
      </c>
      <c r="C2563" s="109">
        <v>208.51</v>
      </c>
      <c r="D2563" s="109">
        <v>59.198</v>
      </c>
      <c r="E2563" s="109">
        <v>137.11799999999999</v>
      </c>
      <c r="F2563" s="109">
        <v>149.70099999999999</v>
      </c>
      <c r="G2563" s="109">
        <v>93.653999999999996</v>
      </c>
      <c r="H2563" s="109">
        <v>156.55199999999999</v>
      </c>
      <c r="I2563" s="109">
        <v>143</v>
      </c>
      <c r="J2563" s="109">
        <v>110.5</v>
      </c>
      <c r="K2563" s="109">
        <v>235.203</v>
      </c>
      <c r="L2563" s="109">
        <v>393.33499999999998</v>
      </c>
      <c r="M2563" s="109">
        <v>40.722000000000001</v>
      </c>
      <c r="N2563" s="109">
        <v>71.069999999999993</v>
      </c>
      <c r="O2563" s="109">
        <v>145.67599999999999</v>
      </c>
      <c r="P2563" s="109">
        <v>91.876999999999995</v>
      </c>
      <c r="Q2563" s="109">
        <v>113.306</v>
      </c>
      <c r="R2563" s="109">
        <v>42.546999999999997</v>
      </c>
      <c r="S2563" s="13">
        <f t="shared" si="50"/>
        <v>606</v>
      </c>
      <c r="T2563" s="109">
        <v>53</v>
      </c>
      <c r="U2563" s="109">
        <v>19.5</v>
      </c>
    </row>
    <row r="2564" spans="1:21">
      <c r="A2564" s="10">
        <v>43445</v>
      </c>
      <c r="B2564" s="109">
        <v>687.85299999999995</v>
      </c>
      <c r="C2564" s="109">
        <v>207.893</v>
      </c>
      <c r="D2564" s="109">
        <v>58.942999999999998</v>
      </c>
      <c r="E2564" s="109">
        <v>136.68700000000001</v>
      </c>
      <c r="F2564" s="109">
        <v>148.65</v>
      </c>
      <c r="G2564" s="109">
        <v>93.07</v>
      </c>
      <c r="H2564" s="109">
        <v>154.001</v>
      </c>
      <c r="I2564" s="109">
        <v>143</v>
      </c>
      <c r="J2564" s="109">
        <v>110.5</v>
      </c>
      <c r="K2564" s="109">
        <v>233.5</v>
      </c>
      <c r="L2564" s="109">
        <v>392.83600000000001</v>
      </c>
      <c r="M2564" s="109">
        <v>40.722000000000001</v>
      </c>
      <c r="N2564" s="109">
        <v>69.203999999999994</v>
      </c>
      <c r="O2564" s="109">
        <v>141.55500000000001</v>
      </c>
      <c r="P2564" s="109">
        <v>89.096999999999994</v>
      </c>
      <c r="Q2564" s="109">
        <v>110.697</v>
      </c>
      <c r="R2564" s="109">
        <v>42.546999999999997</v>
      </c>
      <c r="S2564" s="13">
        <f t="shared" si="50"/>
        <v>606</v>
      </c>
      <c r="T2564" s="109">
        <v>53</v>
      </c>
      <c r="U2564" s="109">
        <v>19.5</v>
      </c>
    </row>
    <row r="2565" spans="1:21">
      <c r="A2565" s="10">
        <v>43446</v>
      </c>
      <c r="B2565" s="109">
        <v>692.69200000000001</v>
      </c>
      <c r="C2565" s="109">
        <v>203.30799999999999</v>
      </c>
      <c r="D2565" s="109">
        <v>57.515000000000001</v>
      </c>
      <c r="E2565" s="109">
        <v>134.38499999999999</v>
      </c>
      <c r="F2565" s="109">
        <v>145.88399999999999</v>
      </c>
      <c r="G2565" s="109">
        <v>90.650999999999996</v>
      </c>
      <c r="H2565" s="109">
        <v>150.72399999999999</v>
      </c>
      <c r="I2565" s="109">
        <v>143</v>
      </c>
      <c r="J2565" s="109">
        <v>110.5</v>
      </c>
      <c r="K2565" s="109">
        <v>226.227</v>
      </c>
      <c r="L2565" s="109">
        <v>388.68799999999999</v>
      </c>
      <c r="M2565" s="109">
        <v>40.722000000000001</v>
      </c>
      <c r="N2565" s="109">
        <v>67.793999999999997</v>
      </c>
      <c r="O2565" s="109">
        <v>139.124</v>
      </c>
      <c r="P2565" s="109">
        <v>87.206000000000003</v>
      </c>
      <c r="Q2565" s="109">
        <v>108.959</v>
      </c>
      <c r="R2565" s="109">
        <v>42.546999999999997</v>
      </c>
      <c r="S2565" s="13">
        <f t="shared" si="50"/>
        <v>606</v>
      </c>
      <c r="T2565" s="109">
        <v>53</v>
      </c>
      <c r="U2565" s="109">
        <v>19.5</v>
      </c>
    </row>
    <row r="2566" spans="1:21">
      <c r="A2566" s="10">
        <v>43447</v>
      </c>
      <c r="B2566" s="109">
        <v>710.596</v>
      </c>
      <c r="C2566" s="109">
        <v>199.75</v>
      </c>
      <c r="D2566" s="109">
        <v>55.604999999999997</v>
      </c>
      <c r="E2566" s="109">
        <v>130.96</v>
      </c>
      <c r="F2566" s="109">
        <v>143.917</v>
      </c>
      <c r="G2566" s="109">
        <v>87.161000000000001</v>
      </c>
      <c r="H2566" s="109">
        <v>150.60499999999999</v>
      </c>
      <c r="I2566" s="109">
        <v>143</v>
      </c>
      <c r="J2566" s="109">
        <v>110.5</v>
      </c>
      <c r="K2566" s="109">
        <v>226.953</v>
      </c>
      <c r="L2566" s="109">
        <v>386.39299999999997</v>
      </c>
      <c r="M2566" s="109">
        <v>40.722000000000001</v>
      </c>
      <c r="N2566" s="109">
        <v>65.046999999999997</v>
      </c>
      <c r="O2566" s="109">
        <v>134.30000000000001</v>
      </c>
      <c r="P2566" s="109">
        <v>84.152000000000001</v>
      </c>
      <c r="Q2566" s="109">
        <v>104.723</v>
      </c>
      <c r="R2566" s="109">
        <v>42.546999999999997</v>
      </c>
      <c r="S2566" s="13">
        <f t="shared" si="50"/>
        <v>606.53</v>
      </c>
      <c r="T2566" s="109">
        <v>53</v>
      </c>
      <c r="U2566" s="109">
        <v>19.5</v>
      </c>
    </row>
    <row r="2567" spans="1:21">
      <c r="A2567" s="10">
        <v>43448</v>
      </c>
      <c r="B2567" s="109">
        <v>739.48400000000004</v>
      </c>
      <c r="C2567" s="109">
        <v>198.66499999999999</v>
      </c>
      <c r="D2567" s="109">
        <v>56.009</v>
      </c>
      <c r="E2567" s="109">
        <v>131.54400000000001</v>
      </c>
      <c r="F2567" s="109">
        <v>144.959</v>
      </c>
      <c r="G2567" s="109">
        <v>86.947999999999993</v>
      </c>
      <c r="H2567" s="109">
        <v>146.964</v>
      </c>
      <c r="I2567" s="109">
        <v>143</v>
      </c>
      <c r="J2567" s="109">
        <v>110.5</v>
      </c>
      <c r="K2567" s="109">
        <v>223.49299999999999</v>
      </c>
      <c r="L2567" s="109">
        <v>382.19400000000002</v>
      </c>
      <c r="M2567" s="109">
        <v>40.722000000000001</v>
      </c>
      <c r="N2567" s="109">
        <v>64.486999999999995</v>
      </c>
      <c r="O2567" s="109">
        <v>133.97999999999999</v>
      </c>
      <c r="P2567" s="109">
        <v>82.679000000000002</v>
      </c>
      <c r="Q2567" s="109">
        <v>104.6</v>
      </c>
      <c r="R2567" s="109">
        <v>42.546999999999997</v>
      </c>
      <c r="S2567" s="13">
        <f t="shared" si="50"/>
        <v>606.41</v>
      </c>
      <c r="T2567" s="109">
        <v>53</v>
      </c>
      <c r="U2567" s="109">
        <v>19.5</v>
      </c>
    </row>
    <row r="2568" spans="1:21">
      <c r="A2568" s="10">
        <v>43449</v>
      </c>
      <c r="B2568" s="109">
        <v>739.48400000000004</v>
      </c>
      <c r="C2568" s="109">
        <v>198.66499999999999</v>
      </c>
      <c r="D2568" s="109">
        <v>56.009</v>
      </c>
      <c r="E2568" s="109">
        <v>131.54400000000001</v>
      </c>
      <c r="F2568" s="109">
        <v>144.959</v>
      </c>
      <c r="G2568" s="109">
        <v>86.947999999999993</v>
      </c>
      <c r="H2568" s="109">
        <v>146.964</v>
      </c>
      <c r="I2568" s="109">
        <v>143</v>
      </c>
      <c r="J2568" s="109">
        <v>110.5</v>
      </c>
      <c r="K2568" s="109">
        <v>223.49299999999999</v>
      </c>
      <c r="L2568" s="109">
        <v>382.19400000000002</v>
      </c>
      <c r="M2568" s="109">
        <v>40.722000000000001</v>
      </c>
      <c r="N2568" s="109">
        <v>64.486999999999995</v>
      </c>
      <c r="O2568" s="109">
        <v>133.97999999999999</v>
      </c>
      <c r="P2568" s="109">
        <v>82.679000000000002</v>
      </c>
      <c r="Q2568" s="109">
        <v>104.6</v>
      </c>
      <c r="R2568" s="109">
        <v>42.546999999999997</v>
      </c>
      <c r="S2568" s="13">
        <f t="shared" si="50"/>
        <v>606.41</v>
      </c>
      <c r="T2568" s="109">
        <v>53</v>
      </c>
      <c r="U2568" s="109">
        <v>19.5</v>
      </c>
    </row>
    <row r="2569" spans="1:21">
      <c r="A2569" s="10">
        <v>43450</v>
      </c>
      <c r="B2569" s="109">
        <v>739.48400000000004</v>
      </c>
      <c r="C2569" s="109">
        <v>198.66499999999999</v>
      </c>
      <c r="D2569" s="109">
        <v>56.009</v>
      </c>
      <c r="E2569" s="109">
        <v>131.54400000000001</v>
      </c>
      <c r="F2569" s="109">
        <v>144.959</v>
      </c>
      <c r="G2569" s="109">
        <v>86.947999999999993</v>
      </c>
      <c r="H2569" s="109">
        <v>146.964</v>
      </c>
      <c r="I2569" s="109">
        <v>143</v>
      </c>
      <c r="J2569" s="109">
        <v>110.5</v>
      </c>
      <c r="K2569" s="109">
        <v>223.49299999999999</v>
      </c>
      <c r="L2569" s="109">
        <v>382.19400000000002</v>
      </c>
      <c r="M2569" s="109">
        <v>40.722000000000001</v>
      </c>
      <c r="N2569" s="109">
        <v>64.486999999999995</v>
      </c>
      <c r="O2569" s="109">
        <v>133.97999999999999</v>
      </c>
      <c r="P2569" s="109">
        <v>82.679000000000002</v>
      </c>
      <c r="Q2569" s="109">
        <v>104.6</v>
      </c>
      <c r="R2569" s="109">
        <v>42.546999999999997</v>
      </c>
      <c r="S2569" s="13">
        <f t="shared" si="50"/>
        <v>606.41</v>
      </c>
      <c r="T2569" s="109">
        <v>53</v>
      </c>
      <c r="U2569" s="109">
        <v>19.5</v>
      </c>
    </row>
    <row r="2570" spans="1:21">
      <c r="A2570" s="10">
        <v>43451</v>
      </c>
      <c r="B2570" s="109">
        <v>760.53899999999999</v>
      </c>
      <c r="C2570" s="109">
        <v>198.4</v>
      </c>
      <c r="D2570" s="109">
        <v>55.933</v>
      </c>
      <c r="E2570" s="109">
        <v>130.89400000000001</v>
      </c>
      <c r="F2570" s="109">
        <v>140.68799999999999</v>
      </c>
      <c r="G2570" s="109">
        <v>86.911000000000001</v>
      </c>
      <c r="H2570" s="109">
        <v>145.959</v>
      </c>
      <c r="I2570" s="109">
        <v>143</v>
      </c>
      <c r="J2570" s="109">
        <v>110.5</v>
      </c>
      <c r="K2570" s="109">
        <v>222.69200000000001</v>
      </c>
      <c r="L2570" s="109">
        <v>380.51299999999998</v>
      </c>
      <c r="M2570" s="109">
        <v>40.722000000000001</v>
      </c>
      <c r="N2570" s="109">
        <v>64.138000000000005</v>
      </c>
      <c r="O2570" s="109">
        <v>133.82499999999999</v>
      </c>
      <c r="P2570" s="109">
        <v>82.197999999999993</v>
      </c>
      <c r="Q2570" s="109">
        <v>103.294</v>
      </c>
      <c r="R2570" s="109">
        <v>42.546999999999997</v>
      </c>
      <c r="S2570" s="13">
        <f t="shared" si="50"/>
        <v>606.53</v>
      </c>
      <c r="T2570" s="109">
        <v>53</v>
      </c>
      <c r="U2570" s="109">
        <v>19.5</v>
      </c>
    </row>
    <row r="2571" spans="1:21">
      <c r="A2571" s="10">
        <v>43452</v>
      </c>
      <c r="B2571" s="109">
        <v>758.72199999999998</v>
      </c>
      <c r="C2571" s="109">
        <v>200.73699999999999</v>
      </c>
      <c r="D2571" s="109">
        <v>56.865000000000002</v>
      </c>
      <c r="E2571" s="109">
        <v>133.732</v>
      </c>
      <c r="F2571" s="109">
        <v>139.64500000000001</v>
      </c>
      <c r="G2571" s="109">
        <v>88.396000000000001</v>
      </c>
      <c r="H2571" s="109">
        <v>145.64400000000001</v>
      </c>
      <c r="I2571" s="109">
        <v>143</v>
      </c>
      <c r="J2571" s="109">
        <v>110.5</v>
      </c>
      <c r="K2571" s="109">
        <v>219.26400000000001</v>
      </c>
      <c r="L2571" s="109">
        <v>378.23899999999998</v>
      </c>
      <c r="M2571" s="109">
        <v>40.722000000000001</v>
      </c>
      <c r="N2571" s="109">
        <v>63.37</v>
      </c>
      <c r="O2571" s="109">
        <v>133.64599999999999</v>
      </c>
      <c r="P2571" s="109">
        <v>83.061000000000007</v>
      </c>
      <c r="Q2571" s="109">
        <v>103.48099999999999</v>
      </c>
      <c r="R2571" s="109">
        <v>42.546999999999997</v>
      </c>
      <c r="S2571" s="13">
        <f t="shared" si="50"/>
        <v>606.20000000000005</v>
      </c>
      <c r="T2571" s="109">
        <v>53</v>
      </c>
      <c r="U2571" s="109">
        <v>19.5</v>
      </c>
    </row>
    <row r="2572" spans="1:21">
      <c r="A2572" s="10">
        <v>43453</v>
      </c>
      <c r="B2572" s="109">
        <v>763.67</v>
      </c>
      <c r="C2572" s="109">
        <v>205.91</v>
      </c>
      <c r="D2572" s="109">
        <v>58.850999999999999</v>
      </c>
      <c r="E2572" s="109">
        <v>140.16300000000001</v>
      </c>
      <c r="F2572" s="109">
        <v>145.07400000000001</v>
      </c>
      <c r="G2572" s="109">
        <v>90.073999999999998</v>
      </c>
      <c r="H2572" s="109">
        <v>145.09299999999999</v>
      </c>
      <c r="I2572" s="109">
        <v>143</v>
      </c>
      <c r="J2572" s="109">
        <v>110.5</v>
      </c>
      <c r="K2572" s="109">
        <v>216.27699999999999</v>
      </c>
      <c r="L2572" s="109">
        <v>365.32</v>
      </c>
      <c r="M2572" s="109">
        <v>40.722000000000001</v>
      </c>
      <c r="N2572" s="109">
        <v>62.594000000000001</v>
      </c>
      <c r="O2572" s="109">
        <v>130.785</v>
      </c>
      <c r="P2572" s="109">
        <v>81.825000000000003</v>
      </c>
      <c r="Q2572" s="109">
        <v>102.786</v>
      </c>
      <c r="R2572" s="109">
        <v>42.546999999999997</v>
      </c>
      <c r="S2572" s="13">
        <f t="shared" si="50"/>
        <v>606.41</v>
      </c>
      <c r="T2572" s="109">
        <v>53</v>
      </c>
      <c r="U2572" s="109">
        <v>19.5</v>
      </c>
    </row>
    <row r="2573" spans="1:21">
      <c r="A2573" s="10">
        <v>43454</v>
      </c>
      <c r="B2573" s="109">
        <v>782.15800000000002</v>
      </c>
      <c r="C2573" s="109">
        <v>208.42699999999999</v>
      </c>
      <c r="D2573" s="109">
        <v>60.783999999999999</v>
      </c>
      <c r="E2573" s="109">
        <v>146.99199999999999</v>
      </c>
      <c r="F2573" s="109">
        <v>147.548</v>
      </c>
      <c r="G2573" s="109">
        <v>91.656000000000006</v>
      </c>
      <c r="H2573" s="109">
        <v>149.83799999999999</v>
      </c>
      <c r="I2573" s="109">
        <v>143</v>
      </c>
      <c r="J2573" s="109">
        <v>110.5</v>
      </c>
      <c r="K2573" s="109">
        <v>220.477</v>
      </c>
      <c r="L2573" s="109">
        <v>367.10300000000001</v>
      </c>
      <c r="M2573" s="109">
        <v>40.722000000000001</v>
      </c>
      <c r="N2573" s="109">
        <v>65.287000000000006</v>
      </c>
      <c r="O2573" s="109">
        <v>135.435</v>
      </c>
      <c r="P2573" s="109">
        <v>84.677000000000007</v>
      </c>
      <c r="Q2573" s="109">
        <v>106</v>
      </c>
      <c r="R2573" s="109">
        <v>42.546999999999997</v>
      </c>
      <c r="S2573" s="13">
        <f t="shared" si="50"/>
        <v>606.64</v>
      </c>
      <c r="T2573" s="109">
        <v>53</v>
      </c>
      <c r="U2573" s="109">
        <v>19.5</v>
      </c>
    </row>
    <row r="2574" spans="1:21">
      <c r="A2574" s="10">
        <v>43455</v>
      </c>
      <c r="B2574" s="109">
        <v>800.81700000000001</v>
      </c>
      <c r="C2574" s="109">
        <v>210.28100000000001</v>
      </c>
      <c r="D2574" s="109">
        <v>62.872</v>
      </c>
      <c r="E2574" s="109">
        <v>152.309</v>
      </c>
      <c r="F2574" s="109">
        <v>151.33600000000001</v>
      </c>
      <c r="G2574" s="109">
        <v>92.914000000000001</v>
      </c>
      <c r="H2574" s="109">
        <v>152.25200000000001</v>
      </c>
      <c r="I2574" s="109">
        <v>143</v>
      </c>
      <c r="J2574" s="109">
        <v>110.5</v>
      </c>
      <c r="K2574" s="109">
        <v>223.17099999999999</v>
      </c>
      <c r="L2574" s="109">
        <v>368.161</v>
      </c>
      <c r="M2574" s="109">
        <v>40.722000000000001</v>
      </c>
      <c r="N2574" s="109">
        <v>67.08</v>
      </c>
      <c r="O2574" s="109">
        <v>139.12100000000001</v>
      </c>
      <c r="P2574" s="109">
        <v>87.257000000000005</v>
      </c>
      <c r="Q2574" s="109">
        <v>108.705</v>
      </c>
      <c r="R2574" s="109">
        <v>42.546999999999997</v>
      </c>
      <c r="S2574" s="13">
        <f t="shared" si="50"/>
        <v>606.66</v>
      </c>
      <c r="T2574" s="109">
        <v>53</v>
      </c>
      <c r="U2574" s="109">
        <v>19.5</v>
      </c>
    </row>
    <row r="2575" spans="1:21">
      <c r="A2575" s="10">
        <v>43456</v>
      </c>
      <c r="B2575" s="109">
        <v>800.81700000000001</v>
      </c>
      <c r="C2575" s="109">
        <v>210.28100000000001</v>
      </c>
      <c r="D2575" s="109">
        <v>62.872</v>
      </c>
      <c r="E2575" s="109">
        <v>152.309</v>
      </c>
      <c r="F2575" s="109">
        <v>151.33600000000001</v>
      </c>
      <c r="G2575" s="109">
        <v>92.914000000000001</v>
      </c>
      <c r="H2575" s="109">
        <v>152.25200000000001</v>
      </c>
      <c r="I2575" s="109">
        <v>143</v>
      </c>
      <c r="J2575" s="109">
        <v>110.5</v>
      </c>
      <c r="K2575" s="109">
        <v>223.17099999999999</v>
      </c>
      <c r="L2575" s="109">
        <v>368.161</v>
      </c>
      <c r="M2575" s="109">
        <v>40.722000000000001</v>
      </c>
      <c r="N2575" s="109">
        <v>67.08</v>
      </c>
      <c r="O2575" s="109">
        <v>139.12100000000001</v>
      </c>
      <c r="P2575" s="109">
        <v>87.257000000000005</v>
      </c>
      <c r="Q2575" s="109">
        <v>108.705</v>
      </c>
      <c r="R2575" s="109">
        <v>42.546999999999997</v>
      </c>
      <c r="S2575" s="13">
        <f t="shared" si="50"/>
        <v>606.66</v>
      </c>
      <c r="T2575" s="109">
        <v>53</v>
      </c>
      <c r="U2575" s="109">
        <v>19.5</v>
      </c>
    </row>
    <row r="2576" spans="1:21">
      <c r="A2576" s="10">
        <v>43457</v>
      </c>
      <c r="B2576" s="109">
        <v>800.81700000000001</v>
      </c>
      <c r="C2576" s="109">
        <v>210.28100000000001</v>
      </c>
      <c r="D2576" s="109">
        <v>62.872</v>
      </c>
      <c r="E2576" s="109">
        <v>152.309</v>
      </c>
      <c r="F2576" s="109">
        <v>151.33600000000001</v>
      </c>
      <c r="G2576" s="109">
        <v>92.914000000000001</v>
      </c>
      <c r="H2576" s="109">
        <v>152.25200000000001</v>
      </c>
      <c r="I2576" s="109">
        <v>143</v>
      </c>
      <c r="J2576" s="109">
        <v>110.5</v>
      </c>
      <c r="K2576" s="109">
        <v>223.17099999999999</v>
      </c>
      <c r="L2576" s="109">
        <v>368.161</v>
      </c>
      <c r="M2576" s="109">
        <v>40.722000000000001</v>
      </c>
      <c r="N2576" s="109">
        <v>67.08</v>
      </c>
      <c r="O2576" s="109">
        <v>139.12100000000001</v>
      </c>
      <c r="P2576" s="109">
        <v>87.257000000000005</v>
      </c>
      <c r="Q2576" s="109">
        <v>108.705</v>
      </c>
      <c r="R2576" s="109">
        <v>42.546999999999997</v>
      </c>
      <c r="S2576" s="13">
        <f t="shared" si="50"/>
        <v>606.66</v>
      </c>
      <c r="T2576" s="109">
        <v>53</v>
      </c>
      <c r="U2576" s="109">
        <v>19.5</v>
      </c>
    </row>
    <row r="2577" spans="1:21">
      <c r="A2577" s="10">
        <v>43458</v>
      </c>
      <c r="B2577" s="109">
        <v>810</v>
      </c>
      <c r="C2577" s="109">
        <v>214.51400000000001</v>
      </c>
      <c r="D2577" s="109">
        <v>65.272000000000006</v>
      </c>
      <c r="E2577" s="109">
        <v>157.60900000000001</v>
      </c>
      <c r="F2577" s="109">
        <v>156.113</v>
      </c>
      <c r="G2577" s="109">
        <v>95.608000000000004</v>
      </c>
      <c r="H2577" s="109">
        <v>152.57400000000001</v>
      </c>
      <c r="I2577" s="109">
        <v>143</v>
      </c>
      <c r="J2577" s="109">
        <v>110.5</v>
      </c>
      <c r="K2577" s="109">
        <v>223.07400000000001</v>
      </c>
      <c r="L2577" s="109">
        <v>367.08499999999998</v>
      </c>
      <c r="M2577" s="109">
        <v>39.981000000000002</v>
      </c>
      <c r="N2577" s="109">
        <v>69.393000000000001</v>
      </c>
      <c r="O2577" s="109">
        <v>142.04599999999999</v>
      </c>
      <c r="P2577" s="109">
        <v>89.382000000000005</v>
      </c>
      <c r="Q2577" s="109">
        <v>111.134</v>
      </c>
      <c r="R2577" s="109">
        <v>44.377000000000002</v>
      </c>
      <c r="S2577" s="13">
        <f t="shared" si="50"/>
        <v>606</v>
      </c>
      <c r="T2577" s="109">
        <v>53</v>
      </c>
      <c r="U2577" s="109">
        <v>19.5</v>
      </c>
    </row>
    <row r="2578" spans="1:21">
      <c r="A2578" s="10">
        <v>43459</v>
      </c>
      <c r="B2578" s="109">
        <v>809.41600000000005</v>
      </c>
      <c r="C2578" s="109">
        <v>214.46799999999999</v>
      </c>
      <c r="D2578" s="109">
        <v>65.111999999999995</v>
      </c>
      <c r="E2578" s="109">
        <v>157.40199999999999</v>
      </c>
      <c r="F2578" s="109">
        <v>155.959</v>
      </c>
      <c r="G2578" s="109">
        <v>95.454999999999998</v>
      </c>
      <c r="H2578" s="109">
        <v>152.65</v>
      </c>
      <c r="I2578" s="109">
        <v>143</v>
      </c>
      <c r="J2578" s="109">
        <v>110.5</v>
      </c>
      <c r="K2578" s="109">
        <v>223.255</v>
      </c>
      <c r="L2578" s="109">
        <v>367.16300000000001</v>
      </c>
      <c r="M2578" s="109">
        <v>39.981000000000002</v>
      </c>
      <c r="N2578" s="109">
        <v>69.954999999999998</v>
      </c>
      <c r="O2578" s="109">
        <v>143.13499999999999</v>
      </c>
      <c r="P2578" s="109">
        <v>90.305000000000007</v>
      </c>
      <c r="Q2578" s="109">
        <v>111.926</v>
      </c>
      <c r="R2578" s="109">
        <v>44.377000000000002</v>
      </c>
      <c r="S2578" s="13">
        <f t="shared" si="50"/>
        <v>606</v>
      </c>
      <c r="T2578" s="109">
        <v>53</v>
      </c>
      <c r="U2578" s="109">
        <v>19.5</v>
      </c>
    </row>
    <row r="2579" spans="1:21">
      <c r="A2579" s="10">
        <v>43460</v>
      </c>
      <c r="B2579" s="109">
        <v>810.72299999999996</v>
      </c>
      <c r="C2579" s="109">
        <v>213.72200000000001</v>
      </c>
      <c r="D2579" s="109">
        <v>64.48</v>
      </c>
      <c r="E2579" s="109">
        <v>159.07900000000001</v>
      </c>
      <c r="F2579" s="109">
        <v>157.72</v>
      </c>
      <c r="G2579" s="109">
        <v>95.363</v>
      </c>
      <c r="H2579" s="109">
        <v>152.715</v>
      </c>
      <c r="I2579" s="109">
        <v>143</v>
      </c>
      <c r="J2579" s="109">
        <v>110.5</v>
      </c>
      <c r="K2579" s="109">
        <v>223.34399999999999</v>
      </c>
      <c r="L2579" s="109">
        <v>367.10399999999998</v>
      </c>
      <c r="M2579" s="109">
        <v>39.981000000000002</v>
      </c>
      <c r="N2579" s="109">
        <v>69.951999999999998</v>
      </c>
      <c r="O2579" s="109">
        <v>143.316</v>
      </c>
      <c r="P2579" s="109">
        <v>90.43</v>
      </c>
      <c r="Q2579" s="109">
        <v>111.916</v>
      </c>
      <c r="R2579" s="109">
        <v>44.377000000000002</v>
      </c>
      <c r="S2579" s="13">
        <f t="shared" si="50"/>
        <v>606</v>
      </c>
      <c r="T2579" s="109">
        <v>53</v>
      </c>
      <c r="U2579" s="109">
        <v>19.5</v>
      </c>
    </row>
    <row r="2580" spans="1:21">
      <c r="A2580" s="10">
        <v>43461</v>
      </c>
      <c r="B2580" s="109">
        <v>809.84900000000005</v>
      </c>
      <c r="C2580" s="109">
        <v>213.15899999999999</v>
      </c>
      <c r="D2580" s="109">
        <v>64.153000000000006</v>
      </c>
      <c r="E2580" s="109">
        <v>160.166</v>
      </c>
      <c r="F2580" s="109">
        <v>158.13800000000001</v>
      </c>
      <c r="G2580" s="109">
        <v>95.457999999999998</v>
      </c>
      <c r="H2580" s="109">
        <v>154.06100000000001</v>
      </c>
      <c r="I2580" s="109">
        <v>143</v>
      </c>
      <c r="J2580" s="109">
        <v>110.5</v>
      </c>
      <c r="K2580" s="109">
        <v>223.631</v>
      </c>
      <c r="L2580" s="109">
        <v>364.42899999999997</v>
      </c>
      <c r="M2580" s="109">
        <v>39.335999999999999</v>
      </c>
      <c r="N2580" s="109">
        <v>68.379000000000005</v>
      </c>
      <c r="O2580" s="109">
        <v>139.77099999999999</v>
      </c>
      <c r="P2580" s="109">
        <v>88.91</v>
      </c>
      <c r="Q2580" s="109">
        <v>110.923</v>
      </c>
      <c r="R2580" s="109">
        <v>44.421999999999997</v>
      </c>
      <c r="S2580" s="13">
        <f t="shared" si="50"/>
        <v>606</v>
      </c>
      <c r="T2580" s="109">
        <v>53</v>
      </c>
      <c r="U2580" s="109">
        <v>19.5</v>
      </c>
    </row>
    <row r="2581" spans="1:21">
      <c r="A2581" s="10">
        <v>43462</v>
      </c>
      <c r="B2581" s="109">
        <v>803.82</v>
      </c>
      <c r="C2581" s="109">
        <v>210.56800000000001</v>
      </c>
      <c r="D2581" s="109">
        <v>63.204000000000001</v>
      </c>
      <c r="E2581" s="109">
        <v>158.90100000000001</v>
      </c>
      <c r="F2581" s="109">
        <v>156.435</v>
      </c>
      <c r="G2581" s="109">
        <v>94.597999999999999</v>
      </c>
      <c r="H2581" s="109">
        <v>153.767</v>
      </c>
      <c r="I2581" s="109">
        <v>143</v>
      </c>
      <c r="J2581" s="109">
        <v>110.5</v>
      </c>
      <c r="K2581" s="109">
        <v>223.642</v>
      </c>
      <c r="L2581" s="109">
        <v>363.101</v>
      </c>
      <c r="M2581" s="109">
        <v>39.408999999999999</v>
      </c>
      <c r="N2581" s="109">
        <v>67.122</v>
      </c>
      <c r="O2581" s="109">
        <v>138.08799999999999</v>
      </c>
      <c r="P2581" s="109">
        <v>87.673000000000002</v>
      </c>
      <c r="Q2581" s="109">
        <v>109.81699999999999</v>
      </c>
      <c r="R2581" s="109">
        <v>44.417000000000002</v>
      </c>
      <c r="S2581" s="13">
        <f t="shared" si="50"/>
        <v>606</v>
      </c>
      <c r="T2581" s="109">
        <v>53</v>
      </c>
      <c r="U2581" s="109">
        <v>19.5</v>
      </c>
    </row>
    <row r="2582" spans="1:21">
      <c r="A2582" s="10">
        <v>43463</v>
      </c>
      <c r="B2582" s="109">
        <v>803.82</v>
      </c>
      <c r="C2582" s="109">
        <v>210.56800000000001</v>
      </c>
      <c r="D2582" s="109">
        <v>63.204000000000001</v>
      </c>
      <c r="E2582" s="109">
        <v>158.90100000000001</v>
      </c>
      <c r="F2582" s="109">
        <v>156.435</v>
      </c>
      <c r="G2582" s="109">
        <v>94.597999999999999</v>
      </c>
      <c r="H2582" s="109">
        <v>153.767</v>
      </c>
      <c r="I2582" s="109">
        <v>143</v>
      </c>
      <c r="J2582" s="109">
        <v>110.5</v>
      </c>
      <c r="K2582" s="109">
        <v>223.642</v>
      </c>
      <c r="L2582" s="109">
        <v>363.101</v>
      </c>
      <c r="M2582" s="109">
        <v>39.408999999999999</v>
      </c>
      <c r="N2582" s="109">
        <v>67.122</v>
      </c>
      <c r="O2582" s="109">
        <v>138.08799999999999</v>
      </c>
      <c r="P2582" s="109">
        <v>87.673000000000002</v>
      </c>
      <c r="Q2582" s="109">
        <v>109.81699999999999</v>
      </c>
      <c r="R2582" s="109">
        <v>44.417000000000002</v>
      </c>
      <c r="S2582" s="13">
        <f t="shared" si="50"/>
        <v>606</v>
      </c>
      <c r="T2582" s="109">
        <v>53</v>
      </c>
      <c r="U2582" s="109">
        <v>19.5</v>
      </c>
    </row>
    <row r="2583" spans="1:21">
      <c r="A2583" s="10">
        <v>43464</v>
      </c>
      <c r="B2583" s="109">
        <v>803.82</v>
      </c>
      <c r="C2583" s="109">
        <v>210.56800000000001</v>
      </c>
      <c r="D2583" s="109">
        <v>63.204000000000001</v>
      </c>
      <c r="E2583" s="109">
        <v>158.90100000000001</v>
      </c>
      <c r="F2583" s="109">
        <v>156.435</v>
      </c>
      <c r="G2583" s="109">
        <v>94.597999999999999</v>
      </c>
      <c r="H2583" s="109">
        <v>153.767</v>
      </c>
      <c r="I2583" s="109">
        <v>143</v>
      </c>
      <c r="J2583" s="109">
        <v>110.5</v>
      </c>
      <c r="K2583" s="109">
        <v>223.642</v>
      </c>
      <c r="L2583" s="109">
        <v>363.101</v>
      </c>
      <c r="M2583" s="109">
        <v>39.408999999999999</v>
      </c>
      <c r="N2583" s="109">
        <v>67.122</v>
      </c>
      <c r="O2583" s="109">
        <v>138.08799999999999</v>
      </c>
      <c r="P2583" s="109">
        <v>87.673000000000002</v>
      </c>
      <c r="Q2583" s="109">
        <v>109.81699999999999</v>
      </c>
      <c r="R2583" s="109">
        <v>44.417000000000002</v>
      </c>
      <c r="S2583" s="13">
        <f t="shared" si="50"/>
        <v>606</v>
      </c>
      <c r="T2583" s="109">
        <v>53</v>
      </c>
      <c r="U2583" s="109">
        <v>19.5</v>
      </c>
    </row>
    <row r="2584" spans="1:21">
      <c r="A2584" s="10">
        <v>43465</v>
      </c>
      <c r="B2584" s="109">
        <v>793.89800000000002</v>
      </c>
      <c r="C2584" s="109">
        <v>207.51499999999999</v>
      </c>
      <c r="D2584" s="109">
        <v>62.707000000000001</v>
      </c>
      <c r="E2584" s="109">
        <v>157.08699999999999</v>
      </c>
      <c r="F2584" s="109">
        <v>154.726</v>
      </c>
      <c r="G2584" s="109">
        <v>94.274000000000001</v>
      </c>
      <c r="H2584" s="109">
        <v>153.12899999999999</v>
      </c>
      <c r="I2584" s="109">
        <v>143</v>
      </c>
      <c r="J2584" s="109">
        <v>110.5</v>
      </c>
      <c r="K2584" s="109">
        <v>222.93899999999999</v>
      </c>
      <c r="L2584" s="109">
        <v>361.56599999999997</v>
      </c>
      <c r="M2584" s="109">
        <v>39.030999999999999</v>
      </c>
      <c r="N2584" s="109">
        <v>66.846999999999994</v>
      </c>
      <c r="O2584" s="109">
        <v>137.452</v>
      </c>
      <c r="P2584" s="109">
        <v>88.230999999999995</v>
      </c>
      <c r="Q2584" s="109">
        <v>109.80500000000001</v>
      </c>
      <c r="R2584" s="109">
        <v>43.997999999999998</v>
      </c>
      <c r="S2584" s="13">
        <f t="shared" si="50"/>
        <v>606</v>
      </c>
      <c r="T2584" s="109">
        <v>53</v>
      </c>
      <c r="U2584" s="109">
        <v>19.5</v>
      </c>
    </row>
    <row r="2585" spans="1:21">
      <c r="A2585" s="10">
        <v>43466</v>
      </c>
      <c r="B2585" s="109">
        <v>793.58</v>
      </c>
      <c r="C2585" s="109">
        <v>207.99199999999999</v>
      </c>
      <c r="D2585" s="109">
        <v>62.688000000000002</v>
      </c>
      <c r="E2585" s="109">
        <v>157.08500000000001</v>
      </c>
      <c r="F2585" s="109">
        <v>154.70400000000001</v>
      </c>
      <c r="G2585" s="109">
        <v>94.293999999999997</v>
      </c>
      <c r="H2585" s="109">
        <v>153.11699999999999</v>
      </c>
      <c r="I2585" s="109">
        <v>143</v>
      </c>
      <c r="J2585" s="109">
        <v>110.5</v>
      </c>
      <c r="K2585" s="109">
        <v>222.74600000000001</v>
      </c>
      <c r="L2585" s="109">
        <v>361.24599999999998</v>
      </c>
      <c r="M2585" s="109">
        <v>39.030999999999999</v>
      </c>
      <c r="N2585" s="109">
        <v>66.846999999999994</v>
      </c>
      <c r="O2585" s="109">
        <v>137.43</v>
      </c>
      <c r="P2585" s="109">
        <v>88.253</v>
      </c>
      <c r="Q2585" s="109">
        <v>109.804</v>
      </c>
      <c r="R2585" s="109">
        <v>43.997999999999998</v>
      </c>
      <c r="S2585" s="13">
        <f t="shared" si="50"/>
        <v>606.9</v>
      </c>
      <c r="T2585" s="109">
        <v>53</v>
      </c>
      <c r="U2585" s="109">
        <v>19.5</v>
      </c>
    </row>
    <row r="2586" spans="1:21">
      <c r="A2586" s="10">
        <v>43467</v>
      </c>
      <c r="B2586" s="109">
        <v>787.46500000000003</v>
      </c>
      <c r="C2586" s="109">
        <v>205.732</v>
      </c>
      <c r="D2586" s="109">
        <v>62.31</v>
      </c>
      <c r="E2586" s="109">
        <v>157.358</v>
      </c>
      <c r="F2586" s="109">
        <v>154.322</v>
      </c>
      <c r="G2586" s="109">
        <v>93.962000000000003</v>
      </c>
      <c r="H2586" s="109">
        <v>156.828</v>
      </c>
      <c r="I2586" s="109">
        <v>143</v>
      </c>
      <c r="J2586" s="109">
        <v>110.5</v>
      </c>
      <c r="K2586" s="109">
        <v>227.83099999999999</v>
      </c>
      <c r="L2586" s="109">
        <v>367.55399999999997</v>
      </c>
      <c r="M2586" s="109">
        <v>40.207000000000001</v>
      </c>
      <c r="N2586" s="109">
        <v>68.748999999999995</v>
      </c>
      <c r="O2586" s="109">
        <v>141.40299999999999</v>
      </c>
      <c r="P2586" s="109">
        <v>89.619</v>
      </c>
      <c r="Q2586" s="109">
        <v>112.05500000000001</v>
      </c>
      <c r="R2586" s="109">
        <v>44.552999999999997</v>
      </c>
      <c r="S2586" s="13">
        <f t="shared" si="50"/>
        <v>606.9</v>
      </c>
      <c r="T2586" s="109">
        <v>53</v>
      </c>
      <c r="U2586" s="109">
        <v>19.5</v>
      </c>
    </row>
    <row r="2587" spans="1:21">
      <c r="A2587" s="10">
        <v>43468</v>
      </c>
      <c r="B2587" s="109">
        <v>760.75</v>
      </c>
      <c r="C2587" s="109">
        <v>203.23099999999999</v>
      </c>
      <c r="D2587" s="109">
        <v>61.575000000000003</v>
      </c>
      <c r="E2587" s="109">
        <v>155.57599999999999</v>
      </c>
      <c r="F2587" s="109">
        <v>153.77199999999999</v>
      </c>
      <c r="G2587" s="109">
        <v>93.488</v>
      </c>
      <c r="H2587" s="109">
        <v>156.453</v>
      </c>
      <c r="I2587" s="109">
        <v>143</v>
      </c>
      <c r="J2587" s="109">
        <v>110.5</v>
      </c>
      <c r="K2587" s="109">
        <v>226.95</v>
      </c>
      <c r="L2587" s="109">
        <v>370.738</v>
      </c>
      <c r="M2587" s="109">
        <v>41.091999999999999</v>
      </c>
      <c r="N2587" s="109">
        <v>69.762</v>
      </c>
      <c r="O2587" s="109">
        <v>142.25299999999999</v>
      </c>
      <c r="P2587" s="109">
        <v>91.114999999999995</v>
      </c>
      <c r="Q2587" s="109">
        <v>112.36799999999999</v>
      </c>
      <c r="R2587" s="109">
        <v>44.776000000000003</v>
      </c>
      <c r="S2587" s="13">
        <f t="shared" si="50"/>
        <v>606.9</v>
      </c>
      <c r="T2587" s="109">
        <v>53</v>
      </c>
      <c r="U2587" s="109">
        <v>19.5</v>
      </c>
    </row>
    <row r="2588" spans="1:21">
      <c r="A2588" s="10">
        <v>43469</v>
      </c>
      <c r="B2588" s="109">
        <v>747.00699999999995</v>
      </c>
      <c r="C2588" s="109">
        <v>193.417</v>
      </c>
      <c r="D2588" s="109">
        <v>57.628999999999998</v>
      </c>
      <c r="E2588" s="109">
        <v>144.309</v>
      </c>
      <c r="F2588" s="109">
        <v>146.42500000000001</v>
      </c>
      <c r="G2588" s="109">
        <v>90.311000000000007</v>
      </c>
      <c r="H2588" s="109">
        <v>153.26</v>
      </c>
      <c r="I2588" s="109">
        <v>143</v>
      </c>
      <c r="J2588" s="109">
        <v>110.5</v>
      </c>
      <c r="K2588" s="109">
        <v>221.11600000000001</v>
      </c>
      <c r="L2588" s="109">
        <v>365.83800000000002</v>
      </c>
      <c r="M2588" s="109">
        <v>40.499000000000002</v>
      </c>
      <c r="N2588" s="109">
        <v>68.73</v>
      </c>
      <c r="O2588" s="109">
        <v>139.45500000000001</v>
      </c>
      <c r="P2588" s="109">
        <v>89.62</v>
      </c>
      <c r="Q2588" s="109">
        <v>110</v>
      </c>
      <c r="R2588" s="109">
        <v>44.694000000000003</v>
      </c>
      <c r="S2588" s="13">
        <f t="shared" si="50"/>
        <v>606.9</v>
      </c>
      <c r="T2588" s="109">
        <v>53</v>
      </c>
      <c r="U2588" s="109">
        <v>19.5</v>
      </c>
    </row>
    <row r="2589" spans="1:21">
      <c r="A2589" s="10">
        <v>43470</v>
      </c>
      <c r="B2589" s="109">
        <v>747.00699999999995</v>
      </c>
      <c r="C2589" s="109">
        <v>193.417</v>
      </c>
      <c r="D2589" s="109">
        <v>57.628999999999998</v>
      </c>
      <c r="E2589" s="109">
        <v>144.309</v>
      </c>
      <c r="F2589" s="109">
        <v>146.42500000000001</v>
      </c>
      <c r="G2589" s="109">
        <v>90.311000000000007</v>
      </c>
      <c r="H2589" s="109">
        <v>153.26</v>
      </c>
      <c r="I2589" s="109">
        <v>143</v>
      </c>
      <c r="J2589" s="109">
        <v>110.5</v>
      </c>
      <c r="K2589" s="109">
        <v>221.11600000000001</v>
      </c>
      <c r="L2589" s="109">
        <v>365.83800000000002</v>
      </c>
      <c r="M2589" s="109">
        <v>40.499000000000002</v>
      </c>
      <c r="N2589" s="109">
        <v>68.73</v>
      </c>
      <c r="O2589" s="109">
        <v>139.45500000000001</v>
      </c>
      <c r="P2589" s="109">
        <v>89.62</v>
      </c>
      <c r="Q2589" s="109">
        <v>110</v>
      </c>
      <c r="R2589" s="109">
        <v>44.694000000000003</v>
      </c>
      <c r="S2589" s="13"/>
      <c r="T2589" s="109">
        <v>53</v>
      </c>
      <c r="U2589" s="109">
        <v>19.5</v>
      </c>
    </row>
    <row r="2590" spans="1:21">
      <c r="A2590" s="10">
        <v>43471</v>
      </c>
      <c r="B2590" s="109">
        <v>747.00699999999995</v>
      </c>
      <c r="C2590" s="109">
        <v>193.417</v>
      </c>
      <c r="D2590" s="109">
        <v>57.628999999999998</v>
      </c>
      <c r="E2590" s="109">
        <v>144.309</v>
      </c>
      <c r="F2590" s="109">
        <v>146.42500000000001</v>
      </c>
      <c r="G2590" s="109">
        <v>90.311000000000007</v>
      </c>
      <c r="H2590" s="109">
        <v>153.26</v>
      </c>
      <c r="I2590" s="109">
        <v>143</v>
      </c>
      <c r="J2590" s="109">
        <v>110.5</v>
      </c>
      <c r="K2590" s="109">
        <v>221.11600000000001</v>
      </c>
      <c r="L2590" s="109">
        <v>365.83800000000002</v>
      </c>
      <c r="M2590" s="109">
        <v>40.499000000000002</v>
      </c>
      <c r="N2590" s="109">
        <v>68.73</v>
      </c>
      <c r="O2590" s="109">
        <v>139.45500000000001</v>
      </c>
      <c r="P2590" s="109">
        <v>89.62</v>
      </c>
      <c r="Q2590" s="109">
        <v>110</v>
      </c>
      <c r="R2590" s="109">
        <v>44.694000000000003</v>
      </c>
      <c r="S2590" s="13"/>
      <c r="T2590" s="109">
        <v>53</v>
      </c>
      <c r="U2590" s="109">
        <v>19.5</v>
      </c>
    </row>
    <row r="2591" spans="1:21">
      <c r="A2591" s="10">
        <v>43472</v>
      </c>
      <c r="B2591" s="109">
        <v>722.63499999999999</v>
      </c>
      <c r="C2591" s="109">
        <v>186.23500000000001</v>
      </c>
      <c r="D2591" s="109">
        <v>55.158000000000001</v>
      </c>
      <c r="E2591" s="109">
        <v>137.80099999999999</v>
      </c>
      <c r="F2591" s="109">
        <v>136.869</v>
      </c>
      <c r="G2591" s="109">
        <v>86.366</v>
      </c>
      <c r="H2591" s="109">
        <v>145.61600000000001</v>
      </c>
      <c r="I2591" s="109">
        <v>143</v>
      </c>
      <c r="J2591" s="109">
        <v>110.5</v>
      </c>
      <c r="K2591" s="109">
        <v>210.38900000000001</v>
      </c>
      <c r="L2591" s="109">
        <v>356.78699999999998</v>
      </c>
      <c r="M2591" s="109">
        <v>40.396000000000001</v>
      </c>
      <c r="N2591" s="109">
        <v>66.84</v>
      </c>
      <c r="O2591" s="109">
        <v>136.00299999999999</v>
      </c>
      <c r="P2591" s="109">
        <v>88.171000000000006</v>
      </c>
      <c r="Q2591" s="109">
        <v>107.637</v>
      </c>
      <c r="R2591" s="109">
        <v>44.917999999999999</v>
      </c>
      <c r="S2591" s="13"/>
      <c r="T2591" s="109">
        <v>53</v>
      </c>
      <c r="U2591" s="109">
        <v>19.5</v>
      </c>
    </row>
    <row r="2592" spans="1:21">
      <c r="A2592" s="10">
        <v>43473</v>
      </c>
      <c r="B2592" s="109">
        <v>731.63</v>
      </c>
      <c r="C2592" s="109">
        <v>184.905</v>
      </c>
      <c r="D2592" s="109">
        <v>56.036000000000001</v>
      </c>
      <c r="E2592" s="109">
        <v>136.29499999999999</v>
      </c>
      <c r="F2592" s="109">
        <v>135.43600000000001</v>
      </c>
      <c r="G2592" s="109">
        <v>86.301000000000002</v>
      </c>
      <c r="H2592" s="109">
        <v>146.66999999999999</v>
      </c>
      <c r="I2592" s="109">
        <v>143</v>
      </c>
      <c r="J2592" s="109">
        <v>110.5</v>
      </c>
      <c r="K2592" s="109">
        <v>211.964</v>
      </c>
      <c r="L2592" s="109">
        <v>369.726</v>
      </c>
      <c r="M2592" s="109">
        <v>39.137999999999998</v>
      </c>
      <c r="N2592" s="109">
        <v>64.644000000000005</v>
      </c>
      <c r="O2592" s="109">
        <v>132.80600000000001</v>
      </c>
      <c r="P2592" s="109">
        <v>86.432000000000002</v>
      </c>
      <c r="Q2592" s="109">
        <v>105.35299999999999</v>
      </c>
      <c r="R2592" s="109">
        <v>44.704999999999998</v>
      </c>
      <c r="S2592" s="13"/>
      <c r="T2592" s="109">
        <v>53</v>
      </c>
      <c r="U2592" s="109">
        <v>19.5</v>
      </c>
    </row>
    <row r="2593" spans="1:21">
      <c r="A2593" s="10">
        <v>43474</v>
      </c>
      <c r="B2593" s="109">
        <v>702.05100000000004</v>
      </c>
      <c r="C2593" s="109">
        <v>181.59800000000001</v>
      </c>
      <c r="D2593" s="109">
        <v>54.594000000000001</v>
      </c>
      <c r="E2593" s="109">
        <v>132.05600000000001</v>
      </c>
      <c r="F2593" s="109">
        <v>134.19900000000001</v>
      </c>
      <c r="G2593" s="109">
        <v>84.852999999999994</v>
      </c>
      <c r="H2593" s="109">
        <v>143.03399999999999</v>
      </c>
      <c r="I2593" s="109">
        <v>143</v>
      </c>
      <c r="J2593" s="109">
        <v>110.5</v>
      </c>
      <c r="K2593" s="109">
        <v>207.637</v>
      </c>
      <c r="L2593" s="109">
        <v>369.73700000000002</v>
      </c>
      <c r="M2593" s="109">
        <v>38.113</v>
      </c>
      <c r="N2593" s="109">
        <v>62.274999999999999</v>
      </c>
      <c r="O2593" s="109">
        <v>128.137</v>
      </c>
      <c r="P2593" s="109">
        <v>83.32</v>
      </c>
      <c r="Q2593" s="109">
        <v>100.297</v>
      </c>
      <c r="R2593" s="109">
        <v>43.277000000000001</v>
      </c>
      <c r="S2593" s="13"/>
      <c r="T2593" s="109">
        <v>53</v>
      </c>
      <c r="U2593" s="109">
        <v>19.5</v>
      </c>
    </row>
    <row r="2594" spans="1:21">
      <c r="A2594" s="10">
        <v>43475</v>
      </c>
      <c r="B2594" s="109">
        <v>690.45799999999997</v>
      </c>
      <c r="C2594" s="109">
        <v>183.166</v>
      </c>
      <c r="D2594" s="109">
        <v>54.173999999999999</v>
      </c>
      <c r="E2594" s="109">
        <v>132.86000000000001</v>
      </c>
      <c r="F2594" s="109">
        <v>137.71799999999999</v>
      </c>
      <c r="G2594" s="109">
        <v>83.953999999999994</v>
      </c>
      <c r="H2594" s="109">
        <v>143.494</v>
      </c>
      <c r="I2594" s="109">
        <v>143</v>
      </c>
      <c r="J2594" s="109">
        <v>110.5</v>
      </c>
      <c r="K2594" s="109">
        <v>208.38300000000001</v>
      </c>
      <c r="L2594" s="109">
        <v>369.76600000000002</v>
      </c>
      <c r="M2594" s="109">
        <v>37.860999999999997</v>
      </c>
      <c r="N2594" s="109">
        <v>63.533000000000001</v>
      </c>
      <c r="O2594" s="109">
        <v>128.77799999999999</v>
      </c>
      <c r="P2594" s="109">
        <v>83.334999999999994</v>
      </c>
      <c r="Q2594" s="109">
        <v>98.460999999999999</v>
      </c>
      <c r="R2594" s="109">
        <v>43.776000000000003</v>
      </c>
      <c r="S2594" s="13"/>
      <c r="T2594" s="109">
        <v>53</v>
      </c>
      <c r="U2594" s="109">
        <v>19.5</v>
      </c>
    </row>
    <row r="2595" spans="1:21">
      <c r="A2595" s="10">
        <v>43476</v>
      </c>
      <c r="B2595" s="109">
        <v>650.33000000000004</v>
      </c>
      <c r="C2595" s="109">
        <v>184.416</v>
      </c>
      <c r="D2595" s="109">
        <v>54.747999999999998</v>
      </c>
      <c r="E2595" s="109">
        <v>135.34</v>
      </c>
      <c r="F2595" s="109">
        <v>139.386</v>
      </c>
      <c r="G2595" s="109">
        <v>84.856999999999999</v>
      </c>
      <c r="H2595" s="109">
        <v>142.45599999999999</v>
      </c>
      <c r="I2595" s="109">
        <v>143</v>
      </c>
      <c r="J2595" s="109">
        <v>110.5</v>
      </c>
      <c r="K2595" s="109">
        <v>207.36799999999999</v>
      </c>
      <c r="L2595" s="109">
        <v>372.64800000000002</v>
      </c>
      <c r="M2595" s="109">
        <v>35.21</v>
      </c>
      <c r="N2595" s="109">
        <v>61.408999999999999</v>
      </c>
      <c r="O2595" s="109">
        <v>125.754</v>
      </c>
      <c r="P2595" s="109">
        <v>80.817999999999998</v>
      </c>
      <c r="Q2595" s="109">
        <v>94.483000000000004</v>
      </c>
      <c r="R2595" s="109">
        <v>43.332999999999998</v>
      </c>
      <c r="S2595" s="13"/>
      <c r="T2595" s="109">
        <v>53</v>
      </c>
      <c r="U2595" s="109">
        <v>19.5</v>
      </c>
    </row>
    <row r="2596" spans="1:21">
      <c r="A2596" s="10">
        <v>43477</v>
      </c>
      <c r="B2596" s="109">
        <v>650.33000000000004</v>
      </c>
      <c r="C2596" s="109">
        <v>184.416</v>
      </c>
      <c r="D2596" s="109">
        <v>54.747999999999998</v>
      </c>
      <c r="E2596" s="109">
        <v>135.34</v>
      </c>
      <c r="F2596" s="109">
        <v>139.386</v>
      </c>
      <c r="G2596" s="109">
        <v>84.856999999999999</v>
      </c>
      <c r="H2596" s="109">
        <v>142.45599999999999</v>
      </c>
      <c r="I2596" s="109">
        <v>143</v>
      </c>
      <c r="J2596" s="109">
        <v>110.5</v>
      </c>
      <c r="K2596" s="109">
        <v>207.36799999999999</v>
      </c>
      <c r="L2596" s="109">
        <v>372.64800000000002</v>
      </c>
      <c r="M2596" s="109">
        <v>35.21</v>
      </c>
      <c r="N2596" s="109">
        <v>61.408999999999999</v>
      </c>
      <c r="O2596" s="109">
        <v>125.754</v>
      </c>
      <c r="P2596" s="109">
        <v>80.817999999999998</v>
      </c>
      <c r="Q2596" s="109">
        <v>94.483000000000004</v>
      </c>
      <c r="R2596" s="109">
        <v>43.332999999999998</v>
      </c>
      <c r="S2596" s="13"/>
      <c r="T2596" s="109">
        <v>53</v>
      </c>
      <c r="U2596" s="109">
        <v>19.5</v>
      </c>
    </row>
    <row r="2597" spans="1:21">
      <c r="A2597" s="10">
        <v>43478</v>
      </c>
      <c r="B2597" s="109">
        <v>650.33000000000004</v>
      </c>
      <c r="C2597" s="109">
        <v>184.416</v>
      </c>
      <c r="D2597" s="109">
        <v>54.747999999999998</v>
      </c>
      <c r="E2597" s="109">
        <v>135.34</v>
      </c>
      <c r="F2597" s="109">
        <v>139.386</v>
      </c>
      <c r="G2597" s="109">
        <v>84.856999999999999</v>
      </c>
      <c r="H2597" s="109">
        <v>142.45599999999999</v>
      </c>
      <c r="I2597" s="109">
        <v>143</v>
      </c>
      <c r="J2597" s="109">
        <v>110.5</v>
      </c>
      <c r="K2597" s="109">
        <v>207.36799999999999</v>
      </c>
      <c r="L2597" s="109">
        <v>372.64800000000002</v>
      </c>
      <c r="M2597" s="109">
        <v>35.21</v>
      </c>
      <c r="N2597" s="109">
        <v>61.408999999999999</v>
      </c>
      <c r="O2597" s="109">
        <v>125.754</v>
      </c>
      <c r="P2597" s="109">
        <v>80.817999999999998</v>
      </c>
      <c r="Q2597" s="109">
        <v>94.483000000000004</v>
      </c>
      <c r="R2597" s="109">
        <v>43.332999999999998</v>
      </c>
      <c r="S2597" s="13"/>
      <c r="T2597" s="109">
        <v>53</v>
      </c>
      <c r="U2597" s="109">
        <v>19.5</v>
      </c>
    </row>
    <row r="2598" spans="1:21">
      <c r="A2598" s="10">
        <v>43479</v>
      </c>
      <c r="B2598" s="109">
        <v>673.81100000000004</v>
      </c>
      <c r="C2598" s="109">
        <v>184.399</v>
      </c>
      <c r="D2598" s="109">
        <v>53.784999999999997</v>
      </c>
      <c r="E2598" s="109">
        <v>135.55799999999999</v>
      </c>
      <c r="F2598" s="109">
        <v>138.762</v>
      </c>
      <c r="G2598" s="109">
        <v>83.674999999999997</v>
      </c>
      <c r="H2598" s="109">
        <v>141.88300000000001</v>
      </c>
      <c r="I2598" s="109">
        <v>143</v>
      </c>
      <c r="J2598" s="109">
        <v>110.5</v>
      </c>
      <c r="K2598" s="109">
        <v>206.03399999999999</v>
      </c>
      <c r="L2598" s="109">
        <v>379.024</v>
      </c>
      <c r="M2598" s="109">
        <v>36.029000000000003</v>
      </c>
      <c r="N2598" s="109">
        <v>63.613</v>
      </c>
      <c r="O2598" s="109">
        <v>129.89500000000001</v>
      </c>
      <c r="P2598" s="109">
        <v>82.775000000000006</v>
      </c>
      <c r="Q2598" s="109">
        <v>97.36</v>
      </c>
      <c r="R2598" s="109">
        <v>44.572000000000003</v>
      </c>
      <c r="S2598" s="13"/>
      <c r="T2598" s="109">
        <v>53</v>
      </c>
      <c r="U2598" s="109">
        <v>19.5</v>
      </c>
    </row>
    <row r="2599" spans="1:21">
      <c r="A2599" s="10">
        <v>43480</v>
      </c>
      <c r="B2599" s="109">
        <v>676.40899999999999</v>
      </c>
      <c r="C2599" s="109">
        <v>183.465</v>
      </c>
      <c r="D2599" s="109">
        <v>53.037999999999997</v>
      </c>
      <c r="E2599" s="109">
        <v>134.70599999999999</v>
      </c>
      <c r="F2599" s="109">
        <v>138.797</v>
      </c>
      <c r="G2599" s="109">
        <v>82.832999999999998</v>
      </c>
      <c r="H2599" s="109">
        <v>140.53899999999999</v>
      </c>
      <c r="I2599" s="109">
        <v>143</v>
      </c>
      <c r="J2599" s="109">
        <v>110.5</v>
      </c>
      <c r="K2599" s="109">
        <v>203.15199999999999</v>
      </c>
      <c r="L2599" s="109">
        <v>370.61599999999999</v>
      </c>
      <c r="M2599" s="109">
        <v>35.429000000000002</v>
      </c>
      <c r="N2599" s="109">
        <v>62.695999999999998</v>
      </c>
      <c r="O2599" s="109">
        <v>128.65700000000001</v>
      </c>
      <c r="P2599" s="109">
        <v>82.210999999999999</v>
      </c>
      <c r="Q2599" s="109">
        <v>95.858000000000004</v>
      </c>
      <c r="R2599" s="109">
        <v>43.607999999999997</v>
      </c>
      <c r="S2599" s="13"/>
      <c r="T2599" s="109">
        <v>53</v>
      </c>
      <c r="U2599" s="109">
        <v>19.5</v>
      </c>
    </row>
    <row r="2600" spans="1:21">
      <c r="A2600" s="10">
        <v>43481</v>
      </c>
      <c r="B2600" s="109">
        <v>667.75099999999998</v>
      </c>
      <c r="C2600" s="109">
        <v>182.578</v>
      </c>
      <c r="D2600" s="109">
        <v>52.119</v>
      </c>
      <c r="E2600" s="109">
        <v>132.49700000000001</v>
      </c>
      <c r="F2600" s="109">
        <v>134.77600000000001</v>
      </c>
      <c r="G2600" s="109">
        <v>82.222999999999999</v>
      </c>
      <c r="H2600" s="109">
        <v>137.024</v>
      </c>
      <c r="I2600" s="109">
        <v>143</v>
      </c>
      <c r="J2600" s="109">
        <v>110.5</v>
      </c>
      <c r="K2600" s="109">
        <v>200.876</v>
      </c>
      <c r="L2600" s="109">
        <v>360.92399999999998</v>
      </c>
      <c r="M2600" s="109">
        <v>34.808999999999997</v>
      </c>
      <c r="N2600" s="109">
        <v>60.893000000000001</v>
      </c>
      <c r="O2600" s="109">
        <v>125.366</v>
      </c>
      <c r="P2600" s="109">
        <v>80.558999999999997</v>
      </c>
      <c r="Q2600" s="109">
        <v>92.558999999999997</v>
      </c>
      <c r="R2600" s="109">
        <v>43.097000000000001</v>
      </c>
      <c r="S2600" s="13"/>
      <c r="T2600" s="109">
        <v>53</v>
      </c>
      <c r="U2600" s="109">
        <v>19.5</v>
      </c>
    </row>
    <row r="2601" spans="1:21">
      <c r="A2601" s="10">
        <v>43482</v>
      </c>
      <c r="B2601" s="109">
        <v>659.16399999999999</v>
      </c>
      <c r="C2601" s="109">
        <v>179.96799999999999</v>
      </c>
      <c r="D2601" s="109">
        <v>50.98</v>
      </c>
      <c r="E2601" s="109">
        <v>130.09</v>
      </c>
      <c r="F2601" s="109">
        <v>131.90100000000001</v>
      </c>
      <c r="G2601" s="109">
        <v>80.7</v>
      </c>
      <c r="H2601" s="109">
        <v>137.721</v>
      </c>
      <c r="I2601" s="109">
        <v>143</v>
      </c>
      <c r="J2601" s="109">
        <v>110.5</v>
      </c>
      <c r="K2601" s="109">
        <v>203.381</v>
      </c>
      <c r="L2601" s="109">
        <v>351.31700000000001</v>
      </c>
      <c r="M2601" s="109">
        <v>34.781999999999996</v>
      </c>
      <c r="N2601" s="109">
        <v>60.673999999999999</v>
      </c>
      <c r="O2601" s="109">
        <v>125.59399999999999</v>
      </c>
      <c r="P2601" s="109">
        <v>80.811000000000007</v>
      </c>
      <c r="Q2601" s="109">
        <v>91.96</v>
      </c>
      <c r="R2601" s="109">
        <v>43.5</v>
      </c>
      <c r="S2601" s="13"/>
      <c r="T2601" s="109">
        <v>53</v>
      </c>
      <c r="U2601" s="109">
        <v>19.5</v>
      </c>
    </row>
    <row r="2602" spans="1:21">
      <c r="A2602" s="10">
        <v>43483</v>
      </c>
      <c r="B2602" s="109">
        <v>644.73599999999999</v>
      </c>
      <c r="C2602" s="109">
        <v>173.81200000000001</v>
      </c>
      <c r="D2602" s="109">
        <v>47.682000000000002</v>
      </c>
      <c r="E2602" s="109">
        <v>126.774</v>
      </c>
      <c r="F2602" s="109">
        <v>128.369</v>
      </c>
      <c r="G2602" s="109">
        <v>77.234999999999999</v>
      </c>
      <c r="H2602" s="109">
        <v>133.49</v>
      </c>
      <c r="I2602" s="109">
        <v>143</v>
      </c>
      <c r="J2602" s="109">
        <v>110.5</v>
      </c>
      <c r="K2602" s="109">
        <v>198.81</v>
      </c>
      <c r="L2602" s="109">
        <v>333.32499999999999</v>
      </c>
      <c r="M2602" s="109">
        <v>33.969000000000001</v>
      </c>
      <c r="N2602" s="109">
        <v>59.807000000000002</v>
      </c>
      <c r="O2602" s="109">
        <v>124.977</v>
      </c>
      <c r="P2602" s="109">
        <v>80.152000000000001</v>
      </c>
      <c r="Q2602" s="109">
        <v>91.356999999999999</v>
      </c>
      <c r="R2602" s="109">
        <v>42.722000000000001</v>
      </c>
      <c r="S2602" s="13"/>
      <c r="T2602" s="109">
        <v>53</v>
      </c>
      <c r="U2602" s="109">
        <v>19.5</v>
      </c>
    </row>
    <row r="2603" spans="1:21">
      <c r="A2603" s="10">
        <v>43484</v>
      </c>
      <c r="B2603" s="109">
        <v>644.73599999999999</v>
      </c>
      <c r="C2603" s="109">
        <v>173.81200000000001</v>
      </c>
      <c r="D2603" s="109">
        <v>47.682000000000002</v>
      </c>
      <c r="E2603" s="109">
        <v>126.774</v>
      </c>
      <c r="F2603" s="109">
        <v>128.369</v>
      </c>
      <c r="G2603" s="109">
        <v>77.234999999999999</v>
      </c>
      <c r="H2603" s="109">
        <v>133.49</v>
      </c>
      <c r="I2603" s="109">
        <v>143</v>
      </c>
      <c r="J2603" s="109">
        <v>110.5</v>
      </c>
      <c r="K2603" s="109">
        <v>198.81</v>
      </c>
      <c r="L2603" s="109">
        <v>333.32499999999999</v>
      </c>
      <c r="M2603" s="109">
        <v>33.969000000000001</v>
      </c>
      <c r="N2603" s="109">
        <v>59.807000000000002</v>
      </c>
      <c r="O2603" s="109">
        <v>124.977</v>
      </c>
      <c r="P2603" s="109">
        <v>80.152000000000001</v>
      </c>
      <c r="Q2603" s="109">
        <v>91.356999999999999</v>
      </c>
      <c r="R2603" s="109">
        <v>42.722000000000001</v>
      </c>
      <c r="S2603" s="13"/>
      <c r="T2603" s="109">
        <v>53</v>
      </c>
      <c r="U2603" s="109">
        <v>19.5</v>
      </c>
    </row>
    <row r="2604" spans="1:21">
      <c r="A2604" s="10">
        <v>43485</v>
      </c>
      <c r="B2604" s="109">
        <v>644.73599999999999</v>
      </c>
      <c r="C2604" s="109">
        <v>173.81200000000001</v>
      </c>
      <c r="D2604" s="109">
        <v>47.682000000000002</v>
      </c>
      <c r="E2604" s="109">
        <v>126.774</v>
      </c>
      <c r="F2604" s="109">
        <v>128.369</v>
      </c>
      <c r="G2604" s="109">
        <v>77.234999999999999</v>
      </c>
      <c r="H2604" s="109">
        <v>133.49</v>
      </c>
      <c r="I2604" s="109">
        <v>143</v>
      </c>
      <c r="J2604" s="109">
        <v>110.5</v>
      </c>
      <c r="K2604" s="109">
        <v>198.81</v>
      </c>
      <c r="L2604" s="109">
        <v>333.32499999999999</v>
      </c>
      <c r="M2604" s="109">
        <v>33.969000000000001</v>
      </c>
      <c r="N2604" s="109">
        <v>59.807000000000002</v>
      </c>
      <c r="O2604" s="109">
        <v>124.977</v>
      </c>
      <c r="P2604" s="109">
        <v>80.152000000000001</v>
      </c>
      <c r="Q2604" s="109">
        <v>91.356999999999999</v>
      </c>
      <c r="R2604" s="109">
        <v>42.722000000000001</v>
      </c>
      <c r="S2604" s="13"/>
      <c r="T2604" s="109">
        <v>53</v>
      </c>
      <c r="U2604" s="109">
        <v>19.5</v>
      </c>
    </row>
    <row r="2605" spans="1:21">
      <c r="A2605" s="10">
        <v>43486</v>
      </c>
      <c r="B2605" s="109">
        <v>643.99300000000005</v>
      </c>
      <c r="C2605" s="109">
        <v>172.06</v>
      </c>
      <c r="D2605" s="109">
        <v>47.325000000000003</v>
      </c>
      <c r="E2605" s="109">
        <v>125.931</v>
      </c>
      <c r="F2605" s="109">
        <v>127.041</v>
      </c>
      <c r="G2605" s="109">
        <v>75.984999999999999</v>
      </c>
      <c r="H2605" s="109">
        <v>132.322</v>
      </c>
      <c r="I2605" s="109">
        <v>143</v>
      </c>
      <c r="J2605" s="109">
        <v>110.5</v>
      </c>
      <c r="K2605" s="109">
        <v>198.67099999999999</v>
      </c>
      <c r="L2605" s="109">
        <v>333.22800000000001</v>
      </c>
      <c r="M2605" s="109">
        <v>34.557000000000002</v>
      </c>
      <c r="N2605" s="109">
        <v>58.649000000000001</v>
      </c>
      <c r="O2605" s="109">
        <v>122.97499999999999</v>
      </c>
      <c r="P2605" s="109">
        <v>79.212999999999994</v>
      </c>
      <c r="Q2605" s="109">
        <v>88.781000000000006</v>
      </c>
      <c r="R2605" s="109">
        <v>42.043999999999997</v>
      </c>
      <c r="S2605" s="13"/>
      <c r="T2605" s="109">
        <v>53</v>
      </c>
      <c r="U2605" s="109">
        <v>19.5</v>
      </c>
    </row>
    <row r="2606" spans="1:21">
      <c r="A2606" s="10">
        <v>43487</v>
      </c>
      <c r="B2606" s="109">
        <v>664.11099999999999</v>
      </c>
      <c r="C2606" s="109">
        <v>177.107</v>
      </c>
      <c r="D2606" s="109">
        <v>50.268000000000001</v>
      </c>
      <c r="E2606" s="109">
        <v>130.12700000000001</v>
      </c>
      <c r="F2606" s="109">
        <v>132.20400000000001</v>
      </c>
      <c r="G2606" s="109">
        <v>78.132999999999996</v>
      </c>
      <c r="H2606" s="109">
        <v>133.464</v>
      </c>
      <c r="I2606" s="109">
        <v>143</v>
      </c>
      <c r="J2606" s="109">
        <v>110.5</v>
      </c>
      <c r="K2606" s="109">
        <v>202.85499999999999</v>
      </c>
      <c r="L2606" s="109">
        <v>336.5</v>
      </c>
      <c r="M2606" s="109">
        <v>34.915999999999997</v>
      </c>
      <c r="N2606" s="109">
        <v>60.994</v>
      </c>
      <c r="O2606" s="109">
        <v>124.613</v>
      </c>
      <c r="P2606" s="109">
        <v>80.599999999999994</v>
      </c>
      <c r="Q2606" s="109">
        <v>89.953999999999994</v>
      </c>
      <c r="R2606" s="109">
        <v>42.445999999999998</v>
      </c>
      <c r="S2606" s="13"/>
      <c r="T2606" s="109">
        <v>53</v>
      </c>
      <c r="U2606" s="109">
        <v>19.5</v>
      </c>
    </row>
    <row r="2607" spans="1:21">
      <c r="A2607" s="10">
        <v>43488</v>
      </c>
      <c r="B2607" s="109">
        <v>636.57799999999997</v>
      </c>
      <c r="C2607" s="109">
        <v>173.03200000000001</v>
      </c>
      <c r="D2607" s="109">
        <v>48.838000000000001</v>
      </c>
      <c r="E2607" s="109">
        <v>129.53399999999999</v>
      </c>
      <c r="F2607" s="109">
        <v>131.22900000000001</v>
      </c>
      <c r="G2607" s="109">
        <v>77.355000000000004</v>
      </c>
      <c r="H2607" s="109">
        <v>129.79</v>
      </c>
      <c r="I2607" s="109">
        <v>143</v>
      </c>
      <c r="J2607" s="109">
        <v>110.5</v>
      </c>
      <c r="K2607" s="109">
        <v>197.626</v>
      </c>
      <c r="L2607" s="109">
        <v>323.58</v>
      </c>
      <c r="M2607" s="109">
        <v>35.082999999999998</v>
      </c>
      <c r="N2607" s="109">
        <v>60.512</v>
      </c>
      <c r="O2607" s="109">
        <v>123.18300000000001</v>
      </c>
      <c r="P2607" s="109">
        <v>79.853999999999999</v>
      </c>
      <c r="Q2607" s="109">
        <v>89.616</v>
      </c>
      <c r="R2607" s="109">
        <v>42.387999999999998</v>
      </c>
      <c r="S2607" s="13"/>
      <c r="T2607" s="109">
        <v>53</v>
      </c>
      <c r="U2607" s="109">
        <v>19.5</v>
      </c>
    </row>
    <row r="2608" spans="1:21">
      <c r="A2608" s="10">
        <v>43489</v>
      </c>
      <c r="B2608" s="109">
        <v>624.54499999999996</v>
      </c>
      <c r="C2608" s="109">
        <v>172.4</v>
      </c>
      <c r="D2608" s="109">
        <v>48.835000000000001</v>
      </c>
      <c r="E2608" s="109">
        <v>129.67400000000001</v>
      </c>
      <c r="F2608" s="109">
        <v>131.661</v>
      </c>
      <c r="G2608" s="109">
        <v>77.400000000000006</v>
      </c>
      <c r="H2608" s="109">
        <v>130.114</v>
      </c>
      <c r="I2608" s="109">
        <v>143</v>
      </c>
      <c r="J2608" s="109">
        <v>110.5</v>
      </c>
      <c r="K2608" s="109">
        <v>193.74100000000001</v>
      </c>
      <c r="L2608" s="109">
        <v>318.00700000000001</v>
      </c>
      <c r="M2608" s="109">
        <v>34.722000000000001</v>
      </c>
      <c r="N2608" s="109">
        <v>59.38</v>
      </c>
      <c r="O2608" s="109">
        <v>120.72499999999999</v>
      </c>
      <c r="P2608" s="109">
        <v>78.308000000000007</v>
      </c>
      <c r="Q2608" s="109">
        <v>87.778000000000006</v>
      </c>
      <c r="R2608" s="109">
        <v>42.215000000000003</v>
      </c>
      <c r="S2608" s="13"/>
      <c r="T2608" s="109">
        <v>53</v>
      </c>
      <c r="U2608" s="109">
        <v>19.5</v>
      </c>
    </row>
    <row r="2609" spans="1:21">
      <c r="A2609" s="10">
        <v>43490</v>
      </c>
      <c r="B2609" s="109">
        <v>628.5</v>
      </c>
      <c r="C2609" s="109">
        <v>171.83099999999999</v>
      </c>
      <c r="D2609" s="109">
        <v>48.749000000000002</v>
      </c>
      <c r="E2609" s="109">
        <v>129.041</v>
      </c>
      <c r="F2609" s="109">
        <v>131.17599999999999</v>
      </c>
      <c r="G2609" s="109">
        <v>77.141000000000005</v>
      </c>
      <c r="H2609" s="109">
        <v>130.667</v>
      </c>
      <c r="I2609" s="109">
        <v>143</v>
      </c>
      <c r="J2609" s="109">
        <v>110.5</v>
      </c>
      <c r="K2609" s="109">
        <v>189.072</v>
      </c>
      <c r="L2609" s="109">
        <v>319.76</v>
      </c>
      <c r="M2609" s="109">
        <v>34.085000000000001</v>
      </c>
      <c r="N2609" s="109">
        <v>58.527999999999999</v>
      </c>
      <c r="O2609" s="109">
        <v>117.941</v>
      </c>
      <c r="P2609" s="109">
        <v>76.899000000000001</v>
      </c>
      <c r="Q2609" s="109">
        <v>85.864999999999995</v>
      </c>
      <c r="R2609" s="109">
        <v>41.61</v>
      </c>
      <c r="S2609" s="13"/>
      <c r="T2609" s="109">
        <v>53</v>
      </c>
      <c r="U2609" s="109">
        <v>19.5</v>
      </c>
    </row>
    <row r="2610" spans="1:21">
      <c r="A2610" s="10">
        <v>43491</v>
      </c>
      <c r="B2610" s="109">
        <v>628.5</v>
      </c>
      <c r="C2610" s="109">
        <v>171.83099999999999</v>
      </c>
      <c r="D2610" s="109">
        <v>48.749000000000002</v>
      </c>
      <c r="E2610" s="109">
        <v>129.041</v>
      </c>
      <c r="F2610" s="109">
        <v>131.17599999999999</v>
      </c>
      <c r="G2610" s="109">
        <v>77.141000000000005</v>
      </c>
      <c r="H2610" s="109">
        <v>130.667</v>
      </c>
      <c r="I2610" s="109">
        <v>143</v>
      </c>
      <c r="J2610" s="109">
        <v>110.5</v>
      </c>
      <c r="K2610" s="109">
        <v>189.072</v>
      </c>
      <c r="L2610" s="109">
        <v>319.76</v>
      </c>
      <c r="M2610" s="109">
        <v>34.085000000000001</v>
      </c>
      <c r="N2610" s="109">
        <v>58.527999999999999</v>
      </c>
      <c r="O2610" s="109">
        <v>117.941</v>
      </c>
      <c r="P2610" s="109">
        <v>76.899000000000001</v>
      </c>
      <c r="Q2610" s="109">
        <v>85.864999999999995</v>
      </c>
      <c r="R2610" s="109">
        <v>41.61</v>
      </c>
      <c r="S2610" s="13"/>
      <c r="T2610" s="109">
        <v>53</v>
      </c>
      <c r="U2610" s="109">
        <v>19.5</v>
      </c>
    </row>
    <row r="2611" spans="1:21">
      <c r="A2611" s="10">
        <v>43492</v>
      </c>
      <c r="B2611" s="109">
        <v>628.5</v>
      </c>
      <c r="C2611" s="109">
        <v>171.83099999999999</v>
      </c>
      <c r="D2611" s="109">
        <v>48.749000000000002</v>
      </c>
      <c r="E2611" s="109">
        <v>129.041</v>
      </c>
      <c r="F2611" s="109">
        <v>131.17599999999999</v>
      </c>
      <c r="G2611" s="109">
        <v>77.141000000000005</v>
      </c>
      <c r="H2611" s="109">
        <v>130.667</v>
      </c>
      <c r="I2611" s="109">
        <v>143</v>
      </c>
      <c r="J2611" s="109">
        <v>110.5</v>
      </c>
      <c r="K2611" s="109">
        <v>189.072</v>
      </c>
      <c r="L2611" s="109">
        <v>319.76</v>
      </c>
      <c r="M2611" s="109">
        <v>34.085000000000001</v>
      </c>
      <c r="N2611" s="109">
        <v>58.527999999999999</v>
      </c>
      <c r="O2611" s="109">
        <v>117.941</v>
      </c>
      <c r="P2611" s="109">
        <v>76.899000000000001</v>
      </c>
      <c r="Q2611" s="109">
        <v>85.864999999999995</v>
      </c>
      <c r="R2611" s="109">
        <v>41.61</v>
      </c>
      <c r="S2611" s="13"/>
      <c r="T2611" s="109">
        <v>53</v>
      </c>
      <c r="U2611" s="109">
        <v>19.5</v>
      </c>
    </row>
    <row r="2612" spans="1:21">
      <c r="A2612" s="10">
        <v>43493</v>
      </c>
      <c r="B2612" s="109">
        <v>644.05600000000004</v>
      </c>
      <c r="C2612" s="109">
        <v>173.03399999999999</v>
      </c>
      <c r="D2612" s="109">
        <v>49.706000000000003</v>
      </c>
      <c r="E2612" s="109">
        <v>131.172</v>
      </c>
      <c r="F2612" s="109">
        <v>132.833</v>
      </c>
      <c r="G2612" s="109">
        <v>77.905000000000001</v>
      </c>
      <c r="H2612" s="109">
        <v>131.23400000000001</v>
      </c>
      <c r="I2612" s="109">
        <v>143</v>
      </c>
      <c r="J2612" s="109">
        <v>110.5</v>
      </c>
      <c r="K2612" s="109">
        <v>191.25800000000001</v>
      </c>
      <c r="L2612" s="109">
        <v>326.76600000000002</v>
      </c>
      <c r="M2612" s="109">
        <v>34</v>
      </c>
      <c r="N2612" s="109">
        <v>58.741</v>
      </c>
      <c r="O2612" s="109">
        <v>118.935</v>
      </c>
      <c r="P2612" s="109">
        <v>76.16</v>
      </c>
      <c r="Q2612" s="109">
        <v>85.99</v>
      </c>
      <c r="R2612" s="109">
        <v>41.493000000000002</v>
      </c>
      <c r="S2612" s="13"/>
      <c r="T2612" s="109">
        <v>53</v>
      </c>
      <c r="U2612" s="109">
        <v>19.5</v>
      </c>
    </row>
    <row r="2613" spans="1:21">
      <c r="A2613" s="10">
        <v>43494</v>
      </c>
      <c r="B2613" s="109">
        <v>648.904</v>
      </c>
      <c r="C2613" s="109">
        <v>172.14500000000001</v>
      </c>
      <c r="D2613" s="109">
        <v>49.969000000000001</v>
      </c>
      <c r="E2613" s="109">
        <v>130.64400000000001</v>
      </c>
      <c r="F2613" s="109">
        <v>133.63200000000001</v>
      </c>
      <c r="G2613" s="109">
        <v>77.637</v>
      </c>
      <c r="H2613" s="109">
        <v>132.18899999999999</v>
      </c>
      <c r="I2613" s="109">
        <v>143</v>
      </c>
      <c r="J2613" s="109">
        <v>110.5</v>
      </c>
      <c r="K2613" s="109">
        <v>191.82400000000001</v>
      </c>
      <c r="L2613" s="109">
        <v>328.11200000000002</v>
      </c>
      <c r="M2613" s="109">
        <v>34.235999999999997</v>
      </c>
      <c r="N2613" s="109">
        <v>58.557000000000002</v>
      </c>
      <c r="O2613" s="109">
        <v>119.747</v>
      </c>
      <c r="P2613" s="109">
        <v>76.444000000000003</v>
      </c>
      <c r="Q2613" s="109">
        <v>85.614999999999995</v>
      </c>
      <c r="R2613" s="109">
        <v>41.713999999999999</v>
      </c>
      <c r="S2613" s="13"/>
      <c r="T2613" s="109">
        <v>53</v>
      </c>
      <c r="U2613" s="109">
        <v>19.5</v>
      </c>
    </row>
    <row r="2614" spans="1:21">
      <c r="A2614" s="10">
        <v>43495</v>
      </c>
      <c r="B2614" s="109">
        <v>643.29499999999996</v>
      </c>
      <c r="C2614" s="109">
        <v>169.733</v>
      </c>
      <c r="D2614" s="109">
        <v>48.232999999999997</v>
      </c>
      <c r="E2614" s="109">
        <v>127.364</v>
      </c>
      <c r="F2614" s="109">
        <v>134.63200000000001</v>
      </c>
      <c r="G2614" s="109">
        <v>76.334000000000003</v>
      </c>
      <c r="H2614" s="109">
        <v>134.05600000000001</v>
      </c>
      <c r="I2614" s="109">
        <v>143</v>
      </c>
      <c r="J2614" s="109">
        <v>110.5</v>
      </c>
      <c r="K2614" s="109">
        <v>190.28700000000001</v>
      </c>
      <c r="L2614" s="109">
        <v>322.77600000000001</v>
      </c>
      <c r="M2614" s="109">
        <v>34.003</v>
      </c>
      <c r="N2614" s="109">
        <v>57.628</v>
      </c>
      <c r="O2614" s="109">
        <v>118.116</v>
      </c>
      <c r="P2614" s="109">
        <v>75.257000000000005</v>
      </c>
      <c r="Q2614" s="109">
        <v>85.001000000000005</v>
      </c>
      <c r="R2614" s="109">
        <v>41.98</v>
      </c>
      <c r="S2614" s="13"/>
      <c r="T2614" s="109">
        <v>53</v>
      </c>
      <c r="U2614" s="109">
        <v>19.5</v>
      </c>
    </row>
    <row r="2615" spans="1:21">
      <c r="A2615" s="10">
        <v>43496</v>
      </c>
      <c r="B2615" s="109">
        <v>621.36800000000005</v>
      </c>
      <c r="C2615" s="109">
        <v>166.26599999999999</v>
      </c>
      <c r="D2615" s="109">
        <v>46.417000000000002</v>
      </c>
      <c r="E2615" s="109">
        <v>124.727</v>
      </c>
      <c r="F2615" s="109">
        <v>135.33199999999999</v>
      </c>
      <c r="G2615" s="109">
        <v>74.534000000000006</v>
      </c>
      <c r="H2615" s="109">
        <v>130.715</v>
      </c>
      <c r="I2615" s="109">
        <v>143</v>
      </c>
      <c r="J2615" s="109">
        <v>110.5</v>
      </c>
      <c r="K2615" s="109">
        <v>176.114</v>
      </c>
      <c r="L2615" s="109">
        <v>304.23</v>
      </c>
      <c r="M2615" s="109">
        <v>32.773000000000003</v>
      </c>
      <c r="N2615" s="109">
        <v>53.835000000000001</v>
      </c>
      <c r="O2615" s="109">
        <v>111.249</v>
      </c>
      <c r="P2615" s="109">
        <v>70.257000000000005</v>
      </c>
      <c r="Q2615" s="109">
        <v>79.731999999999999</v>
      </c>
      <c r="R2615" s="109">
        <v>40.716999999999999</v>
      </c>
      <c r="S2615" s="13"/>
      <c r="T2615" s="109">
        <v>53</v>
      </c>
      <c r="U2615" s="109">
        <v>19.5</v>
      </c>
    </row>
    <row r="2616" spans="1:21">
      <c r="A2616" s="10">
        <v>43497</v>
      </c>
      <c r="B2616" s="109">
        <v>587.76099999999997</v>
      </c>
      <c r="C2616" s="109">
        <v>166.26900000000001</v>
      </c>
      <c r="D2616" s="109">
        <v>46.542999999999999</v>
      </c>
      <c r="E2616" s="109">
        <v>123.346</v>
      </c>
      <c r="F2616" s="109">
        <v>135.69499999999999</v>
      </c>
      <c r="G2616" s="109">
        <v>74.144999999999996</v>
      </c>
      <c r="H2616" s="109">
        <v>135.614</v>
      </c>
      <c r="I2616" s="109">
        <v>143</v>
      </c>
      <c r="J2616" s="109">
        <v>110.5</v>
      </c>
      <c r="K2616" s="109">
        <v>175.494</v>
      </c>
      <c r="L2616" s="109">
        <v>309.452</v>
      </c>
      <c r="M2616" s="109">
        <v>32.323999999999998</v>
      </c>
      <c r="N2616" s="109">
        <v>53.920999999999999</v>
      </c>
      <c r="O2616" s="109">
        <v>112.05800000000001</v>
      </c>
      <c r="P2616" s="109">
        <v>70.203000000000003</v>
      </c>
      <c r="Q2616" s="109">
        <v>80.192999999999998</v>
      </c>
      <c r="R2616" s="109">
        <v>40.56</v>
      </c>
      <c r="S2616" s="13"/>
      <c r="T2616" s="109">
        <v>53</v>
      </c>
      <c r="U2616" s="109">
        <v>19.5</v>
      </c>
    </row>
    <row r="2617" spans="1:21">
      <c r="A2617" s="10">
        <v>43498</v>
      </c>
      <c r="B2617" s="109">
        <v>587.76099999999997</v>
      </c>
      <c r="C2617" s="109">
        <v>166.26900000000001</v>
      </c>
      <c r="D2617" s="109">
        <v>46.542999999999999</v>
      </c>
      <c r="E2617" s="109">
        <v>123.346</v>
      </c>
      <c r="F2617" s="109">
        <v>135.69499999999999</v>
      </c>
      <c r="G2617" s="109">
        <v>74.144999999999996</v>
      </c>
      <c r="H2617" s="109">
        <v>135.614</v>
      </c>
      <c r="I2617" s="109">
        <v>143</v>
      </c>
      <c r="J2617" s="109">
        <v>110.5</v>
      </c>
      <c r="K2617" s="109">
        <v>175.494</v>
      </c>
      <c r="L2617" s="109">
        <v>309.452</v>
      </c>
      <c r="M2617" s="109">
        <v>32.323999999999998</v>
      </c>
      <c r="N2617" s="109">
        <v>53.920999999999999</v>
      </c>
      <c r="O2617" s="109">
        <v>112.05800000000001</v>
      </c>
      <c r="P2617" s="109">
        <v>70.203000000000003</v>
      </c>
      <c r="Q2617" s="109">
        <v>80.192999999999998</v>
      </c>
      <c r="R2617" s="109">
        <v>40.56</v>
      </c>
      <c r="S2617" s="13"/>
      <c r="T2617" s="109">
        <v>53</v>
      </c>
      <c r="U2617" s="109">
        <v>19.5</v>
      </c>
    </row>
    <row r="2618" spans="1:21">
      <c r="A2618" s="10">
        <v>43499</v>
      </c>
      <c r="B2618" s="109">
        <v>587.76099999999997</v>
      </c>
      <c r="C2618" s="109">
        <v>166.26900000000001</v>
      </c>
      <c r="D2618" s="109">
        <v>46.542999999999999</v>
      </c>
      <c r="E2618" s="109">
        <v>123.346</v>
      </c>
      <c r="F2618" s="109">
        <v>135.69499999999999</v>
      </c>
      <c r="G2618" s="109">
        <v>74.144999999999996</v>
      </c>
      <c r="H2618" s="109">
        <v>135.614</v>
      </c>
      <c r="I2618" s="109">
        <v>143</v>
      </c>
      <c r="J2618" s="109">
        <v>110.5</v>
      </c>
      <c r="K2618" s="109">
        <v>175.494</v>
      </c>
      <c r="L2618" s="109">
        <v>309.452</v>
      </c>
      <c r="M2618" s="109">
        <v>32.323999999999998</v>
      </c>
      <c r="N2618" s="109">
        <v>53.920999999999999</v>
      </c>
      <c r="O2618" s="109">
        <v>112.05800000000001</v>
      </c>
      <c r="P2618" s="109">
        <v>70.203000000000003</v>
      </c>
      <c r="Q2618" s="109">
        <v>80.192999999999998</v>
      </c>
      <c r="R2618" s="109">
        <v>40.56</v>
      </c>
      <c r="S2618" s="13"/>
      <c r="T2618" s="109">
        <v>53</v>
      </c>
      <c r="U2618" s="109">
        <v>19.5</v>
      </c>
    </row>
    <row r="2619" spans="1:21">
      <c r="A2619" s="10">
        <v>43500</v>
      </c>
      <c r="B2619" s="109">
        <v>589.10500000000002</v>
      </c>
      <c r="C2619" s="109">
        <v>164.73400000000001</v>
      </c>
      <c r="D2619" s="109">
        <v>45.866999999999997</v>
      </c>
      <c r="E2619" s="109">
        <v>120.496</v>
      </c>
      <c r="F2619" s="109">
        <v>133.976</v>
      </c>
      <c r="G2619" s="109">
        <v>74.028000000000006</v>
      </c>
      <c r="H2619" s="109">
        <v>136.893</v>
      </c>
      <c r="I2619" s="109">
        <v>143</v>
      </c>
      <c r="J2619" s="109">
        <v>110.5</v>
      </c>
      <c r="K2619" s="109">
        <v>178.37799999999999</v>
      </c>
      <c r="L2619" s="109">
        <v>308.97199999999998</v>
      </c>
      <c r="M2619" s="109">
        <v>32.579000000000001</v>
      </c>
      <c r="N2619" s="109">
        <v>54.468000000000004</v>
      </c>
      <c r="O2619" s="109">
        <v>113.03400000000001</v>
      </c>
      <c r="P2619" s="109">
        <v>71.603999999999999</v>
      </c>
      <c r="Q2619" s="109">
        <v>80.835999999999999</v>
      </c>
      <c r="R2619" s="109">
        <v>41.307000000000002</v>
      </c>
      <c r="S2619" s="13"/>
      <c r="T2619" s="109">
        <v>53</v>
      </c>
      <c r="U2619" s="109">
        <v>19.5</v>
      </c>
    </row>
    <row r="2620" spans="1:21">
      <c r="A2620" s="10">
        <v>43501</v>
      </c>
      <c r="B2620" s="109">
        <v>588.274</v>
      </c>
      <c r="C2620" s="109">
        <v>163.30600000000001</v>
      </c>
      <c r="D2620" s="109">
        <v>45.526000000000003</v>
      </c>
      <c r="E2620" s="109">
        <v>115.816</v>
      </c>
      <c r="F2620" s="109">
        <v>131.15199999999999</v>
      </c>
      <c r="G2620" s="109">
        <v>72.537000000000006</v>
      </c>
      <c r="H2620" s="109">
        <v>133.208</v>
      </c>
      <c r="I2620" s="109">
        <v>143</v>
      </c>
      <c r="J2620" s="109">
        <v>110.5</v>
      </c>
      <c r="K2620" s="109">
        <v>172.601</v>
      </c>
      <c r="L2620" s="109">
        <v>297.47899999999998</v>
      </c>
      <c r="M2620" s="109">
        <v>32.579000000000001</v>
      </c>
      <c r="N2620" s="109">
        <v>54.332000000000001</v>
      </c>
      <c r="O2620" s="109">
        <v>112.66800000000001</v>
      </c>
      <c r="P2620" s="109">
        <v>71.649000000000001</v>
      </c>
      <c r="Q2620" s="109">
        <v>80.346999999999994</v>
      </c>
      <c r="R2620" s="109">
        <v>41.307000000000002</v>
      </c>
      <c r="S2620" s="13"/>
      <c r="T2620" s="109">
        <v>53</v>
      </c>
      <c r="U2620" s="109">
        <v>19.5</v>
      </c>
    </row>
    <row r="2621" spans="1:21">
      <c r="A2621" s="10">
        <v>43502</v>
      </c>
      <c r="B2621" s="109">
        <v>593.13</v>
      </c>
      <c r="C2621" s="109">
        <v>165.667</v>
      </c>
      <c r="D2621" s="109">
        <v>46.356000000000002</v>
      </c>
      <c r="E2621" s="109">
        <v>117.164</v>
      </c>
      <c r="F2621" s="109">
        <v>131.94200000000001</v>
      </c>
      <c r="G2621" s="109">
        <v>73.442999999999998</v>
      </c>
      <c r="H2621" s="109">
        <v>134.87200000000001</v>
      </c>
      <c r="I2621" s="109">
        <v>143</v>
      </c>
      <c r="J2621" s="109">
        <v>110.5</v>
      </c>
      <c r="K2621" s="109">
        <v>176.78</v>
      </c>
      <c r="L2621" s="109">
        <v>303.47899999999998</v>
      </c>
      <c r="M2621" s="109">
        <v>32.579000000000001</v>
      </c>
      <c r="N2621" s="109">
        <v>54</v>
      </c>
      <c r="O2621" s="109">
        <v>112.002</v>
      </c>
      <c r="P2621" s="109">
        <v>70.781999999999996</v>
      </c>
      <c r="Q2621" s="109">
        <v>79.956000000000003</v>
      </c>
      <c r="R2621" s="109">
        <v>41.307000000000002</v>
      </c>
      <c r="S2621" s="13"/>
      <c r="T2621" s="109">
        <v>53</v>
      </c>
      <c r="U2621" s="109">
        <v>19.5</v>
      </c>
    </row>
    <row r="2622" spans="1:21">
      <c r="A2622" s="10">
        <v>43503</v>
      </c>
      <c r="B2622" s="109">
        <v>612.548</v>
      </c>
      <c r="C2622" s="109">
        <v>169.32300000000001</v>
      </c>
      <c r="D2622" s="109">
        <v>47.723999999999997</v>
      </c>
      <c r="E2622" s="109">
        <v>119.608</v>
      </c>
      <c r="F2622" s="109">
        <v>138.01400000000001</v>
      </c>
      <c r="G2622" s="109">
        <v>74.180000000000007</v>
      </c>
      <c r="H2622" s="109">
        <v>135.733</v>
      </c>
      <c r="I2622" s="109">
        <v>143</v>
      </c>
      <c r="J2622" s="109">
        <v>110.5</v>
      </c>
      <c r="K2622" s="109">
        <v>180.5</v>
      </c>
      <c r="L2622" s="109">
        <v>312.21499999999997</v>
      </c>
      <c r="M2622" s="109">
        <v>32.079000000000001</v>
      </c>
      <c r="N2622" s="109">
        <v>54.264000000000003</v>
      </c>
      <c r="O2622" s="109">
        <v>112.46899999999999</v>
      </c>
      <c r="P2622" s="109">
        <v>71.004000000000005</v>
      </c>
      <c r="Q2622" s="109">
        <v>80.05</v>
      </c>
      <c r="R2622" s="109">
        <v>41.029000000000003</v>
      </c>
      <c r="S2622" s="13"/>
      <c r="T2622" s="109">
        <v>53</v>
      </c>
      <c r="U2622" s="109">
        <v>19.5</v>
      </c>
    </row>
    <row r="2623" spans="1:21">
      <c r="A2623" s="10">
        <v>43504</v>
      </c>
      <c r="B2623" s="109">
        <v>634.82899999999995</v>
      </c>
      <c r="C2623" s="109">
        <v>173.10499999999999</v>
      </c>
      <c r="D2623" s="109">
        <v>48.853999999999999</v>
      </c>
      <c r="E2623" s="109">
        <v>121.80800000000001</v>
      </c>
      <c r="F2623" s="109">
        <v>140.24600000000001</v>
      </c>
      <c r="G2623" s="109">
        <v>75.888999999999996</v>
      </c>
      <c r="H2623" s="109">
        <v>138.93</v>
      </c>
      <c r="I2623" s="109">
        <v>143</v>
      </c>
      <c r="J2623" s="109">
        <v>110.5</v>
      </c>
      <c r="K2623" s="109">
        <v>185.309</v>
      </c>
      <c r="L2623" s="109">
        <v>317.25</v>
      </c>
      <c r="M2623" s="109">
        <v>33.213000000000001</v>
      </c>
      <c r="N2623" s="109">
        <v>56.741999999999997</v>
      </c>
      <c r="O2623" s="109">
        <v>115.44</v>
      </c>
      <c r="P2623" s="109">
        <v>72.78</v>
      </c>
      <c r="Q2623" s="109">
        <v>81.775999999999996</v>
      </c>
      <c r="R2623" s="109">
        <v>41.902000000000001</v>
      </c>
      <c r="S2623" s="13"/>
      <c r="T2623" s="109">
        <v>53</v>
      </c>
      <c r="U2623" s="109">
        <v>19.5</v>
      </c>
    </row>
    <row r="2624" spans="1:21">
      <c r="A2624" s="10">
        <v>43505</v>
      </c>
      <c r="B2624" s="109">
        <v>634.82899999999995</v>
      </c>
      <c r="C2624" s="109">
        <v>173.10499999999999</v>
      </c>
      <c r="D2624" s="109">
        <v>48.853999999999999</v>
      </c>
      <c r="E2624" s="109">
        <v>121.80800000000001</v>
      </c>
      <c r="F2624" s="109">
        <v>140.24600000000001</v>
      </c>
      <c r="G2624" s="109">
        <v>75.888999999999996</v>
      </c>
      <c r="H2624" s="109">
        <v>138.93</v>
      </c>
      <c r="I2624" s="109">
        <v>143</v>
      </c>
      <c r="J2624" s="109">
        <v>110.5</v>
      </c>
      <c r="K2624" s="109">
        <v>185.309</v>
      </c>
      <c r="L2624" s="109">
        <v>317.25</v>
      </c>
      <c r="M2624" s="109">
        <v>33.213000000000001</v>
      </c>
      <c r="N2624" s="109">
        <v>56.741999999999997</v>
      </c>
      <c r="O2624" s="109">
        <v>115.44</v>
      </c>
      <c r="P2624" s="109">
        <v>72.78</v>
      </c>
      <c r="Q2624" s="109">
        <v>81.775999999999996</v>
      </c>
      <c r="R2624" s="109">
        <v>41.902000000000001</v>
      </c>
      <c r="S2624" s="13"/>
      <c r="T2624" s="109">
        <v>53</v>
      </c>
      <c r="U2624" s="109">
        <v>19.5</v>
      </c>
    </row>
    <row r="2625" spans="1:21">
      <c r="A2625" s="10">
        <v>43506</v>
      </c>
      <c r="B2625" s="109">
        <v>634.82899999999995</v>
      </c>
      <c r="C2625" s="109">
        <v>173.10499999999999</v>
      </c>
      <c r="D2625" s="109">
        <v>48.853999999999999</v>
      </c>
      <c r="E2625" s="109">
        <v>121.80800000000001</v>
      </c>
      <c r="F2625" s="109">
        <v>140.24600000000001</v>
      </c>
      <c r="G2625" s="109">
        <v>75.888999999999996</v>
      </c>
      <c r="H2625" s="109">
        <v>138.93</v>
      </c>
      <c r="I2625" s="109">
        <v>143</v>
      </c>
      <c r="J2625" s="109">
        <v>110.5</v>
      </c>
      <c r="K2625" s="109">
        <v>185.309</v>
      </c>
      <c r="L2625" s="109">
        <v>317.25</v>
      </c>
      <c r="M2625" s="109">
        <v>33.213000000000001</v>
      </c>
      <c r="N2625" s="109">
        <v>56.741999999999997</v>
      </c>
      <c r="O2625" s="109">
        <v>115.44</v>
      </c>
      <c r="P2625" s="109">
        <v>72.78</v>
      </c>
      <c r="Q2625" s="109">
        <v>81.775999999999996</v>
      </c>
      <c r="R2625" s="109">
        <v>41.902000000000001</v>
      </c>
      <c r="T2625" s="109">
        <v>53</v>
      </c>
      <c r="U2625" s="109">
        <v>19.5</v>
      </c>
    </row>
    <row r="2626" spans="1:21">
      <c r="A2626" s="10">
        <v>43507</v>
      </c>
      <c r="B2626" s="109">
        <v>641.38400000000001</v>
      </c>
      <c r="C2626" s="109">
        <v>174.02199999999999</v>
      </c>
      <c r="D2626" s="109">
        <v>49.18</v>
      </c>
      <c r="E2626" s="109">
        <v>123.44799999999999</v>
      </c>
      <c r="F2626" s="109">
        <v>141.214</v>
      </c>
      <c r="G2626" s="109">
        <v>76.644999999999996</v>
      </c>
      <c r="H2626" s="109">
        <v>138.52600000000001</v>
      </c>
      <c r="I2626" s="109">
        <v>143</v>
      </c>
      <c r="J2626" s="109">
        <v>110.5</v>
      </c>
      <c r="K2626" s="109">
        <v>187.536</v>
      </c>
      <c r="L2626" s="109">
        <v>320.54599999999999</v>
      </c>
      <c r="M2626" s="109">
        <v>32.619999999999997</v>
      </c>
      <c r="N2626" s="109">
        <v>56.311999999999998</v>
      </c>
      <c r="O2626" s="109">
        <v>115.747</v>
      </c>
      <c r="P2626" s="109">
        <v>71.632000000000005</v>
      </c>
      <c r="Q2626" s="109">
        <v>80.462999999999994</v>
      </c>
      <c r="R2626" s="109">
        <v>43.100999999999999</v>
      </c>
      <c r="T2626" s="109">
        <v>53</v>
      </c>
      <c r="U2626" s="109">
        <v>19.5</v>
      </c>
    </row>
    <row r="2627" spans="1:21">
      <c r="A2627" s="10">
        <v>43508</v>
      </c>
      <c r="B2627" s="109">
        <v>626.23599999999999</v>
      </c>
      <c r="C2627" s="109">
        <v>170.447</v>
      </c>
      <c r="D2627" s="109">
        <v>47.594000000000001</v>
      </c>
      <c r="E2627" s="109">
        <v>121.122</v>
      </c>
      <c r="F2627" s="109">
        <v>139.185</v>
      </c>
      <c r="G2627" s="109">
        <v>75.471000000000004</v>
      </c>
      <c r="H2627" s="109">
        <v>139.79900000000001</v>
      </c>
      <c r="I2627" s="109">
        <v>143</v>
      </c>
      <c r="J2627" s="109">
        <v>110.5</v>
      </c>
      <c r="K2627" s="109">
        <v>185.96600000000001</v>
      </c>
      <c r="L2627" s="109">
        <v>315.267</v>
      </c>
      <c r="M2627" s="109">
        <v>32.783999999999999</v>
      </c>
      <c r="N2627" s="109">
        <v>55.100999999999999</v>
      </c>
      <c r="O2627" s="109">
        <v>114.334</v>
      </c>
      <c r="P2627" s="109">
        <v>69.930999999999997</v>
      </c>
      <c r="Q2627" s="109">
        <v>78.817999999999998</v>
      </c>
      <c r="R2627" s="109">
        <v>44.246000000000002</v>
      </c>
      <c r="T2627" s="109">
        <v>53</v>
      </c>
      <c r="U2627" s="109">
        <v>19.5</v>
      </c>
    </row>
    <row r="2628" spans="1:21">
      <c r="A2628" s="10">
        <v>43509</v>
      </c>
      <c r="B2628" s="109">
        <v>629.22699999999998</v>
      </c>
      <c r="C2628" s="109">
        <v>172.08799999999999</v>
      </c>
      <c r="D2628" s="109">
        <v>48.091000000000001</v>
      </c>
      <c r="E2628" s="109">
        <v>121.03700000000001</v>
      </c>
      <c r="F2628" s="109">
        <v>141.32599999999999</v>
      </c>
      <c r="G2628" s="109">
        <v>75.222999999999999</v>
      </c>
      <c r="H2628" s="109">
        <v>140.328</v>
      </c>
      <c r="I2628" s="109">
        <v>143</v>
      </c>
      <c r="J2628" s="109">
        <v>110.5</v>
      </c>
      <c r="K2628" s="109">
        <v>190.76400000000001</v>
      </c>
      <c r="L2628" s="109">
        <v>311.68200000000002</v>
      </c>
      <c r="M2628" s="109">
        <v>32.287999999999997</v>
      </c>
      <c r="N2628" s="109">
        <v>53.356000000000002</v>
      </c>
      <c r="O2628" s="109">
        <v>109.91200000000001</v>
      </c>
      <c r="P2628" s="109">
        <v>66.120999999999995</v>
      </c>
      <c r="Q2628" s="109">
        <v>75.644000000000005</v>
      </c>
      <c r="R2628" s="109">
        <v>43.649000000000001</v>
      </c>
      <c r="T2628" s="109">
        <v>53</v>
      </c>
      <c r="U2628" s="109">
        <v>19.5</v>
      </c>
    </row>
    <row r="2629" spans="1:21">
      <c r="A2629" s="10">
        <v>43510</v>
      </c>
      <c r="B2629" s="109">
        <v>630.096</v>
      </c>
      <c r="C2629" s="109">
        <v>167.94</v>
      </c>
      <c r="D2629" s="109">
        <v>48.081000000000003</v>
      </c>
      <c r="E2629" s="109">
        <v>119.354</v>
      </c>
      <c r="F2629" s="109">
        <v>136.488</v>
      </c>
      <c r="G2629" s="109">
        <v>75.113</v>
      </c>
      <c r="H2629" s="109">
        <v>149.36600000000001</v>
      </c>
      <c r="I2629" s="109">
        <v>143</v>
      </c>
      <c r="J2629" s="109">
        <v>110.5</v>
      </c>
      <c r="K2629" s="109">
        <v>195.46799999999999</v>
      </c>
      <c r="L2629" s="109">
        <v>315.03199999999998</v>
      </c>
      <c r="M2629" s="109">
        <v>31.948</v>
      </c>
      <c r="N2629" s="109">
        <v>53.646999999999998</v>
      </c>
      <c r="O2629" s="109">
        <v>110.06399999999999</v>
      </c>
      <c r="P2629" s="109">
        <v>67.034000000000006</v>
      </c>
      <c r="Q2629" s="109">
        <v>75.778000000000006</v>
      </c>
      <c r="R2629" s="109">
        <v>43.618000000000002</v>
      </c>
      <c r="T2629" s="109">
        <v>53</v>
      </c>
      <c r="U2629" s="109">
        <v>19.5</v>
      </c>
    </row>
    <row r="2630" spans="1:21">
      <c r="A2630" s="10">
        <v>43511</v>
      </c>
      <c r="B2630" s="109">
        <v>645.875</v>
      </c>
      <c r="C2630" s="109">
        <v>163.01599999999999</v>
      </c>
      <c r="D2630" s="109">
        <v>47.545999999999999</v>
      </c>
      <c r="E2630" s="109">
        <v>118.468</v>
      </c>
      <c r="F2630" s="109">
        <v>135.43700000000001</v>
      </c>
      <c r="G2630" s="109">
        <v>74.703000000000003</v>
      </c>
      <c r="H2630" s="109">
        <v>143.62700000000001</v>
      </c>
      <c r="I2630" s="109">
        <v>143</v>
      </c>
      <c r="J2630" s="109">
        <v>110.5</v>
      </c>
      <c r="K2630" s="109">
        <v>189.68</v>
      </c>
      <c r="L2630" s="109">
        <v>313.26600000000002</v>
      </c>
      <c r="M2630" s="109">
        <v>32.207999999999998</v>
      </c>
      <c r="N2630" s="109">
        <v>53.89</v>
      </c>
      <c r="O2630" s="109">
        <v>113.324</v>
      </c>
      <c r="P2630" s="109">
        <v>67.798000000000002</v>
      </c>
      <c r="Q2630" s="109">
        <v>75.087999999999994</v>
      </c>
      <c r="R2630" s="109">
        <v>45.018999999999998</v>
      </c>
      <c r="T2630" s="109">
        <v>53</v>
      </c>
      <c r="U2630" s="109">
        <v>19.5</v>
      </c>
    </row>
    <row r="2631" spans="1:21">
      <c r="A2631" s="10">
        <v>43512</v>
      </c>
      <c r="B2631" s="109">
        <v>645.875</v>
      </c>
      <c r="C2631" s="109">
        <v>163.01599999999999</v>
      </c>
      <c r="D2631" s="109">
        <v>47.545999999999999</v>
      </c>
      <c r="E2631" s="109">
        <v>118.468</v>
      </c>
      <c r="F2631" s="109">
        <v>135.43700000000001</v>
      </c>
      <c r="G2631" s="109">
        <v>74.703000000000003</v>
      </c>
      <c r="H2631" s="109">
        <v>143.62700000000001</v>
      </c>
      <c r="I2631" s="109">
        <v>143</v>
      </c>
      <c r="J2631" s="109">
        <v>110.5</v>
      </c>
      <c r="K2631" s="109">
        <v>189.68</v>
      </c>
      <c r="L2631" s="109">
        <v>313.26600000000002</v>
      </c>
      <c r="M2631" s="109">
        <v>32.207999999999998</v>
      </c>
      <c r="N2631" s="109">
        <v>53.89</v>
      </c>
      <c r="O2631" s="109">
        <v>113.324</v>
      </c>
      <c r="P2631" s="109">
        <v>67.798000000000002</v>
      </c>
      <c r="Q2631" s="109">
        <v>75.087999999999994</v>
      </c>
      <c r="R2631" s="109">
        <v>45.018999999999998</v>
      </c>
      <c r="T2631" s="109">
        <v>53</v>
      </c>
      <c r="U2631" s="109">
        <v>19.5</v>
      </c>
    </row>
    <row r="2632" spans="1:21">
      <c r="A2632" s="10">
        <v>43513</v>
      </c>
      <c r="B2632" s="109">
        <v>645.875</v>
      </c>
      <c r="C2632" s="109">
        <v>163.01599999999999</v>
      </c>
      <c r="D2632" s="109">
        <v>47.545999999999999</v>
      </c>
      <c r="E2632" s="109">
        <v>118.468</v>
      </c>
      <c r="F2632" s="109">
        <v>135.43700000000001</v>
      </c>
      <c r="G2632" s="109">
        <v>74.703000000000003</v>
      </c>
      <c r="H2632" s="109">
        <v>143.62700000000001</v>
      </c>
      <c r="I2632" s="109">
        <v>143</v>
      </c>
      <c r="J2632" s="109">
        <v>110.5</v>
      </c>
      <c r="K2632" s="109">
        <v>189.68</v>
      </c>
      <c r="L2632" s="109">
        <v>313.26600000000002</v>
      </c>
      <c r="M2632" s="109">
        <v>32.207999999999998</v>
      </c>
      <c r="N2632" s="109">
        <v>53.89</v>
      </c>
      <c r="O2632" s="109">
        <v>113.324</v>
      </c>
      <c r="P2632" s="109">
        <v>67.798000000000002</v>
      </c>
      <c r="Q2632" s="109">
        <v>75.087999999999994</v>
      </c>
      <c r="R2632" s="109">
        <v>45.018999999999998</v>
      </c>
      <c r="T2632" s="109">
        <v>53</v>
      </c>
      <c r="U2632" s="109">
        <v>19.5</v>
      </c>
    </row>
    <row r="2633" spans="1:21">
      <c r="A2633" s="10">
        <v>43514</v>
      </c>
      <c r="B2633" s="109">
        <v>646.05799999999999</v>
      </c>
      <c r="C2633" s="109">
        <v>162.37</v>
      </c>
      <c r="D2633" s="109">
        <v>47.89</v>
      </c>
      <c r="E2633" s="109">
        <v>117.907</v>
      </c>
      <c r="F2633" s="109">
        <v>135.40299999999999</v>
      </c>
      <c r="G2633" s="109">
        <v>74.63</v>
      </c>
      <c r="H2633" s="109">
        <v>142.75899999999999</v>
      </c>
      <c r="I2633" s="109">
        <v>143</v>
      </c>
      <c r="J2633" s="109">
        <v>110.5</v>
      </c>
      <c r="K2633" s="109">
        <v>188.87100000000001</v>
      </c>
      <c r="L2633" s="109">
        <v>315.55099999999999</v>
      </c>
      <c r="M2633" s="109">
        <v>31.134</v>
      </c>
      <c r="N2633" s="109">
        <v>53.59</v>
      </c>
      <c r="O2633" s="109">
        <v>111.81399999999999</v>
      </c>
      <c r="P2633" s="109">
        <v>67.043999999999997</v>
      </c>
      <c r="Q2633" s="109">
        <v>74.436999999999998</v>
      </c>
      <c r="R2633" s="109">
        <v>46.834000000000003</v>
      </c>
      <c r="T2633" s="109">
        <v>53</v>
      </c>
      <c r="U2633" s="109">
        <v>19.5</v>
      </c>
    </row>
    <row r="2634" spans="1:21">
      <c r="A2634" s="10">
        <v>43515</v>
      </c>
      <c r="B2634" s="109">
        <v>659.78599999999994</v>
      </c>
      <c r="C2634" s="109">
        <v>163.185</v>
      </c>
      <c r="D2634" s="109">
        <v>47.866999999999997</v>
      </c>
      <c r="E2634" s="109">
        <v>116.413</v>
      </c>
      <c r="F2634" s="109">
        <v>134.42500000000001</v>
      </c>
      <c r="G2634" s="109">
        <v>74.373000000000005</v>
      </c>
      <c r="H2634" s="109">
        <v>139.935</v>
      </c>
      <c r="I2634" s="109">
        <v>143</v>
      </c>
      <c r="J2634" s="109">
        <v>110.5</v>
      </c>
      <c r="K2634" s="109">
        <v>187.578</v>
      </c>
      <c r="L2634" s="109">
        <v>315.59699999999998</v>
      </c>
      <c r="M2634" s="109">
        <v>30.73</v>
      </c>
      <c r="N2634" s="109">
        <v>52.664999999999999</v>
      </c>
      <c r="O2634" s="109">
        <v>109.50700000000001</v>
      </c>
      <c r="P2634" s="109">
        <v>65.804000000000002</v>
      </c>
      <c r="Q2634" s="109">
        <v>72.495999999999995</v>
      </c>
      <c r="R2634" s="109">
        <v>47.04</v>
      </c>
      <c r="T2634" s="109">
        <v>53</v>
      </c>
      <c r="U2634" s="109">
        <v>19.5</v>
      </c>
    </row>
    <row r="2635" spans="1:21">
      <c r="A2635" s="10">
        <v>43516</v>
      </c>
      <c r="B2635" s="109">
        <v>680.58500000000004</v>
      </c>
      <c r="C2635" s="109">
        <v>165.11099999999999</v>
      </c>
      <c r="D2635" s="109">
        <v>47.866999999999997</v>
      </c>
      <c r="E2635" s="109">
        <v>115.554</v>
      </c>
      <c r="F2635" s="109">
        <v>134.72800000000001</v>
      </c>
      <c r="G2635" s="109">
        <v>74.165000000000006</v>
      </c>
      <c r="H2635" s="109">
        <v>139.43899999999999</v>
      </c>
      <c r="I2635" s="109">
        <v>143</v>
      </c>
      <c r="J2635" s="109">
        <v>110.5</v>
      </c>
      <c r="K2635" s="109">
        <v>187.36099999999999</v>
      </c>
      <c r="L2635" s="109">
        <v>320.553</v>
      </c>
      <c r="M2635" s="109">
        <v>30.388000000000002</v>
      </c>
      <c r="N2635" s="109">
        <v>51.375999999999998</v>
      </c>
      <c r="O2635" s="109">
        <v>108.292</v>
      </c>
      <c r="P2635" s="109">
        <v>64.694000000000003</v>
      </c>
      <c r="Q2635" s="109">
        <v>71.394999999999996</v>
      </c>
      <c r="R2635" s="109">
        <v>46.914000000000001</v>
      </c>
      <c r="T2635" s="109">
        <v>53</v>
      </c>
      <c r="U2635" s="109">
        <v>19.5</v>
      </c>
    </row>
    <row r="2636" spans="1:21">
      <c r="A2636" s="10">
        <v>43517</v>
      </c>
      <c r="B2636" s="109">
        <v>673.96799999999996</v>
      </c>
      <c r="C2636" s="109">
        <v>165.29400000000001</v>
      </c>
      <c r="D2636" s="109">
        <v>47.71</v>
      </c>
      <c r="E2636" s="109">
        <v>114.80500000000001</v>
      </c>
      <c r="F2636" s="109">
        <v>134.91399999999999</v>
      </c>
      <c r="G2636" s="109">
        <v>73.578999999999994</v>
      </c>
      <c r="H2636" s="109">
        <v>137.91399999999999</v>
      </c>
      <c r="I2636" s="109">
        <v>143</v>
      </c>
      <c r="J2636" s="109">
        <v>110.5</v>
      </c>
      <c r="K2636" s="109">
        <v>187.501</v>
      </c>
      <c r="L2636" s="109">
        <v>322.726</v>
      </c>
      <c r="M2636" s="109">
        <v>30.19</v>
      </c>
      <c r="N2636" s="109">
        <v>51.341999999999999</v>
      </c>
      <c r="O2636" s="109">
        <v>108.738</v>
      </c>
      <c r="P2636" s="109">
        <v>63.856999999999999</v>
      </c>
      <c r="Q2636" s="109">
        <v>70.814999999999998</v>
      </c>
      <c r="R2636" s="109">
        <v>46.225999999999999</v>
      </c>
      <c r="T2636" s="109">
        <v>53</v>
      </c>
      <c r="U2636" s="109">
        <v>19.5</v>
      </c>
    </row>
    <row r="2637" spans="1:21">
      <c r="A2637" s="10">
        <v>43518</v>
      </c>
      <c r="B2637" s="109">
        <v>654.32899999999995</v>
      </c>
      <c r="C2637" s="109">
        <v>164.86799999999999</v>
      </c>
      <c r="D2637" s="109">
        <v>47.633000000000003</v>
      </c>
      <c r="E2637" s="109">
        <v>112.761</v>
      </c>
      <c r="F2637" s="109">
        <v>133.40899999999999</v>
      </c>
      <c r="G2637" s="109">
        <v>73.671000000000006</v>
      </c>
      <c r="H2637" s="109">
        <v>134.03</v>
      </c>
      <c r="I2637" s="109">
        <v>143</v>
      </c>
      <c r="J2637" s="109">
        <v>110.5</v>
      </c>
      <c r="K2637" s="109">
        <v>184.08</v>
      </c>
      <c r="L2637" s="109">
        <v>322.31099999999998</v>
      </c>
      <c r="M2637" s="109">
        <v>30.327000000000002</v>
      </c>
      <c r="N2637" s="109">
        <v>51.261000000000003</v>
      </c>
      <c r="O2637" s="109">
        <v>108.992</v>
      </c>
      <c r="P2637" s="109">
        <v>63.579000000000001</v>
      </c>
      <c r="Q2637" s="109">
        <v>70.299000000000007</v>
      </c>
      <c r="R2637" s="109">
        <v>46.168999999999997</v>
      </c>
      <c r="T2637" s="109">
        <v>53</v>
      </c>
      <c r="U2637" s="109">
        <v>19.5</v>
      </c>
    </row>
    <row r="2638" spans="1:21">
      <c r="A2638" s="10">
        <v>43519</v>
      </c>
      <c r="B2638" s="109">
        <v>654.32899999999995</v>
      </c>
      <c r="C2638" s="109">
        <v>164.86799999999999</v>
      </c>
      <c r="D2638" s="109">
        <v>47.633000000000003</v>
      </c>
      <c r="E2638" s="109">
        <v>112.761</v>
      </c>
      <c r="F2638" s="109">
        <v>133.40899999999999</v>
      </c>
      <c r="G2638" s="109">
        <v>73.671000000000006</v>
      </c>
      <c r="H2638" s="109">
        <v>134.03</v>
      </c>
      <c r="I2638" s="109">
        <v>143</v>
      </c>
      <c r="J2638" s="109">
        <v>110.5</v>
      </c>
      <c r="K2638" s="109">
        <v>184.08</v>
      </c>
      <c r="L2638" s="109">
        <v>322.31099999999998</v>
      </c>
      <c r="M2638" s="109">
        <v>30.327000000000002</v>
      </c>
      <c r="N2638" s="109">
        <v>51.261000000000003</v>
      </c>
      <c r="O2638" s="109">
        <v>108.992</v>
      </c>
      <c r="P2638" s="109">
        <v>63.579000000000001</v>
      </c>
      <c r="Q2638" s="109">
        <v>70.299000000000007</v>
      </c>
      <c r="R2638" s="109">
        <v>46.168999999999997</v>
      </c>
      <c r="T2638" s="109">
        <v>53</v>
      </c>
      <c r="U2638" s="109">
        <v>19.5</v>
      </c>
    </row>
    <row r="2639" spans="1:21">
      <c r="A2639" s="10">
        <v>43520</v>
      </c>
      <c r="B2639" s="109">
        <v>654.32899999999995</v>
      </c>
      <c r="C2639" s="109">
        <v>164.86799999999999</v>
      </c>
      <c r="D2639" s="109">
        <v>47.633000000000003</v>
      </c>
      <c r="E2639" s="109">
        <v>112.761</v>
      </c>
      <c r="F2639" s="109">
        <v>133.40899999999999</v>
      </c>
      <c r="G2639" s="109">
        <v>73.671000000000006</v>
      </c>
      <c r="H2639" s="109">
        <v>134.03</v>
      </c>
      <c r="I2639" s="109">
        <v>143</v>
      </c>
      <c r="J2639" s="109">
        <v>110.5</v>
      </c>
      <c r="K2639" s="109">
        <v>184.08</v>
      </c>
      <c r="L2639" s="109">
        <v>322.31099999999998</v>
      </c>
      <c r="M2639" s="109">
        <v>30.327000000000002</v>
      </c>
      <c r="N2639" s="109">
        <v>51.261000000000003</v>
      </c>
      <c r="O2639" s="109">
        <v>108.992</v>
      </c>
      <c r="P2639" s="109">
        <v>63.579000000000001</v>
      </c>
      <c r="Q2639" s="109">
        <v>70.299000000000007</v>
      </c>
      <c r="R2639" s="109">
        <v>46.168999999999997</v>
      </c>
      <c r="T2639" s="109">
        <v>53</v>
      </c>
      <c r="U2639" s="109">
        <v>19.5</v>
      </c>
    </row>
    <row r="2640" spans="1:21">
      <c r="A2640" s="10">
        <v>43521</v>
      </c>
      <c r="B2640" s="109">
        <v>649.78800000000001</v>
      </c>
      <c r="C2640" s="109">
        <v>161.40299999999999</v>
      </c>
      <c r="D2640" s="109">
        <v>45.360999999999997</v>
      </c>
      <c r="E2640" s="109">
        <v>110.256</v>
      </c>
      <c r="F2640" s="109">
        <v>131.131</v>
      </c>
      <c r="G2640" s="109">
        <v>71.725999999999999</v>
      </c>
      <c r="H2640" s="109">
        <v>130.732</v>
      </c>
      <c r="I2640" s="109">
        <v>143</v>
      </c>
      <c r="J2640" s="109">
        <v>110.5</v>
      </c>
      <c r="K2640" s="109">
        <v>178.029</v>
      </c>
      <c r="L2640" s="109">
        <v>315.38600000000002</v>
      </c>
      <c r="M2640" s="109">
        <v>29.184999999999999</v>
      </c>
      <c r="N2640" s="109">
        <v>48.993000000000002</v>
      </c>
      <c r="O2640" s="109">
        <v>106.283</v>
      </c>
      <c r="P2640" s="109">
        <v>61.814999999999998</v>
      </c>
      <c r="Q2640" s="109">
        <v>67.498999999999995</v>
      </c>
      <c r="R2640" s="109">
        <v>45.671999999999997</v>
      </c>
      <c r="T2640" s="109">
        <v>53</v>
      </c>
      <c r="U2640" s="109">
        <v>19.5</v>
      </c>
    </row>
    <row r="2641" spans="1:21">
      <c r="A2641" s="10">
        <v>43522</v>
      </c>
      <c r="B2641" s="109">
        <v>658.755</v>
      </c>
      <c r="C2641" s="109">
        <v>157.83199999999999</v>
      </c>
      <c r="D2641" s="109">
        <v>45.430999999999997</v>
      </c>
      <c r="E2641" s="109">
        <v>107.742</v>
      </c>
      <c r="F2641" s="109">
        <v>126.047</v>
      </c>
      <c r="G2641" s="109">
        <v>70.992000000000004</v>
      </c>
      <c r="H2641" s="109">
        <v>130.899</v>
      </c>
      <c r="I2641" s="109">
        <v>143</v>
      </c>
      <c r="J2641" s="109">
        <v>110.5</v>
      </c>
      <c r="K2641" s="109">
        <v>174.946</v>
      </c>
      <c r="L2641" s="109">
        <v>310.59899999999999</v>
      </c>
      <c r="M2641" s="109">
        <v>29.231000000000002</v>
      </c>
      <c r="N2641" s="109">
        <v>49.345999999999997</v>
      </c>
      <c r="O2641" s="109">
        <v>106.19199999999999</v>
      </c>
      <c r="P2641" s="109">
        <v>61.688000000000002</v>
      </c>
      <c r="Q2641" s="109">
        <v>67.34</v>
      </c>
      <c r="R2641" s="109">
        <v>46.097999999999999</v>
      </c>
      <c r="T2641" s="109">
        <v>53</v>
      </c>
      <c r="U2641" s="109">
        <v>19.5</v>
      </c>
    </row>
    <row r="2642" spans="1:21">
      <c r="A2642" s="10">
        <v>43523</v>
      </c>
      <c r="B2642" s="109">
        <v>664.48599999999999</v>
      </c>
      <c r="C2642" s="109">
        <v>154.726</v>
      </c>
      <c r="D2642" s="109">
        <v>44.26</v>
      </c>
      <c r="E2642" s="109">
        <v>106.48</v>
      </c>
      <c r="F2642" s="109">
        <v>123.01600000000001</v>
      </c>
      <c r="G2642" s="109">
        <v>69.010999999999996</v>
      </c>
      <c r="H2642" s="109">
        <v>130.01499999999999</v>
      </c>
      <c r="I2642" s="109">
        <v>143</v>
      </c>
      <c r="J2642" s="109">
        <v>110.5</v>
      </c>
      <c r="K2642" s="109">
        <v>175.017</v>
      </c>
      <c r="L2642" s="109">
        <v>305.24099999999999</v>
      </c>
      <c r="M2642" s="109">
        <v>29.117999999999999</v>
      </c>
      <c r="N2642" s="109">
        <v>49.777999999999999</v>
      </c>
      <c r="O2642" s="109">
        <v>105.32899999999999</v>
      </c>
      <c r="P2642" s="109">
        <v>61.320999999999998</v>
      </c>
      <c r="Q2642" s="109">
        <v>65.369</v>
      </c>
      <c r="R2642" s="109">
        <v>45.829000000000001</v>
      </c>
      <c r="T2642" s="109">
        <v>53</v>
      </c>
      <c r="U2642" s="109">
        <v>19.5</v>
      </c>
    </row>
    <row r="2643" spans="1:21">
      <c r="A2643" s="10">
        <v>43524</v>
      </c>
      <c r="B2643" s="109">
        <v>676.52</v>
      </c>
      <c r="C2643" s="109">
        <v>156.22300000000001</v>
      </c>
      <c r="D2643" s="109">
        <v>45.338000000000001</v>
      </c>
      <c r="E2643" s="109">
        <v>107.157</v>
      </c>
      <c r="F2643" s="109">
        <v>124.283</v>
      </c>
      <c r="G2643" s="109">
        <v>69.528000000000006</v>
      </c>
      <c r="H2643" s="109">
        <v>129.16900000000001</v>
      </c>
      <c r="I2643" s="109">
        <v>143</v>
      </c>
      <c r="J2643" s="109">
        <v>110.5</v>
      </c>
      <c r="K2643" s="109">
        <v>175.77199999999999</v>
      </c>
      <c r="L2643" s="109">
        <v>305.28300000000002</v>
      </c>
      <c r="M2643" s="109">
        <v>29.594000000000001</v>
      </c>
      <c r="N2643" s="109">
        <v>49.594000000000001</v>
      </c>
      <c r="O2643" s="109">
        <v>103.828</v>
      </c>
      <c r="P2643" s="109">
        <v>61.051000000000002</v>
      </c>
      <c r="Q2643" s="109">
        <v>64.272000000000006</v>
      </c>
      <c r="R2643" s="109">
        <v>45.621000000000002</v>
      </c>
      <c r="T2643" s="109">
        <v>53</v>
      </c>
      <c r="U2643" s="109">
        <v>19.5</v>
      </c>
    </row>
    <row r="2644" spans="1:21">
      <c r="A2644" s="10">
        <v>43525</v>
      </c>
      <c r="B2644" s="109">
        <v>708.08699999999999</v>
      </c>
      <c r="C2644" s="109">
        <v>157.72900000000001</v>
      </c>
      <c r="D2644" s="109">
        <v>45.786000000000001</v>
      </c>
      <c r="E2644" s="109">
        <v>108.721</v>
      </c>
      <c r="F2644" s="109">
        <v>125.613</v>
      </c>
      <c r="G2644" s="109">
        <v>69.581000000000003</v>
      </c>
      <c r="H2644" s="109">
        <v>130.03700000000001</v>
      </c>
      <c r="I2644" s="109">
        <v>143</v>
      </c>
      <c r="J2644" s="109">
        <v>110.5</v>
      </c>
      <c r="K2644" s="109">
        <v>180.29900000000001</v>
      </c>
      <c r="L2644" s="109">
        <v>310.76900000000001</v>
      </c>
      <c r="M2644" s="109">
        <v>28.931999999999999</v>
      </c>
      <c r="N2644" s="109">
        <v>48.401000000000003</v>
      </c>
      <c r="O2644" s="109">
        <v>99.260999999999996</v>
      </c>
      <c r="P2644" s="109">
        <v>59.619</v>
      </c>
      <c r="Q2644" s="109">
        <v>62.100999999999999</v>
      </c>
      <c r="R2644" s="109">
        <v>44.375</v>
      </c>
      <c r="T2644" s="109">
        <v>53</v>
      </c>
      <c r="U2644" s="109">
        <v>19.5</v>
      </c>
    </row>
    <row r="2645" spans="1:21">
      <c r="A2645" s="10">
        <v>43526</v>
      </c>
      <c r="B2645" s="109">
        <v>708.08699999999999</v>
      </c>
      <c r="C2645" s="109">
        <v>157.72900000000001</v>
      </c>
      <c r="D2645" s="109">
        <v>45.786000000000001</v>
      </c>
      <c r="E2645" s="109">
        <v>108.721</v>
      </c>
      <c r="F2645" s="109">
        <v>125.613</v>
      </c>
      <c r="G2645" s="109">
        <v>69.581000000000003</v>
      </c>
      <c r="H2645" s="109">
        <v>130.03700000000001</v>
      </c>
      <c r="I2645" s="109">
        <v>143</v>
      </c>
      <c r="J2645" s="109">
        <v>110.5</v>
      </c>
      <c r="K2645" s="109">
        <v>180.29900000000001</v>
      </c>
      <c r="L2645" s="109">
        <v>310.76900000000001</v>
      </c>
      <c r="M2645" s="109">
        <v>28.931999999999999</v>
      </c>
      <c r="N2645" s="109">
        <v>48.401000000000003</v>
      </c>
      <c r="O2645" s="109">
        <v>99.260999999999996</v>
      </c>
      <c r="P2645" s="109">
        <v>59.619</v>
      </c>
      <c r="Q2645" s="109">
        <v>62.100999999999999</v>
      </c>
      <c r="R2645" s="109">
        <v>44.375</v>
      </c>
      <c r="T2645" s="109">
        <v>53</v>
      </c>
      <c r="U2645" s="109">
        <v>19.5</v>
      </c>
    </row>
    <row r="2646" spans="1:21">
      <c r="A2646" s="10">
        <v>43527</v>
      </c>
      <c r="B2646" s="109">
        <v>708.08699999999999</v>
      </c>
      <c r="C2646" s="109">
        <v>157.72900000000001</v>
      </c>
      <c r="D2646" s="109">
        <v>45.786000000000001</v>
      </c>
      <c r="E2646" s="109">
        <v>108.721</v>
      </c>
      <c r="F2646" s="109">
        <v>125.613</v>
      </c>
      <c r="G2646" s="109">
        <v>69.581000000000003</v>
      </c>
      <c r="H2646" s="109">
        <v>130.03700000000001</v>
      </c>
      <c r="I2646" s="109">
        <v>143</v>
      </c>
      <c r="J2646" s="109">
        <v>110.5</v>
      </c>
      <c r="K2646" s="109">
        <v>180.29900000000001</v>
      </c>
      <c r="L2646" s="109">
        <v>310.76900000000001</v>
      </c>
      <c r="M2646" s="109">
        <v>28.931999999999999</v>
      </c>
      <c r="N2646" s="109">
        <v>48.401000000000003</v>
      </c>
      <c r="O2646" s="109">
        <v>99.260999999999996</v>
      </c>
      <c r="P2646" s="109">
        <v>59.619</v>
      </c>
      <c r="Q2646" s="109">
        <v>62.100999999999999</v>
      </c>
      <c r="R2646" s="109">
        <v>44.375</v>
      </c>
      <c r="T2646" s="109">
        <v>53</v>
      </c>
      <c r="U2646" s="109">
        <v>19.5</v>
      </c>
    </row>
    <row r="2647" spans="1:21">
      <c r="A2647" s="10">
        <v>43528</v>
      </c>
      <c r="B2647" s="109">
        <v>729.64499999999998</v>
      </c>
      <c r="C2647" s="109">
        <v>159.429</v>
      </c>
      <c r="D2647" s="109">
        <v>46.709000000000003</v>
      </c>
      <c r="E2647" s="109">
        <v>110.47199999999999</v>
      </c>
      <c r="F2647" s="109">
        <v>127.765</v>
      </c>
      <c r="G2647" s="109">
        <v>69.641000000000005</v>
      </c>
      <c r="H2647" s="109">
        <v>130.21700000000001</v>
      </c>
      <c r="I2647" s="109">
        <v>143</v>
      </c>
      <c r="J2647" s="109">
        <v>110.5</v>
      </c>
      <c r="K2647" s="109">
        <v>182.00700000000001</v>
      </c>
      <c r="L2647" s="109">
        <v>312.95600000000002</v>
      </c>
      <c r="M2647" s="109">
        <v>27.907</v>
      </c>
      <c r="N2647" s="109">
        <v>47.043999999999997</v>
      </c>
      <c r="O2647" s="109">
        <v>97.085999999999999</v>
      </c>
      <c r="P2647" s="109">
        <v>57.383000000000003</v>
      </c>
      <c r="Q2647" s="109">
        <v>60.082000000000001</v>
      </c>
      <c r="R2647" s="109">
        <v>43.978000000000002</v>
      </c>
      <c r="T2647" s="109">
        <v>53</v>
      </c>
      <c r="U2647" s="109">
        <v>19.5</v>
      </c>
    </row>
    <row r="2648" spans="1:21">
      <c r="A2648" s="10">
        <v>43529</v>
      </c>
      <c r="B2648" s="109">
        <v>751.36400000000003</v>
      </c>
      <c r="C2648" s="109">
        <v>161.95099999999999</v>
      </c>
      <c r="D2648" s="109">
        <v>46.591999999999999</v>
      </c>
      <c r="E2648" s="109">
        <v>111.274</v>
      </c>
      <c r="F2648" s="109">
        <v>127.80500000000001</v>
      </c>
      <c r="G2648" s="109">
        <v>68.177999999999997</v>
      </c>
      <c r="H2648" s="109">
        <v>127.127</v>
      </c>
      <c r="I2648" s="109">
        <v>143</v>
      </c>
      <c r="J2648" s="109">
        <v>110.5</v>
      </c>
      <c r="K2648" s="109">
        <v>179.40100000000001</v>
      </c>
      <c r="L2648" s="109">
        <v>317.255</v>
      </c>
      <c r="M2648" s="109">
        <v>28.11</v>
      </c>
      <c r="N2648" s="109">
        <v>45.706000000000003</v>
      </c>
      <c r="O2648" s="109">
        <v>94.787999999999997</v>
      </c>
      <c r="P2648" s="109">
        <v>57.904000000000003</v>
      </c>
      <c r="Q2648" s="109">
        <v>59.706000000000003</v>
      </c>
      <c r="R2648" s="109">
        <v>44.307000000000002</v>
      </c>
      <c r="T2648" s="109">
        <v>53</v>
      </c>
      <c r="U2648" s="109">
        <v>19.5</v>
      </c>
    </row>
    <row r="2649" spans="1:21">
      <c r="A2649" s="10">
        <v>43530</v>
      </c>
      <c r="B2649" s="109">
        <v>740.36</v>
      </c>
      <c r="C2649" s="109">
        <v>163.566</v>
      </c>
      <c r="D2649" s="109">
        <v>46.923999999999999</v>
      </c>
      <c r="E2649" s="109">
        <v>111.491</v>
      </c>
      <c r="F2649" s="109">
        <v>128.01900000000001</v>
      </c>
      <c r="G2649" s="109">
        <v>67.850999999999999</v>
      </c>
      <c r="H2649" s="109">
        <v>126.185</v>
      </c>
      <c r="I2649" s="109">
        <v>143</v>
      </c>
      <c r="J2649" s="109">
        <v>110.5</v>
      </c>
      <c r="K2649" s="109">
        <v>180.16200000000001</v>
      </c>
      <c r="L2649" s="109">
        <v>317.76499999999999</v>
      </c>
      <c r="M2649" s="109">
        <v>28.454999999999998</v>
      </c>
      <c r="N2649" s="109">
        <v>46.652000000000001</v>
      </c>
      <c r="O2649" s="109">
        <v>96.656000000000006</v>
      </c>
      <c r="P2649" s="109">
        <v>58.838000000000001</v>
      </c>
      <c r="Q2649" s="109">
        <v>60.292000000000002</v>
      </c>
      <c r="R2649" s="109">
        <v>44.360999999999997</v>
      </c>
      <c r="T2649" s="109">
        <v>53</v>
      </c>
      <c r="U2649" s="109">
        <v>19.5</v>
      </c>
    </row>
    <row r="2650" spans="1:21">
      <c r="A2650" s="10">
        <v>43531</v>
      </c>
      <c r="B2650" s="109">
        <v>768.58399999999995</v>
      </c>
      <c r="C2650" s="109">
        <v>165.297</v>
      </c>
      <c r="D2650" s="109">
        <v>47.5</v>
      </c>
      <c r="E2650" s="109">
        <v>112.64100000000001</v>
      </c>
      <c r="F2650" s="109">
        <v>129.78899999999999</v>
      </c>
      <c r="G2650" s="109">
        <v>68.454999999999998</v>
      </c>
      <c r="H2650" s="109">
        <v>127.431</v>
      </c>
      <c r="I2650" s="109">
        <v>143</v>
      </c>
      <c r="J2650" s="109">
        <v>110.5</v>
      </c>
      <c r="K2650" s="109">
        <v>183.881</v>
      </c>
      <c r="L2650" s="109">
        <v>328.59399999999999</v>
      </c>
      <c r="M2650" s="109">
        <v>28.838999999999999</v>
      </c>
      <c r="N2650" s="109">
        <v>47.902999999999999</v>
      </c>
      <c r="O2650" s="109">
        <v>98.305000000000007</v>
      </c>
      <c r="P2650" s="109">
        <v>59.36</v>
      </c>
      <c r="Q2650" s="109">
        <v>61.869</v>
      </c>
      <c r="R2650" s="109">
        <v>44.985999999999997</v>
      </c>
      <c r="T2650" s="109">
        <v>53</v>
      </c>
      <c r="U2650" s="109">
        <v>19.5</v>
      </c>
    </row>
    <row r="2651" spans="1:21">
      <c r="A2651" s="10">
        <v>43532</v>
      </c>
      <c r="B2651" s="109">
        <v>759.55799999999999</v>
      </c>
      <c r="C2651" s="109">
        <v>164.136</v>
      </c>
      <c r="D2651" s="109">
        <v>47.470999999999997</v>
      </c>
      <c r="E2651" s="109">
        <v>112.657</v>
      </c>
      <c r="F2651" s="109">
        <v>128.607</v>
      </c>
      <c r="G2651" s="109">
        <v>68.304000000000002</v>
      </c>
      <c r="H2651" s="109">
        <v>128.44499999999999</v>
      </c>
      <c r="I2651" s="109">
        <v>143</v>
      </c>
      <c r="J2651" s="109">
        <v>110.5</v>
      </c>
      <c r="K2651" s="109">
        <v>185.31200000000001</v>
      </c>
      <c r="L2651" s="109">
        <v>331.30599999999998</v>
      </c>
      <c r="M2651" s="109">
        <v>30.370999999999999</v>
      </c>
      <c r="N2651" s="109">
        <v>51.311999999999998</v>
      </c>
      <c r="O2651" s="109">
        <v>103.824</v>
      </c>
      <c r="P2651" s="109">
        <v>63.33</v>
      </c>
      <c r="Q2651" s="109">
        <v>66.424000000000007</v>
      </c>
      <c r="R2651" s="109">
        <v>46.238999999999997</v>
      </c>
      <c r="T2651" s="109">
        <v>53</v>
      </c>
      <c r="U2651" s="109">
        <v>19.5</v>
      </c>
    </row>
    <row r="2652" spans="1:21">
      <c r="A2652" s="10">
        <v>43533</v>
      </c>
      <c r="B2652" s="109">
        <v>759.55799999999999</v>
      </c>
      <c r="C2652" s="109">
        <v>164.136</v>
      </c>
      <c r="D2652" s="109">
        <v>47.470999999999997</v>
      </c>
      <c r="E2652" s="109">
        <v>112.657</v>
      </c>
      <c r="F2652" s="109">
        <v>128.607</v>
      </c>
      <c r="G2652" s="109">
        <v>68.304000000000002</v>
      </c>
      <c r="H2652" s="109">
        <v>128.44499999999999</v>
      </c>
      <c r="I2652" s="109">
        <v>143</v>
      </c>
      <c r="J2652" s="109">
        <v>110.5</v>
      </c>
      <c r="K2652" s="109">
        <v>185.31200000000001</v>
      </c>
      <c r="L2652" s="109">
        <v>331.30599999999998</v>
      </c>
      <c r="M2652" s="109">
        <v>30.370999999999999</v>
      </c>
      <c r="N2652" s="109">
        <v>51.311999999999998</v>
      </c>
      <c r="O2652" s="109">
        <v>103.824</v>
      </c>
      <c r="P2652" s="109">
        <v>63.33</v>
      </c>
      <c r="Q2652" s="109">
        <v>66.424000000000007</v>
      </c>
      <c r="R2652" s="109">
        <v>46.238999999999997</v>
      </c>
      <c r="T2652" s="109">
        <v>53</v>
      </c>
      <c r="U2652" s="109">
        <v>19.5</v>
      </c>
    </row>
    <row r="2653" spans="1:21">
      <c r="A2653" s="10">
        <v>43534</v>
      </c>
      <c r="B2653" s="109">
        <v>759.55799999999999</v>
      </c>
      <c r="C2653" s="109">
        <v>164.136</v>
      </c>
      <c r="D2653" s="109">
        <v>47.470999999999997</v>
      </c>
      <c r="E2653" s="109">
        <v>112.657</v>
      </c>
      <c r="F2653" s="109">
        <v>128.607</v>
      </c>
      <c r="G2653" s="109">
        <v>68.304000000000002</v>
      </c>
      <c r="H2653" s="109">
        <v>128.44499999999999</v>
      </c>
      <c r="I2653" s="109">
        <v>143</v>
      </c>
      <c r="J2653" s="109">
        <v>110.5</v>
      </c>
      <c r="K2653" s="109">
        <v>185.31200000000001</v>
      </c>
      <c r="L2653" s="109">
        <v>331.30599999999998</v>
      </c>
      <c r="M2653" s="109">
        <v>30.370999999999999</v>
      </c>
      <c r="N2653" s="109">
        <v>51.311999999999998</v>
      </c>
      <c r="O2653" s="109">
        <v>103.824</v>
      </c>
      <c r="P2653" s="109">
        <v>63.33</v>
      </c>
      <c r="Q2653" s="109">
        <v>66.424000000000007</v>
      </c>
      <c r="R2653" s="109">
        <v>46.238999999999997</v>
      </c>
      <c r="T2653" s="109">
        <v>53</v>
      </c>
      <c r="U2653" s="109">
        <v>19.5</v>
      </c>
    </row>
    <row r="2654" spans="1:21">
      <c r="A2654" s="10">
        <v>43535</v>
      </c>
      <c r="B2654" s="109">
        <v>735.13400000000001</v>
      </c>
      <c r="C2654" s="109">
        <v>157.1</v>
      </c>
      <c r="D2654" s="109">
        <v>46.268999999999998</v>
      </c>
      <c r="E2654" s="109">
        <v>108.38800000000001</v>
      </c>
      <c r="F2654" s="109">
        <v>124.273</v>
      </c>
      <c r="G2654" s="109">
        <v>65.721000000000004</v>
      </c>
      <c r="H2654" s="109">
        <v>125.759</v>
      </c>
      <c r="I2654" s="109">
        <v>143</v>
      </c>
      <c r="J2654" s="109">
        <v>110.5</v>
      </c>
      <c r="K2654" s="109">
        <v>180.27099999999999</v>
      </c>
      <c r="L2654" s="109">
        <v>329.416</v>
      </c>
      <c r="M2654" s="109">
        <v>29.446000000000002</v>
      </c>
      <c r="N2654" s="109">
        <v>53.344999999999999</v>
      </c>
      <c r="O2654" s="109">
        <v>87.731999999999999</v>
      </c>
      <c r="P2654" s="109">
        <v>60.704000000000001</v>
      </c>
      <c r="Q2654" s="109">
        <v>66.004000000000005</v>
      </c>
      <c r="R2654" s="109">
        <v>45.238</v>
      </c>
      <c r="T2654" s="109">
        <v>53</v>
      </c>
      <c r="U2654" s="109">
        <v>19.5</v>
      </c>
    </row>
    <row r="2655" spans="1:21">
      <c r="A2655" s="10">
        <v>43536</v>
      </c>
      <c r="B2655" s="109">
        <v>745.95500000000004</v>
      </c>
      <c r="C2655" s="109">
        <v>156.893</v>
      </c>
      <c r="D2655" s="109">
        <v>46.058999999999997</v>
      </c>
      <c r="E2655" s="109">
        <v>109.386</v>
      </c>
      <c r="F2655" s="109">
        <v>125.114</v>
      </c>
      <c r="G2655" s="109">
        <v>65.311999999999998</v>
      </c>
      <c r="H2655" s="109">
        <v>124.717</v>
      </c>
      <c r="I2655" s="109">
        <v>143</v>
      </c>
      <c r="J2655" s="109">
        <v>110.5</v>
      </c>
      <c r="K2655" s="109">
        <v>176.357</v>
      </c>
      <c r="L2655" s="109">
        <v>324.077</v>
      </c>
      <c r="M2655" s="109">
        <v>29.155000000000001</v>
      </c>
      <c r="N2655" s="109">
        <v>51.067</v>
      </c>
      <c r="O2655" s="109">
        <v>84.682000000000002</v>
      </c>
      <c r="P2655" s="109">
        <v>59.432000000000002</v>
      </c>
      <c r="Q2655" s="109">
        <v>64.037000000000006</v>
      </c>
      <c r="R2655" s="109">
        <v>44.411000000000001</v>
      </c>
      <c r="T2655" s="109">
        <v>53</v>
      </c>
      <c r="U2655" s="109">
        <v>19.5</v>
      </c>
    </row>
    <row r="2656" spans="1:21">
      <c r="A2656" s="10">
        <v>43537</v>
      </c>
      <c r="B2656" s="109">
        <v>765.35400000000004</v>
      </c>
      <c r="C2656" s="109">
        <v>156.65700000000001</v>
      </c>
      <c r="D2656" s="109">
        <v>45.506</v>
      </c>
      <c r="E2656" s="109">
        <v>109.61</v>
      </c>
      <c r="F2656" s="109">
        <v>126.22199999999999</v>
      </c>
      <c r="G2656" s="109">
        <v>65.165999999999997</v>
      </c>
      <c r="H2656" s="109">
        <v>125.218</v>
      </c>
      <c r="I2656" s="109">
        <v>143</v>
      </c>
      <c r="J2656" s="109">
        <v>110.5</v>
      </c>
      <c r="K2656" s="109">
        <v>176.303</v>
      </c>
      <c r="L2656" s="109">
        <v>321.22199999999998</v>
      </c>
      <c r="M2656" s="109">
        <v>29.54</v>
      </c>
      <c r="N2656" s="109">
        <v>50.576000000000001</v>
      </c>
      <c r="O2656" s="109">
        <v>85.018000000000001</v>
      </c>
      <c r="P2656" s="109">
        <v>59.555999999999997</v>
      </c>
      <c r="Q2656" s="109">
        <v>63.433</v>
      </c>
      <c r="R2656" s="109">
        <v>44.863</v>
      </c>
      <c r="T2656" s="109">
        <v>53</v>
      </c>
      <c r="U2656" s="109">
        <v>19.5</v>
      </c>
    </row>
  </sheetData>
  <conditionalFormatting sqref="C13:U20">
    <cfRule type="cellIs" dxfId="44" priority="9" operator="lessThan">
      <formula>0</formula>
    </cfRule>
    <cfRule type="cellIs" dxfId="43" priority="10" operator="greaterThan">
      <formula>0</formula>
    </cfRule>
  </conditionalFormatting>
  <conditionalFormatting sqref="B13 B15 B17 B19:B20">
    <cfRule type="cellIs" dxfId="42" priority="7" operator="lessThan">
      <formula>0</formula>
    </cfRule>
    <cfRule type="cellIs" dxfId="41" priority="8" operator="greaterThan">
      <formula>0</formula>
    </cfRule>
  </conditionalFormatting>
  <conditionalFormatting sqref="B14">
    <cfRule type="cellIs" dxfId="40" priority="5" operator="lessThan">
      <formula>0</formula>
    </cfRule>
    <cfRule type="cellIs" dxfId="39" priority="6" operator="greaterThan">
      <formula>0</formula>
    </cfRule>
  </conditionalFormatting>
  <conditionalFormatting sqref="B16">
    <cfRule type="cellIs" dxfId="38" priority="3" operator="lessThan">
      <formula>0</formula>
    </cfRule>
    <cfRule type="cellIs" dxfId="37" priority="4" operator="greaterThan">
      <formula>0</formula>
    </cfRule>
  </conditionalFormatting>
  <conditionalFormatting sqref="B18">
    <cfRule type="cellIs" dxfId="36" priority="1" operator="lessThan">
      <formula>0</formula>
    </cfRule>
    <cfRule type="cellIs" dxfId="35" priority="2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/>
  </sheetPr>
  <dimension ref="B1:V82"/>
  <sheetViews>
    <sheetView workbookViewId="0"/>
  </sheetViews>
  <sheetFormatPr baseColWidth="10" defaultRowHeight="15"/>
  <cols>
    <col min="1" max="1" width="12.7109375" customWidth="1"/>
    <col min="2" max="2" width="19.7109375" customWidth="1"/>
    <col min="3" max="3" width="15.7109375" customWidth="1"/>
    <col min="4" max="6" width="10.7109375" customWidth="1"/>
    <col min="7" max="7" width="3.85546875" customWidth="1"/>
    <col min="8" max="8" width="29" customWidth="1"/>
    <col min="9" max="13" width="12.7109375" customWidth="1"/>
  </cols>
  <sheetData>
    <row r="1" spans="2:12">
      <c r="C1" s="2"/>
      <c r="D1" s="2"/>
      <c r="E1" s="2"/>
      <c r="F1" s="2"/>
    </row>
    <row r="2" spans="2:12">
      <c r="B2" s="120" t="s">
        <v>190</v>
      </c>
      <c r="C2" s="120"/>
      <c r="D2" s="120"/>
      <c r="E2" s="120"/>
      <c r="F2" s="120"/>
      <c r="G2" s="26"/>
    </row>
    <row r="3" spans="2:12" s="27" customFormat="1">
      <c r="B3" s="28" t="e">
        <f>+#REF!</f>
        <v>#REF!</v>
      </c>
      <c r="C3" s="29" t="s">
        <v>192</v>
      </c>
      <c r="D3" s="29" t="s">
        <v>193</v>
      </c>
      <c r="E3" s="29" t="s">
        <v>194</v>
      </c>
      <c r="F3" s="29" t="s">
        <v>195</v>
      </c>
      <c r="H3"/>
      <c r="I3"/>
      <c r="J3"/>
      <c r="K3"/>
      <c r="L3"/>
    </row>
    <row r="4" spans="2:12">
      <c r="B4" s="30" t="s">
        <v>203</v>
      </c>
      <c r="C4" s="30"/>
      <c r="D4" s="30"/>
      <c r="E4" s="31"/>
      <c r="F4" s="31"/>
    </row>
    <row r="5" spans="2:12">
      <c r="B5" s="32" t="s">
        <v>46</v>
      </c>
      <c r="C5" s="40" t="e">
        <f>+#REF!</f>
        <v>#REF!</v>
      </c>
      <c r="D5" s="33" t="e">
        <f t="array" ref="D5:F5">+TRANSPOSE(#REF!)</f>
        <v>#REF!</v>
      </c>
      <c r="E5" s="33" t="e">
        <v>#REF!</v>
      </c>
      <c r="F5" s="33" t="e">
        <v>#REF!</v>
      </c>
    </row>
    <row r="6" spans="2:12">
      <c r="B6" s="32"/>
      <c r="C6" s="40"/>
      <c r="D6" s="33"/>
      <c r="E6" s="33"/>
      <c r="F6" s="33"/>
    </row>
    <row r="7" spans="2:12">
      <c r="B7" s="32"/>
      <c r="C7" s="40"/>
      <c r="D7" s="33"/>
      <c r="E7" s="33"/>
      <c r="F7" s="33"/>
    </row>
    <row r="8" spans="2:12">
      <c r="B8" s="32"/>
      <c r="C8" s="40"/>
      <c r="D8" s="33"/>
      <c r="E8" s="33"/>
      <c r="F8" s="33"/>
    </row>
    <row r="9" spans="2:12">
      <c r="B9" s="30" t="s">
        <v>197</v>
      </c>
      <c r="C9" s="30"/>
      <c r="D9" s="30"/>
      <c r="E9" s="31"/>
      <c r="F9" s="31"/>
    </row>
    <row r="10" spans="2:12">
      <c r="B10" s="32" t="s">
        <v>5</v>
      </c>
      <c r="C10" s="36" t="e">
        <f>+#REF!</f>
        <v>#REF!</v>
      </c>
      <c r="D10" s="33" t="e">
        <f t="array" ref="D10:F10">+TRANSPOSE(#REF!)</f>
        <v>#REF!</v>
      </c>
      <c r="E10" s="33" t="e">
        <v>#REF!</v>
      </c>
      <c r="F10" s="33" t="e">
        <v>#REF!</v>
      </c>
    </row>
    <row r="11" spans="2:12">
      <c r="B11" s="32" t="s">
        <v>9</v>
      </c>
      <c r="C11" s="34" t="e">
        <f>+#REF!</f>
        <v>#REF!</v>
      </c>
      <c r="D11" s="33" t="e">
        <f t="array" ref="D11:F11">+TRANSPOSE(#REF!)</f>
        <v>#REF!</v>
      </c>
      <c r="E11" s="33" t="e">
        <v>#REF!</v>
      </c>
      <c r="F11" s="33" t="e">
        <v>#REF!</v>
      </c>
    </row>
    <row r="12" spans="2:12">
      <c r="B12" s="32" t="s">
        <v>13</v>
      </c>
      <c r="C12" s="36" t="e">
        <f>+#REF!</f>
        <v>#REF!</v>
      </c>
      <c r="D12" s="33" t="e">
        <f t="array" ref="D12:F12">+TRANSPOSE(#REF!)</f>
        <v>#REF!</v>
      </c>
      <c r="E12" s="33" t="e">
        <v>#REF!</v>
      </c>
      <c r="F12" s="33" t="e">
        <v>#REF!</v>
      </c>
    </row>
    <row r="13" spans="2:12">
      <c r="B13" s="32" t="s">
        <v>14</v>
      </c>
      <c r="C13" s="36" t="e">
        <f>+#REF!</f>
        <v>#REF!</v>
      </c>
      <c r="D13" s="33" t="e">
        <f t="array" ref="D13:F13">+TRANSPOSE(#REF!)</f>
        <v>#REF!</v>
      </c>
      <c r="E13" s="33" t="e">
        <v>#REF!</v>
      </c>
      <c r="F13" s="33" t="e">
        <v>#REF!</v>
      </c>
    </row>
    <row r="14" spans="2:12">
      <c r="B14" s="30" t="s">
        <v>200</v>
      </c>
      <c r="C14" s="30"/>
      <c r="D14" s="37"/>
      <c r="E14" s="31"/>
      <c r="F14" s="31"/>
    </row>
    <row r="15" spans="2:12">
      <c r="B15" s="32" t="s">
        <v>0</v>
      </c>
      <c r="C15" s="36" t="e">
        <f>+#REF!</f>
        <v>#REF!</v>
      </c>
      <c r="D15" s="33" t="e">
        <f t="array" ref="D15:F15">+TRANSPOSE(#REF!)</f>
        <v>#REF!</v>
      </c>
      <c r="E15" s="33" t="e">
        <v>#REF!</v>
      </c>
      <c r="F15" s="33" t="e">
        <v>#REF!</v>
      </c>
    </row>
    <row r="16" spans="2:12">
      <c r="B16" s="32" t="s">
        <v>12</v>
      </c>
      <c r="C16" s="36" t="e">
        <f>+#REF!</f>
        <v>#REF!</v>
      </c>
      <c r="D16" s="33" t="e">
        <f t="array" ref="D16:F16">+TRANSPOSE(#REF!)</f>
        <v>#REF!</v>
      </c>
      <c r="E16" s="33" t="e">
        <v>#REF!</v>
      </c>
      <c r="F16" s="33" t="e">
        <v>#REF!</v>
      </c>
    </row>
    <row r="17" spans="2:13">
      <c r="B17" s="32" t="s">
        <v>3</v>
      </c>
      <c r="C17" s="36" t="e">
        <f>+#REF!</f>
        <v>#REF!</v>
      </c>
      <c r="D17" s="33" t="e">
        <f t="array" ref="D17:F17">+TRANSPOSE(#REF!)</f>
        <v>#REF!</v>
      </c>
      <c r="E17" s="33" t="e">
        <v>#REF!</v>
      </c>
      <c r="F17" s="33" t="e">
        <v>#REF!</v>
      </c>
    </row>
    <row r="18" spans="2:13">
      <c r="B18" s="32" t="s">
        <v>2</v>
      </c>
      <c r="C18" s="36" t="e">
        <f>+#REF!</f>
        <v>#REF!</v>
      </c>
      <c r="D18" s="33" t="e">
        <f t="array" ref="D18:F18">+TRANSPOSE(#REF!)</f>
        <v>#REF!</v>
      </c>
      <c r="E18" s="33" t="e">
        <v>#REF!</v>
      </c>
      <c r="F18" s="33" t="e">
        <v>#REF!</v>
      </c>
    </row>
    <row r="19" spans="2:13">
      <c r="B19" s="32" t="s">
        <v>201</v>
      </c>
      <c r="C19" s="36" t="e">
        <f>+#REF!</f>
        <v>#REF!</v>
      </c>
      <c r="D19" s="33" t="e">
        <f t="array" ref="D19:F19">+TRANSPOSE(#REF!)</f>
        <v>#REF!</v>
      </c>
      <c r="E19" s="33" t="e">
        <v>#REF!</v>
      </c>
      <c r="F19" s="33" t="e">
        <v>#REF!</v>
      </c>
    </row>
    <row r="20" spans="2:13">
      <c r="B20" s="30" t="s">
        <v>202</v>
      </c>
      <c r="C20" s="30"/>
      <c r="D20" s="37"/>
      <c r="E20" s="31"/>
      <c r="F20" s="31"/>
    </row>
    <row r="21" spans="2:13">
      <c r="B21" s="32" t="s">
        <v>1</v>
      </c>
      <c r="C21" s="36" t="e">
        <f>+#REF!</f>
        <v>#REF!</v>
      </c>
      <c r="D21" s="33" t="e">
        <f t="array" ref="D21:F21">+TRANSPOSE(#REF!)</f>
        <v>#REF!</v>
      </c>
      <c r="E21" s="33" t="e">
        <v>#REF!</v>
      </c>
      <c r="F21" s="33" t="e">
        <v>#REF!</v>
      </c>
    </row>
    <row r="22" spans="2:13">
      <c r="B22" s="32" t="s">
        <v>6</v>
      </c>
      <c r="C22" s="36" t="e">
        <f>+#REF!</f>
        <v>#REF!</v>
      </c>
      <c r="D22" s="33" t="e">
        <f t="array" ref="D22:F22">+TRANSPOSE(#REF!)</f>
        <v>#REF!</v>
      </c>
      <c r="E22" s="33" t="e">
        <v>#REF!</v>
      </c>
      <c r="F22" s="33" t="e">
        <v>#REF!</v>
      </c>
    </row>
    <row r="23" spans="2:13">
      <c r="B23" s="32" t="s">
        <v>30</v>
      </c>
      <c r="C23" s="36" t="e">
        <f>+#REF!</f>
        <v>#REF!</v>
      </c>
      <c r="D23" s="33" t="e">
        <f t="array" ref="D23:F23">+TRANSPOSE(#REF!)</f>
        <v>#REF!</v>
      </c>
      <c r="E23" s="33" t="e">
        <v>#REF!</v>
      </c>
      <c r="F23" s="33" t="e">
        <v>#REF!</v>
      </c>
    </row>
    <row r="27" spans="2:13">
      <c r="G27" s="26"/>
      <c r="H27" s="121" t="s">
        <v>191</v>
      </c>
      <c r="I27" s="122"/>
      <c r="J27" s="122"/>
      <c r="K27" s="122"/>
      <c r="L27" s="122"/>
      <c r="M27" s="122"/>
    </row>
    <row r="28" spans="2:13">
      <c r="G28" s="27"/>
      <c r="H28" s="28" t="e">
        <f>+#REF!</f>
        <v>#REF!</v>
      </c>
      <c r="I28" s="29" t="s">
        <v>196</v>
      </c>
      <c r="J28" s="29" t="s">
        <v>193</v>
      </c>
      <c r="K28" s="29" t="s">
        <v>194</v>
      </c>
      <c r="L28" s="29" t="s">
        <v>195</v>
      </c>
      <c r="M28" s="29" t="s">
        <v>220</v>
      </c>
    </row>
    <row r="29" spans="2:13" ht="15" customHeight="1">
      <c r="H29" s="30" t="s">
        <v>203</v>
      </c>
      <c r="I29" s="30"/>
      <c r="J29" s="31"/>
      <c r="K29" s="31"/>
      <c r="L29" s="31"/>
      <c r="M29" s="31"/>
    </row>
    <row r="30" spans="2:13" ht="15" customHeight="1">
      <c r="H30" s="32" t="s">
        <v>185</v>
      </c>
      <c r="I30" s="34" t="e">
        <f>+#REF!</f>
        <v>#REF!</v>
      </c>
      <c r="J30" s="35" t="e">
        <f t="array" ref="J30:M30">+TRANSPOSE(#REF!)</f>
        <v>#REF!</v>
      </c>
      <c r="K30" s="35" t="e">
        <v>#REF!</v>
      </c>
      <c r="L30" s="35" t="e">
        <v>#REF!</v>
      </c>
      <c r="M30" s="35" t="e">
        <v>#REF!</v>
      </c>
    </row>
    <row r="31" spans="2:13">
      <c r="H31" s="32" t="s">
        <v>33</v>
      </c>
      <c r="I31" s="34" t="e">
        <f>+#REF!</f>
        <v>#REF!</v>
      </c>
      <c r="J31" s="35" t="e">
        <f t="array" ref="J31:M31">+TRANSPOSE(#REF!)</f>
        <v>#REF!</v>
      </c>
      <c r="K31" s="35" t="e">
        <v>#REF!</v>
      </c>
      <c r="L31" s="35" t="e">
        <v>#REF!</v>
      </c>
      <c r="M31" s="35" t="e">
        <v>#REF!</v>
      </c>
    </row>
    <row r="32" spans="2:13">
      <c r="H32" s="32" t="s">
        <v>34</v>
      </c>
      <c r="I32" s="34" t="e">
        <f>+#REF!</f>
        <v>#REF!</v>
      </c>
      <c r="J32" s="35" t="e">
        <f t="array" ref="J32:M32">+TRANSPOSE(#REF!)</f>
        <v>#REF!</v>
      </c>
      <c r="K32" s="35" t="e">
        <v>#REF!</v>
      </c>
      <c r="L32" s="35" t="e">
        <v>#REF!</v>
      </c>
      <c r="M32" s="35" t="e">
        <v>#REF!</v>
      </c>
    </row>
    <row r="33" spans="8:22">
      <c r="H33" s="32" t="s">
        <v>35</v>
      </c>
      <c r="I33" s="34" t="e">
        <f>+#REF!</f>
        <v>#REF!</v>
      </c>
      <c r="J33" s="35" t="e">
        <f t="array" ref="J33:M33">+TRANSPOSE(#REF!)</f>
        <v>#REF!</v>
      </c>
      <c r="K33" s="35" t="e">
        <v>#REF!</v>
      </c>
      <c r="L33" s="35" t="e">
        <v>#REF!</v>
      </c>
      <c r="M33" s="35" t="e">
        <v>#REF!</v>
      </c>
    </row>
    <row r="34" spans="8:22">
      <c r="H34" s="30" t="s">
        <v>198</v>
      </c>
      <c r="I34" s="38"/>
      <c r="J34" s="39"/>
      <c r="K34" s="39"/>
      <c r="L34" s="39"/>
      <c r="M34" s="39"/>
    </row>
    <row r="35" spans="8:22">
      <c r="H35" s="32" t="s">
        <v>5</v>
      </c>
      <c r="I35" s="34" t="e">
        <f>+#REF!</f>
        <v>#REF!</v>
      </c>
      <c r="J35" s="35" t="e">
        <f t="array" ref="J35:M35">+TRANSPOSE(#REF!)</f>
        <v>#REF!</v>
      </c>
      <c r="K35" s="35" t="e">
        <v>#REF!</v>
      </c>
      <c r="L35" s="35" t="e">
        <v>#REF!</v>
      </c>
      <c r="M35" s="35" t="e">
        <v>#REF!</v>
      </c>
      <c r="Q35" s="18"/>
      <c r="R35" s="17"/>
      <c r="S35" s="17"/>
      <c r="T35" s="17"/>
      <c r="U35" s="17"/>
      <c r="V35" s="17"/>
    </row>
    <row r="36" spans="8:22">
      <c r="H36" s="32" t="s">
        <v>9</v>
      </c>
      <c r="I36" s="34" t="e">
        <f>+#REF!</f>
        <v>#REF!</v>
      </c>
      <c r="J36" s="35" t="e">
        <f t="array" ref="J36:M36">+TRANSPOSE(#REF!)</f>
        <v>#REF!</v>
      </c>
      <c r="K36" s="35" t="e">
        <v>#REF!</v>
      </c>
      <c r="L36" s="35" t="e">
        <v>#REF!</v>
      </c>
      <c r="M36" s="35" t="e">
        <v>#REF!</v>
      </c>
      <c r="Q36" s="18"/>
      <c r="R36" s="17"/>
      <c r="S36" s="17"/>
      <c r="T36" s="17"/>
      <c r="U36" s="17"/>
      <c r="V36" s="17"/>
    </row>
    <row r="37" spans="8:22">
      <c r="H37" s="32" t="s">
        <v>13</v>
      </c>
      <c r="I37" s="34" t="e">
        <f>+#REF!</f>
        <v>#REF!</v>
      </c>
      <c r="J37" s="35" t="e">
        <f t="array" ref="J37:M37">+TRANSPOSE(#REF!)</f>
        <v>#REF!</v>
      </c>
      <c r="K37" s="35" t="e">
        <v>#REF!</v>
      </c>
      <c r="L37" s="35" t="e">
        <v>#REF!</v>
      </c>
      <c r="M37" s="35" t="e">
        <v>#REF!</v>
      </c>
      <c r="Q37" s="18"/>
      <c r="R37" s="17"/>
      <c r="S37" s="17"/>
      <c r="T37" s="17"/>
      <c r="U37" s="17"/>
      <c r="V37" s="17"/>
    </row>
    <row r="38" spans="8:22">
      <c r="H38" s="32" t="s">
        <v>14</v>
      </c>
      <c r="I38" s="34" t="s">
        <v>199</v>
      </c>
      <c r="J38" s="34" t="s">
        <v>199</v>
      </c>
      <c r="K38" s="34" t="s">
        <v>199</v>
      </c>
      <c r="L38" s="34" t="s">
        <v>199</v>
      </c>
      <c r="M38" s="34" t="s">
        <v>199</v>
      </c>
      <c r="Q38" s="18"/>
      <c r="R38" s="17"/>
      <c r="S38" s="17"/>
      <c r="T38" s="17"/>
      <c r="U38" s="17"/>
      <c r="V38" s="17"/>
    </row>
    <row r="39" spans="8:22">
      <c r="H39" s="30" t="s">
        <v>200</v>
      </c>
      <c r="I39" s="34"/>
      <c r="J39" s="35"/>
      <c r="K39" s="35"/>
      <c r="L39" s="35"/>
      <c r="M39" s="35"/>
      <c r="Q39" s="18"/>
      <c r="R39" s="17"/>
      <c r="S39" s="17"/>
      <c r="T39" s="17"/>
      <c r="U39" s="17"/>
      <c r="V39" s="17"/>
    </row>
    <row r="40" spans="8:22">
      <c r="H40" s="32" t="s">
        <v>0</v>
      </c>
      <c r="I40" s="34" t="e">
        <f>+#REF!</f>
        <v>#REF!</v>
      </c>
      <c r="J40" s="35" t="e">
        <f t="array" ref="J40:M40">+TRANSPOSE(#REF!)</f>
        <v>#REF!</v>
      </c>
      <c r="K40" s="35" t="e">
        <v>#REF!</v>
      </c>
      <c r="L40" s="35" t="e">
        <v>#REF!</v>
      </c>
      <c r="M40" s="35" t="e">
        <v>#REF!</v>
      </c>
      <c r="Q40" s="18"/>
      <c r="R40" s="17"/>
      <c r="S40" s="17"/>
      <c r="T40" s="17"/>
      <c r="U40" s="17"/>
      <c r="V40" s="17"/>
    </row>
    <row r="41" spans="8:22">
      <c r="H41" s="32" t="s">
        <v>12</v>
      </c>
      <c r="I41" s="34" t="e">
        <f>+#REF!</f>
        <v>#REF!</v>
      </c>
      <c r="J41" s="35" t="e">
        <f t="array" ref="J41:M41">+TRANSPOSE(#REF!)</f>
        <v>#REF!</v>
      </c>
      <c r="K41" s="35" t="e">
        <v>#REF!</v>
      </c>
      <c r="L41" s="35" t="e">
        <v>#REF!</v>
      </c>
      <c r="M41" s="35" t="e">
        <v>#REF!</v>
      </c>
      <c r="Q41" s="18"/>
      <c r="R41" s="17"/>
      <c r="S41" s="17"/>
      <c r="T41" s="17"/>
      <c r="U41" s="17"/>
      <c r="V41" s="17"/>
    </row>
    <row r="42" spans="8:22">
      <c r="H42" s="32" t="s">
        <v>3</v>
      </c>
      <c r="I42" s="34" t="s">
        <v>199</v>
      </c>
      <c r="J42" s="34" t="s">
        <v>199</v>
      </c>
      <c r="K42" s="34" t="s">
        <v>199</v>
      </c>
      <c r="L42" s="34" t="s">
        <v>199</v>
      </c>
      <c r="M42" s="34" t="s">
        <v>199</v>
      </c>
      <c r="Q42" s="18"/>
      <c r="R42" s="17"/>
      <c r="S42" s="17"/>
      <c r="T42" s="17"/>
      <c r="U42" s="17"/>
      <c r="V42" s="17"/>
    </row>
    <row r="43" spans="8:22">
      <c r="H43" s="32" t="s">
        <v>2</v>
      </c>
      <c r="I43" s="34" t="e">
        <f>+#REF!</f>
        <v>#REF!</v>
      </c>
      <c r="J43" s="35" t="e">
        <f t="array" ref="J43:M43">+TRANSPOSE(#REF!)</f>
        <v>#REF!</v>
      </c>
      <c r="K43" s="35" t="e">
        <v>#REF!</v>
      </c>
      <c r="L43" s="35" t="e">
        <v>#REF!</v>
      </c>
      <c r="M43" s="35" t="e">
        <v>#REF!</v>
      </c>
      <c r="Q43" s="18"/>
      <c r="R43" s="17"/>
      <c r="S43" s="17"/>
      <c r="T43" s="17"/>
      <c r="U43" s="17"/>
      <c r="V43" s="17"/>
    </row>
    <row r="44" spans="8:22">
      <c r="H44" s="32" t="s">
        <v>201</v>
      </c>
      <c r="I44" s="34" t="s">
        <v>199</v>
      </c>
      <c r="J44" s="34" t="s">
        <v>199</v>
      </c>
      <c r="K44" s="34" t="s">
        <v>199</v>
      </c>
      <c r="L44" s="34" t="s">
        <v>199</v>
      </c>
      <c r="M44" s="34" t="s">
        <v>199</v>
      </c>
      <c r="Q44" s="18"/>
      <c r="R44" s="17"/>
      <c r="S44" s="17"/>
      <c r="T44" s="17"/>
      <c r="U44" s="17"/>
      <c r="V44" s="17"/>
    </row>
    <row r="45" spans="8:22">
      <c r="H45" s="30" t="s">
        <v>202</v>
      </c>
      <c r="I45" s="34"/>
      <c r="J45" s="35"/>
      <c r="K45" s="35"/>
      <c r="L45" s="35"/>
      <c r="M45" s="35"/>
      <c r="Q45" s="18"/>
      <c r="R45" s="17"/>
      <c r="S45" s="17"/>
      <c r="T45" s="17"/>
      <c r="U45" s="17"/>
      <c r="V45" s="17"/>
    </row>
    <row r="46" spans="8:22">
      <c r="H46" s="32" t="s">
        <v>1</v>
      </c>
      <c r="I46" s="34" t="e">
        <f>+#REF!</f>
        <v>#REF!</v>
      </c>
      <c r="J46" s="35" t="e">
        <f t="array" ref="J46:M46">+TRANSPOSE(#REF!)</f>
        <v>#REF!</v>
      </c>
      <c r="K46" s="35" t="e">
        <v>#REF!</v>
      </c>
      <c r="L46" s="35" t="e">
        <v>#REF!</v>
      </c>
      <c r="M46" s="35" t="e">
        <v>#REF!</v>
      </c>
      <c r="Q46" s="18"/>
      <c r="R46" s="17"/>
      <c r="S46" s="17"/>
      <c r="T46" s="17"/>
      <c r="U46" s="17"/>
      <c r="V46" s="17"/>
    </row>
    <row r="47" spans="8:22">
      <c r="H47" s="32" t="s">
        <v>6</v>
      </c>
      <c r="I47" s="34" t="e">
        <f>+#REF!</f>
        <v>#REF!</v>
      </c>
      <c r="J47" s="35" t="e">
        <f t="array" ref="J47:M47">+TRANSPOSE(#REF!)</f>
        <v>#REF!</v>
      </c>
      <c r="K47" s="35" t="e">
        <v>#REF!</v>
      </c>
      <c r="L47" s="35" t="e">
        <v>#REF!</v>
      </c>
      <c r="M47" s="35" t="e">
        <v>#REF!</v>
      </c>
      <c r="Q47" s="18"/>
      <c r="R47" s="17"/>
      <c r="S47" s="17"/>
      <c r="T47" s="17"/>
      <c r="U47" s="17"/>
      <c r="V47" s="17"/>
    </row>
    <row r="48" spans="8:22">
      <c r="H48" s="32" t="s">
        <v>30</v>
      </c>
      <c r="I48" s="34" t="e">
        <f>+#REF!</f>
        <v>#REF!</v>
      </c>
      <c r="J48" s="35" t="e">
        <f t="array" ref="J48:M48">+TRANSPOSE(#REF!)</f>
        <v>#REF!</v>
      </c>
      <c r="K48" s="35" t="e">
        <v>#REF!</v>
      </c>
      <c r="L48" s="35" t="e">
        <v>#REF!</v>
      </c>
      <c r="M48" s="35" t="e">
        <v>#REF!</v>
      </c>
      <c r="Q48" s="18"/>
      <c r="R48" s="17"/>
      <c r="S48" s="17"/>
      <c r="T48" s="17"/>
      <c r="U48" s="17"/>
      <c r="V48" s="17"/>
    </row>
    <row r="49" spans="17:22">
      <c r="Q49" s="18"/>
      <c r="R49" s="17"/>
      <c r="S49" s="17"/>
      <c r="T49" s="17"/>
      <c r="U49" s="17"/>
      <c r="V49" s="17"/>
    </row>
    <row r="50" spans="17:22">
      <c r="Q50" s="18"/>
      <c r="R50" s="17"/>
      <c r="S50" s="17"/>
      <c r="T50" s="17"/>
      <c r="U50" s="17"/>
      <c r="V50" s="17"/>
    </row>
    <row r="51" spans="17:22">
      <c r="Q51" s="18"/>
      <c r="R51" s="17"/>
      <c r="S51" s="17"/>
      <c r="T51" s="17"/>
      <c r="U51" s="17"/>
      <c r="V51" s="17"/>
    </row>
    <row r="52" spans="17:22">
      <c r="Q52" s="18"/>
      <c r="R52" s="17"/>
      <c r="S52" s="17"/>
      <c r="T52" s="17"/>
      <c r="U52" s="17"/>
      <c r="V52" s="17"/>
    </row>
    <row r="53" spans="17:22">
      <c r="Q53" s="18"/>
      <c r="R53" s="17"/>
      <c r="S53" s="17"/>
      <c r="T53" s="17"/>
      <c r="U53" s="17"/>
      <c r="V53" s="17"/>
    </row>
    <row r="54" spans="17:22">
      <c r="Q54" s="18"/>
      <c r="R54" s="17"/>
      <c r="S54" s="17"/>
      <c r="T54" s="17"/>
      <c r="U54" s="17"/>
      <c r="V54" s="17"/>
    </row>
    <row r="55" spans="17:22">
      <c r="Q55" s="18"/>
      <c r="R55" s="17"/>
      <c r="S55" s="17"/>
      <c r="T55" s="17"/>
      <c r="U55" s="17"/>
      <c r="V55" s="17"/>
    </row>
    <row r="56" spans="17:22">
      <c r="Q56" s="18"/>
      <c r="R56" s="17"/>
      <c r="S56" s="17"/>
      <c r="T56" s="17"/>
      <c r="U56" s="17"/>
      <c r="V56" s="17"/>
    </row>
    <row r="57" spans="17:22">
      <c r="Q57" s="18"/>
      <c r="R57" s="17"/>
      <c r="S57" s="17"/>
      <c r="T57" s="17"/>
      <c r="U57" s="17"/>
      <c r="V57" s="17"/>
    </row>
    <row r="58" spans="17:22">
      <c r="Q58" s="18"/>
      <c r="R58" s="17"/>
      <c r="S58" s="17"/>
      <c r="T58" s="17"/>
      <c r="U58" s="17"/>
      <c r="V58" s="17"/>
    </row>
    <row r="59" spans="17:22">
      <c r="Q59" s="18"/>
      <c r="R59" s="17"/>
      <c r="S59" s="17"/>
      <c r="T59" s="17"/>
      <c r="U59" s="17"/>
      <c r="V59" s="17"/>
    </row>
    <row r="60" spans="17:22">
      <c r="Q60" s="18"/>
      <c r="R60" s="17"/>
      <c r="S60" s="17"/>
      <c r="T60" s="17"/>
      <c r="U60" s="17"/>
      <c r="V60" s="17"/>
    </row>
    <row r="61" spans="17:22">
      <c r="Q61" s="18"/>
      <c r="R61" s="17"/>
      <c r="S61" s="17"/>
      <c r="T61" s="17"/>
      <c r="U61" s="17"/>
      <c r="V61" s="17"/>
    </row>
    <row r="62" spans="17:22">
      <c r="Q62" s="18"/>
      <c r="R62" s="17"/>
      <c r="S62" s="17"/>
      <c r="T62" s="17"/>
      <c r="U62" s="17"/>
      <c r="V62" s="17"/>
    </row>
    <row r="63" spans="17:22">
      <c r="Q63" s="18"/>
      <c r="R63" s="17"/>
      <c r="S63" s="17"/>
      <c r="T63" s="17"/>
      <c r="U63" s="17"/>
      <c r="V63" s="17"/>
    </row>
    <row r="64" spans="17:22">
      <c r="Q64" s="18"/>
      <c r="R64" s="17"/>
      <c r="S64" s="17"/>
      <c r="T64" s="17"/>
      <c r="U64" s="17"/>
      <c r="V64" s="17"/>
    </row>
    <row r="65" spans="17:22">
      <c r="Q65" s="18"/>
      <c r="R65" s="17"/>
      <c r="S65" s="17"/>
      <c r="T65" s="17"/>
      <c r="U65" s="17"/>
      <c r="V65" s="17"/>
    </row>
    <row r="66" spans="17:22">
      <c r="Q66" s="18"/>
      <c r="R66" s="17"/>
      <c r="S66" s="17"/>
      <c r="T66" s="17"/>
      <c r="U66" s="17"/>
      <c r="V66" s="17"/>
    </row>
    <row r="67" spans="17:22">
      <c r="Q67" s="18"/>
      <c r="R67" s="17"/>
      <c r="S67" s="17"/>
      <c r="T67" s="17"/>
      <c r="U67" s="17"/>
      <c r="V67" s="17"/>
    </row>
    <row r="68" spans="17:22">
      <c r="Q68" s="18"/>
      <c r="R68" s="17"/>
      <c r="S68" s="17"/>
      <c r="T68" s="17"/>
      <c r="U68" s="17"/>
      <c r="V68" s="17"/>
    </row>
    <row r="69" spans="17:22">
      <c r="Q69" s="18"/>
      <c r="R69" s="17"/>
      <c r="S69" s="17"/>
      <c r="T69" s="17"/>
      <c r="U69" s="17"/>
      <c r="V69" s="17"/>
    </row>
    <row r="70" spans="17:22">
      <c r="Q70" s="18"/>
      <c r="R70" s="17"/>
      <c r="S70" s="17"/>
      <c r="T70" s="17"/>
      <c r="U70" s="17"/>
      <c r="V70" s="17"/>
    </row>
    <row r="71" spans="17:22">
      <c r="Q71" s="18"/>
      <c r="R71" s="17"/>
      <c r="S71" s="17"/>
      <c r="T71" s="17"/>
      <c r="U71" s="17"/>
      <c r="V71" s="17"/>
    </row>
    <row r="72" spans="17:22">
      <c r="Q72" s="18"/>
      <c r="R72" s="17"/>
      <c r="S72" s="17"/>
      <c r="T72" s="17"/>
      <c r="U72" s="17"/>
      <c r="V72" s="17"/>
    </row>
    <row r="73" spans="17:22">
      <c r="Q73" s="18"/>
      <c r="R73" s="17"/>
      <c r="S73" s="17"/>
      <c r="T73" s="17"/>
      <c r="U73" s="17"/>
      <c r="V73" s="17"/>
    </row>
    <row r="74" spans="17:22">
      <c r="Q74" s="18"/>
      <c r="R74" s="17"/>
      <c r="S74" s="17"/>
      <c r="T74" s="17"/>
      <c r="U74" s="17"/>
      <c r="V74" s="17"/>
    </row>
    <row r="75" spans="17:22">
      <c r="Q75" s="18"/>
      <c r="R75" s="17"/>
      <c r="S75" s="17"/>
      <c r="T75" s="17"/>
      <c r="U75" s="17"/>
      <c r="V75" s="17"/>
    </row>
    <row r="76" spans="17:22">
      <c r="Q76" s="18"/>
      <c r="R76" s="17"/>
      <c r="S76" s="17"/>
      <c r="T76" s="17"/>
      <c r="U76" s="17"/>
      <c r="V76" s="17"/>
    </row>
    <row r="77" spans="17:22">
      <c r="Q77" s="18"/>
      <c r="R77" s="17"/>
      <c r="S77" s="17"/>
      <c r="T77" s="17"/>
      <c r="U77" s="17"/>
      <c r="V77" s="17"/>
    </row>
    <row r="78" spans="17:22">
      <c r="Q78" s="18"/>
      <c r="R78" s="17"/>
      <c r="S78" s="17"/>
      <c r="T78" s="17"/>
      <c r="U78" s="17"/>
      <c r="V78" s="17"/>
    </row>
    <row r="79" spans="17:22">
      <c r="Q79" s="18"/>
      <c r="R79" s="17"/>
      <c r="S79" s="17"/>
      <c r="T79" s="17"/>
      <c r="U79" s="17"/>
      <c r="V79" s="17"/>
    </row>
    <row r="80" spans="17:22">
      <c r="Q80" s="18"/>
      <c r="R80" s="17"/>
      <c r="S80" s="17"/>
      <c r="T80" s="17"/>
      <c r="U80" s="17"/>
      <c r="V80" s="17"/>
    </row>
    <row r="81" spans="17:22">
      <c r="Q81" s="18"/>
      <c r="R81" s="17"/>
      <c r="S81" s="17"/>
      <c r="T81" s="17"/>
      <c r="U81" s="17"/>
      <c r="V81" s="17"/>
    </row>
    <row r="82" spans="17:22">
      <c r="Q82" s="18"/>
      <c r="R82" s="17"/>
      <c r="S82" s="17"/>
      <c r="T82" s="17"/>
      <c r="U82" s="17"/>
      <c r="V82" s="17"/>
    </row>
  </sheetData>
  <mergeCells count="2">
    <mergeCell ref="B2:F2"/>
    <mergeCell ref="H27:M27"/>
  </mergeCells>
  <conditionalFormatting sqref="P35:Q82">
    <cfRule type="containsText" dxfId="34" priority="14" operator="containsText" text="Peso Argentino">
      <formula>NOT(ISERROR(SEARCH("Peso Argentino",P35)))</formula>
    </cfRule>
  </conditionalFormatting>
  <conditionalFormatting sqref="R35:V82">
    <cfRule type="cellIs" dxfId="33" priority="12" operator="lessThan">
      <formula>0</formula>
    </cfRule>
    <cfRule type="cellIs" dxfId="32" priority="13" operator="greaterThan">
      <formula>0</formula>
    </cfRule>
  </conditionalFormatting>
  <conditionalFormatting sqref="D5:F23">
    <cfRule type="cellIs" dxfId="31" priority="10" operator="lessThan">
      <formula>0</formula>
    </cfRule>
    <cfRule type="cellIs" dxfId="30" priority="11" operator="greaterThan">
      <formula>0</formula>
    </cfRule>
  </conditionalFormatting>
  <conditionalFormatting sqref="J30:M48">
    <cfRule type="cellIs" dxfId="29" priority="1" operator="equal">
      <formula>0</formula>
    </cfRule>
    <cfRule type="cellIs" dxfId="28" priority="2" operator="lessThan">
      <formula>0</formula>
    </cfRule>
    <cfRule type="cellIs" dxfId="27" priority="3" operator="greaterThan">
      <formula>0</formula>
    </cfRule>
    <cfRule type="cellIs" dxfId="26" priority="4" operator="lessThan">
      <formula>0</formula>
    </cfRule>
    <cfRule type="cellIs" dxfId="25" priority="5" operator="greaterThan">
      <formula>0</formula>
    </cfRule>
  </conditionalFormatting>
  <pageMargins left="0.7" right="0.7" top="0.75" bottom="0.75" header="0.3" footer="0.3"/>
  <pageSetup orientation="portrait" horizontalDpi="4294967294" verticalDpi="4294967294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0" tint="-0.499984740745262"/>
  </sheetPr>
  <dimension ref="B1:X74"/>
  <sheetViews>
    <sheetView workbookViewId="0"/>
  </sheetViews>
  <sheetFormatPr baseColWidth="10" defaultRowHeight="15"/>
  <cols>
    <col min="1" max="1" width="12.7109375" customWidth="1"/>
    <col min="2" max="2" width="17" bestFit="1" customWidth="1"/>
    <col min="3" max="7" width="10.7109375" customWidth="1"/>
    <col min="8" max="8" width="3.85546875" customWidth="1"/>
    <col min="9" max="9" width="14.28515625" bestFit="1" customWidth="1"/>
    <col min="10" max="10" width="11.85546875" bestFit="1" customWidth="1"/>
    <col min="11" max="14" width="10.7109375" customWidth="1"/>
  </cols>
  <sheetData>
    <row r="1" spans="2:14">
      <c r="C1" s="2"/>
      <c r="D1" s="2"/>
      <c r="E1" s="2"/>
      <c r="F1" s="2"/>
      <c r="G1" s="2"/>
    </row>
    <row r="2" spans="2:14">
      <c r="B2" s="120" t="s">
        <v>211</v>
      </c>
      <c r="C2" s="120"/>
      <c r="D2" s="120"/>
      <c r="E2" s="120"/>
      <c r="F2" s="120"/>
      <c r="G2" s="120"/>
    </row>
    <row r="3" spans="2:14" s="27" customFormat="1">
      <c r="B3" s="28" t="e">
        <f>+#REF!</f>
        <v>#REF!</v>
      </c>
      <c r="C3" s="29" t="s">
        <v>204</v>
      </c>
      <c r="D3" s="29" t="s">
        <v>193</v>
      </c>
      <c r="E3" s="29" t="s">
        <v>194</v>
      </c>
      <c r="F3" s="29" t="s">
        <v>195</v>
      </c>
      <c r="G3" s="29" t="s">
        <v>27</v>
      </c>
      <c r="H3"/>
      <c r="I3"/>
      <c r="J3"/>
      <c r="K3"/>
      <c r="L3"/>
      <c r="M3"/>
      <c r="N3"/>
    </row>
    <row r="4" spans="2:14">
      <c r="B4" s="41" t="s">
        <v>60</v>
      </c>
      <c r="C4" s="34" t="e">
        <f t="array" ref="C4:C19">+TRANSPOSE(#REF!)</f>
        <v>#REF!</v>
      </c>
      <c r="D4" s="43" t="e">
        <f t="array" ref="D4:D19">+TRANSPOSE(#REF!)</f>
        <v>#REF!</v>
      </c>
      <c r="E4" s="43" t="e">
        <f t="array" ref="E4:E19">+TRANSPOSE(#REF!)</f>
        <v>#REF!</v>
      </c>
      <c r="F4" s="43" t="e">
        <f t="array" ref="F4:F19">+TRANSPOSE(#REF!)</f>
        <v>#REF!</v>
      </c>
      <c r="G4" s="43" t="e">
        <f t="array" ref="G4:G19">+TRANSPOSE(#REF!)</f>
        <v>#REF!</v>
      </c>
    </row>
    <row r="5" spans="2:14">
      <c r="B5" s="41" t="s">
        <v>54</v>
      </c>
      <c r="C5" s="34" t="e">
        <v>#REF!</v>
      </c>
      <c r="D5" s="43" t="e">
        <v>#REF!</v>
      </c>
      <c r="E5" s="43" t="e">
        <v>#REF!</v>
      </c>
      <c r="F5" s="43" t="e">
        <v>#REF!</v>
      </c>
      <c r="G5" s="43" t="e">
        <v>#REF!</v>
      </c>
    </row>
    <row r="6" spans="2:14">
      <c r="B6" s="41" t="s">
        <v>212</v>
      </c>
      <c r="C6" s="34" t="e">
        <v>#REF!</v>
      </c>
      <c r="D6" s="43" t="e">
        <v>#REF!</v>
      </c>
      <c r="E6" s="43" t="e">
        <v>#REF!</v>
      </c>
      <c r="F6" s="43" t="e">
        <v>#REF!</v>
      </c>
      <c r="G6" s="43" t="e">
        <v>#REF!</v>
      </c>
    </row>
    <row r="7" spans="2:14">
      <c r="B7" s="41" t="s">
        <v>56</v>
      </c>
      <c r="C7" s="34" t="e">
        <v>#REF!</v>
      </c>
      <c r="D7" s="43" t="e">
        <v>#REF!</v>
      </c>
      <c r="E7" s="43" t="e">
        <v>#REF!</v>
      </c>
      <c r="F7" s="43" t="e">
        <v>#REF!</v>
      </c>
      <c r="G7" s="43" t="e">
        <v>#REF!</v>
      </c>
    </row>
    <row r="8" spans="2:14">
      <c r="B8" s="41" t="s">
        <v>57</v>
      </c>
      <c r="C8" s="34" t="e">
        <v>#REF!</v>
      </c>
      <c r="D8" s="43" t="e">
        <v>#REF!</v>
      </c>
      <c r="E8" s="43" t="e">
        <v>#REF!</v>
      </c>
      <c r="F8" s="43" t="e">
        <v>#REF!</v>
      </c>
      <c r="G8" s="43" t="e">
        <v>#REF!</v>
      </c>
    </row>
    <row r="9" spans="2:14">
      <c r="B9" s="41" t="s">
        <v>58</v>
      </c>
      <c r="C9" s="34" t="e">
        <v>#REF!</v>
      </c>
      <c r="D9" s="43" t="e">
        <v>#REF!</v>
      </c>
      <c r="E9" s="43" t="e">
        <v>#REF!</v>
      </c>
      <c r="F9" s="43" t="e">
        <v>#REF!</v>
      </c>
      <c r="G9" s="43" t="e">
        <v>#REF!</v>
      </c>
    </row>
    <row r="10" spans="2:14">
      <c r="B10" s="41" t="s">
        <v>59</v>
      </c>
      <c r="C10" s="34" t="e">
        <v>#REF!</v>
      </c>
      <c r="D10" s="43" t="e">
        <v>#REF!</v>
      </c>
      <c r="E10" s="43" t="e">
        <v>#REF!</v>
      </c>
      <c r="F10" s="43" t="e">
        <v>#REF!</v>
      </c>
      <c r="G10" s="43" t="e">
        <v>#REF!</v>
      </c>
    </row>
    <row r="11" spans="2:14">
      <c r="B11" s="41" t="s">
        <v>49</v>
      </c>
      <c r="C11" s="34" t="e">
        <v>#REF!</v>
      </c>
      <c r="D11" s="43" t="e">
        <v>#REF!</v>
      </c>
      <c r="E11" s="43" t="e">
        <v>#REF!</v>
      </c>
      <c r="F11" s="43" t="e">
        <v>#REF!</v>
      </c>
      <c r="G11" s="43" t="e">
        <v>#REF!</v>
      </c>
    </row>
    <row r="12" spans="2:14">
      <c r="B12" s="41" t="s">
        <v>55</v>
      </c>
      <c r="C12" s="34" t="e">
        <v>#REF!</v>
      </c>
      <c r="D12" s="43" t="e">
        <v>#REF!</v>
      </c>
      <c r="E12" s="43" t="e">
        <v>#REF!</v>
      </c>
      <c r="F12" s="43" t="e">
        <v>#REF!</v>
      </c>
      <c r="G12" s="43" t="e">
        <v>#REF!</v>
      </c>
    </row>
    <row r="13" spans="2:14">
      <c r="B13" s="41" t="s">
        <v>50</v>
      </c>
      <c r="C13" s="34" t="e">
        <v>#REF!</v>
      </c>
      <c r="D13" s="43" t="e">
        <v>#REF!</v>
      </c>
      <c r="E13" s="43" t="e">
        <v>#REF!</v>
      </c>
      <c r="F13" s="43" t="e">
        <v>#REF!</v>
      </c>
      <c r="G13" s="43" t="e">
        <v>#REF!</v>
      </c>
    </row>
    <row r="14" spans="2:14">
      <c r="B14" s="41" t="s">
        <v>51</v>
      </c>
      <c r="C14" s="34" t="e">
        <v>#REF!</v>
      </c>
      <c r="D14" s="43" t="e">
        <v>#REF!</v>
      </c>
      <c r="E14" s="43" t="e">
        <v>#REF!</v>
      </c>
      <c r="F14" s="43" t="e">
        <v>#REF!</v>
      </c>
      <c r="G14" s="43" t="e">
        <v>#REF!</v>
      </c>
    </row>
    <row r="15" spans="2:14">
      <c r="B15" s="41" t="s">
        <v>52</v>
      </c>
      <c r="C15" s="34" t="e">
        <v>#REF!</v>
      </c>
      <c r="D15" s="43" t="e">
        <v>#REF!</v>
      </c>
      <c r="E15" s="43" t="e">
        <v>#REF!</v>
      </c>
      <c r="F15" s="43" t="e">
        <v>#REF!</v>
      </c>
      <c r="G15" s="43" t="e">
        <v>#REF!</v>
      </c>
    </row>
    <row r="16" spans="2:14">
      <c r="B16" s="41" t="s">
        <v>53</v>
      </c>
      <c r="C16" s="34" t="e">
        <v>#REF!</v>
      </c>
      <c r="D16" s="43" t="e">
        <v>#REF!</v>
      </c>
      <c r="E16" s="43" t="e">
        <v>#REF!</v>
      </c>
      <c r="F16" s="43" t="e">
        <v>#REF!</v>
      </c>
      <c r="G16" s="43" t="e">
        <v>#REF!</v>
      </c>
    </row>
    <row r="17" spans="2:24" ht="2.4500000000000002" customHeight="1">
      <c r="C17" t="e">
        <v>#REF!</v>
      </c>
      <c r="D17" s="44" t="e">
        <v>#REF!</v>
      </c>
      <c r="E17" s="44" t="e">
        <v>#REF!</v>
      </c>
      <c r="F17" s="44" t="e">
        <v>#REF!</v>
      </c>
      <c r="G17" s="44" t="e">
        <v>#REF!</v>
      </c>
    </row>
    <row r="18" spans="2:24">
      <c r="B18" s="42" t="s">
        <v>115</v>
      </c>
      <c r="C18" s="34" t="e">
        <v>#REF!</v>
      </c>
      <c r="D18" s="43" t="e">
        <v>#REF!</v>
      </c>
      <c r="E18" s="43" t="e">
        <v>#REF!</v>
      </c>
      <c r="F18" s="43" t="e">
        <v>#REF!</v>
      </c>
      <c r="G18" s="43" t="e">
        <v>#REF!</v>
      </c>
    </row>
    <row r="19" spans="2:24">
      <c r="B19" s="42" t="s">
        <v>116</v>
      </c>
      <c r="C19" s="34" t="e">
        <v>#REF!</v>
      </c>
      <c r="D19" s="43" t="e">
        <v>#REF!</v>
      </c>
      <c r="E19" s="43" t="e">
        <v>#REF!</v>
      </c>
      <c r="F19" s="43" t="e">
        <v>#REF!</v>
      </c>
      <c r="G19" s="43" t="e">
        <v>#REF!</v>
      </c>
    </row>
    <row r="21" spans="2:24" ht="15" customHeight="1"/>
    <row r="22" spans="2:24" ht="15" customHeight="1"/>
    <row r="27" spans="2:24">
      <c r="S27" s="18"/>
      <c r="T27" s="17"/>
      <c r="U27" s="17"/>
      <c r="V27" s="17"/>
      <c r="W27" s="17"/>
      <c r="X27" s="17"/>
    </row>
    <row r="28" spans="2:24">
      <c r="S28" s="18"/>
      <c r="T28" s="17"/>
      <c r="U28" s="17"/>
      <c r="V28" s="17"/>
      <c r="W28" s="17"/>
      <c r="X28" s="17"/>
    </row>
    <row r="29" spans="2:24">
      <c r="S29" s="18"/>
      <c r="T29" s="17"/>
      <c r="U29" s="17"/>
      <c r="V29" s="17"/>
      <c r="W29" s="17"/>
      <c r="X29" s="17"/>
    </row>
    <row r="30" spans="2:24">
      <c r="S30" s="18"/>
      <c r="T30" s="17"/>
      <c r="U30" s="17"/>
      <c r="V30" s="17"/>
      <c r="W30" s="17"/>
      <c r="X30" s="17"/>
    </row>
    <row r="31" spans="2:24">
      <c r="S31" s="18"/>
      <c r="T31" s="17"/>
      <c r="U31" s="17"/>
      <c r="V31" s="17"/>
      <c r="W31" s="17"/>
      <c r="X31" s="17"/>
    </row>
    <row r="32" spans="2:24">
      <c r="S32" s="18"/>
      <c r="T32" s="17"/>
      <c r="U32" s="17"/>
      <c r="V32" s="17"/>
      <c r="W32" s="17"/>
      <c r="X32" s="17"/>
    </row>
    <row r="33" spans="19:24">
      <c r="S33" s="18"/>
      <c r="T33" s="17"/>
      <c r="U33" s="17"/>
      <c r="V33" s="17"/>
      <c r="W33" s="17"/>
      <c r="X33" s="17"/>
    </row>
    <row r="34" spans="19:24">
      <c r="S34" s="18"/>
      <c r="T34" s="17"/>
      <c r="U34" s="17"/>
      <c r="V34" s="17"/>
      <c r="W34" s="17"/>
      <c r="X34" s="17"/>
    </row>
    <row r="35" spans="19:24">
      <c r="S35" s="18"/>
      <c r="T35" s="17"/>
      <c r="U35" s="17"/>
      <c r="V35" s="17"/>
      <c r="W35" s="17"/>
      <c r="X35" s="17"/>
    </row>
    <row r="36" spans="19:24">
      <c r="S36" s="18"/>
      <c r="T36" s="17"/>
      <c r="U36" s="17"/>
      <c r="V36" s="17"/>
      <c r="W36" s="17"/>
      <c r="X36" s="17"/>
    </row>
    <row r="37" spans="19:24">
      <c r="S37" s="18"/>
      <c r="T37" s="17"/>
      <c r="U37" s="17"/>
      <c r="V37" s="17"/>
      <c r="W37" s="17"/>
      <c r="X37" s="17"/>
    </row>
    <row r="38" spans="19:24">
      <c r="S38" s="18"/>
      <c r="T38" s="17"/>
      <c r="U38" s="17"/>
      <c r="V38" s="17"/>
      <c r="W38" s="17"/>
      <c r="X38" s="17"/>
    </row>
    <row r="39" spans="19:24">
      <c r="S39" s="18"/>
      <c r="T39" s="17"/>
      <c r="U39" s="17"/>
      <c r="V39" s="17"/>
      <c r="W39" s="17"/>
      <c r="X39" s="17"/>
    </row>
    <row r="40" spans="19:24">
      <c r="S40" s="18"/>
      <c r="T40" s="17"/>
      <c r="U40" s="17"/>
      <c r="V40" s="17"/>
      <c r="W40" s="17"/>
      <c r="X40" s="17"/>
    </row>
    <row r="41" spans="19:24">
      <c r="S41" s="18"/>
      <c r="T41" s="17"/>
      <c r="U41" s="17"/>
      <c r="V41" s="17"/>
      <c r="W41" s="17"/>
      <c r="X41" s="17"/>
    </row>
    <row r="42" spans="19:24">
      <c r="S42" s="18"/>
      <c r="T42" s="17"/>
      <c r="U42" s="17"/>
      <c r="V42" s="17"/>
      <c r="W42" s="17"/>
      <c r="X42" s="17"/>
    </row>
    <row r="43" spans="19:24">
      <c r="S43" s="18"/>
      <c r="T43" s="17"/>
      <c r="U43" s="17"/>
      <c r="V43" s="17"/>
      <c r="W43" s="17"/>
      <c r="X43" s="17"/>
    </row>
    <row r="44" spans="19:24">
      <c r="S44" s="18"/>
      <c r="T44" s="17"/>
      <c r="U44" s="17"/>
      <c r="V44" s="17"/>
      <c r="W44" s="17"/>
      <c r="X44" s="17"/>
    </row>
    <row r="45" spans="19:24">
      <c r="S45" s="18"/>
      <c r="T45" s="17"/>
      <c r="U45" s="17"/>
      <c r="V45" s="17"/>
      <c r="W45" s="17"/>
      <c r="X45" s="17"/>
    </row>
    <row r="46" spans="19:24">
      <c r="S46" s="18"/>
      <c r="T46" s="17"/>
      <c r="U46" s="17"/>
      <c r="V46" s="17"/>
      <c r="W46" s="17"/>
      <c r="X46" s="17"/>
    </row>
    <row r="47" spans="19:24">
      <c r="S47" s="18"/>
      <c r="T47" s="17"/>
      <c r="U47" s="17"/>
      <c r="V47" s="17"/>
      <c r="W47" s="17"/>
      <c r="X47" s="17"/>
    </row>
    <row r="48" spans="19:24">
      <c r="S48" s="18"/>
      <c r="T48" s="17"/>
      <c r="U48" s="17"/>
      <c r="V48" s="17"/>
      <c r="W48" s="17"/>
      <c r="X48" s="17"/>
    </row>
    <row r="49" spans="19:24">
      <c r="S49" s="18"/>
      <c r="T49" s="17"/>
      <c r="U49" s="17"/>
      <c r="V49" s="17"/>
      <c r="W49" s="17"/>
      <c r="X49" s="17"/>
    </row>
    <row r="50" spans="19:24">
      <c r="S50" s="18"/>
      <c r="T50" s="17"/>
      <c r="U50" s="17"/>
      <c r="V50" s="17"/>
      <c r="W50" s="17"/>
      <c r="X50" s="17"/>
    </row>
    <row r="51" spans="19:24">
      <c r="S51" s="18"/>
      <c r="T51" s="17"/>
      <c r="U51" s="17"/>
      <c r="V51" s="17"/>
      <c r="W51" s="17"/>
      <c r="X51" s="17"/>
    </row>
    <row r="52" spans="19:24">
      <c r="S52" s="18"/>
      <c r="T52" s="17"/>
      <c r="U52" s="17"/>
      <c r="V52" s="17"/>
      <c r="W52" s="17"/>
      <c r="X52" s="17"/>
    </row>
    <row r="53" spans="19:24">
      <c r="S53" s="18"/>
      <c r="T53" s="17"/>
      <c r="U53" s="17"/>
      <c r="V53" s="17"/>
      <c r="W53" s="17"/>
      <c r="X53" s="17"/>
    </row>
    <row r="54" spans="19:24">
      <c r="S54" s="18"/>
      <c r="T54" s="17"/>
      <c r="U54" s="17"/>
      <c r="V54" s="17"/>
      <c r="W54" s="17"/>
      <c r="X54" s="17"/>
    </row>
    <row r="55" spans="19:24">
      <c r="S55" s="18"/>
      <c r="T55" s="17"/>
      <c r="U55" s="17"/>
      <c r="V55" s="17"/>
      <c r="W55" s="17"/>
      <c r="X55" s="17"/>
    </row>
    <row r="56" spans="19:24">
      <c r="S56" s="18"/>
      <c r="T56" s="17"/>
      <c r="U56" s="17"/>
      <c r="V56" s="17"/>
      <c r="W56" s="17"/>
      <c r="X56" s="17"/>
    </row>
    <row r="57" spans="19:24">
      <c r="S57" s="18"/>
      <c r="T57" s="17"/>
      <c r="U57" s="17"/>
      <c r="V57" s="17"/>
      <c r="W57" s="17"/>
      <c r="X57" s="17"/>
    </row>
    <row r="58" spans="19:24">
      <c r="S58" s="18"/>
      <c r="T58" s="17"/>
      <c r="U58" s="17"/>
      <c r="V58" s="17"/>
      <c r="W58" s="17"/>
      <c r="X58" s="17"/>
    </row>
    <row r="59" spans="19:24">
      <c r="S59" s="18"/>
      <c r="T59" s="17"/>
      <c r="U59" s="17"/>
      <c r="V59" s="17"/>
      <c r="W59" s="17"/>
      <c r="X59" s="17"/>
    </row>
    <row r="60" spans="19:24">
      <c r="S60" s="18"/>
      <c r="T60" s="17"/>
      <c r="U60" s="17"/>
      <c r="V60" s="17"/>
      <c r="W60" s="17"/>
      <c r="X60" s="17"/>
    </row>
    <row r="61" spans="19:24">
      <c r="S61" s="18"/>
      <c r="T61" s="17"/>
      <c r="U61" s="17"/>
      <c r="V61" s="17"/>
      <c r="W61" s="17"/>
      <c r="X61" s="17"/>
    </row>
    <row r="62" spans="19:24">
      <c r="S62" s="18"/>
      <c r="T62" s="17"/>
      <c r="U62" s="17"/>
      <c r="V62" s="17"/>
      <c r="W62" s="17"/>
      <c r="X62" s="17"/>
    </row>
    <row r="63" spans="19:24">
      <c r="S63" s="18"/>
      <c r="T63" s="17"/>
      <c r="U63" s="17"/>
      <c r="V63" s="17"/>
      <c r="W63" s="17"/>
      <c r="X63" s="17"/>
    </row>
    <row r="64" spans="19:24">
      <c r="S64" s="18"/>
      <c r="T64" s="17"/>
      <c r="U64" s="17"/>
      <c r="V64" s="17"/>
      <c r="W64" s="17"/>
      <c r="X64" s="17"/>
    </row>
    <row r="65" spans="19:24">
      <c r="S65" s="18"/>
      <c r="T65" s="17"/>
      <c r="U65" s="17"/>
      <c r="V65" s="17"/>
      <c r="W65" s="17"/>
      <c r="X65" s="17"/>
    </row>
    <row r="66" spans="19:24">
      <c r="S66" s="18"/>
      <c r="T66" s="17"/>
      <c r="U66" s="17"/>
      <c r="V66" s="17"/>
      <c r="W66" s="17"/>
      <c r="X66" s="17"/>
    </row>
    <row r="67" spans="19:24">
      <c r="S67" s="18"/>
      <c r="T67" s="17"/>
      <c r="U67" s="17"/>
      <c r="V67" s="17"/>
      <c r="W67" s="17"/>
      <c r="X67" s="17"/>
    </row>
    <row r="68" spans="19:24">
      <c r="S68" s="18"/>
      <c r="T68" s="17"/>
      <c r="U68" s="17"/>
      <c r="V68" s="17"/>
      <c r="W68" s="17"/>
      <c r="X68" s="17"/>
    </row>
    <row r="69" spans="19:24">
      <c r="S69" s="18"/>
      <c r="T69" s="17"/>
      <c r="U69" s="17"/>
      <c r="V69" s="17"/>
      <c r="W69" s="17"/>
      <c r="X69" s="17"/>
    </row>
    <row r="70" spans="19:24">
      <c r="S70" s="18"/>
      <c r="T70" s="17"/>
      <c r="U70" s="17"/>
      <c r="V70" s="17"/>
      <c r="W70" s="17"/>
      <c r="X70" s="17"/>
    </row>
    <row r="71" spans="19:24">
      <c r="S71" s="18"/>
      <c r="T71" s="17"/>
      <c r="U71" s="17"/>
      <c r="V71" s="17"/>
      <c r="W71" s="17"/>
      <c r="X71" s="17"/>
    </row>
    <row r="72" spans="19:24">
      <c r="S72" s="18"/>
      <c r="T72" s="17"/>
      <c r="U72" s="17"/>
      <c r="V72" s="17"/>
      <c r="W72" s="17"/>
      <c r="X72" s="17"/>
    </row>
    <row r="73" spans="19:24">
      <c r="S73" s="18"/>
      <c r="T73" s="17"/>
      <c r="U73" s="17"/>
      <c r="V73" s="17"/>
      <c r="W73" s="17"/>
      <c r="X73" s="17"/>
    </row>
    <row r="74" spans="19:24">
      <c r="S74" s="18"/>
      <c r="T74" s="17"/>
      <c r="U74" s="17"/>
      <c r="V74" s="17"/>
      <c r="W74" s="17"/>
      <c r="X74" s="17"/>
    </row>
  </sheetData>
  <mergeCells count="1">
    <mergeCell ref="B2:G2"/>
  </mergeCells>
  <conditionalFormatting sqref="R27:S74">
    <cfRule type="containsText" dxfId="24" priority="7" operator="containsText" text="Peso Argentino">
      <formula>NOT(ISERROR(SEARCH("Peso Argentino",R27)))</formula>
    </cfRule>
  </conditionalFormatting>
  <conditionalFormatting sqref="T27:X74">
    <cfRule type="cellIs" dxfId="23" priority="5" operator="lessThan">
      <formula>0</formula>
    </cfRule>
    <cfRule type="cellIs" dxfId="22" priority="6" operator="greaterThan">
      <formula>0</formula>
    </cfRule>
  </conditionalFormatting>
  <conditionalFormatting sqref="D4:G16">
    <cfRule type="cellIs" dxfId="21" priority="3" operator="lessThan">
      <formula>0</formula>
    </cfRule>
    <cfRule type="cellIs" dxfId="20" priority="4" operator="greaterThan">
      <formula>0</formula>
    </cfRule>
  </conditionalFormatting>
  <conditionalFormatting sqref="D18:G19">
    <cfRule type="cellIs" dxfId="19" priority="1" operator="lessThan">
      <formula>0</formula>
    </cfRule>
    <cfRule type="cellIs" dxfId="18" priority="2" operator="greaterThan">
      <formula>0</formula>
    </cfRule>
  </conditionalFormatting>
  <pageMargins left="0.7" right="0.7" top="0.75" bottom="0.75" header="0.3" footer="0.3"/>
  <pageSetup orientation="portrait" horizontalDpi="4294967294" verticalDpi="4294967294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9"/>
  </sheetPr>
  <dimension ref="A3:AE1899"/>
  <sheetViews>
    <sheetView workbookViewId="0"/>
  </sheetViews>
  <sheetFormatPr baseColWidth="10" defaultRowHeight="15"/>
  <cols>
    <col min="1" max="1" width="12.28515625" bestFit="1" customWidth="1"/>
    <col min="3" max="3" width="14.28515625" bestFit="1" customWidth="1"/>
    <col min="4" max="4" width="12.28515625" bestFit="1" customWidth="1"/>
    <col min="16" max="16" width="11.42578125" customWidth="1"/>
  </cols>
  <sheetData>
    <row r="3" spans="1:28" s="4" customFormat="1">
      <c r="A3" s="5">
        <f ca="1">INDEX(A22:A65544,COUNTA(A22:A65544))</f>
        <v>43537</v>
      </c>
      <c r="B3" s="19">
        <f t="shared" ref="B3:AB3" ca="1" si="0">+INDEX($B$22:$AB$2000,MATCH($A3,$A$22:$A$2000,0),MATCH(B18,$B$18:$AB$18,0))</f>
        <v>2.5</v>
      </c>
      <c r="C3" s="19">
        <f t="shared" ca="1" si="0"/>
        <v>2.4121000000000001</v>
      </c>
      <c r="D3" s="19">
        <f t="shared" ca="1" si="0"/>
        <v>-0.51200000000000001</v>
      </c>
      <c r="E3" s="19">
        <f t="shared" ca="1" si="0"/>
        <v>2.4886300000000001</v>
      </c>
      <c r="F3" s="19">
        <f t="shared" ca="1" si="0"/>
        <v>2.4354</v>
      </c>
      <c r="G3" s="19">
        <f t="shared" ca="1" si="0"/>
        <v>-0.53900000000000003</v>
      </c>
      <c r="H3" s="19">
        <f t="shared" ca="1" si="0"/>
        <v>2.5932500000000003</v>
      </c>
      <c r="I3" s="19">
        <f t="shared" ca="1" si="0"/>
        <v>2.5074000000000001</v>
      </c>
      <c r="J3" s="19">
        <f t="shared" ca="1" si="0"/>
        <v>-0.56399999999999995</v>
      </c>
      <c r="K3" s="19">
        <f t="shared" ca="1" si="0"/>
        <v>2.6821299999999999</v>
      </c>
      <c r="L3" s="19">
        <f t="shared" ca="1" si="0"/>
        <v>2.5162</v>
      </c>
      <c r="M3" s="19">
        <f t="shared" ca="1" si="0"/>
        <v>-0.55700000000000005</v>
      </c>
      <c r="N3" s="19">
        <f t="shared" ca="1" si="0"/>
        <v>2.8685</v>
      </c>
      <c r="O3" s="19">
        <f t="shared" ca="1" si="0"/>
        <v>2.4607000000000001</v>
      </c>
      <c r="P3" s="19">
        <f t="shared" ca="1" si="0"/>
        <v>-0.54700000000000004</v>
      </c>
      <c r="Q3" s="19">
        <f t="shared" ca="1" si="0"/>
        <v>0.23699999999999999</v>
      </c>
      <c r="R3" s="19">
        <f t="shared" ca="1" si="0"/>
        <v>-0.28899999999999998</v>
      </c>
      <c r="S3" s="19">
        <f t="shared" ca="1" si="0"/>
        <v>2.4211999999999998</v>
      </c>
      <c r="T3" s="19">
        <f t="shared" ca="1" si="0"/>
        <v>-0.52400000000000002</v>
      </c>
      <c r="U3" s="19">
        <f t="shared" ca="1" si="0"/>
        <v>2.4253</v>
      </c>
      <c r="V3" s="19">
        <f t="shared" ca="1" si="0"/>
        <v>-0.35499999999999998</v>
      </c>
      <c r="W3" s="19">
        <f t="shared" ca="1" si="0"/>
        <v>2.5146999999999999</v>
      </c>
      <c r="X3" s="19">
        <f t="shared" ca="1" si="0"/>
        <v>-0.22600000000000001</v>
      </c>
      <c r="Y3" s="25">
        <f t="shared" ca="1" si="0"/>
        <v>2.6158999999999999</v>
      </c>
      <c r="Z3" s="19">
        <f t="shared" ca="1" si="0"/>
        <v>6.8000000000000005E-2</v>
      </c>
      <c r="AA3" s="19">
        <f t="shared" ca="1" si="0"/>
        <v>3.0038999999999998</v>
      </c>
      <c r="AB3" s="19">
        <f t="shared" ca="1" si="0"/>
        <v>0.73599999999999999</v>
      </c>
    </row>
    <row r="4" spans="1:28" s="4" customFormat="1">
      <c r="A4" s="5">
        <f ca="1">WORKDAY(A3,-1)</f>
        <v>43536</v>
      </c>
      <c r="B4" s="19">
        <f t="shared" ref="B4:AB4" ca="1" si="1">+INDEX($B$22:$AB$2000,MATCH($A4,$A$22:$A$2000,0),MATCH(B18,$B$18:$AB$18,0))</f>
        <v>2.5</v>
      </c>
      <c r="C4" s="19">
        <f t="shared" ca="1" si="1"/>
        <v>2.4173999999999998</v>
      </c>
      <c r="D4" s="19">
        <f t="shared" ca="1" si="1"/>
        <v>-0.47199999999999998</v>
      </c>
      <c r="E4" s="19">
        <f t="shared" ca="1" si="1"/>
        <v>2.4886300000000001</v>
      </c>
      <c r="F4" s="19">
        <f t="shared" ca="1" si="1"/>
        <v>2.4407000000000001</v>
      </c>
      <c r="G4" s="19">
        <f t="shared" ca="1" si="1"/>
        <v>-0.52800000000000002</v>
      </c>
      <c r="H4" s="19">
        <f t="shared" ca="1" si="1"/>
        <v>2.5932500000000003</v>
      </c>
      <c r="I4" s="19">
        <f t="shared" ca="1" si="1"/>
        <v>2.4971000000000001</v>
      </c>
      <c r="J4" s="19">
        <f t="shared" ca="1" si="1"/>
        <v>-0.56399999999999995</v>
      </c>
      <c r="K4" s="19">
        <f t="shared" ca="1" si="1"/>
        <v>2.6821299999999999</v>
      </c>
      <c r="L4" s="19">
        <f t="shared" ca="1" si="1"/>
        <v>2.5137</v>
      </c>
      <c r="M4" s="19">
        <f t="shared" ca="1" si="1"/>
        <v>-0.53600000000000003</v>
      </c>
      <c r="N4" s="19">
        <f t="shared" ca="1" si="1"/>
        <v>2.8685</v>
      </c>
      <c r="O4" s="19">
        <f t="shared" ca="1" si="1"/>
        <v>2.4506000000000001</v>
      </c>
      <c r="P4" s="19">
        <f t="shared" ca="1" si="1"/>
        <v>-0.54400000000000004</v>
      </c>
      <c r="Q4" s="19">
        <f t="shared" ca="1" si="1"/>
        <v>0.219</v>
      </c>
      <c r="R4" s="19">
        <f t="shared" ca="1" si="1"/>
        <v>-0.29899999999999999</v>
      </c>
      <c r="S4" s="19">
        <f t="shared" ca="1" si="1"/>
        <v>2.4076</v>
      </c>
      <c r="T4" s="19">
        <f t="shared" ca="1" si="1"/>
        <v>-0.52700000000000002</v>
      </c>
      <c r="U4" s="19">
        <f t="shared" ca="1" si="1"/>
        <v>2.4085000000000001</v>
      </c>
      <c r="V4" s="19">
        <f t="shared" ca="1" si="1"/>
        <v>-0.36399999999999999</v>
      </c>
      <c r="W4" s="19">
        <f t="shared" ca="1" si="1"/>
        <v>2.4975000000000001</v>
      </c>
      <c r="X4" s="19">
        <f t="shared" ca="1" si="1"/>
        <v>-0.23799999999999999</v>
      </c>
      <c r="Y4" s="25">
        <f t="shared" ca="1" si="1"/>
        <v>2.6015000000000001</v>
      </c>
      <c r="Z4" s="19">
        <f t="shared" ca="1" si="1"/>
        <v>5.5E-2</v>
      </c>
      <c r="AA4" s="19">
        <f t="shared" ca="1" si="1"/>
        <v>2.9912000000000001</v>
      </c>
      <c r="AB4" s="19">
        <f t="shared" ca="1" si="1"/>
        <v>0.71699999999999997</v>
      </c>
    </row>
    <row r="5" spans="1:28" s="4" customFormat="1">
      <c r="A5" s="5">
        <f ca="1">+A3-7</f>
        <v>43530</v>
      </c>
      <c r="B5" s="19">
        <f t="shared" ref="B5:AB5" ca="1" si="2">+INDEX($B$22:$AB$2000,MATCH($A5,$A$22:$A$2000,0),MATCH(B18,$B$18:$AB$18,0))</f>
        <v>2.5</v>
      </c>
      <c r="C5" s="19">
        <f t="shared" ca="1" si="2"/>
        <v>2.4121000000000001</v>
      </c>
      <c r="D5" s="19">
        <f t="shared" ca="1" si="2"/>
        <v>-0.46100000000000002</v>
      </c>
      <c r="E5" s="19">
        <f t="shared" ca="1" si="2"/>
        <v>2.4917500000000001</v>
      </c>
      <c r="F5" s="19">
        <f t="shared" ca="1" si="2"/>
        <v>2.4508000000000001</v>
      </c>
      <c r="G5" s="19">
        <f t="shared" ca="1" si="2"/>
        <v>-0.54200000000000004</v>
      </c>
      <c r="H5" s="19">
        <f t="shared" ca="1" si="2"/>
        <v>2.5945</v>
      </c>
      <c r="I5" s="19">
        <f t="shared" ca="1" si="2"/>
        <v>2.5221</v>
      </c>
      <c r="J5" s="19">
        <f t="shared" ca="1" si="2"/>
        <v>-0.57399999999999995</v>
      </c>
      <c r="K5" s="19">
        <f t="shared" ca="1" si="2"/>
        <v>2.6881300000000001</v>
      </c>
      <c r="L5" s="19">
        <f t="shared" ca="1" si="2"/>
        <v>2.5301999999999998</v>
      </c>
      <c r="M5" s="19">
        <f t="shared" ca="1" si="2"/>
        <v>-0.53300000000000003</v>
      </c>
      <c r="N5" s="19">
        <f t="shared" ca="1" si="2"/>
        <v>2.8863799999999999</v>
      </c>
      <c r="O5" s="19">
        <f t="shared" ca="1" si="2"/>
        <v>2.5160999999999998</v>
      </c>
      <c r="P5" s="19">
        <f t="shared" ca="1" si="2"/>
        <v>-0.51700000000000002</v>
      </c>
      <c r="Q5" s="19">
        <f t="shared" ca="1" si="2"/>
        <v>0.20399999999999999</v>
      </c>
      <c r="R5" s="19">
        <f t="shared" ca="1" si="2"/>
        <v>-0.29699999999999999</v>
      </c>
      <c r="S5" s="19">
        <f t="shared" ca="1" si="2"/>
        <v>2.4942000000000002</v>
      </c>
      <c r="T5" s="19">
        <f t="shared" ca="1" si="2"/>
        <v>-0.49299999999999999</v>
      </c>
      <c r="U5" s="19">
        <f t="shared" ca="1" si="2"/>
        <v>2.4990999999999999</v>
      </c>
      <c r="V5" s="19">
        <f t="shared" ca="1" si="2"/>
        <v>-0.313</v>
      </c>
      <c r="W5" s="19">
        <f t="shared" ca="1" si="2"/>
        <v>2.5935000000000001</v>
      </c>
      <c r="X5" s="19">
        <f t="shared" ca="1" si="2"/>
        <v>-0.17699999999999999</v>
      </c>
      <c r="Y5" s="25">
        <f t="shared" ca="1" si="2"/>
        <v>2.6934</v>
      </c>
      <c r="Z5" s="19">
        <f t="shared" ca="1" si="2"/>
        <v>0.128</v>
      </c>
      <c r="AA5" s="19">
        <f t="shared" ca="1" si="2"/>
        <v>3.0705</v>
      </c>
      <c r="AB5" s="19">
        <f t="shared" ca="1" si="2"/>
        <v>0.78100000000000003</v>
      </c>
    </row>
    <row r="6" spans="1:28" s="4" customFormat="1">
      <c r="A6" s="5">
        <f ca="1">+A3-29</f>
        <v>43508</v>
      </c>
      <c r="B6" s="19">
        <f t="shared" ref="B6:AB6" ca="1" si="3">+INDEX($B$22:$AB$2000,MATCH($A6,$A$22:$A$2000,0),MATCH(B18,$B$18:$AB$18,0))</f>
        <v>2.5</v>
      </c>
      <c r="C6" s="19">
        <f t="shared" ca="1" si="3"/>
        <v>2.4097</v>
      </c>
      <c r="D6" s="19">
        <f t="shared" ca="1" si="3"/>
        <v>-0.50700000000000001</v>
      </c>
      <c r="E6" s="19">
        <f t="shared" ca="1" si="3"/>
        <v>2.4937499999999999</v>
      </c>
      <c r="F6" s="19">
        <f t="shared" ca="1" si="3"/>
        <v>2.4253</v>
      </c>
      <c r="G6" s="19">
        <f t="shared" ca="1" si="3"/>
        <v>-0.52</v>
      </c>
      <c r="H6" s="19">
        <f t="shared" ca="1" si="3"/>
        <v>2.6928800000000002</v>
      </c>
      <c r="I6" s="19">
        <f t="shared" ca="1" si="3"/>
        <v>2.4893000000000001</v>
      </c>
      <c r="J6" s="19">
        <f t="shared" ca="1" si="3"/>
        <v>-0.54700000000000004</v>
      </c>
      <c r="K6" s="19">
        <f t="shared" ca="1" si="3"/>
        <v>2.7404999999999999</v>
      </c>
      <c r="L6" s="19">
        <f t="shared" ca="1" si="3"/>
        <v>2.5373000000000001</v>
      </c>
      <c r="M6" s="19">
        <f t="shared" ca="1" si="3"/>
        <v>-0.498</v>
      </c>
      <c r="N6" s="19">
        <f t="shared" ca="1" si="3"/>
        <v>2.9152499999999999</v>
      </c>
      <c r="O6" s="19">
        <f t="shared" ca="1" si="3"/>
        <v>2.5059</v>
      </c>
      <c r="P6" s="19">
        <f t="shared" ca="1" si="3"/>
        <v>-0.56599999999999995</v>
      </c>
      <c r="Q6" s="19">
        <f t="shared" ca="1" si="3"/>
        <v>0.52600000000000002</v>
      </c>
      <c r="R6" s="19">
        <f t="shared" ca="1" si="3"/>
        <v>-0.26</v>
      </c>
      <c r="S6" s="19">
        <f t="shared" ca="1" si="3"/>
        <v>2.4891000000000001</v>
      </c>
      <c r="T6" s="19">
        <f t="shared" ca="1" si="3"/>
        <v>-0.52</v>
      </c>
      <c r="U6" s="19">
        <f t="shared" ca="1" si="3"/>
        <v>2.4965000000000002</v>
      </c>
      <c r="V6" s="19">
        <f t="shared" ca="1" si="3"/>
        <v>-0.34</v>
      </c>
      <c r="W6" s="19">
        <f t="shared" ca="1" si="3"/>
        <v>2.5878999999999999</v>
      </c>
      <c r="X6" s="19">
        <f t="shared" ca="1" si="3"/>
        <v>-0.186</v>
      </c>
      <c r="Y6" s="25">
        <f t="shared" ca="1" si="3"/>
        <v>2.6877</v>
      </c>
      <c r="Z6" s="19">
        <f t="shared" ca="1" si="3"/>
        <v>0.13200000000000001</v>
      </c>
      <c r="AA6" s="19">
        <f t="shared" ca="1" si="3"/>
        <v>3.0247000000000002</v>
      </c>
      <c r="AB6" s="19">
        <f t="shared" ca="1" si="3"/>
        <v>0.75600000000000001</v>
      </c>
    </row>
    <row r="7" spans="1:28" s="4" customFormat="1">
      <c r="A7" s="5">
        <f ca="1">+A3-365</f>
        <v>43172</v>
      </c>
      <c r="B7" s="19">
        <f t="shared" ref="B7:AB7" ca="1" si="4">+INDEX($B$22:$AB$2000,MATCH($A7,$A$22:$A$2000,0),MATCH(B18,$B$18:$AB$18,0))</f>
        <v>1.5</v>
      </c>
      <c r="C7" s="19">
        <f t="shared" ca="1" si="4"/>
        <v>1.6086</v>
      </c>
      <c r="D7" s="19">
        <f t="shared" ca="1" si="4"/>
        <v>-0.73299999999999998</v>
      </c>
      <c r="E7" s="19">
        <f t="shared" ca="1" si="4"/>
        <v>1.7766</v>
      </c>
      <c r="F7" s="19">
        <f t="shared" ca="1" si="4"/>
        <v>1.7029999999999998</v>
      </c>
      <c r="G7" s="19">
        <f t="shared" ca="1" si="4"/>
        <v>-0.70699999999999996</v>
      </c>
      <c r="H7" s="19">
        <f t="shared" ca="1" si="4"/>
        <v>2.1244999999999998</v>
      </c>
      <c r="I7" s="19">
        <f t="shared" ca="1" si="4"/>
        <v>1.8856999999999999</v>
      </c>
      <c r="J7" s="19">
        <f t="shared" ca="1" si="4"/>
        <v>-0.68500000000000005</v>
      </c>
      <c r="K7" s="19">
        <f t="shared" ca="1" si="4"/>
        <v>2.3042500000000001</v>
      </c>
      <c r="L7" s="19">
        <f t="shared" ca="1" si="4"/>
        <v>2.0266000000000002</v>
      </c>
      <c r="M7" s="19">
        <f t="shared" ca="1" si="4"/>
        <v>-0.66400000000000003</v>
      </c>
      <c r="N7" s="19">
        <f t="shared" ca="1" si="4"/>
        <v>2.5776300000000001</v>
      </c>
      <c r="O7" s="19">
        <f t="shared" ca="1" si="4"/>
        <v>2.2538999999999998</v>
      </c>
      <c r="P7" s="19">
        <f t="shared" ca="1" si="4"/>
        <v>-0.57599999999999996</v>
      </c>
      <c r="Q7" s="19">
        <f t="shared" ca="1" si="4"/>
        <v>-0.248</v>
      </c>
      <c r="R7" s="19">
        <f t="shared" ca="1" si="4"/>
        <v>-0.27800000000000002</v>
      </c>
      <c r="S7" s="19">
        <f t="shared" ca="1" si="4"/>
        <v>2.4129999999999998</v>
      </c>
      <c r="T7" s="19">
        <f t="shared" ca="1" si="4"/>
        <v>-0.39</v>
      </c>
      <c r="U7" s="19">
        <f t="shared" ca="1" si="4"/>
        <v>2.6181000000000001</v>
      </c>
      <c r="V7" s="19">
        <f t="shared" ca="1" si="4"/>
        <v>4.0000000000000001E-3</v>
      </c>
      <c r="W7" s="19">
        <f t="shared" ca="1" si="4"/>
        <v>2.7698</v>
      </c>
      <c r="X7" s="19">
        <f t="shared" ca="1" si="4"/>
        <v>0.26400000000000001</v>
      </c>
      <c r="Y7" s="25">
        <f t="shared" ca="1" si="4"/>
        <v>2.8426</v>
      </c>
      <c r="Z7" s="19">
        <f t="shared" ca="1" si="4"/>
        <v>0.61899999999999999</v>
      </c>
      <c r="AA7" s="19">
        <f t="shared" ca="1" si="4"/>
        <v>3.0981000000000001</v>
      </c>
      <c r="AB7" s="19">
        <f t="shared" ca="1" si="4"/>
        <v>1.2770000000000001</v>
      </c>
    </row>
    <row r="8" spans="1:28" s="4" customFormat="1">
      <c r="A8" s="15">
        <v>43206</v>
      </c>
      <c r="B8" s="19">
        <f t="shared" ref="B8:AB8" ca="1" si="5">+INDEX($B$22:$AB$2000,MATCH($A8,$A$22:$A$2000,0),MATCH(B18,$B$18:$AB$18,0))</f>
        <v>1.75</v>
      </c>
      <c r="C8" s="19">
        <f t="shared" ca="1" si="5"/>
        <v>1.6162999999999998</v>
      </c>
      <c r="D8" s="19">
        <f t="shared" ca="1" si="5"/>
        <v>-0.72</v>
      </c>
      <c r="E8" s="19">
        <f t="shared" ca="1" si="5"/>
        <v>1.8942600000000001</v>
      </c>
      <c r="F8" s="19">
        <f t="shared" ca="1" si="5"/>
        <v>1.7408999999999999</v>
      </c>
      <c r="G8" s="19">
        <f t="shared" ca="1" si="5"/>
        <v>-0.66100000000000003</v>
      </c>
      <c r="H8" s="19">
        <f t="shared" ca="1" si="5"/>
        <v>2.3550900000000001</v>
      </c>
      <c r="I8" s="19">
        <f t="shared" ca="1" si="5"/>
        <v>1.9626000000000001</v>
      </c>
      <c r="J8" s="19">
        <f t="shared" ca="1" si="5"/>
        <v>-0.66800000000000004</v>
      </c>
      <c r="K8" s="19">
        <f t="shared" ca="1" si="5"/>
        <v>2.5031300000000001</v>
      </c>
      <c r="L8" s="19">
        <f t="shared" ca="1" si="5"/>
        <v>2.0992000000000002</v>
      </c>
      <c r="M8" s="19">
        <f t="shared" ca="1" si="5"/>
        <v>-0.64300000000000002</v>
      </c>
      <c r="N8" s="19">
        <f t="shared" ca="1" si="5"/>
        <v>2.7440600000000002</v>
      </c>
      <c r="O8" s="19">
        <f t="shared" ca="1" si="5"/>
        <v>2.3773</v>
      </c>
      <c r="P8" s="19">
        <f t="shared" ca="1" si="5"/>
        <v>-0.57799999999999996</v>
      </c>
      <c r="Q8" s="19">
        <f t="shared" ca="1" si="5"/>
        <v>-0.317</v>
      </c>
      <c r="R8" s="19">
        <f t="shared" ca="1" si="5"/>
        <v>-0.33900000000000002</v>
      </c>
      <c r="S8" s="19">
        <f t="shared" ca="1" si="5"/>
        <v>2.5194000000000001</v>
      </c>
      <c r="T8" s="19">
        <f t="shared" ca="1" si="5"/>
        <v>-0.434</v>
      </c>
      <c r="U8" s="19">
        <f t="shared" ca="1" si="5"/>
        <v>2.6795</v>
      </c>
      <c r="V8" s="19">
        <f t="shared" ca="1" si="5"/>
        <v>-7.4999999999999997E-2</v>
      </c>
      <c r="W8" s="19">
        <f t="shared" ca="1" si="5"/>
        <v>2.7816000000000001</v>
      </c>
      <c r="X8" s="19">
        <f t="shared" ca="1" si="5"/>
        <v>0.16</v>
      </c>
      <c r="Y8" s="25">
        <f t="shared" ca="1" si="5"/>
        <v>2.8266999999999998</v>
      </c>
      <c r="Z8" s="19">
        <f t="shared" ca="1" si="5"/>
        <v>0.52500000000000002</v>
      </c>
      <c r="AA8" s="19">
        <f t="shared" ca="1" si="5"/>
        <v>3.0246</v>
      </c>
      <c r="AB8" s="19">
        <f t="shared" ca="1" si="5"/>
        <v>1.196</v>
      </c>
    </row>
    <row r="9" spans="1:28" s="4" customFormat="1" ht="12.75">
      <c r="A9" s="3"/>
      <c r="B9" s="6"/>
      <c r="C9" s="6"/>
    </row>
    <row r="10" spans="1:28" s="4" customFormat="1" ht="12.75">
      <c r="A10" s="7" t="s">
        <v>18</v>
      </c>
      <c r="B10" s="24">
        <f t="shared" ref="B10:AB10" ca="1" si="6">(+B3-B4)*100</f>
        <v>0</v>
      </c>
      <c r="C10" s="24">
        <f t="shared" ca="1" si="6"/>
        <v>-0.52999999999996383</v>
      </c>
      <c r="D10" s="24">
        <f t="shared" ca="1" si="6"/>
        <v>-4.0000000000000036</v>
      </c>
      <c r="E10" s="24">
        <f t="shared" ca="1" si="6"/>
        <v>0</v>
      </c>
      <c r="F10" s="24">
        <f t="shared" ca="1" si="6"/>
        <v>-0.53000000000000824</v>
      </c>
      <c r="G10" s="24">
        <f t="shared" ca="1" si="6"/>
        <v>-1.100000000000001</v>
      </c>
      <c r="H10" s="24">
        <f t="shared" ca="1" si="6"/>
        <v>0</v>
      </c>
      <c r="I10" s="24">
        <f t="shared" ca="1" si="6"/>
        <v>1.0299999999999976</v>
      </c>
      <c r="J10" s="24">
        <f t="shared" ca="1" si="6"/>
        <v>0</v>
      </c>
      <c r="K10" s="24">
        <f t="shared" ca="1" si="6"/>
        <v>0</v>
      </c>
      <c r="L10" s="24">
        <f t="shared" ca="1" si="6"/>
        <v>0.24999999999999467</v>
      </c>
      <c r="M10" s="24">
        <f t="shared" ca="1" si="6"/>
        <v>-2.1000000000000019</v>
      </c>
      <c r="N10" s="24">
        <f t="shared" ca="1" si="6"/>
        <v>0</v>
      </c>
      <c r="O10" s="24">
        <f t="shared" ca="1" si="6"/>
        <v>1.0099999999999998</v>
      </c>
      <c r="P10" s="24">
        <f t="shared" ca="1" si="6"/>
        <v>-0.30000000000000027</v>
      </c>
      <c r="Q10" s="24">
        <f ca="1">(+Q3-Q4)*100</f>
        <v>1.7999999999999989</v>
      </c>
      <c r="R10" s="24">
        <f ca="1">(+R3-R4)*100</f>
        <v>1.0000000000000009</v>
      </c>
      <c r="S10" s="24">
        <f t="shared" ca="1" si="6"/>
        <v>1.3599999999999834</v>
      </c>
      <c r="T10" s="24">
        <f t="shared" ca="1" si="6"/>
        <v>0.30000000000000027</v>
      </c>
      <c r="U10" s="24">
        <f t="shared" ca="1" si="6"/>
        <v>1.6799999999999926</v>
      </c>
      <c r="V10" s="24">
        <f t="shared" ca="1" si="6"/>
        <v>0.9000000000000008</v>
      </c>
      <c r="W10" s="24">
        <f t="shared" ca="1" si="6"/>
        <v>1.7199999999999882</v>
      </c>
      <c r="X10" s="24">
        <f t="shared" ca="1" si="6"/>
        <v>1.1999999999999984</v>
      </c>
      <c r="Y10" s="24">
        <f t="shared" ca="1" si="6"/>
        <v>1.4399999999999746</v>
      </c>
      <c r="Z10" s="24">
        <f t="shared" ca="1" si="6"/>
        <v>1.3000000000000005</v>
      </c>
      <c r="AA10" s="24">
        <f t="shared" ca="1" si="6"/>
        <v>1.2699999999999712</v>
      </c>
      <c r="AB10" s="24">
        <f t="shared" ca="1" si="6"/>
        <v>1.9000000000000017</v>
      </c>
    </row>
    <row r="11" spans="1:28" s="4" customFormat="1" ht="12.75">
      <c r="A11" s="7" t="s">
        <v>19</v>
      </c>
      <c r="B11" s="24">
        <f t="shared" ref="B11:AB11" ca="1" si="7">(+B3-B5)*100</f>
        <v>0</v>
      </c>
      <c r="C11" s="24">
        <f t="shared" ca="1" si="7"/>
        <v>0</v>
      </c>
      <c r="D11" s="24">
        <f t="shared" ca="1" si="7"/>
        <v>-5.0999999999999988</v>
      </c>
      <c r="E11" s="24">
        <f t="shared" ca="1" si="7"/>
        <v>-0.31200000000000117</v>
      </c>
      <c r="F11" s="24">
        <f t="shared" ca="1" si="7"/>
        <v>-1.540000000000008</v>
      </c>
      <c r="G11" s="24">
        <f t="shared" ca="1" si="7"/>
        <v>0.30000000000000027</v>
      </c>
      <c r="H11" s="24">
        <f t="shared" ca="1" si="7"/>
        <v>-0.12499999999997513</v>
      </c>
      <c r="I11" s="24">
        <f t="shared" ca="1" si="7"/>
        <v>-1.4699999999999935</v>
      </c>
      <c r="J11" s="24">
        <f t="shared" ca="1" si="7"/>
        <v>1.0000000000000009</v>
      </c>
      <c r="K11" s="24">
        <f t="shared" ca="1" si="7"/>
        <v>-0.60000000000002274</v>
      </c>
      <c r="L11" s="24">
        <f t="shared" ca="1" si="7"/>
        <v>-1.399999999999979</v>
      </c>
      <c r="M11" s="24">
        <f t="shared" ca="1" si="7"/>
        <v>-2.4000000000000021</v>
      </c>
      <c r="N11" s="24">
        <f t="shared" ca="1" si="7"/>
        <v>-1.7879999999999896</v>
      </c>
      <c r="O11" s="24">
        <f t="shared" ca="1" si="7"/>
        <v>-5.5399999999999672</v>
      </c>
      <c r="P11" s="24">
        <f t="shared" ca="1" si="7"/>
        <v>-3.0000000000000027</v>
      </c>
      <c r="Q11" s="24">
        <f ca="1">(+Q3-Q5)*100</f>
        <v>3.3000000000000003</v>
      </c>
      <c r="R11" s="24">
        <f ca="1">(+R3-R5)*100</f>
        <v>0.80000000000000071</v>
      </c>
      <c r="S11" s="24">
        <f t="shared" ca="1" si="7"/>
        <v>-7.3000000000000398</v>
      </c>
      <c r="T11" s="24">
        <f t="shared" ca="1" si="7"/>
        <v>-3.1000000000000028</v>
      </c>
      <c r="U11" s="24">
        <f t="shared" ca="1" si="7"/>
        <v>-7.3799999999999866</v>
      </c>
      <c r="V11" s="24">
        <f t="shared" ca="1" si="7"/>
        <v>-4.1999999999999984</v>
      </c>
      <c r="W11" s="24">
        <f t="shared" ca="1" si="7"/>
        <v>-7.8800000000000203</v>
      </c>
      <c r="X11" s="24">
        <f t="shared" ca="1" si="7"/>
        <v>-4.9000000000000012</v>
      </c>
      <c r="Y11" s="24">
        <f t="shared" ca="1" si="7"/>
        <v>-7.7500000000000124</v>
      </c>
      <c r="Z11" s="24">
        <f t="shared" ca="1" si="7"/>
        <v>-6</v>
      </c>
      <c r="AA11" s="24">
        <f t="shared" ca="1" si="7"/>
        <v>-6.6600000000000215</v>
      </c>
      <c r="AB11" s="24">
        <f t="shared" ca="1" si="7"/>
        <v>-4.5000000000000036</v>
      </c>
    </row>
    <row r="12" spans="1:28" s="4" customFormat="1" ht="12.75">
      <c r="A12" s="7" t="s">
        <v>20</v>
      </c>
      <c r="B12" s="24">
        <f t="shared" ref="B12:AB12" ca="1" si="8">(+B3-B6)*100</f>
        <v>0</v>
      </c>
      <c r="C12" s="24">
        <f t="shared" ca="1" si="8"/>
        <v>0.24000000000001798</v>
      </c>
      <c r="D12" s="24">
        <f t="shared" ca="1" si="8"/>
        <v>-0.50000000000000044</v>
      </c>
      <c r="E12" s="24">
        <f t="shared" ca="1" si="8"/>
        <v>-0.51199999999997914</v>
      </c>
      <c r="F12" s="24">
        <f t="shared" ca="1" si="8"/>
        <v>1.0099999999999998</v>
      </c>
      <c r="G12" s="24">
        <f t="shared" ca="1" si="8"/>
        <v>-1.9000000000000017</v>
      </c>
      <c r="H12" s="24">
        <f t="shared" ca="1" si="8"/>
        <v>-9.9629999999999885</v>
      </c>
      <c r="I12" s="24">
        <f t="shared" ca="1" si="8"/>
        <v>1.8100000000000005</v>
      </c>
      <c r="J12" s="24">
        <f t="shared" ca="1" si="8"/>
        <v>-1.6999999999999904</v>
      </c>
      <c r="K12" s="24">
        <f t="shared" ca="1" si="8"/>
        <v>-5.8370000000000033</v>
      </c>
      <c r="L12" s="24">
        <f t="shared" ca="1" si="8"/>
        <v>-2.1100000000000119</v>
      </c>
      <c r="M12" s="24">
        <f t="shared" ca="1" si="8"/>
        <v>-5.9000000000000057</v>
      </c>
      <c r="N12" s="24">
        <f t="shared" ca="1" si="8"/>
        <v>-4.6749999999999847</v>
      </c>
      <c r="O12" s="24">
        <f t="shared" ca="1" si="8"/>
        <v>-4.5199999999999907</v>
      </c>
      <c r="P12" s="24">
        <f t="shared" ca="1" si="8"/>
        <v>1.8999999999999906</v>
      </c>
      <c r="Q12" s="24">
        <f ca="1">(+Q3-Q6)*100</f>
        <v>-28.900000000000002</v>
      </c>
      <c r="R12" s="24">
        <f ca="1">(+R3-R6)*100</f>
        <v>-2.8999999999999968</v>
      </c>
      <c r="S12" s="24">
        <f t="shared" ca="1" si="8"/>
        <v>-6.7900000000000293</v>
      </c>
      <c r="T12" s="24">
        <f t="shared" ca="1" si="8"/>
        <v>-0.40000000000000036</v>
      </c>
      <c r="U12" s="24">
        <f t="shared" ca="1" si="8"/>
        <v>-7.1200000000000152</v>
      </c>
      <c r="V12" s="24">
        <f t="shared" ca="1" si="8"/>
        <v>-1.4999999999999958</v>
      </c>
      <c r="W12" s="24">
        <f t="shared" ca="1" si="8"/>
        <v>-7.3199999999999932</v>
      </c>
      <c r="X12" s="24">
        <f t="shared" ca="1" si="8"/>
        <v>-4.0000000000000009</v>
      </c>
      <c r="Y12" s="24">
        <f t="shared" ca="1" si="8"/>
        <v>-7.1800000000000086</v>
      </c>
      <c r="Z12" s="24">
        <f t="shared" ca="1" si="8"/>
        <v>-6.4</v>
      </c>
      <c r="AA12" s="24">
        <f t="shared" ca="1" si="8"/>
        <v>-2.0800000000000374</v>
      </c>
      <c r="AB12" s="24">
        <f t="shared" ca="1" si="8"/>
        <v>-2.0000000000000018</v>
      </c>
    </row>
    <row r="13" spans="1:28" s="4" customFormat="1" ht="12.75">
      <c r="A13" s="7" t="s">
        <v>21</v>
      </c>
      <c r="B13" s="24">
        <f t="shared" ref="B13:AB13" ca="1" si="9">(+B3-B7)*100</f>
        <v>100</v>
      </c>
      <c r="C13" s="24">
        <f t="shared" ca="1" si="9"/>
        <v>80.350000000000009</v>
      </c>
      <c r="D13" s="24">
        <f t="shared" ca="1" si="9"/>
        <v>22.099999999999998</v>
      </c>
      <c r="E13" s="24">
        <f t="shared" ca="1" si="9"/>
        <v>71.203000000000017</v>
      </c>
      <c r="F13" s="24">
        <f t="shared" ca="1" si="9"/>
        <v>73.240000000000009</v>
      </c>
      <c r="G13" s="24">
        <f t="shared" ca="1" si="9"/>
        <v>16.799999999999994</v>
      </c>
      <c r="H13" s="24">
        <f t="shared" ca="1" si="9"/>
        <v>46.875000000000043</v>
      </c>
      <c r="I13" s="24">
        <f t="shared" ca="1" si="9"/>
        <v>62.170000000000016</v>
      </c>
      <c r="J13" s="24">
        <f t="shared" ca="1" si="9"/>
        <v>12.10000000000001</v>
      </c>
      <c r="K13" s="24">
        <f t="shared" ca="1" si="9"/>
        <v>37.787999999999975</v>
      </c>
      <c r="L13" s="24">
        <f t="shared" ca="1" si="9"/>
        <v>48.95999999999998</v>
      </c>
      <c r="M13" s="24">
        <f t="shared" ca="1" si="9"/>
        <v>10.7</v>
      </c>
      <c r="N13" s="24">
        <f t="shared" ca="1" si="9"/>
        <v>29.086999999999996</v>
      </c>
      <c r="O13" s="24">
        <f t="shared" ca="1" si="9"/>
        <v>20.680000000000032</v>
      </c>
      <c r="P13" s="24">
        <f t="shared" ca="1" si="9"/>
        <v>2.8999999999999915</v>
      </c>
      <c r="Q13" s="24">
        <f ca="1">(+Q3-Q7)*100</f>
        <v>48.5</v>
      </c>
      <c r="R13" s="24">
        <f ca="1">(+R3-R7)*100</f>
        <v>-1.0999999999999954</v>
      </c>
      <c r="S13" s="24">
        <f t="shared" ca="1" si="9"/>
        <v>0.81999999999999851</v>
      </c>
      <c r="T13" s="24">
        <f t="shared" ca="1" si="9"/>
        <v>-13.4</v>
      </c>
      <c r="U13" s="24">
        <f t="shared" ca="1" si="9"/>
        <v>-19.280000000000008</v>
      </c>
      <c r="V13" s="24">
        <f t="shared" ca="1" si="9"/>
        <v>-35.9</v>
      </c>
      <c r="W13" s="24">
        <f t="shared" ca="1" si="9"/>
        <v>-25.510000000000012</v>
      </c>
      <c r="X13" s="24">
        <f t="shared" ca="1" si="9"/>
        <v>-49</v>
      </c>
      <c r="Y13" s="24">
        <f t="shared" ca="1" si="9"/>
        <v>-22.670000000000012</v>
      </c>
      <c r="Z13" s="24">
        <f t="shared" ca="1" si="9"/>
        <v>-55.099999999999994</v>
      </c>
      <c r="AA13" s="24">
        <f t="shared" ca="1" si="9"/>
        <v>-9.4200000000000284</v>
      </c>
      <c r="AB13" s="24">
        <f t="shared" ca="1" si="9"/>
        <v>-54.100000000000016</v>
      </c>
    </row>
    <row r="14" spans="1:28" s="4" customFormat="1" ht="12.75">
      <c r="A14" s="16" t="s">
        <v>22</v>
      </c>
      <c r="B14" s="24">
        <f t="shared" ref="B14:AB14" ca="1" si="10">(+B3-B8)*100</f>
        <v>75</v>
      </c>
      <c r="C14" s="24">
        <f t="shared" ca="1" si="10"/>
        <v>79.580000000000027</v>
      </c>
      <c r="D14" s="24">
        <f t="shared" ca="1" si="10"/>
        <v>20.799999999999997</v>
      </c>
      <c r="E14" s="24">
        <f t="shared" ca="1" si="10"/>
        <v>59.437000000000005</v>
      </c>
      <c r="F14" s="24">
        <f t="shared" ca="1" si="10"/>
        <v>69.450000000000017</v>
      </c>
      <c r="G14" s="24">
        <f t="shared" ca="1" si="10"/>
        <v>12.2</v>
      </c>
      <c r="H14" s="24">
        <f t="shared" ca="1" si="10"/>
        <v>23.816000000000017</v>
      </c>
      <c r="I14" s="24">
        <f t="shared" ca="1" si="10"/>
        <v>54.48</v>
      </c>
      <c r="J14" s="24">
        <f t="shared" ca="1" si="10"/>
        <v>10.400000000000009</v>
      </c>
      <c r="K14" s="24">
        <f t="shared" ca="1" si="10"/>
        <v>17.899999999999984</v>
      </c>
      <c r="L14" s="24">
        <f t="shared" ca="1" si="10"/>
        <v>41.699999999999982</v>
      </c>
      <c r="M14" s="24">
        <f t="shared" ca="1" si="10"/>
        <v>8.5999999999999961</v>
      </c>
      <c r="N14" s="24">
        <f t="shared" ca="1" si="10"/>
        <v>12.443999999999988</v>
      </c>
      <c r="O14" s="24">
        <f t="shared" ca="1" si="10"/>
        <v>8.3400000000000141</v>
      </c>
      <c r="P14" s="24">
        <f t="shared" ca="1" si="10"/>
        <v>3.0999999999999917</v>
      </c>
      <c r="Q14" s="24">
        <f ca="1">(+Q3-Q8)*100</f>
        <v>55.400000000000006</v>
      </c>
      <c r="R14" s="24">
        <f ca="1">(+R3-R8)*100</f>
        <v>5.0000000000000044</v>
      </c>
      <c r="S14" s="24">
        <f t="shared" ca="1" si="10"/>
        <v>-9.8200000000000287</v>
      </c>
      <c r="T14" s="24">
        <f t="shared" ca="1" si="10"/>
        <v>-9.0000000000000018</v>
      </c>
      <c r="U14" s="24">
        <f t="shared" ca="1" si="10"/>
        <v>-25.419999999999998</v>
      </c>
      <c r="V14" s="24">
        <f t="shared" ca="1" si="10"/>
        <v>-27.999999999999996</v>
      </c>
      <c r="W14" s="24">
        <f t="shared" ca="1" si="10"/>
        <v>-26.690000000000012</v>
      </c>
      <c r="X14" s="24">
        <f t="shared" ca="1" si="10"/>
        <v>-38.6</v>
      </c>
      <c r="Y14" s="24">
        <f t="shared" ca="1" si="10"/>
        <v>-21.079999999999988</v>
      </c>
      <c r="Z14" s="24">
        <f t="shared" ca="1" si="10"/>
        <v>-45.7</v>
      </c>
      <c r="AA14" s="24">
        <f t="shared" ca="1" si="10"/>
        <v>-2.0700000000000163</v>
      </c>
      <c r="AB14" s="24">
        <f t="shared" ca="1" si="10"/>
        <v>-46</v>
      </c>
    </row>
    <row r="16" spans="1:28">
      <c r="A16" s="4" t="s">
        <v>15</v>
      </c>
      <c r="B16" s="10">
        <v>40909</v>
      </c>
      <c r="C16" s="10"/>
    </row>
    <row r="17" spans="1:31">
      <c r="A17" s="4" t="s">
        <v>16</v>
      </c>
      <c r="B17" s="4"/>
      <c r="C17" s="4"/>
    </row>
    <row r="18" spans="1:31" ht="42.75" customHeight="1">
      <c r="A18" s="4"/>
      <c r="B18" s="11" t="s">
        <v>113</v>
      </c>
      <c r="C18" s="11" t="s">
        <v>74</v>
      </c>
      <c r="D18" s="11" t="s">
        <v>91</v>
      </c>
      <c r="E18" s="11" t="s">
        <v>108</v>
      </c>
      <c r="F18" s="11" t="s">
        <v>75</v>
      </c>
      <c r="G18" s="11" t="s">
        <v>92</v>
      </c>
      <c r="H18" s="11" t="s">
        <v>105</v>
      </c>
      <c r="I18" s="11" t="s">
        <v>76</v>
      </c>
      <c r="J18" s="11" t="s">
        <v>93</v>
      </c>
      <c r="K18" s="11" t="s">
        <v>101</v>
      </c>
      <c r="L18" s="11" t="s">
        <v>77</v>
      </c>
      <c r="M18" s="11" t="s">
        <v>100</v>
      </c>
      <c r="N18" s="11" t="s">
        <v>104</v>
      </c>
      <c r="O18" s="11" t="s">
        <v>78</v>
      </c>
      <c r="P18" s="11" t="s">
        <v>94</v>
      </c>
      <c r="Q18" s="11" t="s">
        <v>213</v>
      </c>
      <c r="R18" s="11" t="s">
        <v>214</v>
      </c>
      <c r="S18" s="11" t="s">
        <v>79</v>
      </c>
      <c r="T18" s="11" t="s">
        <v>95</v>
      </c>
      <c r="U18" s="11" t="s">
        <v>80</v>
      </c>
      <c r="V18" s="11" t="s">
        <v>96</v>
      </c>
      <c r="W18" s="11" t="s">
        <v>81</v>
      </c>
      <c r="X18" s="11" t="s">
        <v>97</v>
      </c>
      <c r="Y18" s="11" t="s">
        <v>82</v>
      </c>
      <c r="Z18" s="11" t="s">
        <v>98</v>
      </c>
      <c r="AA18" s="11" t="s">
        <v>83</v>
      </c>
      <c r="AB18" s="11" t="s">
        <v>99</v>
      </c>
    </row>
    <row r="19" spans="1:31">
      <c r="B19" t="s">
        <v>112</v>
      </c>
      <c r="C19" t="s">
        <v>67</v>
      </c>
      <c r="D19" s="2" t="s">
        <v>84</v>
      </c>
      <c r="E19" s="2" t="s">
        <v>107</v>
      </c>
      <c r="F19" s="2" t="s">
        <v>68</v>
      </c>
      <c r="G19" s="2" t="s">
        <v>85</v>
      </c>
      <c r="H19" s="2" t="s">
        <v>106</v>
      </c>
      <c r="I19" s="2" t="s">
        <v>69</v>
      </c>
      <c r="J19" s="2" t="s">
        <v>86</v>
      </c>
      <c r="K19" s="2" t="s">
        <v>102</v>
      </c>
      <c r="L19" s="2" t="s">
        <v>70</v>
      </c>
      <c r="M19" s="2" t="s">
        <v>87</v>
      </c>
      <c r="N19" s="2" t="s">
        <v>103</v>
      </c>
      <c r="O19" s="2" t="s">
        <v>64</v>
      </c>
      <c r="P19" s="2" t="s">
        <v>61</v>
      </c>
      <c r="Q19" s="2" t="s">
        <v>215</v>
      </c>
      <c r="R19" s="2" t="s">
        <v>216</v>
      </c>
      <c r="S19" s="2" t="s">
        <v>71</v>
      </c>
      <c r="T19" s="2" t="s">
        <v>88</v>
      </c>
      <c r="U19" s="2" t="s">
        <v>65</v>
      </c>
      <c r="V19" s="2" t="s">
        <v>62</v>
      </c>
      <c r="W19" t="s">
        <v>72</v>
      </c>
      <c r="X19" s="2" t="s">
        <v>89</v>
      </c>
      <c r="Y19" t="s">
        <v>66</v>
      </c>
      <c r="Z19" t="s">
        <v>63</v>
      </c>
      <c r="AA19" t="s">
        <v>73</v>
      </c>
      <c r="AB19" t="s">
        <v>90</v>
      </c>
      <c r="AC19" s="21"/>
    </row>
    <row r="20" spans="1:31" s="1" customFormat="1">
      <c r="B20" s="22" t="s">
        <v>111</v>
      </c>
      <c r="C20" s="22" t="s">
        <v>74</v>
      </c>
      <c r="D20" s="22" t="s">
        <v>91</v>
      </c>
      <c r="E20" s="22" t="s">
        <v>108</v>
      </c>
      <c r="F20" s="22" t="s">
        <v>75</v>
      </c>
      <c r="G20" s="22" t="s">
        <v>92</v>
      </c>
      <c r="H20" s="22" t="s">
        <v>105</v>
      </c>
      <c r="I20" s="22" t="s">
        <v>76</v>
      </c>
      <c r="J20" s="22" t="s">
        <v>93</v>
      </c>
      <c r="K20" s="22" t="s">
        <v>101</v>
      </c>
      <c r="L20" s="22" t="s">
        <v>77</v>
      </c>
      <c r="M20" s="22" t="s">
        <v>100</v>
      </c>
      <c r="N20" s="22" t="s">
        <v>104</v>
      </c>
      <c r="O20" s="22" t="s">
        <v>78</v>
      </c>
      <c r="P20" s="22" t="s">
        <v>94</v>
      </c>
      <c r="Q20" s="22" t="s">
        <v>213</v>
      </c>
      <c r="R20" s="22" t="s">
        <v>214</v>
      </c>
      <c r="S20" s="22" t="s">
        <v>79</v>
      </c>
      <c r="T20" s="22" t="s">
        <v>95</v>
      </c>
      <c r="U20" s="22" t="s">
        <v>80</v>
      </c>
      <c r="V20" s="22" t="s">
        <v>96</v>
      </c>
      <c r="W20" s="1" t="s">
        <v>81</v>
      </c>
      <c r="X20" s="22" t="s">
        <v>97</v>
      </c>
      <c r="Y20" s="1" t="s">
        <v>82</v>
      </c>
      <c r="Z20" s="1" t="s">
        <v>98</v>
      </c>
      <c r="AA20" s="1" t="s">
        <v>83</v>
      </c>
      <c r="AB20" s="1" t="s">
        <v>99</v>
      </c>
      <c r="AC20" s="23"/>
    </row>
    <row r="21" spans="1:31">
      <c r="A21" s="4" t="s">
        <v>17</v>
      </c>
      <c r="B21" s="4" t="s">
        <v>4</v>
      </c>
      <c r="C21" s="4" t="s">
        <v>4</v>
      </c>
      <c r="D21" s="4" t="s">
        <v>4</v>
      </c>
      <c r="E21" s="4" t="s">
        <v>4</v>
      </c>
      <c r="F21" s="4" t="s">
        <v>4</v>
      </c>
      <c r="G21" s="4" t="s">
        <v>4</v>
      </c>
      <c r="H21" s="4" t="s">
        <v>4</v>
      </c>
      <c r="I21" s="4" t="s">
        <v>4</v>
      </c>
      <c r="J21" s="4" t="s">
        <v>4</v>
      </c>
      <c r="K21" s="4" t="s">
        <v>4</v>
      </c>
      <c r="L21" s="4" t="s">
        <v>4</v>
      </c>
      <c r="M21" s="4" t="s">
        <v>4</v>
      </c>
      <c r="N21" s="4" t="s">
        <v>4</v>
      </c>
      <c r="O21" s="4" t="s">
        <v>4</v>
      </c>
      <c r="P21" s="4" t="s">
        <v>4</v>
      </c>
      <c r="Q21" s="4" t="s">
        <v>4</v>
      </c>
      <c r="R21" s="4" t="s">
        <v>4</v>
      </c>
      <c r="S21" s="4" t="s">
        <v>4</v>
      </c>
      <c r="T21" s="4" t="s">
        <v>4</v>
      </c>
      <c r="U21" s="4" t="s">
        <v>4</v>
      </c>
      <c r="V21" s="4" t="s">
        <v>4</v>
      </c>
      <c r="W21" s="4" t="s">
        <v>4</v>
      </c>
      <c r="X21" s="4" t="s">
        <v>4</v>
      </c>
      <c r="Y21" s="4" t="s">
        <v>4</v>
      </c>
      <c r="Z21" s="4" t="s">
        <v>4</v>
      </c>
      <c r="AA21" s="4" t="s">
        <v>4</v>
      </c>
      <c r="AB21" s="4" t="s">
        <v>4</v>
      </c>
    </row>
    <row r="22" spans="1:31">
      <c r="A22" s="10" t="e">
        <f ca="1">_xll.BDH(B$19,B$21,$B16,$B17,"Dir=V","CDR=5D","Dts=S","cols=2;rows=1878")</f>
        <v>#NAME?</v>
      </c>
      <c r="B22" s="13">
        <v>0.25</v>
      </c>
      <c r="C22" s="13" t="e">
        <f ca="1">_xll.BDH(C$19,C$21,$B$16,"","Dir=V","CDR=5D","Dts=H","cols=1;rows=1878")</f>
        <v>#NAME?</v>
      </c>
      <c r="D22" s="13" t="e">
        <f ca="1">_xll.BDH(D$19,D$21,$B$16,"","Dir=V","CDR=5D","Dts=H","cols=1;rows=1878")</f>
        <v>#NAME?</v>
      </c>
      <c r="E22" s="13" t="e">
        <f ca="1">_xll.BDH(E$19,E$21,$B$16,"","Dir=V","CDR=5D","Dts=H","cols=1;rows=1878")</f>
        <v>#NAME?</v>
      </c>
      <c r="F22" s="13" t="e">
        <f ca="1">_xll.BDH(F$19,F$21,$B$16,"","Dir=V","CDR=5D","Dts=H","cols=1;rows=1878")</f>
        <v>#NAME?</v>
      </c>
      <c r="G22" s="13" t="e">
        <f ca="1">_xll.BDH(G$19,G$21,$B$16,"","Dir=V","CDR=5D","Dts=H","cols=1;rows=1878")</f>
        <v>#NAME?</v>
      </c>
      <c r="H22" s="13" t="e">
        <f ca="1">_xll.BDH(H$19,H$21,$B$16,"","Dir=V","CDR=5D","Dts=H","cols=1;rows=1878")</f>
        <v>#NAME?</v>
      </c>
      <c r="I22" s="13" t="e">
        <f ca="1">_xll.BDH(I$19,I$21,$B$16,"","Dir=V","CDR=5D","Dts=H","cols=1;rows=1878")</f>
        <v>#NAME?</v>
      </c>
      <c r="J22" s="13" t="e">
        <f ca="1">_xll.BDH(J$19,J$21,$B$16,"","Dir=V","CDR=5D","Dts=H","cols=1;rows=1878")</f>
        <v>#NAME?</v>
      </c>
      <c r="K22" s="13" t="e">
        <f ca="1">_xll.BDH(K$19,K$21,$B$16,"","Dir=V","CDR=5D","Dts=H","cols=1;rows=1878")</f>
        <v>#NAME?</v>
      </c>
      <c r="L22" s="13" t="e">
        <f ca="1">_xll.BDH(L$19,L$21,$B$16,"","Dir=V","CDR=5D","Dts=H","cols=1;rows=1878")</f>
        <v>#NAME?</v>
      </c>
      <c r="M22" s="13" t="e">
        <f ca="1">_xll.BDH(M$19,M$21,$B$16,"","Dir=V","CDR=5D","Dts=H","cols=1;rows=1878")</f>
        <v>#NAME?</v>
      </c>
      <c r="N22" s="13" t="e">
        <f ca="1">_xll.BDH(N$19,N$21,$B$16,"","Dir=V","CDR=5D","Dts=H","cols=1;rows=1878")</f>
        <v>#NAME?</v>
      </c>
      <c r="O22" s="13" t="e">
        <f ca="1">_xll.BDH(O$19,O$21,$B$16,"","Dir=V","CDR=5D","Dts=H","cols=1;rows=1878")</f>
        <v>#NAME?</v>
      </c>
      <c r="P22" s="13" t="e">
        <f ca="1">_xll.BDH(P$19,P$21,$B$16,"","Dir=V","CDR=5D","Dts=H","cols=1;rows=1878")</f>
        <v>#NAME?</v>
      </c>
      <c r="Q22" s="13" t="e">
        <f ca="1">_xll.BDH(Q$19,Q$21,$B$16,"","Dir=V","CDR=5D","Dts=H","cols=1;rows=1878")</f>
        <v>#NAME?</v>
      </c>
      <c r="R22" s="13" t="e">
        <f ca="1">_xll.BDH(R$19,R$21,$B$16,"","Dir=V","CDR=5D","Dts=H","cols=1;rows=1878")</f>
        <v>#NAME?</v>
      </c>
      <c r="S22" s="13" t="e">
        <f ca="1">_xll.BDH(S$19,S$21,$B$16,"","Dir=V","CDR=5D","Dts=H","cols=1;rows=1878")</f>
        <v>#NAME?</v>
      </c>
      <c r="T22" s="13" t="e">
        <f ca="1">_xll.BDH(T$19,T$21,$B$16,"","Dir=V","CDR=5D","Dts=H","cols=1;rows=1878")</f>
        <v>#NAME?</v>
      </c>
      <c r="U22" s="13" t="e">
        <f ca="1">_xll.BDH(U$19,U$21,$B$16,"","Dir=V","CDR=5D","Dts=H","cols=1;rows=1878")</f>
        <v>#NAME?</v>
      </c>
      <c r="V22" s="13" t="e">
        <f ca="1">_xll.BDH(V$19,V$21,$B$16,"","Dir=V","CDR=5D","Dts=H","cols=1;rows=1878")</f>
        <v>#NAME?</v>
      </c>
      <c r="W22" s="13" t="e">
        <f ca="1">_xll.BDH(W$19,W$21,$B$16,"","Dir=V","CDR=5D","Dts=H","cols=1;rows=1878")</f>
        <v>#NAME?</v>
      </c>
      <c r="X22" s="13" t="e">
        <f ca="1">_xll.BDH(X$19,X$21,$B$16,"","Dir=V","CDR=5D","Dts=H","cols=1;rows=1878")</f>
        <v>#NAME?</v>
      </c>
      <c r="Y22" s="13" t="e">
        <f ca="1">_xll.BDH(Y$19,Y$21,$B$16,"","Dir=V","CDR=5D","Dts=H","cols=1;rows=1878")</f>
        <v>#NAME?</v>
      </c>
      <c r="Z22" s="13" t="e">
        <f ca="1">_xll.BDH(Z$19,Z$21,$B$16,"","Dir=V","CDR=5D","Dts=H","cols=1;rows=1878")</f>
        <v>#NAME?</v>
      </c>
      <c r="AA22" s="13" t="e">
        <f ca="1">_xll.BDH(AA$19,AA$21,$B$16,"","Dir=V","CDR=5D","Dts=H","cols=1;rows=1878")</f>
        <v>#NAME?</v>
      </c>
      <c r="AB22" s="13" t="e">
        <f ca="1">_xll.BDH(AB$19,AB$21,$B$16,"","Dir=V","CDR=5D","Dts=H","cols=1;rows=1878")</f>
        <v>#NAME?</v>
      </c>
      <c r="AE22" t="s">
        <v>109</v>
      </c>
    </row>
    <row r="23" spans="1:31">
      <c r="A23" s="2">
        <v>40911</v>
      </c>
      <c r="B23" s="20">
        <v>0.25</v>
      </c>
      <c r="C23" s="20">
        <v>0</v>
      </c>
      <c r="D23" s="20" t="s">
        <v>110</v>
      </c>
      <c r="E23" s="20">
        <v>0.29530000000000001</v>
      </c>
      <c r="F23" s="20">
        <v>5.1000000000000004E-3</v>
      </c>
      <c r="G23" s="20">
        <v>0.28699999999999998</v>
      </c>
      <c r="H23" s="20">
        <v>0.58250000000000002</v>
      </c>
      <c r="I23" s="20">
        <v>5.0799999999999998E-2</v>
      </c>
      <c r="J23" s="20">
        <v>-8.4000000000000005E-2</v>
      </c>
      <c r="K23" s="20">
        <v>0.81100000000000005</v>
      </c>
      <c r="L23" s="20">
        <v>0.1017</v>
      </c>
      <c r="M23" s="20">
        <v>-6.0999999999999999E-2</v>
      </c>
      <c r="N23" s="20">
        <v>1.13005</v>
      </c>
      <c r="O23" s="20">
        <v>0.255</v>
      </c>
      <c r="P23" s="20">
        <v>0.188</v>
      </c>
      <c r="Q23" s="20">
        <v>4.5570000000000004</v>
      </c>
      <c r="R23" s="20">
        <v>3.27</v>
      </c>
      <c r="S23" s="20">
        <v>0.38890000000000002</v>
      </c>
      <c r="T23" s="20">
        <v>0.316</v>
      </c>
      <c r="U23" s="20">
        <v>0.87819999999999998</v>
      </c>
      <c r="V23" s="20">
        <v>0.80500000000000005</v>
      </c>
      <c r="W23" s="20">
        <v>1.4079999999999999</v>
      </c>
      <c r="X23" s="20">
        <v>1.3759999999999999</v>
      </c>
      <c r="Y23" s="20">
        <v>1.9474</v>
      </c>
      <c r="Z23" s="20">
        <v>1.899</v>
      </c>
      <c r="AA23" s="20">
        <v>2.9811999999999999</v>
      </c>
      <c r="AB23" s="20">
        <v>2.4779999999999998</v>
      </c>
    </row>
    <row r="24" spans="1:31">
      <c r="A24" s="2">
        <v>40912</v>
      </c>
      <c r="B24" s="20">
        <v>0.25</v>
      </c>
      <c r="C24" s="20">
        <v>-5.1000000000000004E-3</v>
      </c>
      <c r="D24" s="20" t="s">
        <v>110</v>
      </c>
      <c r="E24" s="20">
        <v>0.29530000000000001</v>
      </c>
      <c r="F24" s="20">
        <v>1.0200000000000001E-2</v>
      </c>
      <c r="G24" s="20">
        <v>0.34399999999999997</v>
      </c>
      <c r="H24" s="20">
        <v>0.58250000000000002</v>
      </c>
      <c r="I24" s="20">
        <v>5.0799999999999998E-2</v>
      </c>
      <c r="J24" s="20">
        <v>-9.6000000000000002E-2</v>
      </c>
      <c r="K24" s="20">
        <v>0.81100000000000005</v>
      </c>
      <c r="L24" s="20">
        <v>0.1017</v>
      </c>
      <c r="M24" s="20">
        <v>-7.0000000000000007E-2</v>
      </c>
      <c r="N24" s="20">
        <v>1.13035</v>
      </c>
      <c r="O24" s="20">
        <v>0.25919999999999999</v>
      </c>
      <c r="P24" s="20">
        <v>0.18</v>
      </c>
      <c r="Q24" s="20">
        <v>4.55</v>
      </c>
      <c r="R24" s="20">
        <v>3.399</v>
      </c>
      <c r="S24" s="20">
        <v>0.38629999999999998</v>
      </c>
      <c r="T24" s="20">
        <v>0.308</v>
      </c>
      <c r="U24" s="20">
        <v>0.87819999999999998</v>
      </c>
      <c r="V24" s="20">
        <v>0.82499999999999996</v>
      </c>
      <c r="W24" s="20">
        <v>1.4220999999999999</v>
      </c>
      <c r="X24" s="20">
        <v>1.3860000000000001</v>
      </c>
      <c r="Y24" s="20">
        <v>1.9771000000000001</v>
      </c>
      <c r="Z24" s="20">
        <v>1.9239999999999999</v>
      </c>
      <c r="AA24" s="20">
        <v>3.0274000000000001</v>
      </c>
      <c r="AB24" s="20">
        <v>2.5009999999999999</v>
      </c>
    </row>
    <row r="25" spans="1:31">
      <c r="A25" s="2">
        <v>40913</v>
      </c>
      <c r="B25" s="20">
        <v>0.25</v>
      </c>
      <c r="C25" s="20">
        <v>-5.1000000000000004E-3</v>
      </c>
      <c r="D25" s="20" t="s">
        <v>110</v>
      </c>
      <c r="E25" s="20">
        <v>0.29530000000000001</v>
      </c>
      <c r="F25" s="20">
        <v>1.0200000000000001E-2</v>
      </c>
      <c r="G25" s="20">
        <v>0.27700000000000002</v>
      </c>
      <c r="H25" s="20">
        <v>0.58250000000000002</v>
      </c>
      <c r="I25" s="20">
        <v>4.58E-2</v>
      </c>
      <c r="J25" s="20">
        <v>-0.104</v>
      </c>
      <c r="K25" s="20">
        <v>0.81200000000000006</v>
      </c>
      <c r="L25" s="20">
        <v>9.6600000000000005E-2</v>
      </c>
      <c r="M25" s="20">
        <v>-7.2999999999999995E-2</v>
      </c>
      <c r="N25" s="20">
        <v>1.13035</v>
      </c>
      <c r="O25" s="20">
        <v>0.25929999999999997</v>
      </c>
      <c r="P25" s="20">
        <v>0.17399999999999999</v>
      </c>
      <c r="Q25" s="20">
        <v>4.7940000000000005</v>
      </c>
      <c r="R25" s="20">
        <v>3.5789999999999997</v>
      </c>
      <c r="S25" s="20">
        <v>0.38640000000000002</v>
      </c>
      <c r="T25" s="20">
        <v>0.28699999999999998</v>
      </c>
      <c r="U25" s="20">
        <v>0.88139999999999996</v>
      </c>
      <c r="V25" s="20">
        <v>0.79200000000000004</v>
      </c>
      <c r="W25" s="20">
        <v>1.4222000000000001</v>
      </c>
      <c r="X25" s="20">
        <v>1.3340000000000001</v>
      </c>
      <c r="Y25" s="20">
        <v>1.9946000000000002</v>
      </c>
      <c r="Z25" s="20">
        <v>1.863</v>
      </c>
      <c r="AA25" s="20">
        <v>3.0607000000000002</v>
      </c>
      <c r="AB25" s="20">
        <v>2.4350000000000001</v>
      </c>
    </row>
    <row r="26" spans="1:31">
      <c r="A26" s="2">
        <v>40914</v>
      </c>
      <c r="B26" s="20">
        <v>0.25</v>
      </c>
      <c r="C26" s="20">
        <v>5.1000000000000004E-3</v>
      </c>
      <c r="D26" s="20" t="s">
        <v>110</v>
      </c>
      <c r="E26" s="20">
        <v>0.29630000000000001</v>
      </c>
      <c r="F26" s="20">
        <v>5.1000000000000004E-3</v>
      </c>
      <c r="G26" s="20">
        <v>0.33800000000000002</v>
      </c>
      <c r="H26" s="20">
        <v>0.58150000000000002</v>
      </c>
      <c r="I26" s="20">
        <v>4.58E-2</v>
      </c>
      <c r="J26" s="20">
        <v>-0.105</v>
      </c>
      <c r="K26" s="20">
        <v>0.81200000000000006</v>
      </c>
      <c r="L26" s="20">
        <v>9.1600000000000001E-2</v>
      </c>
      <c r="M26" s="20">
        <v>-6.0999999999999999E-2</v>
      </c>
      <c r="N26" s="20">
        <v>1.13035</v>
      </c>
      <c r="O26" s="20">
        <v>0.25590000000000002</v>
      </c>
      <c r="P26" s="20">
        <v>0.16600000000000001</v>
      </c>
      <c r="Q26" s="20">
        <v>4.984</v>
      </c>
      <c r="R26" s="20">
        <v>3.6840000000000002</v>
      </c>
      <c r="S26" s="20">
        <v>0.37609999999999999</v>
      </c>
      <c r="T26" s="20">
        <v>0.27600000000000002</v>
      </c>
      <c r="U26" s="20">
        <v>0.85409999999999997</v>
      </c>
      <c r="V26" s="20">
        <v>0.78300000000000003</v>
      </c>
      <c r="W26" s="20">
        <v>1.3868</v>
      </c>
      <c r="X26" s="20">
        <v>1.3169999999999999</v>
      </c>
      <c r="Y26" s="20">
        <v>1.9578</v>
      </c>
      <c r="Z26" s="20">
        <v>1.8540000000000001</v>
      </c>
      <c r="AA26" s="20">
        <v>3.0156000000000001</v>
      </c>
      <c r="AB26" s="20">
        <v>2.4449999999999998</v>
      </c>
    </row>
    <row r="27" spans="1:31">
      <c r="A27" s="2">
        <v>40917</v>
      </c>
      <c r="B27" s="20">
        <v>0.25</v>
      </c>
      <c r="C27" s="20">
        <v>0</v>
      </c>
      <c r="D27" s="20" t="s">
        <v>110</v>
      </c>
      <c r="E27" s="20">
        <v>0.29630000000000001</v>
      </c>
      <c r="F27" s="20">
        <v>5.1000000000000004E-3</v>
      </c>
      <c r="G27" s="20">
        <v>0.29399999999999998</v>
      </c>
      <c r="H27" s="20">
        <v>0.58050000000000002</v>
      </c>
      <c r="I27" s="20">
        <v>4.07E-2</v>
      </c>
      <c r="J27" s="20">
        <v>-0.02</v>
      </c>
      <c r="K27" s="20">
        <v>0.81</v>
      </c>
      <c r="L27" s="20">
        <v>9.1600000000000001E-2</v>
      </c>
      <c r="M27" s="20">
        <v>-3.6999999999999998E-2</v>
      </c>
      <c r="N27" s="20">
        <v>1.12825</v>
      </c>
      <c r="O27" s="20">
        <v>0.2442</v>
      </c>
      <c r="P27" s="20">
        <v>0.14299999999999999</v>
      </c>
      <c r="Q27" s="20">
        <v>5.0019999999999998</v>
      </c>
      <c r="R27" s="20">
        <v>3.4910000000000001</v>
      </c>
      <c r="S27" s="20">
        <v>0.36270000000000002</v>
      </c>
      <c r="T27" s="20">
        <v>0.26</v>
      </c>
      <c r="U27" s="20">
        <v>0.84440000000000004</v>
      </c>
      <c r="V27" s="20">
        <v>0.77400000000000002</v>
      </c>
      <c r="W27" s="20">
        <v>1.3796999999999999</v>
      </c>
      <c r="X27" s="20">
        <v>1.306</v>
      </c>
      <c r="Y27" s="20">
        <v>1.9578</v>
      </c>
      <c r="Z27" s="20">
        <v>1.845</v>
      </c>
      <c r="AA27" s="20">
        <v>3.0266000000000002</v>
      </c>
      <c r="AB27" s="20">
        <v>2.452</v>
      </c>
    </row>
    <row r="28" spans="1:31">
      <c r="A28" s="2">
        <v>40918</v>
      </c>
      <c r="B28" s="20">
        <v>0.25</v>
      </c>
      <c r="C28" s="20">
        <v>0</v>
      </c>
      <c r="D28" s="20" t="s">
        <v>110</v>
      </c>
      <c r="E28" s="20">
        <v>0.29580000000000001</v>
      </c>
      <c r="F28" s="20">
        <v>1.0200000000000001E-2</v>
      </c>
      <c r="G28" s="20">
        <v>0.29699999999999999</v>
      </c>
      <c r="H28" s="20">
        <v>0.57950000000000002</v>
      </c>
      <c r="I28" s="20">
        <v>4.58E-2</v>
      </c>
      <c r="J28" s="20">
        <v>-0.02</v>
      </c>
      <c r="K28" s="20">
        <v>0.8085</v>
      </c>
      <c r="L28" s="20">
        <v>9.1600000000000001E-2</v>
      </c>
      <c r="M28" s="20">
        <v>-8.0000000000000002E-3</v>
      </c>
      <c r="N28" s="20">
        <v>1.12605</v>
      </c>
      <c r="O28" s="20">
        <v>0.2404</v>
      </c>
      <c r="P28" s="20">
        <v>0.17100000000000001</v>
      </c>
      <c r="Q28" s="20">
        <v>4.915</v>
      </c>
      <c r="R28" s="20">
        <v>3.3220000000000001</v>
      </c>
      <c r="S28" s="20">
        <v>0.3574</v>
      </c>
      <c r="T28" s="20">
        <v>0.29599999999999999</v>
      </c>
      <c r="U28" s="20">
        <v>0.85250000000000004</v>
      </c>
      <c r="V28" s="20">
        <v>0.82699999999999996</v>
      </c>
      <c r="W28" s="20">
        <v>1.3915</v>
      </c>
      <c r="X28" s="20">
        <v>1.355</v>
      </c>
      <c r="Y28" s="20">
        <v>1.9683000000000002</v>
      </c>
      <c r="Z28" s="20">
        <v>1.8839999999999999</v>
      </c>
      <c r="AA28" s="20">
        <v>3.0242</v>
      </c>
      <c r="AB28" s="20">
        <v>2.476</v>
      </c>
    </row>
    <row r="29" spans="1:31">
      <c r="A29" s="2">
        <v>40919</v>
      </c>
      <c r="B29" s="20">
        <v>0.25</v>
      </c>
      <c r="C29" s="20">
        <v>1.01E-2</v>
      </c>
      <c r="D29" s="20" t="s">
        <v>110</v>
      </c>
      <c r="E29" s="20">
        <v>0.29470000000000002</v>
      </c>
      <c r="F29" s="20">
        <v>1.5299999999999999E-2</v>
      </c>
      <c r="G29" s="20">
        <v>0.3</v>
      </c>
      <c r="H29" s="20">
        <v>0.57650000000000001</v>
      </c>
      <c r="I29" s="20">
        <v>4.58E-2</v>
      </c>
      <c r="J29" s="20">
        <v>-0.02</v>
      </c>
      <c r="K29" s="20">
        <v>0.80674999999999997</v>
      </c>
      <c r="L29" s="20">
        <v>0.1017</v>
      </c>
      <c r="M29" s="20">
        <v>1.0999999999999999E-2</v>
      </c>
      <c r="N29" s="20">
        <v>1.12435</v>
      </c>
      <c r="O29" s="20">
        <v>0.2286</v>
      </c>
      <c r="P29" s="20">
        <v>0.14000000000000001</v>
      </c>
      <c r="Q29" s="20">
        <v>4.6470000000000002</v>
      </c>
      <c r="R29" s="20">
        <v>3.012</v>
      </c>
      <c r="S29" s="20">
        <v>0.34970000000000001</v>
      </c>
      <c r="T29" s="20">
        <v>0.248</v>
      </c>
      <c r="U29" s="20">
        <v>0.81869999999999998</v>
      </c>
      <c r="V29" s="20">
        <v>0.74299999999999999</v>
      </c>
      <c r="W29" s="20">
        <v>1.3420000000000001</v>
      </c>
      <c r="X29" s="20">
        <v>1.2730000000000001</v>
      </c>
      <c r="Y29" s="20">
        <v>1.9036999999999999</v>
      </c>
      <c r="Z29" s="20">
        <v>1.8140000000000001</v>
      </c>
      <c r="AA29" s="20">
        <v>2.9632000000000001</v>
      </c>
      <c r="AB29" s="20">
        <v>2.4279999999999999</v>
      </c>
    </row>
    <row r="30" spans="1:31">
      <c r="A30" s="2">
        <v>40920</v>
      </c>
      <c r="B30" s="20">
        <v>0.25</v>
      </c>
      <c r="C30" s="20">
        <v>2.0299999999999999E-2</v>
      </c>
      <c r="D30" s="20" t="s">
        <v>110</v>
      </c>
      <c r="E30" s="20">
        <v>0.28960000000000002</v>
      </c>
      <c r="F30" s="20">
        <v>2.5399999999999999E-2</v>
      </c>
      <c r="G30" s="20">
        <v>0.19400000000000001</v>
      </c>
      <c r="H30" s="20">
        <v>0.57150000000000001</v>
      </c>
      <c r="I30" s="20">
        <v>5.0799999999999998E-2</v>
      </c>
      <c r="J30" s="20">
        <v>-5.0999999999999997E-2</v>
      </c>
      <c r="K30" s="20">
        <v>0.80225000000000002</v>
      </c>
      <c r="L30" s="20">
        <v>9.6699999999999994E-2</v>
      </c>
      <c r="M30" s="20">
        <v>5.7000000000000002E-2</v>
      </c>
      <c r="N30" s="20">
        <v>1.1194500000000001</v>
      </c>
      <c r="O30" s="20">
        <v>0.22869999999999999</v>
      </c>
      <c r="P30" s="20">
        <v>0.16300000000000001</v>
      </c>
      <c r="Q30" s="20">
        <v>4.1879999999999997</v>
      </c>
      <c r="R30" s="20">
        <v>2.871</v>
      </c>
      <c r="S30" s="20">
        <v>0.36030000000000001</v>
      </c>
      <c r="T30" s="20">
        <v>0.26500000000000001</v>
      </c>
      <c r="U30" s="20">
        <v>0.83150000000000002</v>
      </c>
      <c r="V30" s="20">
        <v>0.83199999999999996</v>
      </c>
      <c r="W30" s="20">
        <v>1.3632</v>
      </c>
      <c r="X30" s="20">
        <v>1.2909999999999999</v>
      </c>
      <c r="Y30" s="20">
        <v>1.9228000000000001</v>
      </c>
      <c r="Z30" s="20">
        <v>1.835</v>
      </c>
      <c r="AA30" s="20">
        <v>2.9710000000000001</v>
      </c>
      <c r="AB30" s="20">
        <v>2.4359999999999999</v>
      </c>
    </row>
    <row r="31" spans="1:31">
      <c r="A31" s="2">
        <v>40921</v>
      </c>
      <c r="B31" s="20">
        <v>0.25</v>
      </c>
      <c r="C31" s="20">
        <v>1.52E-2</v>
      </c>
      <c r="D31" s="20" t="s">
        <v>110</v>
      </c>
      <c r="E31" s="20">
        <v>0.28510000000000002</v>
      </c>
      <c r="F31" s="20">
        <v>2.0299999999999999E-2</v>
      </c>
      <c r="G31" s="20">
        <v>0.11700000000000001</v>
      </c>
      <c r="H31" s="20">
        <v>0.56699999999999995</v>
      </c>
      <c r="I31" s="20">
        <v>5.0799999999999998E-2</v>
      </c>
      <c r="J31" s="20">
        <v>-4.5999999999999999E-2</v>
      </c>
      <c r="K31" s="20">
        <v>0.79425000000000001</v>
      </c>
      <c r="L31" s="20">
        <v>9.6699999999999994E-2</v>
      </c>
      <c r="M31" s="20">
        <v>7.5999999999999998E-2</v>
      </c>
      <c r="N31" s="20">
        <v>1.11395</v>
      </c>
      <c r="O31" s="20">
        <v>0.2213</v>
      </c>
      <c r="P31" s="20">
        <v>0.152</v>
      </c>
      <c r="Q31" s="20">
        <v>4.2229999999999999</v>
      </c>
      <c r="R31" s="20">
        <v>2.9630000000000001</v>
      </c>
      <c r="S31" s="20">
        <v>0.3392</v>
      </c>
      <c r="T31" s="20">
        <v>0.23599999999999999</v>
      </c>
      <c r="U31" s="20">
        <v>0.78959999999999997</v>
      </c>
      <c r="V31" s="20">
        <v>0.751</v>
      </c>
      <c r="W31" s="20">
        <v>1.3019000000000001</v>
      </c>
      <c r="X31" s="20">
        <v>1.2250000000000001</v>
      </c>
      <c r="Y31" s="20">
        <v>1.8635999999999999</v>
      </c>
      <c r="Z31" s="20">
        <v>1.7650000000000001</v>
      </c>
      <c r="AA31" s="20">
        <v>2.91</v>
      </c>
      <c r="AB31" s="20">
        <v>2.3519999999999999</v>
      </c>
    </row>
    <row r="32" spans="1:31">
      <c r="A32" s="2">
        <v>40924</v>
      </c>
      <c r="B32" s="20">
        <v>0.25</v>
      </c>
      <c r="C32" s="20">
        <v>1.52E-2</v>
      </c>
      <c r="D32" s="20" t="s">
        <v>110</v>
      </c>
      <c r="E32" s="20">
        <v>0.28160000000000002</v>
      </c>
      <c r="F32" s="20">
        <v>2.0299999999999999E-2</v>
      </c>
      <c r="G32" s="20">
        <v>0.218</v>
      </c>
      <c r="H32" s="20">
        <v>0.56489999999999996</v>
      </c>
      <c r="I32" s="20">
        <v>5.0799999999999998E-2</v>
      </c>
      <c r="J32" s="20">
        <v>-0.01</v>
      </c>
      <c r="K32" s="20">
        <v>0.79325000000000001</v>
      </c>
      <c r="L32" s="20">
        <v>9.6699999999999994E-2</v>
      </c>
      <c r="M32" s="20">
        <v>7.9000000000000001E-2</v>
      </c>
      <c r="N32" s="20">
        <v>1.11175</v>
      </c>
      <c r="O32" s="20">
        <v>0.2213</v>
      </c>
      <c r="P32" s="20">
        <v>0.152</v>
      </c>
      <c r="Q32" s="20">
        <v>4.16</v>
      </c>
      <c r="R32" s="20">
        <v>2.9020000000000001</v>
      </c>
      <c r="S32" s="20">
        <v>0.3392</v>
      </c>
      <c r="T32" s="20">
        <v>0.35499999999999998</v>
      </c>
      <c r="U32" s="20">
        <v>0.78959999999999997</v>
      </c>
      <c r="V32" s="20">
        <v>0.748</v>
      </c>
      <c r="W32" s="20">
        <v>1.3019000000000001</v>
      </c>
      <c r="X32" s="20">
        <v>1.226</v>
      </c>
      <c r="Y32" s="20">
        <v>1.8635999999999999</v>
      </c>
      <c r="Z32" s="20">
        <v>1.7690000000000001</v>
      </c>
      <c r="AA32" s="20">
        <v>2.91</v>
      </c>
      <c r="AB32" s="20">
        <v>2.3639999999999999</v>
      </c>
    </row>
    <row r="33" spans="1:28">
      <c r="A33" s="2">
        <v>40925</v>
      </c>
      <c r="B33" s="20">
        <v>0.25</v>
      </c>
      <c r="C33" s="20">
        <v>1.01E-2</v>
      </c>
      <c r="D33" s="20" t="s">
        <v>110</v>
      </c>
      <c r="E33" s="20">
        <v>0.28100000000000003</v>
      </c>
      <c r="F33" s="20">
        <v>2.0299999999999999E-2</v>
      </c>
      <c r="G33" s="20">
        <v>0.32</v>
      </c>
      <c r="H33" s="20">
        <v>0.56230000000000002</v>
      </c>
      <c r="I33" s="20">
        <v>5.0799999999999998E-2</v>
      </c>
      <c r="J33" s="20">
        <v>0.01</v>
      </c>
      <c r="K33" s="20">
        <v>0.79274999999999995</v>
      </c>
      <c r="L33" s="20">
        <v>9.6699999999999994E-2</v>
      </c>
      <c r="M33" s="20">
        <v>9.1999999999999998E-2</v>
      </c>
      <c r="N33" s="20">
        <v>1.11015</v>
      </c>
      <c r="O33" s="20">
        <v>0.21740000000000001</v>
      </c>
      <c r="P33" s="20">
        <v>0.184</v>
      </c>
      <c r="Q33" s="20">
        <v>4.03</v>
      </c>
      <c r="R33" s="20">
        <v>2.887</v>
      </c>
      <c r="S33" s="20">
        <v>0.32879999999999998</v>
      </c>
      <c r="T33" s="20">
        <v>0.38100000000000001</v>
      </c>
      <c r="U33" s="20">
        <v>0.78310000000000002</v>
      </c>
      <c r="V33" s="20">
        <v>0.77300000000000002</v>
      </c>
      <c r="W33" s="20">
        <v>1.2995000000000001</v>
      </c>
      <c r="X33" s="20">
        <v>1.2469999999999999</v>
      </c>
      <c r="Y33" s="20">
        <v>1.8566</v>
      </c>
      <c r="Z33" s="20">
        <v>1.792</v>
      </c>
      <c r="AA33" s="20">
        <v>2.8984999999999999</v>
      </c>
      <c r="AB33" s="20">
        <v>2.4129999999999998</v>
      </c>
    </row>
    <row r="34" spans="1:28">
      <c r="A34" s="2">
        <v>40926</v>
      </c>
      <c r="B34" s="20">
        <v>0.25</v>
      </c>
      <c r="C34" s="20">
        <v>1.01E-2</v>
      </c>
      <c r="D34" s="20" t="s">
        <v>110</v>
      </c>
      <c r="E34" s="20">
        <v>0.28089999999999998</v>
      </c>
      <c r="F34" s="20">
        <v>2.0299999999999999E-2</v>
      </c>
      <c r="G34" s="20">
        <v>0.20200000000000001</v>
      </c>
      <c r="H34" s="20">
        <v>0.56120000000000003</v>
      </c>
      <c r="I34" s="20">
        <v>6.0999999999999999E-2</v>
      </c>
      <c r="J34" s="20">
        <v>-5.0000000000000001E-3</v>
      </c>
      <c r="K34" s="20">
        <v>0.79174999999999995</v>
      </c>
      <c r="L34" s="20">
        <v>0.1017</v>
      </c>
      <c r="M34" s="20">
        <v>0.10100000000000001</v>
      </c>
      <c r="N34" s="20">
        <v>1.11005</v>
      </c>
      <c r="O34" s="20">
        <v>0.22550000000000001</v>
      </c>
      <c r="P34" s="20">
        <v>0.20200000000000001</v>
      </c>
      <c r="Q34" s="20">
        <v>3.96</v>
      </c>
      <c r="R34" s="20">
        <v>2.9489999999999998</v>
      </c>
      <c r="S34" s="20">
        <v>0.34200000000000003</v>
      </c>
      <c r="T34" s="20">
        <v>0.39200000000000002</v>
      </c>
      <c r="U34" s="20">
        <v>0.80400000000000005</v>
      </c>
      <c r="V34" s="20">
        <v>0.78</v>
      </c>
      <c r="W34" s="20">
        <v>1.3301000000000001</v>
      </c>
      <c r="X34" s="20">
        <v>1.228</v>
      </c>
      <c r="Y34" s="20">
        <v>1.8982999999999999</v>
      </c>
      <c r="Z34" s="20">
        <v>1.7850000000000001</v>
      </c>
      <c r="AA34" s="20">
        <v>2.9561999999999999</v>
      </c>
      <c r="AB34" s="20">
        <v>2.4279999999999999</v>
      </c>
    </row>
    <row r="35" spans="1:28">
      <c r="A35" s="2">
        <v>40927</v>
      </c>
      <c r="B35" s="20">
        <v>0.25</v>
      </c>
      <c r="C35" s="20">
        <v>3.0499999999999999E-2</v>
      </c>
      <c r="D35" s="20" t="s">
        <v>110</v>
      </c>
      <c r="E35" s="20">
        <v>0.27889999999999998</v>
      </c>
      <c r="F35" s="20">
        <v>4.07E-2</v>
      </c>
      <c r="G35" s="20">
        <v>0.188</v>
      </c>
      <c r="H35" s="20">
        <v>0.56120000000000003</v>
      </c>
      <c r="I35" s="20">
        <v>6.6100000000000006E-2</v>
      </c>
      <c r="J35" s="20">
        <v>1.6E-2</v>
      </c>
      <c r="K35" s="20">
        <v>0.79174999999999995</v>
      </c>
      <c r="L35" s="20">
        <v>0.1017</v>
      </c>
      <c r="M35" s="20">
        <v>9.2999999999999999E-2</v>
      </c>
      <c r="N35" s="20">
        <v>1.11005</v>
      </c>
      <c r="O35" s="20">
        <v>0.23380000000000001</v>
      </c>
      <c r="P35" s="20">
        <v>0.21299999999999999</v>
      </c>
      <c r="Q35" s="20">
        <v>3.915</v>
      </c>
      <c r="R35" s="20">
        <v>3.0579999999999998</v>
      </c>
      <c r="S35" s="20">
        <v>0.36059999999999998</v>
      </c>
      <c r="T35" s="20">
        <v>0.42299999999999999</v>
      </c>
      <c r="U35" s="20">
        <v>0.85719999999999996</v>
      </c>
      <c r="V35" s="20">
        <v>0.84199999999999997</v>
      </c>
      <c r="W35" s="20">
        <v>1.4081000000000001</v>
      </c>
      <c r="X35" s="20">
        <v>1.302</v>
      </c>
      <c r="Y35" s="20">
        <v>1.9769999999999999</v>
      </c>
      <c r="Z35" s="20">
        <v>1.8599999999999999</v>
      </c>
      <c r="AA35" s="20">
        <v>3.0415999999999999</v>
      </c>
      <c r="AB35" s="20">
        <v>2.4849999999999999</v>
      </c>
    </row>
    <row r="36" spans="1:28">
      <c r="A36" s="2">
        <v>40928</v>
      </c>
      <c r="B36" s="20">
        <v>0.25</v>
      </c>
      <c r="C36" s="20">
        <v>2.5399999999999999E-2</v>
      </c>
      <c r="D36" s="20" t="s">
        <v>110</v>
      </c>
      <c r="E36" s="20">
        <v>0.27729999999999999</v>
      </c>
      <c r="F36" s="20">
        <v>4.07E-2</v>
      </c>
      <c r="G36" s="20">
        <v>0.16900000000000001</v>
      </c>
      <c r="H36" s="20">
        <v>0.56110000000000004</v>
      </c>
      <c r="I36" s="20">
        <v>6.0999999999999999E-2</v>
      </c>
      <c r="J36" s="20">
        <v>2.7E-2</v>
      </c>
      <c r="K36" s="20">
        <v>0.79174999999999995</v>
      </c>
      <c r="L36" s="20">
        <v>0.1017</v>
      </c>
      <c r="M36" s="20">
        <v>8.4000000000000005E-2</v>
      </c>
      <c r="N36" s="20">
        <v>1.10995</v>
      </c>
      <c r="O36" s="20">
        <v>0.24030000000000001</v>
      </c>
      <c r="P36" s="20">
        <v>0.20699999999999999</v>
      </c>
      <c r="Q36" s="20">
        <v>3.778</v>
      </c>
      <c r="R36" s="20">
        <v>3.2469999999999999</v>
      </c>
      <c r="S36" s="20">
        <v>0.36880000000000002</v>
      </c>
      <c r="T36" s="20">
        <v>0.435</v>
      </c>
      <c r="U36" s="20">
        <v>0.88629999999999998</v>
      </c>
      <c r="V36" s="20">
        <v>0.89100000000000001</v>
      </c>
      <c r="W36" s="20">
        <v>1.4485999999999999</v>
      </c>
      <c r="X36" s="20">
        <v>1.3679999999999999</v>
      </c>
      <c r="Y36" s="20">
        <v>2.0246</v>
      </c>
      <c r="Z36" s="20">
        <v>1.929</v>
      </c>
      <c r="AA36" s="20">
        <v>3.0998000000000001</v>
      </c>
      <c r="AB36" s="20">
        <v>2.5470000000000002</v>
      </c>
    </row>
    <row r="37" spans="1:28">
      <c r="A37" s="2">
        <v>40931</v>
      </c>
      <c r="B37" s="20">
        <v>0.25</v>
      </c>
      <c r="C37" s="20">
        <v>2.0299999999999999E-2</v>
      </c>
      <c r="D37" s="20" t="s">
        <v>110</v>
      </c>
      <c r="E37" s="20">
        <v>0.27629999999999999</v>
      </c>
      <c r="F37" s="20">
        <v>3.56E-2</v>
      </c>
      <c r="G37" s="20">
        <v>0.27900000000000003</v>
      </c>
      <c r="H37" s="20">
        <v>0.56010000000000004</v>
      </c>
      <c r="I37" s="20">
        <v>6.0999999999999999E-2</v>
      </c>
      <c r="J37" s="20">
        <v>1.6E-2</v>
      </c>
      <c r="K37" s="20">
        <v>0.79274999999999995</v>
      </c>
      <c r="L37" s="20">
        <v>0.1017</v>
      </c>
      <c r="M37" s="20">
        <v>9.8000000000000004E-2</v>
      </c>
      <c r="N37" s="20">
        <v>1.10995</v>
      </c>
      <c r="O37" s="20">
        <v>0.2344</v>
      </c>
      <c r="P37" s="20">
        <v>0.19900000000000001</v>
      </c>
      <c r="Q37" s="20">
        <v>3.5339999999999998</v>
      </c>
      <c r="R37" s="20">
        <v>3.0830000000000002</v>
      </c>
      <c r="S37" s="20">
        <v>0.37690000000000001</v>
      </c>
      <c r="T37" s="20">
        <v>0.436</v>
      </c>
      <c r="U37" s="20">
        <v>0.90580000000000005</v>
      </c>
      <c r="V37" s="20">
        <v>0.92</v>
      </c>
      <c r="W37" s="20">
        <v>1.4796</v>
      </c>
      <c r="X37" s="20">
        <v>1.403</v>
      </c>
      <c r="Y37" s="20">
        <v>2.0510999999999999</v>
      </c>
      <c r="Z37" s="20">
        <v>1.9710000000000001</v>
      </c>
      <c r="AA37" s="20">
        <v>3.1297000000000001</v>
      </c>
      <c r="AB37" s="20">
        <v>2.61</v>
      </c>
    </row>
    <row r="38" spans="1:28">
      <c r="A38" s="2">
        <v>40932</v>
      </c>
      <c r="B38" s="20">
        <v>0.25</v>
      </c>
      <c r="C38" s="20">
        <v>1.0200000000000001E-2</v>
      </c>
      <c r="D38" s="20" t="s">
        <v>110</v>
      </c>
      <c r="E38" s="20">
        <v>0.27529999999999999</v>
      </c>
      <c r="F38" s="20">
        <v>3.56E-2</v>
      </c>
      <c r="G38" s="20">
        <v>0.217</v>
      </c>
      <c r="H38" s="20">
        <v>0.55910000000000004</v>
      </c>
      <c r="I38" s="20">
        <v>6.6100000000000006E-2</v>
      </c>
      <c r="J38" s="20">
        <v>1.0999999999999999E-2</v>
      </c>
      <c r="K38" s="20">
        <v>0.79125000000000001</v>
      </c>
      <c r="L38" s="20">
        <v>0.1017</v>
      </c>
      <c r="M38" s="20">
        <v>0.129</v>
      </c>
      <c r="N38" s="20">
        <v>1.1084499999999999</v>
      </c>
      <c r="O38" s="20">
        <v>0.23449999999999999</v>
      </c>
      <c r="P38" s="20">
        <v>0.221</v>
      </c>
      <c r="Q38" s="20">
        <v>3.5779999999999998</v>
      </c>
      <c r="R38" s="20">
        <v>3.0209999999999999</v>
      </c>
      <c r="S38" s="20">
        <v>0.37430000000000002</v>
      </c>
      <c r="T38" s="20">
        <v>0.45800000000000002</v>
      </c>
      <c r="U38" s="20">
        <v>0.89610000000000001</v>
      </c>
      <c r="V38" s="20">
        <v>0.95899999999999996</v>
      </c>
      <c r="W38" s="20">
        <v>1.4773000000000001</v>
      </c>
      <c r="X38" s="20">
        <v>1.4239999999999999</v>
      </c>
      <c r="Y38" s="20">
        <v>2.06</v>
      </c>
      <c r="Z38" s="20">
        <v>1.9929999999999999</v>
      </c>
      <c r="AA38" s="20">
        <v>3.1492</v>
      </c>
      <c r="AB38" s="20">
        <v>2.637</v>
      </c>
    </row>
    <row r="39" spans="1:28">
      <c r="A39" s="2">
        <v>40933</v>
      </c>
      <c r="B39" s="20">
        <v>0.25</v>
      </c>
      <c r="C39" s="20">
        <v>2.0299999999999999E-2</v>
      </c>
      <c r="D39" s="20" t="s">
        <v>110</v>
      </c>
      <c r="E39" s="20">
        <v>0.27279999999999999</v>
      </c>
      <c r="F39" s="20">
        <v>3.56E-2</v>
      </c>
      <c r="G39" s="20">
        <v>0.19800000000000001</v>
      </c>
      <c r="H39" s="20">
        <v>0.55659999999999998</v>
      </c>
      <c r="I39" s="20">
        <v>6.0999999999999999E-2</v>
      </c>
      <c r="J39" s="20">
        <v>4.9000000000000002E-2</v>
      </c>
      <c r="K39" s="20">
        <v>0.79174999999999995</v>
      </c>
      <c r="L39" s="20">
        <v>9.6699999999999994E-2</v>
      </c>
      <c r="M39" s="20">
        <v>0.121</v>
      </c>
      <c r="N39" s="20">
        <v>1.10795</v>
      </c>
      <c r="O39" s="20">
        <v>0.22259999999999999</v>
      </c>
      <c r="P39" s="20">
        <v>0.19400000000000001</v>
      </c>
      <c r="Q39" s="20">
        <v>3.65</v>
      </c>
      <c r="R39" s="20">
        <v>2.802</v>
      </c>
      <c r="S39" s="20">
        <v>0.32140000000000002</v>
      </c>
      <c r="T39" s="20">
        <v>0.42</v>
      </c>
      <c r="U39" s="20">
        <v>0.79239999999999999</v>
      </c>
      <c r="V39" s="20">
        <v>0.90600000000000003</v>
      </c>
      <c r="W39" s="20">
        <v>1.3844000000000001</v>
      </c>
      <c r="X39" s="20">
        <v>1.375</v>
      </c>
      <c r="Y39" s="20">
        <v>1.9946000000000002</v>
      </c>
      <c r="Z39" s="20">
        <v>1.9449999999999998</v>
      </c>
      <c r="AA39" s="20">
        <v>3.1484000000000001</v>
      </c>
      <c r="AB39" s="20">
        <v>2.585</v>
      </c>
    </row>
    <row r="40" spans="1:28">
      <c r="A40" s="2">
        <v>40934</v>
      </c>
      <c r="B40" s="20">
        <v>0.25</v>
      </c>
      <c r="C40" s="20">
        <v>3.56E-2</v>
      </c>
      <c r="D40" s="20" t="s">
        <v>110</v>
      </c>
      <c r="E40" s="20">
        <v>0.27050000000000002</v>
      </c>
      <c r="F40" s="20">
        <v>4.58E-2</v>
      </c>
      <c r="G40" s="20">
        <v>0.20499999999999999</v>
      </c>
      <c r="H40" s="20">
        <v>0.55310000000000004</v>
      </c>
      <c r="I40" s="20">
        <v>7.1199999999999999E-2</v>
      </c>
      <c r="J40" s="20">
        <v>3.9E-2</v>
      </c>
      <c r="K40" s="20">
        <v>0.78674999999999995</v>
      </c>
      <c r="L40" s="20">
        <v>0.1017</v>
      </c>
      <c r="M40" s="20">
        <v>0.107</v>
      </c>
      <c r="N40" s="20">
        <v>1.1016999999999999</v>
      </c>
      <c r="O40" s="20">
        <v>0.21079999999999999</v>
      </c>
      <c r="P40" s="20">
        <v>0.17699999999999999</v>
      </c>
      <c r="Q40" s="20">
        <v>3.524</v>
      </c>
      <c r="R40" s="20">
        <v>2.5709999999999997</v>
      </c>
      <c r="S40" s="20">
        <v>0.3029</v>
      </c>
      <c r="T40" s="20">
        <v>0.377</v>
      </c>
      <c r="U40" s="20">
        <v>0.77129999999999999</v>
      </c>
      <c r="V40" s="20">
        <v>0.81799999999999995</v>
      </c>
      <c r="W40" s="20">
        <v>1.3181</v>
      </c>
      <c r="X40" s="20">
        <v>1.296</v>
      </c>
      <c r="Y40" s="20">
        <v>1.9313</v>
      </c>
      <c r="Z40" s="20">
        <v>1.871</v>
      </c>
      <c r="AA40" s="20">
        <v>3.0901999999999998</v>
      </c>
      <c r="AB40" s="20">
        <v>2.5430000000000001</v>
      </c>
    </row>
    <row r="41" spans="1:28">
      <c r="A41" s="2">
        <v>40935</v>
      </c>
      <c r="B41" s="20">
        <v>0.25</v>
      </c>
      <c r="C41" s="20">
        <v>4.07E-2</v>
      </c>
      <c r="D41" s="20" t="s">
        <v>110</v>
      </c>
      <c r="E41" s="20">
        <v>0.27</v>
      </c>
      <c r="F41" s="20">
        <v>5.0799999999999998E-2</v>
      </c>
      <c r="G41" s="20">
        <v>0.16200000000000001</v>
      </c>
      <c r="H41" s="20">
        <v>0.55110000000000003</v>
      </c>
      <c r="I41" s="20">
        <v>7.6300000000000007E-2</v>
      </c>
      <c r="J41" s="20">
        <v>0</v>
      </c>
      <c r="K41" s="20">
        <v>0.78525</v>
      </c>
      <c r="L41" s="20">
        <v>0.10680000000000001</v>
      </c>
      <c r="M41" s="20">
        <v>0.11</v>
      </c>
      <c r="N41" s="20">
        <v>1.0992</v>
      </c>
      <c r="O41" s="20">
        <v>0.21079999999999999</v>
      </c>
      <c r="P41" s="20">
        <v>0.191</v>
      </c>
      <c r="Q41" s="20">
        <v>3.492</v>
      </c>
      <c r="R41" s="20">
        <v>2.4500000000000002</v>
      </c>
      <c r="S41" s="20">
        <v>0.30309999999999998</v>
      </c>
      <c r="T41" s="20">
        <v>0.38600000000000001</v>
      </c>
      <c r="U41" s="20">
        <v>0.749</v>
      </c>
      <c r="V41" s="20">
        <v>0.81299999999999994</v>
      </c>
      <c r="W41" s="20">
        <v>1.3039000000000001</v>
      </c>
      <c r="X41" s="20">
        <v>1.292</v>
      </c>
      <c r="Y41" s="20">
        <v>1.891</v>
      </c>
      <c r="Z41" s="20">
        <v>1.8580000000000001</v>
      </c>
      <c r="AA41" s="20">
        <v>3.0573999999999999</v>
      </c>
      <c r="AB41" s="20">
        <v>2.54</v>
      </c>
    </row>
    <row r="42" spans="1:28">
      <c r="A42" s="2">
        <v>40938</v>
      </c>
      <c r="B42" s="20">
        <v>0.25</v>
      </c>
      <c r="C42" s="20">
        <v>4.07E-2</v>
      </c>
      <c r="D42" s="20" t="s">
        <v>110</v>
      </c>
      <c r="E42" s="20">
        <v>0.26774999999999999</v>
      </c>
      <c r="F42" s="20">
        <v>4.58E-2</v>
      </c>
      <c r="G42" s="20">
        <v>0.32800000000000001</v>
      </c>
      <c r="H42" s="20">
        <v>0.54684999999999995</v>
      </c>
      <c r="I42" s="20">
        <v>7.6300000000000007E-2</v>
      </c>
      <c r="J42" s="20">
        <v>0</v>
      </c>
      <c r="K42" s="20">
        <v>0.78149999999999997</v>
      </c>
      <c r="L42" s="20">
        <v>0.1119</v>
      </c>
      <c r="M42" s="20">
        <v>0.107</v>
      </c>
      <c r="N42" s="20">
        <v>1.09745</v>
      </c>
      <c r="O42" s="20">
        <v>0.21079999999999999</v>
      </c>
      <c r="P42" s="20">
        <v>0.17499999999999999</v>
      </c>
      <c r="Q42" s="20">
        <v>3.6840000000000002</v>
      </c>
      <c r="R42" s="20">
        <v>2.5300000000000002</v>
      </c>
      <c r="S42" s="20">
        <v>0.30309999999999998</v>
      </c>
      <c r="T42" s="20">
        <v>0.35299999999999998</v>
      </c>
      <c r="U42" s="20">
        <v>0.73629999999999995</v>
      </c>
      <c r="V42" s="20">
        <v>0.77100000000000002</v>
      </c>
      <c r="W42" s="20">
        <v>1.2757000000000001</v>
      </c>
      <c r="X42" s="20">
        <v>1.2330000000000001</v>
      </c>
      <c r="Y42" s="20">
        <v>1.8439000000000001</v>
      </c>
      <c r="Z42" s="20">
        <v>1.7930000000000001</v>
      </c>
      <c r="AA42" s="20">
        <v>2.9988999999999999</v>
      </c>
      <c r="AB42" s="20">
        <v>2.464</v>
      </c>
    </row>
    <row r="43" spans="1:28">
      <c r="A43" s="2">
        <v>40939</v>
      </c>
      <c r="B43" s="20">
        <v>0.25</v>
      </c>
      <c r="C43" s="20">
        <v>3.56E-2</v>
      </c>
      <c r="D43" s="20" t="s">
        <v>110</v>
      </c>
      <c r="E43" s="20">
        <v>0.26474999999999999</v>
      </c>
      <c r="F43" s="20">
        <v>5.0799999999999998E-2</v>
      </c>
      <c r="G43" s="20">
        <v>7.0999999999999994E-2</v>
      </c>
      <c r="H43" s="20">
        <v>0.54235</v>
      </c>
      <c r="I43" s="20">
        <v>7.6300000000000007E-2</v>
      </c>
      <c r="J43" s="20">
        <v>1.0999999999999999E-2</v>
      </c>
      <c r="K43" s="20">
        <v>0.77825</v>
      </c>
      <c r="L43" s="20">
        <v>0.1119</v>
      </c>
      <c r="M43" s="20">
        <v>9.2999999999999999E-2</v>
      </c>
      <c r="N43" s="20">
        <v>1.0956999999999999</v>
      </c>
      <c r="O43" s="20">
        <v>0.2147</v>
      </c>
      <c r="P43" s="20">
        <v>0.158</v>
      </c>
      <c r="Q43" s="20">
        <v>3.468</v>
      </c>
      <c r="R43" s="20">
        <v>2.528</v>
      </c>
      <c r="S43" s="20">
        <v>0.29249999999999998</v>
      </c>
      <c r="T43" s="20">
        <v>0.33300000000000002</v>
      </c>
      <c r="U43" s="20">
        <v>0.70450000000000002</v>
      </c>
      <c r="V43" s="20">
        <v>0.73799999999999999</v>
      </c>
      <c r="W43" s="20">
        <v>1.2383</v>
      </c>
      <c r="X43" s="20">
        <v>1.204</v>
      </c>
      <c r="Y43" s="20">
        <v>1.7970999999999999</v>
      </c>
      <c r="Z43" s="20">
        <v>1.7869999999999999</v>
      </c>
      <c r="AA43" s="20">
        <v>2.9375</v>
      </c>
      <c r="AB43" s="20">
        <v>2.448</v>
      </c>
    </row>
    <row r="44" spans="1:28">
      <c r="A44" s="2">
        <v>40940</v>
      </c>
      <c r="B44" s="20">
        <v>0.25</v>
      </c>
      <c r="C44" s="20">
        <v>5.0799999999999998E-2</v>
      </c>
      <c r="D44" s="20" t="s">
        <v>110</v>
      </c>
      <c r="E44" s="20">
        <v>0.26400000000000001</v>
      </c>
      <c r="F44" s="20">
        <v>5.5899999999999998E-2</v>
      </c>
      <c r="G44" s="20">
        <v>9.6000000000000002E-2</v>
      </c>
      <c r="H44" s="20">
        <v>0.53710000000000002</v>
      </c>
      <c r="I44" s="20">
        <v>8.6499999999999994E-2</v>
      </c>
      <c r="J44" s="20">
        <v>1.7000000000000001E-2</v>
      </c>
      <c r="K44" s="20">
        <v>0.77249999999999996</v>
      </c>
      <c r="L44" s="20">
        <v>0.11700000000000001</v>
      </c>
      <c r="M44" s="20">
        <v>9.6000000000000002E-2</v>
      </c>
      <c r="N44" s="20">
        <v>1.0907</v>
      </c>
      <c r="O44" s="20">
        <v>0.2225</v>
      </c>
      <c r="P44" s="20">
        <v>0.18</v>
      </c>
      <c r="Q44" s="20">
        <v>3.113</v>
      </c>
      <c r="R44" s="20">
        <v>2.4220000000000002</v>
      </c>
      <c r="S44" s="20">
        <v>0.2979</v>
      </c>
      <c r="T44" s="20">
        <v>0.36199999999999999</v>
      </c>
      <c r="U44" s="20">
        <v>0.7218</v>
      </c>
      <c r="V44" s="20">
        <v>0.78600000000000003</v>
      </c>
      <c r="W44" s="20">
        <v>1.264</v>
      </c>
      <c r="X44" s="20">
        <v>1.256</v>
      </c>
      <c r="Y44" s="20">
        <v>1.8265</v>
      </c>
      <c r="Z44" s="20">
        <v>1.8519999999999999</v>
      </c>
      <c r="AA44" s="20">
        <v>2.9919000000000002</v>
      </c>
      <c r="AB44" s="20">
        <v>2.4710000000000001</v>
      </c>
    </row>
    <row r="45" spans="1:28">
      <c r="A45" s="2">
        <v>40941</v>
      </c>
      <c r="B45" s="20">
        <v>0.25</v>
      </c>
      <c r="C45" s="20">
        <v>6.0999999999999999E-2</v>
      </c>
      <c r="D45" s="20" t="s">
        <v>110</v>
      </c>
      <c r="E45" s="20">
        <v>0.26250000000000001</v>
      </c>
      <c r="F45" s="20">
        <v>7.6300000000000007E-2</v>
      </c>
      <c r="G45" s="20">
        <v>0.1</v>
      </c>
      <c r="H45" s="20">
        <v>0.53059999999999996</v>
      </c>
      <c r="I45" s="20">
        <v>9.1499999999999998E-2</v>
      </c>
      <c r="J45" s="20">
        <v>1.2E-2</v>
      </c>
      <c r="K45" s="20">
        <v>0.77</v>
      </c>
      <c r="L45" s="20">
        <v>0.12720000000000001</v>
      </c>
      <c r="M45" s="20">
        <v>9.2999999999999999E-2</v>
      </c>
      <c r="N45" s="20">
        <v>1.0865</v>
      </c>
      <c r="O45" s="20">
        <v>0.2225</v>
      </c>
      <c r="P45" s="20">
        <v>0.20699999999999999</v>
      </c>
      <c r="Q45" s="20">
        <v>2.9350000000000001</v>
      </c>
      <c r="R45" s="20">
        <v>2.4359999999999999</v>
      </c>
      <c r="S45" s="20">
        <v>0.2979</v>
      </c>
      <c r="T45" s="20">
        <v>0.38500000000000001</v>
      </c>
      <c r="U45" s="20">
        <v>0.70750000000000002</v>
      </c>
      <c r="V45" s="20">
        <v>0.80900000000000005</v>
      </c>
      <c r="W45" s="20">
        <v>1.2429999999999999</v>
      </c>
      <c r="X45" s="20">
        <v>1.2629999999999999</v>
      </c>
      <c r="Y45" s="20">
        <v>1.8212000000000002</v>
      </c>
      <c r="Z45" s="20">
        <v>1.8519999999999999</v>
      </c>
      <c r="AA45" s="20">
        <v>3.0028000000000001</v>
      </c>
      <c r="AB45" s="20">
        <v>2.488</v>
      </c>
    </row>
    <row r="46" spans="1:28">
      <c r="A46" s="2">
        <v>40942</v>
      </c>
      <c r="B46" s="20">
        <v>0.25</v>
      </c>
      <c r="C46" s="20">
        <v>4.58E-2</v>
      </c>
      <c r="D46" s="20" t="s">
        <v>110</v>
      </c>
      <c r="E46" s="20">
        <v>0.26050000000000001</v>
      </c>
      <c r="F46" s="20">
        <v>7.1199999999999999E-2</v>
      </c>
      <c r="G46" s="20">
        <v>0.127</v>
      </c>
      <c r="H46" s="20">
        <v>0.52700000000000002</v>
      </c>
      <c r="I46" s="20">
        <v>9.1499999999999998E-2</v>
      </c>
      <c r="J46" s="20">
        <v>2.3E-2</v>
      </c>
      <c r="K46" s="20">
        <v>0.76849999999999996</v>
      </c>
      <c r="L46" s="20">
        <v>0.1221</v>
      </c>
      <c r="M46" s="20">
        <v>0.108</v>
      </c>
      <c r="N46" s="20">
        <v>1.0840000000000001</v>
      </c>
      <c r="O46" s="20">
        <v>0.23019999999999999</v>
      </c>
      <c r="P46" s="20">
        <v>0.20399999999999999</v>
      </c>
      <c r="Q46" s="20">
        <v>2.976</v>
      </c>
      <c r="R46" s="20">
        <v>2.5089999999999999</v>
      </c>
      <c r="S46" s="20">
        <v>0.31950000000000001</v>
      </c>
      <c r="T46" s="20">
        <v>0.40699999999999997</v>
      </c>
      <c r="U46" s="20">
        <v>0.76770000000000005</v>
      </c>
      <c r="V46" s="20">
        <v>0.874</v>
      </c>
      <c r="W46" s="20">
        <v>1.3323</v>
      </c>
      <c r="X46" s="20">
        <v>1.333</v>
      </c>
      <c r="Y46" s="20">
        <v>1.9224000000000001</v>
      </c>
      <c r="Z46" s="20">
        <v>1.9330000000000001</v>
      </c>
      <c r="AA46" s="20">
        <v>3.1192000000000002</v>
      </c>
      <c r="AB46" s="20">
        <v>2.5499999999999998</v>
      </c>
    </row>
    <row r="47" spans="1:28">
      <c r="A47" s="2">
        <v>40945</v>
      </c>
      <c r="B47" s="20">
        <v>0.25</v>
      </c>
      <c r="C47" s="20">
        <v>3.56E-2</v>
      </c>
      <c r="D47" s="20" t="s">
        <v>110</v>
      </c>
      <c r="E47" s="20">
        <v>0.25974999999999998</v>
      </c>
      <c r="F47" s="20">
        <v>6.6100000000000006E-2</v>
      </c>
      <c r="G47" s="20">
        <v>0.129</v>
      </c>
      <c r="H47" s="20">
        <v>0.52324999999999999</v>
      </c>
      <c r="I47" s="20">
        <v>9.1499999999999998E-2</v>
      </c>
      <c r="J47" s="20">
        <v>1.2E-2</v>
      </c>
      <c r="K47" s="20">
        <v>0.76875000000000004</v>
      </c>
      <c r="L47" s="20">
        <v>0.1221</v>
      </c>
      <c r="M47" s="20">
        <v>0.111</v>
      </c>
      <c r="N47" s="20">
        <v>1.0827500000000001</v>
      </c>
      <c r="O47" s="20">
        <v>0.23019999999999999</v>
      </c>
      <c r="P47" s="20">
        <v>0.17899999999999999</v>
      </c>
      <c r="Q47" s="20">
        <v>2.9359999999999999</v>
      </c>
      <c r="R47" s="20">
        <v>2.512</v>
      </c>
      <c r="S47" s="20">
        <v>0.3115</v>
      </c>
      <c r="T47" s="20">
        <v>0.372</v>
      </c>
      <c r="U47" s="20">
        <v>0.75490000000000002</v>
      </c>
      <c r="V47" s="20">
        <v>0.82699999999999996</v>
      </c>
      <c r="W47" s="20">
        <v>1.3181</v>
      </c>
      <c r="X47" s="20">
        <v>1.2829999999999999</v>
      </c>
      <c r="Y47" s="20">
        <v>1.9066000000000001</v>
      </c>
      <c r="Z47" s="20">
        <v>1.887</v>
      </c>
      <c r="AA47" s="20">
        <v>3.0966</v>
      </c>
      <c r="AB47" s="20">
        <v>2.4939999999999998</v>
      </c>
    </row>
    <row r="48" spans="1:28">
      <c r="A48" s="2">
        <v>40946</v>
      </c>
      <c r="B48" s="20">
        <v>0.25</v>
      </c>
      <c r="C48" s="20">
        <v>3.56E-2</v>
      </c>
      <c r="D48" s="20" t="s">
        <v>110</v>
      </c>
      <c r="E48" s="20">
        <v>0.25700000000000001</v>
      </c>
      <c r="F48" s="20">
        <v>8.1299999999999997E-2</v>
      </c>
      <c r="G48" s="20">
        <v>0.13</v>
      </c>
      <c r="H48" s="20">
        <v>0.52</v>
      </c>
      <c r="I48" s="20">
        <v>0.10680000000000001</v>
      </c>
      <c r="J48" s="20">
        <v>3.5000000000000003E-2</v>
      </c>
      <c r="K48" s="20">
        <v>0.76600000000000001</v>
      </c>
      <c r="L48" s="20">
        <v>0.12720000000000001</v>
      </c>
      <c r="M48" s="20">
        <v>0.12</v>
      </c>
      <c r="N48" s="20">
        <v>1.0802</v>
      </c>
      <c r="O48" s="20">
        <v>0.246</v>
      </c>
      <c r="P48" s="20">
        <v>0.223</v>
      </c>
      <c r="Q48" s="20">
        <v>2.9550000000000001</v>
      </c>
      <c r="R48" s="20">
        <v>2.5579999999999998</v>
      </c>
      <c r="S48" s="20">
        <v>0.34110000000000001</v>
      </c>
      <c r="T48" s="20">
        <v>0.41899999999999998</v>
      </c>
      <c r="U48" s="20">
        <v>0.81079999999999997</v>
      </c>
      <c r="V48" s="20">
        <v>0.91</v>
      </c>
      <c r="W48" s="20">
        <v>1.3891</v>
      </c>
      <c r="X48" s="20">
        <v>1.3620000000000001</v>
      </c>
      <c r="Y48" s="20">
        <v>1.9734</v>
      </c>
      <c r="Z48" s="20">
        <v>1.9630000000000001</v>
      </c>
      <c r="AA48" s="20">
        <v>3.1435</v>
      </c>
      <c r="AB48" s="20">
        <v>2.5750000000000002</v>
      </c>
    </row>
    <row r="49" spans="1:28">
      <c r="A49" s="2">
        <v>40947</v>
      </c>
      <c r="B49" s="20">
        <v>0.25</v>
      </c>
      <c r="C49" s="20">
        <v>5.5899999999999998E-2</v>
      </c>
      <c r="D49" s="20" t="s">
        <v>110</v>
      </c>
      <c r="E49" s="20">
        <v>0.25474999999999998</v>
      </c>
      <c r="F49" s="20">
        <v>7.6300000000000007E-2</v>
      </c>
      <c r="G49" s="20">
        <v>7.9000000000000001E-2</v>
      </c>
      <c r="H49" s="20">
        <v>0.51324999999999998</v>
      </c>
      <c r="I49" s="20">
        <v>0.10680000000000001</v>
      </c>
      <c r="J49" s="20">
        <v>3.5999999999999997E-2</v>
      </c>
      <c r="K49" s="20">
        <v>0.76224999999999998</v>
      </c>
      <c r="L49" s="20">
        <v>0.13739999999999999</v>
      </c>
      <c r="M49" s="20">
        <v>0.123</v>
      </c>
      <c r="N49" s="20">
        <v>1.0762499999999999</v>
      </c>
      <c r="O49" s="20">
        <v>0.254</v>
      </c>
      <c r="P49" s="20">
        <v>0.25</v>
      </c>
      <c r="Q49" s="20">
        <v>2.9430000000000001</v>
      </c>
      <c r="R49" s="20">
        <v>2.6419999999999999</v>
      </c>
      <c r="S49" s="20">
        <v>0.36530000000000001</v>
      </c>
      <c r="T49" s="20">
        <v>0.443</v>
      </c>
      <c r="U49" s="20">
        <v>0.83</v>
      </c>
      <c r="V49" s="20">
        <v>0.92200000000000004</v>
      </c>
      <c r="W49" s="20">
        <v>1.3986000000000001</v>
      </c>
      <c r="X49" s="20">
        <v>1.3839999999999999</v>
      </c>
      <c r="Y49" s="20">
        <v>1.9822</v>
      </c>
      <c r="Z49" s="20">
        <v>1.9830000000000001</v>
      </c>
      <c r="AA49" s="20">
        <v>3.1509</v>
      </c>
      <c r="AB49" s="20">
        <v>2.601</v>
      </c>
    </row>
    <row r="50" spans="1:28">
      <c r="A50" s="2">
        <v>40948</v>
      </c>
      <c r="B50" s="20">
        <v>0.25</v>
      </c>
      <c r="C50" s="20">
        <v>5.5899999999999998E-2</v>
      </c>
      <c r="D50" s="20" t="s">
        <v>110</v>
      </c>
      <c r="E50" s="20">
        <v>0.2535</v>
      </c>
      <c r="F50" s="20">
        <v>8.6400000000000005E-2</v>
      </c>
      <c r="G50" s="20">
        <v>0.111</v>
      </c>
      <c r="H50" s="20">
        <v>0.51</v>
      </c>
      <c r="I50" s="20">
        <v>0.1119</v>
      </c>
      <c r="J50" s="20">
        <v>0.03</v>
      </c>
      <c r="K50" s="20">
        <v>0.75860000000000005</v>
      </c>
      <c r="L50" s="20">
        <v>0.14249999999999999</v>
      </c>
      <c r="M50" s="20">
        <v>0.13800000000000001</v>
      </c>
      <c r="N50" s="20">
        <v>1.0725</v>
      </c>
      <c r="O50" s="20">
        <v>0.26190000000000002</v>
      </c>
      <c r="P50" s="20">
        <v>0.26900000000000002</v>
      </c>
      <c r="Q50" s="20">
        <v>2.8929999999999998</v>
      </c>
      <c r="R50" s="20">
        <v>2.5869999999999997</v>
      </c>
      <c r="S50" s="20">
        <v>0.38109999999999999</v>
      </c>
      <c r="T50" s="20">
        <v>0.47</v>
      </c>
      <c r="U50" s="20">
        <v>0.85250000000000004</v>
      </c>
      <c r="V50" s="20">
        <v>0.96</v>
      </c>
      <c r="W50" s="20">
        <v>1.4224000000000001</v>
      </c>
      <c r="X50" s="20">
        <v>1.421</v>
      </c>
      <c r="Y50" s="20">
        <v>2.0364</v>
      </c>
      <c r="Z50" s="20">
        <v>2.016</v>
      </c>
      <c r="AA50" s="20">
        <v>3.1802999999999999</v>
      </c>
      <c r="AB50" s="20">
        <v>2.6520000000000001</v>
      </c>
    </row>
    <row r="51" spans="1:28">
      <c r="A51" s="2">
        <v>40949</v>
      </c>
      <c r="B51" s="20">
        <v>0.25</v>
      </c>
      <c r="C51" s="20">
        <v>4.07E-2</v>
      </c>
      <c r="D51" s="20" t="s">
        <v>110</v>
      </c>
      <c r="E51" s="20">
        <v>0.2505</v>
      </c>
      <c r="F51" s="20">
        <v>8.1299999999999997E-2</v>
      </c>
      <c r="G51" s="20">
        <v>0.14099999999999999</v>
      </c>
      <c r="H51" s="20">
        <v>0.50600000000000001</v>
      </c>
      <c r="I51" s="20">
        <v>0.11700000000000001</v>
      </c>
      <c r="J51" s="20">
        <v>6.0999999999999999E-2</v>
      </c>
      <c r="K51" s="20">
        <v>0.7581</v>
      </c>
      <c r="L51" s="20">
        <v>0.14760000000000001</v>
      </c>
      <c r="M51" s="20">
        <v>0.14699999999999999</v>
      </c>
      <c r="N51" s="20">
        <v>1.0698000000000001</v>
      </c>
      <c r="O51" s="20">
        <v>0.27389999999999998</v>
      </c>
      <c r="P51" s="20">
        <v>0.23899999999999999</v>
      </c>
      <c r="Q51" s="20">
        <v>3.069</v>
      </c>
      <c r="R51" s="20">
        <v>2.7749999999999999</v>
      </c>
      <c r="S51" s="20">
        <v>0.3785</v>
      </c>
      <c r="T51" s="20">
        <v>0.41399999999999998</v>
      </c>
      <c r="U51" s="20">
        <v>0.82030000000000003</v>
      </c>
      <c r="V51" s="20">
        <v>0.86899999999999999</v>
      </c>
      <c r="W51" s="20">
        <v>1.3774999999999999</v>
      </c>
      <c r="X51" s="20">
        <v>1.319</v>
      </c>
      <c r="Y51" s="20">
        <v>1.9862</v>
      </c>
      <c r="Z51" s="20">
        <v>1.907</v>
      </c>
      <c r="AA51" s="20">
        <v>3.1404000000000001</v>
      </c>
      <c r="AB51" s="20">
        <v>2.552</v>
      </c>
    </row>
    <row r="52" spans="1:28">
      <c r="A52" s="2">
        <v>40952</v>
      </c>
      <c r="B52" s="20">
        <v>0.25</v>
      </c>
      <c r="C52" s="20">
        <v>4.58E-2</v>
      </c>
      <c r="D52" s="20" t="s">
        <v>110</v>
      </c>
      <c r="E52" s="20">
        <v>0.2485</v>
      </c>
      <c r="F52" s="20">
        <v>9.6600000000000005E-2</v>
      </c>
      <c r="G52" s="20">
        <v>0.11899999999999999</v>
      </c>
      <c r="H52" s="20">
        <v>0.50260000000000005</v>
      </c>
      <c r="I52" s="20">
        <v>0.1323</v>
      </c>
      <c r="J52" s="20">
        <v>9.4E-2</v>
      </c>
      <c r="K52" s="20">
        <v>0.75560000000000005</v>
      </c>
      <c r="L52" s="20">
        <v>0.16289999999999999</v>
      </c>
      <c r="M52" s="20">
        <v>0.15</v>
      </c>
      <c r="N52" s="20">
        <v>1.0678000000000001</v>
      </c>
      <c r="O52" s="20">
        <v>0.28599999999999998</v>
      </c>
      <c r="P52" s="20">
        <v>0.255</v>
      </c>
      <c r="Q52" s="20">
        <v>3.0350000000000001</v>
      </c>
      <c r="R52" s="20">
        <v>2.73</v>
      </c>
      <c r="S52" s="20">
        <v>0.3916</v>
      </c>
      <c r="T52" s="20">
        <v>0.433</v>
      </c>
      <c r="U52" s="20">
        <v>0.8347</v>
      </c>
      <c r="V52" s="20">
        <v>0.89600000000000002</v>
      </c>
      <c r="W52" s="20">
        <v>1.3728</v>
      </c>
      <c r="X52" s="20">
        <v>1.349</v>
      </c>
      <c r="Y52" s="20">
        <v>1.9741</v>
      </c>
      <c r="Z52" s="20">
        <v>1.931</v>
      </c>
      <c r="AA52" s="20">
        <v>3.1202000000000001</v>
      </c>
      <c r="AB52" s="20">
        <v>2.5659999999999998</v>
      </c>
    </row>
    <row r="53" spans="1:28">
      <c r="A53" s="2">
        <v>40953</v>
      </c>
      <c r="B53" s="20">
        <v>0.25</v>
      </c>
      <c r="C53" s="20">
        <v>5.5899999999999998E-2</v>
      </c>
      <c r="D53" s="20" t="s">
        <v>110</v>
      </c>
      <c r="E53" s="20">
        <v>0.2475</v>
      </c>
      <c r="F53" s="20">
        <v>0.10680000000000001</v>
      </c>
      <c r="G53" s="20">
        <v>0.12</v>
      </c>
      <c r="H53" s="20">
        <v>0.49759999999999999</v>
      </c>
      <c r="I53" s="20">
        <v>0.1424</v>
      </c>
      <c r="J53" s="20">
        <v>8.5000000000000006E-2</v>
      </c>
      <c r="K53" s="20">
        <v>0.75360000000000005</v>
      </c>
      <c r="L53" s="20">
        <v>0.16289999999999999</v>
      </c>
      <c r="M53" s="20">
        <v>0.154</v>
      </c>
      <c r="N53" s="20">
        <v>1.06755</v>
      </c>
      <c r="O53" s="20">
        <v>0.28199999999999997</v>
      </c>
      <c r="P53" s="20">
        <v>0.24199999999999999</v>
      </c>
      <c r="Q53" s="20">
        <v>3.016</v>
      </c>
      <c r="R53" s="20">
        <v>2.778</v>
      </c>
      <c r="S53" s="20">
        <v>0.38900000000000001</v>
      </c>
      <c r="T53" s="20">
        <v>0.41599999999999998</v>
      </c>
      <c r="U53" s="20">
        <v>0.81540000000000001</v>
      </c>
      <c r="V53" s="20">
        <v>0.89100000000000001</v>
      </c>
      <c r="W53" s="20">
        <v>1.3491</v>
      </c>
      <c r="X53" s="20">
        <v>1.325</v>
      </c>
      <c r="Y53" s="20">
        <v>1.9361000000000002</v>
      </c>
      <c r="Z53" s="20">
        <v>1.9020000000000001</v>
      </c>
      <c r="AA53" s="20">
        <v>3.0872999999999999</v>
      </c>
      <c r="AB53" s="20">
        <v>2.5230000000000001</v>
      </c>
    </row>
    <row r="54" spans="1:28">
      <c r="A54" s="2">
        <v>40954</v>
      </c>
      <c r="B54" s="20">
        <v>0.25</v>
      </c>
      <c r="C54" s="20">
        <v>8.6400000000000005E-2</v>
      </c>
      <c r="D54" s="20" t="s">
        <v>110</v>
      </c>
      <c r="E54" s="20">
        <v>0.246</v>
      </c>
      <c r="F54" s="20">
        <v>0.10680000000000001</v>
      </c>
      <c r="G54" s="20">
        <v>0.121</v>
      </c>
      <c r="H54" s="20">
        <v>0.49509999999999998</v>
      </c>
      <c r="I54" s="20">
        <v>0.1221</v>
      </c>
      <c r="J54" s="20">
        <v>7.4999999999999997E-2</v>
      </c>
      <c r="K54" s="20">
        <v>0.75209999999999999</v>
      </c>
      <c r="L54" s="20">
        <v>0.1527</v>
      </c>
      <c r="M54" s="20">
        <v>0.151</v>
      </c>
      <c r="N54" s="20">
        <v>1.06555</v>
      </c>
      <c r="O54" s="20">
        <v>0.26200000000000001</v>
      </c>
      <c r="P54" s="20">
        <v>0.214</v>
      </c>
      <c r="Q54" s="20">
        <v>3.1040000000000001</v>
      </c>
      <c r="R54" s="20">
        <v>2.8620000000000001</v>
      </c>
      <c r="S54" s="20">
        <v>0.3654</v>
      </c>
      <c r="T54" s="20">
        <v>0.38700000000000001</v>
      </c>
      <c r="U54" s="20">
        <v>0.78800000000000003</v>
      </c>
      <c r="V54" s="20">
        <v>0.85</v>
      </c>
      <c r="W54" s="20">
        <v>1.3302</v>
      </c>
      <c r="X54" s="20">
        <v>1.282</v>
      </c>
      <c r="Y54" s="20">
        <v>1.9275</v>
      </c>
      <c r="Z54" s="20">
        <v>1.861</v>
      </c>
      <c r="AA54" s="20">
        <v>3.0897000000000001</v>
      </c>
      <c r="AB54" s="20">
        <v>2.4830000000000001</v>
      </c>
    </row>
    <row r="55" spans="1:28">
      <c r="A55" s="2">
        <v>40955</v>
      </c>
      <c r="B55" s="20">
        <v>0.25</v>
      </c>
      <c r="C55" s="20">
        <v>3.56E-2</v>
      </c>
      <c r="D55" s="20" t="s">
        <v>110</v>
      </c>
      <c r="E55" s="20">
        <v>0.2455</v>
      </c>
      <c r="F55" s="20">
        <v>9.6600000000000005E-2</v>
      </c>
      <c r="G55" s="20">
        <v>0.105</v>
      </c>
      <c r="H55" s="20">
        <v>0.49309999999999998</v>
      </c>
      <c r="I55" s="20">
        <v>0.1221</v>
      </c>
      <c r="J55" s="20">
        <v>8.1000000000000003E-2</v>
      </c>
      <c r="K55" s="20">
        <v>0.75209999999999999</v>
      </c>
      <c r="L55" s="20">
        <v>0.1527</v>
      </c>
      <c r="M55" s="20">
        <v>0.155</v>
      </c>
      <c r="N55" s="20">
        <v>1.0660499999999999</v>
      </c>
      <c r="O55" s="20">
        <v>0.29010000000000002</v>
      </c>
      <c r="P55" s="20">
        <v>0.24399999999999999</v>
      </c>
      <c r="Q55" s="20">
        <v>3.0779999999999998</v>
      </c>
      <c r="R55" s="20">
        <v>2.8079999999999998</v>
      </c>
      <c r="S55" s="20">
        <v>0.4103</v>
      </c>
      <c r="T55" s="20">
        <v>0.42199999999999999</v>
      </c>
      <c r="U55" s="20">
        <v>0.85560000000000003</v>
      </c>
      <c r="V55" s="20">
        <v>0.89200000000000002</v>
      </c>
      <c r="W55" s="20">
        <v>1.3967000000000001</v>
      </c>
      <c r="X55" s="20">
        <v>1.3220000000000001</v>
      </c>
      <c r="Y55" s="20">
        <v>1.9826999999999999</v>
      </c>
      <c r="Z55" s="20">
        <v>1.8959999999999999</v>
      </c>
      <c r="AA55" s="20">
        <v>3.1387</v>
      </c>
      <c r="AB55" s="20">
        <v>2.5070000000000001</v>
      </c>
    </row>
    <row r="56" spans="1:28">
      <c r="A56" s="2">
        <v>40956</v>
      </c>
      <c r="B56" s="20">
        <v>0.25</v>
      </c>
      <c r="C56" s="20">
        <v>2.5399999999999999E-2</v>
      </c>
      <c r="D56" s="20" t="s">
        <v>110</v>
      </c>
      <c r="E56" s="20">
        <v>0.2455</v>
      </c>
      <c r="F56" s="20">
        <v>7.6300000000000007E-2</v>
      </c>
      <c r="G56" s="20">
        <v>0.127</v>
      </c>
      <c r="H56" s="20">
        <v>0.49309999999999998</v>
      </c>
      <c r="I56" s="20">
        <v>0.1119</v>
      </c>
      <c r="J56" s="20">
        <v>8.6999999999999994E-2</v>
      </c>
      <c r="K56" s="20">
        <v>0.75109999999999999</v>
      </c>
      <c r="L56" s="20">
        <v>0.1527</v>
      </c>
      <c r="M56" s="20">
        <v>0.14599999999999999</v>
      </c>
      <c r="N56" s="20">
        <v>1.0660499999999999</v>
      </c>
      <c r="O56" s="20">
        <v>0.29039999999999999</v>
      </c>
      <c r="P56" s="20">
        <v>0.253</v>
      </c>
      <c r="Q56" s="20">
        <v>3.0230000000000001</v>
      </c>
      <c r="R56" s="20">
        <v>2.7869999999999999</v>
      </c>
      <c r="S56" s="20">
        <v>0.41349999999999998</v>
      </c>
      <c r="T56" s="20">
        <v>0.432</v>
      </c>
      <c r="U56" s="20">
        <v>0.86040000000000005</v>
      </c>
      <c r="V56" s="20">
        <v>0.91</v>
      </c>
      <c r="W56" s="20">
        <v>1.4039999999999999</v>
      </c>
      <c r="X56" s="20">
        <v>1.3420000000000001</v>
      </c>
      <c r="Y56" s="20">
        <v>2.0017</v>
      </c>
      <c r="Z56" s="20">
        <v>1.925</v>
      </c>
      <c r="AA56" s="20">
        <v>3.1476000000000002</v>
      </c>
      <c r="AB56" s="20">
        <v>2.516</v>
      </c>
    </row>
    <row r="57" spans="1:28">
      <c r="A57" s="2">
        <v>40959</v>
      </c>
      <c r="B57" s="20">
        <v>0.25</v>
      </c>
      <c r="C57" s="20">
        <v>2.5399999999999999E-2</v>
      </c>
      <c r="D57" s="20" t="s">
        <v>110</v>
      </c>
      <c r="E57" s="20">
        <v>0.2455</v>
      </c>
      <c r="F57" s="20">
        <v>7.6300000000000007E-2</v>
      </c>
      <c r="G57" s="20">
        <v>0.107</v>
      </c>
      <c r="H57" s="20">
        <v>0.49309999999999998</v>
      </c>
      <c r="I57" s="20">
        <v>0.1119</v>
      </c>
      <c r="J57" s="20">
        <v>5.0999999999999997E-2</v>
      </c>
      <c r="K57" s="20">
        <v>0.75109999999999999</v>
      </c>
      <c r="L57" s="20">
        <v>0.1527</v>
      </c>
      <c r="M57" s="20">
        <v>0.13700000000000001</v>
      </c>
      <c r="N57" s="20">
        <v>1.0660499999999999</v>
      </c>
      <c r="O57" s="20">
        <v>0.29039999999999999</v>
      </c>
      <c r="P57" s="20">
        <v>0.25800000000000001</v>
      </c>
      <c r="Q57" s="20">
        <v>2.9340000000000002</v>
      </c>
      <c r="R57" s="20">
        <v>2.7720000000000002</v>
      </c>
      <c r="S57" s="20">
        <v>0.41349999999999998</v>
      </c>
      <c r="T57" s="20">
        <v>0.44400000000000001</v>
      </c>
      <c r="U57" s="20">
        <v>0.86040000000000005</v>
      </c>
      <c r="V57" s="20">
        <v>0.93400000000000005</v>
      </c>
      <c r="W57" s="20">
        <v>1.4039999999999999</v>
      </c>
      <c r="X57" s="20">
        <v>1.367</v>
      </c>
      <c r="Y57" s="20">
        <v>2.0017</v>
      </c>
      <c r="Z57" s="20">
        <v>1.9609999999999999</v>
      </c>
      <c r="AA57" s="20">
        <v>3.1476000000000002</v>
      </c>
      <c r="AB57" s="20">
        <v>2.5460000000000003</v>
      </c>
    </row>
    <row r="58" spans="1:28">
      <c r="A58" s="2">
        <v>40960</v>
      </c>
      <c r="B58" s="20">
        <v>0.25</v>
      </c>
      <c r="C58" s="20">
        <v>1.0200000000000001E-2</v>
      </c>
      <c r="D58" s="20" t="s">
        <v>110</v>
      </c>
      <c r="E58" s="20">
        <v>0.2455</v>
      </c>
      <c r="F58" s="20">
        <v>6.0999999999999999E-2</v>
      </c>
      <c r="G58" s="20">
        <v>0.13</v>
      </c>
      <c r="H58" s="20">
        <v>0.49259999999999998</v>
      </c>
      <c r="I58" s="20">
        <v>0.1221</v>
      </c>
      <c r="J58" s="20">
        <v>7.1999999999999995E-2</v>
      </c>
      <c r="K58" s="20">
        <v>0.75209999999999999</v>
      </c>
      <c r="L58" s="20">
        <v>0.1527</v>
      </c>
      <c r="M58" s="20">
        <v>0.14000000000000001</v>
      </c>
      <c r="N58" s="20">
        <v>1.0660499999999999</v>
      </c>
      <c r="O58" s="20">
        <v>0.29849999999999999</v>
      </c>
      <c r="P58" s="20">
        <v>0.26100000000000001</v>
      </c>
      <c r="Q58" s="20">
        <v>2.8490000000000002</v>
      </c>
      <c r="R58" s="20">
        <v>2.7029999999999998</v>
      </c>
      <c r="S58" s="20">
        <v>0.44280000000000003</v>
      </c>
      <c r="T58" s="20">
        <v>0.44600000000000001</v>
      </c>
      <c r="U58" s="20">
        <v>0.90739999999999998</v>
      </c>
      <c r="V58" s="20">
        <v>0.94199999999999995</v>
      </c>
      <c r="W58" s="20">
        <v>1.4590000000000001</v>
      </c>
      <c r="X58" s="20">
        <v>1.3780000000000001</v>
      </c>
      <c r="Y58" s="20">
        <v>2.0590999999999999</v>
      </c>
      <c r="Z58" s="20">
        <v>1.982</v>
      </c>
      <c r="AA58" s="20">
        <v>3.2090000000000001</v>
      </c>
      <c r="AB58" s="20">
        <v>2.5720000000000001</v>
      </c>
    </row>
    <row r="59" spans="1:28">
      <c r="A59" s="2">
        <v>40961</v>
      </c>
      <c r="B59" s="20">
        <v>0.25</v>
      </c>
      <c r="C59" s="20">
        <v>2.0299999999999999E-2</v>
      </c>
      <c r="D59" s="20" t="s">
        <v>110</v>
      </c>
      <c r="E59" s="20">
        <v>0.2445</v>
      </c>
      <c r="F59" s="20">
        <v>8.1299999999999997E-2</v>
      </c>
      <c r="G59" s="20">
        <v>0.13200000000000001</v>
      </c>
      <c r="H59" s="20">
        <v>0.49159999999999998</v>
      </c>
      <c r="I59" s="20">
        <v>0.1221</v>
      </c>
      <c r="J59" s="20">
        <v>6.2E-2</v>
      </c>
      <c r="K59" s="20">
        <v>0.75309999999999999</v>
      </c>
      <c r="L59" s="20">
        <v>0.1527</v>
      </c>
      <c r="M59" s="20">
        <v>0.183</v>
      </c>
      <c r="N59" s="20">
        <v>1.0660499999999999</v>
      </c>
      <c r="O59" s="20">
        <v>0.29699999999999999</v>
      </c>
      <c r="P59" s="20">
        <v>0.26500000000000001</v>
      </c>
      <c r="Q59" s="20">
        <v>2.8609999999999998</v>
      </c>
      <c r="R59" s="20">
        <v>2.677</v>
      </c>
      <c r="S59" s="20">
        <v>0.41649999999999998</v>
      </c>
      <c r="T59" s="20">
        <v>0.41</v>
      </c>
      <c r="U59" s="20">
        <v>0.85880000000000001</v>
      </c>
      <c r="V59" s="20">
        <v>0.871</v>
      </c>
      <c r="W59" s="20">
        <v>1.3994</v>
      </c>
      <c r="X59" s="20">
        <v>1.294</v>
      </c>
      <c r="Y59" s="20">
        <v>2.0034000000000001</v>
      </c>
      <c r="Z59" s="20">
        <v>1.8919999999999999</v>
      </c>
      <c r="AA59" s="20">
        <v>3.1476000000000002</v>
      </c>
      <c r="AB59" s="20">
        <v>2.492</v>
      </c>
    </row>
    <row r="60" spans="1:28">
      <c r="A60" s="2">
        <v>40962</v>
      </c>
      <c r="B60" s="20">
        <v>0.25</v>
      </c>
      <c r="C60" s="20">
        <v>6.0999999999999999E-2</v>
      </c>
      <c r="D60" s="20" t="s">
        <v>110</v>
      </c>
      <c r="E60" s="20">
        <v>0.24399999999999999</v>
      </c>
      <c r="F60" s="20">
        <v>8.6400000000000005E-2</v>
      </c>
      <c r="G60" s="20">
        <v>0.13700000000000001</v>
      </c>
      <c r="H60" s="20">
        <v>0.49059999999999998</v>
      </c>
      <c r="I60" s="20">
        <v>0.12720000000000001</v>
      </c>
      <c r="J60" s="20">
        <v>6.4000000000000001E-2</v>
      </c>
      <c r="K60" s="20">
        <v>0.75309999999999999</v>
      </c>
      <c r="L60" s="20">
        <v>0.1527</v>
      </c>
      <c r="M60" s="20">
        <v>0.185</v>
      </c>
      <c r="N60" s="20">
        <v>1.0660499999999999</v>
      </c>
      <c r="O60" s="20">
        <v>0.30099999999999999</v>
      </c>
      <c r="P60" s="20">
        <v>0.26</v>
      </c>
      <c r="Q60" s="20">
        <v>2.89</v>
      </c>
      <c r="R60" s="20">
        <v>2.649</v>
      </c>
      <c r="S60" s="20">
        <v>0.4219</v>
      </c>
      <c r="T60" s="20">
        <v>0.40899999999999997</v>
      </c>
      <c r="U60" s="20">
        <v>0.88780000000000003</v>
      </c>
      <c r="V60" s="20">
        <v>0.86799999999999999</v>
      </c>
      <c r="W60" s="20">
        <v>1.3898999999999999</v>
      </c>
      <c r="X60" s="20">
        <v>1.2889999999999999</v>
      </c>
      <c r="Y60" s="20">
        <v>1.9965000000000002</v>
      </c>
      <c r="Z60" s="20">
        <v>1.883</v>
      </c>
      <c r="AA60" s="20">
        <v>3.1387</v>
      </c>
      <c r="AB60" s="20">
        <v>2.472</v>
      </c>
    </row>
    <row r="61" spans="1:28">
      <c r="A61" s="2">
        <v>40963</v>
      </c>
      <c r="B61" s="20">
        <v>0.25</v>
      </c>
      <c r="C61" s="20">
        <v>6.6100000000000006E-2</v>
      </c>
      <c r="D61" s="20" t="s">
        <v>110</v>
      </c>
      <c r="E61" s="20">
        <v>0.24399999999999999</v>
      </c>
      <c r="F61" s="20">
        <v>9.1499999999999998E-2</v>
      </c>
      <c r="G61" s="20">
        <v>0.13800000000000001</v>
      </c>
      <c r="H61" s="20">
        <v>0.49059999999999998</v>
      </c>
      <c r="I61" s="20">
        <v>0.1323</v>
      </c>
      <c r="J61" s="20">
        <v>4.8000000000000001E-2</v>
      </c>
      <c r="K61" s="20">
        <v>0.75309999999999999</v>
      </c>
      <c r="L61" s="20">
        <v>0.1578</v>
      </c>
      <c r="M61" s="20">
        <v>0.16700000000000001</v>
      </c>
      <c r="N61" s="20">
        <v>1.0660499999999999</v>
      </c>
      <c r="O61" s="20">
        <v>0.3049</v>
      </c>
      <c r="P61" s="20">
        <v>0.24299999999999999</v>
      </c>
      <c r="Q61" s="20">
        <v>2.7949999999999999</v>
      </c>
      <c r="R61" s="20">
        <v>2.5569999999999999</v>
      </c>
      <c r="S61" s="20">
        <v>0.42770000000000002</v>
      </c>
      <c r="T61" s="20">
        <v>0.39</v>
      </c>
      <c r="U61" s="20">
        <v>0.88939999999999997</v>
      </c>
      <c r="V61" s="20">
        <v>0.85199999999999998</v>
      </c>
      <c r="W61" s="20">
        <v>1.4009</v>
      </c>
      <c r="X61" s="20">
        <v>1.278</v>
      </c>
      <c r="Y61" s="20">
        <v>1.9757</v>
      </c>
      <c r="Z61" s="20">
        <v>1.8839999999999999</v>
      </c>
      <c r="AA61" s="20">
        <v>3.0992000000000002</v>
      </c>
      <c r="AB61" s="20">
        <v>2.476</v>
      </c>
    </row>
    <row r="62" spans="1:28">
      <c r="A62" s="2">
        <v>40966</v>
      </c>
      <c r="B62" s="20">
        <v>0.25</v>
      </c>
      <c r="C62" s="20">
        <v>6.6100000000000006E-2</v>
      </c>
      <c r="D62" s="20" t="s">
        <v>110</v>
      </c>
      <c r="E62" s="20">
        <v>0.24399999999999999</v>
      </c>
      <c r="F62" s="20">
        <v>0.1017</v>
      </c>
      <c r="G62" s="20">
        <v>0.11700000000000001</v>
      </c>
      <c r="H62" s="20">
        <v>0.48909999999999998</v>
      </c>
      <c r="I62" s="20">
        <v>0.13730000000000001</v>
      </c>
      <c r="J62" s="20">
        <v>3.2000000000000001E-2</v>
      </c>
      <c r="K62" s="20">
        <v>0.75209999999999999</v>
      </c>
      <c r="L62" s="20">
        <v>0.1578</v>
      </c>
      <c r="M62" s="20">
        <v>0.154</v>
      </c>
      <c r="N62" s="20">
        <v>1.0661499999999999</v>
      </c>
      <c r="O62" s="20">
        <v>0.2853</v>
      </c>
      <c r="P62" s="20">
        <v>0.20300000000000001</v>
      </c>
      <c r="Q62" s="20">
        <v>2.6189999999999998</v>
      </c>
      <c r="R62" s="20">
        <v>2.4660000000000002</v>
      </c>
      <c r="S62" s="20">
        <v>0.39860000000000001</v>
      </c>
      <c r="T62" s="20">
        <v>0.34399999999999997</v>
      </c>
      <c r="U62" s="20">
        <v>0.84460000000000002</v>
      </c>
      <c r="V62" s="20">
        <v>0.79600000000000004</v>
      </c>
      <c r="W62" s="20">
        <v>1.3562000000000001</v>
      </c>
      <c r="X62" s="20">
        <v>1.22</v>
      </c>
      <c r="Y62" s="20">
        <v>1.9255</v>
      </c>
      <c r="Z62" s="20">
        <v>1.829</v>
      </c>
      <c r="AA62" s="20">
        <v>3.0474999999999999</v>
      </c>
      <c r="AB62" s="20">
        <v>2.4380000000000002</v>
      </c>
    </row>
    <row r="63" spans="1:28">
      <c r="A63" s="2">
        <v>40967</v>
      </c>
      <c r="B63" s="20">
        <v>0.25</v>
      </c>
      <c r="C63" s="20">
        <v>5.5899999999999998E-2</v>
      </c>
      <c r="D63" s="20" t="s">
        <v>110</v>
      </c>
      <c r="E63" s="20">
        <v>0.24399999999999999</v>
      </c>
      <c r="F63" s="20">
        <v>9.1499999999999998E-2</v>
      </c>
      <c r="G63" s="20">
        <v>9.5000000000000001E-2</v>
      </c>
      <c r="H63" s="20">
        <v>0.48749999999999999</v>
      </c>
      <c r="I63" s="20">
        <v>0.13189999999999999</v>
      </c>
      <c r="J63" s="20">
        <v>3.7999999999999999E-2</v>
      </c>
      <c r="K63" s="20">
        <v>0.75049999999999994</v>
      </c>
      <c r="L63" s="20">
        <v>0.1578</v>
      </c>
      <c r="M63" s="20">
        <v>0.156</v>
      </c>
      <c r="N63" s="20">
        <v>1.0630500000000001</v>
      </c>
      <c r="O63" s="20">
        <v>0.28920000000000001</v>
      </c>
      <c r="P63" s="20">
        <v>0.20100000000000001</v>
      </c>
      <c r="Q63" s="20">
        <v>2.4</v>
      </c>
      <c r="R63" s="20">
        <v>2.41</v>
      </c>
      <c r="S63" s="20">
        <v>0.40410000000000001</v>
      </c>
      <c r="T63" s="20">
        <v>0.33600000000000002</v>
      </c>
      <c r="U63" s="20">
        <v>0.84299999999999997</v>
      </c>
      <c r="V63" s="20">
        <v>0.78600000000000003</v>
      </c>
      <c r="W63" s="20">
        <v>1.3586</v>
      </c>
      <c r="X63" s="20">
        <v>1.1970000000000001</v>
      </c>
      <c r="Y63" s="20">
        <v>1.9428000000000001</v>
      </c>
      <c r="Z63" s="20">
        <v>1.8010000000000002</v>
      </c>
      <c r="AA63" s="20">
        <v>3.0729000000000002</v>
      </c>
      <c r="AB63" s="20">
        <v>2.4140000000000001</v>
      </c>
    </row>
    <row r="64" spans="1:28">
      <c r="A64" s="2">
        <v>40968</v>
      </c>
      <c r="B64" s="20">
        <v>0.25</v>
      </c>
      <c r="C64" s="20">
        <v>7.6300000000000007E-2</v>
      </c>
      <c r="D64" s="20" t="s">
        <v>110</v>
      </c>
      <c r="E64" s="20">
        <v>0.24349999999999999</v>
      </c>
      <c r="F64" s="20">
        <v>7.6300000000000007E-2</v>
      </c>
      <c r="G64" s="20">
        <v>9.6000000000000002E-2</v>
      </c>
      <c r="H64" s="20">
        <v>0.48425000000000001</v>
      </c>
      <c r="I64" s="20">
        <v>0.1268</v>
      </c>
      <c r="J64" s="20">
        <v>3.7999999999999999E-2</v>
      </c>
      <c r="K64" s="20">
        <v>0.74875000000000003</v>
      </c>
      <c r="L64" s="20">
        <v>0.1578</v>
      </c>
      <c r="M64" s="20">
        <v>0.126</v>
      </c>
      <c r="N64" s="20">
        <v>1.0598000000000001</v>
      </c>
      <c r="O64" s="20">
        <v>0.29320000000000002</v>
      </c>
      <c r="P64" s="20">
        <v>0.191</v>
      </c>
      <c r="Q64" s="20">
        <v>2.101</v>
      </c>
      <c r="R64" s="20">
        <v>2.2759999999999998</v>
      </c>
      <c r="S64" s="20">
        <v>0.40949999999999998</v>
      </c>
      <c r="T64" s="20">
        <v>0.32600000000000001</v>
      </c>
      <c r="U64" s="20">
        <v>0.85899999999999999</v>
      </c>
      <c r="V64" s="20">
        <v>0.81499999999999995</v>
      </c>
      <c r="W64" s="20">
        <v>1.3844000000000001</v>
      </c>
      <c r="X64" s="20">
        <v>1.218</v>
      </c>
      <c r="Y64" s="20">
        <v>1.9704999999999999</v>
      </c>
      <c r="Z64" s="20">
        <v>1.8180000000000001</v>
      </c>
      <c r="AA64" s="20">
        <v>3.0848</v>
      </c>
      <c r="AB64" s="20">
        <v>2.4340000000000002</v>
      </c>
    </row>
    <row r="65" spans="1:28">
      <c r="A65" s="2">
        <v>40969</v>
      </c>
      <c r="B65" s="20">
        <v>0.25</v>
      </c>
      <c r="C65" s="20">
        <v>6.0999999999999999E-2</v>
      </c>
      <c r="D65" s="20" t="s">
        <v>110</v>
      </c>
      <c r="E65" s="20">
        <v>0.24299999999999999</v>
      </c>
      <c r="F65" s="20">
        <v>7.1199999999999999E-2</v>
      </c>
      <c r="G65" s="20">
        <v>0.125</v>
      </c>
      <c r="H65" s="20">
        <v>0.47970000000000002</v>
      </c>
      <c r="I65" s="20">
        <v>0.1167</v>
      </c>
      <c r="J65" s="20">
        <v>0.05</v>
      </c>
      <c r="K65" s="20">
        <v>0.74819999999999998</v>
      </c>
      <c r="L65" s="20">
        <v>0.1578</v>
      </c>
      <c r="M65" s="20">
        <v>0.127</v>
      </c>
      <c r="N65" s="20">
        <v>1.05915</v>
      </c>
      <c r="O65" s="20">
        <v>0.2893</v>
      </c>
      <c r="P65" s="20">
        <v>0.215</v>
      </c>
      <c r="Q65" s="20">
        <v>1.7210000000000001</v>
      </c>
      <c r="R65" s="20">
        <v>2.1419999999999999</v>
      </c>
      <c r="S65" s="20">
        <v>0.41239999999999999</v>
      </c>
      <c r="T65" s="20">
        <v>0.35299999999999998</v>
      </c>
      <c r="U65" s="20">
        <v>0.88780000000000003</v>
      </c>
      <c r="V65" s="20">
        <v>0.85699999999999998</v>
      </c>
      <c r="W65" s="20">
        <v>1.4363000000000001</v>
      </c>
      <c r="X65" s="20">
        <v>1.262</v>
      </c>
      <c r="Y65" s="20">
        <v>2.0261</v>
      </c>
      <c r="Z65" s="20">
        <v>1.865</v>
      </c>
      <c r="AA65" s="20">
        <v>3.1476000000000002</v>
      </c>
      <c r="AB65" s="20">
        <v>2.4779999999999998</v>
      </c>
    </row>
    <row r="66" spans="1:28">
      <c r="A66" s="2">
        <v>40970</v>
      </c>
      <c r="B66" s="20">
        <v>0.25</v>
      </c>
      <c r="C66" s="20">
        <v>4.58E-2</v>
      </c>
      <c r="D66" s="20" t="s">
        <v>110</v>
      </c>
      <c r="E66" s="20">
        <v>0.24274999999999999</v>
      </c>
      <c r="F66" s="20">
        <v>6.0999999999999999E-2</v>
      </c>
      <c r="G66" s="20">
        <v>0.10100000000000001</v>
      </c>
      <c r="H66" s="20">
        <v>0.47575000000000001</v>
      </c>
      <c r="I66" s="20">
        <v>0.1116</v>
      </c>
      <c r="J66" s="20">
        <v>3.9E-2</v>
      </c>
      <c r="K66" s="20">
        <v>0.74524999999999997</v>
      </c>
      <c r="L66" s="20">
        <v>0.1527</v>
      </c>
      <c r="M66" s="20">
        <v>0.109</v>
      </c>
      <c r="N66" s="20">
        <v>1.0551999999999999</v>
      </c>
      <c r="O66" s="20">
        <v>0.2737</v>
      </c>
      <c r="P66" s="20">
        <v>0.161</v>
      </c>
      <c r="Q66" s="20">
        <v>1.698</v>
      </c>
      <c r="R66" s="20">
        <v>2.1960000000000002</v>
      </c>
      <c r="S66" s="20">
        <v>0.3861</v>
      </c>
      <c r="T66" s="20">
        <v>0.29399999999999998</v>
      </c>
      <c r="U66" s="20">
        <v>0.83650000000000002</v>
      </c>
      <c r="V66" s="20">
        <v>0.78300000000000003</v>
      </c>
      <c r="W66" s="20">
        <v>1.3726</v>
      </c>
      <c r="X66" s="20">
        <v>1.196</v>
      </c>
      <c r="Y66" s="20">
        <v>1.9739</v>
      </c>
      <c r="Z66" s="20">
        <v>1.8</v>
      </c>
      <c r="AA66" s="20">
        <v>3.1023999999999998</v>
      </c>
      <c r="AB66" s="20">
        <v>2.4239999999999999</v>
      </c>
    </row>
    <row r="67" spans="1:28">
      <c r="A67" s="2">
        <v>40973</v>
      </c>
      <c r="B67" s="20">
        <v>0.25</v>
      </c>
      <c r="C67" s="20">
        <v>6.0999999999999999E-2</v>
      </c>
      <c r="D67" s="20" t="s">
        <v>110</v>
      </c>
      <c r="E67" s="20">
        <v>0.24274999999999999</v>
      </c>
      <c r="F67" s="20">
        <v>6.0999999999999999E-2</v>
      </c>
      <c r="G67" s="20">
        <v>0.129</v>
      </c>
      <c r="H67" s="20">
        <v>0.47455000000000003</v>
      </c>
      <c r="I67" s="20">
        <v>0.1217</v>
      </c>
      <c r="J67" s="20">
        <v>4.4999999999999998E-2</v>
      </c>
      <c r="K67" s="20">
        <v>0.74319999999999997</v>
      </c>
      <c r="L67" s="20">
        <v>0.1578</v>
      </c>
      <c r="M67" s="20">
        <v>0.12</v>
      </c>
      <c r="N67" s="20">
        <v>1.0544</v>
      </c>
      <c r="O67" s="20">
        <v>0.29349999999999998</v>
      </c>
      <c r="P67" s="20">
        <v>0.185</v>
      </c>
      <c r="Q67" s="20">
        <v>1.7530000000000001</v>
      </c>
      <c r="R67" s="20">
        <v>2.2480000000000002</v>
      </c>
      <c r="S67" s="20">
        <v>0.41830000000000001</v>
      </c>
      <c r="T67" s="20">
        <v>0.32</v>
      </c>
      <c r="U67" s="20">
        <v>0.87019999999999997</v>
      </c>
      <c r="V67" s="20">
        <v>0.82399999999999995</v>
      </c>
      <c r="W67" s="20">
        <v>1.4079999999999999</v>
      </c>
      <c r="X67" s="20">
        <v>1.23</v>
      </c>
      <c r="Y67" s="20">
        <v>2.0104000000000002</v>
      </c>
      <c r="Z67" s="20">
        <v>1.8260000000000001</v>
      </c>
      <c r="AA67" s="20">
        <v>3.15</v>
      </c>
      <c r="AB67" s="20">
        <v>2.4630000000000001</v>
      </c>
    </row>
    <row r="68" spans="1:28">
      <c r="A68" s="2">
        <v>40974</v>
      </c>
      <c r="B68" s="20">
        <v>0.25</v>
      </c>
      <c r="C68" s="20">
        <v>4.58E-2</v>
      </c>
      <c r="D68" s="20" t="s">
        <v>110</v>
      </c>
      <c r="E68" s="20">
        <v>0.24274999999999999</v>
      </c>
      <c r="F68" s="20">
        <v>7.1199999999999999E-2</v>
      </c>
      <c r="G68" s="20">
        <v>0.104</v>
      </c>
      <c r="H68" s="20">
        <v>0.47455000000000003</v>
      </c>
      <c r="I68" s="20">
        <v>0.1217</v>
      </c>
      <c r="J68" s="20">
        <v>4.4999999999999998E-2</v>
      </c>
      <c r="K68" s="20">
        <v>0.74319999999999997</v>
      </c>
      <c r="L68" s="20">
        <v>0.1578</v>
      </c>
      <c r="M68" s="20">
        <v>0.111</v>
      </c>
      <c r="N68" s="20">
        <v>1.0544</v>
      </c>
      <c r="O68" s="20">
        <v>0.2777</v>
      </c>
      <c r="P68" s="20">
        <v>0.17</v>
      </c>
      <c r="Q68" s="20">
        <v>1.857</v>
      </c>
      <c r="R68" s="20">
        <v>2.3879999999999999</v>
      </c>
      <c r="S68" s="20">
        <v>0.38629999999999998</v>
      </c>
      <c r="T68" s="20">
        <v>0.28899999999999998</v>
      </c>
      <c r="U68" s="20">
        <v>0.82050000000000001</v>
      </c>
      <c r="V68" s="20">
        <v>0.78300000000000003</v>
      </c>
      <c r="W68" s="20">
        <v>1.3444</v>
      </c>
      <c r="X68" s="20">
        <v>1.1839999999999999</v>
      </c>
      <c r="Y68" s="20">
        <v>1.9426999999999999</v>
      </c>
      <c r="Z68" s="20">
        <v>1.7770000000000001</v>
      </c>
      <c r="AA68" s="20">
        <v>3.0735999999999999</v>
      </c>
      <c r="AB68" s="20">
        <v>2.4430000000000001</v>
      </c>
    </row>
    <row r="69" spans="1:28">
      <c r="A69" s="2">
        <v>40975</v>
      </c>
      <c r="B69" s="20">
        <v>0.25</v>
      </c>
      <c r="C69" s="20">
        <v>5.0799999999999998E-2</v>
      </c>
      <c r="D69" s="20" t="s">
        <v>110</v>
      </c>
      <c r="E69" s="20">
        <v>0.24274999999999999</v>
      </c>
      <c r="F69" s="20">
        <v>7.6300000000000007E-2</v>
      </c>
      <c r="G69" s="20">
        <v>5.2999999999999999E-2</v>
      </c>
      <c r="H69" s="20">
        <v>0.47455000000000003</v>
      </c>
      <c r="I69" s="20">
        <v>0.13700000000000001</v>
      </c>
      <c r="J69" s="20">
        <v>5.7000000000000002E-2</v>
      </c>
      <c r="K69" s="20">
        <v>0.74419999999999997</v>
      </c>
      <c r="L69" s="20">
        <v>0.1726</v>
      </c>
      <c r="M69" s="20">
        <v>9.5000000000000001E-2</v>
      </c>
      <c r="N69" s="20">
        <v>1.0553999999999999</v>
      </c>
      <c r="O69" s="20">
        <v>0.30149999999999999</v>
      </c>
      <c r="P69" s="20">
        <v>0.153</v>
      </c>
      <c r="Q69" s="20">
        <v>1.778</v>
      </c>
      <c r="R69" s="20">
        <v>2.298</v>
      </c>
      <c r="S69" s="20">
        <v>0.4133</v>
      </c>
      <c r="T69" s="20">
        <v>0.27100000000000002</v>
      </c>
      <c r="U69" s="20">
        <v>0.84930000000000005</v>
      </c>
      <c r="V69" s="20">
        <v>0.77200000000000002</v>
      </c>
      <c r="W69" s="20">
        <v>1.3703000000000001</v>
      </c>
      <c r="X69" s="20">
        <v>1.1759999999999999</v>
      </c>
      <c r="Y69" s="20">
        <v>1.9756</v>
      </c>
      <c r="Z69" s="20">
        <v>1.772</v>
      </c>
      <c r="AA69" s="20">
        <v>3.1233</v>
      </c>
      <c r="AB69" s="20">
        <v>2.4260000000000002</v>
      </c>
    </row>
    <row r="70" spans="1:28">
      <c r="A70" s="2">
        <v>40976</v>
      </c>
      <c r="B70" s="20">
        <v>0.25</v>
      </c>
      <c r="C70" s="20">
        <v>5.5899999999999998E-2</v>
      </c>
      <c r="D70" s="20" t="s">
        <v>110</v>
      </c>
      <c r="E70" s="20">
        <v>0.24174999999999999</v>
      </c>
      <c r="F70" s="20">
        <v>7.6300000000000007E-2</v>
      </c>
      <c r="G70" s="20">
        <v>0.111</v>
      </c>
      <c r="H70" s="20">
        <v>0.47355000000000003</v>
      </c>
      <c r="I70" s="20">
        <v>0.13700000000000001</v>
      </c>
      <c r="J70" s="20">
        <v>-6.0000000000000001E-3</v>
      </c>
      <c r="K70" s="20">
        <v>0.74419999999999997</v>
      </c>
      <c r="L70" s="20">
        <v>0.1777</v>
      </c>
      <c r="M70" s="20">
        <v>0.10100000000000001</v>
      </c>
      <c r="N70" s="20">
        <v>1.0553999999999999</v>
      </c>
      <c r="O70" s="20">
        <v>0.30559999999999998</v>
      </c>
      <c r="P70" s="20">
        <v>0.16</v>
      </c>
      <c r="Q70" s="20">
        <v>1.8239999999999998</v>
      </c>
      <c r="R70" s="20">
        <v>2.2839999999999998</v>
      </c>
      <c r="S70" s="20">
        <v>0.4269</v>
      </c>
      <c r="T70" s="20">
        <v>0.28100000000000003</v>
      </c>
      <c r="U70" s="20">
        <v>0.87980000000000003</v>
      </c>
      <c r="V70" s="20">
        <v>0.78200000000000003</v>
      </c>
      <c r="W70" s="20">
        <v>1.4009</v>
      </c>
      <c r="X70" s="20">
        <v>1.198</v>
      </c>
      <c r="Y70" s="20">
        <v>2.0121000000000002</v>
      </c>
      <c r="Z70" s="20">
        <v>1.798</v>
      </c>
      <c r="AA70" s="20">
        <v>3.1745000000000001</v>
      </c>
      <c r="AB70" s="20">
        <v>2.452</v>
      </c>
    </row>
    <row r="71" spans="1:28">
      <c r="A71" s="2">
        <v>40977</v>
      </c>
      <c r="B71" s="20">
        <v>0.25</v>
      </c>
      <c r="C71" s="20">
        <v>4.58E-2</v>
      </c>
      <c r="D71" s="20" t="s">
        <v>110</v>
      </c>
      <c r="E71" s="20">
        <v>0.24174999999999999</v>
      </c>
      <c r="F71" s="20">
        <v>8.1299999999999997E-2</v>
      </c>
      <c r="G71" s="20">
        <v>0.14099999999999999</v>
      </c>
      <c r="H71" s="20">
        <v>0.47355000000000003</v>
      </c>
      <c r="I71" s="20">
        <v>0.13189999999999999</v>
      </c>
      <c r="J71" s="20">
        <v>5.1999999999999998E-2</v>
      </c>
      <c r="K71" s="20">
        <v>0.74419999999999997</v>
      </c>
      <c r="L71" s="20">
        <v>0.1777</v>
      </c>
      <c r="M71" s="20">
        <v>0.107</v>
      </c>
      <c r="N71" s="20">
        <v>1.0553999999999999</v>
      </c>
      <c r="O71" s="20">
        <v>0.31780000000000003</v>
      </c>
      <c r="P71" s="20">
        <v>0.16</v>
      </c>
      <c r="Q71" s="20">
        <v>1.875</v>
      </c>
      <c r="R71" s="20">
        <v>2.2759999999999998</v>
      </c>
      <c r="S71" s="20">
        <v>0.44080000000000003</v>
      </c>
      <c r="T71" s="20">
        <v>0.27900000000000003</v>
      </c>
      <c r="U71" s="20">
        <v>0.89429999999999998</v>
      </c>
      <c r="V71" s="20">
        <v>0.77800000000000002</v>
      </c>
      <c r="W71" s="20">
        <v>1.4151</v>
      </c>
      <c r="X71" s="20">
        <v>1.196</v>
      </c>
      <c r="Y71" s="20">
        <v>2.0278999999999998</v>
      </c>
      <c r="Z71" s="20">
        <v>1.794</v>
      </c>
      <c r="AA71" s="20">
        <v>3.1778</v>
      </c>
      <c r="AB71" s="20">
        <v>2.4510000000000001</v>
      </c>
    </row>
    <row r="72" spans="1:28">
      <c r="A72" s="2">
        <v>40980</v>
      </c>
      <c r="B72" s="20">
        <v>0.25</v>
      </c>
      <c r="C72" s="20">
        <v>4.58E-2</v>
      </c>
      <c r="D72" s="20" t="s">
        <v>110</v>
      </c>
      <c r="E72" s="20">
        <v>0.24174999999999999</v>
      </c>
      <c r="F72" s="20">
        <v>7.6300000000000007E-2</v>
      </c>
      <c r="G72" s="20">
        <v>7.9000000000000001E-2</v>
      </c>
      <c r="H72" s="20">
        <v>0.47355000000000003</v>
      </c>
      <c r="I72" s="20">
        <v>0.13189999999999999</v>
      </c>
      <c r="J72" s="20">
        <v>6.4000000000000001E-2</v>
      </c>
      <c r="K72" s="20">
        <v>0.74419999999999997</v>
      </c>
      <c r="L72" s="20">
        <v>0.1777</v>
      </c>
      <c r="M72" s="20">
        <v>0.104</v>
      </c>
      <c r="N72" s="20">
        <v>1.0564</v>
      </c>
      <c r="O72" s="20">
        <v>0.32190000000000002</v>
      </c>
      <c r="P72" s="20">
        <v>0.155</v>
      </c>
      <c r="Q72" s="20">
        <v>1.9449999999999998</v>
      </c>
      <c r="R72" s="20">
        <v>2.2759999999999998</v>
      </c>
      <c r="S72" s="20">
        <v>0.4491</v>
      </c>
      <c r="T72" s="20">
        <v>0.27</v>
      </c>
      <c r="U72" s="20">
        <v>0.90720000000000001</v>
      </c>
      <c r="V72" s="20">
        <v>0.748</v>
      </c>
      <c r="W72" s="20">
        <v>1.4245999999999999</v>
      </c>
      <c r="X72" s="20">
        <v>1.1619999999999999</v>
      </c>
      <c r="Y72" s="20">
        <v>2.0331000000000001</v>
      </c>
      <c r="Z72" s="20">
        <v>1.7570000000000001</v>
      </c>
      <c r="AA72" s="20">
        <v>3.1711999999999998</v>
      </c>
      <c r="AB72" s="20">
        <v>2.4430000000000001</v>
      </c>
    </row>
    <row r="73" spans="1:28">
      <c r="A73" s="2">
        <v>40981</v>
      </c>
      <c r="B73" s="20">
        <v>0.25</v>
      </c>
      <c r="C73" s="20">
        <v>4.58E-2</v>
      </c>
      <c r="D73" s="20" t="s">
        <v>110</v>
      </c>
      <c r="E73" s="20">
        <v>0.24174999999999999</v>
      </c>
      <c r="F73" s="20">
        <v>8.1299999999999997E-2</v>
      </c>
      <c r="G73" s="20">
        <v>0.08</v>
      </c>
      <c r="H73" s="20">
        <v>0.47365000000000002</v>
      </c>
      <c r="I73" s="20">
        <v>0.14199999999999999</v>
      </c>
      <c r="J73" s="20">
        <v>0.08</v>
      </c>
      <c r="K73" s="20">
        <v>0.74439999999999995</v>
      </c>
      <c r="L73" s="20">
        <v>0.18779999999999999</v>
      </c>
      <c r="M73" s="20">
        <v>0.115</v>
      </c>
      <c r="N73" s="20">
        <v>1.0566</v>
      </c>
      <c r="O73" s="20">
        <v>0.34599999999999997</v>
      </c>
      <c r="P73" s="20">
        <v>0.18</v>
      </c>
      <c r="Q73" s="20">
        <v>1.988</v>
      </c>
      <c r="R73" s="20">
        <v>2.38</v>
      </c>
      <c r="S73" s="20">
        <v>0.50900000000000001</v>
      </c>
      <c r="T73" s="20">
        <v>0.30399999999999999</v>
      </c>
      <c r="U73" s="20">
        <v>0.98329999999999995</v>
      </c>
      <c r="V73" s="20">
        <v>0.80100000000000005</v>
      </c>
      <c r="W73" s="20">
        <v>1.5173999999999999</v>
      </c>
      <c r="X73" s="20">
        <v>1.2190000000000001</v>
      </c>
      <c r="Y73" s="20">
        <v>2.1263000000000001</v>
      </c>
      <c r="Z73" s="20">
        <v>1.821</v>
      </c>
      <c r="AA73" s="20">
        <v>3.2663000000000002</v>
      </c>
      <c r="AB73" s="20">
        <v>2.5</v>
      </c>
    </row>
    <row r="74" spans="1:28">
      <c r="A74" s="2">
        <v>40982</v>
      </c>
      <c r="B74" s="20">
        <v>0.25</v>
      </c>
      <c r="C74" s="20">
        <v>8.1299999999999997E-2</v>
      </c>
      <c r="D74" s="20" t="s">
        <v>110</v>
      </c>
      <c r="E74" s="20">
        <v>0.24174999999999999</v>
      </c>
      <c r="F74" s="20">
        <v>8.1299999999999997E-2</v>
      </c>
      <c r="G74" s="20">
        <v>8.1000000000000003E-2</v>
      </c>
      <c r="H74" s="20">
        <v>0.47365000000000002</v>
      </c>
      <c r="I74" s="20">
        <v>0.14710000000000001</v>
      </c>
      <c r="J74" s="20">
        <v>0.06</v>
      </c>
      <c r="K74" s="20">
        <v>0.74350000000000005</v>
      </c>
      <c r="L74" s="20">
        <v>0.19800000000000001</v>
      </c>
      <c r="M74" s="20">
        <v>0.13800000000000001</v>
      </c>
      <c r="N74" s="20">
        <v>1.0567</v>
      </c>
      <c r="O74" s="20">
        <v>0.38619999999999999</v>
      </c>
      <c r="P74" s="20">
        <v>0.247</v>
      </c>
      <c r="Q74" s="20">
        <v>1.97</v>
      </c>
      <c r="R74" s="20">
        <v>2.3980000000000001</v>
      </c>
      <c r="S74" s="20">
        <v>0.58020000000000005</v>
      </c>
      <c r="T74" s="20">
        <v>0.39</v>
      </c>
      <c r="U74" s="20">
        <v>1.0956999999999999</v>
      </c>
      <c r="V74" s="20">
        <v>0.93100000000000005</v>
      </c>
      <c r="W74" s="20">
        <v>1.6493</v>
      </c>
      <c r="X74" s="20">
        <v>1.3479999999999999</v>
      </c>
      <c r="Y74" s="20">
        <v>2.2686000000000002</v>
      </c>
      <c r="Z74" s="20">
        <v>1.954</v>
      </c>
      <c r="AA74" s="20">
        <v>3.4009</v>
      </c>
      <c r="AB74" s="20">
        <v>2.6320000000000001</v>
      </c>
    </row>
    <row r="75" spans="1:28">
      <c r="A75" s="2">
        <v>40983</v>
      </c>
      <c r="B75" s="20">
        <v>0.25</v>
      </c>
      <c r="C75" s="20">
        <v>7.1199999999999999E-2</v>
      </c>
      <c r="D75" s="20" t="s">
        <v>110</v>
      </c>
      <c r="E75" s="20">
        <v>0.24174999999999999</v>
      </c>
      <c r="F75" s="20">
        <v>8.1299999999999997E-2</v>
      </c>
      <c r="G75" s="20">
        <v>8.4000000000000005E-2</v>
      </c>
      <c r="H75" s="20">
        <v>0.47365000000000002</v>
      </c>
      <c r="I75" s="20">
        <v>0.14199999999999999</v>
      </c>
      <c r="J75" s="20">
        <v>7.0999999999999994E-2</v>
      </c>
      <c r="K75" s="20">
        <v>0.74250000000000005</v>
      </c>
      <c r="L75" s="20">
        <v>0.19289999999999999</v>
      </c>
      <c r="M75" s="20">
        <v>0.16500000000000001</v>
      </c>
      <c r="N75" s="20">
        <v>1.0537000000000001</v>
      </c>
      <c r="O75" s="20">
        <v>0.36230000000000001</v>
      </c>
      <c r="P75" s="20">
        <v>0.28000000000000003</v>
      </c>
      <c r="Q75" s="20">
        <v>1.984</v>
      </c>
      <c r="R75" s="20">
        <v>2.3529999999999998</v>
      </c>
      <c r="S75" s="20">
        <v>0.55920000000000003</v>
      </c>
      <c r="T75" s="20">
        <v>0.42799999999999999</v>
      </c>
      <c r="U75" s="20">
        <v>1.0875999999999999</v>
      </c>
      <c r="V75" s="20">
        <v>0.97199999999999998</v>
      </c>
      <c r="W75" s="20">
        <v>1.6566999999999998</v>
      </c>
      <c r="X75" s="20">
        <v>1.379</v>
      </c>
      <c r="Y75" s="20">
        <v>2.2793999999999999</v>
      </c>
      <c r="Z75" s="20">
        <v>1.968</v>
      </c>
      <c r="AA75" s="20">
        <v>3.4148000000000001</v>
      </c>
      <c r="AB75" s="20">
        <v>2.6310000000000002</v>
      </c>
    </row>
    <row r="76" spans="1:28">
      <c r="A76" s="2">
        <v>40984</v>
      </c>
      <c r="B76" s="20">
        <v>0.25</v>
      </c>
      <c r="C76" s="20">
        <v>6.6100000000000006E-2</v>
      </c>
      <c r="D76" s="20" t="s">
        <v>110</v>
      </c>
      <c r="E76" s="20">
        <v>0.24174999999999999</v>
      </c>
      <c r="F76" s="20">
        <v>8.1299999999999997E-2</v>
      </c>
      <c r="G76" s="20">
        <v>6.4000000000000001E-2</v>
      </c>
      <c r="H76" s="20">
        <v>0.47365000000000002</v>
      </c>
      <c r="I76" s="20">
        <v>0.14199999999999999</v>
      </c>
      <c r="J76" s="20">
        <v>6.7000000000000004E-2</v>
      </c>
      <c r="K76" s="20">
        <v>0.7409</v>
      </c>
      <c r="L76" s="20">
        <v>0.19289999999999999</v>
      </c>
      <c r="M76" s="20">
        <v>0.17599999999999999</v>
      </c>
      <c r="N76" s="20">
        <v>1.0530999999999999</v>
      </c>
      <c r="O76" s="20">
        <v>0.35870000000000002</v>
      </c>
      <c r="P76" s="20">
        <v>0.33400000000000002</v>
      </c>
      <c r="Q76" s="20">
        <v>2.0089999999999999</v>
      </c>
      <c r="R76" s="20">
        <v>2.3330000000000002</v>
      </c>
      <c r="S76" s="20">
        <v>0.56240000000000001</v>
      </c>
      <c r="T76" s="20">
        <v>0.497</v>
      </c>
      <c r="U76" s="20">
        <v>1.1142000000000001</v>
      </c>
      <c r="V76" s="20">
        <v>1.0640000000000001</v>
      </c>
      <c r="W76" s="20">
        <v>1.6811</v>
      </c>
      <c r="X76" s="20">
        <v>1.472</v>
      </c>
      <c r="Y76" s="20">
        <v>2.294</v>
      </c>
      <c r="Z76" s="20">
        <v>2.0499999999999998</v>
      </c>
      <c r="AA76" s="20">
        <v>3.4060999999999999</v>
      </c>
      <c r="AB76" s="20">
        <v>2.7090000000000001</v>
      </c>
    </row>
    <row r="77" spans="1:28">
      <c r="A77" s="2">
        <v>40987</v>
      </c>
      <c r="B77" s="20">
        <v>0.25</v>
      </c>
      <c r="C77" s="20">
        <v>6.6100000000000006E-2</v>
      </c>
      <c r="D77" s="20" t="s">
        <v>110</v>
      </c>
      <c r="E77" s="20">
        <v>0.24174999999999999</v>
      </c>
      <c r="F77" s="20">
        <v>7.6300000000000007E-2</v>
      </c>
      <c r="G77" s="20">
        <v>8.5999999999999993E-2</v>
      </c>
      <c r="H77" s="20">
        <v>0.47365000000000002</v>
      </c>
      <c r="I77" s="20">
        <v>0.14710000000000001</v>
      </c>
      <c r="J77" s="20">
        <v>7.1999999999999995E-2</v>
      </c>
      <c r="K77" s="20">
        <v>0.7399</v>
      </c>
      <c r="L77" s="20">
        <v>0.19800000000000001</v>
      </c>
      <c r="M77" s="20">
        <v>0.157</v>
      </c>
      <c r="N77" s="20">
        <v>1.0530999999999999</v>
      </c>
      <c r="O77" s="20">
        <v>0.37909999999999999</v>
      </c>
      <c r="P77" s="20">
        <v>0.33900000000000002</v>
      </c>
      <c r="Q77" s="20">
        <v>2.2509999999999999</v>
      </c>
      <c r="R77" s="20">
        <v>2.3220000000000001</v>
      </c>
      <c r="S77" s="20">
        <v>0.60499999999999998</v>
      </c>
      <c r="T77" s="20">
        <v>0.50700000000000001</v>
      </c>
      <c r="U77" s="20">
        <v>1.1948000000000001</v>
      </c>
      <c r="V77" s="20">
        <v>1.0760000000000001</v>
      </c>
      <c r="W77" s="20">
        <v>1.7638</v>
      </c>
      <c r="X77" s="20">
        <v>1.4790000000000001</v>
      </c>
      <c r="Y77" s="20">
        <v>2.3772000000000002</v>
      </c>
      <c r="Z77" s="20">
        <v>2.056</v>
      </c>
      <c r="AA77" s="20">
        <v>3.4779</v>
      </c>
      <c r="AB77" s="20">
        <v>2.6859999999999999</v>
      </c>
    </row>
    <row r="78" spans="1:28">
      <c r="A78" s="2">
        <v>40988</v>
      </c>
      <c r="B78" s="20">
        <v>0.25</v>
      </c>
      <c r="C78" s="20">
        <v>7.1199999999999999E-2</v>
      </c>
      <c r="D78" s="20" t="s">
        <v>110</v>
      </c>
      <c r="E78" s="20">
        <v>0.24174999999999999</v>
      </c>
      <c r="F78" s="20">
        <v>9.1499999999999998E-2</v>
      </c>
      <c r="G78" s="20">
        <v>8.6999999999999994E-2</v>
      </c>
      <c r="H78" s="20">
        <v>0.47415000000000002</v>
      </c>
      <c r="I78" s="20">
        <v>0.1424</v>
      </c>
      <c r="J78" s="20">
        <v>5.1999999999999998E-2</v>
      </c>
      <c r="K78" s="20">
        <v>0.7399</v>
      </c>
      <c r="L78" s="20">
        <v>0.19800000000000001</v>
      </c>
      <c r="M78" s="20">
        <v>0.16900000000000001</v>
      </c>
      <c r="N78" s="20">
        <v>1.0530999999999999</v>
      </c>
      <c r="O78" s="20">
        <v>0.39140000000000003</v>
      </c>
      <c r="P78" s="20">
        <v>0.33400000000000002</v>
      </c>
      <c r="Q78" s="20">
        <v>2.29</v>
      </c>
      <c r="R78" s="20">
        <v>2.2919999999999998</v>
      </c>
      <c r="S78" s="20">
        <v>0.61319999999999997</v>
      </c>
      <c r="T78" s="20">
        <v>0.5</v>
      </c>
      <c r="U78" s="20">
        <v>1.1949000000000001</v>
      </c>
      <c r="V78" s="20">
        <v>1.0609999999999999</v>
      </c>
      <c r="W78" s="20">
        <v>1.7566000000000002</v>
      </c>
      <c r="X78" s="20">
        <v>1.4650000000000001</v>
      </c>
      <c r="Y78" s="20">
        <v>2.3590999999999998</v>
      </c>
      <c r="Z78" s="20">
        <v>2.0409999999999999</v>
      </c>
      <c r="AA78" s="20">
        <v>3.4454000000000002</v>
      </c>
      <c r="AB78" s="20">
        <v>2.6560000000000001</v>
      </c>
    </row>
    <row r="79" spans="1:28">
      <c r="A79" s="2">
        <v>40989</v>
      </c>
      <c r="B79" s="20">
        <v>0.25</v>
      </c>
      <c r="C79" s="20">
        <v>8.1299999999999997E-2</v>
      </c>
      <c r="D79" s="20" t="s">
        <v>110</v>
      </c>
      <c r="E79" s="20">
        <v>0.24174999999999999</v>
      </c>
      <c r="F79" s="20">
        <v>8.6400000000000005E-2</v>
      </c>
      <c r="G79" s="20">
        <v>6.6000000000000003E-2</v>
      </c>
      <c r="H79" s="20">
        <v>0.47415000000000002</v>
      </c>
      <c r="I79" s="20">
        <v>0.1424</v>
      </c>
      <c r="J79" s="20">
        <v>6.8000000000000005E-2</v>
      </c>
      <c r="K79" s="20">
        <v>0.7399</v>
      </c>
      <c r="L79" s="20">
        <v>0.18779999999999999</v>
      </c>
      <c r="M79" s="20">
        <v>0.157</v>
      </c>
      <c r="N79" s="20">
        <v>1.0530999999999999</v>
      </c>
      <c r="O79" s="20">
        <v>0.36730000000000002</v>
      </c>
      <c r="P79" s="20">
        <v>0.29099999999999998</v>
      </c>
      <c r="Q79" s="20">
        <v>2.375</v>
      </c>
      <c r="R79" s="20">
        <v>2.3890000000000002</v>
      </c>
      <c r="S79" s="20">
        <v>0.57089999999999996</v>
      </c>
      <c r="T79" s="20">
        <v>0.45200000000000001</v>
      </c>
      <c r="U79" s="20">
        <v>1.1375</v>
      </c>
      <c r="V79" s="20">
        <v>0.98899999999999999</v>
      </c>
      <c r="W79" s="20">
        <v>1.6936</v>
      </c>
      <c r="X79" s="20">
        <v>1.4020000000000001</v>
      </c>
      <c r="Y79" s="20">
        <v>2.2959999999999998</v>
      </c>
      <c r="Z79" s="20">
        <v>1.9790000000000001</v>
      </c>
      <c r="AA79" s="20">
        <v>3.3837000000000002</v>
      </c>
      <c r="AB79" s="20">
        <v>2.593</v>
      </c>
    </row>
    <row r="80" spans="1:28">
      <c r="A80" s="2">
        <v>40990</v>
      </c>
      <c r="B80" s="20">
        <v>0.25</v>
      </c>
      <c r="C80" s="20">
        <v>5.0799999999999998E-2</v>
      </c>
      <c r="D80" s="20" t="s">
        <v>110</v>
      </c>
      <c r="E80" s="20">
        <v>0.24174999999999999</v>
      </c>
      <c r="F80" s="20">
        <v>7.1199999999999999E-2</v>
      </c>
      <c r="G80" s="20">
        <v>9.0999999999999998E-2</v>
      </c>
      <c r="H80" s="20">
        <v>0.47365000000000002</v>
      </c>
      <c r="I80" s="20">
        <v>0.13730000000000001</v>
      </c>
      <c r="J80" s="20">
        <v>7.9000000000000001E-2</v>
      </c>
      <c r="K80" s="20">
        <v>0.7399</v>
      </c>
      <c r="L80" s="20">
        <v>0.1827</v>
      </c>
      <c r="M80" s="20">
        <v>0.14899999999999999</v>
      </c>
      <c r="N80" s="20">
        <v>1.0530999999999999</v>
      </c>
      <c r="O80" s="20">
        <v>0.3634</v>
      </c>
      <c r="P80" s="20">
        <v>0.26</v>
      </c>
      <c r="Q80" s="20">
        <v>2.4359999999999999</v>
      </c>
      <c r="R80" s="20">
        <v>2.5049999999999999</v>
      </c>
      <c r="S80" s="20">
        <v>0.56040000000000001</v>
      </c>
      <c r="T80" s="20">
        <v>0.41</v>
      </c>
      <c r="U80" s="20">
        <v>1.1195999999999999</v>
      </c>
      <c r="V80" s="20">
        <v>0.92</v>
      </c>
      <c r="W80" s="20">
        <v>1.6766999999999999</v>
      </c>
      <c r="X80" s="20">
        <v>1.337</v>
      </c>
      <c r="Y80" s="20">
        <v>2.2781000000000002</v>
      </c>
      <c r="Z80" s="20">
        <v>1.9119999999999999</v>
      </c>
      <c r="AA80" s="20">
        <v>3.3595999999999999</v>
      </c>
      <c r="AB80" s="20">
        <v>2.5329999999999999</v>
      </c>
    </row>
    <row r="81" spans="1:28">
      <c r="A81" s="2">
        <v>40991</v>
      </c>
      <c r="B81" s="20">
        <v>0.25</v>
      </c>
      <c r="C81" s="20">
        <v>5.5899999999999998E-2</v>
      </c>
      <c r="D81" s="20" t="s">
        <v>110</v>
      </c>
      <c r="E81" s="20">
        <v>0.24124999999999999</v>
      </c>
      <c r="F81" s="20">
        <v>7.1199999999999999E-2</v>
      </c>
      <c r="G81" s="20">
        <v>0.115</v>
      </c>
      <c r="H81" s="20">
        <v>0.47315000000000002</v>
      </c>
      <c r="I81" s="20">
        <v>0.13730000000000001</v>
      </c>
      <c r="J81" s="20">
        <v>6.9000000000000006E-2</v>
      </c>
      <c r="K81" s="20">
        <v>0.7409</v>
      </c>
      <c r="L81" s="20">
        <v>0.1726</v>
      </c>
      <c r="M81" s="20">
        <v>0.13500000000000001</v>
      </c>
      <c r="N81" s="20">
        <v>1.0521</v>
      </c>
      <c r="O81" s="20">
        <v>0.35170000000000001</v>
      </c>
      <c r="P81" s="20">
        <v>0.23200000000000001</v>
      </c>
      <c r="Q81" s="20">
        <v>2.4420000000000002</v>
      </c>
      <c r="R81" s="20">
        <v>2.452</v>
      </c>
      <c r="S81" s="20">
        <v>0.5423</v>
      </c>
      <c r="T81" s="20">
        <v>0.377</v>
      </c>
      <c r="U81" s="20">
        <v>1.0822000000000001</v>
      </c>
      <c r="V81" s="20">
        <v>0.88</v>
      </c>
      <c r="W81" s="20">
        <v>1.6358999999999999</v>
      </c>
      <c r="X81" s="20">
        <v>1.296</v>
      </c>
      <c r="Y81" s="20">
        <v>2.2317</v>
      </c>
      <c r="Z81" s="20">
        <v>1.865</v>
      </c>
      <c r="AA81" s="20">
        <v>3.3050999999999999</v>
      </c>
      <c r="AB81" s="20">
        <v>2.4969999999999999</v>
      </c>
    </row>
    <row r="82" spans="1:28">
      <c r="A82" s="2">
        <v>40994</v>
      </c>
      <c r="B82" s="20">
        <v>0.25</v>
      </c>
      <c r="C82" s="20">
        <v>5.0799999999999998E-2</v>
      </c>
      <c r="D82" s="20" t="s">
        <v>110</v>
      </c>
      <c r="E82" s="20">
        <v>0.24124999999999999</v>
      </c>
      <c r="F82" s="20">
        <v>7.1199999999999999E-2</v>
      </c>
      <c r="G82" s="20">
        <v>0.14000000000000001</v>
      </c>
      <c r="H82" s="20">
        <v>0.47265000000000001</v>
      </c>
      <c r="I82" s="20">
        <v>0.1424</v>
      </c>
      <c r="J82" s="20">
        <v>5.8999999999999997E-2</v>
      </c>
      <c r="K82" s="20">
        <v>0.73929999999999996</v>
      </c>
      <c r="L82" s="20">
        <v>0.1726</v>
      </c>
      <c r="M82" s="20">
        <v>0.14099999999999999</v>
      </c>
      <c r="N82" s="20">
        <v>1.0515000000000001</v>
      </c>
      <c r="O82" s="20">
        <v>0.34360000000000002</v>
      </c>
      <c r="P82" s="20">
        <v>0.26300000000000001</v>
      </c>
      <c r="Q82" s="20">
        <v>2.4489999999999998</v>
      </c>
      <c r="R82" s="20">
        <v>2.4119999999999999</v>
      </c>
      <c r="S82" s="20">
        <v>0.52910000000000001</v>
      </c>
      <c r="T82" s="20">
        <v>0.42299999999999999</v>
      </c>
      <c r="U82" s="20">
        <v>1.079</v>
      </c>
      <c r="V82" s="20">
        <v>0.95299999999999996</v>
      </c>
      <c r="W82" s="20">
        <v>1.6383999999999999</v>
      </c>
      <c r="X82" s="20">
        <v>1.3759999999999999</v>
      </c>
      <c r="Y82" s="20">
        <v>2.2479</v>
      </c>
      <c r="Z82" s="20">
        <v>1.954</v>
      </c>
      <c r="AA82" s="20">
        <v>3.3391000000000002</v>
      </c>
      <c r="AB82" s="20">
        <v>2.5739999999999998</v>
      </c>
    </row>
    <row r="83" spans="1:28">
      <c r="A83" s="2">
        <v>40995</v>
      </c>
      <c r="B83" s="20">
        <v>0.25</v>
      </c>
      <c r="C83" s="20">
        <v>5.0799999999999998E-2</v>
      </c>
      <c r="D83" s="20" t="s">
        <v>110</v>
      </c>
      <c r="E83" s="20">
        <v>0.24124999999999999</v>
      </c>
      <c r="F83" s="20">
        <v>8.1299999999999997E-2</v>
      </c>
      <c r="G83" s="20">
        <v>0.23699999999999999</v>
      </c>
      <c r="H83" s="20">
        <v>0.47065000000000001</v>
      </c>
      <c r="I83" s="20">
        <v>0.13700000000000001</v>
      </c>
      <c r="J83" s="20">
        <v>7.0000000000000007E-2</v>
      </c>
      <c r="K83" s="20">
        <v>0.73680000000000001</v>
      </c>
      <c r="L83" s="20">
        <v>0.16239999999999999</v>
      </c>
      <c r="M83" s="20">
        <v>0.122</v>
      </c>
      <c r="N83" s="20">
        <v>1.05</v>
      </c>
      <c r="O83" s="20">
        <v>0.31929999999999997</v>
      </c>
      <c r="P83" s="20">
        <v>0.24</v>
      </c>
      <c r="Q83" s="20">
        <v>2.5939999999999999</v>
      </c>
      <c r="R83" s="20">
        <v>2.4169999999999998</v>
      </c>
      <c r="S83" s="20">
        <v>0.49459999999999998</v>
      </c>
      <c r="T83" s="20">
        <v>0.38300000000000001</v>
      </c>
      <c r="U83" s="20">
        <v>1.0152000000000001</v>
      </c>
      <c r="V83" s="20">
        <v>0.88200000000000001</v>
      </c>
      <c r="W83" s="20">
        <v>1.571</v>
      </c>
      <c r="X83" s="20">
        <v>1.3089999999999999</v>
      </c>
      <c r="Y83" s="20">
        <v>2.1836000000000002</v>
      </c>
      <c r="Z83" s="20">
        <v>1.889</v>
      </c>
      <c r="AA83" s="20">
        <v>3.2974999999999999</v>
      </c>
      <c r="AB83" s="20">
        <v>2.5339999999999998</v>
      </c>
    </row>
    <row r="84" spans="1:28">
      <c r="A84" s="2">
        <v>40996</v>
      </c>
      <c r="B84" s="20">
        <v>0.25</v>
      </c>
      <c r="C84" s="20">
        <v>4.58E-2</v>
      </c>
      <c r="D84" s="20" t="s">
        <v>110</v>
      </c>
      <c r="E84" s="20">
        <v>0.24124999999999999</v>
      </c>
      <c r="F84" s="20">
        <v>7.6300000000000007E-2</v>
      </c>
      <c r="G84" s="20">
        <v>0.14399999999999999</v>
      </c>
      <c r="H84" s="20">
        <v>0.46965000000000001</v>
      </c>
      <c r="I84" s="20">
        <v>0.13700000000000001</v>
      </c>
      <c r="J84" s="20">
        <v>7.0999999999999994E-2</v>
      </c>
      <c r="K84" s="20">
        <v>0.73580000000000001</v>
      </c>
      <c r="L84" s="20">
        <v>0.16750000000000001</v>
      </c>
      <c r="M84" s="20">
        <v>0.12</v>
      </c>
      <c r="N84" s="20">
        <v>1.048</v>
      </c>
      <c r="O84" s="20">
        <v>0.34050000000000002</v>
      </c>
      <c r="P84" s="20">
        <v>0.21099999999999999</v>
      </c>
      <c r="Q84" s="20">
        <v>2.6080000000000001</v>
      </c>
      <c r="R84" s="20">
        <v>2.4050000000000002</v>
      </c>
      <c r="S84" s="20">
        <v>0.51070000000000004</v>
      </c>
      <c r="T84" s="20">
        <v>0.34699999999999998</v>
      </c>
      <c r="U84" s="20">
        <v>1.0333000000000001</v>
      </c>
      <c r="V84" s="20">
        <v>0.82899999999999996</v>
      </c>
      <c r="W84" s="20">
        <v>1.5807</v>
      </c>
      <c r="X84" s="20">
        <v>1.2549999999999999</v>
      </c>
      <c r="Y84" s="20">
        <v>2.1997</v>
      </c>
      <c r="Z84" s="20">
        <v>1.8319999999999999</v>
      </c>
      <c r="AA84" s="20">
        <v>3.3102</v>
      </c>
      <c r="AB84" s="20">
        <v>2.5</v>
      </c>
    </row>
    <row r="85" spans="1:28">
      <c r="A85" s="2">
        <v>40997</v>
      </c>
      <c r="B85" s="20">
        <v>0.25</v>
      </c>
      <c r="C85" s="20">
        <v>1.5299999999999999E-2</v>
      </c>
      <c r="D85" s="20" t="s">
        <v>110</v>
      </c>
      <c r="E85" s="20">
        <v>0.24124999999999999</v>
      </c>
      <c r="F85" s="20">
        <v>6.0999999999999999E-2</v>
      </c>
      <c r="G85" s="20">
        <v>0.125</v>
      </c>
      <c r="H85" s="20">
        <v>0.46815000000000001</v>
      </c>
      <c r="I85" s="20">
        <v>0.13189999999999999</v>
      </c>
      <c r="J85" s="20">
        <v>7.1999999999999995E-2</v>
      </c>
      <c r="K85" s="20">
        <v>0.73429999999999995</v>
      </c>
      <c r="L85" s="20">
        <v>0.16750000000000001</v>
      </c>
      <c r="M85" s="20">
        <v>0.127</v>
      </c>
      <c r="N85" s="20">
        <v>1.0475000000000001</v>
      </c>
      <c r="O85" s="20">
        <v>0.33650000000000002</v>
      </c>
      <c r="P85" s="20">
        <v>0.20899999999999999</v>
      </c>
      <c r="Q85" s="20">
        <v>2.9370000000000003</v>
      </c>
      <c r="R85" s="20">
        <v>2.5390000000000001</v>
      </c>
      <c r="S85" s="20">
        <v>0.4975</v>
      </c>
      <c r="T85" s="20">
        <v>0.33500000000000002</v>
      </c>
      <c r="U85" s="20">
        <v>1.0128999999999999</v>
      </c>
      <c r="V85" s="20">
        <v>0.80100000000000005</v>
      </c>
      <c r="W85" s="20">
        <v>1.5422</v>
      </c>
      <c r="X85" s="20">
        <v>1.2270000000000001</v>
      </c>
      <c r="Y85" s="20">
        <v>2.1587000000000001</v>
      </c>
      <c r="Z85" s="20">
        <v>1.8080000000000001</v>
      </c>
      <c r="AA85" s="20">
        <v>3.2730999999999999</v>
      </c>
      <c r="AB85" s="20">
        <v>2.4790000000000001</v>
      </c>
    </row>
    <row r="86" spans="1:28">
      <c r="A86" s="2">
        <v>40998</v>
      </c>
      <c r="B86" s="20">
        <v>0.25</v>
      </c>
      <c r="C86" s="20">
        <v>3.0499999999999999E-2</v>
      </c>
      <c r="D86" s="20" t="s">
        <v>110</v>
      </c>
      <c r="E86" s="20">
        <v>0.24124999999999999</v>
      </c>
      <c r="F86" s="20">
        <v>6.6100000000000006E-2</v>
      </c>
      <c r="G86" s="20">
        <v>0.10100000000000001</v>
      </c>
      <c r="H86" s="20">
        <v>0.46815000000000001</v>
      </c>
      <c r="I86" s="20">
        <v>0.13189999999999999</v>
      </c>
      <c r="J86" s="20">
        <v>8.3000000000000004E-2</v>
      </c>
      <c r="K86" s="20">
        <v>0.73340000000000005</v>
      </c>
      <c r="L86" s="20">
        <v>0.16750000000000001</v>
      </c>
      <c r="M86" s="20">
        <v>0.128</v>
      </c>
      <c r="N86" s="20">
        <v>1.0485</v>
      </c>
      <c r="O86" s="20">
        <v>0.32869999999999999</v>
      </c>
      <c r="P86" s="20">
        <v>0.20599999999999999</v>
      </c>
      <c r="Q86" s="20">
        <v>2.863</v>
      </c>
      <c r="R86" s="20">
        <v>2.4740000000000002</v>
      </c>
      <c r="S86" s="20">
        <v>0.50049999999999994</v>
      </c>
      <c r="T86" s="20">
        <v>0.32700000000000001</v>
      </c>
      <c r="U86" s="20">
        <v>1.0386</v>
      </c>
      <c r="V86" s="20">
        <v>0.79600000000000004</v>
      </c>
      <c r="W86" s="20">
        <v>1.6067</v>
      </c>
      <c r="X86" s="20">
        <v>1.218</v>
      </c>
      <c r="Y86" s="20">
        <v>2.2088000000000001</v>
      </c>
      <c r="Z86" s="20">
        <v>1.794</v>
      </c>
      <c r="AA86" s="20">
        <v>3.3357999999999999</v>
      </c>
      <c r="AB86" s="20">
        <v>2.4500000000000002</v>
      </c>
    </row>
    <row r="87" spans="1:28">
      <c r="A87" s="2">
        <v>41001</v>
      </c>
      <c r="B87" s="20">
        <v>0.25</v>
      </c>
      <c r="C87" s="20">
        <v>4.07E-2</v>
      </c>
      <c r="D87" s="20" t="s">
        <v>110</v>
      </c>
      <c r="E87" s="20">
        <v>0.24124999999999999</v>
      </c>
      <c r="F87" s="20">
        <v>6.0999999999999999E-2</v>
      </c>
      <c r="G87" s="20">
        <v>0.129</v>
      </c>
      <c r="H87" s="20">
        <v>0.46815000000000001</v>
      </c>
      <c r="I87" s="20">
        <v>0.1217</v>
      </c>
      <c r="J87" s="20">
        <v>9.5000000000000001E-2</v>
      </c>
      <c r="K87" s="20">
        <v>0.73340000000000005</v>
      </c>
      <c r="L87" s="20">
        <v>0.16750000000000001</v>
      </c>
      <c r="M87" s="20">
        <v>0.124</v>
      </c>
      <c r="N87" s="20">
        <v>1.0497000000000001</v>
      </c>
      <c r="O87" s="20">
        <v>0.32290000000000002</v>
      </c>
      <c r="P87" s="20">
        <v>0.21099999999999999</v>
      </c>
      <c r="Q87" s="20">
        <v>2.806</v>
      </c>
      <c r="R87" s="20">
        <v>2.423</v>
      </c>
      <c r="S87" s="20">
        <v>0.4819</v>
      </c>
      <c r="T87" s="20">
        <v>0.33300000000000002</v>
      </c>
      <c r="U87" s="20">
        <v>1.008</v>
      </c>
      <c r="V87" s="20">
        <v>0.80500000000000005</v>
      </c>
      <c r="W87" s="20">
        <v>1.5733999999999999</v>
      </c>
      <c r="X87" s="20">
        <v>1.2290000000000001</v>
      </c>
      <c r="Y87" s="20">
        <v>2.1819999999999999</v>
      </c>
      <c r="Z87" s="20">
        <v>1.804</v>
      </c>
      <c r="AA87" s="20">
        <v>3.3281000000000001</v>
      </c>
      <c r="AB87" s="20">
        <v>2.452</v>
      </c>
    </row>
    <row r="88" spans="1:28">
      <c r="A88" s="2">
        <v>41002</v>
      </c>
      <c r="B88" s="20">
        <v>0.25</v>
      </c>
      <c r="C88" s="20">
        <v>5.5899999999999998E-2</v>
      </c>
      <c r="D88" s="20" t="s">
        <v>110</v>
      </c>
      <c r="E88" s="20">
        <v>0.24124999999999999</v>
      </c>
      <c r="F88" s="20">
        <v>7.1199999999999999E-2</v>
      </c>
      <c r="G88" s="20">
        <v>0.16700000000000001</v>
      </c>
      <c r="H88" s="20">
        <v>0.46915000000000001</v>
      </c>
      <c r="I88" s="20">
        <v>0.14199999999999999</v>
      </c>
      <c r="J88" s="20">
        <v>9.9000000000000005E-2</v>
      </c>
      <c r="K88" s="20">
        <v>0.73440000000000005</v>
      </c>
      <c r="L88" s="20">
        <v>0.18779999999999999</v>
      </c>
      <c r="M88" s="20">
        <v>0.13100000000000001</v>
      </c>
      <c r="N88" s="20">
        <v>1.0497000000000001</v>
      </c>
      <c r="O88" s="20">
        <v>0.36840000000000001</v>
      </c>
      <c r="P88" s="20">
        <v>0.20300000000000001</v>
      </c>
      <c r="Q88" s="20">
        <v>2.8359999999999999</v>
      </c>
      <c r="R88" s="20">
        <v>2.4809999999999999</v>
      </c>
      <c r="S88" s="20">
        <v>0.5544</v>
      </c>
      <c r="T88" s="20">
        <v>0.32500000000000001</v>
      </c>
      <c r="U88" s="20">
        <v>1.1146</v>
      </c>
      <c r="V88" s="20">
        <v>0.80200000000000005</v>
      </c>
      <c r="W88" s="20">
        <v>1.6903999999999999</v>
      </c>
      <c r="X88" s="20">
        <v>1.226</v>
      </c>
      <c r="Y88" s="20">
        <v>2.2988</v>
      </c>
      <c r="Z88" s="20">
        <v>1.804</v>
      </c>
      <c r="AA88" s="20">
        <v>3.4403999999999999</v>
      </c>
      <c r="AB88" s="20">
        <v>2.468</v>
      </c>
    </row>
    <row r="89" spans="1:28">
      <c r="A89" s="2">
        <v>41003</v>
      </c>
      <c r="B89" s="20">
        <v>0.25</v>
      </c>
      <c r="C89" s="20">
        <v>6.6100000000000006E-2</v>
      </c>
      <c r="D89" s="20" t="s">
        <v>110</v>
      </c>
      <c r="E89" s="20">
        <v>0.24124999999999999</v>
      </c>
      <c r="F89" s="20">
        <v>7.1199999999999999E-2</v>
      </c>
      <c r="G89" s="20">
        <v>0.13700000000000001</v>
      </c>
      <c r="H89" s="20">
        <v>0.46915000000000001</v>
      </c>
      <c r="I89" s="20">
        <v>0.13700000000000001</v>
      </c>
      <c r="J89" s="20">
        <v>0.10299999999999999</v>
      </c>
      <c r="K89" s="20">
        <v>0.73440000000000005</v>
      </c>
      <c r="L89" s="20">
        <v>0.18779999999999999</v>
      </c>
      <c r="M89" s="20">
        <v>0.127</v>
      </c>
      <c r="N89" s="20">
        <v>1.0497000000000001</v>
      </c>
      <c r="O89" s="20">
        <v>0.34079999999999999</v>
      </c>
      <c r="P89" s="20">
        <v>0.187</v>
      </c>
      <c r="Q89" s="20">
        <v>3.04</v>
      </c>
      <c r="R89" s="20">
        <v>2.74</v>
      </c>
      <c r="S89" s="20">
        <v>0.50890000000000002</v>
      </c>
      <c r="T89" s="20">
        <v>0.30399999999999999</v>
      </c>
      <c r="U89" s="20">
        <v>1.0387</v>
      </c>
      <c r="V89" s="20">
        <v>0.77300000000000002</v>
      </c>
      <c r="W89" s="20">
        <v>1.6092</v>
      </c>
      <c r="X89" s="20">
        <v>1.2010000000000001</v>
      </c>
      <c r="Y89" s="20">
        <v>2.2233000000000001</v>
      </c>
      <c r="Z89" s="20">
        <v>1.788</v>
      </c>
      <c r="AA89" s="20">
        <v>3.3572000000000002</v>
      </c>
      <c r="AB89" s="20">
        <v>2.468</v>
      </c>
    </row>
    <row r="90" spans="1:28">
      <c r="A90" s="2">
        <v>41004</v>
      </c>
      <c r="B90" s="20">
        <v>0.25</v>
      </c>
      <c r="C90" s="20">
        <v>6.0999999999999999E-2</v>
      </c>
      <c r="D90" s="20" t="s">
        <v>110</v>
      </c>
      <c r="E90" s="20">
        <v>0.24124999999999999</v>
      </c>
      <c r="F90" s="20">
        <v>6.6100000000000006E-2</v>
      </c>
      <c r="G90" s="20">
        <v>0.158</v>
      </c>
      <c r="H90" s="20">
        <v>0.46915000000000001</v>
      </c>
      <c r="I90" s="20">
        <v>0.14199999999999999</v>
      </c>
      <c r="J90" s="20">
        <v>7.9000000000000001E-2</v>
      </c>
      <c r="K90" s="20">
        <v>0.73340000000000005</v>
      </c>
      <c r="L90" s="20">
        <v>0.1827</v>
      </c>
      <c r="M90" s="20">
        <v>0.112</v>
      </c>
      <c r="N90" s="20">
        <v>1.0507</v>
      </c>
      <c r="O90" s="20">
        <v>0.33739999999999998</v>
      </c>
      <c r="P90" s="20">
        <v>0.14000000000000001</v>
      </c>
      <c r="Q90" s="20">
        <v>3.1760000000000002</v>
      </c>
      <c r="R90" s="20">
        <v>2.931</v>
      </c>
      <c r="S90" s="20">
        <v>0.49320000000000003</v>
      </c>
      <c r="T90" s="20">
        <v>0.251</v>
      </c>
      <c r="U90" s="20">
        <v>1.0064</v>
      </c>
      <c r="V90" s="20">
        <v>0.71499999999999997</v>
      </c>
      <c r="W90" s="20">
        <v>1.5592999999999999</v>
      </c>
      <c r="X90" s="20">
        <v>1.143</v>
      </c>
      <c r="Y90" s="20">
        <v>2.1804999999999999</v>
      </c>
      <c r="Z90" s="20">
        <v>1.7349999999999999</v>
      </c>
      <c r="AA90" s="20">
        <v>3.3265000000000002</v>
      </c>
      <c r="AB90" s="20">
        <v>2.4359999999999999</v>
      </c>
    </row>
    <row r="91" spans="1:28">
      <c r="A91" s="2">
        <v>41005</v>
      </c>
      <c r="B91" s="20">
        <v>0.25</v>
      </c>
      <c r="C91" s="20">
        <v>6.0999999999999999E-2</v>
      </c>
      <c r="D91" s="20" t="s">
        <v>110</v>
      </c>
      <c r="E91" s="20">
        <v>0.24124999999999999</v>
      </c>
      <c r="F91" s="20">
        <v>7.1199999999999999E-2</v>
      </c>
      <c r="G91" s="20">
        <v>0.158</v>
      </c>
      <c r="H91" s="20">
        <v>0.46915000000000001</v>
      </c>
      <c r="I91" s="20">
        <v>0.13189999999999999</v>
      </c>
      <c r="J91" s="20">
        <v>7.9000000000000001E-2</v>
      </c>
      <c r="K91" s="20">
        <v>0.73340000000000005</v>
      </c>
      <c r="L91" s="20">
        <v>0.1827</v>
      </c>
      <c r="M91" s="20">
        <v>0.112</v>
      </c>
      <c r="N91" s="20">
        <v>1.0507</v>
      </c>
      <c r="O91" s="20">
        <v>0.31359999999999999</v>
      </c>
      <c r="P91" s="20">
        <v>0.14000000000000001</v>
      </c>
      <c r="Q91" s="20">
        <v>3.1760000000000002</v>
      </c>
      <c r="R91" s="20">
        <v>2.931</v>
      </c>
      <c r="S91" s="20">
        <v>0.43409999999999999</v>
      </c>
      <c r="T91" s="20">
        <v>0.251</v>
      </c>
      <c r="U91" s="20">
        <v>0.89700000000000002</v>
      </c>
      <c r="V91" s="20">
        <v>0.71499999999999997</v>
      </c>
      <c r="W91" s="20">
        <v>1.4291</v>
      </c>
      <c r="X91" s="20">
        <v>1.143</v>
      </c>
      <c r="Y91" s="20">
        <v>2.0545</v>
      </c>
      <c r="Z91" s="20">
        <v>1.7349999999999999</v>
      </c>
      <c r="AA91" s="20">
        <v>3.2157</v>
      </c>
      <c r="AB91" s="20">
        <v>2.4359999999999999</v>
      </c>
    </row>
    <row r="92" spans="1:28">
      <c r="A92" s="2">
        <v>41008</v>
      </c>
      <c r="B92" s="20">
        <v>0.25</v>
      </c>
      <c r="C92" s="20">
        <v>5.5899999999999998E-2</v>
      </c>
      <c r="D92" s="20" t="s">
        <v>110</v>
      </c>
      <c r="E92" s="20">
        <v>0.24124999999999999</v>
      </c>
      <c r="F92" s="20">
        <v>7.6300000000000007E-2</v>
      </c>
      <c r="G92" s="20">
        <v>0.158</v>
      </c>
      <c r="H92" s="20">
        <v>0.46915000000000001</v>
      </c>
      <c r="I92" s="20">
        <v>0.13700000000000001</v>
      </c>
      <c r="J92" s="20">
        <v>7.9000000000000001E-2</v>
      </c>
      <c r="K92" s="20">
        <v>0.73340000000000005</v>
      </c>
      <c r="L92" s="20">
        <v>0.18779999999999999</v>
      </c>
      <c r="M92" s="20">
        <v>0.112</v>
      </c>
      <c r="N92" s="20">
        <v>1.0507</v>
      </c>
      <c r="O92" s="20">
        <v>0.31359999999999999</v>
      </c>
      <c r="P92" s="20">
        <v>0.14000000000000001</v>
      </c>
      <c r="Q92" s="20">
        <v>3.1760000000000002</v>
      </c>
      <c r="R92" s="20">
        <v>2.931</v>
      </c>
      <c r="S92" s="20">
        <v>0.44490000000000002</v>
      </c>
      <c r="T92" s="20">
        <v>0.251</v>
      </c>
      <c r="U92" s="20">
        <v>0.90820000000000001</v>
      </c>
      <c r="V92" s="20">
        <v>0.71499999999999997</v>
      </c>
      <c r="W92" s="20">
        <v>1.4291</v>
      </c>
      <c r="X92" s="20">
        <v>1.143</v>
      </c>
      <c r="Y92" s="20">
        <v>2.0474000000000001</v>
      </c>
      <c r="Z92" s="20">
        <v>1.7349999999999999</v>
      </c>
      <c r="AA92" s="20">
        <v>3.1959</v>
      </c>
      <c r="AB92" s="20">
        <v>2.4359999999999999</v>
      </c>
    </row>
    <row r="93" spans="1:28">
      <c r="A93" s="2">
        <v>41009</v>
      </c>
      <c r="B93" s="20">
        <v>0.25</v>
      </c>
      <c r="C93" s="20">
        <v>6.6100000000000006E-2</v>
      </c>
      <c r="D93" s="20" t="s">
        <v>110</v>
      </c>
      <c r="E93" s="20">
        <v>0.24024999999999999</v>
      </c>
      <c r="F93" s="20">
        <v>8.1299999999999997E-2</v>
      </c>
      <c r="G93" s="20">
        <v>0.16</v>
      </c>
      <c r="H93" s="20">
        <v>0.46915000000000001</v>
      </c>
      <c r="I93" s="20">
        <v>0.14199999999999999</v>
      </c>
      <c r="J93" s="20">
        <v>6.5000000000000002E-2</v>
      </c>
      <c r="K93" s="20">
        <v>0.73340000000000005</v>
      </c>
      <c r="L93" s="20">
        <v>0.1777</v>
      </c>
      <c r="M93" s="20">
        <v>9.1999999999999998E-2</v>
      </c>
      <c r="N93" s="20">
        <v>1.0507</v>
      </c>
      <c r="O93" s="20">
        <v>0.2858</v>
      </c>
      <c r="P93" s="20">
        <v>9.2999999999999999E-2</v>
      </c>
      <c r="Q93" s="20">
        <v>3.5209999999999999</v>
      </c>
      <c r="R93" s="20">
        <v>3.2869999999999999</v>
      </c>
      <c r="S93" s="20">
        <v>0.40720000000000001</v>
      </c>
      <c r="T93" s="20">
        <v>0.187</v>
      </c>
      <c r="U93" s="20">
        <v>0.85040000000000004</v>
      </c>
      <c r="V93" s="20">
        <v>0.622</v>
      </c>
      <c r="W93" s="20">
        <v>1.3632</v>
      </c>
      <c r="X93" s="20">
        <v>1.0429999999999999</v>
      </c>
      <c r="Y93" s="20">
        <v>1.9823</v>
      </c>
      <c r="Z93" s="20">
        <v>1.643</v>
      </c>
      <c r="AA93" s="20">
        <v>3.1280999999999999</v>
      </c>
      <c r="AB93" s="20">
        <v>2.3620000000000001</v>
      </c>
    </row>
    <row r="94" spans="1:28">
      <c r="A94" s="2">
        <v>41010</v>
      </c>
      <c r="B94" s="20">
        <v>0.25</v>
      </c>
      <c r="C94" s="20">
        <v>7.6300000000000007E-2</v>
      </c>
      <c r="D94" s="20" t="s">
        <v>110</v>
      </c>
      <c r="E94" s="20">
        <v>0.24024999999999999</v>
      </c>
      <c r="F94" s="20">
        <v>8.1299999999999997E-2</v>
      </c>
      <c r="G94" s="20">
        <v>0.16200000000000001</v>
      </c>
      <c r="H94" s="20">
        <v>0.46865000000000001</v>
      </c>
      <c r="I94" s="20">
        <v>0.13700000000000001</v>
      </c>
      <c r="J94" s="20">
        <v>5.5E-2</v>
      </c>
      <c r="K94" s="20">
        <v>0.73340000000000005</v>
      </c>
      <c r="L94" s="20">
        <v>0.1777</v>
      </c>
      <c r="M94" s="20">
        <v>0.09</v>
      </c>
      <c r="N94" s="20">
        <v>1.0507</v>
      </c>
      <c r="O94" s="20">
        <v>0.28989999999999999</v>
      </c>
      <c r="P94" s="20">
        <v>0.14000000000000001</v>
      </c>
      <c r="Q94" s="20">
        <v>3.3970000000000002</v>
      </c>
      <c r="R94" s="20">
        <v>3.2320000000000002</v>
      </c>
      <c r="S94" s="20">
        <v>0.42749999999999999</v>
      </c>
      <c r="T94" s="20">
        <v>0.23599999999999999</v>
      </c>
      <c r="U94" s="20">
        <v>0.88080000000000003</v>
      </c>
      <c r="V94" s="20">
        <v>0.68100000000000005</v>
      </c>
      <c r="W94" s="20">
        <v>1.4077999999999999</v>
      </c>
      <c r="X94" s="20">
        <v>1.2050000000000001</v>
      </c>
      <c r="Y94" s="20">
        <v>2.0350999999999999</v>
      </c>
      <c r="Z94" s="20">
        <v>1.7810000000000001</v>
      </c>
      <c r="AA94" s="20">
        <v>3.1959</v>
      </c>
      <c r="AB94" s="20">
        <v>2.4050000000000002</v>
      </c>
    </row>
    <row r="95" spans="1:28">
      <c r="A95" s="2">
        <v>41011</v>
      </c>
      <c r="B95" s="20">
        <v>0.25</v>
      </c>
      <c r="C95" s="20">
        <v>7.1199999999999999E-2</v>
      </c>
      <c r="D95" s="20" t="s">
        <v>110</v>
      </c>
      <c r="E95" s="20">
        <v>0.24024999999999999</v>
      </c>
      <c r="F95" s="20">
        <v>8.1299999999999997E-2</v>
      </c>
      <c r="G95" s="20">
        <v>0.14699999999999999</v>
      </c>
      <c r="H95" s="20">
        <v>0.46665000000000001</v>
      </c>
      <c r="I95" s="20">
        <v>0.1268</v>
      </c>
      <c r="J95" s="20">
        <v>4.1000000000000002E-2</v>
      </c>
      <c r="K95" s="20">
        <v>0.73240000000000005</v>
      </c>
      <c r="L95" s="20">
        <v>0.1726</v>
      </c>
      <c r="M95" s="20">
        <v>8.5999999999999993E-2</v>
      </c>
      <c r="N95" s="20">
        <v>1.0491999999999999</v>
      </c>
      <c r="O95" s="20">
        <v>0.28589999999999999</v>
      </c>
      <c r="P95" s="20">
        <v>0.13700000000000001</v>
      </c>
      <c r="Q95" s="20">
        <v>3.2090000000000001</v>
      </c>
      <c r="R95" s="20">
        <v>3.2280000000000002</v>
      </c>
      <c r="S95" s="20">
        <v>0.4249</v>
      </c>
      <c r="T95" s="20">
        <v>0.23899999999999999</v>
      </c>
      <c r="U95" s="20">
        <v>0.89039999999999997</v>
      </c>
      <c r="V95" s="20">
        <v>0.69899999999999995</v>
      </c>
      <c r="W95" s="20">
        <v>1.4267000000000001</v>
      </c>
      <c r="X95" s="20">
        <v>1.22</v>
      </c>
      <c r="Y95" s="20">
        <v>2.0510000000000002</v>
      </c>
      <c r="Z95" s="20">
        <v>1.788</v>
      </c>
      <c r="AA95" s="20">
        <v>3.2115999999999998</v>
      </c>
      <c r="AB95" s="20">
        <v>2.427</v>
      </c>
    </row>
    <row r="96" spans="1:28">
      <c r="A96" s="2">
        <v>41012</v>
      </c>
      <c r="B96" s="20">
        <v>0.25</v>
      </c>
      <c r="C96" s="20">
        <v>6.0999999999999999E-2</v>
      </c>
      <c r="D96" s="20" t="s">
        <v>110</v>
      </c>
      <c r="E96" s="20">
        <v>0.23974999999999999</v>
      </c>
      <c r="F96" s="20">
        <v>8.1299999999999997E-2</v>
      </c>
      <c r="G96" s="20">
        <v>8.5000000000000006E-2</v>
      </c>
      <c r="H96" s="20">
        <v>0.46615000000000001</v>
      </c>
      <c r="I96" s="20">
        <v>0.1217</v>
      </c>
      <c r="J96" s="20">
        <v>3.5999999999999997E-2</v>
      </c>
      <c r="K96" s="20">
        <v>0.7319</v>
      </c>
      <c r="L96" s="20">
        <v>0.16239999999999999</v>
      </c>
      <c r="M96" s="20">
        <v>8.2000000000000003E-2</v>
      </c>
      <c r="N96" s="20">
        <v>1.0487</v>
      </c>
      <c r="O96" s="20">
        <v>0.26600000000000001</v>
      </c>
      <c r="P96" s="20">
        <v>0.126</v>
      </c>
      <c r="Q96" s="20">
        <v>3.2949999999999999</v>
      </c>
      <c r="R96" s="20">
        <v>3.4020000000000001</v>
      </c>
      <c r="S96" s="20">
        <v>0.39860000000000001</v>
      </c>
      <c r="T96" s="20">
        <v>0.22</v>
      </c>
      <c r="U96" s="20">
        <v>0.84840000000000004</v>
      </c>
      <c r="V96" s="20">
        <v>0.67100000000000004</v>
      </c>
      <c r="W96" s="20">
        <v>1.37</v>
      </c>
      <c r="X96" s="20">
        <v>1.177</v>
      </c>
      <c r="Y96" s="20">
        <v>1.9823</v>
      </c>
      <c r="Z96" s="20">
        <v>1.7349999999999999</v>
      </c>
      <c r="AA96" s="20">
        <v>3.1273</v>
      </c>
      <c r="AB96" s="20">
        <v>2.3929999999999998</v>
      </c>
    </row>
    <row r="97" spans="1:28">
      <c r="A97" s="2">
        <v>41015</v>
      </c>
      <c r="B97" s="20">
        <v>0.25</v>
      </c>
      <c r="C97" s="20">
        <v>6.0999999999999999E-2</v>
      </c>
      <c r="D97" s="20" t="s">
        <v>110</v>
      </c>
      <c r="E97" s="20">
        <v>0.23974999999999999</v>
      </c>
      <c r="F97" s="20">
        <v>7.6300000000000007E-2</v>
      </c>
      <c r="G97" s="20">
        <v>0.107</v>
      </c>
      <c r="H97" s="20">
        <v>0.46565000000000001</v>
      </c>
      <c r="I97" s="20">
        <v>0.1268</v>
      </c>
      <c r="J97" s="20">
        <v>2.5999999999999999E-2</v>
      </c>
      <c r="K97" s="20">
        <v>0.7319</v>
      </c>
      <c r="L97" s="20">
        <v>0.16239999999999999</v>
      </c>
      <c r="M97" s="20">
        <v>9.4E-2</v>
      </c>
      <c r="N97" s="20">
        <v>1.0502</v>
      </c>
      <c r="O97" s="20">
        <v>0.2681</v>
      </c>
      <c r="P97" s="20">
        <v>0.13700000000000001</v>
      </c>
      <c r="Q97" s="20">
        <v>3.298</v>
      </c>
      <c r="R97" s="20">
        <v>3.5680000000000001</v>
      </c>
      <c r="S97" s="20">
        <v>0.40129999999999999</v>
      </c>
      <c r="T97" s="20">
        <v>0.22600000000000001</v>
      </c>
      <c r="U97" s="20">
        <v>0.84509999999999996</v>
      </c>
      <c r="V97" s="20">
        <v>0.66800000000000004</v>
      </c>
      <c r="W97" s="20">
        <v>1.37</v>
      </c>
      <c r="X97" s="20">
        <v>1.167</v>
      </c>
      <c r="Y97" s="20">
        <v>1.9805000000000001</v>
      </c>
      <c r="Z97" s="20">
        <v>1.7170000000000001</v>
      </c>
      <c r="AA97" s="20">
        <v>3.1305000000000001</v>
      </c>
      <c r="AB97" s="20">
        <v>2.3740000000000001</v>
      </c>
    </row>
    <row r="98" spans="1:28">
      <c r="A98" s="2">
        <v>41016</v>
      </c>
      <c r="B98" s="20">
        <v>0.25</v>
      </c>
      <c r="C98" s="20">
        <v>5.5899999999999998E-2</v>
      </c>
      <c r="D98" s="20" t="s">
        <v>110</v>
      </c>
      <c r="E98" s="20">
        <v>0.23974999999999999</v>
      </c>
      <c r="F98" s="20">
        <v>7.6300000000000007E-2</v>
      </c>
      <c r="G98" s="20">
        <v>0.108</v>
      </c>
      <c r="H98" s="20">
        <v>0.46565000000000001</v>
      </c>
      <c r="I98" s="20">
        <v>0.12720000000000001</v>
      </c>
      <c r="J98" s="20">
        <v>4.1000000000000002E-2</v>
      </c>
      <c r="K98" s="20">
        <v>0.73089999999999999</v>
      </c>
      <c r="L98" s="20">
        <v>0.16239999999999999</v>
      </c>
      <c r="M98" s="20">
        <v>8.4000000000000005E-2</v>
      </c>
      <c r="N98" s="20">
        <v>1.0482</v>
      </c>
      <c r="O98" s="20">
        <v>0.27010000000000001</v>
      </c>
      <c r="P98" s="20">
        <v>0.14699999999999999</v>
      </c>
      <c r="Q98" s="20">
        <v>3.1539999999999999</v>
      </c>
      <c r="R98" s="20">
        <v>3.3810000000000002</v>
      </c>
      <c r="S98" s="20">
        <v>0.40660000000000002</v>
      </c>
      <c r="T98" s="20">
        <v>0.24099999999999999</v>
      </c>
      <c r="U98" s="20">
        <v>0.85619999999999996</v>
      </c>
      <c r="V98" s="20">
        <v>0.69699999999999995</v>
      </c>
      <c r="W98" s="20">
        <v>1.3841000000000001</v>
      </c>
      <c r="X98" s="20">
        <v>1.198</v>
      </c>
      <c r="Y98" s="20">
        <v>1.9981</v>
      </c>
      <c r="Z98" s="20">
        <v>1.75</v>
      </c>
      <c r="AA98" s="20">
        <v>3.1410999999999998</v>
      </c>
      <c r="AB98" s="20">
        <v>2.4159999999999999</v>
      </c>
    </row>
    <row r="99" spans="1:28">
      <c r="A99" s="2">
        <v>41017</v>
      </c>
      <c r="B99" s="20">
        <v>0.25</v>
      </c>
      <c r="C99" s="20">
        <v>4.07E-2</v>
      </c>
      <c r="D99" s="20" t="s">
        <v>110</v>
      </c>
      <c r="E99" s="20">
        <v>0.23974999999999999</v>
      </c>
      <c r="F99" s="20">
        <v>6.6100000000000006E-2</v>
      </c>
      <c r="G99" s="20">
        <v>0.11</v>
      </c>
      <c r="H99" s="20">
        <v>0.46565000000000001</v>
      </c>
      <c r="I99" s="20">
        <v>0.11700000000000001</v>
      </c>
      <c r="J99" s="20">
        <v>2.5999999999999999E-2</v>
      </c>
      <c r="K99" s="20">
        <v>0.73089999999999999</v>
      </c>
      <c r="L99" s="20">
        <v>0.1573</v>
      </c>
      <c r="M99" s="20">
        <v>8.2000000000000003E-2</v>
      </c>
      <c r="N99" s="20">
        <v>1.0471999999999999</v>
      </c>
      <c r="O99" s="20">
        <v>0.2661</v>
      </c>
      <c r="P99" s="20">
        <v>0.13900000000000001</v>
      </c>
      <c r="Q99" s="20">
        <v>3.13</v>
      </c>
      <c r="R99" s="20">
        <v>3.3410000000000002</v>
      </c>
      <c r="S99" s="20">
        <v>0.39610000000000001</v>
      </c>
      <c r="T99" s="20">
        <v>0.23</v>
      </c>
      <c r="U99" s="20">
        <v>0.8417</v>
      </c>
      <c r="V99" s="20">
        <v>0.67400000000000004</v>
      </c>
      <c r="W99" s="20">
        <v>1.3674999999999999</v>
      </c>
      <c r="X99" s="20">
        <v>1.1719999999999999</v>
      </c>
      <c r="Y99" s="20">
        <v>1.9752999999999998</v>
      </c>
      <c r="Z99" s="20">
        <v>1.72</v>
      </c>
      <c r="AA99" s="20">
        <v>3.1265000000000001</v>
      </c>
      <c r="AB99" s="20">
        <v>2.3860000000000001</v>
      </c>
    </row>
    <row r="100" spans="1:28">
      <c r="A100" s="2">
        <v>41018</v>
      </c>
      <c r="B100" s="20">
        <v>0.25</v>
      </c>
      <c r="C100" s="20">
        <v>4.07E-2</v>
      </c>
      <c r="D100" s="20" t="s">
        <v>110</v>
      </c>
      <c r="E100" s="20">
        <v>0.23974999999999999</v>
      </c>
      <c r="F100" s="20">
        <v>6.6100000000000006E-2</v>
      </c>
      <c r="G100" s="20">
        <v>9.0999999999999998E-2</v>
      </c>
      <c r="H100" s="20">
        <v>0.46565000000000001</v>
      </c>
      <c r="I100" s="20">
        <v>0.11700000000000001</v>
      </c>
      <c r="J100" s="20">
        <v>2.7E-2</v>
      </c>
      <c r="K100" s="20">
        <v>0.73040000000000005</v>
      </c>
      <c r="L100" s="20">
        <v>0.1573</v>
      </c>
      <c r="M100" s="20">
        <v>8.4000000000000005E-2</v>
      </c>
      <c r="N100" s="20">
        <v>1.0471999999999999</v>
      </c>
      <c r="O100" s="20">
        <v>0.2661</v>
      </c>
      <c r="P100" s="20">
        <v>0.128</v>
      </c>
      <c r="Q100" s="20">
        <v>3.2530000000000001</v>
      </c>
      <c r="R100" s="20">
        <v>3.4239999999999999</v>
      </c>
      <c r="S100" s="20">
        <v>0.3987</v>
      </c>
      <c r="T100" s="20">
        <v>0.21199999999999999</v>
      </c>
      <c r="U100" s="20">
        <v>0.84319999999999995</v>
      </c>
      <c r="V100" s="20">
        <v>0.65100000000000002</v>
      </c>
      <c r="W100" s="20">
        <v>1.3628</v>
      </c>
      <c r="X100" s="20">
        <v>1.1459999999999999</v>
      </c>
      <c r="Y100" s="20">
        <v>1.9664999999999999</v>
      </c>
      <c r="Z100" s="20">
        <v>1.6919999999999999</v>
      </c>
      <c r="AA100" s="20">
        <v>3.1208</v>
      </c>
      <c r="AB100" s="20">
        <v>2.37</v>
      </c>
    </row>
    <row r="101" spans="1:28">
      <c r="A101" s="2">
        <v>41019</v>
      </c>
      <c r="B101" s="20">
        <v>0.25</v>
      </c>
      <c r="C101" s="20">
        <v>3.0499999999999999E-2</v>
      </c>
      <c r="D101" s="20" t="s">
        <v>110</v>
      </c>
      <c r="E101" s="20">
        <v>0.23974999999999999</v>
      </c>
      <c r="F101" s="20">
        <v>6.6100000000000006E-2</v>
      </c>
      <c r="G101" s="20">
        <v>0.115</v>
      </c>
      <c r="H101" s="20">
        <v>0.46565000000000001</v>
      </c>
      <c r="I101" s="20">
        <v>0.11700000000000001</v>
      </c>
      <c r="J101" s="20">
        <v>3.2000000000000001E-2</v>
      </c>
      <c r="K101" s="20">
        <v>0.73040000000000005</v>
      </c>
      <c r="L101" s="20">
        <v>0.1573</v>
      </c>
      <c r="M101" s="20">
        <v>8.5000000000000006E-2</v>
      </c>
      <c r="N101" s="20">
        <v>1.0477000000000001</v>
      </c>
      <c r="O101" s="20">
        <v>0.26419999999999999</v>
      </c>
      <c r="P101" s="20">
        <v>0.13800000000000001</v>
      </c>
      <c r="Q101" s="20">
        <v>3.226</v>
      </c>
      <c r="R101" s="20">
        <v>3.4489999999999998</v>
      </c>
      <c r="S101" s="20">
        <v>0.39610000000000001</v>
      </c>
      <c r="T101" s="20">
        <v>0.22700000000000001</v>
      </c>
      <c r="U101" s="20">
        <v>0.84289999999999998</v>
      </c>
      <c r="V101" s="20">
        <v>0.67300000000000004</v>
      </c>
      <c r="W101" s="20">
        <v>1.3578999999999999</v>
      </c>
      <c r="X101" s="20">
        <v>1.167</v>
      </c>
      <c r="Y101" s="20">
        <v>1.9628999999999999</v>
      </c>
      <c r="Z101" s="20">
        <v>1.7090000000000001</v>
      </c>
      <c r="AA101" s="20">
        <v>3.1240000000000001</v>
      </c>
      <c r="AB101" s="20">
        <v>2.395</v>
      </c>
    </row>
    <row r="102" spans="1:28">
      <c r="A102" s="2">
        <v>41022</v>
      </c>
      <c r="B102" s="20">
        <v>0.25</v>
      </c>
      <c r="C102" s="20">
        <v>3.0499999999999999E-2</v>
      </c>
      <c r="D102" s="20" t="s">
        <v>110</v>
      </c>
      <c r="E102" s="20">
        <v>0.23874999999999999</v>
      </c>
      <c r="F102" s="20">
        <v>7.1199999999999999E-2</v>
      </c>
      <c r="G102" s="20">
        <v>9.4E-2</v>
      </c>
      <c r="H102" s="20">
        <v>0.46565000000000001</v>
      </c>
      <c r="I102" s="20">
        <v>0.1221</v>
      </c>
      <c r="J102" s="20">
        <v>3.7999999999999999E-2</v>
      </c>
      <c r="K102" s="20">
        <v>0.73040000000000005</v>
      </c>
      <c r="L102" s="20">
        <v>0.1573</v>
      </c>
      <c r="M102" s="20">
        <v>7.0000000000000007E-2</v>
      </c>
      <c r="N102" s="20">
        <v>1.0477000000000001</v>
      </c>
      <c r="O102" s="20">
        <v>0.2581</v>
      </c>
      <c r="P102" s="20">
        <v>0.106</v>
      </c>
      <c r="Q102" s="20">
        <v>3.3460000000000001</v>
      </c>
      <c r="R102" s="20">
        <v>3.5110000000000001</v>
      </c>
      <c r="S102" s="20">
        <v>0.38030000000000003</v>
      </c>
      <c r="T102" s="20">
        <v>0.188</v>
      </c>
      <c r="U102" s="20">
        <v>0.81710000000000005</v>
      </c>
      <c r="V102" s="20">
        <v>0.61499999999999999</v>
      </c>
      <c r="W102" s="20">
        <v>1.3296000000000001</v>
      </c>
      <c r="X102" s="20">
        <v>1.1040000000000001</v>
      </c>
      <c r="Y102" s="20">
        <v>1.9348999999999998</v>
      </c>
      <c r="Z102" s="20">
        <v>1.6440000000000001</v>
      </c>
      <c r="AA102" s="20">
        <v>3.0846</v>
      </c>
      <c r="AB102" s="20">
        <v>2.3639999999999999</v>
      </c>
    </row>
    <row r="103" spans="1:28">
      <c r="A103" s="2">
        <v>41023</v>
      </c>
      <c r="B103" s="20">
        <v>0.25</v>
      </c>
      <c r="C103" s="20">
        <v>5.0799999999999998E-2</v>
      </c>
      <c r="D103" s="20" t="s">
        <v>110</v>
      </c>
      <c r="E103" s="20">
        <v>0.23874999999999999</v>
      </c>
      <c r="F103" s="20">
        <v>8.1299999999999997E-2</v>
      </c>
      <c r="G103" s="20">
        <v>0.11799999999999999</v>
      </c>
      <c r="H103" s="20">
        <v>0.46584999999999999</v>
      </c>
      <c r="I103" s="20">
        <v>0.13189999999999999</v>
      </c>
      <c r="J103" s="20">
        <v>3.2000000000000001E-2</v>
      </c>
      <c r="K103" s="20">
        <v>0.73040000000000005</v>
      </c>
      <c r="L103" s="20">
        <v>0.16750000000000001</v>
      </c>
      <c r="M103" s="20">
        <v>6.5000000000000002E-2</v>
      </c>
      <c r="N103" s="20">
        <v>1.0477000000000001</v>
      </c>
      <c r="O103" s="20">
        <v>0.26619999999999999</v>
      </c>
      <c r="P103" s="20">
        <v>0.13</v>
      </c>
      <c r="Q103" s="20">
        <v>3.2789999999999999</v>
      </c>
      <c r="R103" s="20">
        <v>3.3780000000000001</v>
      </c>
      <c r="S103" s="20">
        <v>0.39879999999999999</v>
      </c>
      <c r="T103" s="20">
        <v>0.22500000000000001</v>
      </c>
      <c r="U103" s="20">
        <v>0.84599999999999997</v>
      </c>
      <c r="V103" s="20">
        <v>0.66500000000000004</v>
      </c>
      <c r="W103" s="20">
        <v>1.3601000000000001</v>
      </c>
      <c r="X103" s="20">
        <v>1.153</v>
      </c>
      <c r="Y103" s="20">
        <v>1.9735</v>
      </c>
      <c r="Z103" s="20">
        <v>1.698</v>
      </c>
      <c r="AA103" s="20">
        <v>3.1280999999999999</v>
      </c>
      <c r="AB103" s="20">
        <v>2.4129999999999998</v>
      </c>
    </row>
    <row r="104" spans="1:28">
      <c r="A104" s="2">
        <v>41024</v>
      </c>
      <c r="B104" s="20">
        <v>0.25</v>
      </c>
      <c r="C104" s="20">
        <v>7.1199999999999999E-2</v>
      </c>
      <c r="D104" s="20" t="s">
        <v>110</v>
      </c>
      <c r="E104" s="20">
        <v>0.23874999999999999</v>
      </c>
      <c r="F104" s="20">
        <v>8.6400000000000005E-2</v>
      </c>
      <c r="G104" s="20">
        <v>7.1999999999999995E-2</v>
      </c>
      <c r="H104" s="20">
        <v>0.46584999999999999</v>
      </c>
      <c r="I104" s="20">
        <v>0.13700000000000001</v>
      </c>
      <c r="J104" s="20">
        <v>2.1999999999999999E-2</v>
      </c>
      <c r="K104" s="20">
        <v>0.72940000000000005</v>
      </c>
      <c r="L104" s="20">
        <v>0.16750000000000001</v>
      </c>
      <c r="M104" s="20">
        <v>5.7000000000000002E-2</v>
      </c>
      <c r="N104" s="20">
        <v>1.0471999999999999</v>
      </c>
      <c r="O104" s="20">
        <v>0.26569999999999999</v>
      </c>
      <c r="P104" s="20">
        <v>0.124</v>
      </c>
      <c r="Q104" s="20">
        <v>3.2149999999999999</v>
      </c>
      <c r="R104" s="20">
        <v>3.214</v>
      </c>
      <c r="S104" s="20">
        <v>0.39090000000000003</v>
      </c>
      <c r="T104" s="20">
        <v>0.23</v>
      </c>
      <c r="U104" s="20">
        <v>0.83950000000000002</v>
      </c>
      <c r="V104" s="20">
        <v>0.69299999999999995</v>
      </c>
      <c r="W104" s="20">
        <v>1.3624000000000001</v>
      </c>
      <c r="X104" s="20">
        <v>1.1910000000000001</v>
      </c>
      <c r="Y104" s="20">
        <v>1.984</v>
      </c>
      <c r="Z104" s="20">
        <v>1.7410000000000001</v>
      </c>
      <c r="AA104" s="20">
        <v>3.1476000000000002</v>
      </c>
      <c r="AB104" s="20">
        <v>2.4430000000000001</v>
      </c>
    </row>
    <row r="105" spans="1:28">
      <c r="A105" s="2">
        <v>41025</v>
      </c>
      <c r="B105" s="20">
        <v>0.25</v>
      </c>
      <c r="C105" s="20">
        <v>7.1199999999999999E-2</v>
      </c>
      <c r="D105" s="20" t="s">
        <v>110</v>
      </c>
      <c r="E105" s="20">
        <v>0.23874999999999999</v>
      </c>
      <c r="F105" s="20">
        <v>8.6400000000000005E-2</v>
      </c>
      <c r="G105" s="20">
        <v>7.4999999999999997E-2</v>
      </c>
      <c r="H105" s="20">
        <v>0.46584999999999999</v>
      </c>
      <c r="I105" s="20">
        <v>0.13700000000000001</v>
      </c>
      <c r="J105" s="20">
        <v>1.0999999999999999E-2</v>
      </c>
      <c r="K105" s="20">
        <v>0.72840000000000005</v>
      </c>
      <c r="L105" s="20">
        <v>0.16239999999999999</v>
      </c>
      <c r="M105" s="20">
        <v>4.2999999999999997E-2</v>
      </c>
      <c r="N105" s="20">
        <v>1.0471999999999999</v>
      </c>
      <c r="O105" s="20">
        <v>0.25779999999999997</v>
      </c>
      <c r="P105" s="20">
        <v>9.4E-2</v>
      </c>
      <c r="Q105" s="20">
        <v>3.2170000000000001</v>
      </c>
      <c r="R105" s="20">
        <v>3.2130000000000001</v>
      </c>
      <c r="S105" s="20">
        <v>0.37759999999999999</v>
      </c>
      <c r="T105" s="20">
        <v>0.19</v>
      </c>
      <c r="U105" s="20">
        <v>0.82230000000000003</v>
      </c>
      <c r="V105" s="20">
        <v>0.628</v>
      </c>
      <c r="W105" s="20">
        <v>1.32</v>
      </c>
      <c r="X105" s="20">
        <v>1.1259999999999999</v>
      </c>
      <c r="Y105" s="20">
        <v>1.9382999999999999</v>
      </c>
      <c r="Z105" s="20">
        <v>1.6830000000000001</v>
      </c>
      <c r="AA105" s="20">
        <v>3.1175999999999999</v>
      </c>
      <c r="AB105" s="20">
        <v>2.395</v>
      </c>
    </row>
    <row r="106" spans="1:28">
      <c r="A106" s="2">
        <v>41026</v>
      </c>
      <c r="B106" s="20">
        <v>0.25</v>
      </c>
      <c r="C106" s="20">
        <v>6.6100000000000006E-2</v>
      </c>
      <c r="D106" s="20" t="s">
        <v>110</v>
      </c>
      <c r="E106" s="20">
        <v>0.23874999999999999</v>
      </c>
      <c r="F106" s="20">
        <v>8.6400000000000005E-2</v>
      </c>
      <c r="G106" s="20">
        <v>7.6999999999999999E-2</v>
      </c>
      <c r="H106" s="20">
        <v>0.46584999999999999</v>
      </c>
      <c r="I106" s="20">
        <v>0.13700000000000001</v>
      </c>
      <c r="J106" s="20">
        <v>6.0000000000000001E-3</v>
      </c>
      <c r="K106" s="20">
        <v>0.72840000000000005</v>
      </c>
      <c r="L106" s="20">
        <v>0.16750000000000001</v>
      </c>
      <c r="M106" s="20">
        <v>0.05</v>
      </c>
      <c r="N106" s="20">
        <v>1.0471999999999999</v>
      </c>
      <c r="O106" s="20">
        <v>0.25779999999999997</v>
      </c>
      <c r="P106" s="20">
        <v>0.10199999999999999</v>
      </c>
      <c r="Q106" s="20">
        <v>3.2130000000000001</v>
      </c>
      <c r="R106" s="20">
        <v>3.2330000000000001</v>
      </c>
      <c r="S106" s="20">
        <v>0.38030000000000003</v>
      </c>
      <c r="T106" s="20">
        <v>0.19800000000000001</v>
      </c>
      <c r="U106" s="20">
        <v>0.82550000000000001</v>
      </c>
      <c r="V106" s="20">
        <v>0.64</v>
      </c>
      <c r="W106" s="20">
        <v>1.3414999999999999</v>
      </c>
      <c r="X106" s="20">
        <v>1.141</v>
      </c>
      <c r="Y106" s="20">
        <v>1.9348000000000001</v>
      </c>
      <c r="Z106" s="20">
        <v>1.6989999999999998</v>
      </c>
      <c r="AA106" s="20">
        <v>3.1223999999999998</v>
      </c>
      <c r="AB106" s="20">
        <v>2.395</v>
      </c>
    </row>
    <row r="107" spans="1:28">
      <c r="A107" s="2">
        <v>41029</v>
      </c>
      <c r="B107" s="20">
        <v>0.25</v>
      </c>
      <c r="C107" s="20">
        <v>6.0999999999999999E-2</v>
      </c>
      <c r="D107" s="20" t="s">
        <v>110</v>
      </c>
      <c r="E107" s="20">
        <v>0.23874999999999999</v>
      </c>
      <c r="F107" s="20">
        <v>9.1499999999999998E-2</v>
      </c>
      <c r="G107" s="20">
        <v>7.8E-2</v>
      </c>
      <c r="H107" s="20">
        <v>0.46584999999999999</v>
      </c>
      <c r="I107" s="20">
        <v>0.14199999999999999</v>
      </c>
      <c r="J107" s="20">
        <v>-6.0000000000000001E-3</v>
      </c>
      <c r="K107" s="20">
        <v>0.72840000000000005</v>
      </c>
      <c r="L107" s="20">
        <v>0.1726</v>
      </c>
      <c r="M107" s="20">
        <v>3.4000000000000002E-2</v>
      </c>
      <c r="N107" s="20">
        <v>1.0471999999999999</v>
      </c>
      <c r="O107" s="20">
        <v>0.25590000000000002</v>
      </c>
      <c r="P107" s="20">
        <v>0.08</v>
      </c>
      <c r="Q107" s="20">
        <v>3.0840000000000001</v>
      </c>
      <c r="R107" s="20">
        <v>3.1819999999999999</v>
      </c>
      <c r="S107" s="20">
        <v>0.37230000000000002</v>
      </c>
      <c r="T107" s="20">
        <v>0.16600000000000001</v>
      </c>
      <c r="U107" s="20">
        <v>0.80789999999999995</v>
      </c>
      <c r="V107" s="20">
        <v>0.6</v>
      </c>
      <c r="W107" s="20">
        <v>1.3180000000000001</v>
      </c>
      <c r="X107" s="20">
        <v>1.1060000000000001</v>
      </c>
      <c r="Y107" s="20">
        <v>1.9137</v>
      </c>
      <c r="Z107" s="20">
        <v>1.663</v>
      </c>
      <c r="AA107" s="20">
        <v>3.1111</v>
      </c>
      <c r="AB107" s="20">
        <v>2.3609999999999998</v>
      </c>
    </row>
    <row r="108" spans="1:28">
      <c r="A108" s="2">
        <v>41030</v>
      </c>
      <c r="B108" s="20">
        <v>0.25</v>
      </c>
      <c r="C108" s="20">
        <v>4.58E-2</v>
      </c>
      <c r="D108" s="20" t="s">
        <v>110</v>
      </c>
      <c r="E108" s="20">
        <v>0.23874999999999999</v>
      </c>
      <c r="F108" s="20">
        <v>8.6400000000000005E-2</v>
      </c>
      <c r="G108" s="20">
        <v>7.8E-2</v>
      </c>
      <c r="H108" s="20">
        <v>0.46584999999999999</v>
      </c>
      <c r="I108" s="20">
        <v>0.13700000000000001</v>
      </c>
      <c r="J108" s="20">
        <v>-6.0000000000000001E-3</v>
      </c>
      <c r="K108" s="20">
        <v>0.72740000000000005</v>
      </c>
      <c r="L108" s="20">
        <v>0.17760000000000001</v>
      </c>
      <c r="M108" s="20">
        <v>5.0999999999999997E-2</v>
      </c>
      <c r="N108" s="20">
        <v>1.0471999999999999</v>
      </c>
      <c r="O108" s="20">
        <v>0.26569999999999999</v>
      </c>
      <c r="P108" s="20">
        <v>0.08</v>
      </c>
      <c r="Q108" s="20">
        <v>3.1150000000000002</v>
      </c>
      <c r="R108" s="20">
        <v>3.2690000000000001</v>
      </c>
      <c r="S108" s="20">
        <v>0.3856</v>
      </c>
      <c r="T108" s="20">
        <v>0.17599999999999999</v>
      </c>
      <c r="U108" s="20">
        <v>0.8286</v>
      </c>
      <c r="V108" s="20">
        <v>0.60499999999999998</v>
      </c>
      <c r="W108" s="20">
        <v>1.3439000000000001</v>
      </c>
      <c r="X108" s="20">
        <v>1.1060000000000001</v>
      </c>
      <c r="Y108" s="20">
        <v>1.9435</v>
      </c>
      <c r="Z108" s="20">
        <v>1.663</v>
      </c>
      <c r="AA108" s="20">
        <v>3.1459999999999999</v>
      </c>
      <c r="AB108" s="20">
        <v>2.3879999999999999</v>
      </c>
    </row>
    <row r="109" spans="1:28">
      <c r="A109" s="2">
        <v>41031</v>
      </c>
      <c r="B109" s="20">
        <v>0.25</v>
      </c>
      <c r="C109" s="20">
        <v>5.0799999999999998E-2</v>
      </c>
      <c r="D109" s="20" t="s">
        <v>110</v>
      </c>
      <c r="E109" s="20">
        <v>0.23874999999999999</v>
      </c>
      <c r="F109" s="20">
        <v>7.6300000000000007E-2</v>
      </c>
      <c r="G109" s="20">
        <v>7.9000000000000001E-2</v>
      </c>
      <c r="H109" s="20">
        <v>0.46584999999999999</v>
      </c>
      <c r="I109" s="20">
        <v>0.13700000000000001</v>
      </c>
      <c r="J109" s="20">
        <v>-6.0000000000000001E-3</v>
      </c>
      <c r="K109" s="20">
        <v>0.72740000000000005</v>
      </c>
      <c r="L109" s="20">
        <v>0.1777</v>
      </c>
      <c r="M109" s="20">
        <v>3.6999999999999998E-2</v>
      </c>
      <c r="N109" s="20">
        <v>1.0471999999999999</v>
      </c>
      <c r="O109" s="20">
        <v>0.26179999999999998</v>
      </c>
      <c r="P109" s="20">
        <v>0.08</v>
      </c>
      <c r="Q109" s="20">
        <v>3.1059999999999999</v>
      </c>
      <c r="R109" s="20">
        <v>3.2589999999999999</v>
      </c>
      <c r="S109" s="20">
        <v>0.38300000000000001</v>
      </c>
      <c r="T109" s="20">
        <v>0.157</v>
      </c>
      <c r="U109" s="20">
        <v>0.82220000000000004</v>
      </c>
      <c r="V109" s="20">
        <v>0.56699999999999995</v>
      </c>
      <c r="W109" s="20">
        <v>1.3322000000000001</v>
      </c>
      <c r="X109" s="20">
        <v>1.0589999999999999</v>
      </c>
      <c r="Y109" s="20">
        <v>1.9277</v>
      </c>
      <c r="Z109" s="20">
        <v>1.609</v>
      </c>
      <c r="AA109" s="20">
        <v>3.1158999999999999</v>
      </c>
      <c r="AB109" s="20">
        <v>2.335</v>
      </c>
    </row>
    <row r="110" spans="1:28">
      <c r="A110" s="2">
        <v>41032</v>
      </c>
      <c r="B110" s="20">
        <v>0.25</v>
      </c>
      <c r="C110" s="20">
        <v>4.58E-2</v>
      </c>
      <c r="D110" s="20" t="s">
        <v>110</v>
      </c>
      <c r="E110" s="20">
        <v>0.23874999999999999</v>
      </c>
      <c r="F110" s="20">
        <v>7.6300000000000007E-2</v>
      </c>
      <c r="G110" s="20">
        <v>8.3000000000000004E-2</v>
      </c>
      <c r="H110" s="20">
        <v>0.46584999999999999</v>
      </c>
      <c r="I110" s="20">
        <v>0.13700000000000001</v>
      </c>
      <c r="J110" s="20">
        <v>6.0000000000000001E-3</v>
      </c>
      <c r="K110" s="20">
        <v>0.72740000000000005</v>
      </c>
      <c r="L110" s="20">
        <v>0.1777</v>
      </c>
      <c r="M110" s="20">
        <v>0.05</v>
      </c>
      <c r="N110" s="20">
        <v>1.0491999999999999</v>
      </c>
      <c r="O110" s="20">
        <v>0.25790000000000002</v>
      </c>
      <c r="P110" s="20">
        <v>8.7999999999999995E-2</v>
      </c>
      <c r="Q110" s="20">
        <v>2.99</v>
      </c>
      <c r="R110" s="20">
        <v>3.2090000000000001</v>
      </c>
      <c r="S110" s="20">
        <v>0.37769999999999998</v>
      </c>
      <c r="T110" s="20">
        <v>0.17100000000000001</v>
      </c>
      <c r="U110" s="20">
        <v>0.82210000000000005</v>
      </c>
      <c r="V110" s="20">
        <v>0.58199999999999996</v>
      </c>
      <c r="W110" s="20">
        <v>1.3346</v>
      </c>
      <c r="X110" s="20">
        <v>1.0669999999999999</v>
      </c>
      <c r="Y110" s="20">
        <v>1.9312</v>
      </c>
      <c r="Z110" s="20">
        <v>1.6120000000000001</v>
      </c>
      <c r="AA110" s="20">
        <v>3.1183999999999998</v>
      </c>
      <c r="AB110" s="20">
        <v>2.3380000000000001</v>
      </c>
    </row>
    <row r="111" spans="1:28">
      <c r="A111" s="2">
        <v>41033</v>
      </c>
      <c r="B111" s="20">
        <v>0.25</v>
      </c>
      <c r="C111" s="20">
        <v>4.58E-2</v>
      </c>
      <c r="D111" s="20" t="s">
        <v>110</v>
      </c>
      <c r="E111" s="20">
        <v>0.23874999999999999</v>
      </c>
      <c r="F111" s="20">
        <v>7.1199999999999999E-2</v>
      </c>
      <c r="G111" s="20">
        <v>5.6000000000000001E-2</v>
      </c>
      <c r="H111" s="20">
        <v>0.46584999999999999</v>
      </c>
      <c r="I111" s="20">
        <v>0.13189999999999999</v>
      </c>
      <c r="J111" s="20">
        <v>1.7000000000000001E-2</v>
      </c>
      <c r="K111" s="20">
        <v>0.72840000000000005</v>
      </c>
      <c r="L111" s="20">
        <v>0.1726</v>
      </c>
      <c r="M111" s="20">
        <v>5.0999999999999997E-2</v>
      </c>
      <c r="N111" s="20">
        <v>1.0491999999999999</v>
      </c>
      <c r="O111" s="20">
        <v>0.254</v>
      </c>
      <c r="P111" s="20">
        <v>8.2000000000000003E-2</v>
      </c>
      <c r="Q111" s="20">
        <v>2.907</v>
      </c>
      <c r="R111" s="20">
        <v>3.2</v>
      </c>
      <c r="S111" s="20">
        <v>0.36430000000000001</v>
      </c>
      <c r="T111" s="20">
        <v>0.16500000000000001</v>
      </c>
      <c r="U111" s="20">
        <v>0.78369999999999995</v>
      </c>
      <c r="V111" s="20">
        <v>0.55000000000000004</v>
      </c>
      <c r="W111" s="20">
        <v>1.2805</v>
      </c>
      <c r="X111" s="20">
        <v>1.0329999999999999</v>
      </c>
      <c r="Y111" s="20">
        <v>1.8786</v>
      </c>
      <c r="Z111" s="20">
        <v>1.5840000000000001</v>
      </c>
      <c r="AA111" s="20">
        <v>3.0709</v>
      </c>
      <c r="AB111" s="20">
        <v>2.3010000000000002</v>
      </c>
    </row>
    <row r="112" spans="1:28">
      <c r="A112" s="2">
        <v>41036</v>
      </c>
      <c r="B112" s="20">
        <v>0.25</v>
      </c>
      <c r="C112" s="20">
        <v>5.5899999999999998E-2</v>
      </c>
      <c r="D112" s="20" t="s">
        <v>110</v>
      </c>
      <c r="E112" s="20">
        <v>0.23874999999999999</v>
      </c>
      <c r="F112" s="20">
        <v>7.6300000000000007E-2</v>
      </c>
      <c r="G112" s="20">
        <v>8.5999999999999993E-2</v>
      </c>
      <c r="H112" s="20">
        <v>0.46584999999999999</v>
      </c>
      <c r="I112" s="20">
        <v>0.13700000000000001</v>
      </c>
      <c r="J112" s="20">
        <v>1.7000000000000001E-2</v>
      </c>
      <c r="K112" s="20">
        <v>0.72840000000000005</v>
      </c>
      <c r="L112" s="20">
        <v>0.1726</v>
      </c>
      <c r="M112" s="20">
        <v>6.4000000000000001E-2</v>
      </c>
      <c r="N112" s="20">
        <v>1.0491999999999999</v>
      </c>
      <c r="O112" s="20">
        <v>0.254</v>
      </c>
      <c r="P112" s="20">
        <v>0.10100000000000001</v>
      </c>
      <c r="Q112" s="20">
        <v>2.8639999999999999</v>
      </c>
      <c r="R112" s="20">
        <v>3.2</v>
      </c>
      <c r="S112" s="20">
        <v>0.36430000000000001</v>
      </c>
      <c r="T112" s="20">
        <v>0.192</v>
      </c>
      <c r="U112" s="20">
        <v>0.7772</v>
      </c>
      <c r="V112" s="20">
        <v>0.58199999999999996</v>
      </c>
      <c r="W112" s="20">
        <v>1.2758</v>
      </c>
      <c r="X112" s="20">
        <v>1.0589999999999999</v>
      </c>
      <c r="Y112" s="20">
        <v>1.8715999999999999</v>
      </c>
      <c r="Z112" s="20">
        <v>1.605</v>
      </c>
      <c r="AA112" s="20">
        <v>3.0598000000000001</v>
      </c>
      <c r="AB112" s="20">
        <v>2.3010000000000002</v>
      </c>
    </row>
    <row r="113" spans="1:28">
      <c r="A113" s="2">
        <v>41037</v>
      </c>
      <c r="B113" s="20">
        <v>0.25</v>
      </c>
      <c r="C113" s="20">
        <v>6.0999999999999999E-2</v>
      </c>
      <c r="D113" s="20" t="s">
        <v>110</v>
      </c>
      <c r="E113" s="20">
        <v>0.23874999999999999</v>
      </c>
      <c r="F113" s="20">
        <v>9.1499999999999998E-2</v>
      </c>
      <c r="G113" s="20">
        <v>8.6999999999999994E-2</v>
      </c>
      <c r="H113" s="20">
        <v>0.46584999999999999</v>
      </c>
      <c r="I113" s="20">
        <v>0.14199999999999999</v>
      </c>
      <c r="J113" s="20">
        <v>1.7999999999999999E-2</v>
      </c>
      <c r="K113" s="20">
        <v>0.72840000000000005</v>
      </c>
      <c r="L113" s="20">
        <v>0.1726</v>
      </c>
      <c r="M113" s="20">
        <v>6.5000000000000002E-2</v>
      </c>
      <c r="N113" s="20">
        <v>1.0491999999999999</v>
      </c>
      <c r="O113" s="20">
        <v>0.254</v>
      </c>
      <c r="P113" s="20">
        <v>0.09</v>
      </c>
      <c r="Q113" s="20">
        <v>2.863</v>
      </c>
      <c r="R113" s="20">
        <v>3.286</v>
      </c>
      <c r="S113" s="20">
        <v>0.35620000000000002</v>
      </c>
      <c r="T113" s="20">
        <v>0.16400000000000001</v>
      </c>
      <c r="U113" s="20">
        <v>0.76119999999999999</v>
      </c>
      <c r="V113" s="20">
        <v>0.52800000000000002</v>
      </c>
      <c r="W113" s="20">
        <v>1.25</v>
      </c>
      <c r="X113" s="20">
        <v>1</v>
      </c>
      <c r="Y113" s="20">
        <v>1.8401999999999998</v>
      </c>
      <c r="Z113" s="20">
        <v>1.542</v>
      </c>
      <c r="AA113" s="20">
        <v>3.0335999999999999</v>
      </c>
      <c r="AB113" s="20">
        <v>2.2519999999999998</v>
      </c>
    </row>
    <row r="114" spans="1:28">
      <c r="A114" s="2">
        <v>41038</v>
      </c>
      <c r="B114" s="20">
        <v>0.25</v>
      </c>
      <c r="C114" s="20">
        <v>6.6100000000000006E-2</v>
      </c>
      <c r="D114" s="20" t="s">
        <v>110</v>
      </c>
      <c r="E114" s="20">
        <v>0.23874999999999999</v>
      </c>
      <c r="F114" s="20">
        <v>8.6400000000000005E-2</v>
      </c>
      <c r="G114" s="20">
        <v>8.8999999999999996E-2</v>
      </c>
      <c r="H114" s="20">
        <v>0.46684999999999999</v>
      </c>
      <c r="I114" s="20">
        <v>0.14199999999999999</v>
      </c>
      <c r="J114" s="20">
        <v>0.03</v>
      </c>
      <c r="K114" s="20">
        <v>0.72989999999999999</v>
      </c>
      <c r="L114" s="20">
        <v>0.1726</v>
      </c>
      <c r="M114" s="20">
        <v>6.3E-2</v>
      </c>
      <c r="N114" s="20">
        <v>1.0527</v>
      </c>
      <c r="O114" s="20">
        <v>0.254</v>
      </c>
      <c r="P114" s="20">
        <v>7.0000000000000007E-2</v>
      </c>
      <c r="Q114" s="20">
        <v>3.0529999999999999</v>
      </c>
      <c r="R114" s="20">
        <v>3.63</v>
      </c>
      <c r="S114" s="20">
        <v>0.36530000000000001</v>
      </c>
      <c r="T114" s="20">
        <v>0.17</v>
      </c>
      <c r="U114" s="20">
        <v>0.75470000000000004</v>
      </c>
      <c r="V114" s="20">
        <v>0.53200000000000003</v>
      </c>
      <c r="W114" s="20">
        <v>1.2429000000000001</v>
      </c>
      <c r="X114" s="20">
        <v>0.97599999999999998</v>
      </c>
      <c r="Y114" s="20">
        <v>1.8227</v>
      </c>
      <c r="Z114" s="20">
        <v>1.518</v>
      </c>
      <c r="AA114" s="20">
        <v>3.0249000000000001</v>
      </c>
      <c r="AB114" s="20">
        <v>2.2349999999999999</v>
      </c>
    </row>
    <row r="115" spans="1:28">
      <c r="A115" s="2">
        <v>41039</v>
      </c>
      <c r="B115" s="20">
        <v>0.25</v>
      </c>
      <c r="C115" s="20">
        <v>7.1199999999999999E-2</v>
      </c>
      <c r="D115" s="20" t="s">
        <v>110</v>
      </c>
      <c r="E115" s="20">
        <v>0.23874999999999999</v>
      </c>
      <c r="F115" s="20">
        <v>9.1499999999999998E-2</v>
      </c>
      <c r="G115" s="20">
        <v>9.2999999999999999E-2</v>
      </c>
      <c r="H115" s="20">
        <v>0.46684999999999999</v>
      </c>
      <c r="I115" s="20">
        <v>0.14199999999999999</v>
      </c>
      <c r="J115" s="20">
        <v>2.4E-2</v>
      </c>
      <c r="K115" s="20">
        <v>0.72989999999999999</v>
      </c>
      <c r="L115" s="20">
        <v>0.1726</v>
      </c>
      <c r="M115" s="20">
        <v>5.8000000000000003E-2</v>
      </c>
      <c r="N115" s="20">
        <v>1.0547</v>
      </c>
      <c r="O115" s="20">
        <v>0.25800000000000001</v>
      </c>
      <c r="P115" s="20">
        <v>7.4999999999999997E-2</v>
      </c>
      <c r="Q115" s="20">
        <v>2.95</v>
      </c>
      <c r="R115" s="20">
        <v>3.5169999999999999</v>
      </c>
      <c r="S115" s="20">
        <v>0.36530000000000001</v>
      </c>
      <c r="T115" s="20">
        <v>0.18</v>
      </c>
      <c r="U115" s="20">
        <v>0.75790000000000002</v>
      </c>
      <c r="V115" s="20">
        <v>0.55100000000000005</v>
      </c>
      <c r="W115" s="20">
        <v>1.2476</v>
      </c>
      <c r="X115" s="20">
        <v>0.995</v>
      </c>
      <c r="Y115" s="20">
        <v>1.867</v>
      </c>
      <c r="Z115" s="20">
        <v>1.5390000000000001</v>
      </c>
      <c r="AA115" s="20">
        <v>3.0407000000000002</v>
      </c>
      <c r="AB115" s="20">
        <v>2.2389999999999999</v>
      </c>
    </row>
    <row r="116" spans="1:28">
      <c r="A116" s="2">
        <v>41040</v>
      </c>
      <c r="B116" s="20">
        <v>0.25</v>
      </c>
      <c r="C116" s="20">
        <v>6.6100000000000006E-2</v>
      </c>
      <c r="D116" s="20" t="s">
        <v>110</v>
      </c>
      <c r="E116" s="20">
        <v>0.23874999999999999</v>
      </c>
      <c r="F116" s="20">
        <v>9.1499999999999998E-2</v>
      </c>
      <c r="G116" s="20">
        <v>9.5000000000000001E-2</v>
      </c>
      <c r="H116" s="20">
        <v>0.46684999999999999</v>
      </c>
      <c r="I116" s="20">
        <v>0.14199999999999999</v>
      </c>
      <c r="J116" s="20">
        <v>1.7999999999999999E-2</v>
      </c>
      <c r="K116" s="20">
        <v>0.72989999999999999</v>
      </c>
      <c r="L116" s="20">
        <v>0.1726</v>
      </c>
      <c r="M116" s="20">
        <v>6.6000000000000003E-2</v>
      </c>
      <c r="N116" s="20">
        <v>1.0557000000000001</v>
      </c>
      <c r="O116" s="20">
        <v>0.25800000000000001</v>
      </c>
      <c r="P116" s="20">
        <v>9.0999999999999998E-2</v>
      </c>
      <c r="Q116" s="20">
        <v>2.9750000000000001</v>
      </c>
      <c r="R116" s="20">
        <v>3.6790000000000003</v>
      </c>
      <c r="S116" s="20">
        <v>0.36270000000000002</v>
      </c>
      <c r="T116" s="20">
        <v>0.187</v>
      </c>
      <c r="U116" s="20">
        <v>0.74639999999999995</v>
      </c>
      <c r="V116" s="20">
        <v>0.54700000000000004</v>
      </c>
      <c r="W116" s="20">
        <v>1.2312000000000001</v>
      </c>
      <c r="X116" s="20">
        <v>0.98399999999999999</v>
      </c>
      <c r="Y116" s="20">
        <v>1.8376000000000001</v>
      </c>
      <c r="Z116" s="20">
        <v>1.516</v>
      </c>
      <c r="AA116" s="20">
        <v>3.0103</v>
      </c>
      <c r="AB116" s="20">
        <v>2.2010000000000001</v>
      </c>
    </row>
    <row r="117" spans="1:28">
      <c r="A117" s="2">
        <v>41043</v>
      </c>
      <c r="B117" s="20">
        <v>0.25</v>
      </c>
      <c r="C117" s="20">
        <v>6.6100000000000006E-2</v>
      </c>
      <c r="D117" s="20" t="s">
        <v>110</v>
      </c>
      <c r="E117" s="20">
        <v>0.23874999999999999</v>
      </c>
      <c r="F117" s="20">
        <v>8.6400000000000005E-2</v>
      </c>
      <c r="G117" s="20">
        <v>0.11899999999999999</v>
      </c>
      <c r="H117" s="20">
        <v>0.46584999999999999</v>
      </c>
      <c r="I117" s="20">
        <v>0.13700000000000001</v>
      </c>
      <c r="J117" s="20">
        <v>3.5000000000000003E-2</v>
      </c>
      <c r="K117" s="20">
        <v>0.73089999999999999</v>
      </c>
      <c r="L117" s="20">
        <v>0.1777</v>
      </c>
      <c r="M117" s="20">
        <v>4.2999999999999997E-2</v>
      </c>
      <c r="N117" s="20">
        <v>1.0589500000000001</v>
      </c>
      <c r="O117" s="20">
        <v>0.26200000000000001</v>
      </c>
      <c r="P117" s="20">
        <v>6.3E-2</v>
      </c>
      <c r="Q117" s="20">
        <v>3.2759999999999998</v>
      </c>
      <c r="R117" s="20">
        <v>3.923</v>
      </c>
      <c r="S117" s="20">
        <v>0.3574</v>
      </c>
      <c r="T117" s="20">
        <v>0.155</v>
      </c>
      <c r="U117" s="20">
        <v>0.70960000000000001</v>
      </c>
      <c r="V117" s="20">
        <v>0.505</v>
      </c>
      <c r="W117" s="20">
        <v>1.1726000000000001</v>
      </c>
      <c r="X117" s="20">
        <v>0.93200000000000005</v>
      </c>
      <c r="Y117" s="20">
        <v>1.7637</v>
      </c>
      <c r="Z117" s="20">
        <v>1.4570000000000001</v>
      </c>
      <c r="AA117" s="20">
        <v>2.9199000000000002</v>
      </c>
      <c r="AB117" s="20">
        <v>2.1189999999999998</v>
      </c>
    </row>
    <row r="118" spans="1:28">
      <c r="A118" s="2">
        <v>41044</v>
      </c>
      <c r="B118" s="20">
        <v>0.25</v>
      </c>
      <c r="C118" s="20">
        <v>6.0999999999999999E-2</v>
      </c>
      <c r="D118" s="20" t="s">
        <v>110</v>
      </c>
      <c r="E118" s="20">
        <v>0.23874999999999999</v>
      </c>
      <c r="F118" s="20">
        <v>9.1499999999999998E-2</v>
      </c>
      <c r="G118" s="20">
        <v>0.06</v>
      </c>
      <c r="H118" s="20">
        <v>0.46584999999999999</v>
      </c>
      <c r="I118" s="20">
        <v>0.1424</v>
      </c>
      <c r="J118" s="20">
        <v>0.04</v>
      </c>
      <c r="K118" s="20">
        <v>0.7319</v>
      </c>
      <c r="L118" s="20">
        <v>0.1777</v>
      </c>
      <c r="M118" s="20">
        <v>0.05</v>
      </c>
      <c r="N118" s="20">
        <v>1.06145</v>
      </c>
      <c r="O118" s="20">
        <v>0.27400000000000002</v>
      </c>
      <c r="P118" s="20">
        <v>7.0999999999999994E-2</v>
      </c>
      <c r="Q118" s="20">
        <v>3.4820000000000002</v>
      </c>
      <c r="R118" s="20">
        <v>4.0670000000000002</v>
      </c>
      <c r="S118" s="20">
        <v>0.37590000000000001</v>
      </c>
      <c r="T118" s="20">
        <v>0.16400000000000001</v>
      </c>
      <c r="U118" s="20">
        <v>0.72870000000000001</v>
      </c>
      <c r="V118" s="20">
        <v>0.51500000000000001</v>
      </c>
      <c r="W118" s="20">
        <v>1.1842999999999999</v>
      </c>
      <c r="X118" s="20">
        <v>0.94499999999999995</v>
      </c>
      <c r="Y118" s="20">
        <v>1.7671000000000001</v>
      </c>
      <c r="Z118" s="20">
        <v>1.47</v>
      </c>
      <c r="AA118" s="20">
        <v>2.9167999999999998</v>
      </c>
      <c r="AB118" s="20">
        <v>2.1390000000000002</v>
      </c>
    </row>
    <row r="119" spans="1:28">
      <c r="A119" s="2">
        <v>41045</v>
      </c>
      <c r="B119" s="20">
        <v>0.25</v>
      </c>
      <c r="C119" s="20">
        <v>7.6300000000000007E-2</v>
      </c>
      <c r="D119" s="20" t="s">
        <v>110</v>
      </c>
      <c r="E119" s="20">
        <v>0.23974999999999999</v>
      </c>
      <c r="F119" s="20">
        <v>9.1499999999999998E-2</v>
      </c>
      <c r="G119" s="20">
        <v>6.0999999999999999E-2</v>
      </c>
      <c r="H119" s="20">
        <v>0.46684999999999999</v>
      </c>
      <c r="I119" s="20">
        <v>0.1424</v>
      </c>
      <c r="J119" s="20">
        <v>0.03</v>
      </c>
      <c r="K119" s="20">
        <v>0.7349</v>
      </c>
      <c r="L119" s="20">
        <v>0.1827</v>
      </c>
      <c r="M119" s="20">
        <v>5.3999999999999999E-2</v>
      </c>
      <c r="N119" s="20">
        <v>1.06795</v>
      </c>
      <c r="O119" s="20">
        <v>0.28610000000000002</v>
      </c>
      <c r="P119" s="20">
        <v>7.0999999999999994E-2</v>
      </c>
      <c r="Q119" s="20">
        <v>3.5070000000000001</v>
      </c>
      <c r="R119" s="20">
        <v>4.0129999999999999</v>
      </c>
      <c r="S119" s="20">
        <v>0.38919999999999999</v>
      </c>
      <c r="T119" s="20">
        <v>0.17</v>
      </c>
      <c r="U119" s="20">
        <v>0.74139999999999995</v>
      </c>
      <c r="V119" s="20">
        <v>0.52500000000000002</v>
      </c>
      <c r="W119" s="20">
        <v>1.1842999999999999</v>
      </c>
      <c r="X119" s="20">
        <v>0.95299999999999996</v>
      </c>
      <c r="Y119" s="20">
        <v>1.7603</v>
      </c>
      <c r="Z119" s="20">
        <v>1.47</v>
      </c>
      <c r="AA119" s="20">
        <v>2.8989000000000003</v>
      </c>
      <c r="AB119" s="20">
        <v>2.1419999999999999</v>
      </c>
    </row>
    <row r="120" spans="1:28">
      <c r="A120" s="2">
        <v>41046</v>
      </c>
      <c r="B120" s="20">
        <v>0.25</v>
      </c>
      <c r="C120" s="20">
        <v>7.1199999999999999E-2</v>
      </c>
      <c r="D120" s="20" t="s">
        <v>110</v>
      </c>
      <c r="E120" s="20">
        <v>0.23974999999999999</v>
      </c>
      <c r="F120" s="20">
        <v>9.1499999999999998E-2</v>
      </c>
      <c r="G120" s="20">
        <v>8.4000000000000005E-2</v>
      </c>
      <c r="H120" s="20">
        <v>0.46684999999999999</v>
      </c>
      <c r="I120" s="20">
        <v>0.14749999999999999</v>
      </c>
      <c r="J120" s="20">
        <v>3.5999999999999997E-2</v>
      </c>
      <c r="K120" s="20">
        <v>0.73540000000000005</v>
      </c>
      <c r="L120" s="20">
        <v>0.18779999999999999</v>
      </c>
      <c r="M120" s="20">
        <v>4.2999999999999997E-2</v>
      </c>
      <c r="N120" s="20">
        <v>1.06795</v>
      </c>
      <c r="O120" s="20">
        <v>0.29420000000000002</v>
      </c>
      <c r="P120" s="20">
        <v>4.2999999999999997E-2</v>
      </c>
      <c r="Q120" s="20">
        <v>3.6560000000000001</v>
      </c>
      <c r="R120" s="20">
        <v>4.1159999999999997</v>
      </c>
      <c r="S120" s="20">
        <v>0.40250000000000002</v>
      </c>
      <c r="T120" s="20">
        <v>0.13</v>
      </c>
      <c r="U120" s="20">
        <v>0.73009999999999997</v>
      </c>
      <c r="V120" s="20">
        <v>0.46500000000000002</v>
      </c>
      <c r="W120" s="20">
        <v>1.1445000000000001</v>
      </c>
      <c r="X120" s="20">
        <v>0.89700000000000002</v>
      </c>
      <c r="Y120" s="20">
        <v>1.6971000000000001</v>
      </c>
      <c r="Z120" s="20">
        <v>1.413</v>
      </c>
      <c r="AA120" s="20">
        <v>2.7869000000000002</v>
      </c>
      <c r="AB120" s="20">
        <v>2.0670000000000002</v>
      </c>
    </row>
    <row r="121" spans="1:28">
      <c r="A121" s="2">
        <v>41047</v>
      </c>
      <c r="B121" s="20">
        <v>0.25</v>
      </c>
      <c r="C121" s="20">
        <v>6.0999999999999999E-2</v>
      </c>
      <c r="D121" s="20" t="s">
        <v>110</v>
      </c>
      <c r="E121" s="20">
        <v>0.23974999999999999</v>
      </c>
      <c r="F121" s="20">
        <v>7.6300000000000007E-2</v>
      </c>
      <c r="G121" s="20">
        <v>6.4000000000000001E-2</v>
      </c>
      <c r="H121" s="20">
        <v>0.46684999999999999</v>
      </c>
      <c r="I121" s="20">
        <v>0.1424</v>
      </c>
      <c r="J121" s="20">
        <v>3.5999999999999997E-2</v>
      </c>
      <c r="K121" s="20">
        <v>0.73640000000000005</v>
      </c>
      <c r="L121" s="20">
        <v>0.18779999999999999</v>
      </c>
      <c r="M121" s="20">
        <v>0.02</v>
      </c>
      <c r="N121" s="20">
        <v>1.0689500000000001</v>
      </c>
      <c r="O121" s="20">
        <v>0.29239999999999999</v>
      </c>
      <c r="P121" s="20">
        <v>5.0999999999999997E-2</v>
      </c>
      <c r="Q121" s="20">
        <v>3.7</v>
      </c>
      <c r="R121" s="20">
        <v>4.0990000000000002</v>
      </c>
      <c r="S121" s="20">
        <v>0.41089999999999999</v>
      </c>
      <c r="T121" s="20">
        <v>0.14699999999999999</v>
      </c>
      <c r="U121" s="20">
        <v>0.74760000000000004</v>
      </c>
      <c r="V121" s="20">
        <v>0.48899999999999999</v>
      </c>
      <c r="W121" s="20">
        <v>1.1607000000000001</v>
      </c>
      <c r="X121" s="20">
        <v>0.91800000000000004</v>
      </c>
      <c r="Y121" s="20">
        <v>1.7225999999999999</v>
      </c>
      <c r="Z121" s="20">
        <v>1.4259999999999999</v>
      </c>
      <c r="AA121" s="20">
        <v>2.8064</v>
      </c>
      <c r="AB121" s="20">
        <v>2.0859999999999999</v>
      </c>
    </row>
    <row r="122" spans="1:28">
      <c r="A122" s="2">
        <v>41050</v>
      </c>
      <c r="B122" s="20">
        <v>0.25</v>
      </c>
      <c r="C122" s="20">
        <v>5.0799999999999998E-2</v>
      </c>
      <c r="D122" s="20" t="s">
        <v>110</v>
      </c>
      <c r="E122" s="20">
        <v>0.23974999999999999</v>
      </c>
      <c r="F122" s="20">
        <v>6.6100000000000006E-2</v>
      </c>
      <c r="G122" s="20">
        <v>6.4000000000000001E-2</v>
      </c>
      <c r="H122" s="20">
        <v>0.46684999999999999</v>
      </c>
      <c r="I122" s="20">
        <v>0.13730000000000001</v>
      </c>
      <c r="J122" s="20">
        <v>3.1E-2</v>
      </c>
      <c r="K122" s="20">
        <v>0.73640000000000005</v>
      </c>
      <c r="L122" s="20">
        <v>0.18779999999999999</v>
      </c>
      <c r="M122" s="20">
        <v>2.1000000000000001E-2</v>
      </c>
      <c r="N122" s="20">
        <v>1.0691999999999999</v>
      </c>
      <c r="O122" s="20">
        <v>0.28639999999999999</v>
      </c>
      <c r="P122" s="20">
        <v>4.8000000000000001E-2</v>
      </c>
      <c r="Q122" s="20">
        <v>3.681</v>
      </c>
      <c r="R122" s="20">
        <v>4.1559999999999997</v>
      </c>
      <c r="S122" s="20">
        <v>0.39779999999999999</v>
      </c>
      <c r="T122" s="20">
        <v>0.14299999999999999</v>
      </c>
      <c r="U122" s="20">
        <v>0.74270000000000003</v>
      </c>
      <c r="V122" s="20">
        <v>0.49</v>
      </c>
      <c r="W122" s="20">
        <v>1.1654</v>
      </c>
      <c r="X122" s="20">
        <v>0.92</v>
      </c>
      <c r="Y122" s="20">
        <v>1.7414000000000001</v>
      </c>
      <c r="Z122" s="20">
        <v>1.431</v>
      </c>
      <c r="AA122" s="20">
        <v>2.8094000000000001</v>
      </c>
      <c r="AB122" s="20">
        <v>2.0750000000000002</v>
      </c>
    </row>
    <row r="123" spans="1:28">
      <c r="A123" s="2">
        <v>41051</v>
      </c>
      <c r="B123" s="20">
        <v>0.25</v>
      </c>
      <c r="C123" s="20">
        <v>4.07E-2</v>
      </c>
      <c r="D123" s="20" t="s">
        <v>110</v>
      </c>
      <c r="E123" s="20">
        <v>0.23874999999999999</v>
      </c>
      <c r="F123" s="20">
        <v>8.14E-2</v>
      </c>
      <c r="G123" s="20">
        <v>8.6999999999999994E-2</v>
      </c>
      <c r="H123" s="20">
        <v>0.46684999999999999</v>
      </c>
      <c r="I123" s="20">
        <v>0.13700000000000001</v>
      </c>
      <c r="J123" s="20">
        <v>3.1E-2</v>
      </c>
      <c r="K123" s="20">
        <v>0.73640000000000005</v>
      </c>
      <c r="L123" s="20">
        <v>0.18779999999999999</v>
      </c>
      <c r="M123" s="20">
        <v>1.6E-2</v>
      </c>
      <c r="N123" s="20">
        <v>1.0691999999999999</v>
      </c>
      <c r="O123" s="20">
        <v>0.29049999999999998</v>
      </c>
      <c r="P123" s="20">
        <v>6.0999999999999999E-2</v>
      </c>
      <c r="Q123" s="20">
        <v>3.4729999999999999</v>
      </c>
      <c r="R123" s="20">
        <v>3.9769999999999999</v>
      </c>
      <c r="S123" s="20">
        <v>0.41120000000000001</v>
      </c>
      <c r="T123" s="20">
        <v>0.16300000000000001</v>
      </c>
      <c r="U123" s="20">
        <v>0.7571</v>
      </c>
      <c r="V123" s="20">
        <v>0.51500000000000001</v>
      </c>
      <c r="W123" s="20">
        <v>1.1817</v>
      </c>
      <c r="X123" s="20">
        <v>0.95199999999999996</v>
      </c>
      <c r="Y123" s="20">
        <v>1.7688000000000001</v>
      </c>
      <c r="Z123" s="20">
        <v>1.468</v>
      </c>
      <c r="AA123" s="20">
        <v>2.8665000000000003</v>
      </c>
      <c r="AB123" s="20">
        <v>2.097</v>
      </c>
    </row>
    <row r="124" spans="1:28">
      <c r="A124" s="2">
        <v>41052</v>
      </c>
      <c r="B124" s="20">
        <v>0.25</v>
      </c>
      <c r="C124" s="20">
        <v>6.0999999999999999E-2</v>
      </c>
      <c r="D124" s="20" t="s">
        <v>110</v>
      </c>
      <c r="E124" s="20">
        <v>0.23874999999999999</v>
      </c>
      <c r="F124" s="20">
        <v>8.1299999999999997E-2</v>
      </c>
      <c r="G124" s="20">
        <v>8.7999999999999995E-2</v>
      </c>
      <c r="H124" s="20">
        <v>0.46684999999999999</v>
      </c>
      <c r="I124" s="20">
        <v>0.13700000000000001</v>
      </c>
      <c r="J124" s="20">
        <v>1.6E-2</v>
      </c>
      <c r="K124" s="20">
        <v>0.73640000000000005</v>
      </c>
      <c r="L124" s="20">
        <v>0.18779999999999999</v>
      </c>
      <c r="M124" s="20">
        <v>3.9E-2</v>
      </c>
      <c r="N124" s="20">
        <v>1.0691999999999999</v>
      </c>
      <c r="O124" s="20">
        <v>0.28920000000000001</v>
      </c>
      <c r="P124" s="20">
        <v>5.3999999999999999E-2</v>
      </c>
      <c r="Q124" s="20">
        <v>3.6040000000000001</v>
      </c>
      <c r="R124" s="20">
        <v>4.1520000000000001</v>
      </c>
      <c r="S124" s="20">
        <v>0.4007</v>
      </c>
      <c r="T124" s="20">
        <v>0.11700000000000001</v>
      </c>
      <c r="U124" s="20">
        <v>0.7329</v>
      </c>
      <c r="V124" s="20">
        <v>0.45</v>
      </c>
      <c r="W124" s="20">
        <v>1.1512</v>
      </c>
      <c r="X124" s="20">
        <v>0.876</v>
      </c>
      <c r="Y124" s="20">
        <v>1.7345999999999999</v>
      </c>
      <c r="Z124" s="20">
        <v>1.3839999999999999</v>
      </c>
      <c r="AA124" s="20">
        <v>2.8155000000000001</v>
      </c>
      <c r="AB124" s="20">
        <v>1.992</v>
      </c>
    </row>
    <row r="125" spans="1:28">
      <c r="A125" s="2">
        <v>41053</v>
      </c>
      <c r="B125" s="20">
        <v>0.25</v>
      </c>
      <c r="C125" s="20">
        <v>6.6100000000000006E-2</v>
      </c>
      <c r="D125" s="20" t="s">
        <v>110</v>
      </c>
      <c r="E125" s="20">
        <v>0.23874999999999999</v>
      </c>
      <c r="F125" s="20">
        <v>9.1499999999999998E-2</v>
      </c>
      <c r="G125" s="20">
        <v>4.5999999999999999E-2</v>
      </c>
      <c r="H125" s="20">
        <v>0.46684999999999999</v>
      </c>
      <c r="I125" s="20">
        <v>0.13700000000000001</v>
      </c>
      <c r="J125" s="20">
        <v>1.0999999999999999E-2</v>
      </c>
      <c r="K125" s="20">
        <v>0.73640000000000005</v>
      </c>
      <c r="L125" s="20">
        <v>0.18779999999999999</v>
      </c>
      <c r="M125" s="20">
        <v>3.9E-2</v>
      </c>
      <c r="N125" s="20">
        <v>1.0691999999999999</v>
      </c>
      <c r="O125" s="20">
        <v>0.29699999999999999</v>
      </c>
      <c r="P125" s="20">
        <v>6.6000000000000003E-2</v>
      </c>
      <c r="Q125" s="20">
        <v>3.5510000000000002</v>
      </c>
      <c r="R125" s="20">
        <v>4.1349999999999998</v>
      </c>
      <c r="S125" s="20">
        <v>0.4194</v>
      </c>
      <c r="T125" s="20">
        <v>0.13</v>
      </c>
      <c r="U125" s="20">
        <v>0.78300000000000003</v>
      </c>
      <c r="V125" s="20">
        <v>0.47099999999999997</v>
      </c>
      <c r="W125" s="20">
        <v>1.1887000000000001</v>
      </c>
      <c r="X125" s="20">
        <v>0.89300000000000002</v>
      </c>
      <c r="Y125" s="20">
        <v>1.7774000000000001</v>
      </c>
      <c r="Z125" s="20">
        <v>1.391</v>
      </c>
      <c r="AA125" s="20">
        <v>2.8719000000000001</v>
      </c>
      <c r="AB125" s="20">
        <v>1.9729999999999999</v>
      </c>
    </row>
    <row r="126" spans="1:28">
      <c r="A126" s="2">
        <v>41054</v>
      </c>
      <c r="B126" s="20">
        <v>0.25</v>
      </c>
      <c r="C126" s="20">
        <v>6.0999999999999999E-2</v>
      </c>
      <c r="D126" s="20" t="s">
        <v>110</v>
      </c>
      <c r="E126" s="20">
        <v>0.23874999999999999</v>
      </c>
      <c r="F126" s="20">
        <v>8.1299999999999997E-2</v>
      </c>
      <c r="G126" s="20">
        <v>6.9000000000000006E-2</v>
      </c>
      <c r="H126" s="20">
        <v>0.46684999999999999</v>
      </c>
      <c r="I126" s="20">
        <v>0.13189999999999999</v>
      </c>
      <c r="J126" s="20">
        <v>1.0999999999999999E-2</v>
      </c>
      <c r="K126" s="20">
        <v>0.73640000000000005</v>
      </c>
      <c r="L126" s="20">
        <v>0.18779999999999999</v>
      </c>
      <c r="M126" s="20">
        <v>0.02</v>
      </c>
      <c r="N126" s="20">
        <v>1.0691999999999999</v>
      </c>
      <c r="O126" s="20">
        <v>0.2853</v>
      </c>
      <c r="P126" s="20">
        <v>4.7E-2</v>
      </c>
      <c r="Q126" s="20">
        <v>3.6480000000000001</v>
      </c>
      <c r="R126" s="20">
        <v>4.282</v>
      </c>
      <c r="S126" s="20">
        <v>0.40410000000000001</v>
      </c>
      <c r="T126" s="20">
        <v>0.113</v>
      </c>
      <c r="U126" s="20">
        <v>0.75900000000000001</v>
      </c>
      <c r="V126" s="20">
        <v>0.45</v>
      </c>
      <c r="W126" s="20">
        <v>1.1716</v>
      </c>
      <c r="X126" s="20">
        <v>0.873</v>
      </c>
      <c r="Y126" s="20">
        <v>1.738</v>
      </c>
      <c r="Z126" s="20">
        <v>1.37</v>
      </c>
      <c r="AA126" s="20">
        <v>2.8411999999999997</v>
      </c>
      <c r="AB126" s="20">
        <v>1.968</v>
      </c>
    </row>
    <row r="127" spans="1:28">
      <c r="A127" s="2">
        <v>41057</v>
      </c>
      <c r="B127" s="20">
        <v>0.25</v>
      </c>
      <c r="C127" s="20">
        <v>6.0999999999999999E-2</v>
      </c>
      <c r="D127" s="20" t="s">
        <v>110</v>
      </c>
      <c r="E127" s="20">
        <v>0.23874999999999999</v>
      </c>
      <c r="F127" s="20">
        <v>8.1299999999999997E-2</v>
      </c>
      <c r="G127" s="20">
        <v>7.0000000000000007E-2</v>
      </c>
      <c r="H127" s="20">
        <v>0.46684999999999999</v>
      </c>
      <c r="I127" s="20">
        <v>0.13189999999999999</v>
      </c>
      <c r="J127" s="20">
        <v>1.0999999999999999E-2</v>
      </c>
      <c r="K127" s="20">
        <v>0.73640000000000005</v>
      </c>
      <c r="L127" s="20">
        <v>0.18779999999999999</v>
      </c>
      <c r="M127" s="20">
        <v>1.6E-2</v>
      </c>
      <c r="N127" s="20">
        <v>1.0691999999999999</v>
      </c>
      <c r="O127" s="20">
        <v>0.2853</v>
      </c>
      <c r="P127" s="20">
        <v>2.9000000000000001E-2</v>
      </c>
      <c r="Q127" s="20">
        <v>3.8860000000000001</v>
      </c>
      <c r="R127" s="20">
        <v>4.4030000000000005</v>
      </c>
      <c r="S127" s="20">
        <v>0.40410000000000001</v>
      </c>
      <c r="T127" s="20">
        <v>9.0999999999999998E-2</v>
      </c>
      <c r="U127" s="20">
        <v>0.75900000000000001</v>
      </c>
      <c r="V127" s="20">
        <v>0.42799999999999999</v>
      </c>
      <c r="W127" s="20">
        <v>1.1716</v>
      </c>
      <c r="X127" s="20">
        <v>0.86799999999999999</v>
      </c>
      <c r="Y127" s="20">
        <v>1.738</v>
      </c>
      <c r="Z127" s="20">
        <v>1.3639999999999999</v>
      </c>
      <c r="AA127" s="20">
        <v>2.8411999999999997</v>
      </c>
      <c r="AB127" s="20">
        <v>1.956</v>
      </c>
    </row>
    <row r="128" spans="1:28">
      <c r="A128" s="2">
        <v>41058</v>
      </c>
      <c r="B128" s="20">
        <v>0.25</v>
      </c>
      <c r="C128" s="20">
        <v>5.0799999999999998E-2</v>
      </c>
      <c r="D128" s="20" t="s">
        <v>110</v>
      </c>
      <c r="E128" s="20">
        <v>0.23874999999999999</v>
      </c>
      <c r="F128" s="20">
        <v>7.6300000000000007E-2</v>
      </c>
      <c r="G128" s="20">
        <v>7.0999999999999994E-2</v>
      </c>
      <c r="H128" s="20">
        <v>0.46684999999999999</v>
      </c>
      <c r="I128" s="20">
        <v>0.13189999999999999</v>
      </c>
      <c r="J128" s="20">
        <v>5.0000000000000001E-3</v>
      </c>
      <c r="K128" s="20">
        <v>0.73640000000000005</v>
      </c>
      <c r="L128" s="20">
        <v>0.1827</v>
      </c>
      <c r="M128" s="20">
        <v>2.5999999999999999E-2</v>
      </c>
      <c r="N128" s="20">
        <v>1.0691999999999999</v>
      </c>
      <c r="O128" s="20">
        <v>0.28920000000000001</v>
      </c>
      <c r="P128" s="20">
        <v>4.2000000000000003E-2</v>
      </c>
      <c r="Q128" s="20">
        <v>4.0359999999999996</v>
      </c>
      <c r="R128" s="20">
        <v>4.5679999999999996</v>
      </c>
      <c r="S128" s="20">
        <v>0.40949999999999998</v>
      </c>
      <c r="T128" s="20">
        <v>0.10100000000000001</v>
      </c>
      <c r="U128" s="20">
        <v>0.77339999999999998</v>
      </c>
      <c r="V128" s="20">
        <v>0.435</v>
      </c>
      <c r="W128" s="20">
        <v>1.1786000000000001</v>
      </c>
      <c r="X128" s="20">
        <v>0.872</v>
      </c>
      <c r="Y128" s="20">
        <v>1.7448000000000001</v>
      </c>
      <c r="Z128" s="20">
        <v>1.359</v>
      </c>
      <c r="AA128" s="20">
        <v>2.8473000000000002</v>
      </c>
      <c r="AB128" s="20">
        <v>1.9260000000000002</v>
      </c>
    </row>
    <row r="129" spans="1:28">
      <c r="A129" s="2">
        <v>41059</v>
      </c>
      <c r="B129" s="20">
        <v>0.25</v>
      </c>
      <c r="C129" s="20">
        <v>3.0499999999999999E-2</v>
      </c>
      <c r="D129" s="20" t="s">
        <v>110</v>
      </c>
      <c r="E129" s="20">
        <v>0.23874999999999999</v>
      </c>
      <c r="F129" s="20">
        <v>6.59E-2</v>
      </c>
      <c r="G129" s="20">
        <v>7.1999999999999995E-2</v>
      </c>
      <c r="H129" s="20">
        <v>0.46684999999999999</v>
      </c>
      <c r="I129" s="20">
        <v>0.13189999999999999</v>
      </c>
      <c r="J129" s="20">
        <v>-3.7999999999999999E-2</v>
      </c>
      <c r="K129" s="20">
        <v>0.73640000000000005</v>
      </c>
      <c r="L129" s="20">
        <v>0.1726</v>
      </c>
      <c r="M129" s="20">
        <v>7.0000000000000001E-3</v>
      </c>
      <c r="N129" s="20">
        <v>1.0691999999999999</v>
      </c>
      <c r="O129" s="20">
        <v>0.26569999999999999</v>
      </c>
      <c r="P129" s="20">
        <v>0.01</v>
      </c>
      <c r="Q129" s="20">
        <v>4.3940000000000001</v>
      </c>
      <c r="R129" s="20">
        <v>4.9249999999999998</v>
      </c>
      <c r="S129" s="20">
        <v>0.36170000000000002</v>
      </c>
      <c r="T129" s="20">
        <v>5.8000000000000003E-2</v>
      </c>
      <c r="U129" s="20">
        <v>0.68869999999999998</v>
      </c>
      <c r="V129" s="20">
        <v>0.373</v>
      </c>
      <c r="W129" s="20">
        <v>1.06</v>
      </c>
      <c r="X129" s="20">
        <v>0.78900000000000003</v>
      </c>
      <c r="Y129" s="20">
        <v>1.6219999999999999</v>
      </c>
      <c r="Z129" s="20">
        <v>1.2690000000000001</v>
      </c>
      <c r="AA129" s="20">
        <v>2.7137000000000002</v>
      </c>
      <c r="AB129" s="20">
        <v>1.8169999999999999</v>
      </c>
    </row>
    <row r="130" spans="1:28">
      <c r="A130" s="2">
        <v>41060</v>
      </c>
      <c r="B130" s="20">
        <v>0.25</v>
      </c>
      <c r="C130" s="20">
        <v>2.5399999999999999E-2</v>
      </c>
      <c r="D130" s="20" t="s">
        <v>110</v>
      </c>
      <c r="E130" s="20">
        <v>0.23874999999999999</v>
      </c>
      <c r="F130" s="20">
        <v>6.59E-2</v>
      </c>
      <c r="G130" s="20">
        <v>7.4999999999999997E-2</v>
      </c>
      <c r="H130" s="20">
        <v>0.46684999999999999</v>
      </c>
      <c r="I130" s="20">
        <v>0.1217</v>
      </c>
      <c r="J130" s="20">
        <v>-3.9E-2</v>
      </c>
      <c r="K130" s="20">
        <v>0.73640000000000005</v>
      </c>
      <c r="L130" s="20">
        <v>0.1777</v>
      </c>
      <c r="M130" s="20">
        <v>1.2E-2</v>
      </c>
      <c r="N130" s="20">
        <v>1.0691999999999999</v>
      </c>
      <c r="O130" s="20">
        <v>0.26179999999999998</v>
      </c>
      <c r="P130" s="20">
        <v>2E-3</v>
      </c>
      <c r="Q130" s="20">
        <v>4.3890000000000002</v>
      </c>
      <c r="R130" s="20">
        <v>4.9320000000000004</v>
      </c>
      <c r="S130" s="20">
        <v>0.34310000000000002</v>
      </c>
      <c r="T130" s="20">
        <v>4.7E-2</v>
      </c>
      <c r="U130" s="20">
        <v>0.6552</v>
      </c>
      <c r="V130" s="20">
        <v>0.33700000000000002</v>
      </c>
      <c r="W130" s="20">
        <v>1.0091000000000001</v>
      </c>
      <c r="X130" s="20">
        <v>0.73799999999999999</v>
      </c>
      <c r="Y130" s="20">
        <v>1.5577999999999999</v>
      </c>
      <c r="Z130" s="20">
        <v>1.2</v>
      </c>
      <c r="AA130" s="20">
        <v>2.6421000000000001</v>
      </c>
      <c r="AB130" s="20">
        <v>1.738</v>
      </c>
    </row>
    <row r="131" spans="1:28">
      <c r="A131" s="2">
        <v>41061</v>
      </c>
      <c r="B131" s="20">
        <v>0.25</v>
      </c>
      <c r="C131" s="20">
        <v>2.5399999999999999E-2</v>
      </c>
      <c r="D131" s="20" t="s">
        <v>110</v>
      </c>
      <c r="E131" s="20">
        <v>0.23974999999999999</v>
      </c>
      <c r="F131" s="20">
        <v>6.59E-2</v>
      </c>
      <c r="G131" s="20">
        <v>7.5999999999999998E-2</v>
      </c>
      <c r="H131" s="20">
        <v>0.46784999999999999</v>
      </c>
      <c r="I131" s="20">
        <v>0.1116</v>
      </c>
      <c r="J131" s="20">
        <v>-3.3000000000000002E-2</v>
      </c>
      <c r="K131" s="20">
        <v>0.7379</v>
      </c>
      <c r="L131" s="20">
        <v>0.16750000000000001</v>
      </c>
      <c r="M131" s="20">
        <v>2.1999999999999999E-2</v>
      </c>
      <c r="N131" s="20">
        <v>1.0707</v>
      </c>
      <c r="O131" s="20">
        <v>0.24610000000000001</v>
      </c>
      <c r="P131" s="20">
        <v>1.2E-2</v>
      </c>
      <c r="Q131" s="20">
        <v>4.3079999999999998</v>
      </c>
      <c r="R131" s="20">
        <v>4.9130000000000003</v>
      </c>
      <c r="S131" s="20">
        <v>0.33</v>
      </c>
      <c r="T131" s="20">
        <v>4.8000000000000001E-2</v>
      </c>
      <c r="U131" s="20">
        <v>0.62019999999999997</v>
      </c>
      <c r="V131" s="20">
        <v>0.32700000000000001</v>
      </c>
      <c r="W131" s="20">
        <v>0.92830000000000001</v>
      </c>
      <c r="X131" s="20">
        <v>0.71899999999999997</v>
      </c>
      <c r="Y131" s="20">
        <v>1.452</v>
      </c>
      <c r="Z131" s="20">
        <v>1.1719999999999999</v>
      </c>
      <c r="AA131" s="20">
        <v>2.5194000000000001</v>
      </c>
      <c r="AB131" s="20">
        <v>1.669</v>
      </c>
    </row>
    <row r="132" spans="1:28">
      <c r="A132" s="2">
        <v>41064</v>
      </c>
      <c r="B132" s="20">
        <v>0.25</v>
      </c>
      <c r="C132" s="20">
        <v>3.56E-2</v>
      </c>
      <c r="D132" s="20" t="s">
        <v>110</v>
      </c>
      <c r="E132" s="20">
        <v>0.23974999999999999</v>
      </c>
      <c r="F132" s="20">
        <v>6.59E-2</v>
      </c>
      <c r="G132" s="20">
        <v>5.0999999999999997E-2</v>
      </c>
      <c r="H132" s="20">
        <v>0.46784999999999999</v>
      </c>
      <c r="I132" s="20">
        <v>0.1217</v>
      </c>
      <c r="J132" s="20">
        <v>-1.7000000000000001E-2</v>
      </c>
      <c r="K132" s="20">
        <v>0.7379</v>
      </c>
      <c r="L132" s="20">
        <v>0.1726</v>
      </c>
      <c r="M132" s="20">
        <v>1.7999999999999999E-2</v>
      </c>
      <c r="N132" s="20">
        <v>1.0707</v>
      </c>
      <c r="O132" s="20">
        <v>0.25</v>
      </c>
      <c r="P132" s="20">
        <v>1.2E-2</v>
      </c>
      <c r="Q132" s="20">
        <v>4.0949999999999998</v>
      </c>
      <c r="R132" s="20">
        <v>4.7839999999999998</v>
      </c>
      <c r="S132" s="20">
        <v>0.34350000000000003</v>
      </c>
      <c r="T132" s="20">
        <v>6.3E-2</v>
      </c>
      <c r="U132" s="20">
        <v>0.67610000000000003</v>
      </c>
      <c r="V132" s="20">
        <v>0.35699999999999998</v>
      </c>
      <c r="W132" s="20">
        <v>1.0065999999999999</v>
      </c>
      <c r="X132" s="20">
        <v>0.751</v>
      </c>
      <c r="Y132" s="20">
        <v>1.5239</v>
      </c>
      <c r="Z132" s="20">
        <v>1.208</v>
      </c>
      <c r="AA132" s="20">
        <v>2.5651999999999999</v>
      </c>
      <c r="AB132" s="20">
        <v>1.6989999999999998</v>
      </c>
    </row>
    <row r="133" spans="1:28">
      <c r="A133" s="2">
        <v>41065</v>
      </c>
      <c r="B133" s="20">
        <v>0.25</v>
      </c>
      <c r="C133" s="20">
        <v>5.0799999999999998E-2</v>
      </c>
      <c r="D133" s="20" t="s">
        <v>110</v>
      </c>
      <c r="E133" s="20">
        <v>0.23974999999999999</v>
      </c>
      <c r="F133" s="20">
        <v>7.6100000000000001E-2</v>
      </c>
      <c r="G133" s="20">
        <v>7.8E-2</v>
      </c>
      <c r="H133" s="20">
        <v>0.46784999999999999</v>
      </c>
      <c r="I133" s="20">
        <v>0.1268</v>
      </c>
      <c r="J133" s="20">
        <v>-2.3E-2</v>
      </c>
      <c r="K133" s="20">
        <v>0.7379</v>
      </c>
      <c r="L133" s="20">
        <v>0.1726</v>
      </c>
      <c r="M133" s="20">
        <v>1.2999999999999999E-2</v>
      </c>
      <c r="N133" s="20">
        <v>1.0707</v>
      </c>
      <c r="O133" s="20">
        <v>0.25</v>
      </c>
      <c r="P133" s="20">
        <v>0.01</v>
      </c>
      <c r="Q133" s="20">
        <v>4.0309999999999997</v>
      </c>
      <c r="R133" s="20">
        <v>4.6710000000000003</v>
      </c>
      <c r="S133" s="20">
        <v>0.3382</v>
      </c>
      <c r="T133" s="20">
        <v>6.8000000000000005E-2</v>
      </c>
      <c r="U133" s="20">
        <v>0.67930000000000001</v>
      </c>
      <c r="V133" s="20">
        <v>0.376</v>
      </c>
      <c r="W133" s="20">
        <v>1.0459000000000001</v>
      </c>
      <c r="X133" s="20">
        <v>0.76200000000000001</v>
      </c>
      <c r="Y133" s="20">
        <v>1.5744</v>
      </c>
      <c r="Z133" s="20">
        <v>1.208</v>
      </c>
      <c r="AA133" s="20">
        <v>2.6419999999999999</v>
      </c>
      <c r="AB133" s="20">
        <v>1.7029999999999998</v>
      </c>
    </row>
    <row r="134" spans="1:28">
      <c r="A134" s="2">
        <v>41066</v>
      </c>
      <c r="B134" s="20">
        <v>0.25</v>
      </c>
      <c r="C134" s="20">
        <v>4.07E-2</v>
      </c>
      <c r="D134" s="20" t="s">
        <v>110</v>
      </c>
      <c r="E134" s="20">
        <v>0.24074999999999999</v>
      </c>
      <c r="F134" s="20">
        <v>8.1100000000000005E-2</v>
      </c>
      <c r="G134" s="20">
        <v>7.9000000000000001E-2</v>
      </c>
      <c r="H134" s="20">
        <v>0.46784999999999999</v>
      </c>
      <c r="I134" s="20">
        <v>0.13189999999999999</v>
      </c>
      <c r="J134" s="20">
        <v>-2.3E-2</v>
      </c>
      <c r="K134" s="20">
        <v>0.7379</v>
      </c>
      <c r="L134" s="20">
        <v>0.1726</v>
      </c>
      <c r="M134" s="20">
        <v>4.8000000000000001E-2</v>
      </c>
      <c r="N134" s="20">
        <v>1.0707</v>
      </c>
      <c r="O134" s="20">
        <v>0.26190000000000002</v>
      </c>
      <c r="P134" s="20">
        <v>7.0000000000000007E-2</v>
      </c>
      <c r="Q134" s="20">
        <v>3.8660000000000001</v>
      </c>
      <c r="R134" s="20">
        <v>4.4950000000000001</v>
      </c>
      <c r="S134" s="20">
        <v>0.36509999999999998</v>
      </c>
      <c r="T134" s="20">
        <v>0.14699999999999999</v>
      </c>
      <c r="U134" s="20">
        <v>0.73060000000000003</v>
      </c>
      <c r="V134" s="20">
        <v>0.48099999999999998</v>
      </c>
      <c r="W134" s="20">
        <v>1.1087</v>
      </c>
      <c r="X134" s="20">
        <v>0.88100000000000001</v>
      </c>
      <c r="Y134" s="20">
        <v>1.6592</v>
      </c>
      <c r="Z134" s="20">
        <v>1.335</v>
      </c>
      <c r="AA134" s="20">
        <v>2.738</v>
      </c>
      <c r="AB134" s="20">
        <v>1.875</v>
      </c>
    </row>
    <row r="135" spans="1:28">
      <c r="A135" s="2">
        <v>41067</v>
      </c>
      <c r="B135" s="20">
        <v>0.25</v>
      </c>
      <c r="C135" s="20">
        <v>3.56E-2</v>
      </c>
      <c r="D135" s="20" t="s">
        <v>110</v>
      </c>
      <c r="E135" s="20">
        <v>0.24074999999999999</v>
      </c>
      <c r="F135" s="20">
        <v>7.6100000000000001E-2</v>
      </c>
      <c r="G135" s="20">
        <v>8.3000000000000004E-2</v>
      </c>
      <c r="H135" s="20">
        <v>0.46784999999999999</v>
      </c>
      <c r="I135" s="20">
        <v>0.13189999999999999</v>
      </c>
      <c r="J135" s="20">
        <v>-3.5000000000000003E-2</v>
      </c>
      <c r="K135" s="20">
        <v>0.7369</v>
      </c>
      <c r="L135" s="20">
        <v>0.16750000000000001</v>
      </c>
      <c r="M135" s="20">
        <v>5.8000000000000003E-2</v>
      </c>
      <c r="N135" s="20">
        <v>1.0697000000000001</v>
      </c>
      <c r="O135" s="20">
        <v>0.26579999999999998</v>
      </c>
      <c r="P135" s="20">
        <v>7.4999999999999997E-2</v>
      </c>
      <c r="Q135" s="20">
        <v>3.774</v>
      </c>
      <c r="R135" s="20">
        <v>4.1619999999999999</v>
      </c>
      <c r="S135" s="20">
        <v>0.36249999999999999</v>
      </c>
      <c r="T135" s="20">
        <v>0.155</v>
      </c>
      <c r="U135" s="20">
        <v>0.70979999999999999</v>
      </c>
      <c r="V135" s="20">
        <v>0.49</v>
      </c>
      <c r="W135" s="20">
        <v>1.0807</v>
      </c>
      <c r="X135" s="20">
        <v>0.90600000000000003</v>
      </c>
      <c r="Y135" s="20">
        <v>1.6388</v>
      </c>
      <c r="Z135" s="20">
        <v>1.375</v>
      </c>
      <c r="AA135" s="20">
        <v>2.7401999999999997</v>
      </c>
      <c r="AB135" s="20">
        <v>1.952</v>
      </c>
    </row>
    <row r="136" spans="1:28">
      <c r="A136" s="2">
        <v>41068</v>
      </c>
      <c r="B136" s="20">
        <v>0.25</v>
      </c>
      <c r="C136" s="20">
        <v>3.0499999999999999E-2</v>
      </c>
      <c r="D136" s="20" t="s">
        <v>110</v>
      </c>
      <c r="E136" s="20">
        <v>0.24074999999999999</v>
      </c>
      <c r="F136" s="20">
        <v>7.6100000000000001E-2</v>
      </c>
      <c r="G136" s="20">
        <v>8.4000000000000005E-2</v>
      </c>
      <c r="H136" s="20">
        <v>0.46784999999999999</v>
      </c>
      <c r="I136" s="20">
        <v>0.13189999999999999</v>
      </c>
      <c r="J136" s="20">
        <v>-3.5000000000000003E-2</v>
      </c>
      <c r="K136" s="20">
        <v>0.7369</v>
      </c>
      <c r="L136" s="20">
        <v>0.16750000000000001</v>
      </c>
      <c r="M136" s="20">
        <v>2.4E-2</v>
      </c>
      <c r="N136" s="20">
        <v>1.0702</v>
      </c>
      <c r="O136" s="20">
        <v>0.26590000000000003</v>
      </c>
      <c r="P136" s="20">
        <v>4.2999999999999997E-2</v>
      </c>
      <c r="Q136" s="20">
        <v>3.883</v>
      </c>
      <c r="R136" s="20">
        <v>4.2329999999999997</v>
      </c>
      <c r="S136" s="20">
        <v>0.36549999999999999</v>
      </c>
      <c r="T136" s="20">
        <v>0.121</v>
      </c>
      <c r="U136" s="20">
        <v>0.71150000000000002</v>
      </c>
      <c r="V136" s="20">
        <v>0.44500000000000001</v>
      </c>
      <c r="W136" s="20">
        <v>1.0875999999999999</v>
      </c>
      <c r="X136" s="20">
        <v>0.86199999999999999</v>
      </c>
      <c r="Y136" s="20">
        <v>1.6353</v>
      </c>
      <c r="Z136" s="20">
        <v>1.329</v>
      </c>
      <c r="AA136" s="20">
        <v>2.7454000000000001</v>
      </c>
      <c r="AB136" s="20">
        <v>1.9039999999999999</v>
      </c>
    </row>
    <row r="137" spans="1:28">
      <c r="A137" s="2">
        <v>41071</v>
      </c>
      <c r="B137" s="20">
        <v>0.25</v>
      </c>
      <c r="C137" s="20">
        <v>3.0499999999999999E-2</v>
      </c>
      <c r="D137" s="20" t="s">
        <v>110</v>
      </c>
      <c r="E137" s="20">
        <v>0.24074999999999999</v>
      </c>
      <c r="F137" s="20">
        <v>7.6100000000000001E-2</v>
      </c>
      <c r="G137" s="20">
        <v>8.5999999999999993E-2</v>
      </c>
      <c r="H137" s="20">
        <v>0.46784999999999999</v>
      </c>
      <c r="I137" s="20">
        <v>0.13700000000000001</v>
      </c>
      <c r="J137" s="20">
        <v>2.5999999999999999E-2</v>
      </c>
      <c r="K137" s="20">
        <v>0.7369</v>
      </c>
      <c r="L137" s="20">
        <v>0.16750000000000001</v>
      </c>
      <c r="M137" s="20">
        <v>3.4000000000000002E-2</v>
      </c>
      <c r="N137" s="20">
        <v>1.0702</v>
      </c>
      <c r="O137" s="20">
        <v>0.26590000000000003</v>
      </c>
      <c r="P137" s="20">
        <v>5.8000000000000003E-2</v>
      </c>
      <c r="Q137" s="20">
        <v>4.194</v>
      </c>
      <c r="R137" s="20">
        <v>4.5049999999999999</v>
      </c>
      <c r="S137" s="20">
        <v>0.35749999999999998</v>
      </c>
      <c r="T137" s="20">
        <v>0.13300000000000001</v>
      </c>
      <c r="U137" s="20">
        <v>0.68430000000000002</v>
      </c>
      <c r="V137" s="20">
        <v>0.437</v>
      </c>
      <c r="W137" s="20">
        <v>1.0387999999999999</v>
      </c>
      <c r="X137" s="20">
        <v>0.84299999999999997</v>
      </c>
      <c r="Y137" s="20">
        <v>1.5859999999999999</v>
      </c>
      <c r="Z137" s="20">
        <v>1.3049999999999999</v>
      </c>
      <c r="AA137" s="20">
        <v>2.7082999999999999</v>
      </c>
      <c r="AB137" s="20">
        <v>1.9020000000000001</v>
      </c>
    </row>
    <row r="138" spans="1:28">
      <c r="A138" s="2">
        <v>41072</v>
      </c>
      <c r="B138" s="20">
        <v>0.25</v>
      </c>
      <c r="C138" s="20">
        <v>5.5899999999999998E-2</v>
      </c>
      <c r="D138" s="20" t="s">
        <v>110</v>
      </c>
      <c r="E138" s="20">
        <v>0.24074999999999999</v>
      </c>
      <c r="F138" s="20">
        <v>8.6199999999999999E-2</v>
      </c>
      <c r="G138" s="20">
        <v>8.6999999999999994E-2</v>
      </c>
      <c r="H138" s="20">
        <v>0.46784999999999999</v>
      </c>
      <c r="I138" s="20">
        <v>0.1424</v>
      </c>
      <c r="J138" s="20">
        <v>2.5999999999999999E-2</v>
      </c>
      <c r="K138" s="20">
        <v>0.7369</v>
      </c>
      <c r="L138" s="20">
        <v>0.1726</v>
      </c>
      <c r="M138" s="20">
        <v>5.3999999999999999E-2</v>
      </c>
      <c r="N138" s="20">
        <v>1.0707</v>
      </c>
      <c r="O138" s="20">
        <v>0.28989999999999999</v>
      </c>
      <c r="P138" s="20">
        <v>9.5000000000000001E-2</v>
      </c>
      <c r="Q138" s="20">
        <v>4.5</v>
      </c>
      <c r="R138" s="20">
        <v>4.8</v>
      </c>
      <c r="S138" s="20">
        <v>0.40079999999999999</v>
      </c>
      <c r="T138" s="20">
        <v>0.182</v>
      </c>
      <c r="U138" s="20">
        <v>0.74219999999999997</v>
      </c>
      <c r="V138" s="20">
        <v>0.54</v>
      </c>
      <c r="W138" s="20">
        <v>1.1179999999999999</v>
      </c>
      <c r="X138" s="20">
        <v>0.95499999999999996</v>
      </c>
      <c r="Y138" s="20">
        <v>1.6642000000000001</v>
      </c>
      <c r="Z138" s="20">
        <v>1.4239999999999999</v>
      </c>
      <c r="AA138" s="20">
        <v>2.7692999999999999</v>
      </c>
      <c r="AB138" s="20">
        <v>2.0550000000000002</v>
      </c>
    </row>
    <row r="139" spans="1:28">
      <c r="A139" s="2">
        <v>41073</v>
      </c>
      <c r="B139" s="20">
        <v>0.25</v>
      </c>
      <c r="C139" s="20">
        <v>6.0999999999999999E-2</v>
      </c>
      <c r="D139" s="20" t="s">
        <v>110</v>
      </c>
      <c r="E139" s="20">
        <v>0.24174999999999999</v>
      </c>
      <c r="F139" s="20">
        <v>9.1300000000000006E-2</v>
      </c>
      <c r="G139" s="20">
        <v>2.9000000000000001E-2</v>
      </c>
      <c r="H139" s="20">
        <v>0.46784999999999999</v>
      </c>
      <c r="I139" s="20">
        <v>0.1424</v>
      </c>
      <c r="J139" s="20">
        <v>1.6E-2</v>
      </c>
      <c r="K139" s="20">
        <v>0.7379</v>
      </c>
      <c r="L139" s="20">
        <v>0.16750000000000001</v>
      </c>
      <c r="M139" s="20">
        <v>5.5E-2</v>
      </c>
      <c r="N139" s="20">
        <v>1.0707</v>
      </c>
      <c r="O139" s="20">
        <v>0.28999999999999998</v>
      </c>
      <c r="P139" s="20">
        <v>0.126</v>
      </c>
      <c r="Q139" s="20">
        <v>4.6530000000000005</v>
      </c>
      <c r="R139" s="20">
        <v>4.8250000000000002</v>
      </c>
      <c r="S139" s="20">
        <v>0.39340000000000003</v>
      </c>
      <c r="T139" s="20">
        <v>0.21</v>
      </c>
      <c r="U139" s="20">
        <v>0.70199999999999996</v>
      </c>
      <c r="V139" s="20">
        <v>0.58399999999999996</v>
      </c>
      <c r="W139" s="20">
        <v>1.0549999999999999</v>
      </c>
      <c r="X139" s="20">
        <v>1.0069999999999999</v>
      </c>
      <c r="Y139" s="20">
        <v>1.5927</v>
      </c>
      <c r="Z139" s="20">
        <v>1.488</v>
      </c>
      <c r="AA139" s="20">
        <v>2.7082999999999999</v>
      </c>
      <c r="AB139" s="20">
        <v>2.1850000000000001</v>
      </c>
    </row>
    <row r="140" spans="1:28">
      <c r="A140" s="2">
        <v>41074</v>
      </c>
      <c r="B140" s="20">
        <v>0.25</v>
      </c>
      <c r="C140" s="20">
        <v>6.6100000000000006E-2</v>
      </c>
      <c r="D140" s="20" t="s">
        <v>110</v>
      </c>
      <c r="E140" s="20">
        <v>0.24274999999999999</v>
      </c>
      <c r="F140" s="20">
        <v>9.6299999999999997E-2</v>
      </c>
      <c r="G140" s="20">
        <v>6.2E-2</v>
      </c>
      <c r="H140" s="20">
        <v>0.46784999999999999</v>
      </c>
      <c r="I140" s="20">
        <v>0.14749999999999999</v>
      </c>
      <c r="J140" s="20">
        <v>1.0999999999999999E-2</v>
      </c>
      <c r="K140" s="20">
        <v>0.7379</v>
      </c>
      <c r="L140" s="20">
        <v>0.16750000000000001</v>
      </c>
      <c r="M140" s="20">
        <v>4.5999999999999999E-2</v>
      </c>
      <c r="N140" s="20">
        <v>1.0711999999999999</v>
      </c>
      <c r="O140" s="20">
        <v>0.29399999999999998</v>
      </c>
      <c r="P140" s="20">
        <v>8.3000000000000004E-2</v>
      </c>
      <c r="Q140" s="20">
        <v>4.585</v>
      </c>
      <c r="R140" s="20">
        <v>4.915</v>
      </c>
      <c r="S140" s="20">
        <v>0.40379999999999999</v>
      </c>
      <c r="T140" s="20">
        <v>0.16700000000000001</v>
      </c>
      <c r="U140" s="20">
        <v>0.73750000000000004</v>
      </c>
      <c r="V140" s="20">
        <v>0.55200000000000005</v>
      </c>
      <c r="W140" s="20">
        <v>1.1109</v>
      </c>
      <c r="X140" s="20">
        <v>0.99299999999999999</v>
      </c>
      <c r="Y140" s="20">
        <v>1.6419999999999999</v>
      </c>
      <c r="Z140" s="20">
        <v>1.4870000000000001</v>
      </c>
      <c r="AA140" s="20">
        <v>2.7408999999999999</v>
      </c>
      <c r="AB140" s="20">
        <v>2.2010000000000001</v>
      </c>
    </row>
    <row r="141" spans="1:28">
      <c r="A141" s="2">
        <v>41075</v>
      </c>
      <c r="B141" s="20">
        <v>0.25</v>
      </c>
      <c r="C141" s="20">
        <v>4.58E-2</v>
      </c>
      <c r="D141" s="20" t="s">
        <v>110</v>
      </c>
      <c r="E141" s="20">
        <v>0.24274999999999999</v>
      </c>
      <c r="F141" s="20">
        <v>8.6199999999999999E-2</v>
      </c>
      <c r="G141" s="20">
        <v>3.2000000000000001E-2</v>
      </c>
      <c r="H141" s="20">
        <v>0.46784999999999999</v>
      </c>
      <c r="I141" s="20">
        <v>0.1424</v>
      </c>
      <c r="J141" s="20">
        <v>1.0999999999999999E-2</v>
      </c>
      <c r="K141" s="20">
        <v>0.73740000000000006</v>
      </c>
      <c r="L141" s="20">
        <v>0.16239999999999999</v>
      </c>
      <c r="M141" s="20">
        <v>1.6E-2</v>
      </c>
      <c r="N141" s="20">
        <v>1.0695000000000001</v>
      </c>
      <c r="O141" s="20">
        <v>0.27010000000000001</v>
      </c>
      <c r="P141" s="20">
        <v>6.8000000000000005E-2</v>
      </c>
      <c r="Q141" s="20">
        <v>4.3959999999999999</v>
      </c>
      <c r="R141" s="20">
        <v>4.923</v>
      </c>
      <c r="S141" s="20">
        <v>0.36709999999999998</v>
      </c>
      <c r="T141" s="20">
        <v>0.14099999999999999</v>
      </c>
      <c r="U141" s="20">
        <v>0.67159999999999997</v>
      </c>
      <c r="V141" s="20">
        <v>0.51100000000000001</v>
      </c>
      <c r="W141" s="20">
        <v>1.0431999999999999</v>
      </c>
      <c r="X141" s="20">
        <v>0.94699999999999995</v>
      </c>
      <c r="Y141" s="20">
        <v>1.5773000000000001</v>
      </c>
      <c r="Z141" s="20">
        <v>1.4370000000000001</v>
      </c>
      <c r="AA141" s="20">
        <v>2.6840000000000002</v>
      </c>
      <c r="AB141" s="20">
        <v>2.0939999999999999</v>
      </c>
    </row>
    <row r="142" spans="1:28">
      <c r="A142" s="2">
        <v>41078</v>
      </c>
      <c r="B142" s="20">
        <v>0.25</v>
      </c>
      <c r="C142" s="20">
        <v>4.07E-2</v>
      </c>
      <c r="D142" s="20" t="s">
        <v>110</v>
      </c>
      <c r="E142" s="20">
        <v>0.24374999999999999</v>
      </c>
      <c r="F142" s="20">
        <v>7.6100000000000001E-2</v>
      </c>
      <c r="G142" s="20">
        <v>6.4000000000000001E-2</v>
      </c>
      <c r="H142" s="20">
        <v>0.46784999999999999</v>
      </c>
      <c r="I142" s="20">
        <v>0.1424</v>
      </c>
      <c r="J142" s="20">
        <v>-2.7E-2</v>
      </c>
      <c r="K142" s="20">
        <v>0.7369</v>
      </c>
      <c r="L142" s="20">
        <v>0.16750000000000001</v>
      </c>
      <c r="M142" s="20">
        <v>1E-3</v>
      </c>
      <c r="N142" s="20">
        <v>1.0695000000000001</v>
      </c>
      <c r="O142" s="20">
        <v>0.28220000000000001</v>
      </c>
      <c r="P142" s="20">
        <v>2.5000000000000001E-2</v>
      </c>
      <c r="Q142" s="20">
        <v>4.4610000000000003</v>
      </c>
      <c r="R142" s="20">
        <v>5.3479999999999999</v>
      </c>
      <c r="S142" s="20">
        <v>0.37240000000000001</v>
      </c>
      <c r="T142" s="20">
        <v>0.10100000000000001</v>
      </c>
      <c r="U142" s="20">
        <v>0.68130000000000002</v>
      </c>
      <c r="V142" s="20">
        <v>0.46800000000000003</v>
      </c>
      <c r="W142" s="20">
        <v>1.0455000000000001</v>
      </c>
      <c r="X142" s="20">
        <v>0.91400000000000003</v>
      </c>
      <c r="Y142" s="20">
        <v>1.5737999999999999</v>
      </c>
      <c r="Z142" s="20">
        <v>1.4119999999999999</v>
      </c>
      <c r="AA142" s="20">
        <v>2.6606000000000001</v>
      </c>
      <c r="AB142" s="20">
        <v>2.0819999999999999</v>
      </c>
    </row>
    <row r="143" spans="1:28">
      <c r="A143" s="2">
        <v>41079</v>
      </c>
      <c r="B143" s="20">
        <v>0.25</v>
      </c>
      <c r="C143" s="20">
        <v>2.0299999999999999E-2</v>
      </c>
      <c r="D143" s="20" t="s">
        <v>110</v>
      </c>
      <c r="E143" s="20">
        <v>0.24374999999999999</v>
      </c>
      <c r="F143" s="20">
        <v>8.6400000000000005E-2</v>
      </c>
      <c r="G143" s="20">
        <v>3.3000000000000002E-2</v>
      </c>
      <c r="H143" s="20">
        <v>0.46784999999999999</v>
      </c>
      <c r="I143" s="20">
        <v>0.14199999999999999</v>
      </c>
      <c r="J143" s="20">
        <v>-2.7E-2</v>
      </c>
      <c r="K143" s="20">
        <v>0.73740000000000006</v>
      </c>
      <c r="L143" s="20">
        <v>0.16750000000000001</v>
      </c>
      <c r="M143" s="20">
        <v>2.7E-2</v>
      </c>
      <c r="N143" s="20">
        <v>1.0695000000000001</v>
      </c>
      <c r="O143" s="20">
        <v>0.2903</v>
      </c>
      <c r="P143" s="20">
        <v>8.5999999999999993E-2</v>
      </c>
      <c r="Q143" s="20">
        <v>4.26</v>
      </c>
      <c r="R143" s="20">
        <v>5.2119999999999997</v>
      </c>
      <c r="S143" s="20">
        <v>0.38290000000000002</v>
      </c>
      <c r="T143" s="20">
        <v>0.17299999999999999</v>
      </c>
      <c r="U143" s="20">
        <v>0.70389999999999997</v>
      </c>
      <c r="V143" s="20">
        <v>0.57799999999999996</v>
      </c>
      <c r="W143" s="20">
        <v>1.0828</v>
      </c>
      <c r="X143" s="20">
        <v>1.0289999999999999</v>
      </c>
      <c r="Y143" s="20">
        <v>1.6196999999999999</v>
      </c>
      <c r="Z143" s="20">
        <v>1.5310000000000001</v>
      </c>
      <c r="AA143" s="20">
        <v>2.7332999999999998</v>
      </c>
      <c r="AB143" s="20">
        <v>2.2210000000000001</v>
      </c>
    </row>
    <row r="144" spans="1:28">
      <c r="A144" s="2">
        <v>41080</v>
      </c>
      <c r="B144" s="20">
        <v>0.25</v>
      </c>
      <c r="C144" s="20">
        <v>5.0799999999999998E-2</v>
      </c>
      <c r="D144" s="20" t="s">
        <v>110</v>
      </c>
      <c r="E144" s="20">
        <v>0.24525</v>
      </c>
      <c r="F144" s="20">
        <v>8.1299999999999997E-2</v>
      </c>
      <c r="G144" s="20">
        <v>6.7000000000000004E-2</v>
      </c>
      <c r="H144" s="20">
        <v>0.46760000000000002</v>
      </c>
      <c r="I144" s="20">
        <v>0.14710000000000001</v>
      </c>
      <c r="J144" s="20">
        <v>-2.1999999999999999E-2</v>
      </c>
      <c r="K144" s="20">
        <v>0.73740000000000006</v>
      </c>
      <c r="L144" s="20">
        <v>0.1726</v>
      </c>
      <c r="M144" s="20">
        <v>4.8000000000000001E-2</v>
      </c>
      <c r="N144" s="20">
        <v>1.0685</v>
      </c>
      <c r="O144" s="20">
        <v>0.3105</v>
      </c>
      <c r="P144" s="20">
        <v>0.15</v>
      </c>
      <c r="Q144" s="20">
        <v>3.984</v>
      </c>
      <c r="R144" s="20">
        <v>4.9379999999999997</v>
      </c>
      <c r="S144" s="20">
        <v>0.41980000000000001</v>
      </c>
      <c r="T144" s="20">
        <v>0.24399999999999999</v>
      </c>
      <c r="U144" s="20">
        <v>0.75239999999999996</v>
      </c>
      <c r="V144" s="20">
        <v>0.66200000000000003</v>
      </c>
      <c r="W144" s="20">
        <v>1.125</v>
      </c>
      <c r="X144" s="20">
        <v>1.113</v>
      </c>
      <c r="Y144" s="20">
        <v>1.6572</v>
      </c>
      <c r="Z144" s="20">
        <v>1.615</v>
      </c>
      <c r="AA144" s="20">
        <v>2.7355999999999998</v>
      </c>
      <c r="AB144" s="20">
        <v>2.282</v>
      </c>
    </row>
    <row r="145" spans="1:28">
      <c r="A145" s="2">
        <v>41081</v>
      </c>
      <c r="B145" s="20">
        <v>0.25</v>
      </c>
      <c r="C145" s="20">
        <v>4.07E-2</v>
      </c>
      <c r="D145" s="20" t="s">
        <v>110</v>
      </c>
      <c r="E145" s="20">
        <v>0.24525</v>
      </c>
      <c r="F145" s="20">
        <v>7.6300000000000007E-2</v>
      </c>
      <c r="G145" s="20">
        <v>7.0999999999999994E-2</v>
      </c>
      <c r="H145" s="20">
        <v>0.46760000000000002</v>
      </c>
      <c r="I145" s="20">
        <v>0.14199999999999999</v>
      </c>
      <c r="J145" s="20">
        <v>-2.8000000000000001E-2</v>
      </c>
      <c r="K145" s="20">
        <v>0.73740000000000006</v>
      </c>
      <c r="L145" s="20">
        <v>0.1726</v>
      </c>
      <c r="M145" s="20">
        <v>3.7999999999999999E-2</v>
      </c>
      <c r="N145" s="20">
        <v>1.0685</v>
      </c>
      <c r="O145" s="20">
        <v>0.29849999999999999</v>
      </c>
      <c r="P145" s="20">
        <v>0.105</v>
      </c>
      <c r="Q145" s="20">
        <v>3.7530000000000001</v>
      </c>
      <c r="R145" s="20">
        <v>4.5789999999999997</v>
      </c>
      <c r="S145" s="20">
        <v>0.40670000000000001</v>
      </c>
      <c r="T145" s="20">
        <v>0.193</v>
      </c>
      <c r="U145" s="20">
        <v>0.72340000000000004</v>
      </c>
      <c r="V145" s="20">
        <v>0.60199999999999998</v>
      </c>
      <c r="W145" s="20">
        <v>1.0945</v>
      </c>
      <c r="X145" s="20">
        <v>1.0409999999999999</v>
      </c>
      <c r="Y145" s="20">
        <v>1.6162000000000001</v>
      </c>
      <c r="Z145" s="20">
        <v>1.534</v>
      </c>
      <c r="AA145" s="20">
        <v>2.6867999999999999</v>
      </c>
      <c r="AB145" s="20">
        <v>2.1920000000000002</v>
      </c>
    </row>
    <row r="146" spans="1:28">
      <c r="A146" s="2">
        <v>41082</v>
      </c>
      <c r="B146" s="20">
        <v>0.25</v>
      </c>
      <c r="C146" s="20">
        <v>3.56E-2</v>
      </c>
      <c r="D146" s="20" t="s">
        <v>110</v>
      </c>
      <c r="E146" s="20">
        <v>0.24525</v>
      </c>
      <c r="F146" s="20">
        <v>7.6300000000000007E-2</v>
      </c>
      <c r="G146" s="20">
        <v>7.1999999999999995E-2</v>
      </c>
      <c r="H146" s="20">
        <v>0.46160000000000001</v>
      </c>
      <c r="I146" s="20">
        <v>0.14199999999999999</v>
      </c>
      <c r="J146" s="20">
        <v>-1.7000000000000001E-2</v>
      </c>
      <c r="K146" s="20">
        <v>0.73440000000000005</v>
      </c>
      <c r="L146" s="20">
        <v>0.1726</v>
      </c>
      <c r="M146" s="20">
        <v>4.3999999999999997E-2</v>
      </c>
      <c r="N146" s="20">
        <v>1.0685</v>
      </c>
      <c r="O146" s="20">
        <v>0.30280000000000001</v>
      </c>
      <c r="P146" s="20">
        <v>0.13500000000000001</v>
      </c>
      <c r="Q146" s="20">
        <v>3.73</v>
      </c>
      <c r="R146" s="20">
        <v>4.3520000000000003</v>
      </c>
      <c r="S146" s="20">
        <v>0.41210000000000002</v>
      </c>
      <c r="T146" s="20">
        <v>0.22600000000000001</v>
      </c>
      <c r="U146" s="20">
        <v>0.75429999999999997</v>
      </c>
      <c r="V146" s="20">
        <v>0.64200000000000002</v>
      </c>
      <c r="W146" s="20">
        <v>1.1437999999999999</v>
      </c>
      <c r="X146" s="20">
        <v>1.085</v>
      </c>
      <c r="Y146" s="20">
        <v>1.6741999999999999</v>
      </c>
      <c r="Z146" s="20">
        <v>1.581</v>
      </c>
      <c r="AA146" s="20">
        <v>2.7616000000000001</v>
      </c>
      <c r="AB146" s="20">
        <v>2.2509999999999999</v>
      </c>
    </row>
    <row r="147" spans="1:28">
      <c r="A147" s="2">
        <v>41085</v>
      </c>
      <c r="B147" s="20">
        <v>0.25</v>
      </c>
      <c r="C147" s="20">
        <v>3.56E-2</v>
      </c>
      <c r="D147" s="20" t="s">
        <v>110</v>
      </c>
      <c r="E147" s="20">
        <v>0.24525</v>
      </c>
      <c r="F147" s="20">
        <v>7.6300000000000007E-2</v>
      </c>
      <c r="G147" s="20">
        <v>0.11</v>
      </c>
      <c r="H147" s="20">
        <v>0.46060000000000001</v>
      </c>
      <c r="I147" s="20">
        <v>0.14199999999999999</v>
      </c>
      <c r="J147" s="20">
        <v>-1.7000000000000001E-2</v>
      </c>
      <c r="K147" s="20">
        <v>0.7339</v>
      </c>
      <c r="L147" s="20">
        <v>0.1726</v>
      </c>
      <c r="M147" s="20">
        <v>9.9000000000000005E-2</v>
      </c>
      <c r="N147" s="20">
        <v>1.0660000000000001</v>
      </c>
      <c r="O147" s="20">
        <v>0.29470000000000002</v>
      </c>
      <c r="P147" s="20">
        <v>7.3999999999999996E-2</v>
      </c>
      <c r="Q147" s="20">
        <v>4.2960000000000003</v>
      </c>
      <c r="R147" s="20">
        <v>4.7409999999999997</v>
      </c>
      <c r="S147" s="20">
        <v>0.39350000000000002</v>
      </c>
      <c r="T147" s="20">
        <v>0.14799999999999999</v>
      </c>
      <c r="U147" s="20">
        <v>0.70579999999999998</v>
      </c>
      <c r="V147" s="20">
        <v>0.53300000000000003</v>
      </c>
      <c r="W147" s="20">
        <v>1.0757000000000001</v>
      </c>
      <c r="X147" s="20">
        <v>0.97</v>
      </c>
      <c r="Y147" s="20">
        <v>1.6024</v>
      </c>
      <c r="Z147" s="20">
        <v>1.4630000000000001</v>
      </c>
      <c r="AA147" s="20">
        <v>2.6764999999999999</v>
      </c>
      <c r="AB147" s="20">
        <v>2.1629999999999998</v>
      </c>
    </row>
    <row r="148" spans="1:28">
      <c r="A148" s="2">
        <v>41086</v>
      </c>
      <c r="B148" s="20">
        <v>0.25</v>
      </c>
      <c r="C148" s="20">
        <v>4.07E-2</v>
      </c>
      <c r="D148" s="20" t="s">
        <v>110</v>
      </c>
      <c r="E148" s="20">
        <v>0.24525</v>
      </c>
      <c r="F148" s="20">
        <v>8.6199999999999999E-2</v>
      </c>
      <c r="G148" s="20">
        <v>0.113</v>
      </c>
      <c r="H148" s="20">
        <v>0.46060000000000001</v>
      </c>
      <c r="I148" s="20">
        <v>0.1522</v>
      </c>
      <c r="J148" s="20">
        <v>-1.7000000000000001E-2</v>
      </c>
      <c r="K148" s="20">
        <v>0.73440000000000005</v>
      </c>
      <c r="L148" s="20">
        <v>0.1827</v>
      </c>
      <c r="M148" s="20">
        <v>8.4000000000000005E-2</v>
      </c>
      <c r="N148" s="20">
        <v>1.0669999999999999</v>
      </c>
      <c r="O148" s="20">
        <v>0.307</v>
      </c>
      <c r="P148" s="20">
        <v>0.1</v>
      </c>
      <c r="Q148" s="20">
        <v>4.6219999999999999</v>
      </c>
      <c r="R148" s="20">
        <v>5.133</v>
      </c>
      <c r="S148" s="20">
        <v>0.40679999999999999</v>
      </c>
      <c r="T148" s="20">
        <v>0.17399999999999999</v>
      </c>
      <c r="U148" s="20">
        <v>0.72199999999999998</v>
      </c>
      <c r="V148" s="20">
        <v>0.56499999999999995</v>
      </c>
      <c r="W148" s="20">
        <v>1.0921000000000001</v>
      </c>
      <c r="X148" s="20">
        <v>1.006</v>
      </c>
      <c r="Y148" s="20">
        <v>1.6261999999999999</v>
      </c>
      <c r="Z148" s="20">
        <v>1.5049999999999999</v>
      </c>
      <c r="AA148" s="20">
        <v>2.7</v>
      </c>
      <c r="AB148" s="20">
        <v>2.2330000000000001</v>
      </c>
    </row>
    <row r="149" spans="1:28">
      <c r="A149" s="2">
        <v>41087</v>
      </c>
      <c r="B149" s="20">
        <v>0.25</v>
      </c>
      <c r="C149" s="20">
        <v>5.5899999999999998E-2</v>
      </c>
      <c r="D149" s="20" t="s">
        <v>110</v>
      </c>
      <c r="E149" s="20">
        <v>0.24525</v>
      </c>
      <c r="F149" s="20">
        <v>8.6199999999999999E-2</v>
      </c>
      <c r="G149" s="20">
        <v>3.7999999999999999E-2</v>
      </c>
      <c r="H149" s="20">
        <v>0.46060000000000001</v>
      </c>
      <c r="I149" s="20">
        <v>0.1573</v>
      </c>
      <c r="J149" s="20">
        <v>-1.7000000000000001E-2</v>
      </c>
      <c r="K149" s="20">
        <v>0.73440000000000005</v>
      </c>
      <c r="L149" s="20">
        <v>0.19800000000000001</v>
      </c>
      <c r="M149" s="20">
        <v>0.08</v>
      </c>
      <c r="N149" s="20">
        <v>1.0674999999999999</v>
      </c>
      <c r="O149" s="20">
        <v>0.309</v>
      </c>
      <c r="P149" s="20">
        <v>0.126</v>
      </c>
      <c r="Q149" s="20">
        <v>4.5510000000000002</v>
      </c>
      <c r="R149" s="20">
        <v>5.3040000000000003</v>
      </c>
      <c r="S149" s="20">
        <v>0.4042</v>
      </c>
      <c r="T149" s="20">
        <v>0.20899999999999999</v>
      </c>
      <c r="U149" s="20">
        <v>0.71560000000000001</v>
      </c>
      <c r="V149" s="20">
        <v>0.627</v>
      </c>
      <c r="W149" s="20">
        <v>1.0804</v>
      </c>
      <c r="X149" s="20">
        <v>1.0680000000000001</v>
      </c>
      <c r="Y149" s="20">
        <v>1.6177000000000001</v>
      </c>
      <c r="Z149" s="20">
        <v>1.5669999999999999</v>
      </c>
      <c r="AA149" s="20">
        <v>2.6917999999999997</v>
      </c>
      <c r="AB149" s="20">
        <v>2.2879999999999998</v>
      </c>
    </row>
    <row r="150" spans="1:28">
      <c r="A150" s="2">
        <v>41088</v>
      </c>
      <c r="B150" s="20">
        <v>0.25</v>
      </c>
      <c r="C150" s="20">
        <v>1.5299999999999999E-2</v>
      </c>
      <c r="D150" s="20" t="s">
        <v>110</v>
      </c>
      <c r="E150" s="20">
        <v>0.24525</v>
      </c>
      <c r="F150" s="20">
        <v>8.1100000000000005E-2</v>
      </c>
      <c r="G150" s="20">
        <v>4.1000000000000002E-2</v>
      </c>
      <c r="H150" s="20">
        <v>0.46060000000000001</v>
      </c>
      <c r="I150" s="20">
        <v>0.1522</v>
      </c>
      <c r="J150" s="20">
        <v>-1.2E-2</v>
      </c>
      <c r="K150" s="20">
        <v>0.73440000000000005</v>
      </c>
      <c r="L150" s="20">
        <v>0.2031</v>
      </c>
      <c r="M150" s="20">
        <v>7.4999999999999997E-2</v>
      </c>
      <c r="N150" s="20">
        <v>1.0680000000000001</v>
      </c>
      <c r="O150" s="20">
        <v>0.30109999999999998</v>
      </c>
      <c r="P150" s="20">
        <v>0.106</v>
      </c>
      <c r="Q150" s="20">
        <v>4.2539999999999996</v>
      </c>
      <c r="R150" s="20">
        <v>5.3339999999999996</v>
      </c>
      <c r="S150" s="20">
        <v>0.3962</v>
      </c>
      <c r="T150" s="20">
        <v>0.183</v>
      </c>
      <c r="U150" s="20">
        <v>0.68779999999999997</v>
      </c>
      <c r="V150" s="20">
        <v>0.57399999999999995</v>
      </c>
      <c r="W150" s="20">
        <v>1.0405</v>
      </c>
      <c r="X150" s="20">
        <v>1.0109999999999999</v>
      </c>
      <c r="Y150" s="20">
        <v>1.5768</v>
      </c>
      <c r="Z150" s="20">
        <v>1.5129999999999999</v>
      </c>
      <c r="AA150" s="20">
        <v>2.6757</v>
      </c>
      <c r="AB150" s="20">
        <v>2.2690000000000001</v>
      </c>
    </row>
    <row r="151" spans="1:28">
      <c r="A151" s="2">
        <v>41089</v>
      </c>
      <c r="B151" s="20">
        <v>0.25</v>
      </c>
      <c r="C151" s="20">
        <v>3.0499999999999999E-2</v>
      </c>
      <c r="D151" s="20" t="s">
        <v>110</v>
      </c>
      <c r="E151" s="20">
        <v>0.24575</v>
      </c>
      <c r="F151" s="20">
        <v>8.1100000000000005E-2</v>
      </c>
      <c r="G151" s="20">
        <v>4.2000000000000003E-2</v>
      </c>
      <c r="H151" s="20">
        <v>0.46060000000000001</v>
      </c>
      <c r="I151" s="20">
        <v>0.1522</v>
      </c>
      <c r="J151" s="20">
        <v>-1.7000000000000001E-2</v>
      </c>
      <c r="K151" s="20">
        <v>0.73440000000000005</v>
      </c>
      <c r="L151" s="20">
        <v>0.2031</v>
      </c>
      <c r="M151" s="20">
        <v>8.1000000000000003E-2</v>
      </c>
      <c r="N151" s="20">
        <v>1.0680000000000001</v>
      </c>
      <c r="O151" s="20">
        <v>0.30109999999999998</v>
      </c>
      <c r="P151" s="20">
        <v>0.124</v>
      </c>
      <c r="Q151" s="20">
        <v>3.4430000000000001</v>
      </c>
      <c r="R151" s="20">
        <v>4.2009999999999996</v>
      </c>
      <c r="S151" s="20">
        <v>0.39360000000000001</v>
      </c>
      <c r="T151" s="20">
        <v>0.20599999999999999</v>
      </c>
      <c r="U151" s="20">
        <v>0.71809999999999996</v>
      </c>
      <c r="V151" s="20">
        <v>0.61099999999999999</v>
      </c>
      <c r="W151" s="20">
        <v>1.1047</v>
      </c>
      <c r="X151" s="20">
        <v>1.0649999999999999</v>
      </c>
      <c r="Y151" s="20">
        <v>1.6449</v>
      </c>
      <c r="Z151" s="20">
        <v>1.583</v>
      </c>
      <c r="AA151" s="20">
        <v>2.7532999999999999</v>
      </c>
      <c r="AB151" s="20">
        <v>2.33</v>
      </c>
    </row>
    <row r="152" spans="1:28">
      <c r="A152" s="2">
        <v>41092</v>
      </c>
      <c r="B152" s="20">
        <v>0.25</v>
      </c>
      <c r="C152" s="20">
        <v>3.56E-2</v>
      </c>
      <c r="D152" s="20" t="s">
        <v>110</v>
      </c>
      <c r="E152" s="20">
        <v>0.24475</v>
      </c>
      <c r="F152" s="20">
        <v>7.0999999999999994E-2</v>
      </c>
      <c r="G152" s="20">
        <v>0</v>
      </c>
      <c r="H152" s="20">
        <v>0.46060000000000001</v>
      </c>
      <c r="I152" s="20">
        <v>0.14710000000000001</v>
      </c>
      <c r="J152" s="20">
        <v>-1.7999999999999999E-2</v>
      </c>
      <c r="K152" s="20">
        <v>0.73440000000000005</v>
      </c>
      <c r="L152" s="20">
        <v>0.19800000000000001</v>
      </c>
      <c r="M152" s="20">
        <v>7.0999999999999994E-2</v>
      </c>
      <c r="N152" s="20">
        <v>1.0695000000000001</v>
      </c>
      <c r="O152" s="20">
        <v>0.29330000000000001</v>
      </c>
      <c r="P152" s="20">
        <v>9.8000000000000004E-2</v>
      </c>
      <c r="Q152" s="20">
        <v>3.3639999999999999</v>
      </c>
      <c r="R152" s="20">
        <v>4.1269999999999998</v>
      </c>
      <c r="S152" s="20">
        <v>0.37769999999999998</v>
      </c>
      <c r="T152" s="20">
        <v>0.17599999999999999</v>
      </c>
      <c r="U152" s="20">
        <v>0.67349999999999999</v>
      </c>
      <c r="V152" s="20">
        <v>0.56599999999999995</v>
      </c>
      <c r="W152" s="20">
        <v>1.0465</v>
      </c>
      <c r="X152" s="20">
        <v>1.0109999999999999</v>
      </c>
      <c r="Y152" s="20">
        <v>1.5885</v>
      </c>
      <c r="Z152" s="20">
        <v>1.5190000000000001</v>
      </c>
      <c r="AA152" s="20">
        <v>2.6962000000000002</v>
      </c>
      <c r="AB152" s="20">
        <v>2.3029999999999999</v>
      </c>
    </row>
    <row r="153" spans="1:28">
      <c r="A153" s="2">
        <v>41093</v>
      </c>
      <c r="B153" s="20">
        <v>0.25</v>
      </c>
      <c r="C153" s="20">
        <v>4.58E-2</v>
      </c>
      <c r="D153" s="20" t="s">
        <v>110</v>
      </c>
      <c r="E153" s="20">
        <v>0.24575</v>
      </c>
      <c r="F153" s="20">
        <v>8.1100000000000005E-2</v>
      </c>
      <c r="G153" s="20">
        <v>4.3999999999999997E-2</v>
      </c>
      <c r="H153" s="20">
        <v>0.46060000000000001</v>
      </c>
      <c r="I153" s="20">
        <v>0.14199999999999999</v>
      </c>
      <c r="J153" s="20">
        <v>-2.4E-2</v>
      </c>
      <c r="K153" s="20">
        <v>0.73440000000000005</v>
      </c>
      <c r="L153" s="20">
        <v>0.19800000000000001</v>
      </c>
      <c r="M153" s="20">
        <v>7.0999999999999994E-2</v>
      </c>
      <c r="N153" s="20">
        <v>1.0695000000000001</v>
      </c>
      <c r="O153" s="20">
        <v>0.30130000000000001</v>
      </c>
      <c r="P153" s="20">
        <v>0.09</v>
      </c>
      <c r="Q153" s="20">
        <v>3.1659999999999999</v>
      </c>
      <c r="R153" s="20">
        <v>3.919</v>
      </c>
      <c r="S153" s="20">
        <v>0.38829999999999998</v>
      </c>
      <c r="T153" s="20">
        <v>0.16700000000000001</v>
      </c>
      <c r="U153" s="20">
        <v>0.69569999999999999</v>
      </c>
      <c r="V153" s="20">
        <v>0.55600000000000005</v>
      </c>
      <c r="W153" s="20">
        <v>1.0814999999999999</v>
      </c>
      <c r="X153" s="20">
        <v>1.012</v>
      </c>
      <c r="Y153" s="20">
        <v>1.6294</v>
      </c>
      <c r="Z153" s="20">
        <v>1.5329999999999999</v>
      </c>
      <c r="AA153" s="20">
        <v>2.7427999999999999</v>
      </c>
      <c r="AB153" s="20">
        <v>2.3660000000000001</v>
      </c>
    </row>
    <row r="154" spans="1:28">
      <c r="A154" s="2">
        <v>41094</v>
      </c>
      <c r="B154" s="20">
        <v>0.25</v>
      </c>
      <c r="C154" s="20">
        <v>4.58E-2</v>
      </c>
      <c r="D154" s="20" t="s">
        <v>110</v>
      </c>
      <c r="E154" s="20">
        <v>0.24575</v>
      </c>
      <c r="F154" s="20">
        <v>8.1100000000000005E-2</v>
      </c>
      <c r="G154" s="20">
        <v>0</v>
      </c>
      <c r="H154" s="20">
        <v>0.45960000000000001</v>
      </c>
      <c r="I154" s="20">
        <v>0.14199999999999999</v>
      </c>
      <c r="J154" s="20">
        <v>-3.5999999999999997E-2</v>
      </c>
      <c r="K154" s="20">
        <v>0.73640000000000005</v>
      </c>
      <c r="L154" s="20">
        <v>0.19800000000000001</v>
      </c>
      <c r="M154" s="20">
        <v>4.5999999999999999E-2</v>
      </c>
      <c r="N154" s="20">
        <v>1.0695000000000001</v>
      </c>
      <c r="O154" s="20">
        <v>0.30130000000000001</v>
      </c>
      <c r="P154" s="20">
        <v>7.2999999999999995E-2</v>
      </c>
      <c r="Q154" s="20">
        <v>3.3820000000000001</v>
      </c>
      <c r="R154" s="20">
        <v>4.0209999999999999</v>
      </c>
      <c r="S154" s="20">
        <v>0.38829999999999998</v>
      </c>
      <c r="T154" s="20">
        <v>0.13600000000000001</v>
      </c>
      <c r="U154" s="20">
        <v>0.69569999999999999</v>
      </c>
      <c r="V154" s="20">
        <v>0.48399999999999999</v>
      </c>
      <c r="W154" s="20">
        <v>1.0814999999999999</v>
      </c>
      <c r="X154" s="20">
        <v>0.93500000000000005</v>
      </c>
      <c r="Y154" s="20">
        <v>1.6294</v>
      </c>
      <c r="Z154" s="20">
        <v>1.454</v>
      </c>
      <c r="AA154" s="20">
        <v>2.7427999999999999</v>
      </c>
      <c r="AB154" s="20">
        <v>2.2930000000000001</v>
      </c>
    </row>
    <row r="155" spans="1:28">
      <c r="A155" s="2">
        <v>41095</v>
      </c>
      <c r="B155" s="20">
        <v>0.25</v>
      </c>
      <c r="C155" s="20">
        <v>6.6100000000000006E-2</v>
      </c>
      <c r="D155" s="20" t="s">
        <v>110</v>
      </c>
      <c r="E155" s="20">
        <v>0.24575</v>
      </c>
      <c r="F155" s="20">
        <v>7.0999999999999994E-2</v>
      </c>
      <c r="G155" s="20">
        <v>-4.9000000000000002E-2</v>
      </c>
      <c r="H155" s="20">
        <v>0.45960000000000001</v>
      </c>
      <c r="I155" s="20">
        <v>0.13700000000000001</v>
      </c>
      <c r="J155" s="20">
        <v>-9.7000000000000003E-2</v>
      </c>
      <c r="K155" s="20">
        <v>0.73640000000000005</v>
      </c>
      <c r="L155" s="20">
        <v>0.18779999999999999</v>
      </c>
      <c r="M155" s="20">
        <v>0.02</v>
      </c>
      <c r="N155" s="20">
        <v>1.0695000000000001</v>
      </c>
      <c r="O155" s="20">
        <v>0.28560000000000002</v>
      </c>
      <c r="P155" s="20">
        <v>1.6E-2</v>
      </c>
      <c r="Q155" s="20">
        <v>3.6779999999999999</v>
      </c>
      <c r="R155" s="20">
        <v>4.5250000000000004</v>
      </c>
      <c r="S155" s="20">
        <v>0.37230000000000002</v>
      </c>
      <c r="T155" s="20">
        <v>7.0999999999999994E-2</v>
      </c>
      <c r="U155" s="20">
        <v>0.67020000000000002</v>
      </c>
      <c r="V155" s="20">
        <v>0.39500000000000002</v>
      </c>
      <c r="W155" s="20">
        <v>1.0465</v>
      </c>
      <c r="X155" s="20">
        <v>0.85199999999999998</v>
      </c>
      <c r="Y155" s="20">
        <v>1.5969</v>
      </c>
      <c r="Z155" s="20">
        <v>1.3820000000000001</v>
      </c>
      <c r="AA155" s="20">
        <v>2.7160000000000002</v>
      </c>
      <c r="AB155" s="20">
        <v>2.2530000000000001</v>
      </c>
    </row>
    <row r="156" spans="1:28">
      <c r="A156" s="2">
        <v>41096</v>
      </c>
      <c r="B156" s="20">
        <v>0.25</v>
      </c>
      <c r="C156" s="20">
        <v>5.5899999999999998E-2</v>
      </c>
      <c r="D156" s="20" t="s">
        <v>110</v>
      </c>
      <c r="E156" s="20">
        <v>0.24575</v>
      </c>
      <c r="F156" s="20">
        <v>7.0999999999999994E-2</v>
      </c>
      <c r="G156" s="20">
        <v>-0.1</v>
      </c>
      <c r="H156" s="20">
        <v>0.45760000000000001</v>
      </c>
      <c r="I156" s="20">
        <v>0.13700000000000001</v>
      </c>
      <c r="J156" s="20">
        <v>-9.7000000000000003E-2</v>
      </c>
      <c r="K156" s="20">
        <v>0.73640000000000005</v>
      </c>
      <c r="L156" s="20">
        <v>0.1827</v>
      </c>
      <c r="M156" s="20">
        <v>0</v>
      </c>
      <c r="N156" s="20">
        <v>1.0695000000000001</v>
      </c>
      <c r="O156" s="20">
        <v>0.26979999999999998</v>
      </c>
      <c r="P156" s="20">
        <v>-0.01</v>
      </c>
      <c r="Q156" s="20">
        <v>3.7919999999999998</v>
      </c>
      <c r="R156" s="20">
        <v>4.8280000000000003</v>
      </c>
      <c r="S156" s="20">
        <v>0.35620000000000002</v>
      </c>
      <c r="T156" s="20">
        <v>3.5999999999999997E-2</v>
      </c>
      <c r="U156" s="20">
        <v>0.64290000000000003</v>
      </c>
      <c r="V156" s="20">
        <v>0.34</v>
      </c>
      <c r="W156" s="20">
        <v>1.0069999999999999</v>
      </c>
      <c r="X156" s="20">
        <v>0.79300000000000004</v>
      </c>
      <c r="Y156" s="20">
        <v>1.5491000000000001</v>
      </c>
      <c r="Z156" s="20">
        <v>1.327</v>
      </c>
      <c r="AA156" s="20">
        <v>2.6616</v>
      </c>
      <c r="AB156" s="20">
        <v>2.1789999999999998</v>
      </c>
    </row>
    <row r="157" spans="1:28">
      <c r="A157" s="2">
        <v>41099</v>
      </c>
      <c r="B157" s="20">
        <v>0.25</v>
      </c>
      <c r="C157" s="20">
        <v>5.5899999999999998E-2</v>
      </c>
      <c r="D157" s="20" t="s">
        <v>110</v>
      </c>
      <c r="E157" s="20">
        <v>0.24875</v>
      </c>
      <c r="F157" s="20">
        <v>7.0999999999999994E-2</v>
      </c>
      <c r="G157" s="20">
        <v>-5.0999999999999997E-2</v>
      </c>
      <c r="H157" s="20">
        <v>0.45760000000000001</v>
      </c>
      <c r="I157" s="20">
        <v>0.13700000000000001</v>
      </c>
      <c r="J157" s="20">
        <v>-0.02</v>
      </c>
      <c r="K157" s="20">
        <v>0.73640000000000005</v>
      </c>
      <c r="L157" s="20">
        <v>0.1827</v>
      </c>
      <c r="M157" s="20">
        <v>0.01</v>
      </c>
      <c r="N157" s="20">
        <v>1.0695000000000001</v>
      </c>
      <c r="O157" s="20">
        <v>0.26190000000000002</v>
      </c>
      <c r="P157" s="20">
        <v>-3.0000000000000001E-3</v>
      </c>
      <c r="Q157" s="20">
        <v>4.085</v>
      </c>
      <c r="R157" s="20">
        <v>4.968</v>
      </c>
      <c r="S157" s="20">
        <v>0.35089999999999999</v>
      </c>
      <c r="T157" s="20">
        <v>4.1000000000000002E-2</v>
      </c>
      <c r="U157" s="20">
        <v>0.62529999999999997</v>
      </c>
      <c r="V157" s="20">
        <v>0.34100000000000003</v>
      </c>
      <c r="W157" s="20">
        <v>0.98140000000000005</v>
      </c>
      <c r="X157" s="20">
        <v>0.78700000000000003</v>
      </c>
      <c r="Y157" s="20">
        <v>1.5117</v>
      </c>
      <c r="Z157" s="20">
        <v>1.321</v>
      </c>
      <c r="AA157" s="20">
        <v>2.6208999999999998</v>
      </c>
      <c r="AB157" s="20">
        <v>2.1760000000000002</v>
      </c>
    </row>
    <row r="158" spans="1:28">
      <c r="A158" s="2">
        <v>41100</v>
      </c>
      <c r="B158" s="20">
        <v>0.25</v>
      </c>
      <c r="C158" s="20">
        <v>6.0999999999999999E-2</v>
      </c>
      <c r="D158" s="20" t="s">
        <v>110</v>
      </c>
      <c r="E158" s="20">
        <v>0.24875</v>
      </c>
      <c r="F158" s="20">
        <v>8.6199999999999999E-2</v>
      </c>
      <c r="G158" s="20">
        <v>-5.2999999999999999E-2</v>
      </c>
      <c r="H158" s="20">
        <v>0.45760000000000001</v>
      </c>
      <c r="I158" s="20">
        <v>0.1424</v>
      </c>
      <c r="J158" s="20">
        <v>-6.5000000000000002E-2</v>
      </c>
      <c r="K158" s="20">
        <v>0.73640000000000005</v>
      </c>
      <c r="L158" s="20">
        <v>0.1827</v>
      </c>
      <c r="M158" s="20">
        <v>4.1000000000000002E-2</v>
      </c>
      <c r="N158" s="20">
        <v>1.0695000000000001</v>
      </c>
      <c r="O158" s="20">
        <v>0.26590000000000003</v>
      </c>
      <c r="P158" s="20">
        <v>3.0000000000000001E-3</v>
      </c>
      <c r="Q158" s="20">
        <v>3.9140000000000001</v>
      </c>
      <c r="R158" s="20">
        <v>4.6639999999999997</v>
      </c>
      <c r="S158" s="20">
        <v>0.35349999999999998</v>
      </c>
      <c r="T158" s="20">
        <v>4.7E-2</v>
      </c>
      <c r="U158" s="20">
        <v>0.61890000000000001</v>
      </c>
      <c r="V158" s="20">
        <v>0.34699999999999998</v>
      </c>
      <c r="W158" s="20">
        <v>0.9698</v>
      </c>
      <c r="X158" s="20">
        <v>0.79100000000000004</v>
      </c>
      <c r="Y158" s="20">
        <v>1.5015000000000001</v>
      </c>
      <c r="Z158" s="20">
        <v>1.321</v>
      </c>
      <c r="AA158" s="20">
        <v>2.6021999999999998</v>
      </c>
      <c r="AB158" s="20">
        <v>2.1850000000000001</v>
      </c>
    </row>
    <row r="159" spans="1:28">
      <c r="A159" s="2">
        <v>41101</v>
      </c>
      <c r="B159" s="20">
        <v>0.25</v>
      </c>
      <c r="C159" s="20">
        <v>6.6100000000000006E-2</v>
      </c>
      <c r="D159" s="20" t="s">
        <v>110</v>
      </c>
      <c r="E159" s="20">
        <v>0.24875</v>
      </c>
      <c r="F159" s="20">
        <v>9.1300000000000006E-2</v>
      </c>
      <c r="G159" s="20">
        <v>-5.5E-2</v>
      </c>
      <c r="H159" s="20">
        <v>0.45610000000000001</v>
      </c>
      <c r="I159" s="20">
        <v>0.1424</v>
      </c>
      <c r="J159" s="20">
        <v>-0.06</v>
      </c>
      <c r="K159" s="20">
        <v>0.73440000000000005</v>
      </c>
      <c r="L159" s="20">
        <v>0.1827</v>
      </c>
      <c r="M159" s="20">
        <v>2.1000000000000001E-2</v>
      </c>
      <c r="N159" s="20">
        <v>1.0695000000000001</v>
      </c>
      <c r="O159" s="20">
        <v>0.26190000000000002</v>
      </c>
      <c r="P159" s="20">
        <v>-1.6E-2</v>
      </c>
      <c r="Q159" s="20">
        <v>3.6760000000000002</v>
      </c>
      <c r="R159" s="20">
        <v>4.3659999999999997</v>
      </c>
      <c r="S159" s="20">
        <v>0.36280000000000001</v>
      </c>
      <c r="T159" s="20">
        <v>3.1E-2</v>
      </c>
      <c r="U159" s="20">
        <v>0.64119999999999999</v>
      </c>
      <c r="V159" s="20">
        <v>0.32700000000000001</v>
      </c>
      <c r="W159" s="20">
        <v>0.99299999999999999</v>
      </c>
      <c r="X159" s="20">
        <v>0.75700000000000001</v>
      </c>
      <c r="Y159" s="20">
        <v>1.5167000000000002</v>
      </c>
      <c r="Z159" s="20">
        <v>1.2709999999999999</v>
      </c>
      <c r="AA159" s="20">
        <v>2.613</v>
      </c>
      <c r="AB159" s="20">
        <v>2.1579999999999999</v>
      </c>
    </row>
    <row r="160" spans="1:28">
      <c r="A160" s="2">
        <v>41102</v>
      </c>
      <c r="B160" s="20">
        <v>0.25</v>
      </c>
      <c r="C160" s="20">
        <v>7.1199999999999999E-2</v>
      </c>
      <c r="D160" s="20" t="s">
        <v>110</v>
      </c>
      <c r="E160" s="20">
        <v>0.24875</v>
      </c>
      <c r="F160" s="20">
        <v>9.6299999999999997E-2</v>
      </c>
      <c r="G160" s="20">
        <v>0</v>
      </c>
      <c r="H160" s="20">
        <v>0.4551</v>
      </c>
      <c r="I160" s="20">
        <v>0.1424</v>
      </c>
      <c r="J160" s="20">
        <v>-7.5999999999999998E-2</v>
      </c>
      <c r="K160" s="20">
        <v>0.72940000000000005</v>
      </c>
      <c r="L160" s="20">
        <v>0.1827</v>
      </c>
      <c r="M160" s="20">
        <v>2.1000000000000001E-2</v>
      </c>
      <c r="N160" s="20">
        <v>1.0685</v>
      </c>
      <c r="O160" s="20">
        <v>0.254</v>
      </c>
      <c r="P160" s="20">
        <v>-3.4000000000000002E-2</v>
      </c>
      <c r="Q160" s="20">
        <v>3.766</v>
      </c>
      <c r="R160" s="20">
        <v>4.4450000000000003</v>
      </c>
      <c r="S160" s="20">
        <v>0.34970000000000001</v>
      </c>
      <c r="T160" s="20">
        <v>6.0000000000000001E-3</v>
      </c>
      <c r="U160" s="20">
        <v>0.62350000000000005</v>
      </c>
      <c r="V160" s="20">
        <v>0.308</v>
      </c>
      <c r="W160" s="20">
        <v>0.96740000000000004</v>
      </c>
      <c r="X160" s="20">
        <v>0.73099999999999998</v>
      </c>
      <c r="Y160" s="20">
        <v>1.4742999999999999</v>
      </c>
      <c r="Z160" s="20">
        <v>1.2490000000000001</v>
      </c>
      <c r="AA160" s="20">
        <v>2.5613999999999999</v>
      </c>
      <c r="AB160" s="20">
        <v>2.125</v>
      </c>
    </row>
    <row r="161" spans="1:28">
      <c r="A161" s="2">
        <v>41103</v>
      </c>
      <c r="B161" s="20">
        <v>0.25</v>
      </c>
      <c r="C161" s="20">
        <v>6.0999999999999999E-2</v>
      </c>
      <c r="D161" s="20" t="s">
        <v>110</v>
      </c>
      <c r="E161" s="20">
        <v>0.24775</v>
      </c>
      <c r="F161" s="20">
        <v>8.1100000000000005E-2</v>
      </c>
      <c r="G161" s="20">
        <v>6.2E-2</v>
      </c>
      <c r="H161" s="20">
        <v>0.4551</v>
      </c>
      <c r="I161" s="20">
        <v>0.13730000000000001</v>
      </c>
      <c r="J161" s="20">
        <v>-7.1999999999999995E-2</v>
      </c>
      <c r="K161" s="20">
        <v>0.72840000000000005</v>
      </c>
      <c r="L161" s="20">
        <v>0.16750000000000001</v>
      </c>
      <c r="M161" s="20">
        <v>1.6E-2</v>
      </c>
      <c r="N161" s="20">
        <v>1.0669999999999999</v>
      </c>
      <c r="O161" s="20">
        <v>0.23799999999999999</v>
      </c>
      <c r="P161" s="20">
        <v>-4.2000000000000003E-2</v>
      </c>
      <c r="Q161" s="20">
        <v>3.5629999999999997</v>
      </c>
      <c r="R161" s="20">
        <v>4.3689999999999998</v>
      </c>
      <c r="S161" s="20">
        <v>0.33650000000000002</v>
      </c>
      <c r="T161" s="20">
        <v>2E-3</v>
      </c>
      <c r="U161" s="20">
        <v>0.62009999999999998</v>
      </c>
      <c r="V161" s="20">
        <v>0.309</v>
      </c>
      <c r="W161" s="20">
        <v>0.97440000000000004</v>
      </c>
      <c r="X161" s="20">
        <v>0.72699999999999998</v>
      </c>
      <c r="Y161" s="20">
        <v>1.4876</v>
      </c>
      <c r="Z161" s="20">
        <v>1.26</v>
      </c>
      <c r="AA161" s="20">
        <v>2.5727000000000002</v>
      </c>
      <c r="AB161" s="20">
        <v>2.1320000000000001</v>
      </c>
    </row>
    <row r="162" spans="1:28">
      <c r="A162" s="2">
        <v>41106</v>
      </c>
      <c r="B162" s="20">
        <v>0.25</v>
      </c>
      <c r="C162" s="20">
        <v>2.5399999999999999E-2</v>
      </c>
      <c r="D162" s="20" t="s">
        <v>110</v>
      </c>
      <c r="E162" s="20">
        <v>0.24775</v>
      </c>
      <c r="F162" s="20">
        <v>8.6199999999999999E-2</v>
      </c>
      <c r="G162" s="20">
        <v>0</v>
      </c>
      <c r="H162" s="20">
        <v>0.4551</v>
      </c>
      <c r="I162" s="20">
        <v>0.1323</v>
      </c>
      <c r="J162" s="20">
        <v>-7.1999999999999995E-2</v>
      </c>
      <c r="K162" s="20">
        <v>0.72840000000000005</v>
      </c>
      <c r="L162" s="20">
        <v>0.16239999999999999</v>
      </c>
      <c r="M162" s="20">
        <v>5.0000000000000001E-3</v>
      </c>
      <c r="N162" s="20">
        <v>1.0660000000000001</v>
      </c>
      <c r="O162" s="20">
        <v>0.22589999999999999</v>
      </c>
      <c r="P162" s="20">
        <v>-5.5E-2</v>
      </c>
      <c r="Q162" s="20">
        <v>3.637</v>
      </c>
      <c r="R162" s="20">
        <v>4.5720000000000001</v>
      </c>
      <c r="S162" s="20">
        <v>0.31559999999999999</v>
      </c>
      <c r="T162" s="20">
        <v>-1.6E-2</v>
      </c>
      <c r="U162" s="20">
        <v>0.59930000000000005</v>
      </c>
      <c r="V162" s="20">
        <v>0.28299999999999997</v>
      </c>
      <c r="W162" s="20">
        <v>0.95809999999999995</v>
      </c>
      <c r="X162" s="20">
        <v>0.69799999999999995</v>
      </c>
      <c r="Y162" s="20">
        <v>1.4723999999999999</v>
      </c>
      <c r="Z162" s="20">
        <v>1.232</v>
      </c>
      <c r="AA162" s="20">
        <v>2.5577000000000001</v>
      </c>
      <c r="AB162" s="20">
        <v>2.1219999999999999</v>
      </c>
    </row>
    <row r="163" spans="1:28">
      <c r="A163" s="2">
        <v>41107</v>
      </c>
      <c r="B163" s="20">
        <v>0.25</v>
      </c>
      <c r="C163" s="20">
        <v>4.07E-2</v>
      </c>
      <c r="D163" s="20" t="s">
        <v>110</v>
      </c>
      <c r="E163" s="20">
        <v>0.24675</v>
      </c>
      <c r="F163" s="20">
        <v>9.1499999999999998E-2</v>
      </c>
      <c r="G163" s="20">
        <v>6.7000000000000004E-2</v>
      </c>
      <c r="H163" s="20">
        <v>0.4551</v>
      </c>
      <c r="I163" s="20">
        <v>0.13700000000000001</v>
      </c>
      <c r="J163" s="20">
        <v>-7.1999999999999995E-2</v>
      </c>
      <c r="K163" s="20">
        <v>0.72840000000000005</v>
      </c>
      <c r="L163" s="20">
        <v>0.16750000000000001</v>
      </c>
      <c r="M163" s="20">
        <v>-1.6E-2</v>
      </c>
      <c r="N163" s="20">
        <v>1.0660000000000001</v>
      </c>
      <c r="O163" s="20">
        <v>0.2379</v>
      </c>
      <c r="P163" s="20">
        <v>-4.7E-2</v>
      </c>
      <c r="Q163" s="20">
        <v>3.524</v>
      </c>
      <c r="R163" s="20">
        <v>4.6589999999999998</v>
      </c>
      <c r="S163" s="20">
        <v>0.33139999999999997</v>
      </c>
      <c r="T163" s="20">
        <v>-0.01</v>
      </c>
      <c r="U163" s="20">
        <v>0.62319999999999998</v>
      </c>
      <c r="V163" s="20">
        <v>0.29099999999999998</v>
      </c>
      <c r="W163" s="20">
        <v>0.98829999999999996</v>
      </c>
      <c r="X163" s="20">
        <v>0.69699999999999995</v>
      </c>
      <c r="Y163" s="20">
        <v>1.5078</v>
      </c>
      <c r="Z163" s="20">
        <v>1.232</v>
      </c>
      <c r="AA163" s="20">
        <v>2.6034999999999999</v>
      </c>
      <c r="AB163" s="20">
        <v>2.105</v>
      </c>
    </row>
    <row r="164" spans="1:28">
      <c r="A164" s="2">
        <v>41108</v>
      </c>
      <c r="B164" s="20">
        <v>0.25</v>
      </c>
      <c r="C164" s="20">
        <v>6.0999999999999999E-2</v>
      </c>
      <c r="D164" s="20" t="s">
        <v>110</v>
      </c>
      <c r="E164" s="20">
        <v>0.24675</v>
      </c>
      <c r="F164" s="20">
        <v>8.6400000000000005E-2</v>
      </c>
      <c r="G164" s="20">
        <v>0</v>
      </c>
      <c r="H164" s="20">
        <v>0.4551</v>
      </c>
      <c r="I164" s="20">
        <v>0.13189999999999999</v>
      </c>
      <c r="J164" s="20">
        <v>-7.2999999999999995E-2</v>
      </c>
      <c r="K164" s="20">
        <v>0.72840000000000005</v>
      </c>
      <c r="L164" s="20">
        <v>0.1573</v>
      </c>
      <c r="M164" s="20">
        <v>-1.0999999999999999E-2</v>
      </c>
      <c r="N164" s="20">
        <v>1.0660000000000001</v>
      </c>
      <c r="O164" s="20">
        <v>0.22189999999999999</v>
      </c>
      <c r="P164" s="20">
        <v>-6.0999999999999999E-2</v>
      </c>
      <c r="Q164" s="20">
        <v>3.5640000000000001</v>
      </c>
      <c r="R164" s="20">
        <v>4.9539999999999997</v>
      </c>
      <c r="S164" s="20">
        <v>0.30520000000000003</v>
      </c>
      <c r="T164" s="20">
        <v>-2.7E-2</v>
      </c>
      <c r="U164" s="20">
        <v>0.60389999999999999</v>
      </c>
      <c r="V164" s="20">
        <v>0.26300000000000001</v>
      </c>
      <c r="W164" s="20">
        <v>0.96970000000000001</v>
      </c>
      <c r="X164" s="20">
        <v>0.65800000000000003</v>
      </c>
      <c r="Y164" s="20">
        <v>1.4942</v>
      </c>
      <c r="Z164" s="20">
        <v>1.1990000000000001</v>
      </c>
      <c r="AA164" s="20">
        <v>2.597</v>
      </c>
      <c r="AB164" s="20">
        <v>2.077</v>
      </c>
    </row>
    <row r="165" spans="1:28">
      <c r="A165" s="2">
        <v>41109</v>
      </c>
      <c r="B165" s="20">
        <v>0.25</v>
      </c>
      <c r="C165" s="20">
        <v>5.0799999999999998E-2</v>
      </c>
      <c r="D165" s="20" t="s">
        <v>110</v>
      </c>
      <c r="E165" s="20">
        <v>0.24675</v>
      </c>
      <c r="F165" s="20">
        <v>7.6300000000000007E-2</v>
      </c>
      <c r="G165" s="20">
        <v>0</v>
      </c>
      <c r="H165" s="20">
        <v>0.4531</v>
      </c>
      <c r="I165" s="20">
        <v>0.13189999999999999</v>
      </c>
      <c r="J165" s="20">
        <v>-7.3999999999999996E-2</v>
      </c>
      <c r="K165" s="20">
        <v>0.72789999999999999</v>
      </c>
      <c r="L165" s="20">
        <v>0.1573</v>
      </c>
      <c r="M165" s="20">
        <v>-2.7E-2</v>
      </c>
      <c r="N165" s="20">
        <v>1.0645</v>
      </c>
      <c r="O165" s="20">
        <v>0.21379999999999999</v>
      </c>
      <c r="P165" s="20">
        <v>-5.2999999999999999E-2</v>
      </c>
      <c r="Q165" s="20">
        <v>3.5270000000000001</v>
      </c>
      <c r="R165" s="20">
        <v>5.0860000000000003</v>
      </c>
      <c r="S165" s="20">
        <v>0.29470000000000002</v>
      </c>
      <c r="T165" s="20">
        <v>-1.7000000000000001E-2</v>
      </c>
      <c r="U165" s="20">
        <v>0.60870000000000002</v>
      </c>
      <c r="V165" s="20">
        <v>0.27800000000000002</v>
      </c>
      <c r="W165" s="20">
        <v>0.97899999999999998</v>
      </c>
      <c r="X165" s="20">
        <v>0.67400000000000004</v>
      </c>
      <c r="Y165" s="20">
        <v>1.5077</v>
      </c>
      <c r="Z165" s="20">
        <v>1.2170000000000001</v>
      </c>
      <c r="AA165" s="20">
        <v>2.6128</v>
      </c>
      <c r="AB165" s="20">
        <v>2.0939999999999999</v>
      </c>
    </row>
    <row r="166" spans="1:28">
      <c r="A166" s="2">
        <v>41110</v>
      </c>
      <c r="B166" s="20">
        <v>0.25</v>
      </c>
      <c r="C166" s="20">
        <v>6.0999999999999999E-2</v>
      </c>
      <c r="D166" s="20" t="s">
        <v>110</v>
      </c>
      <c r="E166" s="20">
        <v>0.24675</v>
      </c>
      <c r="F166" s="20">
        <v>8.6400000000000005E-2</v>
      </c>
      <c r="G166" s="20">
        <v>0</v>
      </c>
      <c r="H166" s="20">
        <v>0.4521</v>
      </c>
      <c r="I166" s="20">
        <v>0.13700000000000001</v>
      </c>
      <c r="J166" s="20">
        <v>-0.08</v>
      </c>
      <c r="K166" s="20">
        <v>0.72740000000000005</v>
      </c>
      <c r="L166" s="20">
        <v>0.1522</v>
      </c>
      <c r="M166" s="20">
        <v>-4.2999999999999997E-2</v>
      </c>
      <c r="N166" s="20">
        <v>1.0640000000000001</v>
      </c>
      <c r="O166" s="20">
        <v>0.20150000000000001</v>
      </c>
      <c r="P166" s="20">
        <v>-7.3999999999999996E-2</v>
      </c>
      <c r="Q166" s="20">
        <v>3.903</v>
      </c>
      <c r="R166" s="20">
        <v>5.6909999999999998</v>
      </c>
      <c r="S166" s="20">
        <v>0.28160000000000002</v>
      </c>
      <c r="T166" s="20">
        <v>-3.6999999999999998E-2</v>
      </c>
      <c r="U166" s="20">
        <v>0.57479999999999998</v>
      </c>
      <c r="V166" s="20">
        <v>0.24</v>
      </c>
      <c r="W166" s="20">
        <v>0.93240000000000001</v>
      </c>
      <c r="X166" s="20">
        <v>0.63</v>
      </c>
      <c r="Y166" s="20">
        <v>1.4567000000000001</v>
      </c>
      <c r="Z166" s="20">
        <v>1.167</v>
      </c>
      <c r="AA166" s="20">
        <v>2.5448</v>
      </c>
      <c r="AB166" s="20">
        <v>2.0619999999999998</v>
      </c>
    </row>
    <row r="167" spans="1:28">
      <c r="A167" s="2">
        <v>41113</v>
      </c>
      <c r="B167" s="20">
        <v>0.25</v>
      </c>
      <c r="C167" s="20">
        <v>4.58E-2</v>
      </c>
      <c r="D167" s="20" t="s">
        <v>110</v>
      </c>
      <c r="E167" s="20">
        <v>0.2462</v>
      </c>
      <c r="F167" s="20">
        <v>9.1499999999999998E-2</v>
      </c>
      <c r="G167" s="20">
        <v>0</v>
      </c>
      <c r="H167" s="20">
        <v>0.4511</v>
      </c>
      <c r="I167" s="20">
        <v>0.13189999999999999</v>
      </c>
      <c r="J167" s="20">
        <v>-7.4999999999999997E-2</v>
      </c>
      <c r="K167" s="20">
        <v>0.72740000000000005</v>
      </c>
      <c r="L167" s="20">
        <v>0.1522</v>
      </c>
      <c r="M167" s="20">
        <v>0.02</v>
      </c>
      <c r="N167" s="20">
        <v>1.0629999999999999</v>
      </c>
      <c r="O167" s="20">
        <v>0.20949999999999999</v>
      </c>
      <c r="P167" s="20">
        <v>-6.4000000000000001E-2</v>
      </c>
      <c r="Q167" s="20">
        <v>4.6100000000000003</v>
      </c>
      <c r="R167" s="20">
        <v>6.4550000000000001</v>
      </c>
      <c r="S167" s="20">
        <v>0.27639999999999998</v>
      </c>
      <c r="T167" s="20">
        <v>-2.1000000000000001E-2</v>
      </c>
      <c r="U167" s="20">
        <v>0.55710000000000004</v>
      </c>
      <c r="V167" s="20">
        <v>0.27500000000000002</v>
      </c>
      <c r="W167" s="20">
        <v>0.91139999999999999</v>
      </c>
      <c r="X167" s="20">
        <v>0.65500000000000003</v>
      </c>
      <c r="Y167" s="20">
        <v>1.4262999999999999</v>
      </c>
      <c r="Z167" s="20">
        <v>1.175</v>
      </c>
      <c r="AA167" s="20">
        <v>2.4990000000000001</v>
      </c>
      <c r="AB167" s="20">
        <v>2.0790000000000002</v>
      </c>
    </row>
    <row r="168" spans="1:28">
      <c r="A168" s="2">
        <v>41114</v>
      </c>
      <c r="B168" s="20">
        <v>0.25</v>
      </c>
      <c r="C168" s="20">
        <v>6.0999999999999999E-2</v>
      </c>
      <c r="D168" s="20" t="s">
        <v>110</v>
      </c>
      <c r="E168" s="20">
        <v>0.2442</v>
      </c>
      <c r="F168" s="20">
        <v>9.6299999999999997E-2</v>
      </c>
      <c r="G168" s="20">
        <v>0</v>
      </c>
      <c r="H168" s="20">
        <v>0.4481</v>
      </c>
      <c r="I168" s="20">
        <v>0.13700000000000001</v>
      </c>
      <c r="J168" s="20">
        <v>-9.7000000000000003E-2</v>
      </c>
      <c r="K168" s="20">
        <v>0.72640000000000005</v>
      </c>
      <c r="L168" s="20">
        <v>0.16239999999999999</v>
      </c>
      <c r="M168" s="20">
        <v>0.01</v>
      </c>
      <c r="N168" s="20">
        <v>1.0615000000000001</v>
      </c>
      <c r="O168" s="20">
        <v>0.2135</v>
      </c>
      <c r="P168" s="20">
        <v>-6.9000000000000006E-2</v>
      </c>
      <c r="Q168" s="20">
        <v>5.03</v>
      </c>
      <c r="R168" s="20">
        <v>6.5709999999999997</v>
      </c>
      <c r="S168" s="20">
        <v>0.27639999999999998</v>
      </c>
      <c r="T168" s="20">
        <v>-1.6E-2</v>
      </c>
      <c r="U168" s="20">
        <v>0.54259999999999997</v>
      </c>
      <c r="V168" s="20">
        <v>0.30399999999999999</v>
      </c>
      <c r="W168" s="20">
        <v>0.88119999999999998</v>
      </c>
      <c r="X168" s="20">
        <v>0.71299999999999997</v>
      </c>
      <c r="Y168" s="20">
        <v>1.3875</v>
      </c>
      <c r="Z168" s="20">
        <v>1.236</v>
      </c>
      <c r="AA168" s="20">
        <v>2.4537</v>
      </c>
      <c r="AB168" s="20">
        <v>2.1480000000000001</v>
      </c>
    </row>
    <row r="169" spans="1:28">
      <c r="A169" s="2">
        <v>41115</v>
      </c>
      <c r="B169" s="20">
        <v>0.25</v>
      </c>
      <c r="C169" s="20">
        <v>7.1199999999999999E-2</v>
      </c>
      <c r="D169" s="20" t="s">
        <v>110</v>
      </c>
      <c r="E169" s="20">
        <v>0.2442</v>
      </c>
      <c r="F169" s="20">
        <v>9.6299999999999997E-2</v>
      </c>
      <c r="G169" s="20">
        <v>0</v>
      </c>
      <c r="H169" s="20">
        <v>0.4481</v>
      </c>
      <c r="I169" s="20">
        <v>0.13700000000000001</v>
      </c>
      <c r="J169" s="20">
        <v>-8.6999999999999994E-2</v>
      </c>
      <c r="K169" s="20">
        <v>0.72640000000000005</v>
      </c>
      <c r="L169" s="20">
        <v>0.16750000000000001</v>
      </c>
      <c r="M169" s="20">
        <v>0.01</v>
      </c>
      <c r="N169" s="20">
        <v>1.0615000000000001</v>
      </c>
      <c r="O169" s="20">
        <v>0.21510000000000001</v>
      </c>
      <c r="P169" s="20">
        <v>-6.0999999999999999E-2</v>
      </c>
      <c r="Q169" s="20">
        <v>4.9080000000000004</v>
      </c>
      <c r="R169" s="20">
        <v>6.3</v>
      </c>
      <c r="S169" s="20">
        <v>0.28170000000000001</v>
      </c>
      <c r="T169" s="20">
        <v>0</v>
      </c>
      <c r="U169" s="20">
        <v>0.55049999999999999</v>
      </c>
      <c r="V169" s="20">
        <v>0.32600000000000001</v>
      </c>
      <c r="W169" s="20">
        <v>0.89280000000000004</v>
      </c>
      <c r="X169" s="20">
        <v>0.73499999999999999</v>
      </c>
      <c r="Y169" s="20">
        <v>1.3975</v>
      </c>
      <c r="Z169" s="20">
        <v>1.262</v>
      </c>
      <c r="AA169" s="20">
        <v>2.4529999999999998</v>
      </c>
      <c r="AB169" s="20">
        <v>2.1720000000000002</v>
      </c>
    </row>
    <row r="170" spans="1:28">
      <c r="A170" s="2">
        <v>41116</v>
      </c>
      <c r="B170" s="20">
        <v>0.25</v>
      </c>
      <c r="C170" s="20">
        <v>7.1199999999999999E-2</v>
      </c>
      <c r="D170" s="20" t="s">
        <v>110</v>
      </c>
      <c r="E170" s="20">
        <v>0.2452</v>
      </c>
      <c r="F170" s="20">
        <v>0.1014</v>
      </c>
      <c r="G170" s="20">
        <v>0</v>
      </c>
      <c r="H170" s="20">
        <v>0.4471</v>
      </c>
      <c r="I170" s="20">
        <v>0.13700000000000001</v>
      </c>
      <c r="J170" s="20">
        <v>-8.3000000000000004E-2</v>
      </c>
      <c r="K170" s="20">
        <v>0.72440000000000004</v>
      </c>
      <c r="L170" s="20">
        <v>0.16750000000000001</v>
      </c>
      <c r="M170" s="20">
        <v>5.0000000000000001E-3</v>
      </c>
      <c r="N170" s="20">
        <v>1.0605</v>
      </c>
      <c r="O170" s="20">
        <v>0.2288</v>
      </c>
      <c r="P170" s="20">
        <v>-5.0999999999999997E-2</v>
      </c>
      <c r="Q170" s="20">
        <v>4.0209999999999999</v>
      </c>
      <c r="R170" s="20">
        <v>5.548</v>
      </c>
      <c r="S170" s="20">
        <v>0.30030000000000001</v>
      </c>
      <c r="T170" s="20">
        <v>1.4E-2</v>
      </c>
      <c r="U170" s="20">
        <v>0.59209999999999996</v>
      </c>
      <c r="V170" s="20">
        <v>0.35399999999999998</v>
      </c>
      <c r="W170" s="20">
        <v>0.93689999999999996</v>
      </c>
      <c r="X170" s="20">
        <v>0.77600000000000002</v>
      </c>
      <c r="Y170" s="20">
        <v>1.4378</v>
      </c>
      <c r="Z170" s="20">
        <v>1.321</v>
      </c>
      <c r="AA170" s="20">
        <v>2.5030999999999999</v>
      </c>
      <c r="AB170" s="20">
        <v>2.2010000000000001</v>
      </c>
    </row>
    <row r="171" spans="1:28">
      <c r="A171" s="2">
        <v>41117</v>
      </c>
      <c r="B171" s="20">
        <v>0.25</v>
      </c>
      <c r="C171" s="20">
        <v>6.0999999999999999E-2</v>
      </c>
      <c r="D171" s="20" t="s">
        <v>110</v>
      </c>
      <c r="E171" s="20">
        <v>0.2457</v>
      </c>
      <c r="F171" s="20">
        <v>0.1014</v>
      </c>
      <c r="G171" s="20">
        <v>0</v>
      </c>
      <c r="H171" s="20">
        <v>0.4466</v>
      </c>
      <c r="I171" s="20">
        <v>0.13700000000000001</v>
      </c>
      <c r="J171" s="20">
        <v>-0.106</v>
      </c>
      <c r="K171" s="20">
        <v>0.72440000000000004</v>
      </c>
      <c r="L171" s="20">
        <v>0.16750000000000001</v>
      </c>
      <c r="M171" s="20">
        <v>-5.0000000000000001E-3</v>
      </c>
      <c r="N171" s="20">
        <v>1.0605</v>
      </c>
      <c r="O171" s="20">
        <v>0.23860000000000001</v>
      </c>
      <c r="P171" s="20">
        <v>-2.9000000000000001E-2</v>
      </c>
      <c r="Q171" s="20">
        <v>3.7480000000000002</v>
      </c>
      <c r="R171" s="20">
        <v>5.173</v>
      </c>
      <c r="S171" s="20">
        <v>0.33229999999999998</v>
      </c>
      <c r="T171" s="20">
        <v>4.2000000000000003E-2</v>
      </c>
      <c r="U171" s="20">
        <v>0.65110000000000001</v>
      </c>
      <c r="V171" s="20">
        <v>0.41799999999999998</v>
      </c>
      <c r="W171" s="20">
        <v>1.0421</v>
      </c>
      <c r="X171" s="20">
        <v>0.84699999999999998</v>
      </c>
      <c r="Y171" s="20">
        <v>1.5463</v>
      </c>
      <c r="Z171" s="20">
        <v>1.3980000000000001</v>
      </c>
      <c r="AA171" s="20">
        <v>2.6276999999999999</v>
      </c>
      <c r="AB171" s="20">
        <v>2.266</v>
      </c>
    </row>
    <row r="172" spans="1:28">
      <c r="A172" s="2">
        <v>41120</v>
      </c>
      <c r="B172" s="20">
        <v>0.25</v>
      </c>
      <c r="C172" s="20">
        <v>5.0799999999999998E-2</v>
      </c>
      <c r="D172" s="20" t="s">
        <v>110</v>
      </c>
      <c r="E172" s="20">
        <v>0.2457</v>
      </c>
      <c r="F172" s="20">
        <v>9.6299999999999997E-2</v>
      </c>
      <c r="G172" s="20">
        <v>0</v>
      </c>
      <c r="H172" s="20">
        <v>0.4446</v>
      </c>
      <c r="I172" s="20">
        <v>0.13700000000000001</v>
      </c>
      <c r="J172" s="20">
        <v>-7.2999999999999995E-2</v>
      </c>
      <c r="K172" s="20">
        <v>0.72640000000000005</v>
      </c>
      <c r="L172" s="20">
        <v>0.16750000000000001</v>
      </c>
      <c r="M172" s="20">
        <v>-1.4999999999999999E-2</v>
      </c>
      <c r="N172" s="20">
        <v>1.0585</v>
      </c>
      <c r="O172" s="20">
        <v>0.22289999999999999</v>
      </c>
      <c r="P172" s="20">
        <v>-0.08</v>
      </c>
      <c r="Q172" s="20">
        <v>3.7330000000000001</v>
      </c>
      <c r="R172" s="20">
        <v>4.8659999999999997</v>
      </c>
      <c r="S172" s="20">
        <v>0.30580000000000002</v>
      </c>
      <c r="T172" s="20">
        <v>-6.0000000000000001E-3</v>
      </c>
      <c r="U172" s="20">
        <v>0.61119999999999997</v>
      </c>
      <c r="V172" s="20">
        <v>0.371</v>
      </c>
      <c r="W172" s="20">
        <v>0.99550000000000005</v>
      </c>
      <c r="X172" s="20">
        <v>0.81200000000000006</v>
      </c>
      <c r="Y172" s="20">
        <v>1.5019</v>
      </c>
      <c r="Z172" s="20">
        <v>1.375</v>
      </c>
      <c r="AA172" s="20">
        <v>2.5808999999999997</v>
      </c>
      <c r="AB172" s="20">
        <v>2.2560000000000002</v>
      </c>
    </row>
    <row r="173" spans="1:28">
      <c r="A173" s="2">
        <v>41121</v>
      </c>
      <c r="B173" s="20">
        <v>0.25</v>
      </c>
      <c r="C173" s="20">
        <v>4.58E-2</v>
      </c>
      <c r="D173" s="20" t="s">
        <v>110</v>
      </c>
      <c r="E173" s="20">
        <v>0.2457</v>
      </c>
      <c r="F173" s="20">
        <v>9.6299999999999997E-2</v>
      </c>
      <c r="G173" s="20">
        <v>-0.06</v>
      </c>
      <c r="H173" s="20">
        <v>0.44259999999999999</v>
      </c>
      <c r="I173" s="20">
        <v>0.13189999999999999</v>
      </c>
      <c r="J173" s="20">
        <v>-0.129</v>
      </c>
      <c r="K173" s="20">
        <v>0.72589999999999999</v>
      </c>
      <c r="L173" s="20">
        <v>0.1573</v>
      </c>
      <c r="M173" s="20">
        <v>-1.4999999999999999E-2</v>
      </c>
      <c r="N173" s="20">
        <v>1.0535000000000001</v>
      </c>
      <c r="O173" s="20">
        <v>0.21129999999999999</v>
      </c>
      <c r="P173" s="20">
        <v>-9.0999999999999998E-2</v>
      </c>
      <c r="Q173" s="20">
        <v>4.0010000000000003</v>
      </c>
      <c r="R173" s="20">
        <v>5.1680000000000001</v>
      </c>
      <c r="S173" s="20">
        <v>0.2792</v>
      </c>
      <c r="T173" s="20">
        <v>-3.2000000000000001E-2</v>
      </c>
      <c r="U173" s="20">
        <v>0.58099999999999996</v>
      </c>
      <c r="V173" s="20">
        <v>0.30499999999999999</v>
      </c>
      <c r="W173" s="20">
        <v>0.96760000000000002</v>
      </c>
      <c r="X173" s="20">
        <v>0.73499999999999999</v>
      </c>
      <c r="Y173" s="20">
        <v>1.4679</v>
      </c>
      <c r="Z173" s="20">
        <v>1.2849999999999999</v>
      </c>
      <c r="AA173" s="20">
        <v>2.5467</v>
      </c>
      <c r="AB173" s="20">
        <v>2.13</v>
      </c>
    </row>
    <row r="174" spans="1:28">
      <c r="A174" s="2">
        <v>41122</v>
      </c>
      <c r="B174" s="20">
        <v>0.25</v>
      </c>
      <c r="C174" s="20">
        <v>6.08E-2</v>
      </c>
      <c r="D174" s="20" t="s">
        <v>110</v>
      </c>
      <c r="E174" s="20">
        <v>0.2447</v>
      </c>
      <c r="F174" s="20">
        <v>9.1300000000000006E-2</v>
      </c>
      <c r="G174" s="20">
        <v>-6.0999999999999999E-2</v>
      </c>
      <c r="H174" s="20">
        <v>0.44159999999999999</v>
      </c>
      <c r="I174" s="20">
        <v>0.13700000000000001</v>
      </c>
      <c r="J174" s="20">
        <v>-0.13500000000000001</v>
      </c>
      <c r="K174" s="20">
        <v>0.72489999999999999</v>
      </c>
      <c r="L174" s="20">
        <v>0.1573</v>
      </c>
      <c r="M174" s="20">
        <v>-0.02</v>
      </c>
      <c r="N174" s="20">
        <v>1.0469999999999999</v>
      </c>
      <c r="O174" s="20">
        <v>0.2271</v>
      </c>
      <c r="P174" s="20">
        <v>-7.5999999999999998E-2</v>
      </c>
      <c r="Q174" s="20">
        <v>3.7410000000000001</v>
      </c>
      <c r="R174" s="20">
        <v>4.867</v>
      </c>
      <c r="S174" s="20">
        <v>0.31119999999999998</v>
      </c>
      <c r="T174" s="20">
        <v>-1.2E-2</v>
      </c>
      <c r="U174" s="20">
        <v>0.63529999999999998</v>
      </c>
      <c r="V174" s="20">
        <v>0.35699999999999998</v>
      </c>
      <c r="W174" s="20">
        <v>1.0305</v>
      </c>
      <c r="X174" s="20">
        <v>0.80500000000000005</v>
      </c>
      <c r="Y174" s="20">
        <v>1.524</v>
      </c>
      <c r="Z174" s="20">
        <v>1.3679999999999999</v>
      </c>
      <c r="AA174" s="20">
        <v>2.5973000000000002</v>
      </c>
      <c r="AB174" s="20">
        <v>2.218</v>
      </c>
    </row>
    <row r="175" spans="1:28">
      <c r="A175" s="2">
        <v>41123</v>
      </c>
      <c r="B175" s="20">
        <v>0.25</v>
      </c>
      <c r="C175" s="20">
        <v>3.04E-2</v>
      </c>
      <c r="D175" s="20" t="s">
        <v>110</v>
      </c>
      <c r="E175" s="20">
        <v>0.24424999999999999</v>
      </c>
      <c r="F175" s="20">
        <v>8.6199999999999999E-2</v>
      </c>
      <c r="G175" s="20">
        <v>-6.3E-2</v>
      </c>
      <c r="H175" s="20">
        <v>0.44185000000000002</v>
      </c>
      <c r="I175" s="20">
        <v>0.13189999999999999</v>
      </c>
      <c r="J175" s="20">
        <v>-0.127</v>
      </c>
      <c r="K175" s="20">
        <v>0.72514999999999996</v>
      </c>
      <c r="L175" s="20">
        <v>0.1573</v>
      </c>
      <c r="M175" s="20">
        <v>-0.01</v>
      </c>
      <c r="N175" s="20">
        <v>1.0482</v>
      </c>
      <c r="O175" s="20">
        <v>0.2233</v>
      </c>
      <c r="P175" s="20">
        <v>-8.8999999999999996E-2</v>
      </c>
      <c r="Q175" s="20">
        <v>3.7240000000000002</v>
      </c>
      <c r="R175" s="20">
        <v>4.7539999999999996</v>
      </c>
      <c r="S175" s="20">
        <v>0.2979</v>
      </c>
      <c r="T175" s="20">
        <v>-0.05</v>
      </c>
      <c r="U175" s="20">
        <v>0.61140000000000005</v>
      </c>
      <c r="V175" s="20">
        <v>0.26700000000000002</v>
      </c>
      <c r="W175" s="20">
        <v>0.98629999999999995</v>
      </c>
      <c r="X175" s="20">
        <v>0.68899999999999995</v>
      </c>
      <c r="Y175" s="20">
        <v>1.4779</v>
      </c>
      <c r="Z175" s="20">
        <v>1.2270000000000001</v>
      </c>
      <c r="AA175" s="20">
        <v>2.5537000000000001</v>
      </c>
      <c r="AB175" s="20">
        <v>2.0720000000000001</v>
      </c>
    </row>
    <row r="176" spans="1:28">
      <c r="A176" s="2">
        <v>41124</v>
      </c>
      <c r="B176" s="20">
        <v>0.25</v>
      </c>
      <c r="C176" s="20">
        <v>1.52E-2</v>
      </c>
      <c r="D176" s="20" t="s">
        <v>110</v>
      </c>
      <c r="E176" s="20">
        <v>0.24374999999999999</v>
      </c>
      <c r="F176" s="20">
        <v>7.6100000000000001E-2</v>
      </c>
      <c r="G176" s="20">
        <v>0</v>
      </c>
      <c r="H176" s="20">
        <v>0.43935000000000002</v>
      </c>
      <c r="I176" s="20">
        <v>0.13189999999999999</v>
      </c>
      <c r="J176" s="20">
        <v>-0.13300000000000001</v>
      </c>
      <c r="K176" s="20">
        <v>0.72365000000000002</v>
      </c>
      <c r="L176" s="20">
        <v>0.1573</v>
      </c>
      <c r="M176" s="20">
        <v>2.1000000000000001E-2</v>
      </c>
      <c r="N176" s="20">
        <v>1.0462</v>
      </c>
      <c r="O176" s="20">
        <v>0.23760000000000001</v>
      </c>
      <c r="P176" s="20">
        <v>-2.1999999999999999E-2</v>
      </c>
      <c r="Q176" s="20">
        <v>3.101</v>
      </c>
      <c r="R176" s="20">
        <v>3.8820000000000001</v>
      </c>
      <c r="S176" s="20">
        <v>0.32750000000000001</v>
      </c>
      <c r="T176" s="20">
        <v>4.2999999999999997E-2</v>
      </c>
      <c r="U176" s="20">
        <v>0.66439999999999999</v>
      </c>
      <c r="V176" s="20">
        <v>0.42699999999999999</v>
      </c>
      <c r="W176" s="20">
        <v>1.0611999999999999</v>
      </c>
      <c r="X176" s="20">
        <v>0.873</v>
      </c>
      <c r="Y176" s="20">
        <v>1.5630999999999999</v>
      </c>
      <c r="Z176" s="20">
        <v>1.4239999999999999</v>
      </c>
      <c r="AA176" s="20">
        <v>2.6435</v>
      </c>
      <c r="AB176" s="20">
        <v>2.246</v>
      </c>
    </row>
    <row r="177" spans="1:28">
      <c r="A177" s="2">
        <v>41127</v>
      </c>
      <c r="B177" s="20">
        <v>0.25</v>
      </c>
      <c r="C177" s="20">
        <v>3.04E-2</v>
      </c>
      <c r="D177" s="20" t="s">
        <v>110</v>
      </c>
      <c r="E177" s="20">
        <v>0.24324999999999999</v>
      </c>
      <c r="F177" s="20">
        <v>7.6100000000000001E-2</v>
      </c>
      <c r="G177" s="20">
        <v>-4.2999999999999997E-2</v>
      </c>
      <c r="H177" s="20">
        <v>0.43885000000000002</v>
      </c>
      <c r="I177" s="20">
        <v>0.13189999999999999</v>
      </c>
      <c r="J177" s="20">
        <v>-0.15</v>
      </c>
      <c r="K177" s="20">
        <v>0.72414999999999996</v>
      </c>
      <c r="L177" s="20">
        <v>0.16239999999999999</v>
      </c>
      <c r="M177" s="20">
        <v>0</v>
      </c>
      <c r="N177" s="20">
        <v>1.0471999999999999</v>
      </c>
      <c r="O177" s="20">
        <v>0.2397</v>
      </c>
      <c r="P177" s="20">
        <v>-0.06</v>
      </c>
      <c r="Q177" s="20">
        <v>3.0209999999999999</v>
      </c>
      <c r="R177" s="20">
        <v>3.4340000000000002</v>
      </c>
      <c r="S177" s="20">
        <v>0.32490000000000002</v>
      </c>
      <c r="T177" s="20">
        <v>1E-3</v>
      </c>
      <c r="U177" s="20">
        <v>0.65169999999999995</v>
      </c>
      <c r="V177" s="20">
        <v>0.38200000000000001</v>
      </c>
      <c r="W177" s="20">
        <v>1.0566</v>
      </c>
      <c r="X177" s="20">
        <v>0.83599999999999997</v>
      </c>
      <c r="Y177" s="20">
        <v>1.5664</v>
      </c>
      <c r="Z177" s="20">
        <v>1.3959999999999999</v>
      </c>
      <c r="AA177" s="20">
        <v>2.6536999999999997</v>
      </c>
      <c r="AB177" s="20">
        <v>2.23</v>
      </c>
    </row>
    <row r="178" spans="1:28">
      <c r="A178" s="2">
        <v>41128</v>
      </c>
      <c r="B178" s="20">
        <v>0.25</v>
      </c>
      <c r="C178" s="20">
        <v>5.0700000000000002E-2</v>
      </c>
      <c r="D178" s="20" t="s">
        <v>110</v>
      </c>
      <c r="E178" s="20">
        <v>0.24124999999999999</v>
      </c>
      <c r="F178" s="20">
        <v>9.6299999999999997E-2</v>
      </c>
      <c r="G178" s="20">
        <v>-4.2999999999999997E-2</v>
      </c>
      <c r="H178" s="20">
        <v>0.43785000000000002</v>
      </c>
      <c r="I178" s="20">
        <v>0.1323</v>
      </c>
      <c r="J178" s="20">
        <v>-0.13500000000000001</v>
      </c>
      <c r="K178" s="20">
        <v>0.72314999999999996</v>
      </c>
      <c r="L178" s="20">
        <v>0.1726</v>
      </c>
      <c r="M178" s="20">
        <v>-0.01</v>
      </c>
      <c r="N178" s="20">
        <v>1.0471999999999999</v>
      </c>
      <c r="O178" s="20">
        <v>0.26369999999999999</v>
      </c>
      <c r="P178" s="20">
        <v>-0.03</v>
      </c>
      <c r="Q178" s="20">
        <v>3.16</v>
      </c>
      <c r="R178" s="20">
        <v>3.6959999999999997</v>
      </c>
      <c r="S178" s="20">
        <v>0.36249999999999999</v>
      </c>
      <c r="T178" s="20">
        <v>4.1000000000000002E-2</v>
      </c>
      <c r="U178" s="20">
        <v>0.70479999999999998</v>
      </c>
      <c r="V178" s="20">
        <v>0.44900000000000001</v>
      </c>
      <c r="W178" s="20">
        <v>1.1176999999999999</v>
      </c>
      <c r="X178" s="20">
        <v>0.91300000000000003</v>
      </c>
      <c r="Y178" s="20">
        <v>1.6282999999999999</v>
      </c>
      <c r="Z178" s="20">
        <v>1.4849999999999999</v>
      </c>
      <c r="AA178" s="20">
        <v>2.7206999999999999</v>
      </c>
      <c r="AB178" s="20">
        <v>2.3210000000000002</v>
      </c>
    </row>
    <row r="179" spans="1:28">
      <c r="A179" s="2">
        <v>41129</v>
      </c>
      <c r="B179" s="20">
        <v>0.25</v>
      </c>
      <c r="C179" s="20">
        <v>8.6199999999999999E-2</v>
      </c>
      <c r="D179" s="20" t="s">
        <v>110</v>
      </c>
      <c r="E179" s="20">
        <v>0.24024999999999999</v>
      </c>
      <c r="F179" s="20">
        <v>0.1065</v>
      </c>
      <c r="G179" s="20">
        <v>-6.6000000000000003E-2</v>
      </c>
      <c r="H179" s="20">
        <v>0.43675000000000003</v>
      </c>
      <c r="I179" s="20">
        <v>0.13730000000000001</v>
      </c>
      <c r="J179" s="20">
        <v>-0.14099999999999999</v>
      </c>
      <c r="K179" s="20">
        <v>0.72065000000000001</v>
      </c>
      <c r="L179" s="20">
        <v>0.1726</v>
      </c>
      <c r="M179" s="20">
        <v>-1.6E-2</v>
      </c>
      <c r="N179" s="20">
        <v>1.0465</v>
      </c>
      <c r="O179" s="20">
        <v>0.27179999999999999</v>
      </c>
      <c r="P179" s="20">
        <v>-5.1999999999999998E-2</v>
      </c>
      <c r="Q179" s="20">
        <v>3.1789999999999998</v>
      </c>
      <c r="R179" s="20">
        <v>3.8040000000000003</v>
      </c>
      <c r="S179" s="20">
        <v>0.38629999999999998</v>
      </c>
      <c r="T179" s="20">
        <v>7.0000000000000001E-3</v>
      </c>
      <c r="U179" s="20">
        <v>0.7258</v>
      </c>
      <c r="V179" s="20">
        <v>0.39600000000000002</v>
      </c>
      <c r="W179" s="20">
        <v>1.1367</v>
      </c>
      <c r="X179" s="20">
        <v>0.85399999999999998</v>
      </c>
      <c r="Y179" s="20">
        <v>1.6491</v>
      </c>
      <c r="Z179" s="20">
        <v>1.421</v>
      </c>
      <c r="AA179" s="20">
        <v>2.7504999999999997</v>
      </c>
      <c r="AB179" s="20">
        <v>2.2599999999999998</v>
      </c>
    </row>
    <row r="180" spans="1:28">
      <c r="A180" s="2">
        <v>41130</v>
      </c>
      <c r="B180" s="20">
        <v>0.25</v>
      </c>
      <c r="C180" s="20">
        <v>9.1300000000000006E-2</v>
      </c>
      <c r="D180" s="20" t="s">
        <v>110</v>
      </c>
      <c r="E180" s="20">
        <v>0.23924999999999999</v>
      </c>
      <c r="F180" s="20">
        <v>0.1116</v>
      </c>
      <c r="G180" s="20">
        <v>-9.0999999999999998E-2</v>
      </c>
      <c r="H180" s="20">
        <v>0.4375</v>
      </c>
      <c r="I180" s="20">
        <v>0.1424</v>
      </c>
      <c r="J180" s="20">
        <v>-0.16</v>
      </c>
      <c r="K180" s="20">
        <v>0.72165000000000001</v>
      </c>
      <c r="L180" s="20">
        <v>0.1777</v>
      </c>
      <c r="M180" s="20">
        <v>-2.5999999999999999E-2</v>
      </c>
      <c r="N180" s="20">
        <v>1.0465</v>
      </c>
      <c r="O180" s="20">
        <v>0.27200000000000002</v>
      </c>
      <c r="P180" s="20">
        <v>-5.7000000000000002E-2</v>
      </c>
      <c r="Q180" s="20">
        <v>3.2450000000000001</v>
      </c>
      <c r="R180" s="20">
        <v>3.9539999999999997</v>
      </c>
      <c r="S180" s="20">
        <v>0.38369999999999999</v>
      </c>
      <c r="T180" s="20">
        <v>-1E-3</v>
      </c>
      <c r="U180" s="20">
        <v>0.72919999999999996</v>
      </c>
      <c r="V180" s="20">
        <v>0.39300000000000002</v>
      </c>
      <c r="W180" s="20">
        <v>1.1391</v>
      </c>
      <c r="X180" s="20">
        <v>0.86</v>
      </c>
      <c r="Y180" s="20">
        <v>1.6880999999999999</v>
      </c>
      <c r="Z180" s="20">
        <v>1.4339999999999999</v>
      </c>
      <c r="AA180" s="20">
        <v>2.7549000000000001</v>
      </c>
      <c r="AB180" s="20">
        <v>2.2720000000000002</v>
      </c>
    </row>
    <row r="181" spans="1:28">
      <c r="A181" s="2">
        <v>41131</v>
      </c>
      <c r="B181" s="20">
        <v>0.25</v>
      </c>
      <c r="C181" s="20">
        <v>8.1100000000000005E-2</v>
      </c>
      <c r="D181" s="20" t="s">
        <v>110</v>
      </c>
      <c r="E181" s="20">
        <v>0.23974999999999999</v>
      </c>
      <c r="F181" s="20">
        <v>0.1014</v>
      </c>
      <c r="G181" s="20">
        <v>-9.1999999999999998E-2</v>
      </c>
      <c r="H181" s="20">
        <v>0.437</v>
      </c>
      <c r="I181" s="20">
        <v>0.1323</v>
      </c>
      <c r="J181" s="20">
        <v>-0.13900000000000001</v>
      </c>
      <c r="K181" s="20">
        <v>0.72014999999999996</v>
      </c>
      <c r="L181" s="20">
        <v>0.16750000000000001</v>
      </c>
      <c r="M181" s="20">
        <v>-2.1000000000000001E-2</v>
      </c>
      <c r="N181" s="20">
        <v>1.0465</v>
      </c>
      <c r="O181" s="20">
        <v>0.2606</v>
      </c>
      <c r="P181" s="20">
        <v>-7.3999999999999996E-2</v>
      </c>
      <c r="Q181" s="20">
        <v>3.3719999999999999</v>
      </c>
      <c r="R181" s="20">
        <v>4.1109999999999998</v>
      </c>
      <c r="S181" s="20">
        <v>0.3679</v>
      </c>
      <c r="T181" s="20">
        <v>-2.5000000000000001E-2</v>
      </c>
      <c r="U181" s="20">
        <v>0.70689999999999997</v>
      </c>
      <c r="V181" s="20">
        <v>0.34399999999999997</v>
      </c>
      <c r="W181" s="20">
        <v>1.1157999999999999</v>
      </c>
      <c r="X181" s="20">
        <v>0.80900000000000005</v>
      </c>
      <c r="Y181" s="20">
        <v>1.6573</v>
      </c>
      <c r="Z181" s="20">
        <v>1.385</v>
      </c>
      <c r="AA181" s="20">
        <v>2.7507999999999999</v>
      </c>
      <c r="AB181" s="20">
        <v>2.2280000000000002</v>
      </c>
    </row>
    <row r="182" spans="1:28">
      <c r="A182" s="2">
        <v>41134</v>
      </c>
      <c r="B182" s="20">
        <v>0.25</v>
      </c>
      <c r="C182" s="20">
        <v>9.1300000000000006E-2</v>
      </c>
      <c r="D182" s="20" t="s">
        <v>110</v>
      </c>
      <c r="E182" s="20">
        <v>0.23949999999999999</v>
      </c>
      <c r="F182" s="20">
        <v>9.6299999999999997E-2</v>
      </c>
      <c r="G182" s="20">
        <v>-0.04</v>
      </c>
      <c r="H182" s="20">
        <v>0.4345</v>
      </c>
      <c r="I182" s="20">
        <v>0.1323</v>
      </c>
      <c r="J182" s="20">
        <v>-3.5000000000000003E-2</v>
      </c>
      <c r="K182" s="20">
        <v>0.71914999999999996</v>
      </c>
      <c r="L182" s="20">
        <v>0.1726</v>
      </c>
      <c r="M182" s="20">
        <v>-2.1000000000000001E-2</v>
      </c>
      <c r="N182" s="20">
        <v>1.046</v>
      </c>
      <c r="O182" s="20">
        <v>0.26479999999999998</v>
      </c>
      <c r="P182" s="20">
        <v>-4.7E-2</v>
      </c>
      <c r="Q182" s="20">
        <v>3.45</v>
      </c>
      <c r="R182" s="20">
        <v>4.1689999999999996</v>
      </c>
      <c r="S182" s="20">
        <v>0.3679</v>
      </c>
      <c r="T182" s="20">
        <v>2E-3</v>
      </c>
      <c r="U182" s="20">
        <v>0.70699999999999996</v>
      </c>
      <c r="V182" s="20">
        <v>0.377</v>
      </c>
      <c r="W182" s="20">
        <v>1.123</v>
      </c>
      <c r="X182" s="20">
        <v>0.83399999999999996</v>
      </c>
      <c r="Y182" s="20">
        <v>1.6642000000000001</v>
      </c>
      <c r="Z182" s="20">
        <v>1.4020000000000001</v>
      </c>
      <c r="AA182" s="20">
        <v>2.7523</v>
      </c>
      <c r="AB182" s="20">
        <v>2.2439999999999998</v>
      </c>
    </row>
    <row r="183" spans="1:28">
      <c r="A183" s="2">
        <v>41135</v>
      </c>
      <c r="B183" s="20">
        <v>0.25</v>
      </c>
      <c r="C183" s="20">
        <v>8.6199999999999999E-2</v>
      </c>
      <c r="D183" s="20" t="s">
        <v>110</v>
      </c>
      <c r="E183" s="20">
        <v>0.23849999999999999</v>
      </c>
      <c r="F183" s="20">
        <v>0.10680000000000001</v>
      </c>
      <c r="G183" s="20">
        <v>-0.06</v>
      </c>
      <c r="H183" s="20">
        <v>0.4365</v>
      </c>
      <c r="I183" s="20">
        <v>0.14199999999999999</v>
      </c>
      <c r="J183" s="20">
        <v>-0.03</v>
      </c>
      <c r="K183" s="20">
        <v>0.71914999999999996</v>
      </c>
      <c r="L183" s="20">
        <v>0.1777</v>
      </c>
      <c r="M183" s="20">
        <v>-2.1000000000000001E-2</v>
      </c>
      <c r="N183" s="20">
        <v>1.046</v>
      </c>
      <c r="O183" s="20">
        <v>0.27500000000000002</v>
      </c>
      <c r="P183" s="20">
        <v>-3.5999999999999997E-2</v>
      </c>
      <c r="Q183" s="20">
        <v>3.3959999999999999</v>
      </c>
      <c r="R183" s="20">
        <v>4.1269999999999998</v>
      </c>
      <c r="S183" s="20">
        <v>0.3916</v>
      </c>
      <c r="T183" s="20">
        <v>2.7E-2</v>
      </c>
      <c r="U183" s="20">
        <v>0.75080000000000002</v>
      </c>
      <c r="V183" s="20">
        <v>0.42399999999999999</v>
      </c>
      <c r="W183" s="20">
        <v>1.1846000000000001</v>
      </c>
      <c r="X183" s="20">
        <v>0.89100000000000001</v>
      </c>
      <c r="Y183" s="20">
        <v>1.7378</v>
      </c>
      <c r="Z183" s="20">
        <v>1.468</v>
      </c>
      <c r="AA183" s="20">
        <v>2.8355000000000001</v>
      </c>
      <c r="AB183" s="20">
        <v>2.3069999999999999</v>
      </c>
    </row>
    <row r="184" spans="1:28">
      <c r="A184" s="2">
        <v>41136</v>
      </c>
      <c r="B184" s="20">
        <v>0.25</v>
      </c>
      <c r="C184" s="20">
        <v>0.1014</v>
      </c>
      <c r="D184" s="20" t="s">
        <v>110</v>
      </c>
      <c r="E184" s="20">
        <v>0.23799999999999999</v>
      </c>
      <c r="F184" s="20">
        <v>8.1299999999999997E-2</v>
      </c>
      <c r="G184" s="20">
        <v>-8.1000000000000003E-2</v>
      </c>
      <c r="H184" s="20">
        <v>0.4345</v>
      </c>
      <c r="I184" s="20">
        <v>0.13700000000000001</v>
      </c>
      <c r="J184" s="20">
        <v>-0.02</v>
      </c>
      <c r="K184" s="20">
        <v>0.71814999999999996</v>
      </c>
      <c r="L184" s="20">
        <v>0.1777</v>
      </c>
      <c r="M184" s="20">
        <v>-2.1000000000000001E-2</v>
      </c>
      <c r="N184" s="20">
        <v>1.0449999999999999</v>
      </c>
      <c r="O184" s="20">
        <v>0.2853</v>
      </c>
      <c r="P184" s="20">
        <v>-2.1999999999999999E-2</v>
      </c>
      <c r="Q184" s="20">
        <v>3.302</v>
      </c>
      <c r="R184" s="20">
        <v>4.0609999999999999</v>
      </c>
      <c r="S184" s="20">
        <v>0.41799999999999998</v>
      </c>
      <c r="T184" s="20">
        <v>5.2999999999999999E-2</v>
      </c>
      <c r="U184" s="20">
        <v>0.80120000000000002</v>
      </c>
      <c r="V184" s="20">
        <v>0.497</v>
      </c>
      <c r="W184" s="20">
        <v>1.2514000000000001</v>
      </c>
      <c r="X184" s="20">
        <v>0.97899999999999998</v>
      </c>
      <c r="Y184" s="20">
        <v>1.8155000000000001</v>
      </c>
      <c r="Z184" s="20">
        <v>1.5629999999999999</v>
      </c>
      <c r="AA184" s="20">
        <v>2.9196</v>
      </c>
      <c r="AB184" s="20">
        <v>2.3970000000000002</v>
      </c>
    </row>
    <row r="185" spans="1:28">
      <c r="A185" s="2">
        <v>41137</v>
      </c>
      <c r="B185" s="20">
        <v>0.25</v>
      </c>
      <c r="C185" s="20">
        <v>9.1300000000000006E-2</v>
      </c>
      <c r="D185" s="20" t="s">
        <v>110</v>
      </c>
      <c r="E185" s="20">
        <v>0.23699999999999999</v>
      </c>
      <c r="F185" s="20">
        <v>8.1299999999999997E-2</v>
      </c>
      <c r="G185" s="20">
        <v>-4.2000000000000003E-2</v>
      </c>
      <c r="H185" s="20">
        <v>0.4335</v>
      </c>
      <c r="I185" s="20">
        <v>0.13700000000000001</v>
      </c>
      <c r="J185" s="20">
        <v>-3.1E-2</v>
      </c>
      <c r="K185" s="20">
        <v>0.71814999999999996</v>
      </c>
      <c r="L185" s="20">
        <v>0.1777</v>
      </c>
      <c r="M185" s="20">
        <v>-2.1000000000000001E-2</v>
      </c>
      <c r="N185" s="20">
        <v>1.044</v>
      </c>
      <c r="O185" s="20">
        <v>0.29149999999999998</v>
      </c>
      <c r="P185" s="20">
        <v>-3.5999999999999997E-2</v>
      </c>
      <c r="Q185" s="20">
        <v>3.1920000000000002</v>
      </c>
      <c r="R185" s="20">
        <v>3.8890000000000002</v>
      </c>
      <c r="S185" s="20">
        <v>0.42349999999999999</v>
      </c>
      <c r="T185" s="20">
        <v>2.7E-2</v>
      </c>
      <c r="U185" s="20">
        <v>0.81759999999999999</v>
      </c>
      <c r="V185" s="20">
        <v>0.45600000000000002</v>
      </c>
      <c r="W185" s="20">
        <v>1.2753999999999999</v>
      </c>
      <c r="X185" s="20">
        <v>0.94099999999999995</v>
      </c>
      <c r="Y185" s="20">
        <v>1.8346</v>
      </c>
      <c r="Z185" s="20">
        <v>1.526</v>
      </c>
      <c r="AA185" s="20">
        <v>2.9527000000000001</v>
      </c>
      <c r="AB185" s="20">
        <v>2.3420000000000001</v>
      </c>
    </row>
    <row r="186" spans="1:28">
      <c r="A186" s="2">
        <v>41138</v>
      </c>
      <c r="B186" s="20">
        <v>0.25</v>
      </c>
      <c r="C186" s="20">
        <v>8.6199999999999999E-2</v>
      </c>
      <c r="D186" s="20" t="s">
        <v>110</v>
      </c>
      <c r="E186" s="20">
        <v>0.23699999999999999</v>
      </c>
      <c r="F186" s="20">
        <v>6.6100000000000006E-2</v>
      </c>
      <c r="G186" s="20">
        <v>-8.5000000000000006E-2</v>
      </c>
      <c r="H186" s="20">
        <v>0.4345</v>
      </c>
      <c r="I186" s="20">
        <v>0.13700000000000001</v>
      </c>
      <c r="J186" s="20">
        <v>-2.5999999999999999E-2</v>
      </c>
      <c r="K186" s="20">
        <v>0.71814999999999996</v>
      </c>
      <c r="L186" s="20">
        <v>0.1777</v>
      </c>
      <c r="M186" s="20">
        <v>-2.7E-2</v>
      </c>
      <c r="N186" s="20">
        <v>1.044</v>
      </c>
      <c r="O186" s="20">
        <v>0.28620000000000001</v>
      </c>
      <c r="P186" s="20">
        <v>-4.1000000000000002E-2</v>
      </c>
      <c r="Q186" s="20">
        <v>3.036</v>
      </c>
      <c r="R186" s="20">
        <v>3.6909999999999998</v>
      </c>
      <c r="S186" s="20">
        <v>0.41339999999999999</v>
      </c>
      <c r="T186" s="20">
        <v>1.4E-2</v>
      </c>
      <c r="U186" s="20">
        <v>0.7954</v>
      </c>
      <c r="V186" s="20">
        <v>0.42399999999999999</v>
      </c>
      <c r="W186" s="20">
        <v>1.2519</v>
      </c>
      <c r="X186" s="20">
        <v>0.90900000000000003</v>
      </c>
      <c r="Y186" s="20">
        <v>1.8105</v>
      </c>
      <c r="Z186" s="20">
        <v>1.496</v>
      </c>
      <c r="AA186" s="20">
        <v>2.9308999999999998</v>
      </c>
      <c r="AB186" s="20">
        <v>2.3029999999999999</v>
      </c>
    </row>
    <row r="187" spans="1:28">
      <c r="A187" s="2">
        <v>41141</v>
      </c>
      <c r="B187" s="20">
        <v>0.25</v>
      </c>
      <c r="C187" s="20">
        <v>8.6199999999999999E-2</v>
      </c>
      <c r="D187" s="20" t="s">
        <v>110</v>
      </c>
      <c r="E187" s="20">
        <v>0.23599999999999999</v>
      </c>
      <c r="F187" s="20">
        <v>8.6400000000000005E-2</v>
      </c>
      <c r="G187" s="20">
        <v>-0.107</v>
      </c>
      <c r="H187" s="20">
        <v>0.4335</v>
      </c>
      <c r="I187" s="20">
        <v>0.13189999999999999</v>
      </c>
      <c r="J187" s="20">
        <v>-3.1E-2</v>
      </c>
      <c r="K187" s="20">
        <v>0.71814999999999996</v>
      </c>
      <c r="L187" s="20">
        <v>0.1777</v>
      </c>
      <c r="M187" s="20">
        <v>-3.6999999999999998E-2</v>
      </c>
      <c r="N187" s="20">
        <v>1.044</v>
      </c>
      <c r="O187" s="20">
        <v>0.28239999999999998</v>
      </c>
      <c r="P187" s="20">
        <v>-2.1999999999999999E-2</v>
      </c>
      <c r="Q187" s="20">
        <v>3.012</v>
      </c>
      <c r="R187" s="20">
        <v>3.508</v>
      </c>
      <c r="S187" s="20">
        <v>0.40560000000000002</v>
      </c>
      <c r="T187" s="20">
        <v>3.4000000000000002E-2</v>
      </c>
      <c r="U187" s="20">
        <v>0.78739999999999999</v>
      </c>
      <c r="V187" s="20">
        <v>0.442</v>
      </c>
      <c r="W187" s="20">
        <v>1.2473000000000001</v>
      </c>
      <c r="X187" s="20">
        <v>0.92500000000000004</v>
      </c>
      <c r="Y187" s="20">
        <v>1.8052999999999999</v>
      </c>
      <c r="Z187" s="20">
        <v>1.5089999999999999</v>
      </c>
      <c r="AA187" s="20">
        <v>2.9188999999999998</v>
      </c>
      <c r="AB187" s="20">
        <v>2.3170000000000002</v>
      </c>
    </row>
    <row r="188" spans="1:28">
      <c r="A188" s="2">
        <v>41142</v>
      </c>
      <c r="B188" s="20">
        <v>0.25</v>
      </c>
      <c r="C188" s="20">
        <v>8.6199999999999999E-2</v>
      </c>
      <c r="D188" s="20" t="s">
        <v>110</v>
      </c>
      <c r="E188" s="20">
        <v>0.23749999999999999</v>
      </c>
      <c r="F188" s="20">
        <v>0.1014</v>
      </c>
      <c r="G188" s="20">
        <v>-6.5000000000000002E-2</v>
      </c>
      <c r="H188" s="20">
        <v>0.4335</v>
      </c>
      <c r="I188" s="20">
        <v>0.13700000000000001</v>
      </c>
      <c r="J188" s="20">
        <v>-2.5999999999999999E-2</v>
      </c>
      <c r="K188" s="20">
        <v>0.71814999999999996</v>
      </c>
      <c r="L188" s="20">
        <v>0.17760000000000001</v>
      </c>
      <c r="M188" s="20">
        <v>-3.2000000000000001E-2</v>
      </c>
      <c r="N188" s="20">
        <v>1.042</v>
      </c>
      <c r="O188" s="20">
        <v>0.28660000000000002</v>
      </c>
      <c r="P188" s="20">
        <v>6.0000000000000001E-3</v>
      </c>
      <c r="Q188" s="20">
        <v>2.9769999999999999</v>
      </c>
      <c r="R188" s="20">
        <v>3.4159999999999999</v>
      </c>
      <c r="S188" s="20">
        <v>0.40839999999999999</v>
      </c>
      <c r="T188" s="20">
        <v>6.3E-2</v>
      </c>
      <c r="U188" s="20">
        <v>0.78749999999999998</v>
      </c>
      <c r="V188" s="20">
        <v>0.48699999999999999</v>
      </c>
      <c r="W188" s="20">
        <v>1.2425999999999999</v>
      </c>
      <c r="X188" s="20">
        <v>0.97199999999999998</v>
      </c>
      <c r="Y188" s="20">
        <v>1.7984</v>
      </c>
      <c r="Z188" s="20">
        <v>1.5569999999999999</v>
      </c>
      <c r="AA188" s="20">
        <v>2.8997000000000002</v>
      </c>
      <c r="AB188" s="20">
        <v>2.363</v>
      </c>
    </row>
    <row r="189" spans="1:28">
      <c r="A189" s="2">
        <v>41143</v>
      </c>
      <c r="B189" s="20">
        <v>0.25</v>
      </c>
      <c r="C189" s="20">
        <v>9.6600000000000005E-2</v>
      </c>
      <c r="D189" s="20" t="s">
        <v>110</v>
      </c>
      <c r="E189" s="20">
        <v>0.23649999999999999</v>
      </c>
      <c r="F189" s="20">
        <v>0.1014</v>
      </c>
      <c r="G189" s="20">
        <v>-6.6000000000000003E-2</v>
      </c>
      <c r="H189" s="20">
        <v>0.43075000000000002</v>
      </c>
      <c r="I189" s="20">
        <v>0.1268</v>
      </c>
      <c r="J189" s="20">
        <v>-5.1999999999999998E-2</v>
      </c>
      <c r="K189" s="20">
        <v>0.71614999999999995</v>
      </c>
      <c r="L189" s="20">
        <v>0.1827</v>
      </c>
      <c r="M189" s="20">
        <v>-3.2000000000000001E-2</v>
      </c>
      <c r="N189" s="20">
        <v>1.0409999999999999</v>
      </c>
      <c r="O189" s="20">
        <v>0.25850000000000001</v>
      </c>
      <c r="P189" s="20">
        <v>7.0000000000000001E-3</v>
      </c>
      <c r="Q189" s="20">
        <v>3.0179999999999998</v>
      </c>
      <c r="R189" s="20">
        <v>3.556</v>
      </c>
      <c r="S189" s="20">
        <v>0.35820000000000002</v>
      </c>
      <c r="T189" s="20">
        <v>0.03</v>
      </c>
      <c r="U189" s="20">
        <v>0.69350000000000001</v>
      </c>
      <c r="V189" s="20">
        <v>0.42</v>
      </c>
      <c r="W189" s="20">
        <v>1.1333</v>
      </c>
      <c r="X189" s="20">
        <v>0.88900000000000001</v>
      </c>
      <c r="Y189" s="20">
        <v>1.6916</v>
      </c>
      <c r="Z189" s="20">
        <v>1.4610000000000001</v>
      </c>
      <c r="AA189" s="20">
        <v>2.8041999999999998</v>
      </c>
      <c r="AB189" s="20">
        <v>2.25</v>
      </c>
    </row>
    <row r="190" spans="1:28">
      <c r="A190" s="2">
        <v>41144</v>
      </c>
      <c r="B190" s="20">
        <v>0.25</v>
      </c>
      <c r="C190" s="20">
        <v>9.6600000000000005E-2</v>
      </c>
      <c r="D190" s="20" t="s">
        <v>110</v>
      </c>
      <c r="E190" s="20">
        <v>0.23549999999999999</v>
      </c>
      <c r="F190" s="20">
        <v>9.6299999999999997E-2</v>
      </c>
      <c r="G190" s="20">
        <v>-6.8000000000000005E-2</v>
      </c>
      <c r="H190" s="20">
        <v>0.42685000000000001</v>
      </c>
      <c r="I190" s="20">
        <v>0.1268</v>
      </c>
      <c r="J190" s="20">
        <v>-2.7E-2</v>
      </c>
      <c r="K190" s="20">
        <v>0.71365000000000001</v>
      </c>
      <c r="L190" s="20">
        <v>0.1777</v>
      </c>
      <c r="M190" s="20">
        <v>-3.7999999999999999E-2</v>
      </c>
      <c r="N190" s="20">
        <v>1.04</v>
      </c>
      <c r="O190" s="20">
        <v>0.25869999999999999</v>
      </c>
      <c r="P190" s="20">
        <v>-1.2E-2</v>
      </c>
      <c r="Q190" s="20">
        <v>3.1640000000000001</v>
      </c>
      <c r="R190" s="20">
        <v>3.6509999999999998</v>
      </c>
      <c r="S190" s="20">
        <v>0.35570000000000002</v>
      </c>
      <c r="T190" s="20">
        <v>1E-3</v>
      </c>
      <c r="U190" s="20">
        <v>0.69520000000000004</v>
      </c>
      <c r="V190" s="20">
        <v>0.36499999999999999</v>
      </c>
      <c r="W190" s="20">
        <v>1.1238999999999999</v>
      </c>
      <c r="X190" s="20">
        <v>0.81899999999999995</v>
      </c>
      <c r="Y190" s="20">
        <v>1.6778999999999999</v>
      </c>
      <c r="Z190" s="20">
        <v>1.377</v>
      </c>
      <c r="AA190" s="20">
        <v>2.7917000000000001</v>
      </c>
      <c r="AB190" s="20">
        <v>2.1779999999999999</v>
      </c>
    </row>
    <row r="191" spans="1:28">
      <c r="A191" s="2">
        <v>41145</v>
      </c>
      <c r="B191" s="20">
        <v>0.25</v>
      </c>
      <c r="C191" s="20">
        <v>9.1499999999999998E-2</v>
      </c>
      <c r="D191" s="20" t="s">
        <v>110</v>
      </c>
      <c r="E191" s="20">
        <v>0.23449999999999999</v>
      </c>
      <c r="F191" s="20">
        <v>9.1300000000000006E-2</v>
      </c>
      <c r="G191" s="20">
        <v>-6.9000000000000006E-2</v>
      </c>
      <c r="H191" s="20">
        <v>0.42485000000000001</v>
      </c>
      <c r="I191" s="20">
        <v>0.1268</v>
      </c>
      <c r="J191" s="20">
        <v>-3.6999999999999998E-2</v>
      </c>
      <c r="K191" s="20">
        <v>0.71214999999999995</v>
      </c>
      <c r="L191" s="20">
        <v>0.1777</v>
      </c>
      <c r="M191" s="20">
        <v>-3.3000000000000002E-2</v>
      </c>
      <c r="N191" s="20">
        <v>1.0365</v>
      </c>
      <c r="O191" s="20">
        <v>0.26740000000000003</v>
      </c>
      <c r="P191" s="20">
        <v>-1.2E-2</v>
      </c>
      <c r="Q191" s="20">
        <v>3.093</v>
      </c>
      <c r="R191" s="20">
        <v>3.653</v>
      </c>
      <c r="S191" s="20">
        <v>0.36659999999999998</v>
      </c>
      <c r="T191" s="20">
        <v>-7.0000000000000001E-3</v>
      </c>
      <c r="U191" s="20">
        <v>0.70689999999999997</v>
      </c>
      <c r="V191" s="20">
        <v>0.35299999999999998</v>
      </c>
      <c r="W191" s="20">
        <v>1.1313</v>
      </c>
      <c r="X191" s="20">
        <v>0.80200000000000005</v>
      </c>
      <c r="Y191" s="20">
        <v>1.6865000000000001</v>
      </c>
      <c r="Z191" s="20">
        <v>1.355</v>
      </c>
      <c r="AA191" s="20">
        <v>2.8010999999999999</v>
      </c>
      <c r="AB191" s="20">
        <v>2.16</v>
      </c>
    </row>
    <row r="192" spans="1:28">
      <c r="A192" s="2">
        <v>41148</v>
      </c>
      <c r="B192" s="20">
        <v>0.25</v>
      </c>
      <c r="C192" s="20">
        <v>9.6600000000000005E-2</v>
      </c>
      <c r="D192" s="20" t="s">
        <v>110</v>
      </c>
      <c r="E192" s="20">
        <v>0.23449999999999999</v>
      </c>
      <c r="F192" s="20">
        <v>9.1300000000000006E-2</v>
      </c>
      <c r="G192" s="20">
        <v>-4.7E-2</v>
      </c>
      <c r="H192" s="20">
        <v>0.42485000000000001</v>
      </c>
      <c r="I192" s="20">
        <v>0.13189999999999999</v>
      </c>
      <c r="J192" s="20">
        <v>-0.104</v>
      </c>
      <c r="K192" s="20">
        <v>0.71214999999999995</v>
      </c>
      <c r="L192" s="20">
        <v>0.1726</v>
      </c>
      <c r="M192" s="20">
        <v>1.4999999999999999E-2</v>
      </c>
      <c r="N192" s="20">
        <v>1.0365</v>
      </c>
      <c r="O192" s="20">
        <v>0.26350000000000001</v>
      </c>
      <c r="P192" s="20">
        <v>0</v>
      </c>
      <c r="Q192" s="20">
        <v>3.08</v>
      </c>
      <c r="R192" s="20">
        <v>3.6139999999999999</v>
      </c>
      <c r="S192" s="20">
        <v>0.35610000000000003</v>
      </c>
      <c r="T192" s="20">
        <v>4.0000000000000001E-3</v>
      </c>
      <c r="U192" s="20">
        <v>0.68420000000000003</v>
      </c>
      <c r="V192" s="20">
        <v>0.35699999999999998</v>
      </c>
      <c r="W192" s="20">
        <v>1.1006</v>
      </c>
      <c r="X192" s="20">
        <v>0.80100000000000005</v>
      </c>
      <c r="Y192" s="20">
        <v>1.6505999999999998</v>
      </c>
      <c r="Z192" s="20">
        <v>1.3519999999999999</v>
      </c>
      <c r="AA192" s="20">
        <v>2.76</v>
      </c>
      <c r="AB192" s="20">
        <v>2.1659999999999999</v>
      </c>
    </row>
    <row r="193" spans="1:28">
      <c r="A193" s="2">
        <v>41149</v>
      </c>
      <c r="B193" s="20">
        <v>0.25</v>
      </c>
      <c r="C193" s="20">
        <v>9.6600000000000005E-2</v>
      </c>
      <c r="D193" s="20" t="s">
        <v>110</v>
      </c>
      <c r="E193" s="20">
        <v>0.23350000000000001</v>
      </c>
      <c r="F193" s="20">
        <v>9.6299999999999997E-2</v>
      </c>
      <c r="G193" s="20">
        <v>-9.5000000000000001E-2</v>
      </c>
      <c r="H193" s="20">
        <v>0.42275000000000001</v>
      </c>
      <c r="I193" s="20">
        <v>0.13700000000000001</v>
      </c>
      <c r="J193" s="20">
        <v>-0.114</v>
      </c>
      <c r="K193" s="20">
        <v>0.71065</v>
      </c>
      <c r="L193" s="20">
        <v>0.1726</v>
      </c>
      <c r="M193" s="20">
        <v>2.5000000000000001E-2</v>
      </c>
      <c r="N193" s="20">
        <v>1.0349999999999999</v>
      </c>
      <c r="O193" s="20">
        <v>0.26369999999999999</v>
      </c>
      <c r="P193" s="20">
        <v>-1.2E-2</v>
      </c>
      <c r="Q193" s="20">
        <v>3</v>
      </c>
      <c r="R193" s="20">
        <v>3.589</v>
      </c>
      <c r="S193" s="20">
        <v>0.35620000000000002</v>
      </c>
      <c r="T193" s="20">
        <v>-6.0000000000000001E-3</v>
      </c>
      <c r="U193" s="20">
        <v>0.67620000000000002</v>
      </c>
      <c r="V193" s="20">
        <v>0.35199999999999998</v>
      </c>
      <c r="W193" s="20">
        <v>1.0841000000000001</v>
      </c>
      <c r="X193" s="20">
        <v>0.79200000000000004</v>
      </c>
      <c r="Y193" s="20">
        <v>1.6335</v>
      </c>
      <c r="Z193" s="20">
        <v>1.341</v>
      </c>
      <c r="AA193" s="20">
        <v>2.7469000000000001</v>
      </c>
      <c r="AB193" s="20">
        <v>2.1509999999999998</v>
      </c>
    </row>
    <row r="194" spans="1:28">
      <c r="A194" s="2">
        <v>41150</v>
      </c>
      <c r="B194" s="20">
        <v>0.25</v>
      </c>
      <c r="C194" s="20">
        <v>0.1166</v>
      </c>
      <c r="D194" s="20" t="s">
        <v>110</v>
      </c>
      <c r="E194" s="20">
        <v>0.23150000000000001</v>
      </c>
      <c r="F194" s="20">
        <v>9.6299999999999997E-2</v>
      </c>
      <c r="G194" s="20">
        <v>-7.1999999999999995E-2</v>
      </c>
      <c r="H194" s="20">
        <v>0.42175000000000001</v>
      </c>
      <c r="I194" s="20">
        <v>0.13700000000000001</v>
      </c>
      <c r="J194" s="20">
        <v>-0.12</v>
      </c>
      <c r="K194" s="20">
        <v>0.70914999999999995</v>
      </c>
      <c r="L194" s="20">
        <v>0.1726</v>
      </c>
      <c r="M194" s="20">
        <v>0.02</v>
      </c>
      <c r="N194" s="20">
        <v>1.034</v>
      </c>
      <c r="O194" s="20">
        <v>0.26960000000000001</v>
      </c>
      <c r="P194" s="20">
        <v>0</v>
      </c>
      <c r="Q194" s="20">
        <v>2.903</v>
      </c>
      <c r="R194" s="20">
        <v>3.5230000000000001</v>
      </c>
      <c r="S194" s="20">
        <v>0.3589</v>
      </c>
      <c r="T194" s="20">
        <v>1.0999999999999999E-2</v>
      </c>
      <c r="U194" s="20">
        <v>0.67789999999999995</v>
      </c>
      <c r="V194" s="20">
        <v>0.38300000000000001</v>
      </c>
      <c r="W194" s="20">
        <v>1.0935999999999999</v>
      </c>
      <c r="X194" s="20">
        <v>0.82799999999999996</v>
      </c>
      <c r="Y194" s="20">
        <v>1.6505999999999998</v>
      </c>
      <c r="Z194" s="20">
        <v>1.38</v>
      </c>
      <c r="AA194" s="20">
        <v>2.7645999999999997</v>
      </c>
      <c r="AB194" s="20">
        <v>2.1749999999999998</v>
      </c>
    </row>
    <row r="195" spans="1:28">
      <c r="A195" s="2">
        <v>41151</v>
      </c>
      <c r="B195" s="20">
        <v>0.25</v>
      </c>
      <c r="C195" s="20">
        <v>0.1115</v>
      </c>
      <c r="D195" s="20" t="s">
        <v>110</v>
      </c>
      <c r="E195" s="20">
        <v>0.23050000000000001</v>
      </c>
      <c r="F195" s="20">
        <v>9.6299999999999997E-2</v>
      </c>
      <c r="G195" s="20">
        <v>-7.4999999999999997E-2</v>
      </c>
      <c r="H195" s="20">
        <v>0.42075000000000001</v>
      </c>
      <c r="I195" s="20">
        <v>0.13189999999999999</v>
      </c>
      <c r="J195" s="20">
        <v>-0.122</v>
      </c>
      <c r="K195" s="20">
        <v>0.70914999999999995</v>
      </c>
      <c r="L195" s="20">
        <v>0.16750000000000001</v>
      </c>
      <c r="M195" s="20">
        <v>1.4999999999999999E-2</v>
      </c>
      <c r="N195" s="20">
        <v>1.0329999999999999</v>
      </c>
      <c r="O195" s="20">
        <v>0.25390000000000001</v>
      </c>
      <c r="P195" s="20">
        <v>-3.6999999999999998E-2</v>
      </c>
      <c r="Q195" s="20">
        <v>2.88</v>
      </c>
      <c r="R195" s="20">
        <v>3.6310000000000002</v>
      </c>
      <c r="S195" s="20">
        <v>0.3377</v>
      </c>
      <c r="T195" s="20">
        <v>-3.2000000000000001E-2</v>
      </c>
      <c r="U195" s="20">
        <v>0.66320000000000001</v>
      </c>
      <c r="V195" s="20">
        <v>0.31900000000000001</v>
      </c>
      <c r="W195" s="20">
        <v>1.0652999999999999</v>
      </c>
      <c r="X195" s="20">
        <v>0.76500000000000001</v>
      </c>
      <c r="Y195" s="20">
        <v>1.6233</v>
      </c>
      <c r="Z195" s="20">
        <v>1.3220000000000001</v>
      </c>
      <c r="AA195" s="20">
        <v>2.7446000000000002</v>
      </c>
      <c r="AB195" s="20">
        <v>2.1120000000000001</v>
      </c>
    </row>
    <row r="196" spans="1:28">
      <c r="A196" s="2">
        <v>41152</v>
      </c>
      <c r="B196" s="20">
        <v>0.25</v>
      </c>
      <c r="C196" s="20">
        <v>8.1100000000000005E-2</v>
      </c>
      <c r="D196" s="20" t="s">
        <v>110</v>
      </c>
      <c r="E196" s="20">
        <v>0.23050000000000001</v>
      </c>
      <c r="F196" s="20">
        <v>7.0999999999999994E-2</v>
      </c>
      <c r="G196" s="20">
        <v>0</v>
      </c>
      <c r="H196" s="20">
        <v>0.41825000000000001</v>
      </c>
      <c r="I196" s="20">
        <v>0.1268</v>
      </c>
      <c r="J196" s="20">
        <v>-0.107</v>
      </c>
      <c r="K196" s="20">
        <v>0.70765</v>
      </c>
      <c r="L196" s="20">
        <v>0.1573</v>
      </c>
      <c r="M196" s="20">
        <v>1.4999999999999999E-2</v>
      </c>
      <c r="N196" s="20">
        <v>1.032</v>
      </c>
      <c r="O196" s="20">
        <v>0.2205</v>
      </c>
      <c r="P196" s="20">
        <v>-3.5000000000000003E-2</v>
      </c>
      <c r="Q196" s="20">
        <v>2.7669999999999999</v>
      </c>
      <c r="R196" s="20">
        <v>3.589</v>
      </c>
      <c r="S196" s="20">
        <v>0.28999999999999998</v>
      </c>
      <c r="T196" s="20">
        <v>-2.7E-2</v>
      </c>
      <c r="U196" s="20">
        <v>0.59</v>
      </c>
      <c r="V196" s="20">
        <v>0.33400000000000002</v>
      </c>
      <c r="W196" s="20">
        <v>0.99539999999999995</v>
      </c>
      <c r="X196" s="20">
        <v>0.77800000000000002</v>
      </c>
      <c r="Y196" s="20">
        <v>1.5484</v>
      </c>
      <c r="Z196" s="20">
        <v>1.3340000000000001</v>
      </c>
      <c r="AA196" s="20">
        <v>2.6722999999999999</v>
      </c>
      <c r="AB196" s="20">
        <v>2.1160000000000001</v>
      </c>
    </row>
    <row r="197" spans="1:28">
      <c r="A197" s="2">
        <v>41155</v>
      </c>
      <c r="B197" s="20">
        <v>0.25</v>
      </c>
      <c r="C197" s="20">
        <v>8.1100000000000005E-2</v>
      </c>
      <c r="D197" s="20" t="s">
        <v>110</v>
      </c>
      <c r="E197" s="20">
        <v>0.23050000000000001</v>
      </c>
      <c r="F197" s="20">
        <v>7.0999999999999994E-2</v>
      </c>
      <c r="G197" s="20">
        <v>-5.0999999999999997E-2</v>
      </c>
      <c r="H197" s="20">
        <v>0.41435</v>
      </c>
      <c r="I197" s="20">
        <v>0.1268</v>
      </c>
      <c r="J197" s="20">
        <v>-0.123</v>
      </c>
      <c r="K197" s="20">
        <v>0.70515000000000005</v>
      </c>
      <c r="L197" s="20">
        <v>0.1573</v>
      </c>
      <c r="M197" s="20">
        <v>0.01</v>
      </c>
      <c r="N197" s="20">
        <v>1.0295000000000001</v>
      </c>
      <c r="O197" s="20">
        <v>0.2205</v>
      </c>
      <c r="P197" s="20">
        <v>-3.6999999999999998E-2</v>
      </c>
      <c r="Q197" s="20">
        <v>2.593</v>
      </c>
      <c r="R197" s="20">
        <v>3.4460000000000002</v>
      </c>
      <c r="S197" s="20">
        <v>0.28999999999999998</v>
      </c>
      <c r="T197" s="20">
        <v>-2.1999999999999999E-2</v>
      </c>
      <c r="U197" s="20">
        <v>0.59</v>
      </c>
      <c r="V197" s="20">
        <v>0.35599999999999998</v>
      </c>
      <c r="W197" s="20">
        <v>0.99539999999999995</v>
      </c>
      <c r="X197" s="20">
        <v>0.81</v>
      </c>
      <c r="Y197" s="20">
        <v>1.5484</v>
      </c>
      <c r="Z197" s="20">
        <v>1.3780000000000001</v>
      </c>
      <c r="AA197" s="20">
        <v>2.6722999999999999</v>
      </c>
      <c r="AB197" s="20">
        <v>2.149</v>
      </c>
    </row>
    <row r="198" spans="1:28">
      <c r="A198" s="2">
        <v>41156</v>
      </c>
      <c r="B198" s="20">
        <v>0.25</v>
      </c>
      <c r="C198" s="20">
        <v>9.6299999999999997E-2</v>
      </c>
      <c r="D198" s="20" t="s">
        <v>110</v>
      </c>
      <c r="E198" s="20">
        <v>0.22825000000000001</v>
      </c>
      <c r="F198" s="20">
        <v>8.6199999999999999E-2</v>
      </c>
      <c r="G198" s="20">
        <v>-5.1999999999999998E-2</v>
      </c>
      <c r="H198" s="20">
        <v>0.41184999999999999</v>
      </c>
      <c r="I198" s="20">
        <v>0.13189999999999999</v>
      </c>
      <c r="J198" s="20">
        <v>-9.8000000000000004E-2</v>
      </c>
      <c r="K198" s="20">
        <v>0.70165</v>
      </c>
      <c r="L198" s="20">
        <v>0.1573</v>
      </c>
      <c r="M198" s="20">
        <v>0</v>
      </c>
      <c r="N198" s="20">
        <v>1.0269999999999999</v>
      </c>
      <c r="O198" s="20">
        <v>0.2303</v>
      </c>
      <c r="P198" s="20">
        <v>-3.2000000000000001E-2</v>
      </c>
      <c r="Q198" s="20">
        <v>2.3340000000000001</v>
      </c>
      <c r="R198" s="20">
        <v>3.0070000000000001</v>
      </c>
      <c r="S198" s="20">
        <v>0.3034</v>
      </c>
      <c r="T198" s="20">
        <v>-1.4999999999999999E-2</v>
      </c>
      <c r="U198" s="20">
        <v>0.61380000000000001</v>
      </c>
      <c r="V198" s="20">
        <v>0.35399999999999998</v>
      </c>
      <c r="W198" s="20">
        <v>1.0279</v>
      </c>
      <c r="X198" s="20">
        <v>0.81499999999999995</v>
      </c>
      <c r="Y198" s="20">
        <v>1.5722</v>
      </c>
      <c r="Z198" s="20">
        <v>1.391</v>
      </c>
      <c r="AA198" s="20">
        <v>2.6821000000000002</v>
      </c>
      <c r="AB198" s="20">
        <v>2.16</v>
      </c>
    </row>
    <row r="199" spans="1:28">
      <c r="A199" s="2">
        <v>41157</v>
      </c>
      <c r="B199" s="20">
        <v>0.25</v>
      </c>
      <c r="C199" s="20">
        <v>0.1014</v>
      </c>
      <c r="D199" s="20" t="s">
        <v>110</v>
      </c>
      <c r="E199" s="20">
        <v>0.22800000000000001</v>
      </c>
      <c r="F199" s="20">
        <v>0.1014</v>
      </c>
      <c r="G199" s="20">
        <v>-5.2999999999999999E-2</v>
      </c>
      <c r="H199" s="20">
        <v>0.40984999999999999</v>
      </c>
      <c r="I199" s="20">
        <v>0.13189999999999999</v>
      </c>
      <c r="J199" s="20">
        <v>-0.109</v>
      </c>
      <c r="K199" s="20">
        <v>0.70065</v>
      </c>
      <c r="L199" s="20">
        <v>0.1573</v>
      </c>
      <c r="M199" s="20">
        <v>0.01</v>
      </c>
      <c r="N199" s="20">
        <v>1.0265</v>
      </c>
      <c r="O199" s="20">
        <v>0.23419999999999999</v>
      </c>
      <c r="P199" s="20">
        <v>-1.4999999999999999E-2</v>
      </c>
      <c r="Q199" s="20">
        <v>2.4129999999999998</v>
      </c>
      <c r="R199" s="20">
        <v>3.0329999999999999</v>
      </c>
      <c r="S199" s="20">
        <v>0.30609999999999998</v>
      </c>
      <c r="T199" s="20">
        <v>6.0999999999999999E-2</v>
      </c>
      <c r="U199" s="20">
        <v>0.62180000000000002</v>
      </c>
      <c r="V199" s="20">
        <v>0.38500000000000001</v>
      </c>
      <c r="W199" s="20">
        <v>1.0465</v>
      </c>
      <c r="X199" s="20">
        <v>0.85599999999999998</v>
      </c>
      <c r="Y199" s="20">
        <v>1.5960000000000001</v>
      </c>
      <c r="Z199" s="20">
        <v>1.4790000000000001</v>
      </c>
      <c r="AA199" s="20">
        <v>2.7071000000000001</v>
      </c>
      <c r="AB199" s="20">
        <v>2.2509999999999999</v>
      </c>
    </row>
    <row r="200" spans="1:28">
      <c r="A200" s="2">
        <v>41158</v>
      </c>
      <c r="B200" s="20">
        <v>0.25</v>
      </c>
      <c r="C200" s="20">
        <v>9.6299999999999997E-2</v>
      </c>
      <c r="D200" s="20" t="s">
        <v>110</v>
      </c>
      <c r="E200" s="20">
        <v>0.22750000000000001</v>
      </c>
      <c r="F200" s="20">
        <v>0.1014</v>
      </c>
      <c r="G200" s="20">
        <v>-2.8000000000000001E-2</v>
      </c>
      <c r="H200" s="20">
        <v>0.40834999999999999</v>
      </c>
      <c r="I200" s="20">
        <v>0.13189999999999999</v>
      </c>
      <c r="J200" s="20">
        <v>-0.09</v>
      </c>
      <c r="K200" s="20">
        <v>0.69815000000000005</v>
      </c>
      <c r="L200" s="20">
        <v>0.16750000000000001</v>
      </c>
      <c r="M200" s="20">
        <v>0.02</v>
      </c>
      <c r="N200" s="20">
        <v>1.0245</v>
      </c>
      <c r="O200" s="20">
        <v>0.25790000000000002</v>
      </c>
      <c r="P200" s="20">
        <v>3.5000000000000003E-2</v>
      </c>
      <c r="Q200" s="20">
        <v>2.2029999999999998</v>
      </c>
      <c r="R200" s="20">
        <v>2.8719999999999999</v>
      </c>
      <c r="S200" s="20">
        <v>0.34360000000000002</v>
      </c>
      <c r="T200" s="20">
        <v>0.125</v>
      </c>
      <c r="U200" s="20">
        <v>0.67769999999999997</v>
      </c>
      <c r="V200" s="20">
        <v>0.47199999999999998</v>
      </c>
      <c r="W200" s="20">
        <v>1.119</v>
      </c>
      <c r="X200" s="20">
        <v>0.94399999999999995</v>
      </c>
      <c r="Y200" s="20">
        <v>1.6781000000000001</v>
      </c>
      <c r="Z200" s="20">
        <v>1.5590000000000002</v>
      </c>
      <c r="AA200" s="20">
        <v>2.7987000000000002</v>
      </c>
      <c r="AB200" s="20">
        <v>2.3540000000000001</v>
      </c>
    </row>
    <row r="201" spans="1:28">
      <c r="A201" s="2">
        <v>41159</v>
      </c>
      <c r="B201" s="20">
        <v>0.25</v>
      </c>
      <c r="C201" s="20">
        <v>8.6199999999999999E-2</v>
      </c>
      <c r="D201" s="20" t="s">
        <v>110</v>
      </c>
      <c r="E201" s="20">
        <v>0.22800000000000001</v>
      </c>
      <c r="F201" s="20">
        <v>0.1014</v>
      </c>
      <c r="G201" s="20">
        <v>-2.8000000000000001E-2</v>
      </c>
      <c r="H201" s="20">
        <v>0.40775</v>
      </c>
      <c r="I201" s="20">
        <v>0.13189999999999999</v>
      </c>
      <c r="J201" s="20">
        <v>-0.107</v>
      </c>
      <c r="K201" s="20">
        <v>0.69464999999999999</v>
      </c>
      <c r="L201" s="20">
        <v>0.16239999999999999</v>
      </c>
      <c r="M201" s="20">
        <v>2.1000000000000001E-2</v>
      </c>
      <c r="N201" s="20">
        <v>1.024</v>
      </c>
      <c r="O201" s="20">
        <v>0.25</v>
      </c>
      <c r="P201" s="20">
        <v>3.3000000000000002E-2</v>
      </c>
      <c r="Q201" s="20">
        <v>2.2000000000000002</v>
      </c>
      <c r="R201" s="20">
        <v>2.6669999999999998</v>
      </c>
      <c r="S201" s="20">
        <v>0.3251</v>
      </c>
      <c r="T201" s="20">
        <v>0.115</v>
      </c>
      <c r="U201" s="20">
        <v>0.64419999999999999</v>
      </c>
      <c r="V201" s="20">
        <v>0.443</v>
      </c>
      <c r="W201" s="20">
        <v>1.0887</v>
      </c>
      <c r="X201" s="20">
        <v>0.91500000000000004</v>
      </c>
      <c r="Y201" s="20">
        <v>1.6677999999999999</v>
      </c>
      <c r="Z201" s="20">
        <v>1.5190000000000001</v>
      </c>
      <c r="AA201" s="20">
        <v>2.8245</v>
      </c>
      <c r="AB201" s="20">
        <v>2.34</v>
      </c>
    </row>
    <row r="202" spans="1:28">
      <c r="A202" s="2">
        <v>41162</v>
      </c>
      <c r="B202" s="20">
        <v>0.25</v>
      </c>
      <c r="C202" s="20">
        <v>8.1100000000000005E-2</v>
      </c>
      <c r="D202" s="20" t="s">
        <v>110</v>
      </c>
      <c r="E202" s="20">
        <v>0.22800000000000001</v>
      </c>
      <c r="F202" s="20">
        <v>0.1014</v>
      </c>
      <c r="G202" s="20">
        <v>-2.1000000000000001E-2</v>
      </c>
      <c r="H202" s="20">
        <v>0.40425</v>
      </c>
      <c r="I202" s="20">
        <v>0.1268</v>
      </c>
      <c r="J202" s="20">
        <v>-5.0000000000000001E-3</v>
      </c>
      <c r="K202" s="20">
        <v>0.69064999999999999</v>
      </c>
      <c r="L202" s="20">
        <v>0.1573</v>
      </c>
      <c r="M202" s="20">
        <v>0.01</v>
      </c>
      <c r="N202" s="20">
        <v>1.0175000000000001</v>
      </c>
      <c r="O202" s="20">
        <v>0.246</v>
      </c>
      <c r="P202" s="20">
        <v>0.04</v>
      </c>
      <c r="Q202" s="20">
        <v>2.282</v>
      </c>
      <c r="R202" s="20">
        <v>2.8109999999999999</v>
      </c>
      <c r="S202" s="20">
        <v>0.32250000000000001</v>
      </c>
      <c r="T202" s="20">
        <v>0.127</v>
      </c>
      <c r="U202" s="20">
        <v>0.63780000000000003</v>
      </c>
      <c r="V202" s="20">
        <v>0.46400000000000002</v>
      </c>
      <c r="W202" s="20">
        <v>1.0792999999999999</v>
      </c>
      <c r="X202" s="20">
        <v>0.94299999999999995</v>
      </c>
      <c r="Y202" s="20">
        <v>1.6541000000000001</v>
      </c>
      <c r="Z202" s="20">
        <v>1.5470000000000002</v>
      </c>
      <c r="AA202" s="20">
        <v>2.8056999999999999</v>
      </c>
      <c r="AB202" s="20">
        <v>2.3980000000000001</v>
      </c>
    </row>
    <row r="203" spans="1:28">
      <c r="A203" s="2">
        <v>41163</v>
      </c>
      <c r="B203" s="20">
        <v>0.25</v>
      </c>
      <c r="C203" s="20">
        <v>8.6199999999999999E-2</v>
      </c>
      <c r="D203" s="20" t="s">
        <v>110</v>
      </c>
      <c r="E203" s="20">
        <v>0.22675000000000001</v>
      </c>
      <c r="F203" s="20">
        <v>9.6600000000000005E-2</v>
      </c>
      <c r="G203" s="20">
        <v>-2.1999999999999999E-2</v>
      </c>
      <c r="H203" s="20">
        <v>0.39874999999999999</v>
      </c>
      <c r="I203" s="20">
        <v>0.1268</v>
      </c>
      <c r="J203" s="20">
        <v>-5.0000000000000001E-3</v>
      </c>
      <c r="K203" s="20">
        <v>0.68689999999999996</v>
      </c>
      <c r="L203" s="20">
        <v>0.1573</v>
      </c>
      <c r="M203" s="20">
        <v>1.4999999999999999E-2</v>
      </c>
      <c r="N203" s="20">
        <v>1.0145</v>
      </c>
      <c r="O203" s="20">
        <v>0.246</v>
      </c>
      <c r="P203" s="20">
        <v>4.4999999999999998E-2</v>
      </c>
      <c r="Q203" s="20">
        <v>2.2720000000000002</v>
      </c>
      <c r="R203" s="20">
        <v>2.8580000000000001</v>
      </c>
      <c r="S203" s="20">
        <v>0.32250000000000001</v>
      </c>
      <c r="T203" s="20">
        <v>0.13200000000000001</v>
      </c>
      <c r="U203" s="20">
        <v>0.66339999999999999</v>
      </c>
      <c r="V203" s="20">
        <v>0.47099999999999997</v>
      </c>
      <c r="W203" s="20">
        <v>1.1192</v>
      </c>
      <c r="X203" s="20">
        <v>0.94399999999999995</v>
      </c>
      <c r="Y203" s="20">
        <v>1.7004999999999999</v>
      </c>
      <c r="Z203" s="20">
        <v>1.5430000000000001</v>
      </c>
      <c r="AA203" s="20">
        <v>2.8529</v>
      </c>
      <c r="AB203" s="20">
        <v>2.3890000000000002</v>
      </c>
    </row>
    <row r="204" spans="1:28">
      <c r="A204" s="2">
        <v>41164</v>
      </c>
      <c r="B204" s="20">
        <v>0.25</v>
      </c>
      <c r="C204" s="20">
        <v>9.1300000000000006E-2</v>
      </c>
      <c r="D204" s="20" t="s">
        <v>110</v>
      </c>
      <c r="E204" s="20">
        <v>0.22375</v>
      </c>
      <c r="F204" s="20">
        <v>0.1017</v>
      </c>
      <c r="G204" s="20">
        <v>-4.3999999999999997E-2</v>
      </c>
      <c r="H204" s="20">
        <v>0.39424999999999999</v>
      </c>
      <c r="I204" s="20">
        <v>0.1268</v>
      </c>
      <c r="J204" s="20">
        <v>-1.4999999999999999E-2</v>
      </c>
      <c r="K204" s="20">
        <v>0.68340000000000001</v>
      </c>
      <c r="L204" s="20">
        <v>0.1573</v>
      </c>
      <c r="M204" s="20">
        <v>3.1E-2</v>
      </c>
      <c r="N204" s="20">
        <v>1.008</v>
      </c>
      <c r="O204" s="20">
        <v>0.24199999999999999</v>
      </c>
      <c r="P204" s="20">
        <v>7.8E-2</v>
      </c>
      <c r="Q204" s="20">
        <v>2.1579999999999999</v>
      </c>
      <c r="R204" s="20">
        <v>2.7509999999999999</v>
      </c>
      <c r="S204" s="20">
        <v>0.33400000000000002</v>
      </c>
      <c r="T204" s="20">
        <v>0.17899999999999999</v>
      </c>
      <c r="U204" s="20">
        <v>0.69069999999999998</v>
      </c>
      <c r="V204" s="20">
        <v>0.64</v>
      </c>
      <c r="W204" s="20">
        <v>1.1616</v>
      </c>
      <c r="X204" s="20">
        <v>1.0109999999999999</v>
      </c>
      <c r="Y204" s="20">
        <v>1.7576000000000001</v>
      </c>
      <c r="Z204" s="20">
        <v>1.617</v>
      </c>
      <c r="AA204" s="20">
        <v>2.9215</v>
      </c>
      <c r="AB204" s="20">
        <v>2.464</v>
      </c>
    </row>
    <row r="205" spans="1:28">
      <c r="A205" s="2">
        <v>41165</v>
      </c>
      <c r="B205" s="20">
        <v>0.25</v>
      </c>
      <c r="C205" s="20">
        <v>8.6199999999999999E-2</v>
      </c>
      <c r="D205" s="20" t="s">
        <v>110</v>
      </c>
      <c r="E205" s="20">
        <v>0.22075</v>
      </c>
      <c r="F205" s="20">
        <v>9.6600000000000005E-2</v>
      </c>
      <c r="G205" s="20">
        <v>-4.5999999999999999E-2</v>
      </c>
      <c r="H205" s="20">
        <v>0.38874999999999998</v>
      </c>
      <c r="I205" s="20">
        <v>0.1116</v>
      </c>
      <c r="J205" s="20">
        <v>-0.01</v>
      </c>
      <c r="K205" s="20">
        <v>0.6794</v>
      </c>
      <c r="L205" s="20">
        <v>0.1522</v>
      </c>
      <c r="M205" s="20">
        <v>2.1000000000000001E-2</v>
      </c>
      <c r="N205" s="20">
        <v>1.004</v>
      </c>
      <c r="O205" s="20">
        <v>0.23400000000000001</v>
      </c>
      <c r="P205" s="20">
        <v>6.0999999999999999E-2</v>
      </c>
      <c r="Q205" s="20">
        <v>2.246</v>
      </c>
      <c r="R205" s="20">
        <v>2.8689999999999998</v>
      </c>
      <c r="S205" s="20">
        <v>0.31819999999999998</v>
      </c>
      <c r="T205" s="20">
        <v>0.14699999999999999</v>
      </c>
      <c r="U205" s="20">
        <v>0.64259999999999995</v>
      </c>
      <c r="V205" s="20">
        <v>0.59499999999999997</v>
      </c>
      <c r="W205" s="20">
        <v>1.1029</v>
      </c>
      <c r="X205" s="20">
        <v>0.95099999999999996</v>
      </c>
      <c r="Y205" s="20">
        <v>1.7229999999999999</v>
      </c>
      <c r="Z205" s="20">
        <v>1.554</v>
      </c>
      <c r="AA205" s="20">
        <v>2.9310999999999998</v>
      </c>
      <c r="AB205" s="20">
        <v>2.3959999999999999</v>
      </c>
    </row>
    <row r="206" spans="1:28">
      <c r="A206" s="2">
        <v>41166</v>
      </c>
      <c r="B206" s="20">
        <v>0.25</v>
      </c>
      <c r="C206" s="20">
        <v>7.5999999999999998E-2</v>
      </c>
      <c r="D206" s="20" t="s">
        <v>110</v>
      </c>
      <c r="E206" s="20">
        <v>0.22</v>
      </c>
      <c r="F206" s="20">
        <v>9.6600000000000005E-2</v>
      </c>
      <c r="G206" s="20">
        <v>-4.5999999999999999E-2</v>
      </c>
      <c r="H206" s="20">
        <v>0.38524999999999998</v>
      </c>
      <c r="I206" s="20">
        <v>0.1217</v>
      </c>
      <c r="J206" s="20">
        <v>-2.1000000000000001E-2</v>
      </c>
      <c r="K206" s="20">
        <v>0.67290000000000005</v>
      </c>
      <c r="L206" s="20">
        <v>0.16239999999999999</v>
      </c>
      <c r="M206" s="20">
        <v>3.1E-2</v>
      </c>
      <c r="N206" s="20">
        <v>0.997</v>
      </c>
      <c r="O206" s="20">
        <v>0.25</v>
      </c>
      <c r="P206" s="20">
        <v>0.104</v>
      </c>
      <c r="Q206" s="20">
        <v>2.2330000000000001</v>
      </c>
      <c r="R206" s="20">
        <v>3.0659999999999998</v>
      </c>
      <c r="S206" s="20">
        <v>0.35239999999999999</v>
      </c>
      <c r="T206" s="20">
        <v>0.219</v>
      </c>
      <c r="U206" s="20">
        <v>0.71340000000000003</v>
      </c>
      <c r="V206" s="20">
        <v>0.70899999999999996</v>
      </c>
      <c r="W206" s="20">
        <v>1.2257</v>
      </c>
      <c r="X206" s="20">
        <v>1.0860000000000001</v>
      </c>
      <c r="Y206" s="20">
        <v>1.8660000000000001</v>
      </c>
      <c r="Z206" s="20">
        <v>1.706</v>
      </c>
      <c r="AA206" s="20">
        <v>3.0884</v>
      </c>
      <c r="AB206" s="20">
        <v>2.5369999999999999</v>
      </c>
    </row>
    <row r="207" spans="1:28">
      <c r="A207" s="2">
        <v>41169</v>
      </c>
      <c r="B207" s="20">
        <v>0.25</v>
      </c>
      <c r="C207" s="20">
        <v>3.5499999999999997E-2</v>
      </c>
      <c r="D207" s="20" t="s">
        <v>110</v>
      </c>
      <c r="E207" s="20">
        <v>0.219</v>
      </c>
      <c r="F207" s="20">
        <v>9.1499999999999998E-2</v>
      </c>
      <c r="G207" s="20">
        <v>-4.7E-2</v>
      </c>
      <c r="H207" s="20">
        <v>0.38074999999999998</v>
      </c>
      <c r="I207" s="20">
        <v>0.1217</v>
      </c>
      <c r="J207" s="20">
        <v>-2.5999999999999999E-2</v>
      </c>
      <c r="K207" s="20">
        <v>0.66690000000000005</v>
      </c>
      <c r="L207" s="20">
        <v>0.16750000000000001</v>
      </c>
      <c r="M207" s="20">
        <v>2.1000000000000001E-2</v>
      </c>
      <c r="N207" s="20">
        <v>0.99199999999999999</v>
      </c>
      <c r="O207" s="20">
        <v>0.254</v>
      </c>
      <c r="P207" s="20">
        <v>8.4000000000000005E-2</v>
      </c>
      <c r="Q207" s="20">
        <v>2.3079999999999998</v>
      </c>
      <c r="R207" s="20">
        <v>3.2669999999999999</v>
      </c>
      <c r="S207" s="20">
        <v>0.35770000000000002</v>
      </c>
      <c r="T207" s="20">
        <v>0.19400000000000001</v>
      </c>
      <c r="U207" s="20">
        <v>0.71830000000000005</v>
      </c>
      <c r="V207" s="20">
        <v>0.67</v>
      </c>
      <c r="W207" s="20">
        <v>1.2162999999999999</v>
      </c>
      <c r="X207" s="20">
        <v>1.0509999999999999</v>
      </c>
      <c r="Y207" s="20">
        <v>1.8414999999999999</v>
      </c>
      <c r="Z207" s="20">
        <v>1.6720000000000002</v>
      </c>
      <c r="AA207" s="20">
        <v>3.0358999999999998</v>
      </c>
      <c r="AB207" s="20">
        <v>2.4769999999999999</v>
      </c>
    </row>
    <row r="208" spans="1:28">
      <c r="A208" s="2">
        <v>41170</v>
      </c>
      <c r="B208" s="20">
        <v>0.25</v>
      </c>
      <c r="C208" s="20">
        <v>4.5600000000000002E-2</v>
      </c>
      <c r="D208" s="20" t="s">
        <v>110</v>
      </c>
      <c r="E208" s="20">
        <v>0.2185</v>
      </c>
      <c r="F208" s="20">
        <v>9.6299999999999997E-2</v>
      </c>
      <c r="G208" s="20">
        <v>-4.7E-2</v>
      </c>
      <c r="H208" s="20">
        <v>0.37874999999999998</v>
      </c>
      <c r="I208" s="20">
        <v>0.1268</v>
      </c>
      <c r="J208" s="20">
        <v>-2.1000000000000001E-2</v>
      </c>
      <c r="K208" s="20">
        <v>0.66439999999999999</v>
      </c>
      <c r="L208" s="20">
        <v>0.16750000000000001</v>
      </c>
      <c r="M208" s="20">
        <v>1.0999999999999999E-2</v>
      </c>
      <c r="N208" s="20">
        <v>0.98950000000000005</v>
      </c>
      <c r="O208" s="20">
        <v>0.254</v>
      </c>
      <c r="P208" s="20">
        <v>7.5999999999999998E-2</v>
      </c>
      <c r="Q208" s="20">
        <v>2.2469999999999999</v>
      </c>
      <c r="R208" s="20">
        <v>3.2589999999999999</v>
      </c>
      <c r="S208" s="20">
        <v>0.3473</v>
      </c>
      <c r="T208" s="20">
        <v>0.185</v>
      </c>
      <c r="U208" s="20">
        <v>0.69899999999999995</v>
      </c>
      <c r="V208" s="20">
        <v>0.65200000000000002</v>
      </c>
      <c r="W208" s="20">
        <v>1.1879999999999999</v>
      </c>
      <c r="X208" s="20">
        <v>1.024</v>
      </c>
      <c r="Y208" s="20">
        <v>1.8083</v>
      </c>
      <c r="Z208" s="20">
        <v>1.637</v>
      </c>
      <c r="AA208" s="20">
        <v>3.0053000000000001</v>
      </c>
      <c r="AB208" s="20">
        <v>2.4430000000000001</v>
      </c>
    </row>
    <row r="209" spans="1:28">
      <c r="A209" s="2">
        <v>41171</v>
      </c>
      <c r="B209" s="20">
        <v>0.25</v>
      </c>
      <c r="C209" s="20">
        <v>7.1199999999999999E-2</v>
      </c>
      <c r="D209" s="20" t="s">
        <v>110</v>
      </c>
      <c r="E209" s="20">
        <v>0.2185</v>
      </c>
      <c r="F209" s="20">
        <v>0.1065</v>
      </c>
      <c r="G209" s="20">
        <v>-4.8000000000000001E-2</v>
      </c>
      <c r="H209" s="20">
        <v>0.37574999999999997</v>
      </c>
      <c r="I209" s="20">
        <v>0.13189999999999999</v>
      </c>
      <c r="J209" s="20">
        <v>-1.6E-2</v>
      </c>
      <c r="K209" s="20">
        <v>0.65939999999999999</v>
      </c>
      <c r="L209" s="20">
        <v>0.1777</v>
      </c>
      <c r="M209" s="20">
        <v>1.6E-2</v>
      </c>
      <c r="N209" s="20">
        <v>0.98750000000000004</v>
      </c>
      <c r="O209" s="20">
        <v>0.2581</v>
      </c>
      <c r="P209" s="20">
        <v>6.9000000000000006E-2</v>
      </c>
      <c r="Q209" s="20">
        <v>2.11</v>
      </c>
      <c r="R209" s="20">
        <v>3.048</v>
      </c>
      <c r="S209" s="20">
        <v>0.35</v>
      </c>
      <c r="T209" s="20">
        <v>0.17399999999999999</v>
      </c>
      <c r="U209" s="20">
        <v>0.68289999999999995</v>
      </c>
      <c r="V209" s="20">
        <v>0.64</v>
      </c>
      <c r="W209" s="20">
        <v>1.1573</v>
      </c>
      <c r="X209" s="20">
        <v>1.01</v>
      </c>
      <c r="Y209" s="20">
        <v>1.7718</v>
      </c>
      <c r="Z209" s="20">
        <v>1.6219999999999999</v>
      </c>
      <c r="AA209" s="20">
        <v>2.9603999999999999</v>
      </c>
      <c r="AB209" s="20">
        <v>2.4529999999999998</v>
      </c>
    </row>
    <row r="210" spans="1:28">
      <c r="A210" s="2">
        <v>41172</v>
      </c>
      <c r="B210" s="20">
        <v>0.25</v>
      </c>
      <c r="C210" s="20">
        <v>6.0999999999999999E-2</v>
      </c>
      <c r="D210" s="20" t="s">
        <v>110</v>
      </c>
      <c r="E210" s="20">
        <v>0.2165</v>
      </c>
      <c r="F210" s="20">
        <v>0.1065</v>
      </c>
      <c r="G210" s="20">
        <v>-0.05</v>
      </c>
      <c r="H210" s="20">
        <v>0.373</v>
      </c>
      <c r="I210" s="20">
        <v>0.13700000000000001</v>
      </c>
      <c r="J210" s="20">
        <v>-2.7E-2</v>
      </c>
      <c r="K210" s="20">
        <v>0.65764999999999996</v>
      </c>
      <c r="L210" s="20">
        <v>0.1777</v>
      </c>
      <c r="M210" s="20">
        <v>5.0000000000000001E-3</v>
      </c>
      <c r="N210" s="20">
        <v>0.98524999999999996</v>
      </c>
      <c r="O210" s="20">
        <v>0.2581</v>
      </c>
      <c r="P210" s="20">
        <v>4.2999999999999997E-2</v>
      </c>
      <c r="Q210" s="20">
        <v>2.129</v>
      </c>
      <c r="R210" s="20">
        <v>3.0880000000000001</v>
      </c>
      <c r="S210" s="20">
        <v>0.35539999999999999</v>
      </c>
      <c r="T210" s="20">
        <v>0.13600000000000001</v>
      </c>
      <c r="U210" s="20">
        <v>0.68779999999999997</v>
      </c>
      <c r="V210" s="20">
        <v>0.58099999999999996</v>
      </c>
      <c r="W210" s="20">
        <v>1.1526000000000001</v>
      </c>
      <c r="X210" s="20">
        <v>0.95299999999999996</v>
      </c>
      <c r="Y210" s="20">
        <v>1.764</v>
      </c>
      <c r="Z210" s="20">
        <v>1.5739999999999998</v>
      </c>
      <c r="AA210" s="20">
        <v>2.9441000000000002</v>
      </c>
      <c r="AB210" s="20">
        <v>2.3970000000000002</v>
      </c>
    </row>
    <row r="211" spans="1:28">
      <c r="A211" s="2">
        <v>41173</v>
      </c>
      <c r="B211" s="20">
        <v>0.25</v>
      </c>
      <c r="C211" s="20">
        <v>4.07E-2</v>
      </c>
      <c r="D211" s="20" t="s">
        <v>110</v>
      </c>
      <c r="E211" s="20">
        <v>0.2165</v>
      </c>
      <c r="F211" s="20">
        <v>0.1014</v>
      </c>
      <c r="G211" s="20">
        <v>-2.5000000000000001E-2</v>
      </c>
      <c r="H211" s="20">
        <v>0.36925000000000002</v>
      </c>
      <c r="I211" s="20">
        <v>0.13700000000000001</v>
      </c>
      <c r="J211" s="20">
        <v>-2.7E-2</v>
      </c>
      <c r="K211" s="20">
        <v>0.65539999999999998</v>
      </c>
      <c r="L211" s="20">
        <v>0.1726</v>
      </c>
      <c r="M211" s="20">
        <v>0</v>
      </c>
      <c r="N211" s="20">
        <v>0.98450000000000004</v>
      </c>
      <c r="O211" s="20">
        <v>0.2581</v>
      </c>
      <c r="P211" s="20">
        <v>3.5999999999999997E-2</v>
      </c>
      <c r="Q211" s="20">
        <v>2.1669999999999998</v>
      </c>
      <c r="R211" s="20">
        <v>3.069</v>
      </c>
      <c r="S211" s="20">
        <v>0.34510000000000002</v>
      </c>
      <c r="T211" s="20">
        <v>0.13500000000000001</v>
      </c>
      <c r="U211" s="20">
        <v>0.67010000000000003</v>
      </c>
      <c r="V211" s="20">
        <v>0.59299999999999997</v>
      </c>
      <c r="W211" s="20">
        <v>1.1292</v>
      </c>
      <c r="X211" s="20">
        <v>0.97299999999999998</v>
      </c>
      <c r="Y211" s="20">
        <v>1.7528000000000001</v>
      </c>
      <c r="Z211" s="20">
        <v>1.5960000000000001</v>
      </c>
      <c r="AA211" s="20">
        <v>2.9434</v>
      </c>
      <c r="AB211" s="20">
        <v>2.4279999999999999</v>
      </c>
    </row>
    <row r="212" spans="1:28">
      <c r="A212" s="2">
        <v>41176</v>
      </c>
      <c r="B212" s="20">
        <v>0.25</v>
      </c>
      <c r="C212" s="20">
        <v>5.1000000000000004E-3</v>
      </c>
      <c r="D212" s="20" t="s">
        <v>110</v>
      </c>
      <c r="E212" s="20">
        <v>0.2165</v>
      </c>
      <c r="F212" s="20">
        <v>9.6299999999999997E-2</v>
      </c>
      <c r="G212" s="20">
        <v>-2.5999999999999999E-2</v>
      </c>
      <c r="H212" s="20">
        <v>0.36725000000000002</v>
      </c>
      <c r="I212" s="20">
        <v>0.13700000000000001</v>
      </c>
      <c r="J212" s="20">
        <v>-1.6E-2</v>
      </c>
      <c r="K212" s="20">
        <v>0.65115000000000001</v>
      </c>
      <c r="L212" s="20">
        <v>0.16750000000000001</v>
      </c>
      <c r="M212" s="20">
        <v>1.4999999999999999E-2</v>
      </c>
      <c r="N212" s="20">
        <v>0.98224999999999996</v>
      </c>
      <c r="O212" s="20">
        <v>0.2581</v>
      </c>
      <c r="P212" s="20">
        <v>4.1000000000000002E-2</v>
      </c>
      <c r="Q212" s="20">
        <v>2.2189999999999999</v>
      </c>
      <c r="R212" s="20">
        <v>2.98</v>
      </c>
      <c r="S212" s="20">
        <v>0.33989999999999998</v>
      </c>
      <c r="T212" s="20">
        <v>0.13</v>
      </c>
      <c r="U212" s="20">
        <v>0.65080000000000005</v>
      </c>
      <c r="V212" s="20">
        <v>0.56899999999999995</v>
      </c>
      <c r="W212" s="20">
        <v>1.0914999999999999</v>
      </c>
      <c r="X212" s="20">
        <v>0.94199999999999995</v>
      </c>
      <c r="Y212" s="20">
        <v>1.7094</v>
      </c>
      <c r="Z212" s="20">
        <v>1.5590000000000002</v>
      </c>
      <c r="AA212" s="20">
        <v>2.8959000000000001</v>
      </c>
      <c r="AB212" s="20">
        <v>2.4060000000000001</v>
      </c>
    </row>
    <row r="213" spans="1:28">
      <c r="A213" s="2">
        <v>41177</v>
      </c>
      <c r="B213" s="20">
        <v>0.25</v>
      </c>
      <c r="C213" s="20">
        <v>1.0200000000000001E-2</v>
      </c>
      <c r="D213" s="20" t="s">
        <v>110</v>
      </c>
      <c r="E213" s="20">
        <v>0.2155</v>
      </c>
      <c r="F213" s="20">
        <v>0.1065</v>
      </c>
      <c r="G213" s="20">
        <v>2.5999999999999999E-2</v>
      </c>
      <c r="H213" s="20">
        <v>0.36349999999999999</v>
      </c>
      <c r="I213" s="20">
        <v>0.13700000000000001</v>
      </c>
      <c r="J213" s="20">
        <v>-1.6E-2</v>
      </c>
      <c r="K213" s="20">
        <v>0.64564999999999995</v>
      </c>
      <c r="L213" s="20">
        <v>0.16750000000000001</v>
      </c>
      <c r="M213" s="20">
        <v>1.4999999999999999E-2</v>
      </c>
      <c r="N213" s="20">
        <v>0.97824999999999995</v>
      </c>
      <c r="O213" s="20">
        <v>0.26219999999999999</v>
      </c>
      <c r="P213" s="20">
        <v>6.9000000000000006E-2</v>
      </c>
      <c r="Q213" s="20">
        <v>2.2879999999999998</v>
      </c>
      <c r="R213" s="20">
        <v>3.1019999999999999</v>
      </c>
      <c r="S213" s="20">
        <v>0.34</v>
      </c>
      <c r="T213" s="20">
        <v>0.161</v>
      </c>
      <c r="U213" s="20">
        <v>0.64270000000000005</v>
      </c>
      <c r="V213" s="20">
        <v>0.60499999999999998</v>
      </c>
      <c r="W213" s="20">
        <v>1.0632999999999999</v>
      </c>
      <c r="X213" s="20">
        <v>0.97199999999999998</v>
      </c>
      <c r="Y213" s="20">
        <v>1.6661999999999999</v>
      </c>
      <c r="Z213" s="20">
        <v>1.5840000000000001</v>
      </c>
      <c r="AA213" s="20">
        <v>2.8449999999999998</v>
      </c>
      <c r="AB213" s="20">
        <v>2.4129999999999998</v>
      </c>
    </row>
    <row r="214" spans="1:28">
      <c r="A214" s="2">
        <v>41178</v>
      </c>
      <c r="B214" s="20">
        <v>0.25</v>
      </c>
      <c r="C214" s="20">
        <v>4.5600000000000002E-2</v>
      </c>
      <c r="D214" s="20" t="s">
        <v>110</v>
      </c>
      <c r="E214" s="20">
        <v>0.2155</v>
      </c>
      <c r="F214" s="20">
        <v>0.1014</v>
      </c>
      <c r="G214" s="20">
        <v>2.5999999999999999E-2</v>
      </c>
      <c r="H214" s="20">
        <v>0.36225000000000002</v>
      </c>
      <c r="I214" s="20">
        <v>0.1268</v>
      </c>
      <c r="J214" s="20">
        <v>-5.0000000000000001E-3</v>
      </c>
      <c r="K214" s="20">
        <v>0.64290000000000003</v>
      </c>
      <c r="L214" s="20">
        <v>0.16239999999999999</v>
      </c>
      <c r="M214" s="20">
        <v>1.4999999999999999E-2</v>
      </c>
      <c r="N214" s="20">
        <v>0.97499999999999998</v>
      </c>
      <c r="O214" s="20">
        <v>0.25779999999999997</v>
      </c>
      <c r="P214" s="20">
        <v>3.9E-2</v>
      </c>
      <c r="Q214" s="20">
        <v>2.4079999999999999</v>
      </c>
      <c r="R214" s="20">
        <v>3.3839999999999999</v>
      </c>
      <c r="S214" s="20">
        <v>0.33210000000000001</v>
      </c>
      <c r="T214" s="20">
        <v>0.108</v>
      </c>
      <c r="U214" s="20">
        <v>0.60560000000000003</v>
      </c>
      <c r="V214" s="20">
        <v>0.51900000000000002</v>
      </c>
      <c r="W214" s="20">
        <v>1.014</v>
      </c>
      <c r="X214" s="20">
        <v>0.86499999999999999</v>
      </c>
      <c r="Y214" s="20">
        <v>1.6095000000000002</v>
      </c>
      <c r="Z214" s="20">
        <v>1.456</v>
      </c>
      <c r="AA214" s="20">
        <v>2.7785000000000002</v>
      </c>
      <c r="AB214" s="20">
        <v>2.2789999999999999</v>
      </c>
    </row>
    <row r="215" spans="1:28">
      <c r="A215" s="2">
        <v>41179</v>
      </c>
      <c r="B215" s="20">
        <v>0.25</v>
      </c>
      <c r="C215" s="20">
        <v>4.0599999999999997E-2</v>
      </c>
      <c r="D215" s="20" t="s">
        <v>110</v>
      </c>
      <c r="E215" s="20">
        <v>0.2145</v>
      </c>
      <c r="F215" s="20">
        <v>8.6199999999999999E-2</v>
      </c>
      <c r="G215" s="20">
        <v>2.8000000000000001E-2</v>
      </c>
      <c r="H215" s="20">
        <v>0.36025000000000001</v>
      </c>
      <c r="I215" s="20">
        <v>0.1268</v>
      </c>
      <c r="J215" s="20">
        <v>-1.0999999999999999E-2</v>
      </c>
      <c r="K215" s="20">
        <v>0.64065000000000005</v>
      </c>
      <c r="L215" s="20">
        <v>0.1573</v>
      </c>
      <c r="M215" s="20">
        <v>1.4999999999999999E-2</v>
      </c>
      <c r="N215" s="20">
        <v>0.97575000000000001</v>
      </c>
      <c r="O215" s="20">
        <v>0.25</v>
      </c>
      <c r="P215" s="20">
        <v>4.1000000000000002E-2</v>
      </c>
      <c r="Q215" s="20">
        <v>2.35</v>
      </c>
      <c r="R215" s="20">
        <v>3.302</v>
      </c>
      <c r="S215" s="20">
        <v>0.32950000000000002</v>
      </c>
      <c r="T215" s="20">
        <v>0.115</v>
      </c>
      <c r="U215" s="20">
        <v>0.64410000000000001</v>
      </c>
      <c r="V215" s="20">
        <v>0.53300000000000003</v>
      </c>
      <c r="W215" s="20">
        <v>1.0468999999999999</v>
      </c>
      <c r="X215" s="20">
        <v>0.877</v>
      </c>
      <c r="Y215" s="20">
        <v>1.6541999999999999</v>
      </c>
      <c r="Z215" s="20">
        <v>1.4570000000000001</v>
      </c>
      <c r="AA215" s="20">
        <v>2.8387000000000002</v>
      </c>
      <c r="AB215" s="20">
        <v>2.27</v>
      </c>
    </row>
    <row r="216" spans="1:28">
      <c r="A216" s="2">
        <v>41180</v>
      </c>
      <c r="B216" s="20">
        <v>0.25</v>
      </c>
      <c r="C216" s="20">
        <v>5.5800000000000002E-2</v>
      </c>
      <c r="D216" s="20" t="s">
        <v>110</v>
      </c>
      <c r="E216" s="20">
        <v>0.21425</v>
      </c>
      <c r="F216" s="20">
        <v>9.1300000000000006E-2</v>
      </c>
      <c r="G216" s="20">
        <v>0</v>
      </c>
      <c r="H216" s="20">
        <v>0.35849999999999999</v>
      </c>
      <c r="I216" s="20">
        <v>0.1268</v>
      </c>
      <c r="J216" s="20">
        <v>-1.0999999999999999E-2</v>
      </c>
      <c r="K216" s="20">
        <v>0.63590000000000002</v>
      </c>
      <c r="L216" s="20">
        <v>0.15229999999999999</v>
      </c>
      <c r="M216" s="20">
        <v>0.01</v>
      </c>
      <c r="N216" s="20">
        <v>0.97299999999999998</v>
      </c>
      <c r="O216" s="20">
        <v>0.23039999999999999</v>
      </c>
      <c r="P216" s="20">
        <v>2.1000000000000001E-2</v>
      </c>
      <c r="Q216" s="20">
        <v>2.323</v>
      </c>
      <c r="R216" s="20">
        <v>3.363</v>
      </c>
      <c r="S216" s="20">
        <v>0.30580000000000002</v>
      </c>
      <c r="T216" s="20">
        <v>9.2999999999999999E-2</v>
      </c>
      <c r="U216" s="20">
        <v>0.625</v>
      </c>
      <c r="V216" s="20">
        <v>0.51</v>
      </c>
      <c r="W216" s="20">
        <v>1.0488</v>
      </c>
      <c r="X216" s="20">
        <v>0.85899999999999999</v>
      </c>
      <c r="Y216" s="20">
        <v>1.6335</v>
      </c>
      <c r="Z216" s="20">
        <v>1.4419999999999999</v>
      </c>
      <c r="AA216" s="20">
        <v>2.823</v>
      </c>
      <c r="AB216" s="20">
        <v>2.2570000000000001</v>
      </c>
    </row>
    <row r="217" spans="1:28">
      <c r="A217" s="2">
        <v>41183</v>
      </c>
      <c r="B217" s="20">
        <v>0.25</v>
      </c>
      <c r="C217" s="20">
        <v>4.5600000000000002E-2</v>
      </c>
      <c r="D217" s="20" t="s">
        <v>110</v>
      </c>
      <c r="E217" s="20">
        <v>0.2135</v>
      </c>
      <c r="F217" s="20">
        <v>8.1100000000000005E-2</v>
      </c>
      <c r="G217" s="20">
        <v>0</v>
      </c>
      <c r="H217" s="20">
        <v>0.35525000000000001</v>
      </c>
      <c r="I217" s="20">
        <v>0.1268</v>
      </c>
      <c r="J217" s="20">
        <v>-6.0000000000000001E-3</v>
      </c>
      <c r="K217" s="20">
        <v>0.63065000000000004</v>
      </c>
      <c r="L217" s="20">
        <v>0.15229999999999999</v>
      </c>
      <c r="M217" s="20">
        <v>0.01</v>
      </c>
      <c r="N217" s="20">
        <v>0.96675</v>
      </c>
      <c r="O217" s="20">
        <v>0.23430000000000001</v>
      </c>
      <c r="P217" s="20">
        <v>4.5999999999999999E-2</v>
      </c>
      <c r="Q217" s="20">
        <v>2.2429999999999999</v>
      </c>
      <c r="R217" s="20">
        <v>3.2469999999999999</v>
      </c>
      <c r="S217" s="20">
        <v>0.30580000000000002</v>
      </c>
      <c r="T217" s="20">
        <v>0.11700000000000001</v>
      </c>
      <c r="U217" s="20">
        <v>0.62019999999999997</v>
      </c>
      <c r="V217" s="20">
        <v>0.53500000000000003</v>
      </c>
      <c r="W217" s="20">
        <v>1.0441</v>
      </c>
      <c r="X217" s="20">
        <v>0.872</v>
      </c>
      <c r="Y217" s="20">
        <v>1.6249</v>
      </c>
      <c r="Z217" s="20">
        <v>1.45</v>
      </c>
      <c r="AA217" s="20">
        <v>2.8199000000000001</v>
      </c>
      <c r="AB217" s="20">
        <v>2.2679999999999998</v>
      </c>
    </row>
    <row r="218" spans="1:28">
      <c r="A218" s="2">
        <v>41184</v>
      </c>
      <c r="B218" s="20">
        <v>0.25</v>
      </c>
      <c r="C218" s="20">
        <v>7.0999999999999994E-2</v>
      </c>
      <c r="D218" s="20" t="s">
        <v>110</v>
      </c>
      <c r="E218" s="20">
        <v>0.2145</v>
      </c>
      <c r="F218" s="20">
        <v>8.6199999999999999E-2</v>
      </c>
      <c r="G218" s="20">
        <v>2.9000000000000001E-2</v>
      </c>
      <c r="H218" s="20">
        <v>0.35399999999999998</v>
      </c>
      <c r="I218" s="20">
        <v>0.13189999999999999</v>
      </c>
      <c r="J218" s="20">
        <v>-1.0999999999999999E-2</v>
      </c>
      <c r="K218" s="20">
        <v>0.62590000000000001</v>
      </c>
      <c r="L218" s="20">
        <v>0.15229999999999999</v>
      </c>
      <c r="M218" s="20">
        <v>5.0000000000000001E-3</v>
      </c>
      <c r="N218" s="20">
        <v>0.96150000000000002</v>
      </c>
      <c r="O218" s="20">
        <v>0.23430000000000001</v>
      </c>
      <c r="P218" s="20">
        <v>4.1000000000000002E-2</v>
      </c>
      <c r="Q218" s="20">
        <v>2.1629999999999998</v>
      </c>
      <c r="R218" s="20">
        <v>3.0880000000000001</v>
      </c>
      <c r="S218" s="20">
        <v>0.30590000000000001</v>
      </c>
      <c r="T218" s="20">
        <v>0.112</v>
      </c>
      <c r="U218" s="20">
        <v>0.6139</v>
      </c>
      <c r="V218" s="20">
        <v>0.53100000000000003</v>
      </c>
      <c r="W218" s="20">
        <v>1.0347999999999999</v>
      </c>
      <c r="X218" s="20">
        <v>0.873</v>
      </c>
      <c r="Y218" s="20">
        <v>1.6198000000000001</v>
      </c>
      <c r="Z218" s="20">
        <v>1.456</v>
      </c>
      <c r="AA218" s="20">
        <v>2.8159999999999998</v>
      </c>
      <c r="AB218" s="20">
        <v>2.3039999999999998</v>
      </c>
    </row>
    <row r="219" spans="1:28">
      <c r="A219" s="2">
        <v>41185</v>
      </c>
      <c r="B219" s="20">
        <v>0.25</v>
      </c>
      <c r="C219" s="20">
        <v>8.6199999999999999E-2</v>
      </c>
      <c r="D219" s="20" t="s">
        <v>110</v>
      </c>
      <c r="E219" s="20">
        <v>0.2185</v>
      </c>
      <c r="F219" s="20">
        <v>8.6199999999999999E-2</v>
      </c>
      <c r="G219" s="20">
        <v>0</v>
      </c>
      <c r="H219" s="20">
        <v>0.35249999999999998</v>
      </c>
      <c r="I219" s="20">
        <v>0.13189999999999999</v>
      </c>
      <c r="J219" s="20">
        <v>-6.0000000000000001E-3</v>
      </c>
      <c r="K219" s="20">
        <v>0.62239999999999995</v>
      </c>
      <c r="L219" s="20">
        <v>0.15229999999999999</v>
      </c>
      <c r="M219" s="20">
        <v>0</v>
      </c>
      <c r="N219" s="20">
        <v>0.95899999999999996</v>
      </c>
      <c r="O219" s="20">
        <v>0.2303</v>
      </c>
      <c r="P219" s="20">
        <v>3.1E-2</v>
      </c>
      <c r="Q219" s="20">
        <v>2.19</v>
      </c>
      <c r="R219" s="20">
        <v>3.169</v>
      </c>
      <c r="S219" s="20">
        <v>0.30059999999999998</v>
      </c>
      <c r="T219" s="20">
        <v>9.7000000000000003E-2</v>
      </c>
      <c r="U219" s="20">
        <v>0.59950000000000003</v>
      </c>
      <c r="V219" s="20">
        <v>0.51400000000000001</v>
      </c>
      <c r="W219" s="20">
        <v>1.0162</v>
      </c>
      <c r="X219" s="20">
        <v>0.85899999999999999</v>
      </c>
      <c r="Y219" s="20">
        <v>1.6146</v>
      </c>
      <c r="Z219" s="20">
        <v>1.446</v>
      </c>
      <c r="AA219" s="20">
        <v>2.8182999999999998</v>
      </c>
      <c r="AB219" s="20">
        <v>2.2970000000000002</v>
      </c>
    </row>
    <row r="220" spans="1:28">
      <c r="A220" s="2">
        <v>41186</v>
      </c>
      <c r="B220" s="20">
        <v>0.25</v>
      </c>
      <c r="C220" s="20">
        <v>0.1014</v>
      </c>
      <c r="D220" s="20" t="s">
        <v>110</v>
      </c>
      <c r="E220" s="20">
        <v>0.2185</v>
      </c>
      <c r="F220" s="20">
        <v>0.1014</v>
      </c>
      <c r="G220" s="20">
        <v>0</v>
      </c>
      <c r="H220" s="20">
        <v>0.35225000000000001</v>
      </c>
      <c r="I220" s="20">
        <v>0.13700000000000001</v>
      </c>
      <c r="J220" s="20">
        <v>-6.0000000000000001E-3</v>
      </c>
      <c r="K220" s="20">
        <v>0.62039999999999995</v>
      </c>
      <c r="L220" s="20">
        <v>0.1573</v>
      </c>
      <c r="M220" s="20">
        <v>0.01</v>
      </c>
      <c r="N220" s="20">
        <v>0.95650000000000002</v>
      </c>
      <c r="O220" s="20">
        <v>0.24210000000000001</v>
      </c>
      <c r="P220" s="20">
        <v>4.2000000000000003E-2</v>
      </c>
      <c r="Q220" s="20">
        <v>2.254</v>
      </c>
      <c r="R220" s="20">
        <v>3.2370000000000001</v>
      </c>
      <c r="S220" s="20">
        <v>0.31669999999999998</v>
      </c>
      <c r="T220" s="20">
        <v>0.10299999999999999</v>
      </c>
      <c r="U220" s="20">
        <v>0.63139999999999996</v>
      </c>
      <c r="V220" s="20">
        <v>0.51400000000000001</v>
      </c>
      <c r="W220" s="20">
        <v>1.0674999999999999</v>
      </c>
      <c r="X220" s="20">
        <v>0.85899999999999999</v>
      </c>
      <c r="Y220" s="20">
        <v>1.6732</v>
      </c>
      <c r="Z220" s="20">
        <v>1.446</v>
      </c>
      <c r="AA220" s="20">
        <v>2.8895999999999997</v>
      </c>
      <c r="AB220" s="20">
        <v>2.2970000000000002</v>
      </c>
    </row>
    <row r="221" spans="1:28">
      <c r="A221" s="2">
        <v>41187</v>
      </c>
      <c r="B221" s="20">
        <v>0.25</v>
      </c>
      <c r="C221" s="20">
        <v>0.1014</v>
      </c>
      <c r="D221" s="20" t="s">
        <v>110</v>
      </c>
      <c r="E221" s="20">
        <v>0.2185</v>
      </c>
      <c r="F221" s="20">
        <v>9.6299999999999997E-2</v>
      </c>
      <c r="G221" s="20">
        <v>0</v>
      </c>
      <c r="H221" s="20">
        <v>0.35125000000000001</v>
      </c>
      <c r="I221" s="20">
        <v>0.13700000000000001</v>
      </c>
      <c r="J221" s="20">
        <v>-1.2E-2</v>
      </c>
      <c r="K221" s="20">
        <v>0.6179</v>
      </c>
      <c r="L221" s="20">
        <v>0.16239999999999999</v>
      </c>
      <c r="M221" s="20">
        <v>0.01</v>
      </c>
      <c r="N221" s="20">
        <v>0.95450000000000002</v>
      </c>
      <c r="O221" s="20">
        <v>0.25790000000000002</v>
      </c>
      <c r="P221" s="20">
        <v>5.7000000000000002E-2</v>
      </c>
      <c r="Q221" s="20">
        <v>2.1709999999999998</v>
      </c>
      <c r="R221" s="20">
        <v>3.0129999999999999</v>
      </c>
      <c r="S221" s="20">
        <v>0.34110000000000001</v>
      </c>
      <c r="T221" s="20">
        <v>0.13300000000000001</v>
      </c>
      <c r="U221" s="20">
        <v>0.67459999999999998</v>
      </c>
      <c r="V221" s="20">
        <v>0.56499999999999995</v>
      </c>
      <c r="W221" s="20">
        <v>1.1331</v>
      </c>
      <c r="X221" s="20">
        <v>0.92100000000000004</v>
      </c>
      <c r="Y221" s="20">
        <v>1.7427999999999999</v>
      </c>
      <c r="Z221" s="20">
        <v>1.52</v>
      </c>
      <c r="AA221" s="20">
        <v>2.9712000000000001</v>
      </c>
      <c r="AB221" s="20">
        <v>2.3689999999999998</v>
      </c>
    </row>
    <row r="222" spans="1:28">
      <c r="A222" s="2">
        <v>41190</v>
      </c>
      <c r="B222" s="20">
        <v>0.25</v>
      </c>
      <c r="C222" s="20">
        <v>0.1014</v>
      </c>
      <c r="D222" s="20" t="s">
        <v>110</v>
      </c>
      <c r="E222" s="20">
        <v>0.2175</v>
      </c>
      <c r="F222" s="20">
        <v>9.6299999999999997E-2</v>
      </c>
      <c r="G222" s="20">
        <v>-0.04</v>
      </c>
      <c r="H222" s="20">
        <v>0.35025000000000001</v>
      </c>
      <c r="I222" s="20">
        <v>0.13700000000000001</v>
      </c>
      <c r="J222" s="20">
        <v>-1.2E-2</v>
      </c>
      <c r="K222" s="20">
        <v>0.6169</v>
      </c>
      <c r="L222" s="20">
        <v>0.16239999999999999</v>
      </c>
      <c r="M222" s="20">
        <v>0</v>
      </c>
      <c r="N222" s="20">
        <v>0.95350000000000001</v>
      </c>
      <c r="O222" s="20">
        <v>0.25790000000000002</v>
      </c>
      <c r="P222" s="20">
        <v>4.3999999999999997E-2</v>
      </c>
      <c r="Q222" s="20">
        <v>2.234</v>
      </c>
      <c r="R222" s="20">
        <v>3.069</v>
      </c>
      <c r="S222" s="20">
        <v>0.34110000000000001</v>
      </c>
      <c r="T222" s="20">
        <v>0.115</v>
      </c>
      <c r="U222" s="20">
        <v>0.67459999999999998</v>
      </c>
      <c r="V222" s="20">
        <v>0.53900000000000003</v>
      </c>
      <c r="W222" s="20">
        <v>1.1331</v>
      </c>
      <c r="X222" s="20">
        <v>0.88400000000000001</v>
      </c>
      <c r="Y222" s="20">
        <v>1.7427999999999999</v>
      </c>
      <c r="Z222" s="20">
        <v>1.4750000000000001</v>
      </c>
      <c r="AA222" s="20">
        <v>2.9712000000000001</v>
      </c>
      <c r="AB222" s="20">
        <v>2.3170000000000002</v>
      </c>
    </row>
    <row r="223" spans="1:28">
      <c r="A223" s="2">
        <v>41191</v>
      </c>
      <c r="B223" s="20">
        <v>0.25</v>
      </c>
      <c r="C223" s="20">
        <v>0.1014</v>
      </c>
      <c r="D223" s="20" t="s">
        <v>110</v>
      </c>
      <c r="E223" s="20">
        <v>0.2155</v>
      </c>
      <c r="F223" s="20">
        <v>9.6299999999999997E-2</v>
      </c>
      <c r="G223" s="20">
        <v>-0.08</v>
      </c>
      <c r="H223" s="20">
        <v>0.34675</v>
      </c>
      <c r="I223" s="20">
        <v>0.13700000000000001</v>
      </c>
      <c r="J223" s="20">
        <v>-0.01</v>
      </c>
      <c r="K223" s="20">
        <v>0.61539999999999995</v>
      </c>
      <c r="L223" s="20">
        <v>0.16239999999999999</v>
      </c>
      <c r="M223" s="20">
        <v>0</v>
      </c>
      <c r="N223" s="20">
        <v>0.95199999999999996</v>
      </c>
      <c r="O223" s="20">
        <v>0.25790000000000002</v>
      </c>
      <c r="P223" s="20">
        <v>3.9E-2</v>
      </c>
      <c r="Q223" s="20">
        <v>2.3290000000000002</v>
      </c>
      <c r="R223" s="20">
        <v>3.2029999999999998</v>
      </c>
      <c r="S223" s="20">
        <v>0.3412</v>
      </c>
      <c r="T223" s="20">
        <v>0.11</v>
      </c>
      <c r="U223" s="20">
        <v>0.66020000000000001</v>
      </c>
      <c r="V223" s="20">
        <v>0.53100000000000003</v>
      </c>
      <c r="W223" s="20">
        <v>1.105</v>
      </c>
      <c r="X223" s="20">
        <v>0.878</v>
      </c>
      <c r="Y223" s="20">
        <v>1.7132000000000001</v>
      </c>
      <c r="Z223" s="20">
        <v>1.474</v>
      </c>
      <c r="AA223" s="20">
        <v>2.9257</v>
      </c>
      <c r="AB223" s="20">
        <v>2.3199999999999998</v>
      </c>
    </row>
    <row r="224" spans="1:28">
      <c r="A224" s="2">
        <v>41192</v>
      </c>
      <c r="B224" s="20">
        <v>0.25</v>
      </c>
      <c r="C224" s="20">
        <v>0.1014</v>
      </c>
      <c r="D224" s="20" t="s">
        <v>110</v>
      </c>
      <c r="E224" s="20">
        <v>0.214</v>
      </c>
      <c r="F224" s="20">
        <v>9.6600000000000005E-2</v>
      </c>
      <c r="G224" s="20">
        <v>-0.04</v>
      </c>
      <c r="H224" s="20">
        <v>0.34275</v>
      </c>
      <c r="I224" s="20">
        <v>0.14199999999999999</v>
      </c>
      <c r="J224" s="20">
        <v>-0.01</v>
      </c>
      <c r="K224" s="20">
        <v>0.6079</v>
      </c>
      <c r="L224" s="20">
        <v>0.16750000000000001</v>
      </c>
      <c r="M224" s="20">
        <v>-0.01</v>
      </c>
      <c r="N224" s="20">
        <v>0.94450000000000001</v>
      </c>
      <c r="O224" s="20">
        <v>0.25990000000000002</v>
      </c>
      <c r="P224" s="20">
        <v>4.7E-2</v>
      </c>
      <c r="Q224" s="20">
        <v>2.3279999999999998</v>
      </c>
      <c r="R224" s="20">
        <v>3.2280000000000002</v>
      </c>
      <c r="S224" s="20">
        <v>0.34429999999999999</v>
      </c>
      <c r="T224" s="20">
        <v>0.11600000000000001</v>
      </c>
      <c r="U224" s="20">
        <v>0.64900000000000002</v>
      </c>
      <c r="V224" s="20">
        <v>0.53100000000000003</v>
      </c>
      <c r="W224" s="20">
        <v>1.0723</v>
      </c>
      <c r="X224" s="20">
        <v>0.88400000000000001</v>
      </c>
      <c r="Y224" s="20">
        <v>1.6741999999999999</v>
      </c>
      <c r="Z224" s="20">
        <v>1.4889999999999999</v>
      </c>
      <c r="AA224" s="20">
        <v>2.8784000000000001</v>
      </c>
      <c r="AB224" s="20">
        <v>2.3220000000000001</v>
      </c>
    </row>
    <row r="225" spans="1:28">
      <c r="A225" s="2">
        <v>41193</v>
      </c>
      <c r="B225" s="20">
        <v>0.25</v>
      </c>
      <c r="C225" s="20">
        <v>0.1217</v>
      </c>
      <c r="D225" s="20" t="s">
        <v>110</v>
      </c>
      <c r="E225" s="20">
        <v>0.214</v>
      </c>
      <c r="F225" s="20">
        <v>9.6600000000000005E-2</v>
      </c>
      <c r="G225" s="20">
        <v>-6.3E-2</v>
      </c>
      <c r="H225" s="20">
        <v>0.34025</v>
      </c>
      <c r="I225" s="20">
        <v>0.14199999999999999</v>
      </c>
      <c r="J225" s="20">
        <v>-0.01</v>
      </c>
      <c r="K225" s="20">
        <v>0.60389999999999999</v>
      </c>
      <c r="L225" s="20">
        <v>0.1726</v>
      </c>
      <c r="M225" s="20">
        <v>5.0000000000000001E-3</v>
      </c>
      <c r="N225" s="20">
        <v>0.9415</v>
      </c>
      <c r="O225" s="20">
        <v>0.26200000000000001</v>
      </c>
      <c r="P225" s="20">
        <v>0.05</v>
      </c>
      <c r="Q225" s="20">
        <v>2.2359999999999998</v>
      </c>
      <c r="R225" s="20">
        <v>3.181</v>
      </c>
      <c r="S225" s="20">
        <v>0.34689999999999999</v>
      </c>
      <c r="T225" s="20">
        <v>0.122</v>
      </c>
      <c r="U225" s="20">
        <v>0.65859999999999996</v>
      </c>
      <c r="V225" s="20">
        <v>0.53600000000000003</v>
      </c>
      <c r="W225" s="20">
        <v>1.0817000000000001</v>
      </c>
      <c r="X225" s="20">
        <v>0.89200000000000002</v>
      </c>
      <c r="Y225" s="20">
        <v>1.6699000000000002</v>
      </c>
      <c r="Z225" s="20">
        <v>1.502</v>
      </c>
      <c r="AA225" s="20">
        <v>2.8506</v>
      </c>
      <c r="AB225" s="20">
        <v>2.34</v>
      </c>
    </row>
    <row r="226" spans="1:28">
      <c r="A226" s="2">
        <v>41194</v>
      </c>
      <c r="B226" s="20">
        <v>0.25</v>
      </c>
      <c r="C226" s="20">
        <v>0.1166</v>
      </c>
      <c r="D226" s="20" t="s">
        <v>110</v>
      </c>
      <c r="E226" s="20">
        <v>0.214</v>
      </c>
      <c r="F226" s="20">
        <v>9.6600000000000005E-2</v>
      </c>
      <c r="G226" s="20">
        <v>-4.2000000000000003E-2</v>
      </c>
      <c r="H226" s="20">
        <v>0.33424999999999999</v>
      </c>
      <c r="I226" s="20">
        <v>0.14710000000000001</v>
      </c>
      <c r="J226" s="20">
        <v>-0.01</v>
      </c>
      <c r="K226" s="20">
        <v>0.59589999999999999</v>
      </c>
      <c r="L226" s="20">
        <v>0.1726</v>
      </c>
      <c r="M226" s="20">
        <v>5.0000000000000001E-3</v>
      </c>
      <c r="N226" s="20">
        <v>0.93600000000000005</v>
      </c>
      <c r="O226" s="20">
        <v>0.26</v>
      </c>
      <c r="P226" s="20">
        <v>4.2000000000000003E-2</v>
      </c>
      <c r="Q226" s="20">
        <v>2.13</v>
      </c>
      <c r="R226" s="20">
        <v>3.0390000000000001</v>
      </c>
      <c r="S226" s="20">
        <v>0.34689999999999999</v>
      </c>
      <c r="T226" s="20">
        <v>0.10299999999999999</v>
      </c>
      <c r="U226" s="20">
        <v>0.65869999999999995</v>
      </c>
      <c r="V226" s="20">
        <v>0.49299999999999999</v>
      </c>
      <c r="W226" s="20">
        <v>1.0770999999999999</v>
      </c>
      <c r="X226" s="20">
        <v>0.84499999999999997</v>
      </c>
      <c r="Y226" s="20">
        <v>1.6560000000000001</v>
      </c>
      <c r="Z226" s="20">
        <v>1.4450000000000001</v>
      </c>
      <c r="AA226" s="20">
        <v>2.8317000000000001</v>
      </c>
      <c r="AB226" s="20">
        <v>2.2800000000000002</v>
      </c>
    </row>
    <row r="227" spans="1:28">
      <c r="A227" s="2">
        <v>41197</v>
      </c>
      <c r="B227" s="20">
        <v>0.25</v>
      </c>
      <c r="C227" s="20">
        <v>9.6299999999999997E-2</v>
      </c>
      <c r="D227" s="20" t="s">
        <v>110</v>
      </c>
      <c r="E227" s="20">
        <v>0.214</v>
      </c>
      <c r="F227" s="20">
        <v>9.1499999999999998E-2</v>
      </c>
      <c r="G227" s="20">
        <v>-4.2999999999999997E-2</v>
      </c>
      <c r="H227" s="20">
        <v>0.33024999999999999</v>
      </c>
      <c r="I227" s="20">
        <v>0.14710000000000001</v>
      </c>
      <c r="J227" s="20">
        <v>-0.01</v>
      </c>
      <c r="K227" s="20">
        <v>0.58989999999999998</v>
      </c>
      <c r="L227" s="20">
        <v>0.16750000000000001</v>
      </c>
      <c r="M227" s="20">
        <v>1.6E-2</v>
      </c>
      <c r="N227" s="20">
        <v>0.92900000000000005</v>
      </c>
      <c r="O227" s="20">
        <v>0.25800000000000001</v>
      </c>
      <c r="P227" s="20">
        <v>5.2999999999999999E-2</v>
      </c>
      <c r="Q227" s="20">
        <v>2.1150000000000002</v>
      </c>
      <c r="R227" s="20">
        <v>3.161</v>
      </c>
      <c r="S227" s="20">
        <v>0.34439999999999998</v>
      </c>
      <c r="T227" s="20">
        <v>0.11899999999999999</v>
      </c>
      <c r="U227" s="20">
        <v>0.65869999999999995</v>
      </c>
      <c r="V227" s="20">
        <v>0.51600000000000001</v>
      </c>
      <c r="W227" s="20">
        <v>1.0818000000000001</v>
      </c>
      <c r="X227" s="20">
        <v>0.86899999999999999</v>
      </c>
      <c r="Y227" s="20">
        <v>1.663</v>
      </c>
      <c r="Z227" s="20">
        <v>1.472</v>
      </c>
      <c r="AA227" s="20">
        <v>2.8451</v>
      </c>
      <c r="AB227" s="20">
        <v>2.327</v>
      </c>
    </row>
    <row r="228" spans="1:28">
      <c r="A228" s="2">
        <v>41198</v>
      </c>
      <c r="B228" s="20">
        <v>0.25</v>
      </c>
      <c r="C228" s="20">
        <v>9.6299999999999997E-2</v>
      </c>
      <c r="D228" s="20" t="s">
        <v>110</v>
      </c>
      <c r="E228" s="20">
        <v>0.2132</v>
      </c>
      <c r="F228" s="20">
        <v>8.6199999999999999E-2</v>
      </c>
      <c r="G228" s="20">
        <v>-4.2999999999999997E-2</v>
      </c>
      <c r="H228" s="20">
        <v>0.32474999999999998</v>
      </c>
      <c r="I228" s="20">
        <v>0.14710000000000001</v>
      </c>
      <c r="J228" s="20">
        <v>-0.01</v>
      </c>
      <c r="K228" s="20">
        <v>0.57840000000000003</v>
      </c>
      <c r="L228" s="20">
        <v>0.16750000000000001</v>
      </c>
      <c r="M228" s="20">
        <v>1.6E-2</v>
      </c>
      <c r="N228" s="20">
        <v>0.91800000000000004</v>
      </c>
      <c r="O228" s="20">
        <v>0.26600000000000001</v>
      </c>
      <c r="P228" s="20">
        <v>8.2000000000000003E-2</v>
      </c>
      <c r="Q228" s="20">
        <v>2.0880000000000001</v>
      </c>
      <c r="R228" s="20">
        <v>3.0910000000000002</v>
      </c>
      <c r="S228" s="20">
        <v>0.36030000000000001</v>
      </c>
      <c r="T228" s="20">
        <v>0.16</v>
      </c>
      <c r="U228" s="20">
        <v>0.69089999999999996</v>
      </c>
      <c r="V228" s="20">
        <v>0.57099999999999995</v>
      </c>
      <c r="W228" s="20">
        <v>1.1358999999999999</v>
      </c>
      <c r="X228" s="20">
        <v>0.93200000000000005</v>
      </c>
      <c r="Y228" s="20">
        <v>1.7185999999999999</v>
      </c>
      <c r="Z228" s="20">
        <v>1.5430000000000001</v>
      </c>
      <c r="AA228" s="20">
        <v>2.9153000000000002</v>
      </c>
      <c r="AB228" s="20">
        <v>2.3929999999999998</v>
      </c>
    </row>
    <row r="229" spans="1:28">
      <c r="A229" s="2">
        <v>41199</v>
      </c>
      <c r="B229" s="20">
        <v>0.25</v>
      </c>
      <c r="C229" s="20">
        <v>0.122</v>
      </c>
      <c r="D229" s="20" t="s">
        <v>110</v>
      </c>
      <c r="E229" s="20">
        <v>0.2117</v>
      </c>
      <c r="F229" s="20">
        <v>0.1065</v>
      </c>
      <c r="G229" s="20">
        <v>-4.3999999999999997E-2</v>
      </c>
      <c r="H229" s="20">
        <v>0.32074999999999998</v>
      </c>
      <c r="I229" s="20">
        <v>0.1522</v>
      </c>
      <c r="J229" s="20">
        <v>-5.0000000000000001E-3</v>
      </c>
      <c r="K229" s="20">
        <v>0.57040000000000002</v>
      </c>
      <c r="L229" s="20">
        <v>0.1827</v>
      </c>
      <c r="M229" s="20">
        <v>2.5999999999999999E-2</v>
      </c>
      <c r="N229" s="20">
        <v>0.90549999999999997</v>
      </c>
      <c r="O229" s="20">
        <v>0.29420000000000002</v>
      </c>
      <c r="P229" s="20">
        <v>9.8000000000000004E-2</v>
      </c>
      <c r="Q229" s="20">
        <v>1.9769999999999999</v>
      </c>
      <c r="R229" s="20">
        <v>2.74</v>
      </c>
      <c r="S229" s="20">
        <v>0.4078</v>
      </c>
      <c r="T229" s="20">
        <v>0.19900000000000001</v>
      </c>
      <c r="U229" s="20">
        <v>0.77649999999999997</v>
      </c>
      <c r="V229" s="20">
        <v>0.63800000000000001</v>
      </c>
      <c r="W229" s="20">
        <v>1.2353000000000001</v>
      </c>
      <c r="X229" s="20">
        <v>1.012</v>
      </c>
      <c r="Y229" s="20">
        <v>1.8185</v>
      </c>
      <c r="Z229" s="20">
        <v>1.6339999999999999</v>
      </c>
      <c r="AA229" s="20">
        <v>3.0032000000000001</v>
      </c>
      <c r="AB229" s="20">
        <v>2.4870000000000001</v>
      </c>
    </row>
    <row r="230" spans="1:28">
      <c r="A230" s="2">
        <v>41200</v>
      </c>
      <c r="B230" s="20">
        <v>0.25</v>
      </c>
      <c r="C230" s="20">
        <v>0.1118</v>
      </c>
      <c r="D230" s="20" t="s">
        <v>110</v>
      </c>
      <c r="E230" s="20">
        <v>0.2107</v>
      </c>
      <c r="F230" s="20">
        <v>9.6299999999999997E-2</v>
      </c>
      <c r="G230" s="20">
        <v>-6.8000000000000005E-2</v>
      </c>
      <c r="H230" s="20">
        <v>0.31874999999999998</v>
      </c>
      <c r="I230" s="20">
        <v>0.14710000000000001</v>
      </c>
      <c r="J230" s="20">
        <v>-5.0000000000000001E-3</v>
      </c>
      <c r="K230" s="20">
        <v>0.56589999999999996</v>
      </c>
      <c r="L230" s="20">
        <v>0.1777</v>
      </c>
      <c r="M230" s="20">
        <v>1.6E-2</v>
      </c>
      <c r="N230" s="20">
        <v>0.90100000000000002</v>
      </c>
      <c r="O230" s="20">
        <v>0.29830000000000001</v>
      </c>
      <c r="P230" s="20">
        <v>0.111</v>
      </c>
      <c r="Q230" s="20">
        <v>2.048</v>
      </c>
      <c r="R230" s="20">
        <v>2.6640000000000001</v>
      </c>
      <c r="S230" s="20">
        <v>0.41060000000000002</v>
      </c>
      <c r="T230" s="20">
        <v>0.21099999999999999</v>
      </c>
      <c r="U230" s="20">
        <v>0.7863</v>
      </c>
      <c r="V230" s="20">
        <v>0.64300000000000002</v>
      </c>
      <c r="W230" s="20">
        <v>1.2496</v>
      </c>
      <c r="X230" s="20">
        <v>1.018</v>
      </c>
      <c r="Y230" s="20">
        <v>1.8344</v>
      </c>
      <c r="Z230" s="20">
        <v>1.633</v>
      </c>
      <c r="AA230" s="20">
        <v>3.0188999999999999</v>
      </c>
      <c r="AB230" s="20">
        <v>2.4729999999999999</v>
      </c>
    </row>
    <row r="231" spans="1:28">
      <c r="A231" s="2">
        <v>41201</v>
      </c>
      <c r="B231" s="20">
        <v>0.25</v>
      </c>
      <c r="C231" s="20">
        <v>0.1017</v>
      </c>
      <c r="D231" s="20" t="s">
        <v>110</v>
      </c>
      <c r="E231" s="20">
        <v>0.2107</v>
      </c>
      <c r="F231" s="20">
        <v>9.1300000000000006E-2</v>
      </c>
      <c r="G231" s="20">
        <v>-2.3E-2</v>
      </c>
      <c r="H231" s="20">
        <v>0.31724999999999998</v>
      </c>
      <c r="I231" s="20">
        <v>0.13700000000000001</v>
      </c>
      <c r="J231" s="20">
        <v>1.6E-2</v>
      </c>
      <c r="K231" s="20">
        <v>0.55940000000000001</v>
      </c>
      <c r="L231" s="20">
        <v>0.1726</v>
      </c>
      <c r="M231" s="20">
        <v>2.7E-2</v>
      </c>
      <c r="N231" s="20">
        <v>0.89649999999999996</v>
      </c>
      <c r="O231" s="20">
        <v>0.29449999999999998</v>
      </c>
      <c r="P231" s="20">
        <v>0.112</v>
      </c>
      <c r="Q231" s="20">
        <v>2.0609999999999999</v>
      </c>
      <c r="R231" s="20">
        <v>2.7069999999999999</v>
      </c>
      <c r="S231" s="20">
        <v>0.40310000000000001</v>
      </c>
      <c r="T231" s="20">
        <v>0.20399999999999999</v>
      </c>
      <c r="U231" s="20">
        <v>0.74760000000000004</v>
      </c>
      <c r="V231" s="20">
        <v>0.621</v>
      </c>
      <c r="W231" s="20">
        <v>1.1881999999999999</v>
      </c>
      <c r="X231" s="20">
        <v>0.99099999999999999</v>
      </c>
      <c r="Y231" s="20">
        <v>1.7633000000000001</v>
      </c>
      <c r="Z231" s="20">
        <v>1.5939999999999999</v>
      </c>
      <c r="AA231" s="20">
        <v>2.9339</v>
      </c>
      <c r="AB231" s="20">
        <v>2.4140000000000001</v>
      </c>
    </row>
    <row r="232" spans="1:28">
      <c r="A232" s="2">
        <v>41204</v>
      </c>
      <c r="B232" s="20">
        <v>0.25</v>
      </c>
      <c r="C232" s="20">
        <v>9.1499999999999998E-2</v>
      </c>
      <c r="D232" s="20" t="s">
        <v>110</v>
      </c>
      <c r="E232" s="20">
        <v>0.2107</v>
      </c>
      <c r="F232" s="20">
        <v>9.1300000000000006E-2</v>
      </c>
      <c r="G232" s="20">
        <v>-7.0000000000000007E-2</v>
      </c>
      <c r="H232" s="20">
        <v>0.31574999999999998</v>
      </c>
      <c r="I232" s="20">
        <v>0.13700000000000001</v>
      </c>
      <c r="J232" s="20">
        <v>5.0000000000000001E-3</v>
      </c>
      <c r="K232" s="20">
        <v>0.55589999999999995</v>
      </c>
      <c r="L232" s="20">
        <v>0.1777</v>
      </c>
      <c r="M232" s="20">
        <v>2.1000000000000001E-2</v>
      </c>
      <c r="N232" s="20">
        <v>0.89049999999999996</v>
      </c>
      <c r="O232" s="20">
        <v>0.30669999999999997</v>
      </c>
      <c r="P232" s="20">
        <v>0.122</v>
      </c>
      <c r="Q232" s="20">
        <v>2.069</v>
      </c>
      <c r="R232" s="20">
        <v>2.8460000000000001</v>
      </c>
      <c r="S232" s="20">
        <v>0.42180000000000001</v>
      </c>
      <c r="T232" s="20">
        <v>0.221</v>
      </c>
      <c r="U232" s="20">
        <v>0.7883</v>
      </c>
      <c r="V232" s="20">
        <v>0.64</v>
      </c>
      <c r="W232" s="20">
        <v>1.2427999999999999</v>
      </c>
      <c r="X232" s="20">
        <v>1.014</v>
      </c>
      <c r="Y232" s="20">
        <v>1.8134000000000001</v>
      </c>
      <c r="Z232" s="20">
        <v>1.6179999999999999</v>
      </c>
      <c r="AA232" s="20">
        <v>2.9704999999999999</v>
      </c>
      <c r="AB232" s="20">
        <v>2.444</v>
      </c>
    </row>
    <row r="233" spans="1:28">
      <c r="A233" s="2">
        <v>41205</v>
      </c>
      <c r="B233" s="20">
        <v>0.25</v>
      </c>
      <c r="C233" s="20">
        <v>8.1299999999999997E-2</v>
      </c>
      <c r="D233" s="20" t="s">
        <v>110</v>
      </c>
      <c r="E233" s="20">
        <v>0.2107</v>
      </c>
      <c r="F233" s="20">
        <v>0.1014</v>
      </c>
      <c r="G233" s="20">
        <v>-4.7E-2</v>
      </c>
      <c r="H233" s="20">
        <v>0.31524999999999997</v>
      </c>
      <c r="I233" s="20">
        <v>0.14710000000000001</v>
      </c>
      <c r="J233" s="20">
        <v>5.0000000000000001E-3</v>
      </c>
      <c r="K233" s="20">
        <v>0.5534</v>
      </c>
      <c r="L233" s="20">
        <v>0.1777</v>
      </c>
      <c r="M233" s="20">
        <v>1.6E-2</v>
      </c>
      <c r="N233" s="20">
        <v>0.88800000000000001</v>
      </c>
      <c r="O233" s="20">
        <v>0.28649999999999998</v>
      </c>
      <c r="P233" s="20">
        <v>0.107</v>
      </c>
      <c r="Q233" s="20">
        <v>2.1970000000000001</v>
      </c>
      <c r="R233" s="20">
        <v>2.9859999999999998</v>
      </c>
      <c r="S233" s="20">
        <v>0.4007</v>
      </c>
      <c r="T233" s="20">
        <v>0.19700000000000001</v>
      </c>
      <c r="U233" s="20">
        <v>0.75429999999999997</v>
      </c>
      <c r="V233" s="20">
        <v>0.6</v>
      </c>
      <c r="W233" s="20">
        <v>1.1907000000000001</v>
      </c>
      <c r="X233" s="20">
        <v>0.97199999999999998</v>
      </c>
      <c r="Y233" s="20">
        <v>1.7572000000000001</v>
      </c>
      <c r="Z233" s="20">
        <v>1.5720000000000001</v>
      </c>
      <c r="AA233" s="20">
        <v>2.9024999999999999</v>
      </c>
      <c r="AB233" s="20">
        <v>2.4119999999999999</v>
      </c>
    </row>
    <row r="234" spans="1:28">
      <c r="A234" s="2">
        <v>41206</v>
      </c>
      <c r="B234" s="20">
        <v>0.25</v>
      </c>
      <c r="C234" s="20">
        <v>0.12670000000000001</v>
      </c>
      <c r="D234" s="20" t="s">
        <v>110</v>
      </c>
      <c r="E234" s="20">
        <v>0.21049999999999999</v>
      </c>
      <c r="F234" s="20">
        <v>0.1065</v>
      </c>
      <c r="G234" s="20">
        <v>-4.8000000000000001E-2</v>
      </c>
      <c r="H234" s="20">
        <v>0.31424999999999997</v>
      </c>
      <c r="I234" s="20">
        <v>0.14710000000000001</v>
      </c>
      <c r="J234" s="20">
        <v>0</v>
      </c>
      <c r="K234" s="20">
        <v>0.54790000000000005</v>
      </c>
      <c r="L234" s="20">
        <v>0.1777</v>
      </c>
      <c r="M234" s="20">
        <v>1.0999999999999999E-2</v>
      </c>
      <c r="N234" s="20">
        <v>0.88149999999999995</v>
      </c>
      <c r="O234" s="20">
        <v>0.28920000000000001</v>
      </c>
      <c r="P234" s="20">
        <v>0.08</v>
      </c>
      <c r="Q234" s="20">
        <v>2.2130000000000001</v>
      </c>
      <c r="R234" s="20">
        <v>2.9630000000000001</v>
      </c>
      <c r="S234" s="20">
        <v>0.40089999999999998</v>
      </c>
      <c r="T234" s="20">
        <v>0.16600000000000001</v>
      </c>
      <c r="U234" s="20">
        <v>0.75760000000000005</v>
      </c>
      <c r="V234" s="20">
        <v>0.56899999999999995</v>
      </c>
      <c r="W234" s="20">
        <v>1.2097</v>
      </c>
      <c r="X234" s="20">
        <v>0.94499999999999995</v>
      </c>
      <c r="Y234" s="20">
        <v>1.7888999999999999</v>
      </c>
      <c r="Z234" s="20">
        <v>1.556</v>
      </c>
      <c r="AA234" s="20">
        <v>2.9493999999999998</v>
      </c>
      <c r="AB234" s="20">
        <v>2.4140000000000001</v>
      </c>
    </row>
    <row r="235" spans="1:28">
      <c r="A235" s="2">
        <v>41207</v>
      </c>
      <c r="B235" s="20">
        <v>0.25</v>
      </c>
      <c r="C235" s="20">
        <v>0.12670000000000001</v>
      </c>
      <c r="D235" s="20" t="s">
        <v>110</v>
      </c>
      <c r="E235" s="20">
        <v>0.21099999999999999</v>
      </c>
      <c r="F235" s="20">
        <v>0.1116</v>
      </c>
      <c r="G235" s="20">
        <v>-0.05</v>
      </c>
      <c r="H235" s="20">
        <v>0.31324999999999997</v>
      </c>
      <c r="I235" s="20">
        <v>0.14710000000000001</v>
      </c>
      <c r="J235" s="20">
        <v>0</v>
      </c>
      <c r="K235" s="20">
        <v>0.54690000000000005</v>
      </c>
      <c r="L235" s="20">
        <v>0.1777</v>
      </c>
      <c r="M235" s="20">
        <v>5.0000000000000001E-3</v>
      </c>
      <c r="N235" s="20">
        <v>0.88049999999999995</v>
      </c>
      <c r="O235" s="20">
        <v>0.31080000000000002</v>
      </c>
      <c r="P235" s="20">
        <v>8.3000000000000004E-2</v>
      </c>
      <c r="Q235" s="20">
        <v>2.2560000000000002</v>
      </c>
      <c r="R235" s="20">
        <v>3.0350000000000001</v>
      </c>
      <c r="S235" s="20">
        <v>0.4355</v>
      </c>
      <c r="T235" s="20">
        <v>0.17599999999999999</v>
      </c>
      <c r="U235" s="20">
        <v>0.82350000000000001</v>
      </c>
      <c r="V235" s="20">
        <v>0.58699999999999997</v>
      </c>
      <c r="W235" s="20">
        <v>1.2598</v>
      </c>
      <c r="X235" s="20">
        <v>1.0760000000000001</v>
      </c>
      <c r="Y235" s="20">
        <v>1.8233000000000001</v>
      </c>
      <c r="Z235" s="20">
        <v>1.583</v>
      </c>
      <c r="AA235" s="20">
        <v>2.9771000000000001</v>
      </c>
      <c r="AB235" s="20">
        <v>2.4430000000000001</v>
      </c>
    </row>
    <row r="236" spans="1:28">
      <c r="A236" s="2">
        <v>41208</v>
      </c>
      <c r="B236" s="20">
        <v>0.25</v>
      </c>
      <c r="C236" s="20">
        <v>0.1115</v>
      </c>
      <c r="D236" s="20" t="s">
        <v>110</v>
      </c>
      <c r="E236" s="20">
        <v>0.21199999999999999</v>
      </c>
      <c r="F236" s="20">
        <v>0.1116</v>
      </c>
      <c r="G236" s="20">
        <v>-2.5000000000000001E-2</v>
      </c>
      <c r="H236" s="20">
        <v>0.31324999999999997</v>
      </c>
      <c r="I236" s="20">
        <v>0.14710000000000001</v>
      </c>
      <c r="J236" s="20">
        <v>6.0000000000000001E-3</v>
      </c>
      <c r="K236" s="20">
        <v>0.54490000000000005</v>
      </c>
      <c r="L236" s="20">
        <v>0.1726</v>
      </c>
      <c r="M236" s="20">
        <v>0</v>
      </c>
      <c r="N236" s="20">
        <v>0.88049999999999995</v>
      </c>
      <c r="O236" s="20">
        <v>0.29699999999999999</v>
      </c>
      <c r="P236" s="20">
        <v>5.0999999999999997E-2</v>
      </c>
      <c r="Q236" s="20">
        <v>2.2560000000000002</v>
      </c>
      <c r="R236" s="20">
        <v>3.0190000000000001</v>
      </c>
      <c r="S236" s="20">
        <v>0.40410000000000001</v>
      </c>
      <c r="T236" s="20">
        <v>0.13300000000000001</v>
      </c>
      <c r="U236" s="20">
        <v>0.75960000000000005</v>
      </c>
      <c r="V236" s="20">
        <v>0.53300000000000003</v>
      </c>
      <c r="W236" s="20">
        <v>1.1893</v>
      </c>
      <c r="X236" s="20">
        <v>1.026</v>
      </c>
      <c r="Y236" s="20">
        <v>1.7450999999999999</v>
      </c>
      <c r="Z236" s="20">
        <v>1.5369999999999999</v>
      </c>
      <c r="AA236" s="20">
        <v>2.9041999999999999</v>
      </c>
      <c r="AB236" s="20">
        <v>2.407</v>
      </c>
    </row>
    <row r="237" spans="1:28">
      <c r="A237" s="2">
        <v>41211</v>
      </c>
      <c r="B237" s="20">
        <v>0.25</v>
      </c>
      <c r="C237" s="20">
        <v>0.1115</v>
      </c>
      <c r="D237" s="20" t="s">
        <v>110</v>
      </c>
      <c r="E237" s="20">
        <v>0.21199999999999999</v>
      </c>
      <c r="F237" s="20">
        <v>0.1116</v>
      </c>
      <c r="G237" s="20">
        <v>-2.1000000000000001E-2</v>
      </c>
      <c r="H237" s="20">
        <v>0.31274999999999997</v>
      </c>
      <c r="I237" s="20">
        <v>0.1573</v>
      </c>
      <c r="J237" s="20">
        <v>-5.0000000000000001E-3</v>
      </c>
      <c r="K237" s="20">
        <v>0.54290000000000005</v>
      </c>
      <c r="L237" s="20">
        <v>0.16750000000000001</v>
      </c>
      <c r="M237" s="20">
        <v>1.4999999999999999E-2</v>
      </c>
      <c r="N237" s="20">
        <v>0.87749999999999995</v>
      </c>
      <c r="O237" s="20">
        <v>0.28920000000000001</v>
      </c>
      <c r="P237" s="20">
        <v>0.03</v>
      </c>
      <c r="Q237" s="20">
        <v>2.3380000000000001</v>
      </c>
      <c r="R237" s="20">
        <v>3.0880000000000001</v>
      </c>
      <c r="S237" s="20">
        <v>0.3962</v>
      </c>
      <c r="T237" s="20">
        <v>9.9000000000000005E-2</v>
      </c>
      <c r="U237" s="20">
        <v>0.73880000000000001</v>
      </c>
      <c r="V237" s="20">
        <v>0.48499999999999999</v>
      </c>
      <c r="W237" s="20">
        <v>1.1660999999999999</v>
      </c>
      <c r="X237" s="20">
        <v>0.95599999999999996</v>
      </c>
      <c r="Y237" s="20">
        <v>1.7189000000000001</v>
      </c>
      <c r="Z237" s="20">
        <v>1.458</v>
      </c>
      <c r="AA237" s="20">
        <v>2.8826000000000001</v>
      </c>
      <c r="AB237" s="20">
        <v>2.3250000000000002</v>
      </c>
    </row>
    <row r="238" spans="1:28">
      <c r="A238" s="2">
        <v>41212</v>
      </c>
      <c r="B238" s="20">
        <v>0.25</v>
      </c>
      <c r="C238" s="20">
        <v>0.112</v>
      </c>
      <c r="D238" s="20" t="s">
        <v>110</v>
      </c>
      <c r="E238" s="20">
        <v>0.21199999999999999</v>
      </c>
      <c r="F238" s="20">
        <v>0.112</v>
      </c>
      <c r="G238" s="20">
        <v>-2.1999999999999999E-2</v>
      </c>
      <c r="H238" s="20">
        <v>0.31274999999999997</v>
      </c>
      <c r="I238" s="20">
        <v>0.157</v>
      </c>
      <c r="J238" s="20">
        <v>-5.0000000000000001E-3</v>
      </c>
      <c r="K238" s="20">
        <v>0.53990000000000005</v>
      </c>
      <c r="L238" s="20">
        <v>0.16700000000000001</v>
      </c>
      <c r="M238" s="20">
        <v>1.4999999999999999E-2</v>
      </c>
      <c r="N238" s="20">
        <v>0.87749999999999995</v>
      </c>
      <c r="O238" s="20">
        <v>0.28920000000000001</v>
      </c>
      <c r="P238" s="20">
        <v>0.04</v>
      </c>
      <c r="Q238" s="20">
        <v>2.3090000000000002</v>
      </c>
      <c r="R238" s="20">
        <v>3.0489999999999999</v>
      </c>
      <c r="S238" s="20">
        <v>0.39600000000000002</v>
      </c>
      <c r="T238" s="20">
        <v>0.112</v>
      </c>
      <c r="U238" s="20">
        <v>0.73899999999999999</v>
      </c>
      <c r="V238" s="20">
        <v>0.502</v>
      </c>
      <c r="W238" s="20">
        <v>1.1659999999999999</v>
      </c>
      <c r="X238" s="20">
        <v>0.97399999999999998</v>
      </c>
      <c r="Y238" s="20">
        <v>1.7189000000000001</v>
      </c>
      <c r="Z238" s="20">
        <v>1.478</v>
      </c>
      <c r="AA238" s="20">
        <v>2.8826000000000001</v>
      </c>
      <c r="AB238" s="20">
        <v>2.3420000000000001</v>
      </c>
    </row>
    <row r="239" spans="1:28">
      <c r="A239" s="2">
        <v>41213</v>
      </c>
      <c r="B239" s="20">
        <v>0.25</v>
      </c>
      <c r="C239" s="20">
        <v>8.1100000000000005E-2</v>
      </c>
      <c r="D239" s="20" t="s">
        <v>110</v>
      </c>
      <c r="E239" s="20">
        <v>0.21199999999999999</v>
      </c>
      <c r="F239" s="20">
        <v>0.1065</v>
      </c>
      <c r="G239" s="20">
        <v>-2.1999999999999999E-2</v>
      </c>
      <c r="H239" s="20">
        <v>0.31274999999999997</v>
      </c>
      <c r="I239" s="20">
        <v>0.1522</v>
      </c>
      <c r="J239" s="20">
        <v>-1.6E-2</v>
      </c>
      <c r="K239" s="20">
        <v>0.53990000000000005</v>
      </c>
      <c r="L239" s="20">
        <v>0.16750000000000001</v>
      </c>
      <c r="M239" s="20">
        <v>0.01</v>
      </c>
      <c r="N239" s="20">
        <v>0.87549999999999994</v>
      </c>
      <c r="O239" s="20">
        <v>0.28139999999999998</v>
      </c>
      <c r="P239" s="20">
        <v>3.7999999999999999E-2</v>
      </c>
      <c r="Q239" s="20">
        <v>2.2450000000000001</v>
      </c>
      <c r="R239" s="20">
        <v>2.9809999999999999</v>
      </c>
      <c r="S239" s="20">
        <v>0.3805</v>
      </c>
      <c r="T239" s="20">
        <v>0.106</v>
      </c>
      <c r="U239" s="20">
        <v>0.72130000000000005</v>
      </c>
      <c r="V239" s="20">
        <v>0.49199999999999999</v>
      </c>
      <c r="W239" s="20">
        <v>1.1405000000000001</v>
      </c>
      <c r="X239" s="20">
        <v>0.96</v>
      </c>
      <c r="Y239" s="20">
        <v>1.6901000000000002</v>
      </c>
      <c r="Z239" s="20">
        <v>1.462</v>
      </c>
      <c r="AA239" s="20">
        <v>2.8578999999999999</v>
      </c>
      <c r="AB239" s="20">
        <v>2.3050000000000002</v>
      </c>
    </row>
    <row r="240" spans="1:28">
      <c r="A240" s="2">
        <v>41214</v>
      </c>
      <c r="B240" s="20">
        <v>0.25</v>
      </c>
      <c r="C240" s="20">
        <v>3.5499999999999997E-2</v>
      </c>
      <c r="D240" s="20" t="s">
        <v>110</v>
      </c>
      <c r="E240" s="20">
        <v>0.21</v>
      </c>
      <c r="F240" s="20">
        <v>9.1300000000000006E-2</v>
      </c>
      <c r="G240" s="20">
        <v>-4.5999999999999999E-2</v>
      </c>
      <c r="H240" s="20">
        <v>0.31274999999999997</v>
      </c>
      <c r="I240" s="20">
        <v>0.14710000000000001</v>
      </c>
      <c r="J240" s="20">
        <v>-1.6E-2</v>
      </c>
      <c r="K240" s="20">
        <v>0.53939999999999999</v>
      </c>
      <c r="L240" s="20">
        <v>0.16750000000000001</v>
      </c>
      <c r="M240" s="20">
        <v>0.01</v>
      </c>
      <c r="N240" s="20">
        <v>0.87549999999999994</v>
      </c>
      <c r="O240" s="20">
        <v>0.28139999999999998</v>
      </c>
      <c r="P240" s="20">
        <v>1.9E-2</v>
      </c>
      <c r="Q240" s="20">
        <v>2.202</v>
      </c>
      <c r="R240" s="20">
        <v>2.9260000000000002</v>
      </c>
      <c r="S240" s="20">
        <v>0.38329999999999997</v>
      </c>
      <c r="T240" s="20">
        <v>8.5999999999999993E-2</v>
      </c>
      <c r="U240" s="20">
        <v>0.73719999999999997</v>
      </c>
      <c r="V240" s="20">
        <v>0.47799999999999998</v>
      </c>
      <c r="W240" s="20">
        <v>1.1707000000000001</v>
      </c>
      <c r="X240" s="20">
        <v>0.94799999999999995</v>
      </c>
      <c r="Y240" s="20">
        <v>1.7242</v>
      </c>
      <c r="Z240" s="20">
        <v>1.4550000000000001</v>
      </c>
      <c r="AA240" s="20">
        <v>2.9009999999999998</v>
      </c>
      <c r="AB240" s="20">
        <v>2.2839999999999998</v>
      </c>
    </row>
    <row r="241" spans="1:28">
      <c r="A241" s="2">
        <v>41215</v>
      </c>
      <c r="B241" s="20">
        <v>0.25</v>
      </c>
      <c r="C241" s="20">
        <v>4.5600000000000002E-2</v>
      </c>
      <c r="D241" s="20" t="s">
        <v>110</v>
      </c>
      <c r="E241" s="20">
        <v>0.20899999999999999</v>
      </c>
      <c r="F241" s="20">
        <v>9.1300000000000006E-2</v>
      </c>
      <c r="G241" s="20">
        <v>2.3E-2</v>
      </c>
      <c r="H241" s="20">
        <v>0.31274999999999997</v>
      </c>
      <c r="I241" s="20">
        <v>0.14710000000000001</v>
      </c>
      <c r="J241" s="20">
        <v>0</v>
      </c>
      <c r="K241" s="20">
        <v>0.53800000000000003</v>
      </c>
      <c r="L241" s="20">
        <v>0.1726</v>
      </c>
      <c r="M241" s="20">
        <v>5.0000000000000001E-3</v>
      </c>
      <c r="N241" s="20">
        <v>0.875</v>
      </c>
      <c r="O241" s="20">
        <v>0.28160000000000002</v>
      </c>
      <c r="P241" s="20">
        <v>5.0000000000000001E-3</v>
      </c>
      <c r="Q241" s="20">
        <v>2.2149999999999999</v>
      </c>
      <c r="R241" s="20">
        <v>3.0249999999999999</v>
      </c>
      <c r="S241" s="20">
        <v>0.37830000000000003</v>
      </c>
      <c r="T241" s="20">
        <v>7.4999999999999997E-2</v>
      </c>
      <c r="U241" s="20">
        <v>0.71799999999999997</v>
      </c>
      <c r="V241" s="20">
        <v>0.46100000000000002</v>
      </c>
      <c r="W241" s="20">
        <v>1.1543000000000001</v>
      </c>
      <c r="X241" s="20">
        <v>0.93700000000000006</v>
      </c>
      <c r="Y241" s="20">
        <v>1.7147000000000001</v>
      </c>
      <c r="Z241" s="20">
        <v>1.45</v>
      </c>
      <c r="AA241" s="20">
        <v>2.9066000000000001</v>
      </c>
      <c r="AB241" s="20">
        <v>2.27</v>
      </c>
    </row>
    <row r="242" spans="1:28">
      <c r="A242" s="2">
        <v>41218</v>
      </c>
      <c r="B242" s="20">
        <v>0.25</v>
      </c>
      <c r="C242" s="20">
        <v>6.08E-2</v>
      </c>
      <c r="D242" s="20" t="s">
        <v>110</v>
      </c>
      <c r="E242" s="20">
        <v>0.20799999999999999</v>
      </c>
      <c r="F242" s="20">
        <v>8.6199999999999999E-2</v>
      </c>
      <c r="G242" s="20">
        <v>-2.3E-2</v>
      </c>
      <c r="H242" s="20">
        <v>0.31175000000000003</v>
      </c>
      <c r="I242" s="20">
        <v>0.14199999999999999</v>
      </c>
      <c r="J242" s="20">
        <v>-2.1000000000000001E-2</v>
      </c>
      <c r="K242" s="20">
        <v>0.53574999999999995</v>
      </c>
      <c r="L242" s="20">
        <v>0.1726</v>
      </c>
      <c r="M242" s="20">
        <v>-5.0000000000000001E-3</v>
      </c>
      <c r="N242" s="20">
        <v>0.87375000000000003</v>
      </c>
      <c r="O242" s="20">
        <v>0.2737</v>
      </c>
      <c r="P242" s="20">
        <v>-8.0000000000000002E-3</v>
      </c>
      <c r="Q242" s="20">
        <v>2.2370000000000001</v>
      </c>
      <c r="R242" s="20">
        <v>3.109</v>
      </c>
      <c r="S242" s="20">
        <v>0.37040000000000001</v>
      </c>
      <c r="T242" s="20">
        <v>0.06</v>
      </c>
      <c r="U242" s="20">
        <v>0.70050000000000001</v>
      </c>
      <c r="V242" s="20">
        <v>0.442</v>
      </c>
      <c r="W242" s="20">
        <v>1.1240000000000001</v>
      </c>
      <c r="X242" s="20">
        <v>0.91500000000000004</v>
      </c>
      <c r="Y242" s="20">
        <v>1.6840999999999999</v>
      </c>
      <c r="Z242" s="20">
        <v>1.4279999999999999</v>
      </c>
      <c r="AA242" s="20">
        <v>2.8761999999999999</v>
      </c>
      <c r="AB242" s="20">
        <v>2.2509999999999999</v>
      </c>
    </row>
    <row r="243" spans="1:28">
      <c r="A243" s="2">
        <v>41219</v>
      </c>
      <c r="B243" s="20">
        <v>0.25</v>
      </c>
      <c r="C243" s="20">
        <v>6.59E-2</v>
      </c>
      <c r="D243" s="20">
        <v>0</v>
      </c>
      <c r="E243" s="20">
        <v>0.20899999999999999</v>
      </c>
      <c r="F243" s="20">
        <v>9.1499999999999998E-2</v>
      </c>
      <c r="G243" s="20">
        <v>-2.4E-2</v>
      </c>
      <c r="H243" s="20">
        <v>0.31175000000000003</v>
      </c>
      <c r="I243" s="20">
        <v>0.14710000000000001</v>
      </c>
      <c r="J243" s="20">
        <v>-2.7E-2</v>
      </c>
      <c r="K243" s="20">
        <v>0.53349999999999997</v>
      </c>
      <c r="L243" s="20">
        <v>0.1777</v>
      </c>
      <c r="M243" s="20">
        <v>0.01</v>
      </c>
      <c r="N243" s="20">
        <v>0.87150000000000005</v>
      </c>
      <c r="O243" s="20">
        <v>0.30149999999999999</v>
      </c>
      <c r="P243" s="20">
        <v>-5.0000000000000001E-3</v>
      </c>
      <c r="Q243" s="20">
        <v>2.12</v>
      </c>
      <c r="R243" s="20">
        <v>3.016</v>
      </c>
      <c r="S243" s="20">
        <v>0.40539999999999998</v>
      </c>
      <c r="T243" s="20">
        <v>6.7000000000000004E-2</v>
      </c>
      <c r="U243" s="20">
        <v>0.75480000000000003</v>
      </c>
      <c r="V243" s="20">
        <v>0.44600000000000001</v>
      </c>
      <c r="W243" s="20">
        <v>1.1844999999999999</v>
      </c>
      <c r="X243" s="20">
        <v>0.92200000000000004</v>
      </c>
      <c r="Y243" s="20">
        <v>1.7507000000000001</v>
      </c>
      <c r="Z243" s="20">
        <v>1.4390000000000001</v>
      </c>
      <c r="AA243" s="20">
        <v>2.9203000000000001</v>
      </c>
      <c r="AB243" s="20">
        <v>2.2650000000000001</v>
      </c>
    </row>
    <row r="244" spans="1:28">
      <c r="A244" s="2">
        <v>41220</v>
      </c>
      <c r="B244" s="20">
        <v>0.25</v>
      </c>
      <c r="C244" s="20">
        <v>0.1115</v>
      </c>
      <c r="D244" s="20">
        <v>0</v>
      </c>
      <c r="E244" s="20">
        <v>0.20899999999999999</v>
      </c>
      <c r="F244" s="20">
        <v>9.6600000000000005E-2</v>
      </c>
      <c r="G244" s="20">
        <v>-2.4E-2</v>
      </c>
      <c r="H244" s="20">
        <v>0.31</v>
      </c>
      <c r="I244" s="20">
        <v>0.13700000000000001</v>
      </c>
      <c r="J244" s="20">
        <v>-2.1999999999999999E-2</v>
      </c>
      <c r="K244" s="20">
        <v>0.52949999999999997</v>
      </c>
      <c r="L244" s="20">
        <v>0.16750000000000001</v>
      </c>
      <c r="M244" s="20">
        <v>5.0000000000000001E-3</v>
      </c>
      <c r="N244" s="20">
        <v>0.86599999999999999</v>
      </c>
      <c r="O244" s="20">
        <v>0.26979999999999998</v>
      </c>
      <c r="P244" s="20">
        <v>-3.7999999999999999E-2</v>
      </c>
      <c r="Q244" s="20">
        <v>2.125</v>
      </c>
      <c r="R244" s="20">
        <v>3.077</v>
      </c>
      <c r="S244" s="20">
        <v>0.36449999999999999</v>
      </c>
      <c r="T244" s="20">
        <v>2.4E-2</v>
      </c>
      <c r="U244" s="20">
        <v>0.67649999999999999</v>
      </c>
      <c r="V244" s="20">
        <v>0.38100000000000001</v>
      </c>
      <c r="W244" s="20">
        <v>1.0868</v>
      </c>
      <c r="X244" s="20">
        <v>0.86099999999999999</v>
      </c>
      <c r="Y244" s="20">
        <v>1.6465999999999998</v>
      </c>
      <c r="Z244" s="20">
        <v>1.38</v>
      </c>
      <c r="AA244" s="20">
        <v>2.8279000000000001</v>
      </c>
      <c r="AB244" s="20">
        <v>2.2210000000000001</v>
      </c>
    </row>
    <row r="245" spans="1:28">
      <c r="A245" s="2">
        <v>41221</v>
      </c>
      <c r="B245" s="20">
        <v>0.25</v>
      </c>
      <c r="C245" s="20">
        <v>0.12670000000000001</v>
      </c>
      <c r="D245" s="20">
        <v>0</v>
      </c>
      <c r="E245" s="20">
        <v>0.20899999999999999</v>
      </c>
      <c r="F245" s="20">
        <v>8.6400000000000005E-2</v>
      </c>
      <c r="G245" s="20">
        <v>-2.5000000000000001E-2</v>
      </c>
      <c r="H245" s="20">
        <v>0.31</v>
      </c>
      <c r="I245" s="20">
        <v>0.13700000000000001</v>
      </c>
      <c r="J245" s="20">
        <v>-1.7000000000000001E-2</v>
      </c>
      <c r="K245" s="20">
        <v>0.52649999999999997</v>
      </c>
      <c r="L245" s="20">
        <v>0.16750000000000001</v>
      </c>
      <c r="M245" s="20">
        <v>5.0000000000000001E-3</v>
      </c>
      <c r="N245" s="20">
        <v>0.86199999999999999</v>
      </c>
      <c r="O245" s="20">
        <v>0.25790000000000002</v>
      </c>
      <c r="P245" s="20">
        <v>-3.3000000000000002E-2</v>
      </c>
      <c r="Q245" s="20">
        <v>2.1459999999999999</v>
      </c>
      <c r="R245" s="20">
        <v>3.1589999999999998</v>
      </c>
      <c r="S245" s="20">
        <v>0.34360000000000002</v>
      </c>
      <c r="T245" s="20">
        <v>2.5999999999999999E-2</v>
      </c>
      <c r="U245" s="20">
        <v>0.63660000000000005</v>
      </c>
      <c r="V245" s="20">
        <v>0.36799999999999999</v>
      </c>
      <c r="W245" s="20">
        <v>1.0288999999999999</v>
      </c>
      <c r="X245" s="20">
        <v>0.84599999999999997</v>
      </c>
      <c r="Y245" s="20">
        <v>1.6148</v>
      </c>
      <c r="Z245" s="20">
        <v>1.3639999999999999</v>
      </c>
      <c r="AA245" s="20">
        <v>2.7507000000000001</v>
      </c>
      <c r="AB245" s="20">
        <v>2.2130000000000001</v>
      </c>
    </row>
    <row r="246" spans="1:28">
      <c r="A246" s="2">
        <v>41222</v>
      </c>
      <c r="B246" s="20">
        <v>0.25</v>
      </c>
      <c r="C246" s="20">
        <v>0.1217</v>
      </c>
      <c r="D246" s="20">
        <v>0</v>
      </c>
      <c r="E246" s="20">
        <v>0.20899999999999999</v>
      </c>
      <c r="F246" s="20">
        <v>9.1499999999999998E-2</v>
      </c>
      <c r="G246" s="20">
        <v>-2.5000000000000001E-2</v>
      </c>
      <c r="H246" s="20">
        <v>0.31</v>
      </c>
      <c r="I246" s="20">
        <v>0.14199999999999999</v>
      </c>
      <c r="J246" s="20">
        <v>-3.9E-2</v>
      </c>
      <c r="K246" s="20">
        <v>0.52649999999999997</v>
      </c>
      <c r="L246" s="20">
        <v>0.1726</v>
      </c>
      <c r="M246" s="20">
        <v>0</v>
      </c>
      <c r="N246" s="20">
        <v>0.86199999999999999</v>
      </c>
      <c r="O246" s="20">
        <v>0.25800000000000001</v>
      </c>
      <c r="P246" s="20">
        <v>-3.3000000000000002E-2</v>
      </c>
      <c r="Q246" s="20">
        <v>2.3159999999999998</v>
      </c>
      <c r="R246" s="20">
        <v>3.0880000000000001</v>
      </c>
      <c r="S246" s="20">
        <v>0.34620000000000001</v>
      </c>
      <c r="T246" s="20">
        <v>2.4E-2</v>
      </c>
      <c r="U246" s="20">
        <v>0.63949999999999996</v>
      </c>
      <c r="V246" s="20">
        <v>0.36399999999999999</v>
      </c>
      <c r="W246" s="20">
        <v>1.0308999999999999</v>
      </c>
      <c r="X246" s="20">
        <v>0.83299999999999996</v>
      </c>
      <c r="Y246" s="20">
        <v>1.6063000000000001</v>
      </c>
      <c r="Z246" s="20">
        <v>1.3479999999999999</v>
      </c>
      <c r="AA246" s="20">
        <v>2.7408000000000001</v>
      </c>
      <c r="AB246" s="20">
        <v>2.2010000000000001</v>
      </c>
    </row>
    <row r="247" spans="1:28">
      <c r="A247" s="2">
        <v>41225</v>
      </c>
      <c r="B247" s="20">
        <v>0.25</v>
      </c>
      <c r="C247" s="20">
        <v>0.1217</v>
      </c>
      <c r="D247" s="20">
        <v>-8.5999999999999993E-2</v>
      </c>
      <c r="E247" s="20">
        <v>0.20849999999999999</v>
      </c>
      <c r="F247" s="20">
        <v>9.1499999999999998E-2</v>
      </c>
      <c r="G247" s="20">
        <v>-0.02</v>
      </c>
      <c r="H247" s="20">
        <v>0.31</v>
      </c>
      <c r="I247" s="20">
        <v>0.14199999999999999</v>
      </c>
      <c r="J247" s="20">
        <v>-1.4999999999999999E-2</v>
      </c>
      <c r="K247" s="20">
        <v>0.52649999999999997</v>
      </c>
      <c r="L247" s="20">
        <v>0.1726</v>
      </c>
      <c r="M247" s="20">
        <v>0</v>
      </c>
      <c r="N247" s="20">
        <v>0.86199999999999999</v>
      </c>
      <c r="O247" s="20">
        <v>0.25800000000000001</v>
      </c>
      <c r="P247" s="20">
        <v>-3.5999999999999997E-2</v>
      </c>
      <c r="Q247" s="20">
        <v>2.3609999999999998</v>
      </c>
      <c r="R247" s="20">
        <v>3.1850000000000001</v>
      </c>
      <c r="S247" s="20">
        <v>0.34620000000000001</v>
      </c>
      <c r="T247" s="20">
        <v>2.3E-2</v>
      </c>
      <c r="U247" s="20">
        <v>0.63949999999999996</v>
      </c>
      <c r="V247" s="20">
        <v>0.36299999999999999</v>
      </c>
      <c r="W247" s="20">
        <v>1.0308999999999999</v>
      </c>
      <c r="X247" s="20">
        <v>0.83199999999999996</v>
      </c>
      <c r="Y247" s="20">
        <v>1.6063000000000001</v>
      </c>
      <c r="Z247" s="20">
        <v>1.3439999999999999</v>
      </c>
      <c r="AA247" s="20">
        <v>2.7408000000000001</v>
      </c>
      <c r="AB247" s="20">
        <v>2.2080000000000002</v>
      </c>
    </row>
    <row r="248" spans="1:28">
      <c r="A248" s="2">
        <v>41226</v>
      </c>
      <c r="B248" s="20">
        <v>0.25</v>
      </c>
      <c r="C248" s="20">
        <v>0.12670000000000001</v>
      </c>
      <c r="D248" s="20">
        <v>-0.09</v>
      </c>
      <c r="E248" s="20">
        <v>0.20799999999999999</v>
      </c>
      <c r="F248" s="20">
        <v>8.6400000000000005E-2</v>
      </c>
      <c r="G248" s="20">
        <v>-0.02</v>
      </c>
      <c r="H248" s="20">
        <v>0.31</v>
      </c>
      <c r="I248" s="20">
        <v>0.13700000000000001</v>
      </c>
      <c r="J248" s="20">
        <v>-1.4999999999999999E-2</v>
      </c>
      <c r="K248" s="20">
        <v>0.52400000000000002</v>
      </c>
      <c r="L248" s="20">
        <v>0.1726</v>
      </c>
      <c r="M248" s="20">
        <v>0</v>
      </c>
      <c r="N248" s="20">
        <v>0.86150000000000004</v>
      </c>
      <c r="O248" s="20">
        <v>0.25</v>
      </c>
      <c r="P248" s="20">
        <v>-3.3000000000000002E-2</v>
      </c>
      <c r="Q248" s="20">
        <v>2.294</v>
      </c>
      <c r="R248" s="20">
        <v>3.16</v>
      </c>
      <c r="S248" s="20">
        <v>0.33310000000000001</v>
      </c>
      <c r="T248" s="20">
        <v>2.5999999999999999E-2</v>
      </c>
      <c r="U248" s="20">
        <v>0.62350000000000005</v>
      </c>
      <c r="V248" s="20">
        <v>0.36499999999999999</v>
      </c>
      <c r="W248" s="20">
        <v>1.0215000000000001</v>
      </c>
      <c r="X248" s="20">
        <v>0.83099999999999996</v>
      </c>
      <c r="Y248" s="20">
        <v>1.5945</v>
      </c>
      <c r="Z248" s="20">
        <v>1.3380000000000001</v>
      </c>
      <c r="AA248" s="20">
        <v>2.7246999999999999</v>
      </c>
      <c r="AB248" s="20">
        <v>2.2040000000000002</v>
      </c>
    </row>
    <row r="249" spans="1:28">
      <c r="A249" s="2">
        <v>41227</v>
      </c>
      <c r="B249" s="20">
        <v>0.25</v>
      </c>
      <c r="C249" s="20">
        <v>0.1217</v>
      </c>
      <c r="D249" s="20">
        <v>-9.5000000000000001E-2</v>
      </c>
      <c r="E249" s="20">
        <v>0.20749999999999999</v>
      </c>
      <c r="F249" s="20">
        <v>0.1014</v>
      </c>
      <c r="G249" s="20">
        <v>-0.04</v>
      </c>
      <c r="H249" s="20">
        <v>0.31</v>
      </c>
      <c r="I249" s="20">
        <v>0.14199999999999999</v>
      </c>
      <c r="J249" s="20">
        <v>-0.01</v>
      </c>
      <c r="K249" s="20">
        <v>0.52300000000000002</v>
      </c>
      <c r="L249" s="20">
        <v>0.16750000000000001</v>
      </c>
      <c r="M249" s="20">
        <v>0</v>
      </c>
      <c r="N249" s="20">
        <v>0.86050000000000004</v>
      </c>
      <c r="O249" s="20">
        <v>0.246</v>
      </c>
      <c r="P249" s="20">
        <v>-2.1999999999999999E-2</v>
      </c>
      <c r="Q249" s="20">
        <v>2.298</v>
      </c>
      <c r="R249" s="20">
        <v>3.206</v>
      </c>
      <c r="S249" s="20">
        <v>0.33050000000000002</v>
      </c>
      <c r="T249" s="20">
        <v>2.5000000000000001E-2</v>
      </c>
      <c r="U249" s="20">
        <v>0.62180000000000002</v>
      </c>
      <c r="V249" s="20">
        <v>0.36899999999999999</v>
      </c>
      <c r="W249" s="20">
        <v>1.0167999999999999</v>
      </c>
      <c r="X249" s="20">
        <v>0.83499999999999996</v>
      </c>
      <c r="Y249" s="20">
        <v>1.5911</v>
      </c>
      <c r="Z249" s="20">
        <v>1.341</v>
      </c>
      <c r="AA249" s="20">
        <v>2.7269999999999999</v>
      </c>
      <c r="AB249" s="20">
        <v>2.222</v>
      </c>
    </row>
    <row r="250" spans="1:28">
      <c r="A250" s="2">
        <v>41228</v>
      </c>
      <c r="B250" s="20">
        <v>0.25</v>
      </c>
      <c r="C250" s="20">
        <v>0.122</v>
      </c>
      <c r="D250" s="20">
        <v>-0.113</v>
      </c>
      <c r="E250" s="20">
        <v>0.20749999999999999</v>
      </c>
      <c r="F250" s="20">
        <v>7.6100000000000001E-2</v>
      </c>
      <c r="G250" s="20">
        <v>-4.2000000000000003E-2</v>
      </c>
      <c r="H250" s="20">
        <v>0.311</v>
      </c>
      <c r="I250" s="20">
        <v>0.13189999999999999</v>
      </c>
      <c r="J250" s="20">
        <v>-0.01</v>
      </c>
      <c r="K250" s="20">
        <v>0.52300000000000002</v>
      </c>
      <c r="L250" s="20">
        <v>0.1726</v>
      </c>
      <c r="M250" s="20">
        <v>-5.0000000000000001E-3</v>
      </c>
      <c r="N250" s="20">
        <v>0.85950000000000004</v>
      </c>
      <c r="O250" s="20">
        <v>0.24199999999999999</v>
      </c>
      <c r="P250" s="20">
        <v>-2.9000000000000001E-2</v>
      </c>
      <c r="Q250" s="20">
        <v>2.2589999999999999</v>
      </c>
      <c r="R250" s="20">
        <v>3.222</v>
      </c>
      <c r="S250" s="20">
        <v>0.32779999999999998</v>
      </c>
      <c r="T250" s="20">
        <v>1.6E-2</v>
      </c>
      <c r="U250" s="20">
        <v>0.62170000000000003</v>
      </c>
      <c r="V250" s="20">
        <v>0.35799999999999998</v>
      </c>
      <c r="W250" s="20">
        <v>1.0190999999999999</v>
      </c>
      <c r="X250" s="20">
        <v>0.82899999999999996</v>
      </c>
      <c r="Y250" s="20">
        <v>1.5928</v>
      </c>
      <c r="Z250" s="20">
        <v>1.3380000000000001</v>
      </c>
      <c r="AA250" s="20">
        <v>2.7307999999999999</v>
      </c>
      <c r="AB250" s="20">
        <v>2.2410000000000001</v>
      </c>
    </row>
    <row r="251" spans="1:28">
      <c r="A251" s="2">
        <v>41229</v>
      </c>
      <c r="B251" s="20">
        <v>0.25</v>
      </c>
      <c r="C251" s="20">
        <v>0.1169</v>
      </c>
      <c r="D251" s="20">
        <v>-0.12</v>
      </c>
      <c r="E251" s="20">
        <v>0.20749999999999999</v>
      </c>
      <c r="F251" s="20">
        <v>7.6100000000000001E-2</v>
      </c>
      <c r="G251" s="20">
        <v>-2.1000000000000001E-2</v>
      </c>
      <c r="H251" s="20">
        <v>0.3115</v>
      </c>
      <c r="I251" s="20">
        <v>0.1268</v>
      </c>
      <c r="J251" s="20">
        <v>-0.01</v>
      </c>
      <c r="K251" s="20">
        <v>0.52600000000000002</v>
      </c>
      <c r="L251" s="20">
        <v>0.16750000000000001</v>
      </c>
      <c r="M251" s="20">
        <v>0</v>
      </c>
      <c r="N251" s="20">
        <v>0.86</v>
      </c>
      <c r="O251" s="20">
        <v>0.2379</v>
      </c>
      <c r="P251" s="20">
        <v>-3.4000000000000002E-2</v>
      </c>
      <c r="Q251" s="20">
        <v>2.2389999999999999</v>
      </c>
      <c r="R251" s="20">
        <v>3.2240000000000002</v>
      </c>
      <c r="S251" s="20">
        <v>0.31979999999999997</v>
      </c>
      <c r="T251" s="20">
        <v>1.0999999999999999E-2</v>
      </c>
      <c r="U251" s="20">
        <v>0.60550000000000004</v>
      </c>
      <c r="V251" s="20">
        <v>0.35</v>
      </c>
      <c r="W251" s="20">
        <v>1.0025999999999999</v>
      </c>
      <c r="X251" s="20">
        <v>0.82199999999999995</v>
      </c>
      <c r="Y251" s="20">
        <v>1.58</v>
      </c>
      <c r="Z251" s="20">
        <v>1.331</v>
      </c>
      <c r="AA251" s="20">
        <v>2.7324000000000002</v>
      </c>
      <c r="AB251" s="20">
        <v>2.246</v>
      </c>
    </row>
    <row r="252" spans="1:28">
      <c r="A252" s="2">
        <v>41232</v>
      </c>
      <c r="B252" s="20">
        <v>0.25</v>
      </c>
      <c r="C252" s="20">
        <v>9.1499999999999998E-2</v>
      </c>
      <c r="D252" s="20">
        <v>-0.129</v>
      </c>
      <c r="E252" s="20">
        <v>0.20749999999999999</v>
      </c>
      <c r="F252" s="20">
        <v>7.6100000000000001E-2</v>
      </c>
      <c r="G252" s="20">
        <v>-2.1000000000000001E-2</v>
      </c>
      <c r="H252" s="20">
        <v>0.3115</v>
      </c>
      <c r="I252" s="20">
        <v>0.13189999999999999</v>
      </c>
      <c r="J252" s="20">
        <v>-0.01</v>
      </c>
      <c r="K252" s="20">
        <v>0.52800000000000002</v>
      </c>
      <c r="L252" s="20">
        <v>0.16750000000000001</v>
      </c>
      <c r="M252" s="20">
        <v>5.0000000000000001E-3</v>
      </c>
      <c r="N252" s="20">
        <v>0.86</v>
      </c>
      <c r="O252" s="20">
        <v>0.2419</v>
      </c>
      <c r="P252" s="20">
        <v>-2.1999999999999999E-2</v>
      </c>
      <c r="Q252" s="20">
        <v>2.2359999999999998</v>
      </c>
      <c r="R252" s="20">
        <v>3.298</v>
      </c>
      <c r="S252" s="20">
        <v>0.33029999999999998</v>
      </c>
      <c r="T252" s="20">
        <v>2.3E-2</v>
      </c>
      <c r="U252" s="20">
        <v>0.63109999999999999</v>
      </c>
      <c r="V252" s="20">
        <v>0.36899999999999999</v>
      </c>
      <c r="W252" s="20">
        <v>1.0348999999999999</v>
      </c>
      <c r="X252" s="20">
        <v>0.84199999999999997</v>
      </c>
      <c r="Y252" s="20">
        <v>1.6131</v>
      </c>
      <c r="Z252" s="20">
        <v>1.355</v>
      </c>
      <c r="AA252" s="20">
        <v>2.7631000000000001</v>
      </c>
      <c r="AB252" s="20">
        <v>2.2549999999999999</v>
      </c>
    </row>
    <row r="253" spans="1:28">
      <c r="A253" s="2">
        <v>41233</v>
      </c>
      <c r="B253" s="20">
        <v>0.25</v>
      </c>
      <c r="C253" s="20">
        <v>0.1118</v>
      </c>
      <c r="D253" s="20">
        <v>-0.13900000000000001</v>
      </c>
      <c r="E253" s="20">
        <v>0.20749999999999999</v>
      </c>
      <c r="F253" s="20">
        <v>7.0999999999999994E-2</v>
      </c>
      <c r="G253" s="20">
        <v>-6.5000000000000002E-2</v>
      </c>
      <c r="H253" s="20">
        <v>0.3105</v>
      </c>
      <c r="I253" s="20">
        <v>0.13700000000000001</v>
      </c>
      <c r="J253" s="20">
        <v>-0.01</v>
      </c>
      <c r="K253" s="20">
        <v>0.52700000000000002</v>
      </c>
      <c r="L253" s="20">
        <v>0.16750000000000001</v>
      </c>
      <c r="M253" s="20">
        <v>1.0999999999999999E-2</v>
      </c>
      <c r="N253" s="20">
        <v>0.86</v>
      </c>
      <c r="O253" s="20">
        <v>0.254</v>
      </c>
      <c r="P253" s="20">
        <v>0</v>
      </c>
      <c r="Q253" s="20">
        <v>2.149</v>
      </c>
      <c r="R253" s="20">
        <v>3.169</v>
      </c>
      <c r="S253" s="20">
        <v>0.34599999999999997</v>
      </c>
      <c r="T253" s="20">
        <v>5.3999999999999999E-2</v>
      </c>
      <c r="U253" s="20">
        <v>0.66310000000000002</v>
      </c>
      <c r="V253" s="20">
        <v>0.42099999999999999</v>
      </c>
      <c r="W253" s="20">
        <v>1.079</v>
      </c>
      <c r="X253" s="20">
        <v>0.89900000000000002</v>
      </c>
      <c r="Y253" s="20">
        <v>1.6659000000000002</v>
      </c>
      <c r="Z253" s="20">
        <v>1.417</v>
      </c>
      <c r="AA253" s="20">
        <v>2.8205999999999998</v>
      </c>
      <c r="AB253" s="20">
        <v>2.3069999999999999</v>
      </c>
    </row>
    <row r="254" spans="1:28">
      <c r="A254" s="2">
        <v>41234</v>
      </c>
      <c r="B254" s="20">
        <v>0.25</v>
      </c>
      <c r="C254" s="20">
        <v>0.15720000000000001</v>
      </c>
      <c r="D254" s="20">
        <v>-0.15</v>
      </c>
      <c r="E254" s="20">
        <v>0.20749999999999999</v>
      </c>
      <c r="F254" s="20">
        <v>9.1300000000000006E-2</v>
      </c>
      <c r="G254" s="20">
        <v>-4.3999999999999997E-2</v>
      </c>
      <c r="H254" s="20">
        <v>0.3115</v>
      </c>
      <c r="I254" s="20">
        <v>0.13700000000000001</v>
      </c>
      <c r="J254" s="20">
        <v>-5.0000000000000001E-3</v>
      </c>
      <c r="K254" s="20">
        <v>0.52700000000000002</v>
      </c>
      <c r="L254" s="20">
        <v>0.1726</v>
      </c>
      <c r="M254" s="20">
        <v>1.0999999999999999E-2</v>
      </c>
      <c r="N254" s="20">
        <v>0.86099999999999999</v>
      </c>
      <c r="O254" s="20">
        <v>0.2702</v>
      </c>
      <c r="P254" s="20">
        <v>0.01</v>
      </c>
      <c r="Q254" s="20">
        <v>2.117</v>
      </c>
      <c r="R254" s="20">
        <v>3.09</v>
      </c>
      <c r="S254" s="20">
        <v>0.36180000000000001</v>
      </c>
      <c r="T254" s="20">
        <v>6.6000000000000003E-2</v>
      </c>
      <c r="U254" s="20">
        <v>0.67910000000000004</v>
      </c>
      <c r="V254" s="20">
        <v>0.44</v>
      </c>
      <c r="W254" s="20">
        <v>1.0905</v>
      </c>
      <c r="X254" s="20">
        <v>0.91500000000000004</v>
      </c>
      <c r="Y254" s="20">
        <v>1.6796</v>
      </c>
      <c r="Z254" s="20">
        <v>1.431</v>
      </c>
      <c r="AA254" s="20">
        <v>2.8197999999999999</v>
      </c>
      <c r="AB254" s="20">
        <v>2.327</v>
      </c>
    </row>
    <row r="255" spans="1:28">
      <c r="A255" s="2">
        <v>41235</v>
      </c>
      <c r="B255" s="20">
        <v>0.25</v>
      </c>
      <c r="C255" s="20">
        <v>0.15720000000000001</v>
      </c>
      <c r="D255" s="20">
        <v>0</v>
      </c>
      <c r="E255" s="20">
        <v>0.20749999999999999</v>
      </c>
      <c r="F255" s="20">
        <v>9.1300000000000006E-2</v>
      </c>
      <c r="G255" s="20">
        <v>-6.8000000000000005E-2</v>
      </c>
      <c r="H255" s="20">
        <v>0.3115</v>
      </c>
      <c r="I255" s="20">
        <v>0.13700000000000001</v>
      </c>
      <c r="J255" s="20">
        <v>-5.0000000000000001E-3</v>
      </c>
      <c r="K255" s="20">
        <v>0.52700000000000002</v>
      </c>
      <c r="L255" s="20">
        <v>0.1726</v>
      </c>
      <c r="M255" s="20">
        <v>0</v>
      </c>
      <c r="N255" s="20">
        <v>0.86</v>
      </c>
      <c r="O255" s="20">
        <v>0.2702</v>
      </c>
      <c r="P255" s="20">
        <v>2E-3</v>
      </c>
      <c r="Q255" s="20">
        <v>2.0259999999999998</v>
      </c>
      <c r="R255" s="20">
        <v>3.0139999999999998</v>
      </c>
      <c r="S255" s="20">
        <v>0.36180000000000001</v>
      </c>
      <c r="T255" s="20">
        <v>5.8999999999999997E-2</v>
      </c>
      <c r="U255" s="20">
        <v>0.67910000000000004</v>
      </c>
      <c r="V255" s="20">
        <v>0.438</v>
      </c>
      <c r="W255" s="20">
        <v>1.0905</v>
      </c>
      <c r="X255" s="20">
        <v>0.91400000000000003</v>
      </c>
      <c r="Y255" s="20">
        <v>1.6796</v>
      </c>
      <c r="Z255" s="20">
        <v>1.431</v>
      </c>
      <c r="AA255" s="20">
        <v>2.8197999999999999</v>
      </c>
      <c r="AB255" s="20">
        <v>2.335</v>
      </c>
    </row>
    <row r="256" spans="1:28">
      <c r="A256" s="2">
        <v>41236</v>
      </c>
      <c r="B256" s="20">
        <v>0.25</v>
      </c>
      <c r="C256" s="20">
        <v>0.15210000000000001</v>
      </c>
      <c r="D256" s="20">
        <v>0</v>
      </c>
      <c r="E256" s="20">
        <v>0.20849999999999999</v>
      </c>
      <c r="F256" s="20">
        <v>8.6199999999999999E-2</v>
      </c>
      <c r="G256" s="20">
        <v>-6.9000000000000006E-2</v>
      </c>
      <c r="H256" s="20">
        <v>0.3115</v>
      </c>
      <c r="I256" s="20">
        <v>0.13189999999999999</v>
      </c>
      <c r="J256" s="20">
        <v>-1.0999999999999999E-2</v>
      </c>
      <c r="K256" s="20">
        <v>0.52700000000000002</v>
      </c>
      <c r="L256" s="20">
        <v>0.1726</v>
      </c>
      <c r="M256" s="20">
        <v>5.0000000000000001E-3</v>
      </c>
      <c r="N256" s="20">
        <v>0.85899999999999999</v>
      </c>
      <c r="O256" s="20">
        <v>0.27029999999999998</v>
      </c>
      <c r="P256" s="20">
        <v>-2E-3</v>
      </c>
      <c r="Q256" s="20">
        <v>1.982</v>
      </c>
      <c r="R256" s="20">
        <v>2.9430000000000001</v>
      </c>
      <c r="S256" s="20">
        <v>0.36709999999999998</v>
      </c>
      <c r="T256" s="20">
        <v>5.8000000000000003E-2</v>
      </c>
      <c r="U256" s="20">
        <v>0.68700000000000006</v>
      </c>
      <c r="V256" s="20">
        <v>0.439</v>
      </c>
      <c r="W256" s="20">
        <v>1.1043000000000001</v>
      </c>
      <c r="X256" s="20">
        <v>0.91600000000000004</v>
      </c>
      <c r="Y256" s="20">
        <v>1.6899</v>
      </c>
      <c r="Z256" s="20">
        <v>1.4359999999999999</v>
      </c>
      <c r="AA256" s="20">
        <v>2.8284000000000002</v>
      </c>
      <c r="AB256" s="20">
        <v>2.355</v>
      </c>
    </row>
    <row r="257" spans="1:28">
      <c r="A257" s="2">
        <v>41239</v>
      </c>
      <c r="B257" s="20">
        <v>0.25</v>
      </c>
      <c r="C257" s="20">
        <v>0.15210000000000001</v>
      </c>
      <c r="D257" s="20">
        <v>0</v>
      </c>
      <c r="E257" s="20">
        <v>0.20899999999999999</v>
      </c>
      <c r="F257" s="20">
        <v>9.1300000000000006E-2</v>
      </c>
      <c r="G257" s="20">
        <v>-0.04</v>
      </c>
      <c r="H257" s="20">
        <v>0.3115</v>
      </c>
      <c r="I257" s="20">
        <v>0.13700000000000001</v>
      </c>
      <c r="J257" s="20">
        <v>-1.4999999999999999E-2</v>
      </c>
      <c r="K257" s="20">
        <v>0.52700000000000002</v>
      </c>
      <c r="L257" s="20">
        <v>0.16750000000000001</v>
      </c>
      <c r="M257" s="20">
        <v>0.02</v>
      </c>
      <c r="N257" s="20">
        <v>0.86</v>
      </c>
      <c r="O257" s="20">
        <v>0.26629999999999998</v>
      </c>
      <c r="P257" s="20">
        <v>0</v>
      </c>
      <c r="Q257" s="20">
        <v>1.972</v>
      </c>
      <c r="R257" s="20">
        <v>2.9689999999999999</v>
      </c>
      <c r="S257" s="20">
        <v>0.35639999999999999</v>
      </c>
      <c r="T257" s="20">
        <v>5.2999999999999999E-2</v>
      </c>
      <c r="U257" s="20">
        <v>0.66600000000000004</v>
      </c>
      <c r="V257" s="20">
        <v>0.42499999999999999</v>
      </c>
      <c r="W257" s="20">
        <v>1.0809</v>
      </c>
      <c r="X257" s="20">
        <v>0.89500000000000002</v>
      </c>
      <c r="Y257" s="20">
        <v>1.6625000000000001</v>
      </c>
      <c r="Z257" s="20">
        <v>1.4139999999999999</v>
      </c>
      <c r="AA257" s="20">
        <v>2.8018000000000001</v>
      </c>
      <c r="AB257" s="20">
        <v>2.3199999999999998</v>
      </c>
    </row>
    <row r="258" spans="1:28">
      <c r="A258" s="2">
        <v>41240</v>
      </c>
      <c r="B258" s="20">
        <v>0.25</v>
      </c>
      <c r="C258" s="20">
        <v>0.15210000000000001</v>
      </c>
      <c r="D258" s="20">
        <v>0</v>
      </c>
      <c r="E258" s="20">
        <v>0.20899999999999999</v>
      </c>
      <c r="F258" s="20">
        <v>8.1100000000000005E-2</v>
      </c>
      <c r="G258" s="20">
        <v>-0.04</v>
      </c>
      <c r="H258" s="20">
        <v>0.3115</v>
      </c>
      <c r="I258" s="20">
        <v>0.13700000000000001</v>
      </c>
      <c r="J258" s="20">
        <v>-0.01</v>
      </c>
      <c r="K258" s="20">
        <v>0.52800000000000002</v>
      </c>
      <c r="L258" s="20">
        <v>0.16750000000000001</v>
      </c>
      <c r="M258" s="20">
        <v>1.4999999999999999E-2</v>
      </c>
      <c r="N258" s="20">
        <v>0.86</v>
      </c>
      <c r="O258" s="20">
        <v>0.26019999999999999</v>
      </c>
      <c r="P258" s="20">
        <v>0.02</v>
      </c>
      <c r="Q258" s="20">
        <v>1.9510000000000001</v>
      </c>
      <c r="R258" s="20">
        <v>2.8780000000000001</v>
      </c>
      <c r="S258" s="20">
        <v>0.34849999999999998</v>
      </c>
      <c r="T258" s="20">
        <v>8.2000000000000003E-2</v>
      </c>
      <c r="U258" s="20">
        <v>0.64500000000000002</v>
      </c>
      <c r="V258" s="20">
        <v>0.45700000000000002</v>
      </c>
      <c r="W258" s="20">
        <v>1.0528999999999999</v>
      </c>
      <c r="X258" s="20">
        <v>0.92200000000000004</v>
      </c>
      <c r="Y258" s="20">
        <v>1.6369</v>
      </c>
      <c r="Z258" s="20">
        <v>1.44</v>
      </c>
      <c r="AA258" s="20">
        <v>2.7847</v>
      </c>
      <c r="AB258" s="20">
        <v>2.3290000000000002</v>
      </c>
    </row>
    <row r="259" spans="1:28">
      <c r="A259" s="2">
        <v>41241</v>
      </c>
      <c r="B259" s="20">
        <v>0.25</v>
      </c>
      <c r="C259" s="20">
        <v>0.16220000000000001</v>
      </c>
      <c r="D259" s="20">
        <v>0</v>
      </c>
      <c r="E259" s="20">
        <v>0.20899999999999999</v>
      </c>
      <c r="F259" s="20">
        <v>9.1300000000000006E-2</v>
      </c>
      <c r="G259" s="20">
        <v>-0.04</v>
      </c>
      <c r="H259" s="20">
        <v>0.3105</v>
      </c>
      <c r="I259" s="20">
        <v>0.13700000000000001</v>
      </c>
      <c r="J259" s="20">
        <v>-1.6E-2</v>
      </c>
      <c r="K259" s="20">
        <v>0.52800000000000002</v>
      </c>
      <c r="L259" s="20">
        <v>0.16750000000000001</v>
      </c>
      <c r="M259" s="20">
        <v>5.0000000000000001E-3</v>
      </c>
      <c r="N259" s="20">
        <v>0.86</v>
      </c>
      <c r="O259" s="20">
        <v>0.26179999999999998</v>
      </c>
      <c r="P259" s="20">
        <v>-1.2E-2</v>
      </c>
      <c r="Q259" s="20">
        <v>1.833</v>
      </c>
      <c r="R259" s="20">
        <v>2.6870000000000003</v>
      </c>
      <c r="S259" s="20">
        <v>0.33779999999999999</v>
      </c>
      <c r="T259" s="20">
        <v>3.5999999999999997E-2</v>
      </c>
      <c r="U259" s="20">
        <v>0.62880000000000003</v>
      </c>
      <c r="V259" s="20">
        <v>0.38800000000000001</v>
      </c>
      <c r="W259" s="20">
        <v>1.0387999999999999</v>
      </c>
      <c r="X259" s="20">
        <v>0.85299999999999998</v>
      </c>
      <c r="Y259" s="20">
        <v>1.6284000000000001</v>
      </c>
      <c r="Z259" s="20">
        <v>1.3679999999999999</v>
      </c>
      <c r="AA259" s="20">
        <v>2.7979000000000003</v>
      </c>
      <c r="AB259" s="20">
        <v>2.2730000000000001</v>
      </c>
    </row>
    <row r="260" spans="1:28">
      <c r="A260" s="2">
        <v>41242</v>
      </c>
      <c r="B260" s="20">
        <v>0.25</v>
      </c>
      <c r="C260" s="20">
        <v>0.14699999999999999</v>
      </c>
      <c r="D260" s="20">
        <v>0</v>
      </c>
      <c r="E260" s="20">
        <v>0.2135</v>
      </c>
      <c r="F260" s="20">
        <v>8.1100000000000005E-2</v>
      </c>
      <c r="G260" s="20">
        <v>-2.1000000000000001E-2</v>
      </c>
      <c r="H260" s="20">
        <v>0.3105</v>
      </c>
      <c r="I260" s="20">
        <v>0.13189999999999999</v>
      </c>
      <c r="J260" s="20">
        <v>-1.6E-2</v>
      </c>
      <c r="K260" s="20">
        <v>0.52700000000000002</v>
      </c>
      <c r="L260" s="20">
        <v>0.16750000000000001</v>
      </c>
      <c r="M260" s="20">
        <v>0.01</v>
      </c>
      <c r="N260" s="20">
        <v>0.86099999999999999</v>
      </c>
      <c r="O260" s="20">
        <v>0.25390000000000001</v>
      </c>
      <c r="P260" s="20">
        <v>2E-3</v>
      </c>
      <c r="Q260" s="20">
        <v>1.911</v>
      </c>
      <c r="R260" s="20">
        <v>2.758</v>
      </c>
      <c r="S260" s="20">
        <v>0.33250000000000002</v>
      </c>
      <c r="T260" s="20">
        <v>0.05</v>
      </c>
      <c r="U260" s="20">
        <v>0.62660000000000005</v>
      </c>
      <c r="V260" s="20">
        <v>0.39700000000000002</v>
      </c>
      <c r="W260" s="20">
        <v>1.0201</v>
      </c>
      <c r="X260" s="20">
        <v>0.85399999999999998</v>
      </c>
      <c r="Y260" s="20">
        <v>1.6147</v>
      </c>
      <c r="Z260" s="20">
        <v>1.3660000000000001</v>
      </c>
      <c r="AA260" s="20">
        <v>2.7955999999999999</v>
      </c>
      <c r="AB260" s="20">
        <v>2.2709999999999999</v>
      </c>
    </row>
    <row r="261" spans="1:28">
      <c r="A261" s="2">
        <v>41243</v>
      </c>
      <c r="B261" s="20">
        <v>0.25</v>
      </c>
      <c r="C261" s="20">
        <v>0.1065</v>
      </c>
      <c r="D261" s="20">
        <v>0</v>
      </c>
      <c r="E261" s="20">
        <v>0.2145</v>
      </c>
      <c r="F261" s="20">
        <v>7.6100000000000001E-2</v>
      </c>
      <c r="G261" s="20">
        <v>2.1000000000000001E-2</v>
      </c>
      <c r="H261" s="20">
        <v>0.3105</v>
      </c>
      <c r="I261" s="20">
        <v>0.1268</v>
      </c>
      <c r="J261" s="20">
        <v>-5.0000000000000001E-3</v>
      </c>
      <c r="K261" s="20">
        <v>0.52600000000000002</v>
      </c>
      <c r="L261" s="20">
        <v>0.16750000000000001</v>
      </c>
      <c r="M261" s="20">
        <v>1.4999999999999999E-2</v>
      </c>
      <c r="N261" s="20">
        <v>0.86</v>
      </c>
      <c r="O261" s="20">
        <v>0.24610000000000001</v>
      </c>
      <c r="P261" s="20">
        <v>0.01</v>
      </c>
      <c r="Q261" s="20">
        <v>1.9419999999999999</v>
      </c>
      <c r="R261" s="20">
        <v>2.8279999999999998</v>
      </c>
      <c r="S261" s="20">
        <v>0.32169999999999999</v>
      </c>
      <c r="T261" s="20">
        <v>5.5E-2</v>
      </c>
      <c r="U261" s="20">
        <v>0.61699999999999999</v>
      </c>
      <c r="V261" s="20">
        <v>0.40600000000000003</v>
      </c>
      <c r="W261" s="20">
        <v>1.0395000000000001</v>
      </c>
      <c r="X261" s="20">
        <v>0.86799999999999999</v>
      </c>
      <c r="Y261" s="20">
        <v>1.6156000000000001</v>
      </c>
      <c r="Z261" s="20">
        <v>1.3860000000000001</v>
      </c>
      <c r="AA261" s="20">
        <v>2.8089</v>
      </c>
      <c r="AB261" s="20">
        <v>2.2909999999999999</v>
      </c>
    </row>
    <row r="262" spans="1:28">
      <c r="A262" s="2">
        <v>41246</v>
      </c>
      <c r="B262" s="20">
        <v>0.25</v>
      </c>
      <c r="C262" s="20">
        <v>0.1115</v>
      </c>
      <c r="D262" s="20">
        <v>-5.0999999999999997E-2</v>
      </c>
      <c r="E262" s="20">
        <v>0.215</v>
      </c>
      <c r="F262" s="20">
        <v>7.6100000000000001E-2</v>
      </c>
      <c r="G262" s="20">
        <v>-1.7999999999999999E-2</v>
      </c>
      <c r="H262" s="20">
        <v>0.3105</v>
      </c>
      <c r="I262" s="20">
        <v>0.1268</v>
      </c>
      <c r="J262" s="20">
        <v>-5.0000000000000001E-3</v>
      </c>
      <c r="K262" s="20">
        <v>0.52600000000000002</v>
      </c>
      <c r="L262" s="20">
        <v>0.16750000000000001</v>
      </c>
      <c r="M262" s="20">
        <v>5.0000000000000001E-3</v>
      </c>
      <c r="N262" s="20">
        <v>0.86</v>
      </c>
      <c r="O262" s="20">
        <v>0.25</v>
      </c>
      <c r="P262" s="20">
        <v>2.5000000000000001E-2</v>
      </c>
      <c r="Q262" s="20">
        <v>1.9</v>
      </c>
      <c r="R262" s="20">
        <v>2.7919999999999998</v>
      </c>
      <c r="S262" s="20">
        <v>0.32440000000000002</v>
      </c>
      <c r="T262" s="20">
        <v>7.3999999999999996E-2</v>
      </c>
      <c r="U262" s="20">
        <v>0.62339999999999995</v>
      </c>
      <c r="V262" s="20">
        <v>0.435</v>
      </c>
      <c r="W262" s="20">
        <v>1.0442</v>
      </c>
      <c r="X262" s="20">
        <v>0.89600000000000002</v>
      </c>
      <c r="Y262" s="20">
        <v>1.6207</v>
      </c>
      <c r="Z262" s="20">
        <v>1.409</v>
      </c>
      <c r="AA262" s="20">
        <v>2.7987000000000002</v>
      </c>
      <c r="AB262" s="20">
        <v>2.3109999999999999</v>
      </c>
    </row>
    <row r="263" spans="1:28">
      <c r="A263" s="2">
        <v>41247</v>
      </c>
      <c r="B263" s="20">
        <v>0.25</v>
      </c>
      <c r="C263" s="20">
        <v>0.1217</v>
      </c>
      <c r="D263" s="20">
        <v>-0.106</v>
      </c>
      <c r="E263" s="20">
        <v>0.21299999999999999</v>
      </c>
      <c r="F263" s="20">
        <v>9.6299999999999997E-2</v>
      </c>
      <c r="G263" s="20">
        <v>-3.6999999999999998E-2</v>
      </c>
      <c r="H263" s="20">
        <v>0.3105</v>
      </c>
      <c r="I263" s="20">
        <v>0.13700000000000001</v>
      </c>
      <c r="J263" s="20">
        <v>-5.0000000000000001E-3</v>
      </c>
      <c r="K263" s="20">
        <v>0.52500000000000002</v>
      </c>
      <c r="L263" s="20">
        <v>0.16750000000000001</v>
      </c>
      <c r="M263" s="20">
        <v>5.0000000000000001E-3</v>
      </c>
      <c r="N263" s="20">
        <v>0.85899999999999999</v>
      </c>
      <c r="O263" s="20">
        <v>0.24210000000000001</v>
      </c>
      <c r="P263" s="20">
        <v>1.4999999999999999E-2</v>
      </c>
      <c r="Q263" s="20">
        <v>1.8780000000000001</v>
      </c>
      <c r="R263" s="20">
        <v>2.8209999999999997</v>
      </c>
      <c r="S263" s="20">
        <v>0.31900000000000001</v>
      </c>
      <c r="T263" s="20">
        <v>6.7000000000000004E-2</v>
      </c>
      <c r="U263" s="20">
        <v>0.62019999999999997</v>
      </c>
      <c r="V263" s="20">
        <v>0.42</v>
      </c>
      <c r="W263" s="20">
        <v>1.0325</v>
      </c>
      <c r="X263" s="20">
        <v>0.88200000000000001</v>
      </c>
      <c r="Y263" s="20">
        <v>1.6028</v>
      </c>
      <c r="Z263" s="20">
        <v>1.3940000000000001</v>
      </c>
      <c r="AA263" s="20">
        <v>2.7770000000000001</v>
      </c>
      <c r="AB263" s="20">
        <v>2.2879999999999998</v>
      </c>
    </row>
    <row r="264" spans="1:28">
      <c r="A264" s="2">
        <v>41248</v>
      </c>
      <c r="B264" s="20">
        <v>0.25</v>
      </c>
      <c r="C264" s="20">
        <v>6.08E-2</v>
      </c>
      <c r="D264" s="20">
        <v>-0.109</v>
      </c>
      <c r="E264" s="20">
        <v>0.21299999999999999</v>
      </c>
      <c r="F264" s="20">
        <v>9.1300000000000006E-2</v>
      </c>
      <c r="G264" s="20">
        <v>-1.9E-2</v>
      </c>
      <c r="H264" s="20">
        <v>0.3105</v>
      </c>
      <c r="I264" s="20">
        <v>0.13189999999999999</v>
      </c>
      <c r="J264" s="20">
        <v>-0.01</v>
      </c>
      <c r="K264" s="20">
        <v>0.52500000000000002</v>
      </c>
      <c r="L264" s="20">
        <v>0.16239999999999999</v>
      </c>
      <c r="M264" s="20">
        <v>5.0000000000000001E-3</v>
      </c>
      <c r="N264" s="20">
        <v>0.85899999999999999</v>
      </c>
      <c r="O264" s="20">
        <v>0.23810000000000001</v>
      </c>
      <c r="P264" s="20">
        <v>2E-3</v>
      </c>
      <c r="Q264" s="20">
        <v>1.907</v>
      </c>
      <c r="R264" s="20">
        <v>2.8980000000000001</v>
      </c>
      <c r="S264" s="20">
        <v>0.30830000000000002</v>
      </c>
      <c r="T264" s="20">
        <v>4.2000000000000003E-2</v>
      </c>
      <c r="U264" s="20">
        <v>0.60270000000000001</v>
      </c>
      <c r="V264" s="20">
        <v>0.372</v>
      </c>
      <c r="W264" s="20">
        <v>1.0093000000000001</v>
      </c>
      <c r="X264" s="20">
        <v>0.83199999999999996</v>
      </c>
      <c r="Y264" s="20">
        <v>1.5874999999999999</v>
      </c>
      <c r="Z264" s="20">
        <v>1.3479999999999999</v>
      </c>
      <c r="AA264" s="20">
        <v>2.7770000000000001</v>
      </c>
      <c r="AB264" s="20">
        <v>2.2439999999999998</v>
      </c>
    </row>
    <row r="265" spans="1:28">
      <c r="A265" s="2">
        <v>41249</v>
      </c>
      <c r="B265" s="20">
        <v>0.25</v>
      </c>
      <c r="C265" s="20">
        <v>6.08E-2</v>
      </c>
      <c r="D265" s="20">
        <v>-0.12</v>
      </c>
      <c r="E265" s="20">
        <v>0.21299999999999999</v>
      </c>
      <c r="F265" s="20">
        <v>9.1300000000000006E-2</v>
      </c>
      <c r="G265" s="20">
        <v>-3.9E-2</v>
      </c>
      <c r="H265" s="20">
        <v>0.3105</v>
      </c>
      <c r="I265" s="20">
        <v>0.13189999999999999</v>
      </c>
      <c r="J265" s="20">
        <v>-2.9000000000000001E-2</v>
      </c>
      <c r="K265" s="20">
        <v>0.52400000000000002</v>
      </c>
      <c r="L265" s="20">
        <v>0.16750000000000001</v>
      </c>
      <c r="M265" s="20">
        <v>-2.5999999999999999E-2</v>
      </c>
      <c r="N265" s="20">
        <v>0.85499999999999998</v>
      </c>
      <c r="O265" s="20">
        <v>0.23810000000000001</v>
      </c>
      <c r="P265" s="20">
        <v>-4.7E-2</v>
      </c>
      <c r="Q265" s="20">
        <v>2.0289999999999999</v>
      </c>
      <c r="R265" s="20">
        <v>2.9550000000000001</v>
      </c>
      <c r="S265" s="20">
        <v>0.30819999999999997</v>
      </c>
      <c r="T265" s="20">
        <v>-1.2999999999999999E-2</v>
      </c>
      <c r="U265" s="20">
        <v>0.60109999999999997</v>
      </c>
      <c r="V265" s="20">
        <v>0.30499999999999999</v>
      </c>
      <c r="W265" s="20">
        <v>1.0069999999999999</v>
      </c>
      <c r="X265" s="20">
        <v>0.77200000000000002</v>
      </c>
      <c r="Y265" s="20">
        <v>1.5857000000000001</v>
      </c>
      <c r="Z265" s="20">
        <v>1.296</v>
      </c>
      <c r="AA265" s="20">
        <v>2.7739000000000003</v>
      </c>
      <c r="AB265" s="20">
        <v>2.2189999999999999</v>
      </c>
    </row>
    <row r="266" spans="1:28">
      <c r="A266" s="2">
        <v>41250</v>
      </c>
      <c r="B266" s="20">
        <v>0.25</v>
      </c>
      <c r="C266" s="20">
        <v>5.0700000000000002E-2</v>
      </c>
      <c r="D266" s="20">
        <v>-0.124</v>
      </c>
      <c r="E266" s="20">
        <v>0.21199999999999999</v>
      </c>
      <c r="F266" s="20">
        <v>8.1100000000000005E-2</v>
      </c>
      <c r="G266" s="20">
        <v>-5.8999999999999997E-2</v>
      </c>
      <c r="H266" s="20">
        <v>0.3095</v>
      </c>
      <c r="I266" s="20">
        <v>0.1268</v>
      </c>
      <c r="J266" s="20">
        <v>-4.9000000000000002E-2</v>
      </c>
      <c r="K266" s="20">
        <v>0.51900000000000002</v>
      </c>
      <c r="L266" s="20">
        <v>0.16750000000000001</v>
      </c>
      <c r="M266" s="20">
        <v>-4.1000000000000002E-2</v>
      </c>
      <c r="N266" s="20">
        <v>0.85299999999999998</v>
      </c>
      <c r="O266" s="20">
        <v>0.23810000000000001</v>
      </c>
      <c r="P266" s="20">
        <v>-7.6999999999999999E-2</v>
      </c>
      <c r="Q266" s="20">
        <v>1.9550000000000001</v>
      </c>
      <c r="R266" s="20">
        <v>2.9319999999999999</v>
      </c>
      <c r="S266" s="20">
        <v>0.316</v>
      </c>
      <c r="T266" s="20">
        <v>-3.7999999999999999E-2</v>
      </c>
      <c r="U266" s="20">
        <v>0.61860000000000004</v>
      </c>
      <c r="V266" s="20">
        <v>0.28999999999999998</v>
      </c>
      <c r="W266" s="20">
        <v>1.0348999999999999</v>
      </c>
      <c r="X266" s="20">
        <v>0.76400000000000001</v>
      </c>
      <c r="Y266" s="20">
        <v>1.6215000000000002</v>
      </c>
      <c r="Z266" s="20">
        <v>1.2949999999999999</v>
      </c>
      <c r="AA266" s="20">
        <v>2.8104</v>
      </c>
      <c r="AB266" s="20">
        <v>2.2410000000000001</v>
      </c>
    </row>
    <row r="267" spans="1:28">
      <c r="A267" s="2">
        <v>41253</v>
      </c>
      <c r="B267" s="20">
        <v>0.25</v>
      </c>
      <c r="C267" s="20">
        <v>4.5600000000000002E-2</v>
      </c>
      <c r="D267" s="20">
        <v>-0.129</v>
      </c>
      <c r="E267" s="20">
        <v>0.21199999999999999</v>
      </c>
      <c r="F267" s="20">
        <v>7.6100000000000001E-2</v>
      </c>
      <c r="G267" s="20">
        <v>-0.02</v>
      </c>
      <c r="H267" s="20">
        <v>0.3105</v>
      </c>
      <c r="I267" s="20">
        <v>0.1268</v>
      </c>
      <c r="J267" s="20">
        <v>-4.4999999999999998E-2</v>
      </c>
      <c r="K267" s="20">
        <v>0.51800000000000002</v>
      </c>
      <c r="L267" s="20">
        <v>0.16239999999999999</v>
      </c>
      <c r="M267" s="20">
        <v>-2.5999999999999999E-2</v>
      </c>
      <c r="N267" s="20">
        <v>0.85299999999999998</v>
      </c>
      <c r="O267" s="20">
        <v>0.2341</v>
      </c>
      <c r="P267" s="20">
        <v>-7.2999999999999995E-2</v>
      </c>
      <c r="Q267" s="20">
        <v>2.306</v>
      </c>
      <c r="R267" s="20">
        <v>3.0529999999999999</v>
      </c>
      <c r="S267" s="20">
        <v>0.31330000000000002</v>
      </c>
      <c r="T267" s="20">
        <v>-3.1E-2</v>
      </c>
      <c r="U267" s="20">
        <v>0.61699999999999999</v>
      </c>
      <c r="V267" s="20">
        <v>0.30099999999999999</v>
      </c>
      <c r="W267" s="20">
        <v>1.0348999999999999</v>
      </c>
      <c r="X267" s="20">
        <v>0.77400000000000002</v>
      </c>
      <c r="Y267" s="20">
        <v>1.6164000000000001</v>
      </c>
      <c r="Z267" s="20">
        <v>1.306</v>
      </c>
      <c r="AA267" s="20">
        <v>2.7979000000000003</v>
      </c>
      <c r="AB267" s="20">
        <v>2.242</v>
      </c>
    </row>
    <row r="268" spans="1:28">
      <c r="A268" s="2">
        <v>41254</v>
      </c>
      <c r="B268" s="20">
        <v>0.25</v>
      </c>
      <c r="C268" s="20">
        <v>3.04E-2</v>
      </c>
      <c r="D268" s="20">
        <v>-6.7000000000000004E-2</v>
      </c>
      <c r="E268" s="20">
        <v>0.21099999999999999</v>
      </c>
      <c r="F268" s="20">
        <v>6.59E-2</v>
      </c>
      <c r="G268" s="20">
        <v>-0.02</v>
      </c>
      <c r="H268" s="20">
        <v>0.3095</v>
      </c>
      <c r="I268" s="20">
        <v>0.1217</v>
      </c>
      <c r="J268" s="20">
        <v>-4.4999999999999998E-2</v>
      </c>
      <c r="K268" s="20">
        <v>0.51700000000000002</v>
      </c>
      <c r="L268" s="20">
        <v>0.1472</v>
      </c>
      <c r="M268" s="20">
        <v>-1.4999999999999999E-2</v>
      </c>
      <c r="N268" s="20">
        <v>0.85199999999999998</v>
      </c>
      <c r="O268" s="20">
        <v>0.23799999999999999</v>
      </c>
      <c r="P268" s="20">
        <v>-7.0000000000000007E-2</v>
      </c>
      <c r="Q268" s="20">
        <v>2.206</v>
      </c>
      <c r="R268" s="20">
        <v>2.944</v>
      </c>
      <c r="S268" s="20">
        <v>0.31859999999999999</v>
      </c>
      <c r="T268" s="20">
        <v>-2.5999999999999999E-2</v>
      </c>
      <c r="U268" s="20">
        <v>0.63460000000000005</v>
      </c>
      <c r="V268" s="20">
        <v>0.309</v>
      </c>
      <c r="W268" s="20">
        <v>1.0652999999999999</v>
      </c>
      <c r="X268" s="20">
        <v>0.78400000000000003</v>
      </c>
      <c r="Y268" s="20">
        <v>1.6541000000000001</v>
      </c>
      <c r="Z268" s="20">
        <v>1.319</v>
      </c>
      <c r="AA268" s="20">
        <v>2.8410000000000002</v>
      </c>
      <c r="AB268" s="20">
        <v>2.2509999999999999</v>
      </c>
    </row>
    <row r="269" spans="1:28">
      <c r="A269" s="2">
        <v>41255</v>
      </c>
      <c r="B269" s="20">
        <v>0.25</v>
      </c>
      <c r="C269" s="20">
        <v>3.0499999999999999E-2</v>
      </c>
      <c r="D269" s="20">
        <v>-6.9000000000000006E-2</v>
      </c>
      <c r="E269" s="20">
        <v>0.20899999999999999</v>
      </c>
      <c r="F269" s="20">
        <v>6.08E-2</v>
      </c>
      <c r="G269" s="20">
        <v>-0.02</v>
      </c>
      <c r="H269" s="20">
        <v>0.3095</v>
      </c>
      <c r="I269" s="20">
        <v>0.1116</v>
      </c>
      <c r="J269" s="20">
        <v>-0.03</v>
      </c>
      <c r="K269" s="20">
        <v>0.51449999999999996</v>
      </c>
      <c r="L269" s="20">
        <v>0.15229999999999999</v>
      </c>
      <c r="M269" s="20">
        <v>-1.6E-2</v>
      </c>
      <c r="N269" s="20">
        <v>0.84950000000000003</v>
      </c>
      <c r="O269" s="20">
        <v>0.24199999999999999</v>
      </c>
      <c r="P269" s="20">
        <v>-5.5E-2</v>
      </c>
      <c r="Q269" s="20">
        <v>2.0630000000000002</v>
      </c>
      <c r="R269" s="20">
        <v>2.855</v>
      </c>
      <c r="S269" s="20">
        <v>0.33129999999999998</v>
      </c>
      <c r="T269" s="20">
        <v>-1.4E-2</v>
      </c>
      <c r="U269" s="20">
        <v>0.6522</v>
      </c>
      <c r="V269" s="20">
        <v>0.32100000000000001</v>
      </c>
      <c r="W269" s="20">
        <v>1.1028</v>
      </c>
      <c r="X269" s="20">
        <v>0.79900000000000004</v>
      </c>
      <c r="Y269" s="20">
        <v>1.698</v>
      </c>
      <c r="Z269" s="20">
        <v>1.335</v>
      </c>
      <c r="AA269" s="20">
        <v>2.8894000000000002</v>
      </c>
      <c r="AB269" s="20">
        <v>2.2450000000000001</v>
      </c>
    </row>
    <row r="270" spans="1:28">
      <c r="A270" s="2">
        <v>41256</v>
      </c>
      <c r="B270" s="20">
        <v>0.25</v>
      </c>
      <c r="C270" s="20">
        <v>2.0299999999999999E-2</v>
      </c>
      <c r="D270" s="20">
        <v>-0.11700000000000001</v>
      </c>
      <c r="E270" s="20">
        <v>0.20899999999999999</v>
      </c>
      <c r="F270" s="20">
        <v>5.0700000000000002E-2</v>
      </c>
      <c r="G270" s="20">
        <v>-2.1000000000000001E-2</v>
      </c>
      <c r="H270" s="20">
        <v>0.308</v>
      </c>
      <c r="I270" s="20">
        <v>9.64E-2</v>
      </c>
      <c r="J270" s="20">
        <v>-3.5999999999999997E-2</v>
      </c>
      <c r="K270" s="20">
        <v>0.51300000000000001</v>
      </c>
      <c r="L270" s="20">
        <v>0.1421</v>
      </c>
      <c r="M270" s="20">
        <v>-0.01</v>
      </c>
      <c r="N270" s="20">
        <v>0.84599999999999997</v>
      </c>
      <c r="O270" s="20">
        <v>0.25</v>
      </c>
      <c r="P270" s="20">
        <v>-5.5E-2</v>
      </c>
      <c r="Q270" s="20">
        <v>2.0390000000000001</v>
      </c>
      <c r="R270" s="20">
        <v>2.8639999999999999</v>
      </c>
      <c r="S270" s="20">
        <v>0.35239999999999999</v>
      </c>
      <c r="T270" s="20">
        <v>-1.4E-2</v>
      </c>
      <c r="U270" s="20">
        <v>0.6956</v>
      </c>
      <c r="V270" s="20">
        <v>0.32400000000000001</v>
      </c>
      <c r="W270" s="20">
        <v>1.1522000000000001</v>
      </c>
      <c r="X270" s="20">
        <v>0.80700000000000005</v>
      </c>
      <c r="Y270" s="20">
        <v>1.7299</v>
      </c>
      <c r="Z270" s="20">
        <v>1.353</v>
      </c>
      <c r="AA270" s="20">
        <v>2.9054000000000002</v>
      </c>
      <c r="AB270" s="20">
        <v>2.2589999999999999</v>
      </c>
    </row>
    <row r="271" spans="1:28">
      <c r="A271" s="2">
        <v>41257</v>
      </c>
      <c r="B271" s="20">
        <v>0.25</v>
      </c>
      <c r="C271" s="20">
        <v>5.1000000000000004E-3</v>
      </c>
      <c r="D271" s="20">
        <v>-0.123</v>
      </c>
      <c r="E271" s="20">
        <v>0.20899999999999999</v>
      </c>
      <c r="F271" s="20">
        <v>2.53E-2</v>
      </c>
      <c r="G271" s="20">
        <v>-2.1000000000000001E-2</v>
      </c>
      <c r="H271" s="20">
        <v>0.308</v>
      </c>
      <c r="I271" s="20">
        <v>9.1300000000000006E-2</v>
      </c>
      <c r="J271" s="20">
        <v>-2.1000000000000001E-2</v>
      </c>
      <c r="K271" s="20">
        <v>0.51100000000000001</v>
      </c>
      <c r="L271" s="20">
        <v>0.12690000000000001</v>
      </c>
      <c r="M271" s="20">
        <v>-0.01</v>
      </c>
      <c r="N271" s="20">
        <v>0.84399999999999997</v>
      </c>
      <c r="O271" s="20">
        <v>0.23400000000000001</v>
      </c>
      <c r="P271" s="20">
        <v>-4.2999999999999997E-2</v>
      </c>
      <c r="Q271" s="20">
        <v>2.0329999999999999</v>
      </c>
      <c r="R271" s="20">
        <v>2.8340000000000001</v>
      </c>
      <c r="S271" s="20">
        <v>0.33400000000000002</v>
      </c>
      <c r="T271" s="20">
        <v>-4.0000000000000001E-3</v>
      </c>
      <c r="U271" s="20">
        <v>0.68769999999999998</v>
      </c>
      <c r="V271" s="20">
        <v>0.33</v>
      </c>
      <c r="W271" s="20">
        <v>1.1288</v>
      </c>
      <c r="X271" s="20">
        <v>0.80800000000000005</v>
      </c>
      <c r="Y271" s="20">
        <v>1.7015</v>
      </c>
      <c r="Z271" s="20">
        <v>1.3479999999999999</v>
      </c>
      <c r="AA271" s="20">
        <v>2.8639999999999999</v>
      </c>
      <c r="AB271" s="20">
        <v>2.2389999999999999</v>
      </c>
    </row>
    <row r="272" spans="1:28">
      <c r="A272" s="2">
        <v>41260</v>
      </c>
      <c r="B272" s="20">
        <v>0.25</v>
      </c>
      <c r="C272" s="20">
        <v>0</v>
      </c>
      <c r="D272" s="20">
        <v>-0.129</v>
      </c>
      <c r="E272" s="20">
        <v>0.21</v>
      </c>
      <c r="F272" s="20">
        <v>2.0299999999999999E-2</v>
      </c>
      <c r="G272" s="20">
        <v>-2.1000000000000001E-2</v>
      </c>
      <c r="H272" s="20">
        <v>0.309</v>
      </c>
      <c r="I272" s="20">
        <v>8.6199999999999999E-2</v>
      </c>
      <c r="J272" s="20">
        <v>-2.1000000000000001E-2</v>
      </c>
      <c r="K272" s="20">
        <v>0.50849999999999995</v>
      </c>
      <c r="L272" s="20">
        <v>0.13189999999999999</v>
      </c>
      <c r="M272" s="20">
        <v>-1.0999999999999999E-2</v>
      </c>
      <c r="N272" s="20">
        <v>0.84250000000000003</v>
      </c>
      <c r="O272" s="20">
        <v>0.25</v>
      </c>
      <c r="P272" s="20">
        <v>-0.01</v>
      </c>
      <c r="Q272" s="20">
        <v>1.9790000000000001</v>
      </c>
      <c r="R272" s="20">
        <v>2.8650000000000002</v>
      </c>
      <c r="S272" s="20">
        <v>0.3604</v>
      </c>
      <c r="T272" s="20">
        <v>2.9000000000000001E-2</v>
      </c>
      <c r="U272" s="20">
        <v>0.73280000000000001</v>
      </c>
      <c r="V272" s="20">
        <v>0.36299999999999999</v>
      </c>
      <c r="W272" s="20">
        <v>1.1926000000000001</v>
      </c>
      <c r="X272" s="20">
        <v>0.83599999999999997</v>
      </c>
      <c r="Y272" s="20">
        <v>1.7717000000000001</v>
      </c>
      <c r="Z272" s="20">
        <v>1.3719999999999999</v>
      </c>
      <c r="AA272" s="20">
        <v>2.9457</v>
      </c>
      <c r="AB272" s="20">
        <v>2.2650000000000001</v>
      </c>
    </row>
    <row r="273" spans="1:28">
      <c r="A273" s="2">
        <v>41261</v>
      </c>
      <c r="B273" s="20">
        <v>0.25</v>
      </c>
      <c r="C273" s="20">
        <v>5.1000000000000004E-3</v>
      </c>
      <c r="D273" s="20">
        <v>-0.09</v>
      </c>
      <c r="E273" s="20">
        <v>0.2107</v>
      </c>
      <c r="F273" s="20">
        <v>5.0700000000000002E-2</v>
      </c>
      <c r="G273" s="20">
        <v>-2.1999999999999999E-2</v>
      </c>
      <c r="H273" s="20">
        <v>0.309</v>
      </c>
      <c r="I273" s="20">
        <v>0.1065</v>
      </c>
      <c r="J273" s="20">
        <v>-2.1000000000000001E-2</v>
      </c>
      <c r="K273" s="20">
        <v>0.50849999999999995</v>
      </c>
      <c r="L273" s="20">
        <v>0.15229999999999999</v>
      </c>
      <c r="M273" s="20">
        <v>-5.0000000000000001E-3</v>
      </c>
      <c r="N273" s="20">
        <v>0.84250000000000003</v>
      </c>
      <c r="O273" s="20">
        <v>0.27789999999999998</v>
      </c>
      <c r="P273" s="20">
        <v>0</v>
      </c>
      <c r="Q273" s="20">
        <v>1.883</v>
      </c>
      <c r="R273" s="20">
        <v>2.823</v>
      </c>
      <c r="S273" s="20">
        <v>0.38419999999999999</v>
      </c>
      <c r="T273" s="20">
        <v>4.2999999999999997E-2</v>
      </c>
      <c r="U273" s="20">
        <v>0.76200000000000001</v>
      </c>
      <c r="V273" s="20">
        <v>0.38900000000000001</v>
      </c>
      <c r="W273" s="20">
        <v>1.2305999999999999</v>
      </c>
      <c r="X273" s="20">
        <v>0.86799999999999999</v>
      </c>
      <c r="Y273" s="20">
        <v>1.8169999999999999</v>
      </c>
      <c r="Z273" s="20">
        <v>1.41</v>
      </c>
      <c r="AA273" s="20">
        <v>2.9979</v>
      </c>
      <c r="AB273" s="20">
        <v>2.294</v>
      </c>
    </row>
    <row r="274" spans="1:28">
      <c r="A274" s="2">
        <v>41262</v>
      </c>
      <c r="B274" s="20">
        <v>0.25</v>
      </c>
      <c r="C274" s="20">
        <v>2.0299999999999999E-2</v>
      </c>
      <c r="D274" s="20">
        <v>-9.5000000000000001E-2</v>
      </c>
      <c r="E274" s="20">
        <v>0.2107</v>
      </c>
      <c r="F274" s="20">
        <v>5.0700000000000002E-2</v>
      </c>
      <c r="G274" s="20">
        <v>-2.1999999999999999E-2</v>
      </c>
      <c r="H274" s="20">
        <v>0.31</v>
      </c>
      <c r="I274" s="20">
        <v>0.1014</v>
      </c>
      <c r="J274" s="20">
        <v>-2.1000000000000001E-2</v>
      </c>
      <c r="K274" s="20">
        <v>0.50975000000000004</v>
      </c>
      <c r="L274" s="20">
        <v>0.1472</v>
      </c>
      <c r="M274" s="20">
        <v>5.0000000000000001E-3</v>
      </c>
      <c r="N274" s="20">
        <v>0.84299999999999997</v>
      </c>
      <c r="O274" s="20">
        <v>0.27389999999999998</v>
      </c>
      <c r="P274" s="20">
        <v>-5.0000000000000001E-3</v>
      </c>
      <c r="Q274" s="20">
        <v>1.8</v>
      </c>
      <c r="R274" s="20">
        <v>2.7869999999999999</v>
      </c>
      <c r="S274" s="20">
        <v>0.38429999999999997</v>
      </c>
      <c r="T274" s="20">
        <v>3.3000000000000002E-2</v>
      </c>
      <c r="U274" s="20">
        <v>0.76910000000000001</v>
      </c>
      <c r="V274" s="20">
        <v>0.39</v>
      </c>
      <c r="W274" s="20">
        <v>1.2164999999999999</v>
      </c>
      <c r="X274" s="20">
        <v>0.878</v>
      </c>
      <c r="Y274" s="20">
        <v>1.8014000000000001</v>
      </c>
      <c r="Z274" s="20">
        <v>1.43</v>
      </c>
      <c r="AA274" s="20">
        <v>2.9864999999999999</v>
      </c>
      <c r="AB274" s="20">
        <v>2.3149999999999999</v>
      </c>
    </row>
    <row r="275" spans="1:28">
      <c r="A275" s="2">
        <v>41263</v>
      </c>
      <c r="B275" s="20">
        <v>0.25</v>
      </c>
      <c r="C275" s="20">
        <v>5.1000000000000004E-3</v>
      </c>
      <c r="D275" s="20">
        <v>-0.113</v>
      </c>
      <c r="E275" s="20">
        <v>0.2107</v>
      </c>
      <c r="F275" s="20">
        <v>5.0700000000000002E-2</v>
      </c>
      <c r="G275" s="20">
        <v>-2.3E-2</v>
      </c>
      <c r="H275" s="20">
        <v>0.31</v>
      </c>
      <c r="I275" s="20">
        <v>0.1014</v>
      </c>
      <c r="J275" s="20">
        <v>-2.1000000000000001E-2</v>
      </c>
      <c r="K275" s="20">
        <v>0.51024999999999998</v>
      </c>
      <c r="L275" s="20">
        <v>0.1421</v>
      </c>
      <c r="M275" s="20">
        <v>0</v>
      </c>
      <c r="N275" s="20">
        <v>0.84299999999999997</v>
      </c>
      <c r="O275" s="20">
        <v>0.27</v>
      </c>
      <c r="P275" s="20">
        <v>3.0000000000000001E-3</v>
      </c>
      <c r="Q275" s="20">
        <v>1.7610000000000001</v>
      </c>
      <c r="R275" s="20">
        <v>2.73</v>
      </c>
      <c r="S275" s="20">
        <v>0.38179999999999997</v>
      </c>
      <c r="T275" s="20">
        <v>3.5000000000000003E-2</v>
      </c>
      <c r="U275" s="20">
        <v>0.77390000000000003</v>
      </c>
      <c r="V275" s="20">
        <v>0.38300000000000001</v>
      </c>
      <c r="W275" s="20">
        <v>1.2395</v>
      </c>
      <c r="X275" s="20">
        <v>0.86299999999999999</v>
      </c>
      <c r="Y275" s="20">
        <v>1.7962</v>
      </c>
      <c r="Z275" s="20">
        <v>1.4159999999999999</v>
      </c>
      <c r="AA275" s="20">
        <v>2.9807000000000001</v>
      </c>
      <c r="AB275" s="20">
        <v>2.2730000000000001</v>
      </c>
    </row>
    <row r="276" spans="1:28">
      <c r="A276" s="2">
        <v>41264</v>
      </c>
      <c r="B276" s="20">
        <v>0.25</v>
      </c>
      <c r="C276" s="20">
        <v>1.01E-2</v>
      </c>
      <c r="D276" s="20">
        <v>-0.13900000000000001</v>
      </c>
      <c r="E276" s="20">
        <v>0.2097</v>
      </c>
      <c r="F276" s="20">
        <v>5.5800000000000002E-2</v>
      </c>
      <c r="G276" s="20">
        <v>-2.4E-2</v>
      </c>
      <c r="H276" s="20">
        <v>0.31</v>
      </c>
      <c r="I276" s="20">
        <v>0.1065</v>
      </c>
      <c r="J276" s="20">
        <v>-2.1999999999999999E-2</v>
      </c>
      <c r="K276" s="20">
        <v>0.51024999999999998</v>
      </c>
      <c r="L276" s="20">
        <v>0.1421</v>
      </c>
      <c r="M276" s="20">
        <v>5.0000000000000001E-3</v>
      </c>
      <c r="N276" s="20">
        <v>0.84299999999999997</v>
      </c>
      <c r="O276" s="20">
        <v>0.2661</v>
      </c>
      <c r="P276" s="20">
        <v>-0.01</v>
      </c>
      <c r="Q276" s="20">
        <v>1.8439999999999999</v>
      </c>
      <c r="R276" s="20">
        <v>2.7450000000000001</v>
      </c>
      <c r="S276" s="20">
        <v>0.37690000000000001</v>
      </c>
      <c r="T276" s="20">
        <v>1.4E-2</v>
      </c>
      <c r="U276" s="20">
        <v>0.76119999999999999</v>
      </c>
      <c r="V276" s="20">
        <v>0.34799999999999998</v>
      </c>
      <c r="W276" s="20">
        <v>1.2114</v>
      </c>
      <c r="X276" s="20">
        <v>0.82399999999999995</v>
      </c>
      <c r="Y276" s="20">
        <v>1.7623</v>
      </c>
      <c r="Z276" s="20">
        <v>1.3759999999999999</v>
      </c>
      <c r="AA276" s="20">
        <v>2.9312</v>
      </c>
      <c r="AB276" s="20">
        <v>2.25</v>
      </c>
    </row>
    <row r="277" spans="1:28">
      <c r="A277" s="2">
        <v>41267</v>
      </c>
      <c r="B277" s="20">
        <v>0.25</v>
      </c>
      <c r="C277" s="20">
        <v>1.01E-2</v>
      </c>
      <c r="D277" s="20">
        <v>-0.15</v>
      </c>
      <c r="E277" s="20">
        <v>0.2097</v>
      </c>
      <c r="F277" s="20">
        <v>5.0700000000000002E-2</v>
      </c>
      <c r="G277" s="20">
        <v>0.12</v>
      </c>
      <c r="H277" s="20">
        <v>0.31</v>
      </c>
      <c r="I277" s="20">
        <v>0.1014</v>
      </c>
      <c r="J277" s="20">
        <v>-5.0000000000000001E-3</v>
      </c>
      <c r="K277" s="20">
        <v>0.51024999999999998</v>
      </c>
      <c r="L277" s="20">
        <v>0.13700000000000001</v>
      </c>
      <c r="M277" s="20">
        <v>0.13500000000000001</v>
      </c>
      <c r="N277" s="20">
        <v>0.84299999999999997</v>
      </c>
      <c r="O277" s="20">
        <v>0.2661</v>
      </c>
      <c r="P277" s="20">
        <v>-0.01</v>
      </c>
      <c r="Q277" s="20">
        <v>1.827</v>
      </c>
      <c r="R277" s="20">
        <v>2.99</v>
      </c>
      <c r="S277" s="20">
        <v>0.37709999999999999</v>
      </c>
      <c r="T277" s="20">
        <v>2.3E-2</v>
      </c>
      <c r="U277" s="20">
        <v>0.77229999999999999</v>
      </c>
      <c r="V277" s="20">
        <v>0.35699999999999998</v>
      </c>
      <c r="W277" s="20">
        <v>1.2183999999999999</v>
      </c>
      <c r="X277" s="20">
        <v>0.83399999999999996</v>
      </c>
      <c r="Y277" s="20">
        <v>1.7737000000000001</v>
      </c>
      <c r="Z277" s="20">
        <v>1.3759999999999999</v>
      </c>
      <c r="AA277" s="20">
        <v>2.9384999999999999</v>
      </c>
      <c r="AB277" s="20">
        <v>2.25</v>
      </c>
    </row>
    <row r="278" spans="1:28">
      <c r="A278" s="2">
        <v>41268</v>
      </c>
      <c r="B278" s="20">
        <v>0.25</v>
      </c>
      <c r="C278" s="20">
        <v>1.01E-2</v>
      </c>
      <c r="D278" s="20">
        <v>-0.15</v>
      </c>
      <c r="E278" s="20">
        <v>0.2097</v>
      </c>
      <c r="F278" s="20">
        <v>5.0700000000000002E-2</v>
      </c>
      <c r="G278" s="20">
        <v>0.12</v>
      </c>
      <c r="H278" s="20">
        <v>0.31</v>
      </c>
      <c r="I278" s="20">
        <v>0.1014</v>
      </c>
      <c r="J278" s="20">
        <v>-5.0000000000000001E-3</v>
      </c>
      <c r="K278" s="20">
        <v>0.51024999999999998</v>
      </c>
      <c r="L278" s="20">
        <v>0.13700000000000001</v>
      </c>
      <c r="M278" s="20">
        <v>0.13500000000000001</v>
      </c>
      <c r="N278" s="20">
        <v>0.84299999999999997</v>
      </c>
      <c r="O278" s="20">
        <v>0.2661</v>
      </c>
      <c r="P278" s="20">
        <v>-0.01</v>
      </c>
      <c r="Q278" s="20">
        <v>1.827</v>
      </c>
      <c r="R278" s="20">
        <v>2.99</v>
      </c>
      <c r="S278" s="20">
        <v>0.37709999999999999</v>
      </c>
      <c r="T278" s="20">
        <v>2.3E-2</v>
      </c>
      <c r="U278" s="20">
        <v>0.77229999999999999</v>
      </c>
      <c r="V278" s="20">
        <v>0.35699999999999998</v>
      </c>
      <c r="W278" s="20">
        <v>1.2183999999999999</v>
      </c>
      <c r="X278" s="20">
        <v>0.83399999999999996</v>
      </c>
      <c r="Y278" s="20">
        <v>1.7737000000000001</v>
      </c>
      <c r="Z278" s="20">
        <v>1.3759999999999999</v>
      </c>
      <c r="AA278" s="20">
        <v>2.9384999999999999</v>
      </c>
      <c r="AB278" s="20">
        <v>2.25</v>
      </c>
    </row>
    <row r="279" spans="1:28">
      <c r="A279" s="2">
        <v>41269</v>
      </c>
      <c r="B279" s="20">
        <v>0.25</v>
      </c>
      <c r="C279" s="20">
        <v>1.01E-2</v>
      </c>
      <c r="D279" s="20">
        <v>-0.15</v>
      </c>
      <c r="E279" s="20">
        <v>0.2097</v>
      </c>
      <c r="F279" s="20">
        <v>5.5800000000000002E-2</v>
      </c>
      <c r="G279" s="20">
        <v>0.12</v>
      </c>
      <c r="H279" s="20">
        <v>0.31</v>
      </c>
      <c r="I279" s="20">
        <v>0.1116</v>
      </c>
      <c r="J279" s="20">
        <v>-5.0000000000000001E-3</v>
      </c>
      <c r="K279" s="20">
        <v>0.51024999999999998</v>
      </c>
      <c r="L279" s="20">
        <v>0.1472</v>
      </c>
      <c r="M279" s="20">
        <v>0.13500000000000001</v>
      </c>
      <c r="N279" s="20">
        <v>0.84299999999999997</v>
      </c>
      <c r="O279" s="20">
        <v>0.2661</v>
      </c>
      <c r="P279" s="20">
        <v>-0.01</v>
      </c>
      <c r="Q279" s="20">
        <v>1.827</v>
      </c>
      <c r="R279" s="20">
        <v>2.99</v>
      </c>
      <c r="S279" s="20">
        <v>0.37990000000000002</v>
      </c>
      <c r="T279" s="20">
        <v>2.3E-2</v>
      </c>
      <c r="U279" s="20">
        <v>0.75960000000000005</v>
      </c>
      <c r="V279" s="20">
        <v>0.35699999999999998</v>
      </c>
      <c r="W279" s="20">
        <v>1.1950000000000001</v>
      </c>
      <c r="X279" s="20">
        <v>0.83399999999999996</v>
      </c>
      <c r="Y279" s="20">
        <v>1.7511000000000001</v>
      </c>
      <c r="Z279" s="20">
        <v>1.3759999999999999</v>
      </c>
      <c r="AA279" s="20">
        <v>2.9224000000000001</v>
      </c>
      <c r="AB279" s="20">
        <v>2.25</v>
      </c>
    </row>
    <row r="280" spans="1:28">
      <c r="A280" s="2">
        <v>41270</v>
      </c>
      <c r="B280" s="20">
        <v>0.25</v>
      </c>
      <c r="C280" s="20">
        <v>1.52E-2</v>
      </c>
      <c r="D280" s="20">
        <v>0</v>
      </c>
      <c r="E280" s="20">
        <v>0.2117</v>
      </c>
      <c r="F280" s="20">
        <v>6.59E-2</v>
      </c>
      <c r="G280" s="20">
        <v>-2.5000000000000001E-2</v>
      </c>
      <c r="H280" s="20">
        <v>0.311</v>
      </c>
      <c r="I280" s="20">
        <v>0.1217</v>
      </c>
      <c r="J280" s="20">
        <v>-1.0999999999999999E-2</v>
      </c>
      <c r="K280" s="20">
        <v>0.51024999999999998</v>
      </c>
      <c r="L280" s="20">
        <v>0.1421</v>
      </c>
      <c r="M280" s="20">
        <v>2.7E-2</v>
      </c>
      <c r="N280" s="20">
        <v>0.84350000000000003</v>
      </c>
      <c r="O280" s="20">
        <v>0.26219999999999999</v>
      </c>
      <c r="P280" s="20">
        <v>0</v>
      </c>
      <c r="Q280" s="20">
        <v>1.9060000000000001</v>
      </c>
      <c r="R280" s="20">
        <v>2.7909999999999999</v>
      </c>
      <c r="S280" s="20">
        <v>0.36670000000000003</v>
      </c>
      <c r="T280" s="20">
        <v>8.0000000000000002E-3</v>
      </c>
      <c r="U280" s="20">
        <v>0.73570000000000002</v>
      </c>
      <c r="V280" s="20">
        <v>0.311</v>
      </c>
      <c r="W280" s="20">
        <v>1.1693</v>
      </c>
      <c r="X280" s="20">
        <v>0.77200000000000002</v>
      </c>
      <c r="Y280" s="20">
        <v>1.7364000000000002</v>
      </c>
      <c r="Z280" s="20">
        <v>1.3149999999999999</v>
      </c>
      <c r="AA280" s="20">
        <v>2.9095</v>
      </c>
      <c r="AB280" s="20">
        <v>2.169</v>
      </c>
    </row>
    <row r="281" spans="1:28">
      <c r="A281" s="2">
        <v>41271</v>
      </c>
      <c r="B281" s="20">
        <v>0.25</v>
      </c>
      <c r="C281" s="20">
        <v>0</v>
      </c>
      <c r="D281" s="20">
        <v>0</v>
      </c>
      <c r="E281" s="20">
        <v>0.2097</v>
      </c>
      <c r="F281" s="20">
        <v>0.03</v>
      </c>
      <c r="G281" s="20">
        <v>2.5999999999999999E-2</v>
      </c>
      <c r="H281" s="20">
        <v>0.308</v>
      </c>
      <c r="I281" s="20">
        <v>9.1300000000000006E-2</v>
      </c>
      <c r="J281" s="20">
        <v>-1.0999999999999999E-2</v>
      </c>
      <c r="K281" s="20">
        <v>0.50824999999999998</v>
      </c>
      <c r="L281" s="20">
        <v>0.13700000000000001</v>
      </c>
      <c r="M281" s="20">
        <v>5.0000000000000001E-3</v>
      </c>
      <c r="N281" s="20">
        <v>0.84350000000000003</v>
      </c>
      <c r="O281" s="20">
        <v>0.2465</v>
      </c>
      <c r="P281" s="20">
        <v>-1.2999999999999999E-2</v>
      </c>
      <c r="Q281" s="20">
        <v>1.958</v>
      </c>
      <c r="R281" s="20">
        <v>2.82</v>
      </c>
      <c r="S281" s="20">
        <v>0.34839999999999999</v>
      </c>
      <c r="T281" s="20">
        <v>-6.0000000000000001E-3</v>
      </c>
      <c r="U281" s="20">
        <v>0.70860000000000001</v>
      </c>
      <c r="V281" s="20">
        <v>0.29799999999999999</v>
      </c>
      <c r="W281" s="20">
        <v>1.1366000000000001</v>
      </c>
      <c r="X281" s="20">
        <v>0.76300000000000001</v>
      </c>
      <c r="Y281" s="20">
        <v>1.7008999999999999</v>
      </c>
      <c r="Z281" s="20">
        <v>1.31</v>
      </c>
      <c r="AA281" s="20">
        <v>2.8672</v>
      </c>
      <c r="AB281" s="20">
        <v>2.17</v>
      </c>
    </row>
    <row r="282" spans="1:28">
      <c r="A282" s="2">
        <v>41274</v>
      </c>
      <c r="B282" s="20">
        <v>0.25</v>
      </c>
      <c r="C282" s="20">
        <v>1.52E-2</v>
      </c>
      <c r="D282" s="20">
        <v>0</v>
      </c>
      <c r="E282" s="20">
        <v>0.2087</v>
      </c>
      <c r="F282" s="20">
        <v>4.0599999999999997E-2</v>
      </c>
      <c r="G282" s="20">
        <v>0.13</v>
      </c>
      <c r="H282" s="20">
        <v>0.30599999999999999</v>
      </c>
      <c r="I282" s="20">
        <v>0.1116</v>
      </c>
      <c r="J282" s="20">
        <v>-1.0999999999999999E-2</v>
      </c>
      <c r="K282" s="20">
        <v>0.50824999999999998</v>
      </c>
      <c r="L282" s="20">
        <v>0.13700000000000001</v>
      </c>
      <c r="M282" s="20">
        <v>0.126</v>
      </c>
      <c r="N282" s="20">
        <v>0.84350000000000003</v>
      </c>
      <c r="O282" s="20">
        <v>0.24679999999999999</v>
      </c>
      <c r="P282" s="20">
        <v>-1.4999999999999999E-2</v>
      </c>
      <c r="Q282" s="20">
        <v>1.952</v>
      </c>
      <c r="R282" s="20">
        <v>2.7829999999999999</v>
      </c>
      <c r="S282" s="20">
        <v>0.35120000000000001</v>
      </c>
      <c r="T282" s="20">
        <v>-1.4999999999999999E-2</v>
      </c>
      <c r="U282" s="20">
        <v>0.72289999999999999</v>
      </c>
      <c r="V282" s="20">
        <v>0.29699999999999999</v>
      </c>
      <c r="W282" s="20">
        <v>1.1787000000000001</v>
      </c>
      <c r="X282" s="20">
        <v>0.75600000000000001</v>
      </c>
      <c r="Y282" s="20">
        <v>1.7574000000000001</v>
      </c>
      <c r="Z282" s="20">
        <v>1.3160000000000001</v>
      </c>
      <c r="AA282" s="20">
        <v>2.9499</v>
      </c>
      <c r="AB282" s="20">
        <v>2.177</v>
      </c>
    </row>
    <row r="283" spans="1:28">
      <c r="A283" s="2">
        <v>41275</v>
      </c>
      <c r="B283" s="20">
        <v>0.25</v>
      </c>
      <c r="C283" s="20">
        <v>1.52E-2</v>
      </c>
      <c r="D283" s="20">
        <v>0</v>
      </c>
      <c r="E283" s="20">
        <v>0.2087</v>
      </c>
      <c r="F283" s="20">
        <v>4.0599999999999997E-2</v>
      </c>
      <c r="G283" s="20">
        <v>0.13</v>
      </c>
      <c r="H283" s="20">
        <v>0.30599999999999999</v>
      </c>
      <c r="I283" s="20">
        <v>0.1116</v>
      </c>
      <c r="J283" s="20">
        <v>-1.0999999999999999E-2</v>
      </c>
      <c r="K283" s="20">
        <v>0.50824999999999998</v>
      </c>
      <c r="L283" s="20">
        <v>0.13700000000000001</v>
      </c>
      <c r="M283" s="20">
        <v>0.126</v>
      </c>
      <c r="N283" s="20">
        <v>0.84350000000000003</v>
      </c>
      <c r="O283" s="20">
        <v>0.24679999999999999</v>
      </c>
      <c r="P283" s="20">
        <v>-1.4999999999999999E-2</v>
      </c>
      <c r="Q283" s="20">
        <v>1.952</v>
      </c>
      <c r="R283" s="20">
        <v>2.7829999999999999</v>
      </c>
      <c r="S283" s="20">
        <v>0.35120000000000001</v>
      </c>
      <c r="T283" s="20">
        <v>-1.4999999999999999E-2</v>
      </c>
      <c r="U283" s="20">
        <v>0.72289999999999999</v>
      </c>
      <c r="V283" s="20">
        <v>0.29699999999999999</v>
      </c>
      <c r="W283" s="20">
        <v>1.1787000000000001</v>
      </c>
      <c r="X283" s="20">
        <v>0.75600000000000001</v>
      </c>
      <c r="Y283" s="20">
        <v>1.7574000000000001</v>
      </c>
      <c r="Z283" s="20">
        <v>1.3160000000000001</v>
      </c>
      <c r="AA283" s="20">
        <v>2.9499</v>
      </c>
      <c r="AB283" s="20">
        <v>2.177</v>
      </c>
    </row>
    <row r="284" spans="1:28">
      <c r="A284" s="2">
        <v>41276</v>
      </c>
      <c r="B284" s="20">
        <v>0.25</v>
      </c>
      <c r="C284" s="20">
        <v>5.0700000000000002E-2</v>
      </c>
      <c r="D284" s="20">
        <v>0</v>
      </c>
      <c r="E284" s="20">
        <v>0.2077</v>
      </c>
      <c r="F284" s="20">
        <v>5.5800000000000002E-2</v>
      </c>
      <c r="G284" s="20">
        <v>0</v>
      </c>
      <c r="H284" s="20">
        <v>0.30499999999999999</v>
      </c>
      <c r="I284" s="20">
        <v>0.1065</v>
      </c>
      <c r="J284" s="20">
        <v>-1.0999999999999999E-2</v>
      </c>
      <c r="K284" s="20">
        <v>0.50624999999999998</v>
      </c>
      <c r="L284" s="20">
        <v>0.13700000000000001</v>
      </c>
      <c r="M284" s="20">
        <v>1.0999999999999999E-2</v>
      </c>
      <c r="N284" s="20">
        <v>0.84250000000000003</v>
      </c>
      <c r="O284" s="20">
        <v>0.25490000000000002</v>
      </c>
      <c r="P284" s="20">
        <v>3.1E-2</v>
      </c>
      <c r="Q284" s="20">
        <v>1.712</v>
      </c>
      <c r="R284" s="20">
        <v>2.48</v>
      </c>
      <c r="S284" s="20">
        <v>0.36730000000000002</v>
      </c>
      <c r="T284" s="20">
        <v>5.1999999999999998E-2</v>
      </c>
      <c r="U284" s="20">
        <v>0.76439999999999997</v>
      </c>
      <c r="V284" s="20">
        <v>0.40799999999999997</v>
      </c>
      <c r="W284" s="20">
        <v>1.2444</v>
      </c>
      <c r="X284" s="20">
        <v>0.88800000000000001</v>
      </c>
      <c r="Y284" s="20">
        <v>1.8371</v>
      </c>
      <c r="Z284" s="20">
        <v>1.4419999999999999</v>
      </c>
      <c r="AA284" s="20">
        <v>3.0419</v>
      </c>
      <c r="AB284" s="20">
        <v>2.2989999999999999</v>
      </c>
    </row>
    <row r="285" spans="1:28">
      <c r="A285" s="2">
        <v>41277</v>
      </c>
      <c r="B285" s="20">
        <v>0.25</v>
      </c>
      <c r="C285" s="20">
        <v>5.0700000000000002E-2</v>
      </c>
      <c r="D285" s="20">
        <v>0</v>
      </c>
      <c r="E285" s="20">
        <v>0.2077</v>
      </c>
      <c r="F285" s="20">
        <v>6.59E-2</v>
      </c>
      <c r="G285" s="20">
        <v>0</v>
      </c>
      <c r="H285" s="20">
        <v>0.30499999999999999</v>
      </c>
      <c r="I285" s="20">
        <v>0.1167</v>
      </c>
      <c r="J285" s="20">
        <v>0</v>
      </c>
      <c r="K285" s="20">
        <v>0.50324999999999998</v>
      </c>
      <c r="L285" s="20">
        <v>0.13700000000000001</v>
      </c>
      <c r="M285" s="20">
        <v>1.7000000000000001E-2</v>
      </c>
      <c r="N285" s="20">
        <v>0.83950000000000002</v>
      </c>
      <c r="O285" s="20">
        <v>0.26690000000000003</v>
      </c>
      <c r="P285" s="20">
        <v>4.9000000000000002E-2</v>
      </c>
      <c r="Q285" s="20">
        <v>1.643</v>
      </c>
      <c r="R285" s="20">
        <v>2.42</v>
      </c>
      <c r="S285" s="20">
        <v>0.38890000000000002</v>
      </c>
      <c r="T285" s="20">
        <v>7.6999999999999999E-2</v>
      </c>
      <c r="U285" s="20">
        <v>0.82050000000000001</v>
      </c>
      <c r="V285" s="20">
        <v>0.45500000000000002</v>
      </c>
      <c r="W285" s="20">
        <v>1.3174999999999999</v>
      </c>
      <c r="X285" s="20">
        <v>0.93</v>
      </c>
      <c r="Y285" s="20">
        <v>1.9121000000000001</v>
      </c>
      <c r="Z285" s="20">
        <v>1.4790000000000001</v>
      </c>
      <c r="AA285" s="20">
        <v>3.1250999999999998</v>
      </c>
      <c r="AB285" s="20">
        <v>2.35</v>
      </c>
    </row>
    <row r="286" spans="1:28">
      <c r="A286" s="2">
        <v>41278</v>
      </c>
      <c r="B286" s="20">
        <v>0.25</v>
      </c>
      <c r="C286" s="20">
        <v>5.0700000000000002E-2</v>
      </c>
      <c r="D286" s="20">
        <v>0</v>
      </c>
      <c r="E286" s="20">
        <v>0.2077</v>
      </c>
      <c r="F286" s="20">
        <v>6.59E-2</v>
      </c>
      <c r="G286" s="20">
        <v>0</v>
      </c>
      <c r="H286" s="20">
        <v>0.30499999999999999</v>
      </c>
      <c r="I286" s="20">
        <v>0.1065</v>
      </c>
      <c r="J286" s="20">
        <v>0</v>
      </c>
      <c r="K286" s="20">
        <v>0.50124999999999997</v>
      </c>
      <c r="L286" s="20">
        <v>0.13700000000000001</v>
      </c>
      <c r="M286" s="20">
        <v>2.1999999999999999E-2</v>
      </c>
      <c r="N286" s="20">
        <v>0.83850000000000002</v>
      </c>
      <c r="O286" s="20">
        <v>0.26350000000000001</v>
      </c>
      <c r="P286" s="20">
        <v>7.4999999999999997E-2</v>
      </c>
      <c r="Q286" s="20">
        <v>1.6579999999999999</v>
      </c>
      <c r="R286" s="20">
        <v>2.371</v>
      </c>
      <c r="S286" s="20">
        <v>0.38929999999999998</v>
      </c>
      <c r="T286" s="20">
        <v>0.113</v>
      </c>
      <c r="U286" s="20">
        <v>0.80769999999999997</v>
      </c>
      <c r="V286" s="20">
        <v>0.51500000000000001</v>
      </c>
      <c r="W286" s="20">
        <v>1.3035000000000001</v>
      </c>
      <c r="X286" s="20">
        <v>0.98599999999999999</v>
      </c>
      <c r="Y286" s="20">
        <v>1.8991</v>
      </c>
      <c r="Z286" s="20">
        <v>1.536</v>
      </c>
      <c r="AA286" s="20">
        <v>3.0972</v>
      </c>
      <c r="AB286" s="20">
        <v>2.419</v>
      </c>
    </row>
    <row r="287" spans="1:28">
      <c r="A287" s="2">
        <v>41281</v>
      </c>
      <c r="B287" s="20">
        <v>0.25</v>
      </c>
      <c r="C287" s="20">
        <v>3.5499999999999997E-2</v>
      </c>
      <c r="D287" s="20">
        <v>-5.0999999999999997E-2</v>
      </c>
      <c r="E287" s="20">
        <v>0.2077</v>
      </c>
      <c r="F287" s="20">
        <v>6.08E-2</v>
      </c>
      <c r="G287" s="20">
        <v>-0.02</v>
      </c>
      <c r="H287" s="20">
        <v>0.30499999999999999</v>
      </c>
      <c r="I287" s="20">
        <v>0.1014</v>
      </c>
      <c r="J287" s="20">
        <v>-0.01</v>
      </c>
      <c r="K287" s="20">
        <v>0.50024999999999997</v>
      </c>
      <c r="L287" s="20">
        <v>0.13189999999999999</v>
      </c>
      <c r="M287" s="20">
        <v>1.7000000000000001E-2</v>
      </c>
      <c r="N287" s="20">
        <v>0.83450000000000002</v>
      </c>
      <c r="O287" s="20">
        <v>0.26369999999999999</v>
      </c>
      <c r="P287" s="20">
        <v>7.0000000000000007E-2</v>
      </c>
      <c r="Q287" s="20">
        <v>1.7389999999999999</v>
      </c>
      <c r="R287" s="20">
        <v>2.4089999999999998</v>
      </c>
      <c r="S287" s="20">
        <v>0.38669999999999999</v>
      </c>
      <c r="T287" s="20">
        <v>0.107</v>
      </c>
      <c r="U287" s="20">
        <v>0.80779999999999996</v>
      </c>
      <c r="V287" s="20">
        <v>0.50800000000000001</v>
      </c>
      <c r="W287" s="20">
        <v>1.3059000000000001</v>
      </c>
      <c r="X287" s="20">
        <v>0.97199999999999998</v>
      </c>
      <c r="Y287" s="20">
        <v>1.8974</v>
      </c>
      <c r="Z287" s="20">
        <v>1.5150000000000001</v>
      </c>
      <c r="AA287" s="20">
        <v>3.1006</v>
      </c>
      <c r="AB287" s="20">
        <v>2.383</v>
      </c>
    </row>
    <row r="288" spans="1:28">
      <c r="A288" s="2">
        <v>41282</v>
      </c>
      <c r="B288" s="20">
        <v>0.25</v>
      </c>
      <c r="C288" s="20">
        <v>3.04E-2</v>
      </c>
      <c r="D288" s="20">
        <v>-5.2999999999999999E-2</v>
      </c>
      <c r="E288" s="20">
        <v>0.2077</v>
      </c>
      <c r="F288" s="20">
        <v>5.0700000000000002E-2</v>
      </c>
      <c r="G288" s="20">
        <v>-0.02</v>
      </c>
      <c r="H288" s="20">
        <v>0.30499999999999999</v>
      </c>
      <c r="I288" s="20">
        <v>0.1014</v>
      </c>
      <c r="J288" s="20">
        <v>-5.0000000000000001E-3</v>
      </c>
      <c r="K288" s="20">
        <v>0.50024999999999997</v>
      </c>
      <c r="L288" s="20">
        <v>0.13189999999999999</v>
      </c>
      <c r="M288" s="20">
        <v>6.0000000000000001E-3</v>
      </c>
      <c r="N288" s="20">
        <v>0.83450000000000002</v>
      </c>
      <c r="O288" s="20">
        <v>0.252</v>
      </c>
      <c r="P288" s="20">
        <v>6.5000000000000002E-2</v>
      </c>
      <c r="Q288" s="20">
        <v>1.667</v>
      </c>
      <c r="R288" s="20">
        <v>2.367</v>
      </c>
      <c r="S288" s="20">
        <v>0.37069999999999997</v>
      </c>
      <c r="T288" s="20">
        <v>0.10100000000000001</v>
      </c>
      <c r="U288" s="20">
        <v>0.7853</v>
      </c>
      <c r="V288" s="20">
        <v>0.48799999999999999</v>
      </c>
      <c r="W288" s="20">
        <v>1.28</v>
      </c>
      <c r="X288" s="20">
        <v>0.94599999999999995</v>
      </c>
      <c r="Y288" s="20">
        <v>1.8683000000000001</v>
      </c>
      <c r="Z288" s="20">
        <v>1.4910000000000001</v>
      </c>
      <c r="AA288" s="20">
        <v>3.0678999999999998</v>
      </c>
      <c r="AB288" s="20">
        <v>2.355</v>
      </c>
    </row>
    <row r="289" spans="1:28">
      <c r="A289" s="2">
        <v>41283</v>
      </c>
      <c r="B289" s="20">
        <v>0.25</v>
      </c>
      <c r="C289" s="20">
        <v>3.56E-2</v>
      </c>
      <c r="D289" s="20">
        <v>-5.5E-2</v>
      </c>
      <c r="E289" s="20">
        <v>0.20669999999999999</v>
      </c>
      <c r="F289" s="20">
        <v>5.5800000000000002E-2</v>
      </c>
      <c r="G289" s="20">
        <v>-0.02</v>
      </c>
      <c r="H289" s="20">
        <v>0.30499999999999999</v>
      </c>
      <c r="I289" s="20">
        <v>8.6199999999999999E-2</v>
      </c>
      <c r="J289" s="20">
        <v>-1.4999999999999999E-2</v>
      </c>
      <c r="K289" s="20">
        <v>0.5</v>
      </c>
      <c r="L289" s="20">
        <v>0.13189999999999999</v>
      </c>
      <c r="M289" s="20">
        <v>0</v>
      </c>
      <c r="N289" s="20">
        <v>0.83399999999999996</v>
      </c>
      <c r="O289" s="20">
        <v>0.2402</v>
      </c>
      <c r="P289" s="20">
        <v>5.8000000000000003E-2</v>
      </c>
      <c r="Q289" s="20">
        <v>1.53</v>
      </c>
      <c r="R289" s="20">
        <v>2.3479999999999999</v>
      </c>
      <c r="S289" s="20">
        <v>0.36709999999999998</v>
      </c>
      <c r="T289" s="20">
        <v>0.13300000000000001</v>
      </c>
      <c r="U289" s="20">
        <v>0.76600000000000001</v>
      </c>
      <c r="V289" s="20">
        <v>0.53</v>
      </c>
      <c r="W289" s="20">
        <v>1.2612000000000001</v>
      </c>
      <c r="X289" s="20">
        <v>0.91800000000000004</v>
      </c>
      <c r="Y289" s="20">
        <v>1.8568</v>
      </c>
      <c r="Z289" s="20">
        <v>1.4769999999999999</v>
      </c>
      <c r="AA289" s="20">
        <v>3.0604</v>
      </c>
      <c r="AB289" s="20">
        <v>2.351</v>
      </c>
    </row>
    <row r="290" spans="1:28">
      <c r="A290" s="2">
        <v>41284</v>
      </c>
      <c r="B290" s="20">
        <v>0.25</v>
      </c>
      <c r="C290" s="20">
        <v>4.07E-2</v>
      </c>
      <c r="D290" s="20">
        <v>-0.06</v>
      </c>
      <c r="E290" s="20">
        <v>0.20569999999999999</v>
      </c>
      <c r="F290" s="20">
        <v>6.08E-2</v>
      </c>
      <c r="G290" s="20">
        <v>0</v>
      </c>
      <c r="H290" s="20">
        <v>0.30499999999999999</v>
      </c>
      <c r="I290" s="20">
        <v>9.1300000000000006E-2</v>
      </c>
      <c r="J290" s="20">
        <v>0</v>
      </c>
      <c r="K290" s="20">
        <v>0.498</v>
      </c>
      <c r="L290" s="20">
        <v>0.13189999999999999</v>
      </c>
      <c r="M290" s="20">
        <v>4.4999999999999998E-2</v>
      </c>
      <c r="N290" s="20">
        <v>0.82299999999999995</v>
      </c>
      <c r="O290" s="20">
        <v>0.24829999999999999</v>
      </c>
      <c r="P290" s="20">
        <v>9.7000000000000003E-2</v>
      </c>
      <c r="Q290" s="20">
        <v>1.3460000000000001</v>
      </c>
      <c r="R290" s="20">
        <v>2.0609999999999999</v>
      </c>
      <c r="S290" s="20">
        <v>0.37759999999999999</v>
      </c>
      <c r="T290" s="20">
        <v>0.193</v>
      </c>
      <c r="U290" s="20">
        <v>0.79339999999999999</v>
      </c>
      <c r="V290" s="20">
        <v>0.60399999999999998</v>
      </c>
      <c r="W290" s="20">
        <v>1.2989999999999999</v>
      </c>
      <c r="X290" s="20">
        <v>0.998</v>
      </c>
      <c r="Y290" s="20">
        <v>1.8957999999999999</v>
      </c>
      <c r="Z290" s="20">
        <v>1.56</v>
      </c>
      <c r="AA290" s="20">
        <v>3.0796000000000001</v>
      </c>
      <c r="AB290" s="20">
        <v>2.4340000000000002</v>
      </c>
    </row>
    <row r="291" spans="1:28">
      <c r="A291" s="2">
        <v>41285</v>
      </c>
      <c r="B291" s="20">
        <v>0.25</v>
      </c>
      <c r="C291" s="20">
        <v>4.07E-2</v>
      </c>
      <c r="D291" s="20">
        <v>-6.2E-2</v>
      </c>
      <c r="E291" s="20">
        <v>0.20569999999999999</v>
      </c>
      <c r="F291" s="20">
        <v>6.59E-2</v>
      </c>
      <c r="G291" s="20">
        <v>0</v>
      </c>
      <c r="H291" s="20">
        <v>0.30399999999999999</v>
      </c>
      <c r="I291" s="20">
        <v>9.64E-2</v>
      </c>
      <c r="J291" s="20">
        <v>5.0000000000000001E-3</v>
      </c>
      <c r="K291" s="20">
        <v>0.496</v>
      </c>
      <c r="L291" s="20">
        <v>0.13189999999999999</v>
      </c>
      <c r="M291" s="20">
        <v>5.7000000000000002E-2</v>
      </c>
      <c r="N291" s="20">
        <v>0.82099999999999995</v>
      </c>
      <c r="O291" s="20">
        <v>0.24890000000000001</v>
      </c>
      <c r="P291" s="20">
        <v>0.13400000000000001</v>
      </c>
      <c r="Q291" s="20">
        <v>1.345</v>
      </c>
      <c r="R291" s="20">
        <v>2.089</v>
      </c>
      <c r="S291" s="20">
        <v>0.375</v>
      </c>
      <c r="T291" s="20">
        <v>0.224</v>
      </c>
      <c r="U291" s="20">
        <v>0.77890000000000004</v>
      </c>
      <c r="V291" s="20">
        <v>0.625</v>
      </c>
      <c r="W291" s="20">
        <v>1.2707999999999999</v>
      </c>
      <c r="X291" s="20">
        <v>1.0189999999999999</v>
      </c>
      <c r="Y291" s="20">
        <v>1.8677000000000001</v>
      </c>
      <c r="Z291" s="20">
        <v>1.583</v>
      </c>
      <c r="AA291" s="20">
        <v>3.0478999999999998</v>
      </c>
      <c r="AB291" s="20">
        <v>2.4500000000000002</v>
      </c>
    </row>
    <row r="292" spans="1:28">
      <c r="A292" s="2">
        <v>41288</v>
      </c>
      <c r="B292" s="20">
        <v>0.25</v>
      </c>
      <c r="C292" s="20">
        <v>4.58E-2</v>
      </c>
      <c r="D292" s="20">
        <v>-6.4000000000000001E-2</v>
      </c>
      <c r="E292" s="20">
        <v>0.20569999999999999</v>
      </c>
      <c r="F292" s="20">
        <v>6.59E-2</v>
      </c>
      <c r="G292" s="20">
        <v>0</v>
      </c>
      <c r="H292" s="20">
        <v>0.30399999999999999</v>
      </c>
      <c r="I292" s="20">
        <v>9.64E-2</v>
      </c>
      <c r="J292" s="20">
        <v>2.1000000000000001E-2</v>
      </c>
      <c r="K292" s="20">
        <v>0.49099999999999999</v>
      </c>
      <c r="L292" s="20">
        <v>0.13189999999999999</v>
      </c>
      <c r="M292" s="20">
        <v>4.5999999999999999E-2</v>
      </c>
      <c r="N292" s="20">
        <v>0.81899999999999995</v>
      </c>
      <c r="O292" s="20">
        <v>0.245</v>
      </c>
      <c r="P292" s="20">
        <v>0.13700000000000001</v>
      </c>
      <c r="Q292" s="20">
        <v>1.413</v>
      </c>
      <c r="R292" s="20">
        <v>2.4950000000000001</v>
      </c>
      <c r="S292" s="20">
        <v>0.36980000000000002</v>
      </c>
      <c r="T292" s="20">
        <v>0.224</v>
      </c>
      <c r="U292" s="20">
        <v>0.76119999999999999</v>
      </c>
      <c r="V292" s="20">
        <v>0.61599999999999999</v>
      </c>
      <c r="W292" s="20">
        <v>1.252</v>
      </c>
      <c r="X292" s="20">
        <v>0.998</v>
      </c>
      <c r="Y292" s="20">
        <v>1.8448</v>
      </c>
      <c r="Z292" s="20">
        <v>1.5510000000000002</v>
      </c>
      <c r="AA292" s="20">
        <v>3.0312999999999999</v>
      </c>
      <c r="AB292" s="20">
        <v>2.4220000000000002</v>
      </c>
    </row>
    <row r="293" spans="1:28">
      <c r="A293" s="2">
        <v>41289</v>
      </c>
      <c r="B293" s="20">
        <v>0.25</v>
      </c>
      <c r="C293" s="20">
        <v>5.0799999999999998E-2</v>
      </c>
      <c r="D293" s="20">
        <v>-6.7000000000000004E-2</v>
      </c>
      <c r="E293" s="20">
        <v>0.20569999999999999</v>
      </c>
      <c r="F293" s="20">
        <v>7.6100000000000001E-2</v>
      </c>
      <c r="G293" s="20">
        <v>0</v>
      </c>
      <c r="H293" s="20">
        <v>0.30299999999999999</v>
      </c>
      <c r="I293" s="20">
        <v>0.1065</v>
      </c>
      <c r="J293" s="20">
        <v>2.1000000000000001E-2</v>
      </c>
      <c r="K293" s="20">
        <v>0.49</v>
      </c>
      <c r="L293" s="20">
        <v>0.13700000000000001</v>
      </c>
      <c r="M293" s="20">
        <v>0.04</v>
      </c>
      <c r="N293" s="20">
        <v>0.81399999999999995</v>
      </c>
      <c r="O293" s="20">
        <v>0.2452</v>
      </c>
      <c r="P293" s="20">
        <v>0.13700000000000001</v>
      </c>
      <c r="Q293" s="20">
        <v>1.373</v>
      </c>
      <c r="R293" s="20">
        <v>2.4580000000000002</v>
      </c>
      <c r="S293" s="20">
        <v>0.3619</v>
      </c>
      <c r="T293" s="20">
        <v>0.22</v>
      </c>
      <c r="U293" s="20">
        <v>0.74839999999999995</v>
      </c>
      <c r="V293" s="20">
        <v>0.59099999999999997</v>
      </c>
      <c r="W293" s="20">
        <v>1.2402</v>
      </c>
      <c r="X293" s="20">
        <v>0.96699999999999997</v>
      </c>
      <c r="Y293" s="20">
        <v>1.8359999999999999</v>
      </c>
      <c r="Z293" s="20">
        <v>1.5089999999999999</v>
      </c>
      <c r="AA293" s="20">
        <v>3.0255000000000001</v>
      </c>
      <c r="AB293" s="20">
        <v>2.383</v>
      </c>
    </row>
    <row r="294" spans="1:28">
      <c r="A294" s="2">
        <v>41290</v>
      </c>
      <c r="B294" s="20">
        <v>0.25</v>
      </c>
      <c r="C294" s="20">
        <v>6.08E-2</v>
      </c>
      <c r="D294" s="20">
        <v>-6.9000000000000006E-2</v>
      </c>
      <c r="E294" s="20">
        <v>0.20569999999999999</v>
      </c>
      <c r="F294" s="20">
        <v>7.0999999999999994E-2</v>
      </c>
      <c r="G294" s="20">
        <v>0</v>
      </c>
      <c r="H294" s="20">
        <v>0.30299999999999999</v>
      </c>
      <c r="I294" s="20">
        <v>0.1014</v>
      </c>
      <c r="J294" s="20">
        <v>2.1000000000000001E-2</v>
      </c>
      <c r="K294" s="20">
        <v>0.48749999999999999</v>
      </c>
      <c r="L294" s="20">
        <v>0.13700000000000001</v>
      </c>
      <c r="M294" s="20">
        <v>0.04</v>
      </c>
      <c r="N294" s="20">
        <v>0.8095</v>
      </c>
      <c r="O294" s="20">
        <v>0.24129999999999999</v>
      </c>
      <c r="P294" s="20">
        <v>0.125</v>
      </c>
      <c r="Q294" s="20">
        <v>1.3320000000000001</v>
      </c>
      <c r="R294" s="20">
        <v>2.4369999999999998</v>
      </c>
      <c r="S294" s="20">
        <v>0.35399999999999998</v>
      </c>
      <c r="T294" s="20">
        <v>0.20899999999999999</v>
      </c>
      <c r="U294" s="20">
        <v>0.73709999999999998</v>
      </c>
      <c r="V294" s="20">
        <v>0.58299999999999996</v>
      </c>
      <c r="W294" s="20">
        <v>1.2214</v>
      </c>
      <c r="X294" s="20">
        <v>0.95799999999999996</v>
      </c>
      <c r="Y294" s="20">
        <v>1.8185</v>
      </c>
      <c r="Z294" s="20">
        <v>1.5649999999999999</v>
      </c>
      <c r="AA294" s="20">
        <v>3.0131000000000001</v>
      </c>
      <c r="AB294" s="20">
        <v>2.3730000000000002</v>
      </c>
    </row>
    <row r="295" spans="1:28">
      <c r="A295" s="2">
        <v>41291</v>
      </c>
      <c r="B295" s="20">
        <v>0.25</v>
      </c>
      <c r="C295" s="20">
        <v>4.0599999999999997E-2</v>
      </c>
      <c r="D295" s="20">
        <v>-7.8E-2</v>
      </c>
      <c r="E295" s="20">
        <v>0.20469999999999999</v>
      </c>
      <c r="F295" s="20">
        <v>7.0999999999999994E-2</v>
      </c>
      <c r="G295" s="20">
        <v>2.3E-2</v>
      </c>
      <c r="H295" s="20">
        <v>0.30199999999999999</v>
      </c>
      <c r="I295" s="20">
        <v>0.1014</v>
      </c>
      <c r="J295" s="20">
        <v>4.2000000000000003E-2</v>
      </c>
      <c r="K295" s="20">
        <v>0.48649999999999999</v>
      </c>
      <c r="L295" s="20">
        <v>0.1421</v>
      </c>
      <c r="M295" s="20">
        <v>7.0000000000000007E-2</v>
      </c>
      <c r="N295" s="20">
        <v>0.81</v>
      </c>
      <c r="O295" s="20">
        <v>0.2616</v>
      </c>
      <c r="P295" s="20">
        <v>0.19700000000000001</v>
      </c>
      <c r="Q295" s="20">
        <v>1.3759999999999999</v>
      </c>
      <c r="R295" s="20">
        <v>2.5099999999999998</v>
      </c>
      <c r="S295" s="20">
        <v>0.39079999999999998</v>
      </c>
      <c r="T295" s="20">
        <v>0.28599999999999998</v>
      </c>
      <c r="U295" s="20">
        <v>0.7903</v>
      </c>
      <c r="V295" s="20">
        <v>0.65300000000000002</v>
      </c>
      <c r="W295" s="20">
        <v>1.2852999999999999</v>
      </c>
      <c r="X295" s="20">
        <v>1.02</v>
      </c>
      <c r="Y295" s="20">
        <v>1.8794</v>
      </c>
      <c r="Z295" s="20">
        <v>1.607</v>
      </c>
      <c r="AA295" s="20">
        <v>3.0722</v>
      </c>
      <c r="AB295" s="20">
        <v>2.3959999999999999</v>
      </c>
    </row>
    <row r="296" spans="1:28">
      <c r="A296" s="2">
        <v>41292</v>
      </c>
      <c r="B296" s="20">
        <v>0.25</v>
      </c>
      <c r="C296" s="20">
        <v>3.04E-2</v>
      </c>
      <c r="D296" s="20">
        <v>-8.2000000000000003E-2</v>
      </c>
      <c r="E296" s="20">
        <v>0.20469999999999999</v>
      </c>
      <c r="F296" s="20">
        <v>7.0999999999999994E-2</v>
      </c>
      <c r="G296" s="20">
        <v>0</v>
      </c>
      <c r="H296" s="20">
        <v>0.30199999999999999</v>
      </c>
      <c r="I296" s="20">
        <v>9.64E-2</v>
      </c>
      <c r="J296" s="20">
        <v>2.1000000000000001E-2</v>
      </c>
      <c r="K296" s="20">
        <v>0.48449999999999999</v>
      </c>
      <c r="L296" s="20">
        <v>0.13189999999999999</v>
      </c>
      <c r="M296" s="20">
        <v>5.1999999999999998E-2</v>
      </c>
      <c r="N296" s="20">
        <v>0.80900000000000005</v>
      </c>
      <c r="O296" s="20">
        <v>0.25030000000000002</v>
      </c>
      <c r="P296" s="20">
        <v>0.184</v>
      </c>
      <c r="Q296" s="20">
        <v>1.377</v>
      </c>
      <c r="R296" s="20">
        <v>2.4809999999999999</v>
      </c>
      <c r="S296" s="20">
        <v>0.36969999999999997</v>
      </c>
      <c r="T296" s="20">
        <v>0.26100000000000001</v>
      </c>
      <c r="U296" s="20">
        <v>0.75970000000000004</v>
      </c>
      <c r="V296" s="20">
        <v>0.61099999999999999</v>
      </c>
      <c r="W296" s="20">
        <v>1.2452000000000001</v>
      </c>
      <c r="X296" s="20">
        <v>0.97399999999999998</v>
      </c>
      <c r="Y296" s="20">
        <v>1.8416000000000001</v>
      </c>
      <c r="Z296" s="20">
        <v>1.5550000000000002</v>
      </c>
      <c r="AA296" s="20">
        <v>3.0289000000000001</v>
      </c>
      <c r="AB296" s="20">
        <v>2.319</v>
      </c>
    </row>
    <row r="297" spans="1:28">
      <c r="A297" s="2">
        <v>41295</v>
      </c>
      <c r="B297" s="20">
        <v>0.25</v>
      </c>
      <c r="C297" s="20">
        <v>3.04E-2</v>
      </c>
      <c r="D297" s="20">
        <v>-8.5999999999999993E-2</v>
      </c>
      <c r="E297" s="20">
        <v>0.20469999999999999</v>
      </c>
      <c r="F297" s="20">
        <v>7.0999999999999994E-2</v>
      </c>
      <c r="G297" s="20">
        <v>2.3E-2</v>
      </c>
      <c r="H297" s="20">
        <v>0.30199999999999999</v>
      </c>
      <c r="I297" s="20">
        <v>9.64E-2</v>
      </c>
      <c r="J297" s="20">
        <v>2.1000000000000001E-2</v>
      </c>
      <c r="K297" s="20">
        <v>0.48349999999999999</v>
      </c>
      <c r="L297" s="20">
        <v>0.13189999999999999</v>
      </c>
      <c r="M297" s="20">
        <v>5.2999999999999999E-2</v>
      </c>
      <c r="N297" s="20">
        <v>0.80900000000000005</v>
      </c>
      <c r="O297" s="20">
        <v>0.25030000000000002</v>
      </c>
      <c r="P297" s="20">
        <v>0.2</v>
      </c>
      <c r="Q297" s="20">
        <v>1.448</v>
      </c>
      <c r="R297" s="20">
        <v>2.5640000000000001</v>
      </c>
      <c r="S297" s="20">
        <v>0.36969999999999997</v>
      </c>
      <c r="T297" s="20">
        <v>0.29199999999999998</v>
      </c>
      <c r="U297" s="20">
        <v>0.75970000000000004</v>
      </c>
      <c r="V297" s="20">
        <v>0.65800000000000003</v>
      </c>
      <c r="W297" s="20">
        <v>1.2452000000000001</v>
      </c>
      <c r="X297" s="20">
        <v>1.018</v>
      </c>
      <c r="Y297" s="20">
        <v>1.8416000000000001</v>
      </c>
      <c r="Z297" s="20">
        <v>1.593</v>
      </c>
      <c r="AA297" s="20">
        <v>3.0289000000000001</v>
      </c>
      <c r="AB297" s="20">
        <v>2.3479999999999999</v>
      </c>
    </row>
    <row r="298" spans="1:28">
      <c r="A298" s="2">
        <v>41296</v>
      </c>
      <c r="B298" s="20">
        <v>0.25</v>
      </c>
      <c r="C298" s="20">
        <v>1.52E-2</v>
      </c>
      <c r="D298" s="20">
        <v>-0.09</v>
      </c>
      <c r="E298" s="20">
        <v>0.20469999999999999</v>
      </c>
      <c r="F298" s="20">
        <v>6.08E-2</v>
      </c>
      <c r="G298" s="20">
        <v>2.4E-2</v>
      </c>
      <c r="H298" s="20">
        <v>0.30199999999999999</v>
      </c>
      <c r="I298" s="20">
        <v>9.1300000000000006E-2</v>
      </c>
      <c r="J298" s="20">
        <v>2.7E-2</v>
      </c>
      <c r="K298" s="20">
        <v>0.48349999999999999</v>
      </c>
      <c r="L298" s="20">
        <v>0.13189999999999999</v>
      </c>
      <c r="M298" s="20">
        <v>4.7E-2</v>
      </c>
      <c r="N298" s="20">
        <v>0.80900000000000005</v>
      </c>
      <c r="O298" s="20">
        <v>0.24229999999999999</v>
      </c>
      <c r="P298" s="20">
        <v>0.17100000000000001</v>
      </c>
      <c r="Q298" s="20">
        <v>1.4470000000000001</v>
      </c>
      <c r="R298" s="20">
        <v>2.5369999999999999</v>
      </c>
      <c r="S298" s="20">
        <v>0.36180000000000001</v>
      </c>
      <c r="T298" s="20">
        <v>0.26900000000000002</v>
      </c>
      <c r="U298" s="20">
        <v>0.7581</v>
      </c>
      <c r="V298" s="20">
        <v>0.63400000000000001</v>
      </c>
      <c r="W298" s="20">
        <v>1.2404999999999999</v>
      </c>
      <c r="X298" s="20">
        <v>0.99299999999999999</v>
      </c>
      <c r="Y298" s="20">
        <v>1.8416999999999999</v>
      </c>
      <c r="Z298" s="20">
        <v>1.5720000000000001</v>
      </c>
      <c r="AA298" s="20">
        <v>3.0280999999999998</v>
      </c>
      <c r="AB298" s="20">
        <v>2.351</v>
      </c>
    </row>
    <row r="299" spans="1:28">
      <c r="A299" s="2">
        <v>41297</v>
      </c>
      <c r="B299" s="20">
        <v>0.25</v>
      </c>
      <c r="C299" s="20">
        <v>2.53E-2</v>
      </c>
      <c r="D299" s="20">
        <v>-9.5000000000000001E-2</v>
      </c>
      <c r="E299" s="20">
        <v>0.20369999999999999</v>
      </c>
      <c r="F299" s="20">
        <v>7.0999999999999994E-2</v>
      </c>
      <c r="G299" s="20">
        <v>2.4E-2</v>
      </c>
      <c r="H299" s="20">
        <v>0.30099999999999999</v>
      </c>
      <c r="I299" s="20">
        <v>9.64E-2</v>
      </c>
      <c r="J299" s="20">
        <v>3.3000000000000002E-2</v>
      </c>
      <c r="K299" s="20">
        <v>0.48049999999999998</v>
      </c>
      <c r="L299" s="20">
        <v>0.13189999999999999</v>
      </c>
      <c r="M299" s="20">
        <v>4.7E-2</v>
      </c>
      <c r="N299" s="20">
        <v>0.8075</v>
      </c>
      <c r="O299" s="20">
        <v>0.2344</v>
      </c>
      <c r="P299" s="20">
        <v>0.158</v>
      </c>
      <c r="Q299" s="20">
        <v>1.454</v>
      </c>
      <c r="R299" s="20">
        <v>2.5169999999999999</v>
      </c>
      <c r="S299" s="20">
        <v>0.35909999999999997</v>
      </c>
      <c r="T299" s="20">
        <v>0.246</v>
      </c>
      <c r="U299" s="20">
        <v>0.74509999999999998</v>
      </c>
      <c r="V299" s="20">
        <v>0.59599999999999997</v>
      </c>
      <c r="W299" s="20">
        <v>1.224</v>
      </c>
      <c r="X299" s="20">
        <v>0.95599999999999996</v>
      </c>
      <c r="Y299" s="20">
        <v>1.8241000000000001</v>
      </c>
      <c r="Z299" s="20">
        <v>1.544</v>
      </c>
      <c r="AA299" s="20">
        <v>3.0182000000000002</v>
      </c>
      <c r="AB299" s="20">
        <v>2.34</v>
      </c>
    </row>
    <row r="300" spans="1:28">
      <c r="A300" s="2">
        <v>41298</v>
      </c>
      <c r="B300" s="20">
        <v>0.25</v>
      </c>
      <c r="C300" s="20">
        <v>5.5800000000000002E-2</v>
      </c>
      <c r="D300" s="20">
        <v>-0.113</v>
      </c>
      <c r="E300" s="20">
        <v>0.20369999999999999</v>
      </c>
      <c r="F300" s="20">
        <v>7.6100000000000001E-2</v>
      </c>
      <c r="G300" s="20">
        <v>2.5000000000000001E-2</v>
      </c>
      <c r="H300" s="20">
        <v>0.30049999999999999</v>
      </c>
      <c r="I300" s="20">
        <v>9.64E-2</v>
      </c>
      <c r="J300" s="20">
        <v>4.3999999999999997E-2</v>
      </c>
      <c r="K300" s="20">
        <v>0.47649999999999998</v>
      </c>
      <c r="L300" s="20">
        <v>0.13189999999999999</v>
      </c>
      <c r="M300" s="20">
        <v>6.5000000000000002E-2</v>
      </c>
      <c r="N300" s="20">
        <v>0.79849999999999999</v>
      </c>
      <c r="O300" s="20">
        <v>0.23860000000000001</v>
      </c>
      <c r="P300" s="20">
        <v>0.17699999999999999</v>
      </c>
      <c r="Q300" s="20">
        <v>1.4550000000000001</v>
      </c>
      <c r="R300" s="20">
        <v>2.4620000000000002</v>
      </c>
      <c r="S300" s="20">
        <v>0.36709999999999998</v>
      </c>
      <c r="T300" s="20">
        <v>0.26900000000000002</v>
      </c>
      <c r="U300" s="20">
        <v>0.76449999999999996</v>
      </c>
      <c r="V300" s="20">
        <v>0.63</v>
      </c>
      <c r="W300" s="20">
        <v>1.2477</v>
      </c>
      <c r="X300" s="20">
        <v>0.98299999999999998</v>
      </c>
      <c r="Y300" s="20">
        <v>1.8498000000000001</v>
      </c>
      <c r="Z300" s="20">
        <v>1.5720000000000001</v>
      </c>
      <c r="AA300" s="20">
        <v>3.0430999999999999</v>
      </c>
      <c r="AB300" s="20">
        <v>2.3820000000000001</v>
      </c>
    </row>
    <row r="301" spans="1:28">
      <c r="A301" s="2">
        <v>41299</v>
      </c>
      <c r="B301" s="20">
        <v>0.25</v>
      </c>
      <c r="C301" s="20">
        <v>5.5800000000000002E-2</v>
      </c>
      <c r="D301" s="20">
        <v>-0.12</v>
      </c>
      <c r="E301" s="20">
        <v>0.20369999999999999</v>
      </c>
      <c r="F301" s="20">
        <v>7.0999999999999994E-2</v>
      </c>
      <c r="G301" s="20">
        <v>5.0999999999999997E-2</v>
      </c>
      <c r="H301" s="20">
        <v>0.30049999999999999</v>
      </c>
      <c r="I301" s="20">
        <v>0.1065</v>
      </c>
      <c r="J301" s="20">
        <v>6.0999999999999999E-2</v>
      </c>
      <c r="K301" s="20">
        <v>0.47649999999999998</v>
      </c>
      <c r="L301" s="20">
        <v>0.13700000000000001</v>
      </c>
      <c r="M301" s="20">
        <v>0.107</v>
      </c>
      <c r="N301" s="20">
        <v>0.79649999999999999</v>
      </c>
      <c r="O301" s="20">
        <v>0.27179999999999999</v>
      </c>
      <c r="P301" s="20">
        <v>0.25800000000000001</v>
      </c>
      <c r="Q301" s="20">
        <v>1.4790000000000001</v>
      </c>
      <c r="R301" s="20">
        <v>2.4329999999999998</v>
      </c>
      <c r="S301" s="20">
        <v>0.41749999999999998</v>
      </c>
      <c r="T301" s="20">
        <v>0.35499999999999998</v>
      </c>
      <c r="U301" s="20">
        <v>0.84740000000000004</v>
      </c>
      <c r="V301" s="20">
        <v>0.72799999999999998</v>
      </c>
      <c r="W301" s="20">
        <v>1.3431</v>
      </c>
      <c r="X301" s="20">
        <v>1.0660000000000001</v>
      </c>
      <c r="Y301" s="20">
        <v>1.9487000000000001</v>
      </c>
      <c r="Z301" s="20">
        <v>1.6360000000000001</v>
      </c>
      <c r="AA301" s="20">
        <v>3.1333000000000002</v>
      </c>
      <c r="AB301" s="20">
        <v>2.4119999999999999</v>
      </c>
    </row>
    <row r="302" spans="1:28">
      <c r="A302" s="2">
        <v>41302</v>
      </c>
      <c r="B302" s="20">
        <v>0.25</v>
      </c>
      <c r="C302" s="20">
        <v>2.53E-2</v>
      </c>
      <c r="D302" s="20">
        <v>-6.4000000000000001E-2</v>
      </c>
      <c r="E302" s="20">
        <v>0.20269999999999999</v>
      </c>
      <c r="F302" s="20">
        <v>6.08E-2</v>
      </c>
      <c r="G302" s="20">
        <v>4.2999999999999997E-2</v>
      </c>
      <c r="H302" s="20">
        <v>0.30149999999999999</v>
      </c>
      <c r="I302" s="20">
        <v>0.1014</v>
      </c>
      <c r="J302" s="20">
        <v>6.7000000000000004E-2</v>
      </c>
      <c r="K302" s="20">
        <v>0.47575000000000001</v>
      </c>
      <c r="L302" s="20">
        <v>0.13700000000000001</v>
      </c>
      <c r="M302" s="20">
        <v>0.154</v>
      </c>
      <c r="N302" s="20">
        <v>0.79749999999999999</v>
      </c>
      <c r="O302" s="20">
        <v>0.27400000000000002</v>
      </c>
      <c r="P302" s="20">
        <v>0.29899999999999999</v>
      </c>
      <c r="Q302" s="20">
        <v>1.5470000000000002</v>
      </c>
      <c r="R302" s="20">
        <v>2.4969999999999999</v>
      </c>
      <c r="S302" s="20">
        <v>0.42280000000000001</v>
      </c>
      <c r="T302" s="20">
        <v>0.40899999999999997</v>
      </c>
      <c r="U302" s="20">
        <v>0.86209999999999998</v>
      </c>
      <c r="V302" s="20">
        <v>0.80200000000000005</v>
      </c>
      <c r="W302" s="20">
        <v>1.3528</v>
      </c>
      <c r="X302" s="20">
        <v>1.1320000000000001</v>
      </c>
      <c r="Y302" s="20">
        <v>1.9613</v>
      </c>
      <c r="Z302" s="20">
        <v>1.6930000000000001</v>
      </c>
      <c r="AA302" s="20">
        <v>3.141</v>
      </c>
      <c r="AB302" s="20">
        <v>2.4430000000000001</v>
      </c>
    </row>
    <row r="303" spans="1:28">
      <c r="A303" s="2">
        <v>41303</v>
      </c>
      <c r="B303" s="20">
        <v>0.25</v>
      </c>
      <c r="C303" s="20">
        <v>2.0299999999999999E-2</v>
      </c>
      <c r="D303" s="20">
        <v>-6.7000000000000004E-2</v>
      </c>
      <c r="E303" s="20">
        <v>0.20169999999999999</v>
      </c>
      <c r="F303" s="20">
        <v>6.59E-2</v>
      </c>
      <c r="G303" s="20">
        <v>4.2999999999999997E-2</v>
      </c>
      <c r="H303" s="20">
        <v>0.30049999999999999</v>
      </c>
      <c r="I303" s="20">
        <v>0.1116</v>
      </c>
      <c r="J303" s="20">
        <v>5.7000000000000002E-2</v>
      </c>
      <c r="K303" s="20">
        <v>0.47575000000000001</v>
      </c>
      <c r="L303" s="20">
        <v>0.13700000000000001</v>
      </c>
      <c r="M303" s="20">
        <v>0.14399999999999999</v>
      </c>
      <c r="N303" s="20">
        <v>0.79549999999999998</v>
      </c>
      <c r="O303" s="20">
        <v>0.27739999999999998</v>
      </c>
      <c r="P303" s="20">
        <v>0.27300000000000002</v>
      </c>
      <c r="Q303" s="20">
        <v>1.514</v>
      </c>
      <c r="R303" s="20">
        <v>2.444</v>
      </c>
      <c r="S303" s="20">
        <v>0.42549999999999999</v>
      </c>
      <c r="T303" s="20">
        <v>0.38200000000000001</v>
      </c>
      <c r="U303" s="20">
        <v>0.87690000000000001</v>
      </c>
      <c r="V303" s="20">
        <v>0.78</v>
      </c>
      <c r="W303" s="20">
        <v>1.3792</v>
      </c>
      <c r="X303" s="20">
        <v>1.121</v>
      </c>
      <c r="Y303" s="20">
        <v>1.9990999999999999</v>
      </c>
      <c r="Z303" s="20">
        <v>1.69</v>
      </c>
      <c r="AA303" s="20">
        <v>3.1839</v>
      </c>
      <c r="AB303" s="20">
        <v>2.4279999999999999</v>
      </c>
    </row>
    <row r="304" spans="1:28">
      <c r="A304" s="2">
        <v>41304</v>
      </c>
      <c r="B304" s="20">
        <v>0.25</v>
      </c>
      <c r="C304" s="20">
        <v>4.0599999999999997E-2</v>
      </c>
      <c r="D304" s="20">
        <v>-6.9000000000000006E-2</v>
      </c>
      <c r="E304" s="20">
        <v>0.20169999999999999</v>
      </c>
      <c r="F304" s="20">
        <v>6.08E-2</v>
      </c>
      <c r="G304" s="20">
        <v>4.3999999999999997E-2</v>
      </c>
      <c r="H304" s="20">
        <v>0.29849999999999999</v>
      </c>
      <c r="I304" s="20">
        <v>0.1065</v>
      </c>
      <c r="J304" s="20">
        <v>7.2999999999999995E-2</v>
      </c>
      <c r="K304" s="20">
        <v>0.47315000000000002</v>
      </c>
      <c r="L304" s="20">
        <v>0.13189999999999999</v>
      </c>
      <c r="M304" s="20">
        <v>0.154</v>
      </c>
      <c r="N304" s="20">
        <v>0.79049999999999998</v>
      </c>
      <c r="O304" s="20">
        <v>0.26569999999999999</v>
      </c>
      <c r="P304" s="20">
        <v>0.28699999999999998</v>
      </c>
      <c r="Q304" s="20">
        <v>1.6579999999999999</v>
      </c>
      <c r="R304" s="20">
        <v>2.5369999999999999</v>
      </c>
      <c r="S304" s="20">
        <v>0.40429999999999999</v>
      </c>
      <c r="T304" s="20">
        <v>0.39900000000000002</v>
      </c>
      <c r="U304" s="20">
        <v>0.875</v>
      </c>
      <c r="V304" s="20">
        <v>0.8</v>
      </c>
      <c r="W304" s="20">
        <v>1.3625</v>
      </c>
      <c r="X304" s="20">
        <v>1.145</v>
      </c>
      <c r="Y304" s="20">
        <v>1.992</v>
      </c>
      <c r="Z304" s="20">
        <v>1.7109999999999999</v>
      </c>
      <c r="AA304" s="20">
        <v>3.1821999999999999</v>
      </c>
      <c r="AB304" s="20">
        <v>2.4180000000000001</v>
      </c>
    </row>
    <row r="305" spans="1:28">
      <c r="A305" s="2">
        <v>41305</v>
      </c>
      <c r="B305" s="20">
        <v>0.25</v>
      </c>
      <c r="C305" s="20">
        <v>3.5499999999999997E-2</v>
      </c>
      <c r="D305" s="20">
        <v>0</v>
      </c>
      <c r="E305" s="20">
        <v>0.19969999999999999</v>
      </c>
      <c r="F305" s="20">
        <v>7.0999999999999994E-2</v>
      </c>
      <c r="G305" s="20">
        <v>6.8000000000000005E-2</v>
      </c>
      <c r="H305" s="20">
        <v>0.29799999999999999</v>
      </c>
      <c r="I305" s="20">
        <v>0.1116</v>
      </c>
      <c r="J305" s="20">
        <v>6.9000000000000006E-2</v>
      </c>
      <c r="K305" s="20">
        <v>0.46839999999999998</v>
      </c>
      <c r="L305" s="20">
        <v>0.13189999999999999</v>
      </c>
      <c r="M305" s="20">
        <v>0.151</v>
      </c>
      <c r="N305" s="20">
        <v>0.78100000000000003</v>
      </c>
      <c r="O305" s="20">
        <v>0.26179999999999998</v>
      </c>
      <c r="P305" s="20">
        <v>0.26900000000000002</v>
      </c>
      <c r="Q305" s="20">
        <v>1.6139999999999999</v>
      </c>
      <c r="R305" s="20">
        <v>2.54</v>
      </c>
      <c r="S305" s="20">
        <v>0.40160000000000001</v>
      </c>
      <c r="T305" s="20">
        <v>0.374</v>
      </c>
      <c r="U305" s="20">
        <v>0.87819999999999998</v>
      </c>
      <c r="V305" s="20">
        <v>0.76300000000000001</v>
      </c>
      <c r="W305" s="20">
        <v>1.3844000000000001</v>
      </c>
      <c r="X305" s="20">
        <v>1.1100000000000001</v>
      </c>
      <c r="Y305" s="20">
        <v>1.9849000000000001</v>
      </c>
      <c r="Z305" s="20">
        <v>1.6800000000000002</v>
      </c>
      <c r="AA305" s="20">
        <v>3.1718999999999999</v>
      </c>
      <c r="AB305" s="20">
        <v>2.3810000000000002</v>
      </c>
    </row>
    <row r="306" spans="1:28">
      <c r="A306" s="2">
        <v>41306</v>
      </c>
      <c r="B306" s="20">
        <v>0.25</v>
      </c>
      <c r="C306" s="20">
        <v>2.0299999999999999E-2</v>
      </c>
      <c r="D306" s="20">
        <v>0</v>
      </c>
      <c r="E306" s="20">
        <v>0.19919999999999999</v>
      </c>
      <c r="F306" s="20">
        <v>6.59E-2</v>
      </c>
      <c r="G306" s="20">
        <v>4.5999999999999999E-2</v>
      </c>
      <c r="H306" s="20">
        <v>0.29549999999999998</v>
      </c>
      <c r="I306" s="20">
        <v>0.1014</v>
      </c>
      <c r="J306" s="20">
        <v>5.2999999999999999E-2</v>
      </c>
      <c r="K306" s="20">
        <v>0.46789999999999998</v>
      </c>
      <c r="L306" s="20">
        <v>0.13189999999999999</v>
      </c>
      <c r="M306" s="20">
        <v>0.13600000000000001</v>
      </c>
      <c r="N306" s="20">
        <v>0.77700000000000002</v>
      </c>
      <c r="O306" s="20">
        <v>0.26179999999999998</v>
      </c>
      <c r="P306" s="20">
        <v>0.247</v>
      </c>
      <c r="Q306" s="20">
        <v>1.595</v>
      </c>
      <c r="R306" s="20">
        <v>2.5709999999999997</v>
      </c>
      <c r="S306" s="20">
        <v>0.39900000000000002</v>
      </c>
      <c r="T306" s="20">
        <v>0.34699999999999998</v>
      </c>
      <c r="U306" s="20">
        <v>0.88139999999999996</v>
      </c>
      <c r="V306" s="20">
        <v>0.72899999999999998</v>
      </c>
      <c r="W306" s="20">
        <v>1.4056</v>
      </c>
      <c r="X306" s="20">
        <v>1.087</v>
      </c>
      <c r="Y306" s="20">
        <v>2.0148999999999999</v>
      </c>
      <c r="Z306" s="20">
        <v>1.6720000000000002</v>
      </c>
      <c r="AA306" s="20">
        <v>3.2178</v>
      </c>
      <c r="AB306" s="20">
        <v>2.395</v>
      </c>
    </row>
    <row r="307" spans="1:28">
      <c r="A307" s="2">
        <v>41309</v>
      </c>
      <c r="B307" s="20">
        <v>0.25</v>
      </c>
      <c r="C307" s="20">
        <v>2.53E-2</v>
      </c>
      <c r="D307" s="20">
        <v>0</v>
      </c>
      <c r="E307" s="20">
        <v>0.19819999999999999</v>
      </c>
      <c r="F307" s="20">
        <v>5.5800000000000002E-2</v>
      </c>
      <c r="G307" s="20">
        <v>4.7E-2</v>
      </c>
      <c r="H307" s="20">
        <v>0.29549999999999998</v>
      </c>
      <c r="I307" s="20">
        <v>0.1065</v>
      </c>
      <c r="J307" s="20">
        <v>4.2999999999999997E-2</v>
      </c>
      <c r="K307" s="20">
        <v>0.46689999999999998</v>
      </c>
      <c r="L307" s="20">
        <v>0.1268</v>
      </c>
      <c r="M307" s="20">
        <v>0.11600000000000001</v>
      </c>
      <c r="N307" s="20">
        <v>0.77300000000000002</v>
      </c>
      <c r="O307" s="20">
        <v>0.25</v>
      </c>
      <c r="P307" s="20">
        <v>0.20399999999999999</v>
      </c>
      <c r="Q307" s="20">
        <v>1.72</v>
      </c>
      <c r="R307" s="20">
        <v>2.8519999999999999</v>
      </c>
      <c r="S307" s="20">
        <v>0.375</v>
      </c>
      <c r="T307" s="20">
        <v>0.29899999999999999</v>
      </c>
      <c r="U307" s="20">
        <v>0.83330000000000004</v>
      </c>
      <c r="V307" s="20">
        <v>0.66800000000000004</v>
      </c>
      <c r="W307" s="20">
        <v>1.3468</v>
      </c>
      <c r="X307" s="20">
        <v>1.0269999999999999</v>
      </c>
      <c r="Y307" s="20">
        <v>1.9548000000000001</v>
      </c>
      <c r="Z307" s="20">
        <v>1.611</v>
      </c>
      <c r="AA307" s="20">
        <v>3.1598999999999999</v>
      </c>
      <c r="AB307" s="20">
        <v>2.3420000000000001</v>
      </c>
    </row>
    <row r="308" spans="1:28">
      <c r="A308" s="2">
        <v>41310</v>
      </c>
      <c r="B308" s="20">
        <v>0.25</v>
      </c>
      <c r="C308" s="20">
        <v>4.0599999999999997E-2</v>
      </c>
      <c r="D308" s="20">
        <v>0</v>
      </c>
      <c r="E308" s="20">
        <v>0.19919999999999999</v>
      </c>
      <c r="F308" s="20">
        <v>7.0999999999999994E-2</v>
      </c>
      <c r="G308" s="20">
        <v>4.7E-2</v>
      </c>
      <c r="H308" s="20">
        <v>0.29549999999999998</v>
      </c>
      <c r="I308" s="20">
        <v>0.1065</v>
      </c>
      <c r="J308" s="20">
        <v>4.2999999999999997E-2</v>
      </c>
      <c r="K308" s="20">
        <v>0.46889999999999998</v>
      </c>
      <c r="L308" s="20">
        <v>0.13189999999999999</v>
      </c>
      <c r="M308" s="20">
        <v>0.127</v>
      </c>
      <c r="N308" s="20">
        <v>0.77049999999999996</v>
      </c>
      <c r="O308" s="20">
        <v>0.254</v>
      </c>
      <c r="P308" s="20">
        <v>0.23400000000000001</v>
      </c>
      <c r="Q308" s="20">
        <v>1.6240000000000001</v>
      </c>
      <c r="R308" s="20">
        <v>2.766</v>
      </c>
      <c r="S308" s="20">
        <v>0.38840000000000002</v>
      </c>
      <c r="T308" s="20">
        <v>0.32900000000000001</v>
      </c>
      <c r="U308" s="20">
        <v>0.86219999999999997</v>
      </c>
      <c r="V308" s="20">
        <v>0.69899999999999995</v>
      </c>
      <c r="W308" s="20">
        <v>1.3820999999999999</v>
      </c>
      <c r="X308" s="20">
        <v>1.0609999999999999</v>
      </c>
      <c r="Y308" s="20">
        <v>1.998</v>
      </c>
      <c r="Z308" s="20">
        <v>1.651</v>
      </c>
      <c r="AA308" s="20">
        <v>3.2082999999999999</v>
      </c>
      <c r="AB308" s="20">
        <v>2.383</v>
      </c>
    </row>
    <row r="309" spans="1:28">
      <c r="A309" s="2">
        <v>41311</v>
      </c>
      <c r="B309" s="20">
        <v>0.25</v>
      </c>
      <c r="C309" s="20">
        <v>5.5800000000000002E-2</v>
      </c>
      <c r="D309" s="20">
        <v>0</v>
      </c>
      <c r="E309" s="20">
        <v>0.19919999999999999</v>
      </c>
      <c r="F309" s="20">
        <v>6.59E-2</v>
      </c>
      <c r="G309" s="20">
        <v>4.8000000000000001E-2</v>
      </c>
      <c r="H309" s="20">
        <v>0.29299999999999998</v>
      </c>
      <c r="I309" s="20">
        <v>0.1065</v>
      </c>
      <c r="J309" s="20">
        <v>3.3000000000000002E-2</v>
      </c>
      <c r="K309" s="20">
        <v>0.46789999999999998</v>
      </c>
      <c r="L309" s="20">
        <v>0.1421</v>
      </c>
      <c r="M309" s="20">
        <v>0.112</v>
      </c>
      <c r="N309" s="20">
        <v>0.76949999999999996</v>
      </c>
      <c r="O309" s="20">
        <v>0.246</v>
      </c>
      <c r="P309" s="20">
        <v>0.21299999999999999</v>
      </c>
      <c r="Q309" s="20">
        <v>1.694</v>
      </c>
      <c r="R309" s="20">
        <v>2.823</v>
      </c>
      <c r="S309" s="20">
        <v>0.375</v>
      </c>
      <c r="T309" s="20">
        <v>0.314</v>
      </c>
      <c r="U309" s="20">
        <v>0.83330000000000004</v>
      </c>
      <c r="V309" s="20">
        <v>0.68</v>
      </c>
      <c r="W309" s="20">
        <v>1.3421000000000001</v>
      </c>
      <c r="X309" s="20">
        <v>1.0369999999999999</v>
      </c>
      <c r="Y309" s="20">
        <v>1.9603000000000002</v>
      </c>
      <c r="Z309" s="20">
        <v>1.63</v>
      </c>
      <c r="AA309" s="20">
        <v>3.1694</v>
      </c>
      <c r="AB309" s="20">
        <v>2.3820000000000001</v>
      </c>
    </row>
    <row r="310" spans="1:28">
      <c r="A310" s="2">
        <v>41312</v>
      </c>
      <c r="B310" s="20">
        <v>0.25</v>
      </c>
      <c r="C310" s="20">
        <v>2.0299999999999999E-2</v>
      </c>
      <c r="D310" s="20">
        <v>0</v>
      </c>
      <c r="E310" s="20">
        <v>0.19919999999999999</v>
      </c>
      <c r="F310" s="20">
        <v>6.59E-2</v>
      </c>
      <c r="G310" s="20">
        <v>2.5000000000000001E-2</v>
      </c>
      <c r="H310" s="20">
        <v>0.29199999999999998</v>
      </c>
      <c r="I310" s="20">
        <v>0.1065</v>
      </c>
      <c r="J310" s="20">
        <v>1.0999999999999999E-2</v>
      </c>
      <c r="K310" s="20">
        <v>0.46689999999999998</v>
      </c>
      <c r="L310" s="20">
        <v>0.1421</v>
      </c>
      <c r="M310" s="20">
        <v>9.1999999999999998E-2</v>
      </c>
      <c r="N310" s="20">
        <v>0.76749999999999996</v>
      </c>
      <c r="O310" s="20">
        <v>0.25</v>
      </c>
      <c r="P310" s="20">
        <v>0.17499999999999999</v>
      </c>
      <c r="Q310" s="20">
        <v>1.669</v>
      </c>
      <c r="R310" s="20">
        <v>2.782</v>
      </c>
      <c r="S310" s="20">
        <v>0.375</v>
      </c>
      <c r="T310" s="20">
        <v>0.26900000000000002</v>
      </c>
      <c r="U310" s="20">
        <v>0.82679999999999998</v>
      </c>
      <c r="V310" s="20">
        <v>0.626</v>
      </c>
      <c r="W310" s="20">
        <v>1.3326</v>
      </c>
      <c r="X310" s="20">
        <v>0.99199999999999999</v>
      </c>
      <c r="Y310" s="20">
        <v>1.9567999999999999</v>
      </c>
      <c r="Z310" s="20">
        <v>1.6040000000000001</v>
      </c>
      <c r="AA310" s="20">
        <v>3.1703000000000001</v>
      </c>
      <c r="AB310" s="20">
        <v>2.3730000000000002</v>
      </c>
    </row>
    <row r="311" spans="1:28">
      <c r="A311" s="2">
        <v>41313</v>
      </c>
      <c r="B311" s="20">
        <v>0.25</v>
      </c>
      <c r="C311" s="20">
        <v>3.04E-2</v>
      </c>
      <c r="D311" s="20">
        <v>0</v>
      </c>
      <c r="E311" s="20">
        <v>0.20019999999999999</v>
      </c>
      <c r="F311" s="20">
        <v>6.59E-2</v>
      </c>
      <c r="G311" s="20">
        <v>2.5000000000000001E-2</v>
      </c>
      <c r="H311" s="20">
        <v>0.29199999999999998</v>
      </c>
      <c r="I311" s="20">
        <v>0.1014</v>
      </c>
      <c r="J311" s="20">
        <v>6.0000000000000001E-3</v>
      </c>
      <c r="K311" s="20">
        <v>0.46539999999999998</v>
      </c>
      <c r="L311" s="20">
        <v>0.1421</v>
      </c>
      <c r="M311" s="20">
        <v>8.2000000000000003E-2</v>
      </c>
      <c r="N311" s="20">
        <v>0.76600000000000001</v>
      </c>
      <c r="O311" s="20">
        <v>0.25</v>
      </c>
      <c r="P311" s="20">
        <v>0.18099999999999999</v>
      </c>
      <c r="Q311" s="20">
        <v>1.663</v>
      </c>
      <c r="R311" s="20">
        <v>2.7119999999999997</v>
      </c>
      <c r="S311" s="20">
        <v>0.375</v>
      </c>
      <c r="T311" s="20">
        <v>0.27400000000000002</v>
      </c>
      <c r="U311" s="20">
        <v>0.82679999999999998</v>
      </c>
      <c r="V311" s="20">
        <v>0.63</v>
      </c>
      <c r="W311" s="20">
        <v>1.3326</v>
      </c>
      <c r="X311" s="20">
        <v>0.99299999999999999</v>
      </c>
      <c r="Y311" s="20">
        <v>1.9499</v>
      </c>
      <c r="Z311" s="20">
        <v>1.609</v>
      </c>
      <c r="AA311" s="20">
        <v>3.1635</v>
      </c>
      <c r="AB311" s="20">
        <v>2.3759999999999999</v>
      </c>
    </row>
    <row r="312" spans="1:28">
      <c r="A312" s="2">
        <v>41316</v>
      </c>
      <c r="B312" s="20">
        <v>0.25</v>
      </c>
      <c r="C312" s="20">
        <v>4.5600000000000002E-2</v>
      </c>
      <c r="D312" s="20">
        <v>0</v>
      </c>
      <c r="E312" s="20">
        <v>0.20219999999999999</v>
      </c>
      <c r="F312" s="20">
        <v>6.59E-2</v>
      </c>
      <c r="G312" s="20">
        <v>0.02</v>
      </c>
      <c r="H312" s="20">
        <v>0.29310000000000003</v>
      </c>
      <c r="I312" s="20">
        <v>0.1065</v>
      </c>
      <c r="J312" s="20">
        <v>2.5000000000000001E-2</v>
      </c>
      <c r="K312" s="20">
        <v>0.46489999999999998</v>
      </c>
      <c r="L312" s="20">
        <v>0.1421</v>
      </c>
      <c r="M312" s="20">
        <v>8.2000000000000003E-2</v>
      </c>
      <c r="N312" s="20">
        <v>0.76500000000000001</v>
      </c>
      <c r="O312" s="20">
        <v>0.254</v>
      </c>
      <c r="P312" s="20">
        <v>0.184</v>
      </c>
      <c r="Q312" s="20">
        <v>1.716</v>
      </c>
      <c r="R312" s="20">
        <v>2.7549999999999999</v>
      </c>
      <c r="S312" s="20">
        <v>0.38840000000000002</v>
      </c>
      <c r="T312" s="20">
        <v>0.27700000000000002</v>
      </c>
      <c r="U312" s="20">
        <v>0.84919999999999995</v>
      </c>
      <c r="V312" s="20">
        <v>0.63700000000000001</v>
      </c>
      <c r="W312" s="20">
        <v>1.3561000000000001</v>
      </c>
      <c r="X312" s="20">
        <v>0.998</v>
      </c>
      <c r="Y312" s="20">
        <v>1.9635</v>
      </c>
      <c r="Z312" s="20">
        <v>1.609</v>
      </c>
      <c r="AA312" s="20">
        <v>3.1703999999999999</v>
      </c>
      <c r="AB312" s="20">
        <v>2.3879999999999999</v>
      </c>
    </row>
    <row r="313" spans="1:28">
      <c r="A313" s="2">
        <v>41317</v>
      </c>
      <c r="B313" s="20">
        <v>0.25</v>
      </c>
      <c r="C313" s="20">
        <v>5.5800000000000002E-2</v>
      </c>
      <c r="D313" s="20">
        <v>0</v>
      </c>
      <c r="E313" s="20">
        <v>0.20119999999999999</v>
      </c>
      <c r="F313" s="20">
        <v>8.1100000000000005E-2</v>
      </c>
      <c r="G313" s="20">
        <v>0.02</v>
      </c>
      <c r="H313" s="20">
        <v>0.29210000000000003</v>
      </c>
      <c r="I313" s="20">
        <v>0.1167</v>
      </c>
      <c r="J313" s="20">
        <v>0.03</v>
      </c>
      <c r="K313" s="20">
        <v>0.46589999999999998</v>
      </c>
      <c r="L313" s="20">
        <v>0.1421</v>
      </c>
      <c r="M313" s="20">
        <v>7.6999999999999999E-2</v>
      </c>
      <c r="N313" s="20">
        <v>0.76400000000000001</v>
      </c>
      <c r="O313" s="20">
        <v>0.26200000000000001</v>
      </c>
      <c r="P313" s="20">
        <v>0.19</v>
      </c>
      <c r="Q313" s="20">
        <v>1.641</v>
      </c>
      <c r="R313" s="20">
        <v>2.669</v>
      </c>
      <c r="S313" s="20">
        <v>0.3992</v>
      </c>
      <c r="T313" s="20">
        <v>0.28999999999999998</v>
      </c>
      <c r="U313" s="20">
        <v>0.86370000000000002</v>
      </c>
      <c r="V313" s="20">
        <v>0.65800000000000003</v>
      </c>
      <c r="W313" s="20">
        <v>1.3679000000000001</v>
      </c>
      <c r="X313" s="20">
        <v>1.012</v>
      </c>
      <c r="Y313" s="20">
        <v>1.9769999999999999</v>
      </c>
      <c r="Z313" s="20">
        <v>1.629</v>
      </c>
      <c r="AA313" s="20">
        <v>3.1886000000000001</v>
      </c>
      <c r="AB313" s="20">
        <v>2.4020000000000001</v>
      </c>
    </row>
    <row r="314" spans="1:28">
      <c r="A314" s="2">
        <v>41318</v>
      </c>
      <c r="B314" s="20">
        <v>0.25</v>
      </c>
      <c r="C314" s="20">
        <v>8.6199999999999999E-2</v>
      </c>
      <c r="D314" s="20">
        <v>0</v>
      </c>
      <c r="E314" s="20">
        <v>0.20119999999999999</v>
      </c>
      <c r="F314" s="20">
        <v>9.1300000000000006E-2</v>
      </c>
      <c r="G314" s="20">
        <v>0.02</v>
      </c>
      <c r="H314" s="20">
        <v>0.29010000000000002</v>
      </c>
      <c r="I314" s="20">
        <v>0.1167</v>
      </c>
      <c r="J314" s="20">
        <v>0.03</v>
      </c>
      <c r="K314" s="20">
        <v>0.46489999999999998</v>
      </c>
      <c r="L314" s="20">
        <v>0.1472</v>
      </c>
      <c r="M314" s="20">
        <v>7.1999999999999995E-2</v>
      </c>
      <c r="N314" s="20">
        <v>0.76200000000000001</v>
      </c>
      <c r="O314" s="20">
        <v>0.27400000000000002</v>
      </c>
      <c r="P314" s="20">
        <v>0.223</v>
      </c>
      <c r="Q314" s="20">
        <v>1.5779999999999998</v>
      </c>
      <c r="R314" s="20">
        <v>2.504</v>
      </c>
      <c r="S314" s="20">
        <v>0.43540000000000001</v>
      </c>
      <c r="T314" s="20">
        <v>0.312</v>
      </c>
      <c r="U314" s="20">
        <v>0.90559999999999996</v>
      </c>
      <c r="V314" s="20">
        <v>0.69599999999999995</v>
      </c>
      <c r="W314" s="20">
        <v>1.4175</v>
      </c>
      <c r="X314" s="20">
        <v>1.0509999999999999</v>
      </c>
      <c r="Y314" s="20">
        <v>2.0276999999999998</v>
      </c>
      <c r="Z314" s="20">
        <v>1.671</v>
      </c>
      <c r="AA314" s="20">
        <v>3.2338</v>
      </c>
      <c r="AB314" s="20">
        <v>2.444</v>
      </c>
    </row>
    <row r="315" spans="1:28">
      <c r="A315" s="2">
        <v>41319</v>
      </c>
      <c r="B315" s="20">
        <v>0.25</v>
      </c>
      <c r="C315" s="20">
        <v>9.6299999999999997E-2</v>
      </c>
      <c r="D315" s="20">
        <v>0</v>
      </c>
      <c r="E315" s="20">
        <v>0.20169999999999999</v>
      </c>
      <c r="F315" s="20">
        <v>9.6299999999999997E-2</v>
      </c>
      <c r="G315" s="20">
        <v>2.1000000000000001E-2</v>
      </c>
      <c r="H315" s="20">
        <v>0.29010000000000002</v>
      </c>
      <c r="I315" s="20">
        <v>0.1217</v>
      </c>
      <c r="J315" s="20">
        <v>0.02</v>
      </c>
      <c r="K315" s="20">
        <v>0.46489999999999998</v>
      </c>
      <c r="L315" s="20">
        <v>0.1472</v>
      </c>
      <c r="M315" s="20">
        <v>5.7000000000000002E-2</v>
      </c>
      <c r="N315" s="20">
        <v>0.76249999999999996</v>
      </c>
      <c r="O315" s="20">
        <v>0.26200000000000001</v>
      </c>
      <c r="P315" s="20">
        <v>0.182</v>
      </c>
      <c r="Q315" s="20">
        <v>1.5640000000000001</v>
      </c>
      <c r="R315" s="20">
        <v>2.5089999999999999</v>
      </c>
      <c r="S315" s="20">
        <v>0.40910000000000002</v>
      </c>
      <c r="T315" s="20">
        <v>0.26700000000000002</v>
      </c>
      <c r="U315" s="20">
        <v>0.85240000000000005</v>
      </c>
      <c r="V315" s="20">
        <v>0.64900000000000002</v>
      </c>
      <c r="W315" s="20">
        <v>1.3584000000000001</v>
      </c>
      <c r="X315" s="20">
        <v>1.0109999999999999</v>
      </c>
      <c r="Y315" s="20">
        <v>1.9973999999999998</v>
      </c>
      <c r="Z315" s="20">
        <v>1.643</v>
      </c>
      <c r="AA315" s="20">
        <v>3.1764999999999999</v>
      </c>
      <c r="AB315" s="20">
        <v>2.4340000000000002</v>
      </c>
    </row>
    <row r="316" spans="1:28">
      <c r="A316" s="2">
        <v>41320</v>
      </c>
      <c r="B316" s="20">
        <v>0.25</v>
      </c>
      <c r="C316" s="20">
        <v>8.1100000000000005E-2</v>
      </c>
      <c r="D316" s="20">
        <v>0</v>
      </c>
      <c r="E316" s="20">
        <v>0.20219999999999999</v>
      </c>
      <c r="F316" s="20">
        <v>9.6299999999999997E-2</v>
      </c>
      <c r="G316" s="20">
        <v>2.1000000000000001E-2</v>
      </c>
      <c r="H316" s="20">
        <v>0.29010000000000002</v>
      </c>
      <c r="I316" s="20">
        <v>0.1217</v>
      </c>
      <c r="J316" s="20">
        <v>1.4999999999999999E-2</v>
      </c>
      <c r="K316" s="20">
        <v>0.46339999999999998</v>
      </c>
      <c r="L316" s="20">
        <v>0.1472</v>
      </c>
      <c r="M316" s="20">
        <v>5.8000000000000003E-2</v>
      </c>
      <c r="N316" s="20">
        <v>0.76</v>
      </c>
      <c r="O316" s="20">
        <v>0.2661</v>
      </c>
      <c r="P316" s="20">
        <v>0.187</v>
      </c>
      <c r="Q316" s="20">
        <v>1.5699999999999998</v>
      </c>
      <c r="R316" s="20">
        <v>2.5110000000000001</v>
      </c>
      <c r="S316" s="20">
        <v>0.41189999999999999</v>
      </c>
      <c r="T316" s="20">
        <v>0.27200000000000002</v>
      </c>
      <c r="U316" s="20">
        <v>0.86040000000000005</v>
      </c>
      <c r="V316" s="20">
        <v>0.65700000000000003</v>
      </c>
      <c r="W316" s="20">
        <v>1.3631</v>
      </c>
      <c r="X316" s="20">
        <v>1.014</v>
      </c>
      <c r="Y316" s="20">
        <v>2.0017</v>
      </c>
      <c r="Z316" s="20">
        <v>1.6520000000000001</v>
      </c>
      <c r="AA316" s="20">
        <v>3.1753</v>
      </c>
      <c r="AB316" s="20">
        <v>2.4350000000000001</v>
      </c>
    </row>
    <row r="317" spans="1:28">
      <c r="A317" s="2">
        <v>41323</v>
      </c>
      <c r="B317" s="20">
        <v>0.25</v>
      </c>
      <c r="C317" s="20">
        <v>8.1100000000000005E-2</v>
      </c>
      <c r="D317" s="20">
        <v>0</v>
      </c>
      <c r="E317" s="20">
        <v>0.20069999999999999</v>
      </c>
      <c r="F317" s="20">
        <v>9.6299999999999997E-2</v>
      </c>
      <c r="G317" s="20">
        <v>2.1000000000000001E-2</v>
      </c>
      <c r="H317" s="20">
        <v>0.28910000000000002</v>
      </c>
      <c r="I317" s="20">
        <v>0.1217</v>
      </c>
      <c r="J317" s="20">
        <v>1.4999999999999999E-2</v>
      </c>
      <c r="K317" s="20">
        <v>0.46289999999999998</v>
      </c>
      <c r="L317" s="20">
        <v>0.1472</v>
      </c>
      <c r="M317" s="20">
        <v>5.2999999999999999E-2</v>
      </c>
      <c r="N317" s="20">
        <v>0.76</v>
      </c>
      <c r="O317" s="20">
        <v>0.2661</v>
      </c>
      <c r="P317" s="20">
        <v>0.17899999999999999</v>
      </c>
      <c r="Q317" s="20">
        <v>1.577</v>
      </c>
      <c r="R317" s="20">
        <v>2.5390000000000001</v>
      </c>
      <c r="S317" s="20">
        <v>0.41189999999999999</v>
      </c>
      <c r="T317" s="20">
        <v>0.25900000000000001</v>
      </c>
      <c r="U317" s="20">
        <v>0.86040000000000005</v>
      </c>
      <c r="V317" s="20">
        <v>0.63700000000000001</v>
      </c>
      <c r="W317" s="20">
        <v>1.3631</v>
      </c>
      <c r="X317" s="20">
        <v>0.98899999999999999</v>
      </c>
      <c r="Y317" s="20">
        <v>2.0017</v>
      </c>
      <c r="Z317" s="20">
        <v>1.629</v>
      </c>
      <c r="AA317" s="20">
        <v>3.1753</v>
      </c>
      <c r="AB317" s="20">
        <v>2.419</v>
      </c>
    </row>
    <row r="318" spans="1:28">
      <c r="A318" s="2">
        <v>41324</v>
      </c>
      <c r="B318" s="20">
        <v>0.25</v>
      </c>
      <c r="C318" s="20">
        <v>7.5999999999999998E-2</v>
      </c>
      <c r="D318" s="20">
        <v>0</v>
      </c>
      <c r="E318" s="20">
        <v>0.20169999999999999</v>
      </c>
      <c r="F318" s="20">
        <v>0.1065</v>
      </c>
      <c r="G318" s="20">
        <v>2.1999999999999999E-2</v>
      </c>
      <c r="H318" s="20">
        <v>0.28910000000000002</v>
      </c>
      <c r="I318" s="20">
        <v>0.1268</v>
      </c>
      <c r="J318" s="20">
        <v>2.1000000000000001E-2</v>
      </c>
      <c r="K318" s="20">
        <v>0.46289999999999998</v>
      </c>
      <c r="L318" s="20">
        <v>0.15229999999999999</v>
      </c>
      <c r="M318" s="20">
        <v>5.8000000000000003E-2</v>
      </c>
      <c r="N318" s="20">
        <v>0.75949999999999995</v>
      </c>
      <c r="O318" s="20">
        <v>0.27010000000000001</v>
      </c>
      <c r="P318" s="20">
        <v>0.17699999999999999</v>
      </c>
      <c r="Q318" s="20">
        <v>1.589</v>
      </c>
      <c r="R318" s="20">
        <v>2.504</v>
      </c>
      <c r="S318" s="20">
        <v>0.4224</v>
      </c>
      <c r="T318" s="20">
        <v>0.254</v>
      </c>
      <c r="U318" s="20">
        <v>0.88629999999999998</v>
      </c>
      <c r="V318" s="20">
        <v>0.63200000000000001</v>
      </c>
      <c r="W318" s="20">
        <v>1.3915</v>
      </c>
      <c r="X318" s="20">
        <v>0.98199999999999998</v>
      </c>
      <c r="Y318" s="20">
        <v>2.0278</v>
      </c>
      <c r="Z318" s="20">
        <v>1.6219999999999999</v>
      </c>
      <c r="AA318" s="20">
        <v>3.2098</v>
      </c>
      <c r="AB318" s="20">
        <v>2.4220000000000002</v>
      </c>
    </row>
    <row r="319" spans="1:28">
      <c r="A319" s="2">
        <v>41325</v>
      </c>
      <c r="B319" s="20">
        <v>0.25</v>
      </c>
      <c r="C319" s="20">
        <v>9.1300000000000006E-2</v>
      </c>
      <c r="D319" s="20">
        <v>0</v>
      </c>
      <c r="E319" s="20">
        <v>0.20169999999999999</v>
      </c>
      <c r="F319" s="20">
        <v>0.1166</v>
      </c>
      <c r="G319" s="20">
        <v>2.1999999999999999E-2</v>
      </c>
      <c r="H319" s="20">
        <v>0.28910000000000002</v>
      </c>
      <c r="I319" s="20">
        <v>0.1268</v>
      </c>
      <c r="J319" s="20">
        <v>1.6E-2</v>
      </c>
      <c r="K319" s="20">
        <v>0.46289999999999998</v>
      </c>
      <c r="L319" s="20">
        <v>0.1472</v>
      </c>
      <c r="M319" s="20">
        <v>6.3E-2</v>
      </c>
      <c r="N319" s="20">
        <v>0.75849999999999995</v>
      </c>
      <c r="O319" s="20">
        <v>0.2581</v>
      </c>
      <c r="P319" s="20">
        <v>0.19800000000000001</v>
      </c>
      <c r="Q319" s="20">
        <v>1.6099999999999999</v>
      </c>
      <c r="R319" s="20">
        <v>2.504</v>
      </c>
      <c r="S319" s="20">
        <v>0.4093</v>
      </c>
      <c r="T319" s="20">
        <v>0.27700000000000002</v>
      </c>
      <c r="U319" s="20">
        <v>0.85880000000000001</v>
      </c>
      <c r="V319" s="20">
        <v>0.65700000000000003</v>
      </c>
      <c r="W319" s="20">
        <v>1.3654999999999999</v>
      </c>
      <c r="X319" s="20">
        <v>1.008</v>
      </c>
      <c r="Y319" s="20">
        <v>2.0087000000000002</v>
      </c>
      <c r="Z319" s="20">
        <v>1.6539999999999999</v>
      </c>
      <c r="AA319" s="20">
        <v>3.1991000000000001</v>
      </c>
      <c r="AB319" s="20">
        <v>2.4580000000000002</v>
      </c>
    </row>
    <row r="320" spans="1:28">
      <c r="A320" s="2">
        <v>41326</v>
      </c>
      <c r="B320" s="20">
        <v>0.25</v>
      </c>
      <c r="C320" s="20">
        <v>0.1115</v>
      </c>
      <c r="D320" s="20">
        <v>0</v>
      </c>
      <c r="E320" s="20">
        <v>0.20169999999999999</v>
      </c>
      <c r="F320" s="20">
        <v>0.1217</v>
      </c>
      <c r="G320" s="20">
        <v>2.3E-2</v>
      </c>
      <c r="H320" s="20">
        <v>0.28810000000000002</v>
      </c>
      <c r="I320" s="20">
        <v>0.1268</v>
      </c>
      <c r="J320" s="20">
        <v>1.0999999999999999E-2</v>
      </c>
      <c r="K320" s="20">
        <v>0.46139999999999998</v>
      </c>
      <c r="L320" s="20">
        <v>0.1472</v>
      </c>
      <c r="M320" s="20">
        <v>4.2999999999999997E-2</v>
      </c>
      <c r="N320" s="20">
        <v>0.75600000000000001</v>
      </c>
      <c r="O320" s="20">
        <v>0.25</v>
      </c>
      <c r="P320" s="20">
        <v>0.16900000000000001</v>
      </c>
      <c r="Q320" s="20">
        <v>1.7029999999999998</v>
      </c>
      <c r="R320" s="20">
        <v>2.5300000000000002</v>
      </c>
      <c r="S320" s="20">
        <v>0.39610000000000001</v>
      </c>
      <c r="T320" s="20">
        <v>0.23200000000000001</v>
      </c>
      <c r="U320" s="20">
        <v>0.83609999999999995</v>
      </c>
      <c r="V320" s="20">
        <v>0.58399999999999996</v>
      </c>
      <c r="W320" s="20">
        <v>1.3371</v>
      </c>
      <c r="X320" s="20">
        <v>0.92900000000000005</v>
      </c>
      <c r="Y320" s="20">
        <v>1.9765999999999999</v>
      </c>
      <c r="Z320" s="20">
        <v>1.573</v>
      </c>
      <c r="AA320" s="20">
        <v>3.1671</v>
      </c>
      <c r="AB320" s="20">
        <v>2.4</v>
      </c>
    </row>
    <row r="321" spans="1:28">
      <c r="A321" s="2">
        <v>41327</v>
      </c>
      <c r="B321" s="20">
        <v>0.25</v>
      </c>
      <c r="C321" s="20">
        <v>0.1014</v>
      </c>
      <c r="D321" s="20">
        <v>-0.06</v>
      </c>
      <c r="E321" s="20">
        <v>0.20269999999999999</v>
      </c>
      <c r="F321" s="20">
        <v>0.1217</v>
      </c>
      <c r="G321" s="20">
        <v>0</v>
      </c>
      <c r="H321" s="20">
        <v>0.28810000000000002</v>
      </c>
      <c r="I321" s="20">
        <v>0.13189999999999999</v>
      </c>
      <c r="J321" s="20">
        <v>-5.0000000000000001E-3</v>
      </c>
      <c r="K321" s="20">
        <v>0.45989999999999998</v>
      </c>
      <c r="L321" s="20">
        <v>0.1522</v>
      </c>
      <c r="M321" s="20">
        <v>3.2000000000000001E-2</v>
      </c>
      <c r="N321" s="20">
        <v>0.75549999999999995</v>
      </c>
      <c r="O321" s="20">
        <v>0.248</v>
      </c>
      <c r="P321" s="20">
        <v>0.127</v>
      </c>
      <c r="Q321" s="20">
        <v>1.6579999999999999</v>
      </c>
      <c r="R321" s="20">
        <v>2.5209999999999999</v>
      </c>
      <c r="S321" s="20">
        <v>0.38819999999999999</v>
      </c>
      <c r="T321" s="20">
        <v>0.19600000000000001</v>
      </c>
      <c r="U321" s="20">
        <v>0.82640000000000002</v>
      </c>
      <c r="V321" s="20">
        <v>0.56200000000000006</v>
      </c>
      <c r="W321" s="20">
        <v>1.3205</v>
      </c>
      <c r="X321" s="20">
        <v>0.91500000000000004</v>
      </c>
      <c r="Y321" s="20">
        <v>1.9619</v>
      </c>
      <c r="Z321" s="20">
        <v>1.5680000000000001</v>
      </c>
      <c r="AA321" s="20">
        <v>3.1524999999999999</v>
      </c>
      <c r="AB321" s="20">
        <v>2.4020000000000001</v>
      </c>
    </row>
    <row r="322" spans="1:28">
      <c r="A322" s="2">
        <v>41330</v>
      </c>
      <c r="B322" s="20">
        <v>0.25</v>
      </c>
      <c r="C322" s="20">
        <v>8.1100000000000005E-2</v>
      </c>
      <c r="D322" s="20">
        <v>-3.2000000000000001E-2</v>
      </c>
      <c r="E322" s="20">
        <v>0.20269999999999999</v>
      </c>
      <c r="F322" s="20">
        <v>0.1166</v>
      </c>
      <c r="G322" s="20">
        <v>0</v>
      </c>
      <c r="H322" s="20">
        <v>0.28660000000000002</v>
      </c>
      <c r="I322" s="20">
        <v>0.1268</v>
      </c>
      <c r="J322" s="20">
        <v>0.01</v>
      </c>
      <c r="K322" s="20">
        <v>0.45989999999999998</v>
      </c>
      <c r="L322" s="20">
        <v>0.1472</v>
      </c>
      <c r="M322" s="20">
        <v>5.8999999999999997E-2</v>
      </c>
      <c r="N322" s="20">
        <v>0.75449999999999995</v>
      </c>
      <c r="O322" s="20">
        <v>0.23780000000000001</v>
      </c>
      <c r="P322" s="20">
        <v>0.122</v>
      </c>
      <c r="Q322" s="20">
        <v>1.694</v>
      </c>
      <c r="R322" s="20">
        <v>2.5760000000000001</v>
      </c>
      <c r="S322" s="20">
        <v>0.35909999999999997</v>
      </c>
      <c r="T322" s="20">
        <v>0.188</v>
      </c>
      <c r="U322" s="20">
        <v>0.7601</v>
      </c>
      <c r="V322" s="20">
        <v>0.54400000000000004</v>
      </c>
      <c r="W322" s="20">
        <v>1.224</v>
      </c>
      <c r="X322" s="20">
        <v>0.90200000000000002</v>
      </c>
      <c r="Y322" s="20">
        <v>1.8637000000000001</v>
      </c>
      <c r="Z322" s="20">
        <v>1.556</v>
      </c>
      <c r="AA322" s="20">
        <v>3.0617000000000001</v>
      </c>
      <c r="AB322" s="20">
        <v>2.399</v>
      </c>
    </row>
    <row r="323" spans="1:28">
      <c r="A323" s="2">
        <v>41331</v>
      </c>
      <c r="B323" s="20">
        <v>0.25</v>
      </c>
      <c r="C323" s="20">
        <v>7.5999999999999998E-2</v>
      </c>
      <c r="D323" s="20">
        <v>-3.3000000000000002E-2</v>
      </c>
      <c r="E323" s="20">
        <v>0.20369999999999999</v>
      </c>
      <c r="F323" s="20">
        <v>0.1116</v>
      </c>
      <c r="G323" s="20">
        <v>0</v>
      </c>
      <c r="H323" s="20">
        <v>0.28660000000000002</v>
      </c>
      <c r="I323" s="20">
        <v>0.13189999999999999</v>
      </c>
      <c r="J323" s="20">
        <v>0</v>
      </c>
      <c r="K323" s="20">
        <v>0.45689999999999997</v>
      </c>
      <c r="L323" s="20">
        <v>0.1472</v>
      </c>
      <c r="M323" s="20">
        <v>3.5000000000000003E-2</v>
      </c>
      <c r="N323" s="20">
        <v>0.75249999999999995</v>
      </c>
      <c r="O323" s="20">
        <v>0.2422</v>
      </c>
      <c r="P323" s="20">
        <v>7.0000000000000007E-2</v>
      </c>
      <c r="Q323" s="20">
        <v>2.161</v>
      </c>
      <c r="R323" s="20">
        <v>2.7890000000000001</v>
      </c>
      <c r="S323" s="20">
        <v>0.35639999999999999</v>
      </c>
      <c r="T323" s="20">
        <v>0.12</v>
      </c>
      <c r="U323" s="20">
        <v>0.76329999999999998</v>
      </c>
      <c r="V323" s="20">
        <v>0.45100000000000001</v>
      </c>
      <c r="W323" s="20">
        <v>1.2403999999999999</v>
      </c>
      <c r="X323" s="20">
        <v>0.80400000000000005</v>
      </c>
      <c r="Y323" s="20">
        <v>1.8808</v>
      </c>
      <c r="Z323" s="20">
        <v>1.4530000000000001</v>
      </c>
      <c r="AA323" s="20">
        <v>3.0783999999999998</v>
      </c>
      <c r="AB323" s="20">
        <v>2.319</v>
      </c>
    </row>
    <row r="324" spans="1:28">
      <c r="A324" s="2">
        <v>41332</v>
      </c>
      <c r="B324" s="20">
        <v>0.25</v>
      </c>
      <c r="C324" s="20">
        <v>0.1014</v>
      </c>
      <c r="D324" s="20">
        <v>-3.5000000000000003E-2</v>
      </c>
      <c r="E324" s="20">
        <v>0.20369999999999999</v>
      </c>
      <c r="F324" s="20">
        <v>0.1014</v>
      </c>
      <c r="G324" s="20">
        <v>0</v>
      </c>
      <c r="H324" s="20">
        <v>0.28710000000000002</v>
      </c>
      <c r="I324" s="20">
        <v>0.1268</v>
      </c>
      <c r="J324" s="20">
        <v>0</v>
      </c>
      <c r="K324" s="20">
        <v>0.45689999999999997</v>
      </c>
      <c r="L324" s="20">
        <v>0.1472</v>
      </c>
      <c r="M324" s="20">
        <v>0.03</v>
      </c>
      <c r="N324" s="20">
        <v>0.75249999999999995</v>
      </c>
      <c r="O324" s="20">
        <v>0.2422</v>
      </c>
      <c r="P324" s="20">
        <v>7.1999999999999995E-2</v>
      </c>
      <c r="Q324" s="20">
        <v>2.028</v>
      </c>
      <c r="R324" s="20">
        <v>2.6429999999999998</v>
      </c>
      <c r="S324" s="20">
        <v>0.35639999999999999</v>
      </c>
      <c r="T324" s="20">
        <v>0.123</v>
      </c>
      <c r="U324" s="20">
        <v>0.78349999999999997</v>
      </c>
      <c r="V324" s="20">
        <v>0.45200000000000001</v>
      </c>
      <c r="W324" s="20">
        <v>1.2450000000000001</v>
      </c>
      <c r="X324" s="20">
        <v>0.80500000000000005</v>
      </c>
      <c r="Y324" s="20">
        <v>1.9014</v>
      </c>
      <c r="Z324" s="20">
        <v>1.4510000000000001</v>
      </c>
      <c r="AA324" s="20">
        <v>3.0992000000000002</v>
      </c>
      <c r="AB324" s="20">
        <v>2.3109999999999999</v>
      </c>
    </row>
    <row r="325" spans="1:28">
      <c r="A325" s="2">
        <v>41333</v>
      </c>
      <c r="B325" s="20">
        <v>0.25</v>
      </c>
      <c r="C325" s="20">
        <v>6.59E-2</v>
      </c>
      <c r="D325" s="20">
        <v>-3.9E-2</v>
      </c>
      <c r="E325" s="20">
        <v>0.20369999999999999</v>
      </c>
      <c r="F325" s="20">
        <v>0.1014</v>
      </c>
      <c r="G325" s="20">
        <v>-2.3E-2</v>
      </c>
      <c r="H325" s="20">
        <v>0.28710000000000002</v>
      </c>
      <c r="I325" s="20">
        <v>0.1217</v>
      </c>
      <c r="J325" s="20">
        <v>-1.4999999999999999E-2</v>
      </c>
      <c r="K325" s="20">
        <v>0.45689999999999997</v>
      </c>
      <c r="L325" s="20">
        <v>0.1522</v>
      </c>
      <c r="M325" s="20">
        <v>1.4999999999999999E-2</v>
      </c>
      <c r="N325" s="20">
        <v>0.75149999999999995</v>
      </c>
      <c r="O325" s="20">
        <v>0.23430000000000001</v>
      </c>
      <c r="P325" s="20">
        <v>0.04</v>
      </c>
      <c r="Q325" s="20">
        <v>1.913</v>
      </c>
      <c r="R325" s="20">
        <v>2.4710000000000001</v>
      </c>
      <c r="S325" s="20">
        <v>0.34310000000000002</v>
      </c>
      <c r="T325" s="20">
        <v>9.8000000000000004E-2</v>
      </c>
      <c r="U325" s="20">
        <v>0.76119999999999999</v>
      </c>
      <c r="V325" s="20">
        <v>0.435</v>
      </c>
      <c r="W325" s="20">
        <v>1.25</v>
      </c>
      <c r="X325" s="20">
        <v>0.79700000000000004</v>
      </c>
      <c r="Y325" s="20">
        <v>1.8755999999999999</v>
      </c>
      <c r="Z325" s="20">
        <v>1.454</v>
      </c>
      <c r="AA325" s="20">
        <v>3.0855999999999999</v>
      </c>
      <c r="AB325" s="20">
        <v>2.3149999999999999</v>
      </c>
    </row>
    <row r="326" spans="1:28">
      <c r="A326" s="2">
        <v>41334</v>
      </c>
      <c r="B326" s="20">
        <v>0.25</v>
      </c>
      <c r="C326" s="20">
        <v>6.08E-2</v>
      </c>
      <c r="D326" s="20">
        <v>-4.1000000000000002E-2</v>
      </c>
      <c r="E326" s="20">
        <v>0.20369999999999999</v>
      </c>
      <c r="F326" s="20">
        <v>0.1014</v>
      </c>
      <c r="G326" s="20">
        <v>-2.3E-2</v>
      </c>
      <c r="H326" s="20">
        <v>0.28410000000000002</v>
      </c>
      <c r="I326" s="20">
        <v>0.1217</v>
      </c>
      <c r="J326" s="20">
        <v>-0.01</v>
      </c>
      <c r="K326" s="20">
        <v>0.45639999999999997</v>
      </c>
      <c r="L326" s="20">
        <v>0.1472</v>
      </c>
      <c r="M326" s="20">
        <v>5.0000000000000001E-3</v>
      </c>
      <c r="N326" s="20">
        <v>0.74950000000000006</v>
      </c>
      <c r="O326" s="20">
        <v>0.23419999999999999</v>
      </c>
      <c r="P326" s="20">
        <v>0.03</v>
      </c>
      <c r="Q326" s="20">
        <v>1.923</v>
      </c>
      <c r="R326" s="20">
        <v>2.4670000000000001</v>
      </c>
      <c r="S326" s="20">
        <v>0.33510000000000001</v>
      </c>
      <c r="T326" s="20">
        <v>0.08</v>
      </c>
      <c r="U326" s="20">
        <v>0.74039999999999995</v>
      </c>
      <c r="V326" s="20">
        <v>0.40400000000000003</v>
      </c>
      <c r="W326" s="20">
        <v>1.2196</v>
      </c>
      <c r="X326" s="20">
        <v>0.76</v>
      </c>
      <c r="Y326" s="20">
        <v>1.8411999999999999</v>
      </c>
      <c r="Z326" s="20">
        <v>1.41</v>
      </c>
      <c r="AA326" s="20">
        <v>3.0506000000000002</v>
      </c>
      <c r="AB326" s="20">
        <v>2.27</v>
      </c>
    </row>
    <row r="327" spans="1:28">
      <c r="A327" s="2">
        <v>41337</v>
      </c>
      <c r="B327" s="20">
        <v>0.25</v>
      </c>
      <c r="C327" s="20">
        <v>5.0700000000000002E-2</v>
      </c>
      <c r="D327" s="20">
        <v>-8.9999999999999993E-3</v>
      </c>
      <c r="E327" s="20">
        <v>0.20519999999999999</v>
      </c>
      <c r="F327" s="20">
        <v>8.6199999999999999E-2</v>
      </c>
      <c r="G327" s="20">
        <v>-8.9999999999999993E-3</v>
      </c>
      <c r="H327" s="20">
        <v>0.28310000000000002</v>
      </c>
      <c r="I327" s="20">
        <v>0.1116</v>
      </c>
      <c r="J327" s="20">
        <v>-6.0000000000000001E-3</v>
      </c>
      <c r="K327" s="20">
        <v>0.45540000000000003</v>
      </c>
      <c r="L327" s="20">
        <v>0.1472</v>
      </c>
      <c r="M327" s="20">
        <v>1.6E-2</v>
      </c>
      <c r="N327" s="20">
        <v>0.745</v>
      </c>
      <c r="O327" s="20">
        <v>0.23419999999999999</v>
      </c>
      <c r="P327" s="20">
        <v>3.2000000000000001E-2</v>
      </c>
      <c r="Q327" s="20">
        <v>1.982</v>
      </c>
      <c r="R327" s="20">
        <v>2.4740000000000002</v>
      </c>
      <c r="S327" s="20">
        <v>0.34039999999999998</v>
      </c>
      <c r="T327" s="20">
        <v>8.3000000000000004E-2</v>
      </c>
      <c r="U327" s="20">
        <v>0.75800000000000001</v>
      </c>
      <c r="V327" s="20">
        <v>0.41499999999999998</v>
      </c>
      <c r="W327" s="20">
        <v>1.25</v>
      </c>
      <c r="X327" s="20">
        <v>0.76900000000000002</v>
      </c>
      <c r="Y327" s="20">
        <v>1.8754999999999999</v>
      </c>
      <c r="Z327" s="20">
        <v>1.4179999999999999</v>
      </c>
      <c r="AA327" s="20">
        <v>3.0863999999999998</v>
      </c>
      <c r="AB327" s="20">
        <v>2.2829999999999999</v>
      </c>
    </row>
    <row r="328" spans="1:28">
      <c r="A328" s="2">
        <v>41338</v>
      </c>
      <c r="B328" s="20">
        <v>0.25</v>
      </c>
      <c r="C328" s="20">
        <v>6.59E-2</v>
      </c>
      <c r="D328" s="20">
        <v>-8.9999999999999993E-3</v>
      </c>
      <c r="E328" s="20">
        <v>0.20319999999999999</v>
      </c>
      <c r="F328" s="20">
        <v>9.6299999999999997E-2</v>
      </c>
      <c r="G328" s="20">
        <v>-8.9999999999999993E-3</v>
      </c>
      <c r="H328" s="20">
        <v>0.28110000000000002</v>
      </c>
      <c r="I328" s="20">
        <v>0.1167</v>
      </c>
      <c r="J328" s="20">
        <v>-2E-3</v>
      </c>
      <c r="K328" s="20">
        <v>0.45240000000000002</v>
      </c>
      <c r="L328" s="20">
        <v>0.1421</v>
      </c>
      <c r="M328" s="20">
        <v>2.1999999999999999E-2</v>
      </c>
      <c r="N328" s="20">
        <v>0.74299999999999999</v>
      </c>
      <c r="O328" s="20">
        <v>0.23810000000000001</v>
      </c>
      <c r="P328" s="20">
        <v>5.6000000000000001E-2</v>
      </c>
      <c r="Q328" s="20">
        <v>1.8439999999999999</v>
      </c>
      <c r="R328" s="20">
        <v>2.3780000000000001</v>
      </c>
      <c r="S328" s="20">
        <v>0.35370000000000001</v>
      </c>
      <c r="T328" s="20">
        <v>0.11</v>
      </c>
      <c r="U328" s="20">
        <v>0.77559999999999996</v>
      </c>
      <c r="V328" s="20">
        <v>0.44400000000000001</v>
      </c>
      <c r="W328" s="20">
        <v>1.2687999999999999</v>
      </c>
      <c r="X328" s="20">
        <v>0.79700000000000004</v>
      </c>
      <c r="Y328" s="20">
        <v>1.8978000000000002</v>
      </c>
      <c r="Z328" s="20">
        <v>1.45</v>
      </c>
      <c r="AA328" s="20">
        <v>3.1063999999999998</v>
      </c>
      <c r="AB328" s="20">
        <v>2.3180000000000001</v>
      </c>
    </row>
    <row r="329" spans="1:28">
      <c r="A329" s="2">
        <v>41339</v>
      </c>
      <c r="B329" s="20">
        <v>0.25</v>
      </c>
      <c r="C329" s="20">
        <v>8.6199999999999999E-2</v>
      </c>
      <c r="D329" s="20">
        <v>-0.01</v>
      </c>
      <c r="E329" s="20">
        <v>0.20219999999999999</v>
      </c>
      <c r="F329" s="20">
        <v>9.6299999999999997E-2</v>
      </c>
      <c r="G329" s="20">
        <v>-5.0000000000000001E-3</v>
      </c>
      <c r="H329" s="20">
        <v>0.27960000000000002</v>
      </c>
      <c r="I329" s="20">
        <v>0.1116</v>
      </c>
      <c r="J329" s="20">
        <v>-6.0000000000000001E-3</v>
      </c>
      <c r="K329" s="20">
        <v>0.44990000000000002</v>
      </c>
      <c r="L329" s="20">
        <v>0.15229999999999999</v>
      </c>
      <c r="M329" s="20">
        <v>0.02</v>
      </c>
      <c r="N329" s="20">
        <v>0.73850000000000005</v>
      </c>
      <c r="O329" s="20">
        <v>0.246</v>
      </c>
      <c r="P329" s="20">
        <v>3.7999999999999999E-2</v>
      </c>
      <c r="Q329" s="20">
        <v>1.726</v>
      </c>
      <c r="R329" s="20">
        <v>2.335</v>
      </c>
      <c r="S329" s="20">
        <v>0.36699999999999999</v>
      </c>
      <c r="T329" s="20">
        <v>9.4E-2</v>
      </c>
      <c r="U329" s="20">
        <v>0.80289999999999995</v>
      </c>
      <c r="V329" s="20">
        <v>0.44</v>
      </c>
      <c r="W329" s="20">
        <v>1.304</v>
      </c>
      <c r="X329" s="20">
        <v>0.79700000000000004</v>
      </c>
      <c r="Y329" s="20">
        <v>1.9375</v>
      </c>
      <c r="Z329" s="20">
        <v>1.4570000000000001</v>
      </c>
      <c r="AA329" s="20">
        <v>3.1516999999999999</v>
      </c>
      <c r="AB329" s="20">
        <v>2.3290000000000002</v>
      </c>
    </row>
    <row r="330" spans="1:28">
      <c r="A330" s="2">
        <v>41340</v>
      </c>
      <c r="B330" s="20">
        <v>0.25</v>
      </c>
      <c r="C330" s="20">
        <v>9.1300000000000006E-2</v>
      </c>
      <c r="D330" s="20">
        <v>-1.0999999999999999E-2</v>
      </c>
      <c r="E330" s="20">
        <v>0.20219999999999999</v>
      </c>
      <c r="F330" s="20">
        <v>9.6299999999999997E-2</v>
      </c>
      <c r="G330" s="20">
        <v>0</v>
      </c>
      <c r="H330" s="20">
        <v>0.28060000000000002</v>
      </c>
      <c r="I330" s="20">
        <v>0.1065</v>
      </c>
      <c r="J330" s="20">
        <v>7.0000000000000001E-3</v>
      </c>
      <c r="K330" s="20">
        <v>0.44940000000000002</v>
      </c>
      <c r="L330" s="20">
        <v>0.1472</v>
      </c>
      <c r="M330" s="20">
        <v>4.1000000000000002E-2</v>
      </c>
      <c r="N330" s="20">
        <v>0.73650000000000004</v>
      </c>
      <c r="O330" s="20">
        <v>0.25</v>
      </c>
      <c r="P330" s="20">
        <v>8.5000000000000006E-2</v>
      </c>
      <c r="Q330" s="20">
        <v>1.7170000000000001</v>
      </c>
      <c r="R330" s="20">
        <v>2.2280000000000002</v>
      </c>
      <c r="S330" s="20">
        <v>0.39100000000000001</v>
      </c>
      <c r="T330" s="20">
        <v>0.14299999999999999</v>
      </c>
      <c r="U330" s="20">
        <v>0.85440000000000005</v>
      </c>
      <c r="V330" s="20">
        <v>0.49099999999999999</v>
      </c>
      <c r="W330" s="20">
        <v>1.3677999999999999</v>
      </c>
      <c r="X330" s="20">
        <v>0.84199999999999997</v>
      </c>
      <c r="Y330" s="20">
        <v>1.9965000000000002</v>
      </c>
      <c r="Z330" s="20">
        <v>1.492</v>
      </c>
      <c r="AA330" s="20">
        <v>3.2031999999999998</v>
      </c>
      <c r="AB330" s="20">
        <v>2.3490000000000002</v>
      </c>
    </row>
    <row r="331" spans="1:28">
      <c r="A331" s="2">
        <v>41341</v>
      </c>
      <c r="B331" s="20">
        <v>0.25</v>
      </c>
      <c r="C331" s="20">
        <v>8.1100000000000005E-2</v>
      </c>
      <c r="D331" s="20">
        <v>0</v>
      </c>
      <c r="E331" s="20">
        <v>0.20219999999999999</v>
      </c>
      <c r="F331" s="20">
        <v>8.6199999999999999E-2</v>
      </c>
      <c r="G331" s="20">
        <v>5.0000000000000001E-3</v>
      </c>
      <c r="H331" s="20">
        <v>0.28010000000000002</v>
      </c>
      <c r="I331" s="20">
        <v>0.1065</v>
      </c>
      <c r="J331" s="20">
        <v>1.0999999999999999E-2</v>
      </c>
      <c r="K331" s="20">
        <v>0.44740000000000002</v>
      </c>
      <c r="L331" s="20">
        <v>0.1472</v>
      </c>
      <c r="M331" s="20">
        <v>3.4000000000000002E-2</v>
      </c>
      <c r="N331" s="20">
        <v>0.73350000000000004</v>
      </c>
      <c r="O331" s="20">
        <v>0.25</v>
      </c>
      <c r="P331" s="20">
        <v>8.6999999999999994E-2</v>
      </c>
      <c r="Q331" s="20">
        <v>1.738</v>
      </c>
      <c r="R331" s="20">
        <v>2.1469999999999998</v>
      </c>
      <c r="S331" s="20">
        <v>0.39639999999999997</v>
      </c>
      <c r="T331" s="20">
        <v>0.151</v>
      </c>
      <c r="U331" s="20">
        <v>0.88519999999999999</v>
      </c>
      <c r="V331" s="20">
        <v>0.50800000000000001</v>
      </c>
      <c r="W331" s="20">
        <v>1.4106000000000001</v>
      </c>
      <c r="X331" s="20">
        <v>0.86699999999999999</v>
      </c>
      <c r="Y331" s="20">
        <v>2.0427</v>
      </c>
      <c r="Z331" s="20">
        <v>1.5249999999999999</v>
      </c>
      <c r="AA331" s="20">
        <v>3.2437999999999998</v>
      </c>
      <c r="AB331" s="20">
        <v>2.371</v>
      </c>
    </row>
    <row r="332" spans="1:28">
      <c r="A332" s="2">
        <v>41344</v>
      </c>
      <c r="B332" s="20">
        <v>0.25</v>
      </c>
      <c r="C332" s="20">
        <v>8.1100000000000005E-2</v>
      </c>
      <c r="D332" s="20">
        <v>-1.2999999999999999E-2</v>
      </c>
      <c r="E332" s="20">
        <v>0.20219999999999999</v>
      </c>
      <c r="F332" s="20">
        <v>9.1300000000000006E-2</v>
      </c>
      <c r="G332" s="20">
        <v>0</v>
      </c>
      <c r="H332" s="20">
        <v>0.28010000000000002</v>
      </c>
      <c r="I332" s="20">
        <v>0.1065</v>
      </c>
      <c r="J332" s="20">
        <v>1.7000000000000001E-2</v>
      </c>
      <c r="K332" s="20">
        <v>0.44690000000000002</v>
      </c>
      <c r="L332" s="20">
        <v>0.1472</v>
      </c>
      <c r="M332" s="20">
        <v>3.5999999999999997E-2</v>
      </c>
      <c r="N332" s="20">
        <v>0.73299999999999998</v>
      </c>
      <c r="O332" s="20">
        <v>0.254</v>
      </c>
      <c r="P332" s="20">
        <v>7.6999999999999999E-2</v>
      </c>
      <c r="Q332" s="20">
        <v>1.784</v>
      </c>
      <c r="R332" s="20">
        <v>2.1949999999999998</v>
      </c>
      <c r="S332" s="20">
        <v>0.40179999999999999</v>
      </c>
      <c r="T332" s="20">
        <v>0.13600000000000001</v>
      </c>
      <c r="U332" s="20">
        <v>0.89500000000000002</v>
      </c>
      <c r="V332" s="20">
        <v>0.49399999999999999</v>
      </c>
      <c r="W332" s="20">
        <v>1.4249000000000001</v>
      </c>
      <c r="X332" s="20">
        <v>0.85399999999999998</v>
      </c>
      <c r="Y332" s="20">
        <v>2.0575999999999999</v>
      </c>
      <c r="Z332" s="20">
        <v>1.516</v>
      </c>
      <c r="AA332" s="20">
        <v>3.2595999999999998</v>
      </c>
      <c r="AB332" s="20">
        <v>2.3919999999999999</v>
      </c>
    </row>
    <row r="333" spans="1:28">
      <c r="A333" s="2">
        <v>41345</v>
      </c>
      <c r="B333" s="20">
        <v>0.25</v>
      </c>
      <c r="C333" s="20">
        <v>8.1100000000000005E-2</v>
      </c>
      <c r="D333" s="20">
        <v>-1.2999999999999999E-2</v>
      </c>
      <c r="E333" s="20">
        <v>0.20319999999999999</v>
      </c>
      <c r="F333" s="20">
        <v>9.1300000000000006E-2</v>
      </c>
      <c r="G333" s="20">
        <v>-8.0000000000000002E-3</v>
      </c>
      <c r="H333" s="20">
        <v>0.28110000000000002</v>
      </c>
      <c r="I333" s="20">
        <v>0.1116</v>
      </c>
      <c r="J333" s="20">
        <v>1.9E-2</v>
      </c>
      <c r="K333" s="20">
        <v>0.44590000000000002</v>
      </c>
      <c r="L333" s="20">
        <v>0.1472</v>
      </c>
      <c r="M333" s="20">
        <v>3.1E-2</v>
      </c>
      <c r="N333" s="20">
        <v>0.73050000000000004</v>
      </c>
      <c r="O333" s="20">
        <v>0.254</v>
      </c>
      <c r="P333" s="20">
        <v>6.9000000000000006E-2</v>
      </c>
      <c r="Q333" s="20">
        <v>1.75</v>
      </c>
      <c r="R333" s="20">
        <v>2.2000000000000002</v>
      </c>
      <c r="S333" s="20">
        <v>0.39650000000000002</v>
      </c>
      <c r="T333" s="20">
        <v>0.11799999999999999</v>
      </c>
      <c r="U333" s="20">
        <v>0.86760000000000004</v>
      </c>
      <c r="V333" s="20">
        <v>0.45900000000000002</v>
      </c>
      <c r="W333" s="20">
        <v>1.3893</v>
      </c>
      <c r="X333" s="20">
        <v>0.81399999999999995</v>
      </c>
      <c r="Y333" s="20">
        <v>2.0156000000000001</v>
      </c>
      <c r="Z333" s="20">
        <v>1.4809999999999999</v>
      </c>
      <c r="AA333" s="20">
        <v>3.2130999999999998</v>
      </c>
      <c r="AB333" s="20">
        <v>2.36</v>
      </c>
    </row>
    <row r="334" spans="1:28">
      <c r="A334" s="2">
        <v>41346</v>
      </c>
      <c r="B334" s="20">
        <v>0.25</v>
      </c>
      <c r="C334" s="20">
        <v>8.6199999999999999E-2</v>
      </c>
      <c r="D334" s="20">
        <v>0</v>
      </c>
      <c r="E334" s="20">
        <v>0.20319999999999999</v>
      </c>
      <c r="F334" s="20">
        <v>8.6199999999999999E-2</v>
      </c>
      <c r="G334" s="20">
        <v>-4.0000000000000001E-3</v>
      </c>
      <c r="H334" s="20">
        <v>0.28010000000000002</v>
      </c>
      <c r="I334" s="20">
        <v>0.1116</v>
      </c>
      <c r="J334" s="20">
        <v>1.7999999999999999E-2</v>
      </c>
      <c r="K334" s="20">
        <v>0.44490000000000002</v>
      </c>
      <c r="L334" s="20">
        <v>0.1421</v>
      </c>
      <c r="M334" s="20">
        <v>3.5000000000000003E-2</v>
      </c>
      <c r="N334" s="20">
        <v>0.73</v>
      </c>
      <c r="O334" s="20">
        <v>0.25800000000000001</v>
      </c>
      <c r="P334" s="20">
        <v>5.8999999999999997E-2</v>
      </c>
      <c r="Q334" s="20">
        <v>1.8519999999999999</v>
      </c>
      <c r="R334" s="20">
        <v>2.2280000000000002</v>
      </c>
      <c r="S334" s="20">
        <v>0.41170000000000001</v>
      </c>
      <c r="T334" s="20">
        <v>0.111</v>
      </c>
      <c r="U334" s="20">
        <v>0.87580000000000002</v>
      </c>
      <c r="V334" s="20">
        <v>0.45500000000000002</v>
      </c>
      <c r="W334" s="20">
        <v>1.3940999999999999</v>
      </c>
      <c r="X334" s="20">
        <v>0.80900000000000005</v>
      </c>
      <c r="Y334" s="20">
        <v>2.0209000000000001</v>
      </c>
      <c r="Z334" s="20">
        <v>1.4809999999999999</v>
      </c>
      <c r="AA334" s="20">
        <v>3.2181000000000002</v>
      </c>
      <c r="AB334" s="20">
        <v>2.3650000000000002</v>
      </c>
    </row>
    <row r="335" spans="1:28">
      <c r="A335" s="2">
        <v>41347</v>
      </c>
      <c r="B335" s="20">
        <v>0.25</v>
      </c>
      <c r="C335" s="20">
        <v>7.5999999999999998E-2</v>
      </c>
      <c r="D335" s="20">
        <v>0</v>
      </c>
      <c r="E335" s="20">
        <v>0.20319999999999999</v>
      </c>
      <c r="F335" s="20">
        <v>9.1300000000000006E-2</v>
      </c>
      <c r="G335" s="20">
        <v>-4.0000000000000001E-3</v>
      </c>
      <c r="H335" s="20">
        <v>0.28010000000000002</v>
      </c>
      <c r="I335" s="20">
        <v>0.1065</v>
      </c>
      <c r="J335" s="20">
        <v>8.9999999999999993E-3</v>
      </c>
      <c r="K335" s="20">
        <v>0.44490000000000002</v>
      </c>
      <c r="L335" s="20">
        <v>0.1421</v>
      </c>
      <c r="M335" s="20">
        <v>4.1000000000000002E-2</v>
      </c>
      <c r="N335" s="20">
        <v>0.72899999999999998</v>
      </c>
      <c r="O335" s="20">
        <v>0.26200000000000001</v>
      </c>
      <c r="P335" s="20">
        <v>6.3E-2</v>
      </c>
      <c r="Q335" s="20">
        <v>1.804</v>
      </c>
      <c r="R335" s="20">
        <v>2.282</v>
      </c>
      <c r="S335" s="20">
        <v>0.41170000000000001</v>
      </c>
      <c r="T335" s="20">
        <v>0.11</v>
      </c>
      <c r="U335" s="20">
        <v>0.87260000000000004</v>
      </c>
      <c r="V335" s="20">
        <v>0.44800000000000001</v>
      </c>
      <c r="W335" s="20">
        <v>1.3894</v>
      </c>
      <c r="X335" s="20">
        <v>0.80100000000000005</v>
      </c>
      <c r="Y335" s="20">
        <v>2.0295999999999998</v>
      </c>
      <c r="Z335" s="20">
        <v>1.4729999999999999</v>
      </c>
      <c r="AA335" s="20">
        <v>3.2387999999999999</v>
      </c>
      <c r="AB335" s="20">
        <v>2.3620000000000001</v>
      </c>
    </row>
    <row r="336" spans="1:28">
      <c r="A336" s="2">
        <v>41348</v>
      </c>
      <c r="B336" s="20">
        <v>0.25</v>
      </c>
      <c r="C336" s="20">
        <v>7.0999999999999994E-2</v>
      </c>
      <c r="D336" s="20">
        <v>0</v>
      </c>
      <c r="E336" s="20">
        <v>0.20319999999999999</v>
      </c>
      <c r="F336" s="20">
        <v>8.1100000000000005E-2</v>
      </c>
      <c r="G336" s="20">
        <v>-4.0000000000000001E-3</v>
      </c>
      <c r="H336" s="20">
        <v>0.28010000000000002</v>
      </c>
      <c r="I336" s="20">
        <v>0.1065</v>
      </c>
      <c r="J336" s="20">
        <v>1.2E-2</v>
      </c>
      <c r="K336" s="20">
        <v>0.44490000000000002</v>
      </c>
      <c r="L336" s="20">
        <v>0.13700000000000001</v>
      </c>
      <c r="M336" s="20">
        <v>3.5000000000000003E-2</v>
      </c>
      <c r="N336" s="20">
        <v>0.73099999999999998</v>
      </c>
      <c r="O336" s="20">
        <v>0.25</v>
      </c>
      <c r="P336" s="20">
        <v>4.4999999999999998E-2</v>
      </c>
      <c r="Q336" s="20">
        <v>1.766</v>
      </c>
      <c r="R336" s="20">
        <v>2.3210000000000002</v>
      </c>
      <c r="S336" s="20">
        <v>0.39340000000000003</v>
      </c>
      <c r="T336" s="20">
        <v>9.5000000000000001E-2</v>
      </c>
      <c r="U336" s="20">
        <v>0.83069999999999999</v>
      </c>
      <c r="V336" s="20">
        <v>0.42899999999999999</v>
      </c>
      <c r="W336" s="20">
        <v>1.3445</v>
      </c>
      <c r="X336" s="20">
        <v>0.77900000000000003</v>
      </c>
      <c r="Y336" s="20">
        <v>1.9895</v>
      </c>
      <c r="Z336" s="20">
        <v>1.4550000000000001</v>
      </c>
      <c r="AA336" s="20">
        <v>3.2115</v>
      </c>
      <c r="AB336" s="20">
        <v>2.3540000000000001</v>
      </c>
    </row>
    <row r="337" spans="1:28">
      <c r="A337" s="2">
        <v>41351</v>
      </c>
      <c r="B337" s="20">
        <v>0.25</v>
      </c>
      <c r="C337" s="20">
        <v>6.59E-2</v>
      </c>
      <c r="D337" s="20">
        <v>0</v>
      </c>
      <c r="E337" s="20">
        <v>0.20319999999999999</v>
      </c>
      <c r="F337" s="20">
        <v>7.0999999999999994E-2</v>
      </c>
      <c r="G337" s="20">
        <v>0</v>
      </c>
      <c r="H337" s="20">
        <v>0.28010000000000002</v>
      </c>
      <c r="I337" s="20">
        <v>0.1014</v>
      </c>
      <c r="J337" s="20">
        <v>1.0999999999999999E-2</v>
      </c>
      <c r="K337" s="20">
        <v>0.44540000000000002</v>
      </c>
      <c r="L337" s="20">
        <v>0.13189999999999999</v>
      </c>
      <c r="M337" s="20">
        <v>3.3000000000000002E-2</v>
      </c>
      <c r="N337" s="20">
        <v>0.73150000000000004</v>
      </c>
      <c r="O337" s="20">
        <v>0.24199999999999999</v>
      </c>
      <c r="P337" s="20">
        <v>0.02</v>
      </c>
      <c r="Q337" s="20">
        <v>1.782</v>
      </c>
      <c r="R337" s="20">
        <v>2.3479999999999999</v>
      </c>
      <c r="S337" s="20">
        <v>0.37759999999999999</v>
      </c>
      <c r="T337" s="20">
        <v>6.5000000000000002E-2</v>
      </c>
      <c r="U337" s="20">
        <v>0.80479999999999996</v>
      </c>
      <c r="V337" s="20">
        <v>0.38300000000000001</v>
      </c>
      <c r="W337" s="20">
        <v>1.3089999999999999</v>
      </c>
      <c r="X337" s="20">
        <v>0.73</v>
      </c>
      <c r="Y337" s="20">
        <v>1.9546000000000001</v>
      </c>
      <c r="Z337" s="20">
        <v>1.407</v>
      </c>
      <c r="AA337" s="20">
        <v>3.1842999999999999</v>
      </c>
      <c r="AB337" s="20">
        <v>2.3069999999999999</v>
      </c>
    </row>
    <row r="338" spans="1:28">
      <c r="A338" s="2">
        <v>41352</v>
      </c>
      <c r="B338" s="20">
        <v>0.25</v>
      </c>
      <c r="C338" s="20">
        <v>6.08E-2</v>
      </c>
      <c r="D338" s="20">
        <v>0</v>
      </c>
      <c r="E338" s="20">
        <v>0.20369999999999999</v>
      </c>
      <c r="F338" s="20">
        <v>5.0700000000000002E-2</v>
      </c>
      <c r="G338" s="20">
        <v>0</v>
      </c>
      <c r="H338" s="20">
        <v>0.28210000000000002</v>
      </c>
      <c r="I338" s="20">
        <v>0.1014</v>
      </c>
      <c r="J338" s="20">
        <v>0.02</v>
      </c>
      <c r="K338" s="20">
        <v>0.44790000000000002</v>
      </c>
      <c r="L338" s="20">
        <v>0.12690000000000001</v>
      </c>
      <c r="M338" s="20">
        <v>4.3999999999999997E-2</v>
      </c>
      <c r="N338" s="20">
        <v>0.73499999999999999</v>
      </c>
      <c r="O338" s="20">
        <v>0.2379</v>
      </c>
      <c r="P338" s="20">
        <v>2E-3</v>
      </c>
      <c r="Q338" s="20">
        <v>1.8820000000000001</v>
      </c>
      <c r="R338" s="20">
        <v>2.3919999999999999</v>
      </c>
      <c r="S338" s="20">
        <v>0.36449999999999999</v>
      </c>
      <c r="T338" s="20">
        <v>4.1000000000000002E-2</v>
      </c>
      <c r="U338" s="20">
        <v>0.77580000000000005</v>
      </c>
      <c r="V338" s="20">
        <v>0.33900000000000002</v>
      </c>
      <c r="W338" s="20">
        <v>1.2641</v>
      </c>
      <c r="X338" s="20">
        <v>0.67700000000000005</v>
      </c>
      <c r="Y338" s="20">
        <v>1.9016999999999999</v>
      </c>
      <c r="Z338" s="20">
        <v>1.3460000000000001</v>
      </c>
      <c r="AA338" s="20">
        <v>3.1280999999999999</v>
      </c>
      <c r="AB338" s="20">
        <v>2.2160000000000002</v>
      </c>
    </row>
    <row r="339" spans="1:28">
      <c r="A339" s="2">
        <v>41353</v>
      </c>
      <c r="B339" s="20">
        <v>0.25</v>
      </c>
      <c r="C339" s="20">
        <v>7.5999999999999998E-2</v>
      </c>
      <c r="D339" s="20">
        <v>-0.01</v>
      </c>
      <c r="E339" s="20">
        <v>0.20469999999999999</v>
      </c>
      <c r="F339" s="20">
        <v>6.59E-2</v>
      </c>
      <c r="G339" s="20">
        <v>0</v>
      </c>
      <c r="H339" s="20">
        <v>0.28410000000000002</v>
      </c>
      <c r="I339" s="20">
        <v>0.1065</v>
      </c>
      <c r="J339" s="20">
        <v>0.01</v>
      </c>
      <c r="K339" s="20">
        <v>0.44790000000000002</v>
      </c>
      <c r="L339" s="20">
        <v>0.13189999999999999</v>
      </c>
      <c r="M339" s="20">
        <v>3.5999999999999997E-2</v>
      </c>
      <c r="N339" s="20">
        <v>0.73699999999999999</v>
      </c>
      <c r="O339" s="20">
        <v>0.246</v>
      </c>
      <c r="P339" s="20">
        <v>2.1000000000000001E-2</v>
      </c>
      <c r="Q339" s="20">
        <v>1.827</v>
      </c>
      <c r="R339" s="20">
        <v>2.3370000000000002</v>
      </c>
      <c r="S339" s="20">
        <v>0.37759999999999999</v>
      </c>
      <c r="T339" s="20">
        <v>6.5000000000000002E-2</v>
      </c>
      <c r="U339" s="20">
        <v>0.80979999999999996</v>
      </c>
      <c r="V339" s="20">
        <v>0.376</v>
      </c>
      <c r="W339" s="20">
        <v>1.3136999999999999</v>
      </c>
      <c r="X339" s="20">
        <v>0.71699999999999997</v>
      </c>
      <c r="Y339" s="20">
        <v>1.9581</v>
      </c>
      <c r="Z339" s="20">
        <v>1.387</v>
      </c>
      <c r="AA339" s="20">
        <v>3.1983000000000001</v>
      </c>
      <c r="AB339" s="20">
        <v>2.2669999999999999</v>
      </c>
    </row>
    <row r="340" spans="1:28">
      <c r="A340" s="2">
        <v>41354</v>
      </c>
      <c r="B340" s="20">
        <v>0.25</v>
      </c>
      <c r="C340" s="20">
        <v>7.0999999999999994E-2</v>
      </c>
      <c r="D340" s="20">
        <v>0</v>
      </c>
      <c r="E340" s="20">
        <v>0.20419999999999999</v>
      </c>
      <c r="F340" s="20">
        <v>6.59E-2</v>
      </c>
      <c r="G340" s="20">
        <v>-5.0000000000000001E-3</v>
      </c>
      <c r="H340" s="20">
        <v>0.28410000000000002</v>
      </c>
      <c r="I340" s="20">
        <v>0.1065</v>
      </c>
      <c r="J340" s="20">
        <v>0.01</v>
      </c>
      <c r="K340" s="20">
        <v>0.44740000000000002</v>
      </c>
      <c r="L340" s="20">
        <v>0.12690000000000001</v>
      </c>
      <c r="M340" s="20">
        <v>3.4000000000000002E-2</v>
      </c>
      <c r="N340" s="20">
        <v>0.73550000000000004</v>
      </c>
      <c r="O340" s="20">
        <v>0.246</v>
      </c>
      <c r="P340" s="20">
        <v>2.8000000000000001E-2</v>
      </c>
      <c r="Q340" s="20">
        <v>1.796</v>
      </c>
      <c r="R340" s="20">
        <v>2.29</v>
      </c>
      <c r="S340" s="20">
        <v>0.36969999999999997</v>
      </c>
      <c r="T340" s="20">
        <v>6.6000000000000003E-2</v>
      </c>
      <c r="U340" s="20">
        <v>0.78549999999999998</v>
      </c>
      <c r="V340" s="20">
        <v>0.371</v>
      </c>
      <c r="W340" s="20">
        <v>1.2711999999999999</v>
      </c>
      <c r="X340" s="20">
        <v>0.70199999999999996</v>
      </c>
      <c r="Y340" s="20">
        <v>1.9112</v>
      </c>
      <c r="Z340" s="20">
        <v>1.365</v>
      </c>
      <c r="AA340" s="20">
        <v>3.1322000000000001</v>
      </c>
      <c r="AB340" s="20">
        <v>2.2229999999999999</v>
      </c>
    </row>
    <row r="341" spans="1:28">
      <c r="A341" s="2">
        <v>41355</v>
      </c>
      <c r="B341" s="20">
        <v>0.25</v>
      </c>
      <c r="C341" s="20">
        <v>6.59E-2</v>
      </c>
      <c r="D341" s="20">
        <v>0</v>
      </c>
      <c r="E341" s="20">
        <v>0.20419999999999999</v>
      </c>
      <c r="F341" s="20">
        <v>6.59E-2</v>
      </c>
      <c r="G341" s="20">
        <v>5.0000000000000001E-3</v>
      </c>
      <c r="H341" s="20">
        <v>0.28460000000000002</v>
      </c>
      <c r="I341" s="20">
        <v>0.1014</v>
      </c>
      <c r="J341" s="20">
        <v>0.01</v>
      </c>
      <c r="K341" s="20">
        <v>0.44790000000000002</v>
      </c>
      <c r="L341" s="20">
        <v>0.12690000000000001</v>
      </c>
      <c r="M341" s="20">
        <v>3.6999999999999998E-2</v>
      </c>
      <c r="N341" s="20">
        <v>0.73750000000000004</v>
      </c>
      <c r="O341" s="20">
        <v>0.25</v>
      </c>
      <c r="P341" s="20">
        <v>2.8000000000000001E-2</v>
      </c>
      <c r="Q341" s="20">
        <v>1.7469999999999999</v>
      </c>
      <c r="R341" s="20">
        <v>2.2909999999999999</v>
      </c>
      <c r="S341" s="20">
        <v>0.38030000000000003</v>
      </c>
      <c r="T341" s="20">
        <v>7.8E-2</v>
      </c>
      <c r="U341" s="20">
        <v>0.79530000000000001</v>
      </c>
      <c r="V341" s="20">
        <v>0.38500000000000001</v>
      </c>
      <c r="W341" s="20">
        <v>1.2806999999999999</v>
      </c>
      <c r="X341" s="20">
        <v>0.71</v>
      </c>
      <c r="Y341" s="20">
        <v>1.925</v>
      </c>
      <c r="Z341" s="20">
        <v>1.379</v>
      </c>
      <c r="AA341" s="20">
        <v>3.1476000000000002</v>
      </c>
      <c r="AB341" s="20">
        <v>2.2439999999999998</v>
      </c>
    </row>
    <row r="342" spans="1:28">
      <c r="A342" s="2">
        <v>41358</v>
      </c>
      <c r="B342" s="20">
        <v>0.25</v>
      </c>
      <c r="C342" s="20">
        <v>5.5800000000000002E-2</v>
      </c>
      <c r="D342" s="20">
        <v>-1.9E-2</v>
      </c>
      <c r="E342" s="20">
        <v>0.20419999999999999</v>
      </c>
      <c r="F342" s="20">
        <v>6.08E-2</v>
      </c>
      <c r="G342" s="20">
        <v>4.0000000000000001E-3</v>
      </c>
      <c r="H342" s="20">
        <v>0.28310000000000002</v>
      </c>
      <c r="I342" s="20">
        <v>0.1014</v>
      </c>
      <c r="J342" s="20">
        <v>-6.0000000000000001E-3</v>
      </c>
      <c r="K342" s="20">
        <v>0.44590000000000002</v>
      </c>
      <c r="L342" s="20">
        <v>0.12690000000000001</v>
      </c>
      <c r="M342" s="20">
        <v>3.3000000000000002E-2</v>
      </c>
      <c r="N342" s="20">
        <v>0.73099999999999998</v>
      </c>
      <c r="O342" s="20">
        <v>0.2419</v>
      </c>
      <c r="P342" s="20">
        <v>0.01</v>
      </c>
      <c r="Q342" s="20">
        <v>1.8140000000000001</v>
      </c>
      <c r="R342" s="20">
        <v>2.3540000000000001</v>
      </c>
      <c r="S342" s="20">
        <v>0.375</v>
      </c>
      <c r="T342" s="20">
        <v>5.2999999999999999E-2</v>
      </c>
      <c r="U342" s="20">
        <v>0.78559999999999997</v>
      </c>
      <c r="V342" s="20">
        <v>0.34100000000000003</v>
      </c>
      <c r="W342" s="20">
        <v>1.2711999999999999</v>
      </c>
      <c r="X342" s="20">
        <v>0.65800000000000003</v>
      </c>
      <c r="Y342" s="20">
        <v>1.9198</v>
      </c>
      <c r="Z342" s="20">
        <v>1.327</v>
      </c>
      <c r="AA342" s="20">
        <v>3.1484000000000001</v>
      </c>
      <c r="AB342" s="20">
        <v>2.2280000000000002</v>
      </c>
    </row>
    <row r="343" spans="1:28">
      <c r="A343" s="2">
        <v>41359</v>
      </c>
      <c r="B343" s="20">
        <v>0.25</v>
      </c>
      <c r="C343" s="20">
        <v>5.5800000000000002E-2</v>
      </c>
      <c r="D343" s="20">
        <v>-0.02</v>
      </c>
      <c r="E343" s="20">
        <v>0.20369999999999999</v>
      </c>
      <c r="F343" s="20">
        <v>7.0999999999999994E-2</v>
      </c>
      <c r="G343" s="20">
        <v>8.0000000000000002E-3</v>
      </c>
      <c r="H343" s="20">
        <v>0.28360000000000002</v>
      </c>
      <c r="I343" s="20">
        <v>0.1065</v>
      </c>
      <c r="J343" s="20">
        <v>-5.0000000000000001E-3</v>
      </c>
      <c r="K343" s="20">
        <v>0.44590000000000002</v>
      </c>
      <c r="L343" s="20">
        <v>0.1268</v>
      </c>
      <c r="M343" s="20">
        <v>3.4000000000000002E-2</v>
      </c>
      <c r="N343" s="20">
        <v>0.73250000000000004</v>
      </c>
      <c r="O343" s="20">
        <v>0.24590000000000001</v>
      </c>
      <c r="P343" s="20">
        <v>6.0000000000000001E-3</v>
      </c>
      <c r="Q343" s="20">
        <v>1.782</v>
      </c>
      <c r="R343" s="20">
        <v>2.3170000000000002</v>
      </c>
      <c r="S343" s="20">
        <v>0.36969999999999997</v>
      </c>
      <c r="T343" s="20">
        <v>4.9000000000000002E-2</v>
      </c>
      <c r="U343" s="20">
        <v>0.77429999999999999</v>
      </c>
      <c r="V343" s="20">
        <v>0.34899999999999998</v>
      </c>
      <c r="W343" s="20">
        <v>1.2570999999999999</v>
      </c>
      <c r="X343" s="20">
        <v>0.67100000000000004</v>
      </c>
      <c r="Y343" s="20">
        <v>1.9094</v>
      </c>
      <c r="Z343" s="20">
        <v>1.345</v>
      </c>
      <c r="AA343" s="20">
        <v>3.1427</v>
      </c>
      <c r="AB343" s="20">
        <v>2.258</v>
      </c>
    </row>
    <row r="344" spans="1:28">
      <c r="A344" s="2">
        <v>41360</v>
      </c>
      <c r="B344" s="20">
        <v>0.25</v>
      </c>
      <c r="C344" s="20">
        <v>5.5800000000000002E-2</v>
      </c>
      <c r="D344" s="20">
        <v>-8.0000000000000002E-3</v>
      </c>
      <c r="E344" s="20">
        <v>0.20369999999999999</v>
      </c>
      <c r="F344" s="20">
        <v>8.6199999999999999E-2</v>
      </c>
      <c r="G344" s="20">
        <v>0</v>
      </c>
      <c r="H344" s="20">
        <v>0.28360000000000002</v>
      </c>
      <c r="I344" s="20">
        <v>0.1065</v>
      </c>
      <c r="J344" s="20">
        <v>-6.0000000000000001E-3</v>
      </c>
      <c r="K344" s="20">
        <v>0.44490000000000002</v>
      </c>
      <c r="L344" s="20">
        <v>0.12180000000000001</v>
      </c>
      <c r="M344" s="20">
        <v>2.3E-2</v>
      </c>
      <c r="N344" s="20">
        <v>0.73150000000000004</v>
      </c>
      <c r="O344" s="20">
        <v>0.2422</v>
      </c>
      <c r="P344" s="20">
        <v>-0.02</v>
      </c>
      <c r="Q344" s="20">
        <v>1.956</v>
      </c>
      <c r="R344" s="20">
        <v>2.4430000000000001</v>
      </c>
      <c r="S344" s="20">
        <v>0.35110000000000002</v>
      </c>
      <c r="T344" s="20">
        <v>1.4E-2</v>
      </c>
      <c r="U344" s="20">
        <v>0.73380000000000001</v>
      </c>
      <c r="V344" s="20">
        <v>0.28799999999999998</v>
      </c>
      <c r="W344" s="20">
        <v>1.2028000000000001</v>
      </c>
      <c r="X344" s="20">
        <v>0.59899999999999998</v>
      </c>
      <c r="Y344" s="20">
        <v>1.8454000000000002</v>
      </c>
      <c r="Z344" s="20">
        <v>1.27</v>
      </c>
      <c r="AA344" s="20">
        <v>3.0878999999999999</v>
      </c>
      <c r="AB344" s="20">
        <v>2.1859999999999999</v>
      </c>
    </row>
    <row r="345" spans="1:28">
      <c r="A345" s="2">
        <v>41361</v>
      </c>
      <c r="B345" s="20">
        <v>0.25</v>
      </c>
      <c r="C345" s="20">
        <v>2.53E-2</v>
      </c>
      <c r="D345" s="20">
        <v>-2.5999999999999999E-2</v>
      </c>
      <c r="E345" s="20">
        <v>0.20369999999999999</v>
      </c>
      <c r="F345" s="20">
        <v>7.0999999999999994E-2</v>
      </c>
      <c r="G345" s="20">
        <v>-4.0000000000000001E-3</v>
      </c>
      <c r="H345" s="20">
        <v>0.28260000000000002</v>
      </c>
      <c r="I345" s="20">
        <v>0.1014</v>
      </c>
      <c r="J345" s="20">
        <v>-1.4E-2</v>
      </c>
      <c r="K345" s="20">
        <v>0.44490000000000002</v>
      </c>
      <c r="L345" s="20">
        <v>0.12180000000000001</v>
      </c>
      <c r="M345" s="20">
        <v>1.9E-2</v>
      </c>
      <c r="N345" s="20">
        <v>0.73150000000000004</v>
      </c>
      <c r="O345" s="20">
        <v>0.2422</v>
      </c>
      <c r="P345" s="20">
        <v>-2.3E-2</v>
      </c>
      <c r="Q345" s="20">
        <v>1.905</v>
      </c>
      <c r="R345" s="20">
        <v>2.411</v>
      </c>
      <c r="S345" s="20">
        <v>0.34839999999999999</v>
      </c>
      <c r="T345" s="20">
        <v>2.1999999999999999E-2</v>
      </c>
      <c r="U345" s="20">
        <v>0.76439999999999997</v>
      </c>
      <c r="V345" s="20">
        <v>0.312</v>
      </c>
      <c r="W345" s="20">
        <v>1.2121999999999999</v>
      </c>
      <c r="X345" s="20">
        <v>0.61899999999999999</v>
      </c>
      <c r="Y345" s="20">
        <v>1.8487</v>
      </c>
      <c r="Z345" s="20">
        <v>1.2889999999999999</v>
      </c>
      <c r="AA345" s="20">
        <v>3.1023000000000001</v>
      </c>
      <c r="AB345" s="20">
        <v>2.218</v>
      </c>
    </row>
    <row r="346" spans="1:28">
      <c r="A346" s="2">
        <v>41362</v>
      </c>
      <c r="B346" s="20">
        <v>0.25</v>
      </c>
      <c r="C346" s="20">
        <v>2.53E-2</v>
      </c>
      <c r="D346" s="20">
        <v>-2.5999999999999999E-2</v>
      </c>
      <c r="E346" s="20">
        <v>0.20369999999999999</v>
      </c>
      <c r="F346" s="20">
        <v>7.0999999999999994E-2</v>
      </c>
      <c r="G346" s="20">
        <v>-4.0000000000000001E-3</v>
      </c>
      <c r="H346" s="20">
        <v>0.28260000000000002</v>
      </c>
      <c r="I346" s="20">
        <v>0.1014</v>
      </c>
      <c r="J346" s="20">
        <v>-1.4E-2</v>
      </c>
      <c r="K346" s="20">
        <v>0.44490000000000002</v>
      </c>
      <c r="L346" s="20">
        <v>0.12180000000000001</v>
      </c>
      <c r="M346" s="20">
        <v>1.9E-2</v>
      </c>
      <c r="N346" s="20">
        <v>0.73150000000000004</v>
      </c>
      <c r="O346" s="20">
        <v>0.24210000000000001</v>
      </c>
      <c r="P346" s="20">
        <v>-2.3E-2</v>
      </c>
      <c r="Q346" s="20">
        <v>1.905</v>
      </c>
      <c r="R346" s="20">
        <v>2.411</v>
      </c>
      <c r="S346" s="20">
        <v>0.34839999999999999</v>
      </c>
      <c r="T346" s="20">
        <v>2.1999999999999999E-2</v>
      </c>
      <c r="U346" s="20">
        <v>0.76439999999999997</v>
      </c>
      <c r="V346" s="20">
        <v>0.312</v>
      </c>
      <c r="W346" s="20">
        <v>1.2121</v>
      </c>
      <c r="X346" s="20">
        <v>0.61899999999999999</v>
      </c>
      <c r="Y346" s="20">
        <v>1.8486</v>
      </c>
      <c r="Z346" s="20">
        <v>1.2889999999999999</v>
      </c>
      <c r="AA346" s="20">
        <v>3.1023000000000001</v>
      </c>
      <c r="AB346" s="20">
        <v>2.218</v>
      </c>
    </row>
    <row r="347" spans="1:28">
      <c r="A347" s="2">
        <v>41365</v>
      </c>
      <c r="B347" s="20">
        <v>0.25</v>
      </c>
      <c r="C347" s="20">
        <v>5.5800000000000002E-2</v>
      </c>
      <c r="D347" s="20">
        <v>-2.5999999999999999E-2</v>
      </c>
      <c r="E347" s="20">
        <v>0.20369999999999999</v>
      </c>
      <c r="F347" s="20">
        <v>4.5600000000000002E-2</v>
      </c>
      <c r="G347" s="20">
        <v>-4.0000000000000001E-3</v>
      </c>
      <c r="H347" s="20">
        <v>0.28260000000000002</v>
      </c>
      <c r="I347" s="20">
        <v>0.1014</v>
      </c>
      <c r="J347" s="20">
        <v>-1.4E-2</v>
      </c>
      <c r="K347" s="20">
        <v>0.44490000000000002</v>
      </c>
      <c r="L347" s="20">
        <v>0.1268</v>
      </c>
      <c r="M347" s="20">
        <v>1.9E-2</v>
      </c>
      <c r="N347" s="20">
        <v>0.73150000000000004</v>
      </c>
      <c r="O347" s="20">
        <v>0.2382</v>
      </c>
      <c r="P347" s="20">
        <v>-2.3E-2</v>
      </c>
      <c r="Q347" s="20">
        <v>1.905</v>
      </c>
      <c r="R347" s="20">
        <v>2.411</v>
      </c>
      <c r="S347" s="20">
        <v>0.34570000000000001</v>
      </c>
      <c r="T347" s="20">
        <v>2.1999999999999999E-2</v>
      </c>
      <c r="U347" s="20">
        <v>0.75160000000000005</v>
      </c>
      <c r="V347" s="20">
        <v>0.312</v>
      </c>
      <c r="W347" s="20">
        <v>1.2255</v>
      </c>
      <c r="X347" s="20">
        <v>0.61899999999999999</v>
      </c>
      <c r="Y347" s="20">
        <v>1.8313999999999999</v>
      </c>
      <c r="Z347" s="20">
        <v>1.2889999999999999</v>
      </c>
      <c r="AA347" s="20">
        <v>3.0743</v>
      </c>
      <c r="AB347" s="20">
        <v>2.218</v>
      </c>
    </row>
    <row r="348" spans="1:28">
      <c r="A348" s="2">
        <v>41366</v>
      </c>
      <c r="B348" s="20">
        <v>0.25</v>
      </c>
      <c r="C348" s="20">
        <v>5.5800000000000002E-2</v>
      </c>
      <c r="D348" s="20">
        <v>-1.7999999999999999E-2</v>
      </c>
      <c r="E348" s="20">
        <v>0.20269999999999999</v>
      </c>
      <c r="F348" s="20">
        <v>8.6199999999999999E-2</v>
      </c>
      <c r="G348" s="20">
        <v>0</v>
      </c>
      <c r="H348" s="20">
        <v>0.28210000000000002</v>
      </c>
      <c r="I348" s="20">
        <v>0.1014</v>
      </c>
      <c r="J348" s="20">
        <v>-1.7000000000000001E-2</v>
      </c>
      <c r="K348" s="20">
        <v>0.44390000000000002</v>
      </c>
      <c r="L348" s="20">
        <v>0.1268</v>
      </c>
      <c r="M348" s="20">
        <v>2.1000000000000001E-2</v>
      </c>
      <c r="N348" s="20">
        <v>0.72799999999999998</v>
      </c>
      <c r="O348" s="20">
        <v>0.2382</v>
      </c>
      <c r="P348" s="20">
        <v>-6.0000000000000001E-3</v>
      </c>
      <c r="Q348" s="20">
        <v>1.758</v>
      </c>
      <c r="R348" s="20">
        <v>2.2269999999999999</v>
      </c>
      <c r="S348" s="20">
        <v>0.3483</v>
      </c>
      <c r="T348" s="20">
        <v>4.2000000000000003E-2</v>
      </c>
      <c r="U348" s="20">
        <v>0.76919999999999999</v>
      </c>
      <c r="V348" s="20">
        <v>0.33300000000000002</v>
      </c>
      <c r="W348" s="20">
        <v>1.2490999999999999</v>
      </c>
      <c r="X348" s="20">
        <v>0.63600000000000001</v>
      </c>
      <c r="Y348" s="20">
        <v>1.859</v>
      </c>
      <c r="Z348" s="20">
        <v>1.3069999999999999</v>
      </c>
      <c r="AA348" s="20">
        <v>3.0998999999999999</v>
      </c>
      <c r="AB348" s="20">
        <v>2.2410000000000001</v>
      </c>
    </row>
    <row r="349" spans="1:28">
      <c r="A349" s="2">
        <v>41367</v>
      </c>
      <c r="B349" s="20">
        <v>0.25</v>
      </c>
      <c r="C349" s="20">
        <v>5.5800000000000002E-2</v>
      </c>
      <c r="D349" s="20">
        <v>0</v>
      </c>
      <c r="E349" s="20">
        <v>0.20169999999999999</v>
      </c>
      <c r="F349" s="20">
        <v>5.5800000000000002E-2</v>
      </c>
      <c r="G349" s="20">
        <v>1.2999999999999999E-2</v>
      </c>
      <c r="H349" s="20">
        <v>0.28110000000000002</v>
      </c>
      <c r="I349" s="20">
        <v>9.1300000000000006E-2</v>
      </c>
      <c r="J349" s="20">
        <v>-1.4E-2</v>
      </c>
      <c r="K349" s="20">
        <v>0.44240000000000002</v>
      </c>
      <c r="L349" s="20">
        <v>0.12690000000000001</v>
      </c>
      <c r="M349" s="20">
        <v>1.9E-2</v>
      </c>
      <c r="N349" s="20">
        <v>0.72499999999999998</v>
      </c>
      <c r="O349" s="20">
        <v>0.22639999999999999</v>
      </c>
      <c r="P349" s="20">
        <v>-1E-3</v>
      </c>
      <c r="Q349" s="20">
        <v>1.6560000000000001</v>
      </c>
      <c r="R349" s="20">
        <v>2.181</v>
      </c>
      <c r="S349" s="20">
        <v>0.32969999999999999</v>
      </c>
      <c r="T349" s="20">
        <v>3.7999999999999999E-2</v>
      </c>
      <c r="U349" s="20">
        <v>0.72440000000000004</v>
      </c>
      <c r="V349" s="20">
        <v>0.318</v>
      </c>
      <c r="W349" s="20">
        <v>1.1951000000000001</v>
      </c>
      <c r="X349" s="20">
        <v>0.62</v>
      </c>
      <c r="Y349" s="20">
        <v>1.8106</v>
      </c>
      <c r="Z349" s="20">
        <v>1.288</v>
      </c>
      <c r="AA349" s="20">
        <v>3.052</v>
      </c>
      <c r="AB349" s="20">
        <v>2.2429999999999999</v>
      </c>
    </row>
    <row r="350" spans="1:28">
      <c r="A350" s="2">
        <v>41368</v>
      </c>
      <c r="B350" s="20">
        <v>0.25</v>
      </c>
      <c r="C350" s="20">
        <v>5.5800000000000002E-2</v>
      </c>
      <c r="D350" s="20">
        <v>0</v>
      </c>
      <c r="E350" s="20">
        <v>0.20030000000000001</v>
      </c>
      <c r="F350" s="20">
        <v>6.08E-2</v>
      </c>
      <c r="G350" s="20">
        <v>5.0000000000000001E-3</v>
      </c>
      <c r="H350" s="20">
        <v>0.28039999999999998</v>
      </c>
      <c r="I350" s="20">
        <v>9.64E-2</v>
      </c>
      <c r="J350" s="20">
        <v>-1.9E-2</v>
      </c>
      <c r="K350" s="20">
        <v>0.44240000000000002</v>
      </c>
      <c r="L350" s="20">
        <v>0.13189999999999999</v>
      </c>
      <c r="M350" s="20">
        <v>8.9999999999999993E-3</v>
      </c>
      <c r="N350" s="20">
        <v>0.72299999999999998</v>
      </c>
      <c r="O350" s="20">
        <v>0.2263</v>
      </c>
      <c r="P350" s="20">
        <v>-0.01</v>
      </c>
      <c r="Q350" s="20">
        <v>1.5699999999999998</v>
      </c>
      <c r="R350" s="20">
        <v>2.1269999999999998</v>
      </c>
      <c r="S350" s="20">
        <v>0.3216</v>
      </c>
      <c r="T350" s="20">
        <v>2.1999999999999999E-2</v>
      </c>
      <c r="U350" s="20">
        <v>0.69569999999999999</v>
      </c>
      <c r="V350" s="20">
        <v>0.27900000000000003</v>
      </c>
      <c r="W350" s="20">
        <v>1.1507000000000001</v>
      </c>
      <c r="X350" s="20">
        <v>0.57499999999999996</v>
      </c>
      <c r="Y350" s="20">
        <v>1.7625</v>
      </c>
      <c r="Z350" s="20">
        <v>1.2389999999999999</v>
      </c>
      <c r="AA350" s="20">
        <v>2.9874000000000001</v>
      </c>
      <c r="AB350" s="20">
        <v>2.206</v>
      </c>
    </row>
    <row r="351" spans="1:28">
      <c r="A351" s="2">
        <v>41369</v>
      </c>
      <c r="B351" s="20">
        <v>0.25</v>
      </c>
      <c r="C351" s="20">
        <v>4.5600000000000002E-2</v>
      </c>
      <c r="D351" s="20">
        <v>0</v>
      </c>
      <c r="E351" s="20">
        <v>0.20030000000000001</v>
      </c>
      <c r="F351" s="20">
        <v>6.08E-2</v>
      </c>
      <c r="G351" s="20">
        <v>1.7999999999999999E-2</v>
      </c>
      <c r="H351" s="20">
        <v>0.27939999999999998</v>
      </c>
      <c r="I351" s="20">
        <v>9.1300000000000006E-2</v>
      </c>
      <c r="J351" s="20">
        <v>-1.4E-2</v>
      </c>
      <c r="K351" s="20">
        <v>0.44190000000000002</v>
      </c>
      <c r="L351" s="20">
        <v>0.12690000000000001</v>
      </c>
      <c r="M351" s="20">
        <v>1.9E-2</v>
      </c>
      <c r="N351" s="20">
        <v>0.72099999999999997</v>
      </c>
      <c r="O351" s="20">
        <v>0.22819999999999999</v>
      </c>
      <c r="P351" s="20">
        <v>1.2999999999999999E-2</v>
      </c>
      <c r="Q351" s="20">
        <v>1.4849999999999999</v>
      </c>
      <c r="R351" s="20">
        <v>2.0329999999999999</v>
      </c>
      <c r="S351" s="20">
        <v>0.3241</v>
      </c>
      <c r="T351" s="20">
        <v>0.04</v>
      </c>
      <c r="U351" s="20">
        <v>0.69079999999999997</v>
      </c>
      <c r="V351" s="20">
        <v>0.28699999999999998</v>
      </c>
      <c r="W351" s="20">
        <v>1.125</v>
      </c>
      <c r="X351" s="20">
        <v>0.56499999999999995</v>
      </c>
      <c r="Y351" s="20">
        <v>1.7128000000000001</v>
      </c>
      <c r="Z351" s="20">
        <v>1.212</v>
      </c>
      <c r="AA351" s="20">
        <v>2.875</v>
      </c>
      <c r="AB351" s="20">
        <v>2.0880000000000001</v>
      </c>
    </row>
    <row r="352" spans="1:28">
      <c r="A352" s="2">
        <v>41372</v>
      </c>
      <c r="B352" s="20">
        <v>0.25</v>
      </c>
      <c r="C352" s="20">
        <v>4.0599999999999997E-2</v>
      </c>
      <c r="D352" s="20">
        <v>-2.1000000000000001E-2</v>
      </c>
      <c r="E352" s="20">
        <v>0.20030000000000001</v>
      </c>
      <c r="F352" s="20">
        <v>5.5800000000000002E-2</v>
      </c>
      <c r="G352" s="20">
        <v>4.0000000000000001E-3</v>
      </c>
      <c r="H352" s="20">
        <v>0.27939999999999998</v>
      </c>
      <c r="I352" s="20">
        <v>9.1300000000000006E-2</v>
      </c>
      <c r="J352" s="20">
        <v>2E-3</v>
      </c>
      <c r="K352" s="20">
        <v>0.44190000000000002</v>
      </c>
      <c r="L352" s="20">
        <v>0.12690000000000001</v>
      </c>
      <c r="M352" s="20">
        <v>1.9E-2</v>
      </c>
      <c r="N352" s="20">
        <v>0.72099999999999997</v>
      </c>
      <c r="O352" s="20">
        <v>0.23019999999999999</v>
      </c>
      <c r="P352" s="20">
        <v>2.3E-2</v>
      </c>
      <c r="Q352" s="20">
        <v>1.4590000000000001</v>
      </c>
      <c r="R352" s="20">
        <v>2.0289999999999999</v>
      </c>
      <c r="S352" s="20">
        <v>0.33210000000000001</v>
      </c>
      <c r="T352" s="20">
        <v>6.6000000000000003E-2</v>
      </c>
      <c r="U352" s="20">
        <v>0.70520000000000005</v>
      </c>
      <c r="V352" s="20">
        <v>0.313</v>
      </c>
      <c r="W352" s="20">
        <v>1.1554</v>
      </c>
      <c r="X352" s="20">
        <v>0.68799999999999994</v>
      </c>
      <c r="Y352" s="20">
        <v>1.746</v>
      </c>
      <c r="Z352" s="20">
        <v>1.2370000000000001</v>
      </c>
      <c r="AA352" s="20">
        <v>2.9146999999999998</v>
      </c>
      <c r="AB352" s="20">
        <v>2.0979999999999999</v>
      </c>
    </row>
    <row r="353" spans="1:28">
      <c r="A353" s="2">
        <v>41373</v>
      </c>
      <c r="B353" s="20">
        <v>0.25</v>
      </c>
      <c r="C353" s="20">
        <v>4.5600000000000002E-2</v>
      </c>
      <c r="D353" s="20">
        <v>-1.0999999999999999E-2</v>
      </c>
      <c r="E353" s="20">
        <v>0.1993</v>
      </c>
      <c r="F353" s="20">
        <v>6.08E-2</v>
      </c>
      <c r="G353" s="20">
        <v>0</v>
      </c>
      <c r="H353" s="20">
        <v>0.27810000000000001</v>
      </c>
      <c r="I353" s="20">
        <v>9.1300000000000006E-2</v>
      </c>
      <c r="J353" s="20">
        <v>4.0000000000000001E-3</v>
      </c>
      <c r="K353" s="20">
        <v>0.44190000000000002</v>
      </c>
      <c r="L353" s="20">
        <v>0.12180000000000001</v>
      </c>
      <c r="M353" s="20">
        <v>1.4E-2</v>
      </c>
      <c r="N353" s="20">
        <v>0.72099999999999997</v>
      </c>
      <c r="O353" s="20">
        <v>0.2301</v>
      </c>
      <c r="P353" s="20">
        <v>3.1E-2</v>
      </c>
      <c r="Q353" s="20">
        <v>1.4870000000000001</v>
      </c>
      <c r="R353" s="20">
        <v>2.09</v>
      </c>
      <c r="S353" s="20">
        <v>0.33210000000000001</v>
      </c>
      <c r="T353" s="20">
        <v>7.8E-2</v>
      </c>
      <c r="U353" s="20">
        <v>0.69879999999999998</v>
      </c>
      <c r="V353" s="20">
        <v>0.33200000000000002</v>
      </c>
      <c r="W353" s="20">
        <v>1.1531</v>
      </c>
      <c r="X353" s="20">
        <v>0.71</v>
      </c>
      <c r="Y353" s="20">
        <v>1.7502</v>
      </c>
      <c r="Z353" s="20">
        <v>1.26</v>
      </c>
      <c r="AA353" s="20">
        <v>2.9377</v>
      </c>
      <c r="AB353" s="20">
        <v>2.125</v>
      </c>
    </row>
    <row r="354" spans="1:28">
      <c r="A354" s="2">
        <v>41374</v>
      </c>
      <c r="B354" s="20">
        <v>0.25</v>
      </c>
      <c r="C354" s="20">
        <v>6.08E-2</v>
      </c>
      <c r="D354" s="20">
        <v>-1.6E-2</v>
      </c>
      <c r="E354" s="20">
        <v>0.1993</v>
      </c>
      <c r="F354" s="20">
        <v>6.59E-2</v>
      </c>
      <c r="G354" s="20">
        <v>-4.0000000000000001E-3</v>
      </c>
      <c r="H354" s="20">
        <v>0.27710000000000001</v>
      </c>
      <c r="I354" s="20">
        <v>9.1300000000000006E-2</v>
      </c>
      <c r="J354" s="20">
        <v>4.0000000000000001E-3</v>
      </c>
      <c r="K354" s="20">
        <v>0.43990000000000001</v>
      </c>
      <c r="L354" s="20">
        <v>0.12690000000000001</v>
      </c>
      <c r="M354" s="20">
        <v>1.2999999999999999E-2</v>
      </c>
      <c r="N354" s="20">
        <v>0.72099999999999997</v>
      </c>
      <c r="O354" s="20">
        <v>0.2301</v>
      </c>
      <c r="P354" s="20">
        <v>4.8000000000000001E-2</v>
      </c>
      <c r="Q354" s="20">
        <v>1.4370000000000001</v>
      </c>
      <c r="R354" s="20">
        <v>2.0590000000000002</v>
      </c>
      <c r="S354" s="20">
        <v>0.35220000000000001</v>
      </c>
      <c r="T354" s="20">
        <v>0.1</v>
      </c>
      <c r="U354" s="20">
        <v>0.73399999999999999</v>
      </c>
      <c r="V354" s="20">
        <v>0.36599999999999999</v>
      </c>
      <c r="W354" s="20">
        <v>1.1976</v>
      </c>
      <c r="X354" s="20">
        <v>0.748</v>
      </c>
      <c r="Y354" s="20">
        <v>1.8033999999999999</v>
      </c>
      <c r="Z354" s="20">
        <v>1.304</v>
      </c>
      <c r="AA354" s="20">
        <v>3.0030000000000001</v>
      </c>
      <c r="AB354" s="20">
        <v>2.1909999999999998</v>
      </c>
    </row>
    <row r="355" spans="1:28">
      <c r="A355" s="2">
        <v>41375</v>
      </c>
      <c r="B355" s="20">
        <v>0.25</v>
      </c>
      <c r="C355" s="20">
        <v>5.0700000000000002E-2</v>
      </c>
      <c r="D355" s="20">
        <v>-1.7999999999999999E-2</v>
      </c>
      <c r="E355" s="20">
        <v>0.19869999999999999</v>
      </c>
      <c r="F355" s="20">
        <v>6.08E-2</v>
      </c>
      <c r="G355" s="20">
        <v>0</v>
      </c>
      <c r="H355" s="20">
        <v>0.27710000000000001</v>
      </c>
      <c r="I355" s="20">
        <v>9.1300000000000006E-2</v>
      </c>
      <c r="J355" s="20">
        <v>1E-3</v>
      </c>
      <c r="K355" s="20">
        <v>0.43890000000000001</v>
      </c>
      <c r="L355" s="20">
        <v>0.12180000000000001</v>
      </c>
      <c r="M355" s="20">
        <v>1.2999999999999999E-2</v>
      </c>
      <c r="N355" s="20">
        <v>0.72</v>
      </c>
      <c r="O355" s="20">
        <v>0.2301</v>
      </c>
      <c r="P355" s="20">
        <v>0.03</v>
      </c>
      <c r="Q355" s="20">
        <v>1.44</v>
      </c>
      <c r="R355" s="20">
        <v>2.0880000000000001</v>
      </c>
      <c r="S355" s="20">
        <v>0.34689999999999999</v>
      </c>
      <c r="T355" s="20">
        <v>8.4000000000000005E-2</v>
      </c>
      <c r="U355" s="20">
        <v>0.72589999999999999</v>
      </c>
      <c r="V355" s="20">
        <v>0.35299999999999998</v>
      </c>
      <c r="W355" s="20">
        <v>1.1836</v>
      </c>
      <c r="X355" s="20">
        <v>0.74</v>
      </c>
      <c r="Y355" s="20">
        <v>1.7887</v>
      </c>
      <c r="Z355" s="20">
        <v>1.3009999999999999</v>
      </c>
      <c r="AA355" s="20">
        <v>2.9952000000000001</v>
      </c>
      <c r="AB355" s="20">
        <v>2.2109999999999999</v>
      </c>
    </row>
    <row r="356" spans="1:28">
      <c r="A356" s="2">
        <v>41376</v>
      </c>
      <c r="B356" s="20">
        <v>0.25</v>
      </c>
      <c r="C356" s="20">
        <v>4.0599999999999997E-2</v>
      </c>
      <c r="D356" s="20">
        <v>-1.9E-2</v>
      </c>
      <c r="E356" s="20">
        <v>0.19969999999999999</v>
      </c>
      <c r="F356" s="20">
        <v>6.08E-2</v>
      </c>
      <c r="G356" s="20">
        <v>0</v>
      </c>
      <c r="H356" s="20">
        <v>0.27760000000000001</v>
      </c>
      <c r="I356" s="20">
        <v>9.1300000000000006E-2</v>
      </c>
      <c r="J356" s="20">
        <v>5.0000000000000001E-3</v>
      </c>
      <c r="K356" s="20">
        <v>0.43790000000000001</v>
      </c>
      <c r="L356" s="20">
        <v>0.1167</v>
      </c>
      <c r="M356" s="20">
        <v>8.9999999999999993E-3</v>
      </c>
      <c r="N356" s="20">
        <v>0.71899999999999997</v>
      </c>
      <c r="O356" s="20">
        <v>0.22600000000000001</v>
      </c>
      <c r="P356" s="20">
        <v>1.6E-2</v>
      </c>
      <c r="Q356" s="20">
        <v>1.456</v>
      </c>
      <c r="R356" s="20">
        <v>2.0870000000000002</v>
      </c>
      <c r="S356" s="20">
        <v>0.33119999999999999</v>
      </c>
      <c r="T356" s="20">
        <v>0.06</v>
      </c>
      <c r="U356" s="20">
        <v>0.68740000000000001</v>
      </c>
      <c r="V356" s="20">
        <v>0.318</v>
      </c>
      <c r="W356" s="20">
        <v>1.1296999999999999</v>
      </c>
      <c r="X356" s="20">
        <v>0.69799999999999995</v>
      </c>
      <c r="Y356" s="20">
        <v>1.7208000000000001</v>
      </c>
      <c r="Z356" s="20">
        <v>1.26</v>
      </c>
      <c r="AA356" s="20">
        <v>2.9177</v>
      </c>
      <c r="AB356" s="20">
        <v>2.1890000000000001</v>
      </c>
    </row>
    <row r="357" spans="1:28">
      <c r="A357" s="2">
        <v>41379</v>
      </c>
      <c r="B357" s="20">
        <v>0.25</v>
      </c>
      <c r="C357" s="20">
        <v>3.5499999999999997E-2</v>
      </c>
      <c r="D357" s="20">
        <v>-1.9E-2</v>
      </c>
      <c r="E357" s="20">
        <v>0.19969999999999999</v>
      </c>
      <c r="F357" s="20">
        <v>5.5800000000000002E-2</v>
      </c>
      <c r="G357" s="20">
        <v>-4.0000000000000001E-3</v>
      </c>
      <c r="H357" s="20">
        <v>0.27760000000000001</v>
      </c>
      <c r="I357" s="20">
        <v>8.6199999999999999E-2</v>
      </c>
      <c r="J357" s="20">
        <v>2E-3</v>
      </c>
      <c r="K357" s="20">
        <v>0.43790000000000001</v>
      </c>
      <c r="L357" s="20">
        <v>0.1116</v>
      </c>
      <c r="M357" s="20">
        <v>8.0000000000000002E-3</v>
      </c>
      <c r="N357" s="20">
        <v>0.71899999999999997</v>
      </c>
      <c r="O357" s="20">
        <v>0.218</v>
      </c>
      <c r="P357" s="20">
        <v>1.6E-2</v>
      </c>
      <c r="Q357" s="20">
        <v>1.4530000000000001</v>
      </c>
      <c r="R357" s="20">
        <v>2.1030000000000002</v>
      </c>
      <c r="S357" s="20">
        <v>0.32079999999999997</v>
      </c>
      <c r="T357" s="20">
        <v>5.6000000000000001E-2</v>
      </c>
      <c r="U357" s="20">
        <v>0.67610000000000003</v>
      </c>
      <c r="V357" s="20">
        <v>0.30599999999999999</v>
      </c>
      <c r="W357" s="20">
        <v>1.1015999999999999</v>
      </c>
      <c r="X357" s="20">
        <v>0.68300000000000005</v>
      </c>
      <c r="Y357" s="20">
        <v>1.6798</v>
      </c>
      <c r="Z357" s="20">
        <v>1.2450000000000001</v>
      </c>
      <c r="AA357" s="20">
        <v>2.859</v>
      </c>
      <c r="AB357" s="20">
        <v>2.1779999999999999</v>
      </c>
    </row>
    <row r="358" spans="1:28">
      <c r="A358" s="2">
        <v>41380</v>
      </c>
      <c r="B358" s="20">
        <v>0.25</v>
      </c>
      <c r="C358" s="20">
        <v>3.5499999999999997E-2</v>
      </c>
      <c r="D358" s="20">
        <v>-0.02</v>
      </c>
      <c r="E358" s="20">
        <v>0.20019999999999999</v>
      </c>
      <c r="F358" s="20">
        <v>5.0700000000000002E-2</v>
      </c>
      <c r="G358" s="20">
        <v>4.0000000000000001E-3</v>
      </c>
      <c r="H358" s="20">
        <v>0.27710000000000001</v>
      </c>
      <c r="I358" s="20">
        <v>8.6199999999999999E-2</v>
      </c>
      <c r="J358" s="20">
        <v>4.0000000000000001E-3</v>
      </c>
      <c r="K358" s="20">
        <v>0.43640000000000001</v>
      </c>
      <c r="L358" s="20">
        <v>0.1116</v>
      </c>
      <c r="M358" s="20">
        <v>1.2E-2</v>
      </c>
      <c r="N358" s="20">
        <v>0.71750000000000003</v>
      </c>
      <c r="O358" s="20">
        <v>0.22589999999999999</v>
      </c>
      <c r="P358" s="20">
        <v>2.9000000000000001E-2</v>
      </c>
      <c r="Q358" s="20">
        <v>1.4330000000000001</v>
      </c>
      <c r="R358" s="20">
        <v>2.0760000000000001</v>
      </c>
      <c r="S358" s="20">
        <v>0.33400000000000002</v>
      </c>
      <c r="T358" s="20">
        <v>7.5999999999999998E-2</v>
      </c>
      <c r="U358" s="20">
        <v>0.70179999999999998</v>
      </c>
      <c r="V358" s="20">
        <v>0.34300000000000003</v>
      </c>
      <c r="W358" s="20">
        <v>1.139</v>
      </c>
      <c r="X358" s="20">
        <v>0.72</v>
      </c>
      <c r="Y358" s="20">
        <v>1.7223999999999999</v>
      </c>
      <c r="Z358" s="20">
        <v>1.2770000000000001</v>
      </c>
      <c r="AA358" s="20">
        <v>2.9092000000000002</v>
      </c>
      <c r="AB358" s="20">
        <v>2.194</v>
      </c>
    </row>
    <row r="359" spans="1:28">
      <c r="A359" s="2">
        <v>41381</v>
      </c>
      <c r="B359" s="20">
        <v>0.25</v>
      </c>
      <c r="C359" s="20">
        <v>4.5600000000000002E-2</v>
      </c>
      <c r="D359" s="20">
        <v>-2.1000000000000001E-2</v>
      </c>
      <c r="E359" s="20">
        <v>0.19919999999999999</v>
      </c>
      <c r="F359" s="20">
        <v>5.0700000000000002E-2</v>
      </c>
      <c r="G359" s="20">
        <v>-4.0000000000000001E-3</v>
      </c>
      <c r="H359" s="20">
        <v>0.27610000000000001</v>
      </c>
      <c r="I359" s="20">
        <v>8.6199999999999999E-2</v>
      </c>
      <c r="J359" s="20">
        <v>-1E-3</v>
      </c>
      <c r="K359" s="20">
        <v>0.43290000000000001</v>
      </c>
      <c r="L359" s="20">
        <v>0.1116</v>
      </c>
      <c r="M359" s="20">
        <v>8.0000000000000002E-3</v>
      </c>
      <c r="N359" s="20">
        <v>0.71499999999999997</v>
      </c>
      <c r="O359" s="20">
        <v>0.22589999999999999</v>
      </c>
      <c r="P359" s="20">
        <v>7.0000000000000001E-3</v>
      </c>
      <c r="Q359" s="20">
        <v>1.37</v>
      </c>
      <c r="R359" s="20">
        <v>2.0190000000000001</v>
      </c>
      <c r="S359" s="20">
        <v>0.33400000000000002</v>
      </c>
      <c r="T359" s="20">
        <v>4.8000000000000001E-2</v>
      </c>
      <c r="U359" s="20">
        <v>0.69210000000000005</v>
      </c>
      <c r="V359" s="20">
        <v>0.29699999999999999</v>
      </c>
      <c r="W359" s="20">
        <v>1.1179999999999999</v>
      </c>
      <c r="X359" s="20">
        <v>0.67400000000000004</v>
      </c>
      <c r="Y359" s="20">
        <v>1.6949999999999998</v>
      </c>
      <c r="Z359" s="20">
        <v>1.228</v>
      </c>
      <c r="AA359" s="20">
        <v>2.8778999999999999</v>
      </c>
      <c r="AB359" s="20">
        <v>2.1819999999999999</v>
      </c>
    </row>
    <row r="360" spans="1:28">
      <c r="A360" s="2">
        <v>41382</v>
      </c>
      <c r="B360" s="20">
        <v>0.25</v>
      </c>
      <c r="C360" s="20">
        <v>2.53E-2</v>
      </c>
      <c r="D360" s="20">
        <v>-2.4E-2</v>
      </c>
      <c r="E360" s="20">
        <v>0.19919999999999999</v>
      </c>
      <c r="F360" s="20">
        <v>5.0700000000000002E-2</v>
      </c>
      <c r="G360" s="20">
        <v>-5.0000000000000001E-3</v>
      </c>
      <c r="H360" s="20">
        <v>0.27610000000000001</v>
      </c>
      <c r="I360" s="20">
        <v>8.1100000000000005E-2</v>
      </c>
      <c r="J360" s="20">
        <v>-1E-3</v>
      </c>
      <c r="K360" s="20">
        <v>0.43290000000000001</v>
      </c>
      <c r="L360" s="20">
        <v>0.1065</v>
      </c>
      <c r="M360" s="20">
        <v>0.01</v>
      </c>
      <c r="N360" s="20">
        <v>0.71499999999999997</v>
      </c>
      <c r="O360" s="20">
        <v>0.22589999999999999</v>
      </c>
      <c r="P360" s="20">
        <v>1.4E-2</v>
      </c>
      <c r="Q360" s="20">
        <v>1.3320000000000001</v>
      </c>
      <c r="R360" s="20">
        <v>2.0230000000000001</v>
      </c>
      <c r="S360" s="20">
        <v>0.33679999999999999</v>
      </c>
      <c r="T360" s="20">
        <v>5.1999999999999998E-2</v>
      </c>
      <c r="U360" s="20">
        <v>0.69530000000000003</v>
      </c>
      <c r="V360" s="20">
        <v>0.30099999999999999</v>
      </c>
      <c r="W360" s="20">
        <v>1.1133</v>
      </c>
      <c r="X360" s="20">
        <v>0.67200000000000004</v>
      </c>
      <c r="Y360" s="20">
        <v>1.6846999999999999</v>
      </c>
      <c r="Z360" s="20">
        <v>1.226</v>
      </c>
      <c r="AA360" s="20">
        <v>2.8597000000000001</v>
      </c>
      <c r="AB360" s="20">
        <v>2.17</v>
      </c>
    </row>
    <row r="361" spans="1:28">
      <c r="A361" s="2">
        <v>41383</v>
      </c>
      <c r="B361" s="20">
        <v>0.25</v>
      </c>
      <c r="C361" s="20">
        <v>3.04E-2</v>
      </c>
      <c r="D361" s="20">
        <v>-2.5000000000000001E-2</v>
      </c>
      <c r="E361" s="20">
        <v>0.19919999999999999</v>
      </c>
      <c r="F361" s="20">
        <v>4.5600000000000002E-2</v>
      </c>
      <c r="G361" s="20">
        <v>-8.9999999999999993E-3</v>
      </c>
      <c r="H361" s="20">
        <v>0.27610000000000001</v>
      </c>
      <c r="I361" s="20">
        <v>8.1100000000000005E-2</v>
      </c>
      <c r="J361" s="20">
        <v>-2E-3</v>
      </c>
      <c r="K361" s="20">
        <v>0.43340000000000001</v>
      </c>
      <c r="L361" s="20">
        <v>0.1065</v>
      </c>
      <c r="M361" s="20">
        <v>0.01</v>
      </c>
      <c r="N361" s="20">
        <v>0.71499999999999997</v>
      </c>
      <c r="O361" s="20">
        <v>0.2298</v>
      </c>
      <c r="P361" s="20">
        <v>2.1999999999999999E-2</v>
      </c>
      <c r="Q361" s="20">
        <v>1.323</v>
      </c>
      <c r="R361" s="20">
        <v>1.9969999999999999</v>
      </c>
      <c r="S361" s="20">
        <v>0.34489999999999998</v>
      </c>
      <c r="T361" s="20">
        <v>6.6000000000000003E-2</v>
      </c>
      <c r="U361" s="20">
        <v>0.70650000000000002</v>
      </c>
      <c r="V361" s="20">
        <v>0.32800000000000001</v>
      </c>
      <c r="W361" s="20">
        <v>1.1344000000000001</v>
      </c>
      <c r="X361" s="20">
        <v>0.69599999999999995</v>
      </c>
      <c r="Y361" s="20">
        <v>1.7048999999999999</v>
      </c>
      <c r="Z361" s="20">
        <v>1.2509999999999999</v>
      </c>
      <c r="AA361" s="20">
        <v>2.8847</v>
      </c>
      <c r="AB361" s="20">
        <v>2.198</v>
      </c>
    </row>
    <row r="362" spans="1:28">
      <c r="A362" s="2">
        <v>41386</v>
      </c>
      <c r="B362" s="20">
        <v>0.25</v>
      </c>
      <c r="C362" s="20">
        <v>3.04E-2</v>
      </c>
      <c r="D362" s="20">
        <v>-1.7000000000000001E-2</v>
      </c>
      <c r="E362" s="20">
        <v>0.19919999999999999</v>
      </c>
      <c r="F362" s="20">
        <v>4.5600000000000002E-2</v>
      </c>
      <c r="G362" s="20">
        <v>-8.9999999999999993E-3</v>
      </c>
      <c r="H362" s="20">
        <v>0.27510000000000001</v>
      </c>
      <c r="I362" s="20">
        <v>8.1100000000000005E-2</v>
      </c>
      <c r="J362" s="20">
        <v>-8.0000000000000002E-3</v>
      </c>
      <c r="K362" s="20">
        <v>0.43290000000000001</v>
      </c>
      <c r="L362" s="20">
        <v>0.10150000000000001</v>
      </c>
      <c r="M362" s="20">
        <v>8.0000000000000002E-3</v>
      </c>
      <c r="N362" s="20">
        <v>0.71550000000000002</v>
      </c>
      <c r="O362" s="20">
        <v>0.22170000000000001</v>
      </c>
      <c r="P362" s="20">
        <v>1.0999999999999999E-2</v>
      </c>
      <c r="Q362" s="20">
        <v>1.2190000000000001</v>
      </c>
      <c r="R362" s="20">
        <v>1.9370000000000001</v>
      </c>
      <c r="S362" s="20">
        <v>0.33439999999999998</v>
      </c>
      <c r="T362" s="20">
        <v>5.3999999999999999E-2</v>
      </c>
      <c r="U362" s="20">
        <v>0.68869999999999998</v>
      </c>
      <c r="V362" s="20">
        <v>0.30199999999999999</v>
      </c>
      <c r="W362" s="20">
        <v>1.1155999999999999</v>
      </c>
      <c r="X362" s="20">
        <v>0.67300000000000004</v>
      </c>
      <c r="Y362" s="20">
        <v>1.6928999999999998</v>
      </c>
      <c r="Z362" s="20">
        <v>1.232</v>
      </c>
      <c r="AA362" s="20">
        <v>2.8778000000000001</v>
      </c>
      <c r="AB362" s="20">
        <v>2.1669999999999998</v>
      </c>
    </row>
    <row r="363" spans="1:28">
      <c r="A363" s="2">
        <v>41387</v>
      </c>
      <c r="B363" s="20">
        <v>0.25</v>
      </c>
      <c r="C363" s="20">
        <v>3.5499999999999997E-2</v>
      </c>
      <c r="D363" s="20">
        <v>-1.7999999999999999E-2</v>
      </c>
      <c r="E363" s="20">
        <v>0.20019999999999999</v>
      </c>
      <c r="F363" s="20">
        <v>4.5600000000000002E-2</v>
      </c>
      <c r="G363" s="20">
        <v>-8.9999999999999993E-3</v>
      </c>
      <c r="H363" s="20">
        <v>0.27560000000000001</v>
      </c>
      <c r="I363" s="20">
        <v>8.1100000000000005E-2</v>
      </c>
      <c r="J363" s="20">
        <v>-0.01</v>
      </c>
      <c r="K363" s="20">
        <v>0.43140000000000001</v>
      </c>
      <c r="L363" s="20">
        <v>0.10150000000000001</v>
      </c>
      <c r="M363" s="20">
        <v>8.0000000000000002E-3</v>
      </c>
      <c r="N363" s="20">
        <v>0.71099999999999997</v>
      </c>
      <c r="O363" s="20">
        <v>0.22570000000000001</v>
      </c>
      <c r="P363" s="20">
        <v>1.7999999999999999E-2</v>
      </c>
      <c r="Q363" s="20">
        <v>1.1479999999999999</v>
      </c>
      <c r="R363" s="20">
        <v>1.857</v>
      </c>
      <c r="S363" s="20">
        <v>0.3372</v>
      </c>
      <c r="T363" s="20">
        <v>6.9000000000000006E-2</v>
      </c>
      <c r="U363" s="20">
        <v>0.69840000000000002</v>
      </c>
      <c r="V363" s="20">
        <v>0.33300000000000002</v>
      </c>
      <c r="W363" s="20">
        <v>1.1273</v>
      </c>
      <c r="X363" s="20">
        <v>0.70099999999999996</v>
      </c>
      <c r="Y363" s="20">
        <v>1.7065000000000001</v>
      </c>
      <c r="Z363" s="20">
        <v>1.26</v>
      </c>
      <c r="AA363" s="20">
        <v>2.903</v>
      </c>
      <c r="AB363" s="20">
        <v>2.1840000000000002</v>
      </c>
    </row>
    <row r="364" spans="1:28">
      <c r="A364" s="2">
        <v>41388</v>
      </c>
      <c r="B364" s="20">
        <v>0.25</v>
      </c>
      <c r="C364" s="20">
        <v>4.5600000000000002E-2</v>
      </c>
      <c r="D364" s="20">
        <v>-2.8000000000000001E-2</v>
      </c>
      <c r="E364" s="20">
        <v>0.19819999999999999</v>
      </c>
      <c r="F364" s="20">
        <v>5.0700000000000002E-2</v>
      </c>
      <c r="G364" s="20">
        <v>-0.01</v>
      </c>
      <c r="H364" s="20">
        <v>0.27560000000000001</v>
      </c>
      <c r="I364" s="20">
        <v>8.1100000000000005E-2</v>
      </c>
      <c r="J364" s="20">
        <v>-1.4999999999999999E-2</v>
      </c>
      <c r="K364" s="20">
        <v>0.43140000000000001</v>
      </c>
      <c r="L364" s="20">
        <v>0.1065</v>
      </c>
      <c r="M364" s="20">
        <v>3.0000000000000001E-3</v>
      </c>
      <c r="N364" s="20">
        <v>0.71199999999999997</v>
      </c>
      <c r="O364" s="20">
        <v>0.22689999999999999</v>
      </c>
      <c r="P364" s="20">
        <v>1.2E-2</v>
      </c>
      <c r="Q364" s="20">
        <v>1.2429999999999999</v>
      </c>
      <c r="R364" s="20">
        <v>1.895</v>
      </c>
      <c r="S364" s="20">
        <v>0.33460000000000001</v>
      </c>
      <c r="T364" s="20">
        <v>5.8999999999999997E-2</v>
      </c>
      <c r="U364" s="20">
        <v>0.69189999999999996</v>
      </c>
      <c r="V364" s="20">
        <v>0.315</v>
      </c>
      <c r="W364" s="20">
        <v>1.1226</v>
      </c>
      <c r="X364" s="20">
        <v>0.68200000000000005</v>
      </c>
      <c r="Y364" s="20">
        <v>1.7046999999999999</v>
      </c>
      <c r="Z364" s="20">
        <v>1.238</v>
      </c>
      <c r="AA364" s="20">
        <v>2.8952999999999998</v>
      </c>
      <c r="AB364" s="20">
        <v>2.1549999999999998</v>
      </c>
    </row>
    <row r="365" spans="1:28">
      <c r="A365" s="2">
        <v>41389</v>
      </c>
      <c r="B365" s="20">
        <v>0.25</v>
      </c>
      <c r="C365" s="20">
        <v>3.04E-2</v>
      </c>
      <c r="D365" s="20">
        <v>-2.3E-2</v>
      </c>
      <c r="E365" s="20">
        <v>0.19819999999999999</v>
      </c>
      <c r="F365" s="20">
        <v>5.0700000000000002E-2</v>
      </c>
      <c r="G365" s="20">
        <v>-0.01</v>
      </c>
      <c r="H365" s="20">
        <v>0.27560000000000001</v>
      </c>
      <c r="I365" s="20">
        <v>8.1100000000000005E-2</v>
      </c>
      <c r="J365" s="20">
        <v>-1.7000000000000001E-2</v>
      </c>
      <c r="K365" s="20">
        <v>0.4304</v>
      </c>
      <c r="L365" s="20">
        <v>0.10150000000000001</v>
      </c>
      <c r="M365" s="20">
        <v>1E-3</v>
      </c>
      <c r="N365" s="20">
        <v>0.71099999999999997</v>
      </c>
      <c r="O365" s="20">
        <v>0.22489999999999999</v>
      </c>
      <c r="P365" s="20">
        <v>1.2E-2</v>
      </c>
      <c r="Q365" s="20">
        <v>1.2969999999999999</v>
      </c>
      <c r="R365" s="20">
        <v>1.9100000000000001</v>
      </c>
      <c r="S365" s="20">
        <v>0.33200000000000002</v>
      </c>
      <c r="T365" s="20">
        <v>6.0999999999999999E-2</v>
      </c>
      <c r="U365" s="20">
        <v>0.71099999999999997</v>
      </c>
      <c r="V365" s="20">
        <v>0.32300000000000001</v>
      </c>
      <c r="W365" s="20">
        <v>1.1179000000000001</v>
      </c>
      <c r="X365" s="20">
        <v>0.68600000000000005</v>
      </c>
      <c r="Y365" s="20">
        <v>1.708</v>
      </c>
      <c r="Z365" s="20">
        <v>1.238</v>
      </c>
      <c r="AA365" s="20">
        <v>2.9045000000000001</v>
      </c>
      <c r="AB365" s="20">
        <v>2.1480000000000001</v>
      </c>
    </row>
    <row r="366" spans="1:28">
      <c r="A366" s="2">
        <v>41390</v>
      </c>
      <c r="B366" s="20">
        <v>0.25</v>
      </c>
      <c r="C366" s="20">
        <v>3.04E-2</v>
      </c>
      <c r="D366" s="20">
        <v>-3.5999999999999997E-2</v>
      </c>
      <c r="E366" s="20">
        <v>0.19819999999999999</v>
      </c>
      <c r="F366" s="20">
        <v>5.0700000000000002E-2</v>
      </c>
      <c r="G366" s="20">
        <v>-5.0000000000000001E-3</v>
      </c>
      <c r="H366" s="20">
        <v>0.27560000000000001</v>
      </c>
      <c r="I366" s="20">
        <v>8.1100000000000005E-2</v>
      </c>
      <c r="J366" s="20">
        <v>-0.02</v>
      </c>
      <c r="K366" s="20">
        <v>0.4304</v>
      </c>
      <c r="L366" s="20">
        <v>0.10150000000000001</v>
      </c>
      <c r="M366" s="20">
        <v>2E-3</v>
      </c>
      <c r="N366" s="20">
        <v>0.71050000000000002</v>
      </c>
      <c r="O366" s="20">
        <v>0.2112</v>
      </c>
      <c r="P366" s="20">
        <v>0</v>
      </c>
      <c r="Q366" s="20">
        <v>1.2690000000000001</v>
      </c>
      <c r="R366" s="20">
        <v>1.901</v>
      </c>
      <c r="S366" s="20">
        <v>0.31359999999999999</v>
      </c>
      <c r="T366" s="20">
        <v>4.4999999999999998E-2</v>
      </c>
      <c r="U366" s="20">
        <v>0.68069999999999997</v>
      </c>
      <c r="V366" s="20">
        <v>0.30399999999999999</v>
      </c>
      <c r="W366" s="20">
        <v>1.1041000000000001</v>
      </c>
      <c r="X366" s="20">
        <v>0.65800000000000003</v>
      </c>
      <c r="Y366" s="20">
        <v>1.6633</v>
      </c>
      <c r="Z366" s="20">
        <v>1.206</v>
      </c>
      <c r="AA366" s="20">
        <v>2.8611</v>
      </c>
      <c r="AB366" s="20">
        <v>2.1139999999999999</v>
      </c>
    </row>
    <row r="367" spans="1:28">
      <c r="A367" s="2">
        <v>41393</v>
      </c>
      <c r="B367" s="20">
        <v>0.25</v>
      </c>
      <c r="C367" s="20">
        <v>1.52E-2</v>
      </c>
      <c r="D367" s="20">
        <v>-2.7E-2</v>
      </c>
      <c r="E367" s="20">
        <v>0.19819999999999999</v>
      </c>
      <c r="F367" s="20">
        <v>5.0700000000000002E-2</v>
      </c>
      <c r="G367" s="20">
        <v>-1.7000000000000001E-2</v>
      </c>
      <c r="H367" s="20">
        <v>0.27410000000000001</v>
      </c>
      <c r="I367" s="20">
        <v>7.6100000000000001E-2</v>
      </c>
      <c r="J367" s="20">
        <v>-2.1000000000000001E-2</v>
      </c>
      <c r="K367" s="20">
        <v>0.4299</v>
      </c>
      <c r="L367" s="20">
        <v>0.10150000000000001</v>
      </c>
      <c r="M367" s="20">
        <v>7.0000000000000001E-3</v>
      </c>
      <c r="N367" s="20">
        <v>0.70850000000000002</v>
      </c>
      <c r="O367" s="20">
        <v>0.2072</v>
      </c>
      <c r="P367" s="20">
        <v>0</v>
      </c>
      <c r="Q367" s="20">
        <v>1.141</v>
      </c>
      <c r="R367" s="20">
        <v>1.7410000000000001</v>
      </c>
      <c r="S367" s="20">
        <v>0.31109999999999999</v>
      </c>
      <c r="T367" s="20">
        <v>4.7E-2</v>
      </c>
      <c r="U367" s="20">
        <v>0.67589999999999995</v>
      </c>
      <c r="V367" s="20">
        <v>0.313</v>
      </c>
      <c r="W367" s="20">
        <v>1.1041000000000001</v>
      </c>
      <c r="X367" s="20">
        <v>0.66</v>
      </c>
      <c r="Y367" s="20">
        <v>1.6701000000000001</v>
      </c>
      <c r="Z367" s="20">
        <v>1.204</v>
      </c>
      <c r="AA367" s="20">
        <v>2.8784999999999998</v>
      </c>
      <c r="AB367" s="20">
        <v>2.105</v>
      </c>
    </row>
    <row r="368" spans="1:28">
      <c r="A368" s="2">
        <v>41394</v>
      </c>
      <c r="B368" s="20">
        <v>0.25</v>
      </c>
      <c r="C368" s="20">
        <v>3.04E-2</v>
      </c>
      <c r="D368" s="20">
        <v>-2.8000000000000001E-2</v>
      </c>
      <c r="E368" s="20">
        <v>0.19819999999999999</v>
      </c>
      <c r="F368" s="20">
        <v>4.5600000000000002E-2</v>
      </c>
      <c r="G368" s="20">
        <v>-2.1999999999999999E-2</v>
      </c>
      <c r="H368" s="20">
        <v>0.27310000000000001</v>
      </c>
      <c r="I368" s="20">
        <v>7.6100000000000001E-2</v>
      </c>
      <c r="J368" s="20">
        <v>-2.5000000000000001E-2</v>
      </c>
      <c r="K368" s="20">
        <v>0.4254</v>
      </c>
      <c r="L368" s="20">
        <v>0.10150000000000001</v>
      </c>
      <c r="M368" s="20">
        <v>1.2E-2</v>
      </c>
      <c r="N368" s="20">
        <v>0.70450000000000002</v>
      </c>
      <c r="O368" s="20">
        <v>0.2074</v>
      </c>
      <c r="P368" s="20">
        <v>1.2E-2</v>
      </c>
      <c r="Q368" s="20">
        <v>1.083</v>
      </c>
      <c r="R368" s="20">
        <v>1.673</v>
      </c>
      <c r="S368" s="20">
        <v>0.30580000000000002</v>
      </c>
      <c r="T368" s="20">
        <v>5.8000000000000003E-2</v>
      </c>
      <c r="U368" s="20">
        <v>0.67600000000000005</v>
      </c>
      <c r="V368" s="20">
        <v>0.33400000000000002</v>
      </c>
      <c r="W368" s="20">
        <v>1.1087</v>
      </c>
      <c r="X368" s="20">
        <v>0.67200000000000004</v>
      </c>
      <c r="Y368" s="20">
        <v>1.6717</v>
      </c>
      <c r="Z368" s="20">
        <v>1.216</v>
      </c>
      <c r="AA368" s="20">
        <v>2.8761999999999999</v>
      </c>
      <c r="AB368" s="20">
        <v>2.1040000000000001</v>
      </c>
    </row>
    <row r="369" spans="1:28">
      <c r="A369" s="2">
        <v>41395</v>
      </c>
      <c r="B369" s="20">
        <v>0.25</v>
      </c>
      <c r="C369" s="20">
        <v>2.53E-2</v>
      </c>
      <c r="D369" s="20">
        <v>-2.8000000000000001E-2</v>
      </c>
      <c r="E369" s="20">
        <v>0.19819999999999999</v>
      </c>
      <c r="F369" s="20">
        <v>5.0700000000000002E-2</v>
      </c>
      <c r="G369" s="20">
        <v>-2.1999999999999999E-2</v>
      </c>
      <c r="H369" s="20">
        <v>0.27310000000000001</v>
      </c>
      <c r="I369" s="20">
        <v>7.6100000000000001E-2</v>
      </c>
      <c r="J369" s="20">
        <v>-2.5000000000000001E-2</v>
      </c>
      <c r="K369" s="20">
        <v>0.4254</v>
      </c>
      <c r="L369" s="20">
        <v>0.1065</v>
      </c>
      <c r="M369" s="20">
        <v>3.9E-2</v>
      </c>
      <c r="N369" s="20">
        <v>0.70399999999999996</v>
      </c>
      <c r="O369" s="20">
        <v>0.1996</v>
      </c>
      <c r="P369" s="20">
        <v>1.4999999999999999E-2</v>
      </c>
      <c r="Q369" s="20">
        <v>1.0920000000000001</v>
      </c>
      <c r="R369" s="20">
        <v>1.6870000000000001</v>
      </c>
      <c r="S369" s="20">
        <v>0.29249999999999998</v>
      </c>
      <c r="T369" s="20">
        <v>6.8000000000000005E-2</v>
      </c>
      <c r="U369" s="20">
        <v>0.64890000000000003</v>
      </c>
      <c r="V369" s="20">
        <v>0.33200000000000002</v>
      </c>
      <c r="W369" s="20">
        <v>1.0739000000000001</v>
      </c>
      <c r="X369" s="20">
        <v>0.66700000000000004</v>
      </c>
      <c r="Y369" s="20">
        <v>1.629</v>
      </c>
      <c r="Z369" s="20">
        <v>1.208</v>
      </c>
      <c r="AA369" s="20">
        <v>2.8277999999999999</v>
      </c>
      <c r="AB369" s="20">
        <v>2.0950000000000002</v>
      </c>
    </row>
    <row r="370" spans="1:28">
      <c r="A370" s="2">
        <v>41396</v>
      </c>
      <c r="B370" s="20">
        <v>0.25</v>
      </c>
      <c r="C370" s="20">
        <v>1.01E-2</v>
      </c>
      <c r="D370" s="20">
        <v>-3.4000000000000002E-2</v>
      </c>
      <c r="E370" s="20">
        <v>0.19819999999999999</v>
      </c>
      <c r="F370" s="20">
        <v>3.5499999999999997E-2</v>
      </c>
      <c r="G370" s="20">
        <v>-8.9999999999999993E-3</v>
      </c>
      <c r="H370" s="20">
        <v>0.27310000000000001</v>
      </c>
      <c r="I370" s="20">
        <v>7.6100000000000001E-2</v>
      </c>
      <c r="J370" s="20">
        <v>-3.7999999999999999E-2</v>
      </c>
      <c r="K370" s="20">
        <v>0.4254</v>
      </c>
      <c r="L370" s="20">
        <v>0.10150000000000001</v>
      </c>
      <c r="M370" s="20">
        <v>-1.2E-2</v>
      </c>
      <c r="N370" s="20">
        <v>0.70309999999999995</v>
      </c>
      <c r="O370" s="20">
        <v>0.1958</v>
      </c>
      <c r="P370" s="20">
        <v>-3.1E-2</v>
      </c>
      <c r="Q370" s="20">
        <v>1.012</v>
      </c>
      <c r="R370" s="20">
        <v>1.524</v>
      </c>
      <c r="S370" s="20">
        <v>0.29260000000000003</v>
      </c>
      <c r="T370" s="20">
        <v>1.2E-2</v>
      </c>
      <c r="U370" s="20">
        <v>0.64729999999999999</v>
      </c>
      <c r="V370" s="20">
        <v>0.28299999999999997</v>
      </c>
      <c r="W370" s="20">
        <v>1.0714999999999999</v>
      </c>
      <c r="X370" s="20">
        <v>0.622</v>
      </c>
      <c r="Y370" s="20">
        <v>1.6254999999999999</v>
      </c>
      <c r="Z370" s="20">
        <v>1.165</v>
      </c>
      <c r="AA370" s="20">
        <v>2.8210999999999999</v>
      </c>
      <c r="AB370" s="20">
        <v>2.0630000000000002</v>
      </c>
    </row>
    <row r="371" spans="1:28">
      <c r="A371" s="2">
        <v>41397</v>
      </c>
      <c r="B371" s="20">
        <v>0.25</v>
      </c>
      <c r="C371" s="20">
        <v>1.01E-2</v>
      </c>
      <c r="D371" s="20">
        <v>-3.5999999999999997E-2</v>
      </c>
      <c r="E371" s="20">
        <v>0.19819999999999999</v>
      </c>
      <c r="F371" s="20">
        <v>4.5600000000000002E-2</v>
      </c>
      <c r="G371" s="20">
        <v>-8.9999999999999993E-3</v>
      </c>
      <c r="H371" s="20">
        <v>0.27510000000000001</v>
      </c>
      <c r="I371" s="20">
        <v>7.6100000000000001E-2</v>
      </c>
      <c r="J371" s="20">
        <v>-2.4E-2</v>
      </c>
      <c r="K371" s="20">
        <v>0.4254</v>
      </c>
      <c r="L371" s="20">
        <v>0.1065</v>
      </c>
      <c r="M371" s="20">
        <v>0</v>
      </c>
      <c r="N371" s="20">
        <v>0.70209999999999995</v>
      </c>
      <c r="O371" s="20">
        <v>0.21579999999999999</v>
      </c>
      <c r="P371" s="20">
        <v>1E-3</v>
      </c>
      <c r="Q371" s="20">
        <v>1.0309999999999999</v>
      </c>
      <c r="R371" s="20">
        <v>1.5129999999999999</v>
      </c>
      <c r="S371" s="20">
        <v>0.3301</v>
      </c>
      <c r="T371" s="20">
        <v>4.7E-2</v>
      </c>
      <c r="U371" s="20">
        <v>0.72409999999999997</v>
      </c>
      <c r="V371" s="20">
        <v>0.32600000000000001</v>
      </c>
      <c r="W371" s="20">
        <v>1.1694</v>
      </c>
      <c r="X371" s="20">
        <v>0.68700000000000006</v>
      </c>
      <c r="Y371" s="20">
        <v>1.7382</v>
      </c>
      <c r="Z371" s="20">
        <v>1.24</v>
      </c>
      <c r="AA371" s="20">
        <v>2.9537</v>
      </c>
      <c r="AB371" s="20">
        <v>2.1619999999999999</v>
      </c>
    </row>
    <row r="372" spans="1:28">
      <c r="A372" s="2">
        <v>41400</v>
      </c>
      <c r="B372" s="20">
        <v>0.25</v>
      </c>
      <c r="C372" s="20">
        <v>0</v>
      </c>
      <c r="D372" s="20">
        <v>-1.2999999999999999E-2</v>
      </c>
      <c r="E372" s="20">
        <v>0.19819999999999999</v>
      </c>
      <c r="F372" s="20">
        <v>3.04E-2</v>
      </c>
      <c r="G372" s="20">
        <v>-1.4E-2</v>
      </c>
      <c r="H372" s="20">
        <v>0.27510000000000001</v>
      </c>
      <c r="I372" s="20">
        <v>6.59E-2</v>
      </c>
      <c r="J372" s="20">
        <v>-2.3E-2</v>
      </c>
      <c r="K372" s="20">
        <v>0.4254</v>
      </c>
      <c r="L372" s="20">
        <v>0.10150000000000001</v>
      </c>
      <c r="M372" s="20">
        <v>-3.0000000000000001E-3</v>
      </c>
      <c r="N372" s="20">
        <v>0.70209999999999995</v>
      </c>
      <c r="O372" s="20">
        <v>0.21199999999999999</v>
      </c>
      <c r="P372" s="20">
        <v>-2E-3</v>
      </c>
      <c r="Q372" s="20">
        <v>1.2949999999999999</v>
      </c>
      <c r="R372" s="20">
        <v>1.569</v>
      </c>
      <c r="S372" s="20">
        <v>0.33279999999999998</v>
      </c>
      <c r="T372" s="20">
        <v>4.5999999999999999E-2</v>
      </c>
      <c r="U372" s="20">
        <v>0.73380000000000001</v>
      </c>
      <c r="V372" s="20">
        <v>0.32400000000000001</v>
      </c>
      <c r="W372" s="20">
        <v>1.1835</v>
      </c>
      <c r="X372" s="20">
        <v>0.68799999999999994</v>
      </c>
      <c r="Y372" s="20">
        <v>1.7587999999999999</v>
      </c>
      <c r="Z372" s="20">
        <v>1.2429999999999999</v>
      </c>
      <c r="AA372" s="20">
        <v>2.9762</v>
      </c>
      <c r="AB372" s="20">
        <v>2.1659999999999999</v>
      </c>
    </row>
    <row r="373" spans="1:28">
      <c r="A373" s="2">
        <v>41401</v>
      </c>
      <c r="B373" s="20">
        <v>0.25</v>
      </c>
      <c r="C373" s="20">
        <v>1.01E-2</v>
      </c>
      <c r="D373" s="20">
        <v>-4.2000000000000003E-2</v>
      </c>
      <c r="E373" s="20">
        <v>0.19919999999999999</v>
      </c>
      <c r="F373" s="20">
        <v>2.53E-2</v>
      </c>
      <c r="G373" s="20">
        <v>-1.4E-2</v>
      </c>
      <c r="H373" s="20">
        <v>0.27510000000000001</v>
      </c>
      <c r="I373" s="20">
        <v>7.0999999999999994E-2</v>
      </c>
      <c r="J373" s="20">
        <v>-2.1000000000000001E-2</v>
      </c>
      <c r="K373" s="20">
        <v>0.4284</v>
      </c>
      <c r="L373" s="20">
        <v>0.10150000000000001</v>
      </c>
      <c r="M373" s="20">
        <v>8.0000000000000002E-3</v>
      </c>
      <c r="N373" s="20">
        <v>0.70309999999999995</v>
      </c>
      <c r="O373" s="20">
        <v>0.22</v>
      </c>
      <c r="P373" s="20">
        <v>0.03</v>
      </c>
      <c r="Q373" s="20">
        <v>1.246</v>
      </c>
      <c r="R373" s="20">
        <v>1.5629999999999999</v>
      </c>
      <c r="S373" s="20">
        <v>0.34100000000000003</v>
      </c>
      <c r="T373" s="20">
        <v>8.8999999999999996E-2</v>
      </c>
      <c r="U373" s="20">
        <v>0.74670000000000003</v>
      </c>
      <c r="V373" s="20">
        <v>0.38700000000000001</v>
      </c>
      <c r="W373" s="20">
        <v>1.1976</v>
      </c>
      <c r="X373" s="20">
        <v>0.748</v>
      </c>
      <c r="Y373" s="20">
        <v>1.7778</v>
      </c>
      <c r="Z373" s="20">
        <v>1.298</v>
      </c>
      <c r="AA373" s="20">
        <v>2.9950000000000001</v>
      </c>
      <c r="AB373" s="20">
        <v>2.2130000000000001</v>
      </c>
    </row>
    <row r="374" spans="1:28">
      <c r="A374" s="2">
        <v>41402</v>
      </c>
      <c r="B374" s="20">
        <v>0.25</v>
      </c>
      <c r="C374" s="20">
        <v>1.01E-2</v>
      </c>
      <c r="D374" s="20">
        <v>-4.4999999999999998E-2</v>
      </c>
      <c r="E374" s="20">
        <v>0.19919999999999999</v>
      </c>
      <c r="F374" s="20">
        <v>4.0599999999999997E-2</v>
      </c>
      <c r="G374" s="20">
        <v>-1.4E-2</v>
      </c>
      <c r="H374" s="20">
        <v>0.27510000000000001</v>
      </c>
      <c r="I374" s="20">
        <v>7.0999999999999994E-2</v>
      </c>
      <c r="J374" s="20">
        <v>-0.02</v>
      </c>
      <c r="K374" s="20">
        <v>0.4284</v>
      </c>
      <c r="L374" s="20">
        <v>0.10150000000000001</v>
      </c>
      <c r="M374" s="20">
        <v>4.0000000000000001E-3</v>
      </c>
      <c r="N374" s="20">
        <v>0.70309999999999995</v>
      </c>
      <c r="O374" s="20">
        <v>0.22020000000000001</v>
      </c>
      <c r="P374" s="20">
        <v>1.2999999999999999E-2</v>
      </c>
      <c r="Q374" s="20">
        <v>1.224</v>
      </c>
      <c r="R374" s="20">
        <v>1.5620000000000001</v>
      </c>
      <c r="S374" s="20">
        <v>0.34689999999999999</v>
      </c>
      <c r="T374" s="20">
        <v>6.3E-2</v>
      </c>
      <c r="U374" s="20">
        <v>0.74199999999999999</v>
      </c>
      <c r="V374" s="20">
        <v>0.36299999999999999</v>
      </c>
      <c r="W374" s="20">
        <v>1.1881999999999999</v>
      </c>
      <c r="X374" s="20">
        <v>0.71699999999999997</v>
      </c>
      <c r="Y374" s="20">
        <v>1.7665</v>
      </c>
      <c r="Z374" s="20">
        <v>1.2690000000000001</v>
      </c>
      <c r="AA374" s="20">
        <v>2.9870999999999999</v>
      </c>
      <c r="AB374" s="20">
        <v>2.1840000000000002</v>
      </c>
    </row>
    <row r="375" spans="1:28">
      <c r="A375" s="2">
        <v>41403</v>
      </c>
      <c r="B375" s="20">
        <v>0.25</v>
      </c>
      <c r="C375" s="20">
        <v>1.01E-2</v>
      </c>
      <c r="D375" s="20">
        <v>0</v>
      </c>
      <c r="E375" s="20">
        <v>0.19919999999999999</v>
      </c>
      <c r="F375" s="20">
        <v>3.5499999999999997E-2</v>
      </c>
      <c r="G375" s="20">
        <v>-1.4999999999999999E-2</v>
      </c>
      <c r="H375" s="20">
        <v>0.27510000000000001</v>
      </c>
      <c r="I375" s="20">
        <v>7.0999999999999994E-2</v>
      </c>
      <c r="J375" s="20">
        <v>-2.1000000000000001E-2</v>
      </c>
      <c r="K375" s="20">
        <v>0.4274</v>
      </c>
      <c r="L375" s="20">
        <v>0.10150000000000001</v>
      </c>
      <c r="M375" s="20">
        <v>0</v>
      </c>
      <c r="N375" s="20">
        <v>0.70209999999999995</v>
      </c>
      <c r="O375" s="20">
        <v>0.2203</v>
      </c>
      <c r="P375" s="20">
        <v>7.0000000000000001E-3</v>
      </c>
      <c r="Q375" s="20">
        <v>1.25</v>
      </c>
      <c r="R375" s="20">
        <v>1.6099999999999999</v>
      </c>
      <c r="S375" s="20">
        <v>0.34960000000000002</v>
      </c>
      <c r="T375" s="20">
        <v>5.5E-2</v>
      </c>
      <c r="U375" s="20">
        <v>0.74850000000000005</v>
      </c>
      <c r="V375" s="20">
        <v>0.35399999999999998</v>
      </c>
      <c r="W375" s="20">
        <v>1.1905999999999999</v>
      </c>
      <c r="X375" s="20">
        <v>0.71399999999999997</v>
      </c>
      <c r="Y375" s="20">
        <v>1.8109</v>
      </c>
      <c r="Z375" s="20">
        <v>1.27</v>
      </c>
      <c r="AA375" s="20">
        <v>2.9925999999999999</v>
      </c>
      <c r="AB375" s="20">
        <v>2.19</v>
      </c>
    </row>
    <row r="376" spans="1:28">
      <c r="A376" s="2">
        <v>41404</v>
      </c>
      <c r="B376" s="20">
        <v>0.25</v>
      </c>
      <c r="C376" s="20">
        <v>1.01E-2</v>
      </c>
      <c r="D376" s="20">
        <v>-4.4999999999999998E-2</v>
      </c>
      <c r="E376" s="20">
        <v>0.19919999999999999</v>
      </c>
      <c r="F376" s="20">
        <v>3.5499999999999997E-2</v>
      </c>
      <c r="G376" s="20">
        <v>-1.4999999999999999E-2</v>
      </c>
      <c r="H376" s="20">
        <v>0.27510000000000001</v>
      </c>
      <c r="I376" s="20">
        <v>7.6100000000000001E-2</v>
      </c>
      <c r="J376" s="20">
        <v>-0.01</v>
      </c>
      <c r="K376" s="20">
        <v>0.4264</v>
      </c>
      <c r="L376" s="20">
        <v>0.1065</v>
      </c>
      <c r="M376" s="20">
        <v>1.4E-2</v>
      </c>
      <c r="N376" s="20">
        <v>0.70109999999999995</v>
      </c>
      <c r="O376" s="20">
        <v>0.23669999999999999</v>
      </c>
      <c r="P376" s="20">
        <v>0.05</v>
      </c>
      <c r="Q376" s="20">
        <v>1.2730000000000001</v>
      </c>
      <c r="R376" s="20">
        <v>1.619</v>
      </c>
      <c r="S376" s="20">
        <v>0.38369999999999999</v>
      </c>
      <c r="T376" s="20">
        <v>0.115</v>
      </c>
      <c r="U376" s="20">
        <v>0.81320000000000003</v>
      </c>
      <c r="V376" s="20">
        <v>0.439</v>
      </c>
      <c r="W376" s="20">
        <v>1.2730999999999999</v>
      </c>
      <c r="X376" s="20">
        <v>0.81499999999999995</v>
      </c>
      <c r="Y376" s="20">
        <v>1.8973</v>
      </c>
      <c r="Z376" s="20">
        <v>1.38</v>
      </c>
      <c r="AA376" s="20">
        <v>3.0943000000000001</v>
      </c>
      <c r="AB376" s="20">
        <v>2.2930000000000001</v>
      </c>
    </row>
    <row r="377" spans="1:28">
      <c r="A377" s="2">
        <v>41407</v>
      </c>
      <c r="B377" s="20">
        <v>0.25</v>
      </c>
      <c r="C377" s="20">
        <v>1.01E-2</v>
      </c>
      <c r="D377" s="20">
        <v>-3.2000000000000001E-2</v>
      </c>
      <c r="E377" s="20">
        <v>0.19919999999999999</v>
      </c>
      <c r="F377" s="20">
        <v>3.5499999999999997E-2</v>
      </c>
      <c r="G377" s="20">
        <v>0</v>
      </c>
      <c r="H377" s="20">
        <v>0.27510000000000001</v>
      </c>
      <c r="I377" s="20">
        <v>7.6100000000000001E-2</v>
      </c>
      <c r="J377" s="20">
        <v>6.0000000000000001E-3</v>
      </c>
      <c r="K377" s="20">
        <v>0.4264</v>
      </c>
      <c r="L377" s="20">
        <v>0.1065</v>
      </c>
      <c r="M377" s="20">
        <v>1.2E-2</v>
      </c>
      <c r="N377" s="20">
        <v>0.70109999999999995</v>
      </c>
      <c r="O377" s="20">
        <v>0.23680000000000001</v>
      </c>
      <c r="P377" s="20">
        <v>2.8000000000000001E-2</v>
      </c>
      <c r="Q377" s="20">
        <v>1.351</v>
      </c>
      <c r="R377" s="20">
        <v>1.6800000000000002</v>
      </c>
      <c r="S377" s="20">
        <v>0.38900000000000001</v>
      </c>
      <c r="T377" s="20">
        <v>8.7999999999999995E-2</v>
      </c>
      <c r="U377" s="20">
        <v>0.82140000000000002</v>
      </c>
      <c r="V377" s="20">
        <v>0.41</v>
      </c>
      <c r="W377" s="20">
        <v>1.2873999999999999</v>
      </c>
      <c r="X377" s="20">
        <v>0.79100000000000004</v>
      </c>
      <c r="Y377" s="20">
        <v>1.9199000000000002</v>
      </c>
      <c r="Z377" s="20">
        <v>1.3559999999999999</v>
      </c>
      <c r="AA377" s="20">
        <v>3.1307999999999998</v>
      </c>
      <c r="AB377" s="20">
        <v>2.2810000000000001</v>
      </c>
    </row>
    <row r="378" spans="1:28">
      <c r="A378" s="2">
        <v>41408</v>
      </c>
      <c r="B378" s="20">
        <v>0.25</v>
      </c>
      <c r="C378" s="20">
        <v>5.1000000000000004E-3</v>
      </c>
      <c r="D378" s="20">
        <v>-0.02</v>
      </c>
      <c r="E378" s="20">
        <v>0.19819999999999999</v>
      </c>
      <c r="F378" s="20">
        <v>3.5499999999999997E-2</v>
      </c>
      <c r="G378" s="20">
        <v>4.0000000000000001E-3</v>
      </c>
      <c r="H378" s="20">
        <v>0.27410000000000001</v>
      </c>
      <c r="I378" s="20">
        <v>8.1100000000000005E-2</v>
      </c>
      <c r="J378" s="20">
        <v>0.01</v>
      </c>
      <c r="K378" s="20">
        <v>0.4234</v>
      </c>
      <c r="L378" s="20">
        <v>0.1065</v>
      </c>
      <c r="M378" s="20">
        <v>1.4999999999999999E-2</v>
      </c>
      <c r="N378" s="20">
        <v>0.69510000000000005</v>
      </c>
      <c r="O378" s="20">
        <v>0.245</v>
      </c>
      <c r="P378" s="20">
        <v>2.8000000000000001E-2</v>
      </c>
      <c r="Q378" s="20">
        <v>1.4</v>
      </c>
      <c r="R378" s="20">
        <v>1.7530000000000001</v>
      </c>
      <c r="S378" s="20">
        <v>0.4047</v>
      </c>
      <c r="T378" s="20">
        <v>8.8999999999999996E-2</v>
      </c>
      <c r="U378" s="20">
        <v>0.85719999999999996</v>
      </c>
      <c r="V378" s="20">
        <v>0.41699999999999998</v>
      </c>
      <c r="W378" s="20">
        <v>1.3372999999999999</v>
      </c>
      <c r="X378" s="20">
        <v>0.80400000000000005</v>
      </c>
      <c r="Y378" s="20">
        <v>1.974</v>
      </c>
      <c r="Z378" s="20">
        <v>1.3740000000000001</v>
      </c>
      <c r="AA378" s="20">
        <v>3.1905000000000001</v>
      </c>
      <c r="AB378" s="20">
        <v>2.2930000000000001</v>
      </c>
    </row>
    <row r="379" spans="1:28">
      <c r="A379" s="2">
        <v>41409</v>
      </c>
      <c r="B379" s="20">
        <v>0.25</v>
      </c>
      <c r="C379" s="20">
        <v>5.1000000000000004E-3</v>
      </c>
      <c r="D379" s="20">
        <v>-2.1000000000000001E-2</v>
      </c>
      <c r="E379" s="20">
        <v>0.19819999999999999</v>
      </c>
      <c r="F379" s="20">
        <v>3.5499999999999997E-2</v>
      </c>
      <c r="G379" s="20">
        <v>4.0000000000000001E-3</v>
      </c>
      <c r="H379" s="20">
        <v>0.27410000000000001</v>
      </c>
      <c r="I379" s="20">
        <v>7.6100000000000001E-2</v>
      </c>
      <c r="J379" s="20">
        <v>-3.0000000000000001E-3</v>
      </c>
      <c r="K379" s="20">
        <v>0.4209</v>
      </c>
      <c r="L379" s="20">
        <v>0.1065</v>
      </c>
      <c r="M379" s="20">
        <v>1.2E-2</v>
      </c>
      <c r="N379" s="20">
        <v>0.68989</v>
      </c>
      <c r="O379" s="20">
        <v>0.23710000000000001</v>
      </c>
      <c r="P379" s="20">
        <v>2.4E-2</v>
      </c>
      <c r="Q379" s="20">
        <v>1.3919999999999999</v>
      </c>
      <c r="R379" s="20">
        <v>1.7770000000000001</v>
      </c>
      <c r="S379" s="20">
        <v>0.3891</v>
      </c>
      <c r="T379" s="20">
        <v>0.08</v>
      </c>
      <c r="U379" s="20">
        <v>0.82489999999999997</v>
      </c>
      <c r="V379" s="20">
        <v>0.41599999999999998</v>
      </c>
      <c r="W379" s="20">
        <v>1.2993999999999999</v>
      </c>
      <c r="X379" s="20">
        <v>0.80800000000000005</v>
      </c>
      <c r="Y379" s="20">
        <v>1.9346999999999999</v>
      </c>
      <c r="Z379" s="20">
        <v>1.3820000000000001</v>
      </c>
      <c r="AA379" s="20">
        <v>3.1558999999999999</v>
      </c>
      <c r="AB379" s="20">
        <v>2.3069999999999999</v>
      </c>
    </row>
    <row r="380" spans="1:28">
      <c r="A380" s="2">
        <v>41410</v>
      </c>
      <c r="B380" s="20">
        <v>0.25</v>
      </c>
      <c r="C380" s="20">
        <v>0</v>
      </c>
      <c r="D380" s="20">
        <v>-2.4E-2</v>
      </c>
      <c r="E380" s="20">
        <v>0.19819999999999999</v>
      </c>
      <c r="F380" s="20">
        <v>2.53E-2</v>
      </c>
      <c r="G380" s="20">
        <v>0</v>
      </c>
      <c r="H380" s="20">
        <v>0.27410000000000001</v>
      </c>
      <c r="I380" s="20">
        <v>7.0999999999999994E-2</v>
      </c>
      <c r="J380" s="20">
        <v>0</v>
      </c>
      <c r="K380" s="20">
        <v>0.4199</v>
      </c>
      <c r="L380" s="20">
        <v>0.10150000000000001</v>
      </c>
      <c r="M380" s="20">
        <v>4.0000000000000001E-3</v>
      </c>
      <c r="N380" s="20">
        <v>0.68989</v>
      </c>
      <c r="O380" s="20">
        <v>0.2293</v>
      </c>
      <c r="P380" s="20">
        <v>-7.0000000000000001E-3</v>
      </c>
      <c r="Q380" s="20">
        <v>1.3320000000000001</v>
      </c>
      <c r="R380" s="20">
        <v>1.786</v>
      </c>
      <c r="S380" s="20">
        <v>0.37340000000000001</v>
      </c>
      <c r="T380" s="20">
        <v>4.2999999999999997E-2</v>
      </c>
      <c r="U380" s="20">
        <v>0.7893</v>
      </c>
      <c r="V380" s="20">
        <v>0.36599999999999999</v>
      </c>
      <c r="W380" s="20">
        <v>1.2521</v>
      </c>
      <c r="X380" s="20">
        <v>0.75700000000000001</v>
      </c>
      <c r="Y380" s="20">
        <v>1.8809</v>
      </c>
      <c r="Z380" s="20">
        <v>1.331</v>
      </c>
      <c r="AA380" s="20">
        <v>3.0975999999999999</v>
      </c>
      <c r="AB380" s="20">
        <v>2.2610000000000001</v>
      </c>
    </row>
    <row r="381" spans="1:28">
      <c r="A381" s="2">
        <v>41411</v>
      </c>
      <c r="B381" s="20">
        <v>0.25</v>
      </c>
      <c r="C381" s="20">
        <v>0</v>
      </c>
      <c r="D381" s="20">
        <v>-2.5000000000000001E-2</v>
      </c>
      <c r="E381" s="20">
        <v>0.19678000000000001</v>
      </c>
      <c r="F381" s="20">
        <v>3.04E-2</v>
      </c>
      <c r="G381" s="20">
        <v>0</v>
      </c>
      <c r="H381" s="20">
        <v>0.27360000000000001</v>
      </c>
      <c r="I381" s="20">
        <v>7.0999999999999994E-2</v>
      </c>
      <c r="J381" s="20">
        <v>-1.2999999999999999E-2</v>
      </c>
      <c r="K381" s="20">
        <v>0.4194</v>
      </c>
      <c r="L381" s="20">
        <v>0.10150000000000001</v>
      </c>
      <c r="M381" s="20">
        <v>-0.01</v>
      </c>
      <c r="N381" s="20">
        <v>0.68838999999999995</v>
      </c>
      <c r="O381" s="20">
        <v>0.24179999999999999</v>
      </c>
      <c r="P381" s="20">
        <v>-2.9000000000000001E-2</v>
      </c>
      <c r="Q381" s="20">
        <v>1.222</v>
      </c>
      <c r="R381" s="20">
        <v>1.653</v>
      </c>
      <c r="S381" s="20">
        <v>0.39489999999999997</v>
      </c>
      <c r="T381" s="20">
        <v>2.8000000000000001E-2</v>
      </c>
      <c r="U381" s="20">
        <v>0.83020000000000005</v>
      </c>
      <c r="V381" s="20">
        <v>0.35499999999999998</v>
      </c>
      <c r="W381" s="20">
        <v>1.3090999999999999</v>
      </c>
      <c r="X381" s="20">
        <v>0.751</v>
      </c>
      <c r="Y381" s="20">
        <v>1.9506000000000001</v>
      </c>
      <c r="Z381" s="20">
        <v>1.3260000000000001</v>
      </c>
      <c r="AA381" s="20">
        <v>3.1669</v>
      </c>
      <c r="AB381" s="20">
        <v>2.2599999999999998</v>
      </c>
    </row>
    <row r="382" spans="1:28">
      <c r="A382" s="2">
        <v>41414</v>
      </c>
      <c r="B382" s="20">
        <v>0.25</v>
      </c>
      <c r="C382" s="20">
        <v>0</v>
      </c>
      <c r="D382" s="20">
        <v>-2.5999999999999999E-2</v>
      </c>
      <c r="E382" s="20">
        <v>0.19617999999999999</v>
      </c>
      <c r="F382" s="20">
        <v>3.04E-2</v>
      </c>
      <c r="G382" s="20">
        <v>-8.9999999999999993E-3</v>
      </c>
      <c r="H382" s="20">
        <v>0.27310000000000001</v>
      </c>
      <c r="I382" s="20">
        <v>7.0999999999999994E-2</v>
      </c>
      <c r="J382" s="20">
        <v>-3.0000000000000001E-3</v>
      </c>
      <c r="K382" s="20">
        <v>0.41839999999999999</v>
      </c>
      <c r="L382" s="20">
        <v>0.1065</v>
      </c>
      <c r="M382" s="20">
        <v>6.0000000000000001E-3</v>
      </c>
      <c r="N382" s="20">
        <v>0.68738999999999995</v>
      </c>
      <c r="O382" s="20">
        <v>0.2379</v>
      </c>
      <c r="P382" s="20">
        <v>-5.0000000000000001E-3</v>
      </c>
      <c r="Q382" s="20">
        <v>1.2270000000000001</v>
      </c>
      <c r="R382" s="20">
        <v>1.6680000000000001</v>
      </c>
      <c r="S382" s="20">
        <v>0.39240000000000003</v>
      </c>
      <c r="T382" s="20">
        <v>0.06</v>
      </c>
      <c r="U382" s="20">
        <v>0.83679999999999999</v>
      </c>
      <c r="V382" s="20">
        <v>0.40300000000000002</v>
      </c>
      <c r="W382" s="20">
        <v>1.3187</v>
      </c>
      <c r="X382" s="20">
        <v>0.79800000000000004</v>
      </c>
      <c r="Y382" s="20">
        <v>1.9647000000000001</v>
      </c>
      <c r="Z382" s="20">
        <v>1.3759999999999999</v>
      </c>
      <c r="AA382" s="20">
        <v>3.1762000000000001</v>
      </c>
      <c r="AB382" s="20">
        <v>2.3119999999999998</v>
      </c>
    </row>
    <row r="383" spans="1:28">
      <c r="A383" s="2">
        <v>41415</v>
      </c>
      <c r="B383" s="20">
        <v>0.25</v>
      </c>
      <c r="C383" s="20">
        <v>0</v>
      </c>
      <c r="D383" s="20">
        <v>-1.7999999999999999E-2</v>
      </c>
      <c r="E383" s="20">
        <v>0.19628000000000001</v>
      </c>
      <c r="F383" s="20">
        <v>3.5499999999999997E-2</v>
      </c>
      <c r="G383" s="20">
        <v>-4.0000000000000001E-3</v>
      </c>
      <c r="H383" s="20">
        <v>0.27410000000000001</v>
      </c>
      <c r="I383" s="20">
        <v>7.6100000000000001E-2</v>
      </c>
      <c r="J383" s="20">
        <v>-1.0999999999999999E-2</v>
      </c>
      <c r="K383" s="20">
        <v>0.41839999999999999</v>
      </c>
      <c r="L383" s="20">
        <v>9.64E-2</v>
      </c>
      <c r="M383" s="20">
        <v>-6.0000000000000001E-3</v>
      </c>
      <c r="N383" s="20">
        <v>0.68589</v>
      </c>
      <c r="O383" s="20">
        <v>0.23400000000000001</v>
      </c>
      <c r="P383" s="20">
        <v>7.0000000000000001E-3</v>
      </c>
      <c r="Q383" s="20">
        <v>1.2730000000000001</v>
      </c>
      <c r="R383" s="20">
        <v>1.6720000000000002</v>
      </c>
      <c r="S383" s="20">
        <v>0.38190000000000002</v>
      </c>
      <c r="T383" s="20">
        <v>7.1999999999999995E-2</v>
      </c>
      <c r="U383" s="20">
        <v>0.81899999999999995</v>
      </c>
      <c r="V383" s="20">
        <v>0.42799999999999999</v>
      </c>
      <c r="W383" s="20">
        <v>1.2902</v>
      </c>
      <c r="X383" s="20">
        <v>0.81899999999999995</v>
      </c>
      <c r="Y383" s="20">
        <v>1.9262999999999999</v>
      </c>
      <c r="Z383" s="20">
        <v>1.391</v>
      </c>
      <c r="AA383" s="20">
        <v>3.1309</v>
      </c>
      <c r="AB383" s="20">
        <v>2.3250000000000002</v>
      </c>
    </row>
    <row r="384" spans="1:28">
      <c r="A384" s="2">
        <v>41416</v>
      </c>
      <c r="B384" s="20">
        <v>0.25</v>
      </c>
      <c r="C384" s="20">
        <v>2.53E-2</v>
      </c>
      <c r="D384" s="20">
        <v>-1.9E-2</v>
      </c>
      <c r="E384" s="20">
        <v>0.19528000000000001</v>
      </c>
      <c r="F384" s="20">
        <v>3.5499999999999997E-2</v>
      </c>
      <c r="G384" s="20">
        <v>-4.0000000000000001E-3</v>
      </c>
      <c r="H384" s="20">
        <v>0.27374999999999999</v>
      </c>
      <c r="I384" s="20">
        <v>7.6100000000000001E-2</v>
      </c>
      <c r="J384" s="20">
        <v>-8.0000000000000002E-3</v>
      </c>
      <c r="K384" s="20">
        <v>0.41839999999999999</v>
      </c>
      <c r="L384" s="20">
        <v>0.10150000000000001</v>
      </c>
      <c r="M384" s="20">
        <v>-1.6E-2</v>
      </c>
      <c r="N384" s="20">
        <v>0.68589</v>
      </c>
      <c r="O384" s="20">
        <v>0.24629999999999999</v>
      </c>
      <c r="P384" s="20">
        <v>-2E-3</v>
      </c>
      <c r="Q384" s="20">
        <v>1.282</v>
      </c>
      <c r="R384" s="20">
        <v>1.6919999999999999</v>
      </c>
      <c r="S384" s="20">
        <v>0.41649999999999998</v>
      </c>
      <c r="T384" s="20">
        <v>5.8000000000000003E-2</v>
      </c>
      <c r="U384" s="20">
        <v>0.89900000000000002</v>
      </c>
      <c r="V384" s="20">
        <v>0.41899999999999998</v>
      </c>
      <c r="W384" s="20">
        <v>1.3976</v>
      </c>
      <c r="X384" s="20">
        <v>0.81200000000000006</v>
      </c>
      <c r="Y384" s="20">
        <v>2.0394999999999999</v>
      </c>
      <c r="Z384" s="20">
        <v>1.427</v>
      </c>
      <c r="AA384" s="20">
        <v>3.2195</v>
      </c>
      <c r="AB384" s="20">
        <v>2.331</v>
      </c>
    </row>
    <row r="385" spans="1:28">
      <c r="A385" s="2">
        <v>41417</v>
      </c>
      <c r="B385" s="20">
        <v>0.25</v>
      </c>
      <c r="C385" s="20">
        <v>2.0299999999999999E-2</v>
      </c>
      <c r="D385" s="20">
        <v>-4.4999999999999998E-2</v>
      </c>
      <c r="E385" s="20">
        <v>0.19328000000000001</v>
      </c>
      <c r="F385" s="20">
        <v>4.0599999999999997E-2</v>
      </c>
      <c r="G385" s="20">
        <v>5.0000000000000001E-3</v>
      </c>
      <c r="H385" s="20">
        <v>0.27274999999999999</v>
      </c>
      <c r="I385" s="20">
        <v>7.6100000000000001E-2</v>
      </c>
      <c r="J385" s="20">
        <v>-3.0000000000000001E-3</v>
      </c>
      <c r="K385" s="20">
        <v>0.41739999999999999</v>
      </c>
      <c r="L385" s="20">
        <v>0.10150000000000001</v>
      </c>
      <c r="M385" s="20">
        <v>-1E-3</v>
      </c>
      <c r="N385" s="20">
        <v>0.68589</v>
      </c>
      <c r="O385" s="20">
        <v>0.2465</v>
      </c>
      <c r="P385" s="20">
        <v>0.01</v>
      </c>
      <c r="Q385" s="20">
        <v>1.38</v>
      </c>
      <c r="R385" s="20">
        <v>1.8149999999999999</v>
      </c>
      <c r="S385" s="20">
        <v>0.4113</v>
      </c>
      <c r="T385" s="20">
        <v>7.9000000000000001E-2</v>
      </c>
      <c r="U385" s="20">
        <v>0.89090000000000003</v>
      </c>
      <c r="V385" s="20">
        <v>0.44800000000000001</v>
      </c>
      <c r="W385" s="20">
        <v>1.381</v>
      </c>
      <c r="X385" s="20">
        <v>0.82899999999999996</v>
      </c>
      <c r="Y385" s="20">
        <v>2.0156999999999998</v>
      </c>
      <c r="Z385" s="20">
        <v>1.444</v>
      </c>
      <c r="AA385" s="20">
        <v>3.1905999999999999</v>
      </c>
      <c r="AB385" s="20">
        <v>2.3239999999999998</v>
      </c>
    </row>
    <row r="386" spans="1:28">
      <c r="A386" s="2">
        <v>41418</v>
      </c>
      <c r="B386" s="20">
        <v>0.25</v>
      </c>
      <c r="C386" s="20">
        <v>1.52E-2</v>
      </c>
      <c r="D386" s="20">
        <v>-2.4E-2</v>
      </c>
      <c r="E386" s="20">
        <v>0.19328000000000001</v>
      </c>
      <c r="F386" s="20">
        <v>3.5499999999999997E-2</v>
      </c>
      <c r="G386" s="20">
        <v>-5.0000000000000001E-3</v>
      </c>
      <c r="H386" s="20">
        <v>0.27274999999999999</v>
      </c>
      <c r="I386" s="20">
        <v>7.0999999999999994E-2</v>
      </c>
      <c r="J386" s="20">
        <v>-1E-3</v>
      </c>
      <c r="K386" s="20">
        <v>0.41739999999999999</v>
      </c>
      <c r="L386" s="20">
        <v>0.10150000000000001</v>
      </c>
      <c r="M386" s="20">
        <v>-1.0999999999999999E-2</v>
      </c>
      <c r="N386" s="20">
        <v>0.68589</v>
      </c>
      <c r="O386" s="20">
        <v>0.2472</v>
      </c>
      <c r="P386" s="20">
        <v>0.01</v>
      </c>
      <c r="Q386" s="20">
        <v>1.444</v>
      </c>
      <c r="R386" s="20">
        <v>1.917</v>
      </c>
      <c r="S386" s="20">
        <v>0.41189999999999999</v>
      </c>
      <c r="T386" s="20">
        <v>7.1999999999999995E-2</v>
      </c>
      <c r="U386" s="20">
        <v>0.88829999999999998</v>
      </c>
      <c r="V386" s="20">
        <v>0.432</v>
      </c>
      <c r="W386" s="20">
        <v>1.379</v>
      </c>
      <c r="X386" s="20">
        <v>0.81399999999999995</v>
      </c>
      <c r="Y386" s="20">
        <v>2.0081000000000002</v>
      </c>
      <c r="Z386" s="20">
        <v>1.431</v>
      </c>
      <c r="AA386" s="20">
        <v>3.1720999999999999</v>
      </c>
      <c r="AB386" s="20">
        <v>2.298</v>
      </c>
    </row>
    <row r="387" spans="1:28">
      <c r="A387" s="2">
        <v>41421</v>
      </c>
      <c r="B387" s="20">
        <v>0.25</v>
      </c>
      <c r="C387" s="20">
        <v>1.52E-2</v>
      </c>
      <c r="D387" s="20">
        <v>-3.2000000000000001E-2</v>
      </c>
      <c r="E387" s="20">
        <v>0.19328000000000001</v>
      </c>
      <c r="F387" s="20">
        <v>3.5499999999999997E-2</v>
      </c>
      <c r="G387" s="20">
        <v>-1.6E-2</v>
      </c>
      <c r="H387" s="20">
        <v>0.27274999999999999</v>
      </c>
      <c r="I387" s="20">
        <v>7.0999999999999994E-2</v>
      </c>
      <c r="J387" s="20">
        <v>-0.01</v>
      </c>
      <c r="K387" s="20">
        <v>0.41739999999999999</v>
      </c>
      <c r="L387" s="20">
        <v>0.10150000000000001</v>
      </c>
      <c r="M387" s="20">
        <v>1.7000000000000001E-2</v>
      </c>
      <c r="N387" s="20">
        <v>0.68589</v>
      </c>
      <c r="O387" s="20">
        <v>0.2472</v>
      </c>
      <c r="P387" s="20">
        <v>2.9000000000000001E-2</v>
      </c>
      <c r="Q387" s="20">
        <v>1.367</v>
      </c>
      <c r="R387" s="20">
        <v>1.8380000000000001</v>
      </c>
      <c r="S387" s="20">
        <v>0.41189999999999999</v>
      </c>
      <c r="T387" s="20">
        <v>9.8000000000000004E-2</v>
      </c>
      <c r="U387" s="20">
        <v>0.88829999999999998</v>
      </c>
      <c r="V387" s="20">
        <v>0.46600000000000003</v>
      </c>
      <c r="W387" s="20">
        <v>1.379</v>
      </c>
      <c r="X387" s="20">
        <v>0.84599999999999997</v>
      </c>
      <c r="Y387" s="20">
        <v>2.0081000000000002</v>
      </c>
      <c r="Z387" s="20">
        <v>1.4570000000000001</v>
      </c>
      <c r="AA387" s="20">
        <v>3.1720999999999999</v>
      </c>
      <c r="AB387" s="20">
        <v>2.3410000000000002</v>
      </c>
    </row>
    <row r="388" spans="1:28">
      <c r="A388" s="2">
        <v>41422</v>
      </c>
      <c r="B388" s="20">
        <v>0.25</v>
      </c>
      <c r="C388" s="20">
        <v>5.1000000000000004E-3</v>
      </c>
      <c r="D388" s="20">
        <v>-0.02</v>
      </c>
      <c r="E388" s="20">
        <v>0.19278000000000001</v>
      </c>
      <c r="F388" s="20">
        <v>4.0599999999999997E-2</v>
      </c>
      <c r="G388" s="20">
        <v>-1.6E-2</v>
      </c>
      <c r="H388" s="20">
        <v>0.27274999999999999</v>
      </c>
      <c r="I388" s="20">
        <v>7.6100000000000001E-2</v>
      </c>
      <c r="J388" s="20">
        <v>-1.4999999999999999E-2</v>
      </c>
      <c r="K388" s="20">
        <v>0.41526000000000002</v>
      </c>
      <c r="L388" s="20">
        <v>0.1167</v>
      </c>
      <c r="M388" s="20">
        <v>2.1000000000000001E-2</v>
      </c>
      <c r="N388" s="20">
        <v>0.68400000000000005</v>
      </c>
      <c r="O388" s="20">
        <v>0.28820000000000001</v>
      </c>
      <c r="P388" s="20">
        <v>3.9E-2</v>
      </c>
      <c r="Q388" s="20">
        <v>1.363</v>
      </c>
      <c r="R388" s="20">
        <v>1.7890000000000001</v>
      </c>
      <c r="S388" s="20">
        <v>0.49469999999999997</v>
      </c>
      <c r="T388" s="20">
        <v>0.115</v>
      </c>
      <c r="U388" s="20">
        <v>1.0165999999999999</v>
      </c>
      <c r="V388" s="20">
        <v>0.49399999999999999</v>
      </c>
      <c r="W388" s="20">
        <v>1.5333000000000001</v>
      </c>
      <c r="X388" s="20">
        <v>0.88100000000000001</v>
      </c>
      <c r="Y388" s="20">
        <v>2.1652</v>
      </c>
      <c r="Z388" s="20">
        <v>1.498</v>
      </c>
      <c r="AA388" s="20">
        <v>3.3216999999999999</v>
      </c>
      <c r="AB388" s="20">
        <v>2.367</v>
      </c>
    </row>
    <row r="389" spans="1:28">
      <c r="A389" s="2">
        <v>41423</v>
      </c>
      <c r="B389" s="20">
        <v>0.25</v>
      </c>
      <c r="C389" s="20">
        <v>1.52E-2</v>
      </c>
      <c r="D389" s="20">
        <v>-2.8000000000000001E-2</v>
      </c>
      <c r="E389" s="20">
        <v>0.19378000000000001</v>
      </c>
      <c r="F389" s="20">
        <v>3.5499999999999997E-2</v>
      </c>
      <c r="G389" s="20">
        <v>-1.6E-2</v>
      </c>
      <c r="H389" s="20">
        <v>0.27575</v>
      </c>
      <c r="I389" s="20">
        <v>7.6100000000000001E-2</v>
      </c>
      <c r="J389" s="20">
        <v>-1.2999999999999999E-2</v>
      </c>
      <c r="K389" s="20">
        <v>0.41626000000000002</v>
      </c>
      <c r="L389" s="20">
        <v>0.12180000000000001</v>
      </c>
      <c r="M389" s="20">
        <v>2.1999999999999999E-2</v>
      </c>
      <c r="N389" s="20">
        <v>0.69069999999999998</v>
      </c>
      <c r="O389" s="20">
        <v>0.29310000000000003</v>
      </c>
      <c r="P389" s="20">
        <v>8.2000000000000003E-2</v>
      </c>
      <c r="Q389" s="20">
        <v>1.4849999999999999</v>
      </c>
      <c r="R389" s="20">
        <v>1.919</v>
      </c>
      <c r="S389" s="20">
        <v>0.48430000000000001</v>
      </c>
      <c r="T389" s="20">
        <v>0.157</v>
      </c>
      <c r="U389" s="20">
        <v>0.98870000000000002</v>
      </c>
      <c r="V389" s="20">
        <v>0.52900000000000003</v>
      </c>
      <c r="W389" s="20">
        <v>1.4851000000000001</v>
      </c>
      <c r="X389" s="20">
        <v>0.91800000000000004</v>
      </c>
      <c r="Y389" s="20">
        <v>2.1153</v>
      </c>
      <c r="Z389" s="20">
        <v>1.5329999999999999</v>
      </c>
      <c r="AA389" s="20">
        <v>3.266</v>
      </c>
      <c r="AB389" s="20">
        <v>2.3810000000000002</v>
      </c>
    </row>
    <row r="390" spans="1:28">
      <c r="A390" s="2">
        <v>41424</v>
      </c>
      <c r="B390" s="20">
        <v>0.25</v>
      </c>
      <c r="C390" s="20">
        <v>1.52E-2</v>
      </c>
      <c r="D390" s="20">
        <v>-3.1E-2</v>
      </c>
      <c r="E390" s="20">
        <v>0.19378000000000001</v>
      </c>
      <c r="F390" s="20">
        <v>2.53E-2</v>
      </c>
      <c r="G390" s="20">
        <v>-1.2999999999999999E-2</v>
      </c>
      <c r="H390" s="20">
        <v>0.27465000000000001</v>
      </c>
      <c r="I390" s="20">
        <v>6.0900000000000003E-2</v>
      </c>
      <c r="J390" s="20">
        <v>-8.9999999999999993E-3</v>
      </c>
      <c r="K390" s="20">
        <v>0.41626000000000002</v>
      </c>
      <c r="L390" s="20">
        <v>0.12690000000000001</v>
      </c>
      <c r="M390" s="20">
        <v>2.4E-2</v>
      </c>
      <c r="N390" s="20">
        <v>0.68799999999999994</v>
      </c>
      <c r="O390" s="20">
        <v>0.29310000000000003</v>
      </c>
      <c r="P390" s="20">
        <v>8.2000000000000003E-2</v>
      </c>
      <c r="Q390" s="20">
        <v>1.4039999999999999</v>
      </c>
      <c r="R390" s="20">
        <v>1.873</v>
      </c>
      <c r="S390" s="20">
        <v>0.48180000000000001</v>
      </c>
      <c r="T390" s="20">
        <v>0.152</v>
      </c>
      <c r="U390" s="20">
        <v>1.0064</v>
      </c>
      <c r="V390" s="20">
        <v>0.51900000000000002</v>
      </c>
      <c r="W390" s="20">
        <v>1.4852000000000001</v>
      </c>
      <c r="X390" s="20">
        <v>0.90500000000000003</v>
      </c>
      <c r="Y390" s="20">
        <v>2.1110000000000002</v>
      </c>
      <c r="Z390" s="20">
        <v>1.5169999999999999</v>
      </c>
      <c r="AA390" s="20">
        <v>3.2711999999999999</v>
      </c>
      <c r="AB390" s="20">
        <v>2.3689999999999998</v>
      </c>
    </row>
    <row r="391" spans="1:28">
      <c r="A391" s="2">
        <v>41425</v>
      </c>
      <c r="B391" s="20">
        <v>0.25</v>
      </c>
      <c r="C391" s="20">
        <v>1.52E-2</v>
      </c>
      <c r="D391" s="20">
        <v>-3.3000000000000002E-2</v>
      </c>
      <c r="E391" s="20">
        <v>0.19428000000000001</v>
      </c>
      <c r="F391" s="20">
        <v>2.53E-2</v>
      </c>
      <c r="G391" s="20">
        <v>-1.7000000000000001E-2</v>
      </c>
      <c r="H391" s="20">
        <v>0.27524999999999999</v>
      </c>
      <c r="I391" s="20">
        <v>6.0900000000000003E-2</v>
      </c>
      <c r="J391" s="20">
        <v>-1.2E-2</v>
      </c>
      <c r="K391" s="20">
        <v>0.41426000000000002</v>
      </c>
      <c r="L391" s="20">
        <v>0.12690000000000001</v>
      </c>
      <c r="M391" s="20">
        <v>1.2999999999999999E-2</v>
      </c>
      <c r="N391" s="20">
        <v>0.68920000000000003</v>
      </c>
      <c r="O391" s="20">
        <v>0.29330000000000001</v>
      </c>
      <c r="P391" s="20">
        <v>6.9000000000000006E-2</v>
      </c>
      <c r="Q391" s="20">
        <v>1.4390000000000001</v>
      </c>
      <c r="R391" s="20">
        <v>1.9260000000000002</v>
      </c>
      <c r="S391" s="20">
        <v>0.48509999999999998</v>
      </c>
      <c r="T391" s="20">
        <v>0.13800000000000001</v>
      </c>
      <c r="U391" s="20">
        <v>1.0177</v>
      </c>
      <c r="V391" s="20">
        <v>0.48899999999999999</v>
      </c>
      <c r="W391" s="20">
        <v>1.5263</v>
      </c>
      <c r="X391" s="20">
        <v>0.88600000000000001</v>
      </c>
      <c r="Y391" s="20">
        <v>2.1282000000000001</v>
      </c>
      <c r="Z391" s="20">
        <v>1.5049999999999999</v>
      </c>
      <c r="AA391" s="20">
        <v>3.2791000000000001</v>
      </c>
      <c r="AB391" s="20">
        <v>2.3639999999999999</v>
      </c>
    </row>
    <row r="392" spans="1:28">
      <c r="A392" s="2">
        <v>41428</v>
      </c>
      <c r="B392" s="20">
        <v>0.25</v>
      </c>
      <c r="C392" s="20">
        <v>1.52E-2</v>
      </c>
      <c r="D392" s="20">
        <v>-1.7000000000000001E-2</v>
      </c>
      <c r="E392" s="20">
        <v>0.19398000000000001</v>
      </c>
      <c r="F392" s="20">
        <v>2.53E-2</v>
      </c>
      <c r="G392" s="20">
        <v>-1.2999999999999999E-2</v>
      </c>
      <c r="H392" s="20">
        <v>0.27324999999999999</v>
      </c>
      <c r="I392" s="20">
        <v>5.5800000000000002E-2</v>
      </c>
      <c r="J392" s="20">
        <v>-7.0000000000000001E-3</v>
      </c>
      <c r="K392" s="20">
        <v>0.41526000000000002</v>
      </c>
      <c r="L392" s="20">
        <v>0.13189999999999999</v>
      </c>
      <c r="M392" s="20">
        <v>0.03</v>
      </c>
      <c r="N392" s="20">
        <v>0.69020000000000004</v>
      </c>
      <c r="O392" s="20">
        <v>0.29139999999999999</v>
      </c>
      <c r="P392" s="20">
        <v>9.9000000000000005E-2</v>
      </c>
      <c r="Q392" s="20">
        <v>1.43</v>
      </c>
      <c r="R392" s="20">
        <v>1.94</v>
      </c>
      <c r="S392" s="20">
        <v>0.48</v>
      </c>
      <c r="T392" s="20">
        <v>0.16600000000000001</v>
      </c>
      <c r="U392" s="20">
        <v>1.0274000000000001</v>
      </c>
      <c r="V392" s="20">
        <v>0.51900000000000002</v>
      </c>
      <c r="W392" s="20">
        <v>1.524</v>
      </c>
      <c r="X392" s="20">
        <v>0.90700000000000003</v>
      </c>
      <c r="Y392" s="20">
        <v>2.1193</v>
      </c>
      <c r="Z392" s="20">
        <v>1.522</v>
      </c>
      <c r="AA392" s="20">
        <v>3.2660999999999998</v>
      </c>
      <c r="AB392" s="20">
        <v>2.3719999999999999</v>
      </c>
    </row>
    <row r="393" spans="1:28">
      <c r="A393" s="2">
        <v>41429</v>
      </c>
      <c r="B393" s="20">
        <v>0.25</v>
      </c>
      <c r="C393" s="20">
        <v>2.53E-2</v>
      </c>
      <c r="D393" s="20">
        <v>-1.7999999999999999E-2</v>
      </c>
      <c r="E393" s="20">
        <v>0.19328000000000001</v>
      </c>
      <c r="F393" s="20">
        <v>4.0599999999999997E-2</v>
      </c>
      <c r="G393" s="20">
        <v>-8.9999999999999993E-3</v>
      </c>
      <c r="H393" s="20">
        <v>0.27395000000000003</v>
      </c>
      <c r="I393" s="20">
        <v>7.6100000000000001E-2</v>
      </c>
      <c r="J393" s="20">
        <v>-6.0000000000000001E-3</v>
      </c>
      <c r="K393" s="20">
        <v>0.41176000000000001</v>
      </c>
      <c r="L393" s="20">
        <v>0.13189999999999999</v>
      </c>
      <c r="M393" s="20">
        <v>2.4E-2</v>
      </c>
      <c r="N393" s="20">
        <v>0.68720000000000003</v>
      </c>
      <c r="O393" s="20">
        <v>0.2974</v>
      </c>
      <c r="P393" s="20">
        <v>0.104</v>
      </c>
      <c r="Q393" s="20">
        <v>1.367</v>
      </c>
      <c r="R393" s="20">
        <v>1.893</v>
      </c>
      <c r="S393" s="20">
        <v>0.48020000000000002</v>
      </c>
      <c r="T393" s="20">
        <v>0.17199999999999999</v>
      </c>
      <c r="U393" s="20">
        <v>1.0564</v>
      </c>
      <c r="V393" s="20">
        <v>0.53500000000000003</v>
      </c>
      <c r="W393" s="20">
        <v>1.5550000000000002</v>
      </c>
      <c r="X393" s="20">
        <v>0.92200000000000004</v>
      </c>
      <c r="Y393" s="20">
        <v>2.1461999999999999</v>
      </c>
      <c r="Z393" s="20">
        <v>1.5430000000000001</v>
      </c>
      <c r="AA393" s="20">
        <v>3.3113999999999999</v>
      </c>
      <c r="AB393" s="20">
        <v>2.3919999999999999</v>
      </c>
    </row>
    <row r="394" spans="1:28">
      <c r="A394" s="2">
        <v>41430</v>
      </c>
      <c r="B394" s="20">
        <v>0.25</v>
      </c>
      <c r="C394" s="20">
        <v>3.5499999999999997E-2</v>
      </c>
      <c r="D394" s="20">
        <v>-1.9E-2</v>
      </c>
      <c r="E394" s="20">
        <v>0.19328000000000001</v>
      </c>
      <c r="F394" s="20">
        <v>3.5499999999999997E-2</v>
      </c>
      <c r="G394" s="20">
        <v>-8.9999999999999993E-3</v>
      </c>
      <c r="H394" s="20">
        <v>0.27445000000000003</v>
      </c>
      <c r="I394" s="20">
        <v>7.0999999999999994E-2</v>
      </c>
      <c r="J394" s="20">
        <v>-4.0000000000000001E-3</v>
      </c>
      <c r="K394" s="20">
        <v>0.41276000000000002</v>
      </c>
      <c r="L394" s="20">
        <v>0.12690000000000001</v>
      </c>
      <c r="M394" s="20">
        <v>2.1000000000000001E-2</v>
      </c>
      <c r="N394" s="20">
        <v>0.68620000000000003</v>
      </c>
      <c r="O394" s="20">
        <v>0.28560000000000002</v>
      </c>
      <c r="P394" s="20">
        <v>0.10199999999999999</v>
      </c>
      <c r="Q394" s="20">
        <v>1.3820000000000001</v>
      </c>
      <c r="R394" s="20">
        <v>1.9</v>
      </c>
      <c r="S394" s="20">
        <v>0.46429999999999999</v>
      </c>
      <c r="T394" s="20">
        <v>0.17</v>
      </c>
      <c r="U394" s="20">
        <v>1.0177</v>
      </c>
      <c r="V394" s="20">
        <v>0.53</v>
      </c>
      <c r="W394" s="20">
        <v>1.5098</v>
      </c>
      <c r="X394" s="20">
        <v>0.90100000000000002</v>
      </c>
      <c r="Y394" s="20">
        <v>2.0891999999999999</v>
      </c>
      <c r="Z394" s="20">
        <v>1.5110000000000001</v>
      </c>
      <c r="AA394" s="20">
        <v>3.2463000000000002</v>
      </c>
      <c r="AB394" s="20">
        <v>2.367</v>
      </c>
    </row>
    <row r="395" spans="1:28">
      <c r="A395" s="2">
        <v>41431</v>
      </c>
      <c r="B395" s="20">
        <v>0.25</v>
      </c>
      <c r="C395" s="20">
        <v>3.5499999999999997E-2</v>
      </c>
      <c r="D395" s="20">
        <v>0</v>
      </c>
      <c r="E395" s="20">
        <v>0.19288</v>
      </c>
      <c r="F395" s="20">
        <v>4.5600000000000002E-2</v>
      </c>
      <c r="G395" s="20">
        <v>5.0000000000000001E-3</v>
      </c>
      <c r="H395" s="20">
        <v>0.27424999999999999</v>
      </c>
      <c r="I395" s="20">
        <v>7.0999999999999994E-2</v>
      </c>
      <c r="J395" s="20">
        <v>4.0000000000000001E-3</v>
      </c>
      <c r="K395" s="20">
        <v>0.41026000000000001</v>
      </c>
      <c r="L395" s="20">
        <v>0.12690000000000001</v>
      </c>
      <c r="M395" s="20">
        <v>4.2999999999999997E-2</v>
      </c>
      <c r="N395" s="20">
        <v>0.68520000000000003</v>
      </c>
      <c r="O395" s="20">
        <v>0.28760000000000002</v>
      </c>
      <c r="P395" s="20">
        <v>0.13500000000000001</v>
      </c>
      <c r="Q395" s="20">
        <v>1.593</v>
      </c>
      <c r="R395" s="20">
        <v>2.12</v>
      </c>
      <c r="S395" s="20">
        <v>0.4672</v>
      </c>
      <c r="T395" s="20">
        <v>0.2</v>
      </c>
      <c r="U395" s="20">
        <v>1.0097</v>
      </c>
      <c r="V395" s="20">
        <v>0.54900000000000004</v>
      </c>
      <c r="W395" s="20">
        <v>1.4884999999999999</v>
      </c>
      <c r="X395" s="20">
        <v>0.91600000000000004</v>
      </c>
      <c r="Y395" s="20">
        <v>2.0769000000000002</v>
      </c>
      <c r="Z395" s="20">
        <v>1.5209999999999999</v>
      </c>
      <c r="AA395" s="20">
        <v>3.2446000000000002</v>
      </c>
      <c r="AB395" s="20">
        <v>2.3689999999999998</v>
      </c>
    </row>
    <row r="396" spans="1:28">
      <c r="A396" s="2">
        <v>41432</v>
      </c>
      <c r="B396" s="20">
        <v>0.25</v>
      </c>
      <c r="C396" s="20">
        <v>4.0599999999999997E-2</v>
      </c>
      <c r="D396" s="20">
        <v>0</v>
      </c>
      <c r="E396" s="20">
        <v>0.19238</v>
      </c>
      <c r="F396" s="20">
        <v>4.0599999999999997E-2</v>
      </c>
      <c r="G396" s="20">
        <v>5.0000000000000001E-3</v>
      </c>
      <c r="H396" s="20">
        <v>0.27515000000000001</v>
      </c>
      <c r="I396" s="20">
        <v>7.0999999999999994E-2</v>
      </c>
      <c r="J396" s="20">
        <v>1.4999999999999999E-2</v>
      </c>
      <c r="K396" s="20">
        <v>0.40976000000000001</v>
      </c>
      <c r="L396" s="20">
        <v>0.12180000000000001</v>
      </c>
      <c r="M396" s="20">
        <v>6.6000000000000003E-2</v>
      </c>
      <c r="N396" s="20">
        <v>0.68520000000000003</v>
      </c>
      <c r="O396" s="20">
        <v>0.30170000000000002</v>
      </c>
      <c r="P396" s="20">
        <v>0.17799999999999999</v>
      </c>
      <c r="Q396" s="20">
        <v>1.512</v>
      </c>
      <c r="R396" s="20">
        <v>2.0489999999999999</v>
      </c>
      <c r="S396" s="20">
        <v>0.50829999999999997</v>
      </c>
      <c r="T396" s="20">
        <v>0.24199999999999999</v>
      </c>
      <c r="U396" s="20">
        <v>1.0939000000000001</v>
      </c>
      <c r="V396" s="20">
        <v>0.59</v>
      </c>
      <c r="W396" s="20">
        <v>1.5888</v>
      </c>
      <c r="X396" s="20">
        <v>0.94199999999999995</v>
      </c>
      <c r="Y396" s="20">
        <v>2.1718000000000002</v>
      </c>
      <c r="Z396" s="20">
        <v>1.546</v>
      </c>
      <c r="AA396" s="20">
        <v>3.3342999999999998</v>
      </c>
      <c r="AB396" s="20">
        <v>2.379</v>
      </c>
    </row>
    <row r="397" spans="1:28">
      <c r="A397" s="2">
        <v>41435</v>
      </c>
      <c r="B397" s="20">
        <v>0.25</v>
      </c>
      <c r="C397" s="20">
        <v>3.5499999999999997E-2</v>
      </c>
      <c r="D397" s="20">
        <v>1.2999999999999999E-2</v>
      </c>
      <c r="E397" s="20">
        <v>0.1925</v>
      </c>
      <c r="F397" s="20">
        <v>4.0599999999999997E-2</v>
      </c>
      <c r="G397" s="20">
        <v>3.2000000000000001E-2</v>
      </c>
      <c r="H397" s="20">
        <v>0.27415</v>
      </c>
      <c r="I397" s="20">
        <v>7.0999999999999994E-2</v>
      </c>
      <c r="J397" s="20">
        <v>3.5000000000000003E-2</v>
      </c>
      <c r="K397" s="20">
        <v>0.41126000000000001</v>
      </c>
      <c r="L397" s="20">
        <v>0.12180000000000001</v>
      </c>
      <c r="M397" s="20">
        <v>7.6999999999999999E-2</v>
      </c>
      <c r="N397" s="20">
        <v>0.68320000000000003</v>
      </c>
      <c r="O397" s="20">
        <v>0.30969999999999998</v>
      </c>
      <c r="P397" s="20">
        <v>0.20100000000000001</v>
      </c>
      <c r="Q397" s="20">
        <v>1.5960000000000001</v>
      </c>
      <c r="R397" s="20">
        <v>2.052</v>
      </c>
      <c r="S397" s="20">
        <v>0.53010000000000002</v>
      </c>
      <c r="T397" s="20">
        <v>0.27500000000000002</v>
      </c>
      <c r="U397" s="20">
        <v>1.1214999999999999</v>
      </c>
      <c r="V397" s="20">
        <v>0.64500000000000002</v>
      </c>
      <c r="W397" s="20">
        <v>1.6200999999999999</v>
      </c>
      <c r="X397" s="20">
        <v>1.002</v>
      </c>
      <c r="Y397" s="20">
        <v>2.2096999999999998</v>
      </c>
      <c r="Z397" s="20">
        <v>1.601</v>
      </c>
      <c r="AA397" s="20">
        <v>3.3696999999999999</v>
      </c>
      <c r="AB397" s="20">
        <v>2.4220000000000002</v>
      </c>
    </row>
    <row r="398" spans="1:28">
      <c r="A398" s="2">
        <v>41436</v>
      </c>
      <c r="B398" s="20">
        <v>0.25</v>
      </c>
      <c r="C398" s="20">
        <v>3.5499999999999997E-2</v>
      </c>
      <c r="D398" s="20">
        <v>0</v>
      </c>
      <c r="E398" s="20">
        <v>0.1925</v>
      </c>
      <c r="F398" s="20">
        <v>4.0599999999999997E-2</v>
      </c>
      <c r="G398" s="20">
        <v>3.5999999999999997E-2</v>
      </c>
      <c r="H398" s="20">
        <v>0.27224999999999999</v>
      </c>
      <c r="I398" s="20">
        <v>7.6100000000000001E-2</v>
      </c>
      <c r="J398" s="20">
        <v>3.9E-2</v>
      </c>
      <c r="K398" s="20">
        <v>0.41126000000000001</v>
      </c>
      <c r="L398" s="20">
        <v>0.12180000000000001</v>
      </c>
      <c r="M398" s="20">
        <v>7.9000000000000001E-2</v>
      </c>
      <c r="N398" s="20">
        <v>0.68469999999999998</v>
      </c>
      <c r="O398" s="20">
        <v>0.32179999999999997</v>
      </c>
      <c r="P398" s="20">
        <v>0.20599999999999999</v>
      </c>
      <c r="Q398" s="20">
        <v>1.657</v>
      </c>
      <c r="R398" s="20">
        <v>2.1179999999999999</v>
      </c>
      <c r="S398" s="20">
        <v>0.54120000000000001</v>
      </c>
      <c r="T398" s="20">
        <v>0.28499999999999998</v>
      </c>
      <c r="U398" s="20">
        <v>1.1102000000000001</v>
      </c>
      <c r="V398" s="20">
        <v>0.65100000000000002</v>
      </c>
      <c r="W398" s="20">
        <v>1.6034000000000002</v>
      </c>
      <c r="X398" s="20">
        <v>1.002</v>
      </c>
      <c r="Y398" s="20">
        <v>2.1846000000000001</v>
      </c>
      <c r="Z398" s="20">
        <v>1.6</v>
      </c>
      <c r="AA398" s="20">
        <v>3.3140999999999998</v>
      </c>
      <c r="AB398" s="20">
        <v>2.403</v>
      </c>
    </row>
    <row r="399" spans="1:28">
      <c r="A399" s="2">
        <v>41437</v>
      </c>
      <c r="B399" s="20">
        <v>0.25</v>
      </c>
      <c r="C399" s="20">
        <v>3.5499999999999997E-2</v>
      </c>
      <c r="D399" s="20">
        <v>7.0000000000000001E-3</v>
      </c>
      <c r="E399" s="20">
        <v>0.1925</v>
      </c>
      <c r="F399" s="20">
        <v>4.5600000000000002E-2</v>
      </c>
      <c r="G399" s="20">
        <v>2.8000000000000001E-2</v>
      </c>
      <c r="H399" s="20">
        <v>0.27324999999999999</v>
      </c>
      <c r="I399" s="20">
        <v>7.6100000000000001E-2</v>
      </c>
      <c r="J399" s="20">
        <v>3.5999999999999997E-2</v>
      </c>
      <c r="K399" s="20">
        <v>0.41376000000000002</v>
      </c>
      <c r="L399" s="20">
        <v>0.12180000000000001</v>
      </c>
      <c r="M399" s="20">
        <v>6.7000000000000004E-2</v>
      </c>
      <c r="N399" s="20">
        <v>0.68320000000000003</v>
      </c>
      <c r="O399" s="20">
        <v>0.32590000000000002</v>
      </c>
      <c r="P399" s="20">
        <v>0.17699999999999999</v>
      </c>
      <c r="Q399" s="20">
        <v>1.714</v>
      </c>
      <c r="R399" s="20">
        <v>2.1189999999999998</v>
      </c>
      <c r="S399" s="20">
        <v>0.57909999999999995</v>
      </c>
      <c r="T399" s="20">
        <v>0.252</v>
      </c>
      <c r="U399" s="20">
        <v>1.1428</v>
      </c>
      <c r="V399" s="20">
        <v>0.626</v>
      </c>
      <c r="W399" s="20">
        <v>1.6371</v>
      </c>
      <c r="X399" s="20">
        <v>0.98</v>
      </c>
      <c r="Y399" s="20">
        <v>2.2280000000000002</v>
      </c>
      <c r="Z399" s="20">
        <v>1.585</v>
      </c>
      <c r="AA399" s="20">
        <v>3.3696999999999999</v>
      </c>
      <c r="AB399" s="20">
        <v>2.3929999999999998</v>
      </c>
    </row>
    <row r="400" spans="1:28">
      <c r="A400" s="2">
        <v>41438</v>
      </c>
      <c r="B400" s="20">
        <v>0.25</v>
      </c>
      <c r="C400" s="20">
        <v>3.5499999999999997E-2</v>
      </c>
      <c r="D400" s="20">
        <v>0</v>
      </c>
      <c r="E400" s="20">
        <v>0.1925</v>
      </c>
      <c r="F400" s="20">
        <v>4.0599999999999997E-2</v>
      </c>
      <c r="G400" s="20">
        <v>2.5000000000000001E-2</v>
      </c>
      <c r="H400" s="20">
        <v>0.27324999999999999</v>
      </c>
      <c r="I400" s="20">
        <v>7.6100000000000001E-2</v>
      </c>
      <c r="J400" s="20">
        <v>2.5999999999999999E-2</v>
      </c>
      <c r="K400" s="20">
        <v>0.41476000000000002</v>
      </c>
      <c r="L400" s="20">
        <v>0.1167</v>
      </c>
      <c r="M400" s="20">
        <v>6.4000000000000001E-2</v>
      </c>
      <c r="N400" s="20">
        <v>0.67869999999999997</v>
      </c>
      <c r="O400" s="20">
        <v>0.28199999999999997</v>
      </c>
      <c r="P400" s="20">
        <v>0.14899999999999999</v>
      </c>
      <c r="Q400" s="20">
        <v>1.756</v>
      </c>
      <c r="R400" s="20">
        <v>2.1880000000000002</v>
      </c>
      <c r="S400" s="20">
        <v>0.51049999999999995</v>
      </c>
      <c r="T400" s="20">
        <v>0.223</v>
      </c>
      <c r="U400" s="20">
        <v>1.0550999999999999</v>
      </c>
      <c r="V400" s="20">
        <v>0.58799999999999997</v>
      </c>
      <c r="W400" s="20">
        <v>1.5508</v>
      </c>
      <c r="X400" s="20">
        <v>0.94699999999999995</v>
      </c>
      <c r="Y400" s="20">
        <v>2.1488999999999998</v>
      </c>
      <c r="Z400" s="20">
        <v>1.5609999999999999</v>
      </c>
      <c r="AA400" s="20">
        <v>3.3168000000000002</v>
      </c>
      <c r="AB400" s="20">
        <v>2.39</v>
      </c>
    </row>
    <row r="401" spans="1:28">
      <c r="A401" s="2">
        <v>41439</v>
      </c>
      <c r="B401" s="20">
        <v>0.25</v>
      </c>
      <c r="C401" s="20">
        <v>3.04E-2</v>
      </c>
      <c r="D401" s="20">
        <v>0</v>
      </c>
      <c r="E401" s="20">
        <v>0.1925</v>
      </c>
      <c r="F401" s="20">
        <v>4.0599999999999997E-2</v>
      </c>
      <c r="G401" s="20">
        <v>2.1000000000000001E-2</v>
      </c>
      <c r="H401" s="20">
        <v>0.27274999999999999</v>
      </c>
      <c r="I401" s="20">
        <v>7.0999999999999994E-2</v>
      </c>
      <c r="J401" s="20">
        <v>1.6E-2</v>
      </c>
      <c r="K401" s="20">
        <v>0.41126000000000001</v>
      </c>
      <c r="L401" s="20">
        <v>0.1116</v>
      </c>
      <c r="M401" s="20">
        <v>4.4999999999999998E-2</v>
      </c>
      <c r="N401" s="20">
        <v>0.66910000000000003</v>
      </c>
      <c r="O401" s="20">
        <v>0.27010000000000001</v>
      </c>
      <c r="P401" s="20">
        <v>0.126</v>
      </c>
      <c r="Q401" s="20">
        <v>1.718</v>
      </c>
      <c r="R401" s="20">
        <v>2.17</v>
      </c>
      <c r="S401" s="20">
        <v>0.48949999999999999</v>
      </c>
      <c r="T401" s="20">
        <v>0.19</v>
      </c>
      <c r="U401" s="20">
        <v>1.0291999999999999</v>
      </c>
      <c r="V401" s="20">
        <v>0.53900000000000003</v>
      </c>
      <c r="W401" s="20">
        <v>1.5223</v>
      </c>
      <c r="X401" s="20">
        <v>0.89400000000000002</v>
      </c>
      <c r="Y401" s="20">
        <v>2.1295000000000002</v>
      </c>
      <c r="Z401" s="20">
        <v>1.514</v>
      </c>
      <c r="AA401" s="20">
        <v>3.3045999999999998</v>
      </c>
      <c r="AB401" s="20">
        <v>2.3570000000000002</v>
      </c>
    </row>
    <row r="402" spans="1:28">
      <c r="A402" s="2">
        <v>41442</v>
      </c>
      <c r="B402" s="20">
        <v>0.25</v>
      </c>
      <c r="C402" s="20">
        <v>3.5499999999999997E-2</v>
      </c>
      <c r="D402" s="20">
        <v>0</v>
      </c>
      <c r="E402" s="20">
        <v>0.19159999999999999</v>
      </c>
      <c r="F402" s="20">
        <v>4.0599999999999997E-2</v>
      </c>
      <c r="G402" s="20">
        <v>1.2999999999999999E-2</v>
      </c>
      <c r="H402" s="20">
        <v>0.27324999999999999</v>
      </c>
      <c r="I402" s="20">
        <v>7.0999999999999994E-2</v>
      </c>
      <c r="J402" s="20">
        <v>1.7999999999999999E-2</v>
      </c>
      <c r="K402" s="20">
        <v>0.41126000000000001</v>
      </c>
      <c r="L402" s="20">
        <v>0.1116</v>
      </c>
      <c r="M402" s="20">
        <v>4.9000000000000002E-2</v>
      </c>
      <c r="N402" s="20">
        <v>0.66810000000000003</v>
      </c>
      <c r="O402" s="20">
        <v>0.26200000000000001</v>
      </c>
      <c r="P402" s="20">
        <v>0.13700000000000001</v>
      </c>
      <c r="Q402" s="20">
        <v>1.718</v>
      </c>
      <c r="R402" s="20">
        <v>2.1829999999999998</v>
      </c>
      <c r="S402" s="20">
        <v>0.48680000000000001</v>
      </c>
      <c r="T402" s="20">
        <v>0.19700000000000001</v>
      </c>
      <c r="U402" s="20">
        <v>1.0584</v>
      </c>
      <c r="V402" s="20">
        <v>0.54500000000000004</v>
      </c>
      <c r="W402" s="20">
        <v>1.5678999999999998</v>
      </c>
      <c r="X402" s="20">
        <v>0.9</v>
      </c>
      <c r="Y402" s="20">
        <v>2.1817000000000002</v>
      </c>
      <c r="Z402" s="20">
        <v>1.5209999999999999</v>
      </c>
      <c r="AA402" s="20">
        <v>3.3512</v>
      </c>
      <c r="AB402" s="20">
        <v>2.387</v>
      </c>
    </row>
    <row r="403" spans="1:28">
      <c r="A403" s="2">
        <v>41443</v>
      </c>
      <c r="B403" s="20">
        <v>0.25</v>
      </c>
      <c r="C403" s="20">
        <v>2.53E-2</v>
      </c>
      <c r="D403" s="20">
        <v>-8.9999999999999993E-3</v>
      </c>
      <c r="E403" s="20">
        <v>0.19159999999999999</v>
      </c>
      <c r="F403" s="20">
        <v>4.5600000000000002E-2</v>
      </c>
      <c r="G403" s="20">
        <v>1.7000000000000001E-2</v>
      </c>
      <c r="H403" s="20">
        <v>0.27224999999999999</v>
      </c>
      <c r="I403" s="20">
        <v>7.6100000000000001E-2</v>
      </c>
      <c r="J403" s="20">
        <v>2.9000000000000001E-2</v>
      </c>
      <c r="K403" s="20">
        <v>0.40926000000000001</v>
      </c>
      <c r="L403" s="20">
        <v>0.1167</v>
      </c>
      <c r="M403" s="20">
        <v>6.8000000000000005E-2</v>
      </c>
      <c r="N403" s="20">
        <v>0.66810000000000003</v>
      </c>
      <c r="O403" s="20">
        <v>0.2621</v>
      </c>
      <c r="P403" s="20">
        <v>0.17499999999999999</v>
      </c>
      <c r="Q403" s="20">
        <v>1.768</v>
      </c>
      <c r="R403" s="20">
        <v>2.1469999999999998</v>
      </c>
      <c r="S403" s="20">
        <v>0.48420000000000002</v>
      </c>
      <c r="T403" s="20">
        <v>0.24299999999999999</v>
      </c>
      <c r="U403" s="20">
        <v>1.0568</v>
      </c>
      <c r="V403" s="20">
        <v>0.60199999999999998</v>
      </c>
      <c r="W403" s="20">
        <v>1.5727</v>
      </c>
      <c r="X403" s="20">
        <v>0.95099999999999996</v>
      </c>
      <c r="Y403" s="20">
        <v>2.1854</v>
      </c>
      <c r="Z403" s="20">
        <v>1.5699999999999998</v>
      </c>
      <c r="AA403" s="20">
        <v>3.3414999999999999</v>
      </c>
      <c r="AB403" s="20">
        <v>2.4209999999999998</v>
      </c>
    </row>
    <row r="404" spans="1:28">
      <c r="A404" s="2">
        <v>41444</v>
      </c>
      <c r="B404" s="20">
        <v>0.25</v>
      </c>
      <c r="C404" s="20">
        <v>2.53E-2</v>
      </c>
      <c r="D404" s="20">
        <v>-0.01</v>
      </c>
      <c r="E404" s="20">
        <v>0.19159999999999999</v>
      </c>
      <c r="F404" s="20">
        <v>4.0599999999999997E-2</v>
      </c>
      <c r="G404" s="20">
        <v>1.7999999999999999E-2</v>
      </c>
      <c r="H404" s="20">
        <v>0.27174999999999999</v>
      </c>
      <c r="I404" s="20">
        <v>7.6100000000000001E-2</v>
      </c>
      <c r="J404" s="20">
        <v>2.7E-2</v>
      </c>
      <c r="K404" s="20">
        <v>0.40926000000000001</v>
      </c>
      <c r="L404" s="20">
        <v>0.1167</v>
      </c>
      <c r="M404" s="20">
        <v>6.8000000000000005E-2</v>
      </c>
      <c r="N404" s="20">
        <v>0.66810000000000003</v>
      </c>
      <c r="O404" s="20">
        <v>0.30640000000000001</v>
      </c>
      <c r="P404" s="20">
        <v>0.16300000000000001</v>
      </c>
      <c r="Q404" s="20">
        <v>1.6890000000000001</v>
      </c>
      <c r="R404" s="20">
        <v>2.0910000000000002</v>
      </c>
      <c r="S404" s="20">
        <v>0.58460000000000001</v>
      </c>
      <c r="T404" s="20">
        <v>0.23300000000000001</v>
      </c>
      <c r="U404" s="20">
        <v>1.2483</v>
      </c>
      <c r="V404" s="20">
        <v>0.59499999999999997</v>
      </c>
      <c r="W404" s="20">
        <v>1.7808000000000002</v>
      </c>
      <c r="X404" s="20">
        <v>0.93899999999999995</v>
      </c>
      <c r="Y404" s="20">
        <v>2.3527</v>
      </c>
      <c r="Z404" s="20">
        <v>1.5580000000000001</v>
      </c>
      <c r="AA404" s="20">
        <v>3.4119000000000002</v>
      </c>
      <c r="AB404" s="20">
        <v>2.4089999999999998</v>
      </c>
    </row>
    <row r="405" spans="1:28">
      <c r="A405" s="2">
        <v>41445</v>
      </c>
      <c r="B405" s="20">
        <v>0.25</v>
      </c>
      <c r="C405" s="20">
        <v>1.52E-2</v>
      </c>
      <c r="D405" s="20">
        <v>0</v>
      </c>
      <c r="E405" s="20">
        <v>0.193</v>
      </c>
      <c r="F405" s="20">
        <v>4.0599999999999997E-2</v>
      </c>
      <c r="G405" s="20">
        <v>3.2000000000000001E-2</v>
      </c>
      <c r="H405" s="20">
        <v>0.27255000000000001</v>
      </c>
      <c r="I405" s="20">
        <v>7.6100000000000001E-2</v>
      </c>
      <c r="J405" s="20">
        <v>3.6999999999999998E-2</v>
      </c>
      <c r="K405" s="20">
        <v>0.41326000000000002</v>
      </c>
      <c r="L405" s="20">
        <v>0.1167</v>
      </c>
      <c r="M405" s="20">
        <v>0.104</v>
      </c>
      <c r="N405" s="20">
        <v>0.68045</v>
      </c>
      <c r="O405" s="20">
        <v>0.32669999999999999</v>
      </c>
      <c r="P405" s="20">
        <v>0.245</v>
      </c>
      <c r="Q405" s="20">
        <v>1.911</v>
      </c>
      <c r="R405" s="20">
        <v>2.2890000000000001</v>
      </c>
      <c r="S405" s="20">
        <v>0.62709999999999999</v>
      </c>
      <c r="T405" s="20">
        <v>0.33500000000000002</v>
      </c>
      <c r="U405" s="20">
        <v>1.3028999999999999</v>
      </c>
      <c r="V405" s="20">
        <v>0.749</v>
      </c>
      <c r="W405" s="20">
        <v>1.8347</v>
      </c>
      <c r="X405" s="20">
        <v>1.073</v>
      </c>
      <c r="Y405" s="20">
        <v>2.4144000000000001</v>
      </c>
      <c r="Z405" s="20">
        <v>1.665</v>
      </c>
      <c r="AA405" s="20">
        <v>3.5129000000000001</v>
      </c>
      <c r="AB405" s="20">
        <v>2.4750000000000001</v>
      </c>
    </row>
    <row r="406" spans="1:28">
      <c r="A406" s="2">
        <v>41446</v>
      </c>
      <c r="B406" s="20">
        <v>0.25</v>
      </c>
      <c r="C406" s="20">
        <v>1.01E-2</v>
      </c>
      <c r="D406" s="20">
        <v>0</v>
      </c>
      <c r="E406" s="20">
        <v>0.193</v>
      </c>
      <c r="F406" s="20">
        <v>4.0599999999999997E-2</v>
      </c>
      <c r="G406" s="20">
        <v>3.2000000000000001E-2</v>
      </c>
      <c r="H406" s="20">
        <v>0.27274999999999999</v>
      </c>
      <c r="I406" s="20">
        <v>8.1100000000000005E-2</v>
      </c>
      <c r="J406" s="20">
        <v>0.05</v>
      </c>
      <c r="K406" s="20">
        <v>0.4138</v>
      </c>
      <c r="L406" s="20">
        <v>0.12180000000000001</v>
      </c>
      <c r="M406" s="20">
        <v>0.123</v>
      </c>
      <c r="N406" s="20">
        <v>0.68294999999999995</v>
      </c>
      <c r="O406" s="20">
        <v>0.36759999999999998</v>
      </c>
      <c r="P406" s="20">
        <v>0.26400000000000001</v>
      </c>
      <c r="Q406" s="20">
        <v>1.98</v>
      </c>
      <c r="R406" s="20">
        <v>2.3410000000000002</v>
      </c>
      <c r="S406" s="20">
        <v>0.70469999999999999</v>
      </c>
      <c r="T406" s="20">
        <v>0.36099999999999999</v>
      </c>
      <c r="U406" s="20">
        <v>1.4243999999999999</v>
      </c>
      <c r="V406" s="20">
        <v>0.79900000000000004</v>
      </c>
      <c r="W406" s="20">
        <v>1.9633</v>
      </c>
      <c r="X406" s="20">
        <v>1.1400000000000001</v>
      </c>
      <c r="Y406" s="20">
        <v>2.5310000000000001</v>
      </c>
      <c r="Z406" s="20">
        <v>1.7250000000000001</v>
      </c>
      <c r="AA406" s="20">
        <v>3.5817999999999999</v>
      </c>
      <c r="AB406" s="20">
        <v>2.5</v>
      </c>
    </row>
    <row r="407" spans="1:28">
      <c r="A407" s="2">
        <v>41449</v>
      </c>
      <c r="B407" s="20">
        <v>0.25</v>
      </c>
      <c r="C407" s="20">
        <v>5.1000000000000004E-3</v>
      </c>
      <c r="D407" s="20">
        <v>6.0000000000000001E-3</v>
      </c>
      <c r="E407" s="20">
        <v>0.19535</v>
      </c>
      <c r="F407" s="20">
        <v>4.0599999999999997E-2</v>
      </c>
      <c r="G407" s="20">
        <v>4.3999999999999997E-2</v>
      </c>
      <c r="H407" s="20">
        <v>0.27675</v>
      </c>
      <c r="I407" s="20">
        <v>9.64E-2</v>
      </c>
      <c r="J407" s="20">
        <v>7.2999999999999995E-2</v>
      </c>
      <c r="K407" s="20">
        <v>0.42541000000000001</v>
      </c>
      <c r="L407" s="20">
        <v>0.1268</v>
      </c>
      <c r="M407" s="20">
        <v>0.17</v>
      </c>
      <c r="N407" s="20">
        <v>0.70315000000000005</v>
      </c>
      <c r="O407" s="20">
        <v>0.3841</v>
      </c>
      <c r="P407" s="20">
        <v>0.26900000000000002</v>
      </c>
      <c r="Q407" s="20">
        <v>2.222</v>
      </c>
      <c r="R407" s="20">
        <v>2.508</v>
      </c>
      <c r="S407" s="20">
        <v>0.71550000000000002</v>
      </c>
      <c r="T407" s="20">
        <v>0.38400000000000001</v>
      </c>
      <c r="U407" s="20">
        <v>1.4445999999999999</v>
      </c>
      <c r="V407" s="20">
        <v>0.86499999999999999</v>
      </c>
      <c r="W407" s="20">
        <v>1.9807999999999999</v>
      </c>
      <c r="X407" s="20">
        <v>1.2270000000000001</v>
      </c>
      <c r="Y407" s="20">
        <v>2.5367999999999999</v>
      </c>
      <c r="Z407" s="20">
        <v>1.8109999999999999</v>
      </c>
      <c r="AA407" s="20">
        <v>3.5472999999999999</v>
      </c>
      <c r="AB407" s="20">
        <v>2.5289999999999999</v>
      </c>
    </row>
    <row r="408" spans="1:28">
      <c r="A408" s="2">
        <v>41450</v>
      </c>
      <c r="B408" s="20">
        <v>0.25</v>
      </c>
      <c r="C408" s="20">
        <v>5.1000000000000004E-3</v>
      </c>
      <c r="D408" s="20">
        <v>-7.0000000000000001E-3</v>
      </c>
      <c r="E408" s="20">
        <v>0.19434999999999999</v>
      </c>
      <c r="F408" s="20">
        <v>5.5800000000000002E-2</v>
      </c>
      <c r="G408" s="20">
        <v>3.2000000000000001E-2</v>
      </c>
      <c r="H408" s="20">
        <v>0.27610000000000001</v>
      </c>
      <c r="I408" s="20">
        <v>0.1065</v>
      </c>
      <c r="J408" s="20">
        <v>4.7E-2</v>
      </c>
      <c r="K408" s="20">
        <v>0.42341000000000001</v>
      </c>
      <c r="L408" s="20">
        <v>0.13700000000000001</v>
      </c>
      <c r="M408" s="20">
        <v>0.14199999999999999</v>
      </c>
      <c r="N408" s="20">
        <v>0.70115000000000005</v>
      </c>
      <c r="O408" s="20">
        <v>0.4047</v>
      </c>
      <c r="P408" s="20">
        <v>0.23899999999999999</v>
      </c>
      <c r="Q408" s="20">
        <v>2.2789999999999999</v>
      </c>
      <c r="R408" s="20">
        <v>2.5209999999999999</v>
      </c>
      <c r="S408" s="20">
        <v>0.74509999999999998</v>
      </c>
      <c r="T408" s="20">
        <v>0.34699999999999998</v>
      </c>
      <c r="U408" s="20">
        <v>1.49</v>
      </c>
      <c r="V408" s="20">
        <v>0.82799999999999996</v>
      </c>
      <c r="W408" s="20">
        <v>2.0356999999999998</v>
      </c>
      <c r="X408" s="20">
        <v>1.2030000000000001</v>
      </c>
      <c r="Y408" s="20">
        <v>2.6082000000000001</v>
      </c>
      <c r="Z408" s="20">
        <v>1.804</v>
      </c>
      <c r="AA408" s="20">
        <v>3.6223999999999998</v>
      </c>
      <c r="AB408" s="20">
        <v>2.52</v>
      </c>
    </row>
    <row r="409" spans="1:28">
      <c r="A409" s="2">
        <v>41451</v>
      </c>
      <c r="B409" s="20">
        <v>0.25</v>
      </c>
      <c r="C409" s="20">
        <v>1.01E-2</v>
      </c>
      <c r="D409" s="20">
        <v>7.0000000000000001E-3</v>
      </c>
      <c r="E409" s="20">
        <v>0.19535</v>
      </c>
      <c r="F409" s="20">
        <v>5.5800000000000002E-2</v>
      </c>
      <c r="G409" s="20">
        <v>2.8000000000000001E-2</v>
      </c>
      <c r="H409" s="20">
        <v>0.27560000000000001</v>
      </c>
      <c r="I409" s="20">
        <v>0.1065</v>
      </c>
      <c r="J409" s="20">
        <v>2.5000000000000001E-2</v>
      </c>
      <c r="K409" s="20">
        <v>0.42191000000000001</v>
      </c>
      <c r="L409" s="20">
        <v>0.1573</v>
      </c>
      <c r="M409" s="20">
        <v>0.112</v>
      </c>
      <c r="N409" s="20">
        <v>0.69764999999999999</v>
      </c>
      <c r="O409" s="20">
        <v>0.37890000000000001</v>
      </c>
      <c r="P409" s="20">
        <v>0.20100000000000001</v>
      </c>
      <c r="Q409" s="20">
        <v>2.1070000000000002</v>
      </c>
      <c r="R409" s="20">
        <v>2.3050000000000002</v>
      </c>
      <c r="S409" s="20">
        <v>0.67849999999999999</v>
      </c>
      <c r="T409" s="20">
        <v>0.30599999999999999</v>
      </c>
      <c r="U409" s="20">
        <v>1.4168000000000001</v>
      </c>
      <c r="V409" s="20">
        <v>0.76900000000000002</v>
      </c>
      <c r="W409" s="20">
        <v>1.9590000000000001</v>
      </c>
      <c r="X409" s="20">
        <v>1.153</v>
      </c>
      <c r="Y409" s="20">
        <v>2.5352999999999999</v>
      </c>
      <c r="Z409" s="20">
        <v>1.7669999999999999</v>
      </c>
      <c r="AA409" s="20">
        <v>3.5790999999999999</v>
      </c>
      <c r="AB409" s="20">
        <v>2.5209999999999999</v>
      </c>
    </row>
    <row r="410" spans="1:28">
      <c r="A410" s="2">
        <v>41452</v>
      </c>
      <c r="B410" s="20">
        <v>0.25</v>
      </c>
      <c r="C410" s="20">
        <v>1.52E-2</v>
      </c>
      <c r="D410" s="20">
        <v>-8.0000000000000002E-3</v>
      </c>
      <c r="E410" s="20">
        <v>0.19505</v>
      </c>
      <c r="F410" s="20">
        <v>4.5600000000000002E-2</v>
      </c>
      <c r="G410" s="20">
        <v>2.1000000000000001E-2</v>
      </c>
      <c r="H410" s="20">
        <v>0.27400000000000002</v>
      </c>
      <c r="I410" s="20">
        <v>0.1014</v>
      </c>
      <c r="J410" s="20">
        <v>-2E-3</v>
      </c>
      <c r="K410" s="20">
        <v>0.4168</v>
      </c>
      <c r="L410" s="20">
        <v>0.1472</v>
      </c>
      <c r="M410" s="20">
        <v>8.6999999999999994E-2</v>
      </c>
      <c r="N410" s="20">
        <v>0.69064999999999999</v>
      </c>
      <c r="O410" s="20">
        <v>0.35139999999999999</v>
      </c>
      <c r="P410" s="20">
        <v>0.183</v>
      </c>
      <c r="Q410" s="20">
        <v>1.923</v>
      </c>
      <c r="R410" s="20">
        <v>2.218</v>
      </c>
      <c r="S410" s="20">
        <v>0.64390000000000003</v>
      </c>
      <c r="T410" s="20">
        <v>0.28299999999999997</v>
      </c>
      <c r="U410" s="20">
        <v>1.3815</v>
      </c>
      <c r="V410" s="20">
        <v>0.73599999999999999</v>
      </c>
      <c r="W410" s="20">
        <v>1.8925000000000001</v>
      </c>
      <c r="X410" s="20">
        <v>1.1140000000000001</v>
      </c>
      <c r="Y410" s="20">
        <v>2.4721000000000002</v>
      </c>
      <c r="Z410" s="20">
        <v>1.7250000000000001</v>
      </c>
      <c r="AA410" s="20">
        <v>3.5343999999999998</v>
      </c>
      <c r="AB410" s="20">
        <v>2.4870000000000001</v>
      </c>
    </row>
    <row r="411" spans="1:28">
      <c r="A411" s="2">
        <v>41453</v>
      </c>
      <c r="B411" s="20">
        <v>0.25</v>
      </c>
      <c r="C411" s="20">
        <v>5.1000000000000004E-3</v>
      </c>
      <c r="D411" s="20">
        <v>0</v>
      </c>
      <c r="E411" s="20">
        <v>0.19464999999999999</v>
      </c>
      <c r="F411" s="20">
        <v>3.04E-2</v>
      </c>
      <c r="G411" s="20">
        <v>1.2999999999999999E-2</v>
      </c>
      <c r="H411" s="20">
        <v>0.27310000000000001</v>
      </c>
      <c r="I411" s="20">
        <v>9.1300000000000006E-2</v>
      </c>
      <c r="J411" s="20">
        <v>-8.0000000000000002E-3</v>
      </c>
      <c r="K411" s="20">
        <v>0.41339999999999999</v>
      </c>
      <c r="L411" s="20">
        <v>0.1421</v>
      </c>
      <c r="M411" s="20">
        <v>9.5000000000000001E-2</v>
      </c>
      <c r="N411" s="20">
        <v>0.68564999999999998</v>
      </c>
      <c r="O411" s="20">
        <v>0.35539999999999999</v>
      </c>
      <c r="P411" s="20">
        <v>0.188</v>
      </c>
      <c r="Q411" s="20">
        <v>1.927</v>
      </c>
      <c r="R411" s="20">
        <v>2.2349999999999999</v>
      </c>
      <c r="S411" s="20">
        <v>0.64700000000000002</v>
      </c>
      <c r="T411" s="20">
        <v>0.28199999999999997</v>
      </c>
      <c r="U411" s="20">
        <v>1.3945000000000001</v>
      </c>
      <c r="V411" s="20">
        <v>0.73499999999999999</v>
      </c>
      <c r="W411" s="20">
        <v>1.9398</v>
      </c>
      <c r="X411" s="20">
        <v>1.115</v>
      </c>
      <c r="Y411" s="20">
        <v>2.4857</v>
      </c>
      <c r="Z411" s="20">
        <v>1.728</v>
      </c>
      <c r="AA411" s="20">
        <v>3.4994000000000001</v>
      </c>
      <c r="AB411" s="20">
        <v>2.4830000000000001</v>
      </c>
    </row>
    <row r="412" spans="1:28">
      <c r="A412" s="2">
        <v>41456</v>
      </c>
      <c r="B412" s="20">
        <v>0.25</v>
      </c>
      <c r="C412" s="20">
        <v>5.1000000000000004E-3</v>
      </c>
      <c r="D412" s="20">
        <v>0</v>
      </c>
      <c r="E412" s="20">
        <v>0.1958</v>
      </c>
      <c r="F412" s="20">
        <v>1.01E-2</v>
      </c>
      <c r="G412" s="20">
        <v>1.2999999999999999E-2</v>
      </c>
      <c r="H412" s="20">
        <v>0.27310000000000001</v>
      </c>
      <c r="I412" s="20">
        <v>9.1300000000000006E-2</v>
      </c>
      <c r="J412" s="20">
        <v>-2E-3</v>
      </c>
      <c r="K412" s="20">
        <v>0.41439999999999999</v>
      </c>
      <c r="L412" s="20">
        <v>0.13700000000000001</v>
      </c>
      <c r="M412" s="20">
        <v>0.10199999999999999</v>
      </c>
      <c r="N412" s="20">
        <v>0.69015000000000004</v>
      </c>
      <c r="O412" s="20">
        <v>0.35139999999999999</v>
      </c>
      <c r="P412" s="20">
        <v>0.19600000000000001</v>
      </c>
      <c r="Q412" s="20">
        <v>1.8010000000000002</v>
      </c>
      <c r="R412" s="20">
        <v>2.073</v>
      </c>
      <c r="S412" s="20">
        <v>0.63639999999999997</v>
      </c>
      <c r="T412" s="20">
        <v>0.28299999999999997</v>
      </c>
      <c r="U412" s="20">
        <v>1.3782000000000001</v>
      </c>
      <c r="V412" s="20">
        <v>0.72499999999999998</v>
      </c>
      <c r="W412" s="20">
        <v>1.9205999999999999</v>
      </c>
      <c r="X412" s="20">
        <v>1.105</v>
      </c>
      <c r="Y412" s="20">
        <v>2.4765000000000001</v>
      </c>
      <c r="Z412" s="20">
        <v>1.72</v>
      </c>
      <c r="AA412" s="20">
        <v>3.4775</v>
      </c>
      <c r="AB412" s="20">
        <v>2.4699999999999998</v>
      </c>
    </row>
    <row r="413" spans="1:28">
      <c r="A413" s="2">
        <v>41457</v>
      </c>
      <c r="B413" s="20">
        <v>0.25</v>
      </c>
      <c r="C413" s="20">
        <v>5.1000000000000004E-3</v>
      </c>
      <c r="D413" s="20">
        <v>-8.9999999999999993E-3</v>
      </c>
      <c r="E413" s="20">
        <v>0.19528000000000001</v>
      </c>
      <c r="F413" s="20">
        <v>2.0299999999999999E-2</v>
      </c>
      <c r="G413" s="20">
        <v>4.0000000000000001E-3</v>
      </c>
      <c r="H413" s="20">
        <v>0.27289999999999998</v>
      </c>
      <c r="I413" s="20">
        <v>7.0999999999999994E-2</v>
      </c>
      <c r="J413" s="20">
        <v>-0.02</v>
      </c>
      <c r="K413" s="20">
        <v>0.41289999999999999</v>
      </c>
      <c r="L413" s="20">
        <v>0.13189999999999999</v>
      </c>
      <c r="M413" s="20">
        <v>7.9000000000000001E-2</v>
      </c>
      <c r="N413" s="20">
        <v>0.68815000000000004</v>
      </c>
      <c r="O413" s="20">
        <v>0.34739999999999999</v>
      </c>
      <c r="P413" s="20">
        <v>0.17599999999999999</v>
      </c>
      <c r="Q413" s="20">
        <v>1.788</v>
      </c>
      <c r="R413" s="20">
        <v>2.0750000000000002</v>
      </c>
      <c r="S413" s="20">
        <v>0.63109999999999999</v>
      </c>
      <c r="T413" s="20">
        <v>0.25700000000000001</v>
      </c>
      <c r="U413" s="20">
        <v>1.375</v>
      </c>
      <c r="V413" s="20">
        <v>0.69799999999999995</v>
      </c>
      <c r="W413" s="20">
        <v>1.9254</v>
      </c>
      <c r="X413" s="20">
        <v>1.085</v>
      </c>
      <c r="Y413" s="20">
        <v>2.4693000000000001</v>
      </c>
      <c r="Z413" s="20">
        <v>1.704</v>
      </c>
      <c r="AA413" s="20">
        <v>3.4729000000000001</v>
      </c>
      <c r="AB413" s="20">
        <v>2.4660000000000002</v>
      </c>
    </row>
    <row r="414" spans="1:28">
      <c r="A414" s="2">
        <v>41458</v>
      </c>
      <c r="B414" s="20">
        <v>0.25</v>
      </c>
      <c r="C414" s="20">
        <v>1.52E-2</v>
      </c>
      <c r="D414" s="20">
        <v>-0.01</v>
      </c>
      <c r="E414" s="20">
        <v>0.19478000000000001</v>
      </c>
      <c r="F414" s="20">
        <v>4.0599999999999997E-2</v>
      </c>
      <c r="G414" s="20">
        <v>0</v>
      </c>
      <c r="H414" s="20">
        <v>0.27389999999999998</v>
      </c>
      <c r="I414" s="20">
        <v>7.0999999999999994E-2</v>
      </c>
      <c r="J414" s="20">
        <v>-1.6E-2</v>
      </c>
      <c r="K414" s="20">
        <v>0.41450999999999999</v>
      </c>
      <c r="L414" s="20">
        <v>0.13189999999999999</v>
      </c>
      <c r="M414" s="20">
        <v>7.5999999999999998E-2</v>
      </c>
      <c r="N414" s="20">
        <v>0.69064999999999999</v>
      </c>
      <c r="O414" s="20">
        <v>0.36309999999999998</v>
      </c>
      <c r="P414" s="20">
        <v>0.16900000000000001</v>
      </c>
      <c r="Q414" s="20">
        <v>1.8109999999999999</v>
      </c>
      <c r="R414" s="20">
        <v>2.15</v>
      </c>
      <c r="S414" s="20">
        <v>0.65290000000000004</v>
      </c>
      <c r="T414" s="20">
        <v>0.24399999999999999</v>
      </c>
      <c r="U414" s="20">
        <v>1.4173</v>
      </c>
      <c r="V414" s="20">
        <v>0.66100000000000003</v>
      </c>
      <c r="W414" s="20">
        <v>1.9664000000000001</v>
      </c>
      <c r="X414" s="20">
        <v>1.0469999999999999</v>
      </c>
      <c r="Y414" s="20">
        <v>2.5032000000000001</v>
      </c>
      <c r="Z414" s="20">
        <v>1.6600000000000001</v>
      </c>
      <c r="AA414" s="20">
        <v>3.4931000000000001</v>
      </c>
      <c r="AB414" s="20">
        <v>2.4159999999999999</v>
      </c>
    </row>
    <row r="415" spans="1:28">
      <c r="A415" s="2">
        <v>41459</v>
      </c>
      <c r="B415" s="20">
        <v>0.25</v>
      </c>
      <c r="C415" s="20">
        <v>1.52E-2</v>
      </c>
      <c r="D415" s="20">
        <v>-2.3E-2</v>
      </c>
      <c r="E415" s="20">
        <v>0.19478000000000001</v>
      </c>
      <c r="F415" s="20">
        <v>4.0599999999999997E-2</v>
      </c>
      <c r="G415" s="20">
        <v>-1.4E-2</v>
      </c>
      <c r="H415" s="20">
        <v>0.27089999999999997</v>
      </c>
      <c r="I415" s="20">
        <v>7.0999999999999994E-2</v>
      </c>
      <c r="J415" s="20">
        <v>-3.6999999999999998E-2</v>
      </c>
      <c r="K415" s="20">
        <v>0.41439999999999999</v>
      </c>
      <c r="L415" s="20">
        <v>0.13189999999999999</v>
      </c>
      <c r="M415" s="20">
        <v>4.4999999999999998E-2</v>
      </c>
      <c r="N415" s="20">
        <v>0.69164999999999999</v>
      </c>
      <c r="O415" s="20">
        <v>0.36309999999999998</v>
      </c>
      <c r="P415" s="20">
        <v>0.112</v>
      </c>
      <c r="Q415" s="20">
        <v>1.621</v>
      </c>
      <c r="R415" s="20">
        <v>1.9750000000000001</v>
      </c>
      <c r="S415" s="20">
        <v>0.65290000000000004</v>
      </c>
      <c r="T415" s="20">
        <v>0.191</v>
      </c>
      <c r="U415" s="20">
        <v>1.4173</v>
      </c>
      <c r="V415" s="20">
        <v>0.60599999999999998</v>
      </c>
      <c r="W415" s="20">
        <v>1.9664000000000001</v>
      </c>
      <c r="X415" s="20">
        <v>1.014</v>
      </c>
      <c r="Y415" s="20">
        <v>2.5032000000000001</v>
      </c>
      <c r="Z415" s="20">
        <v>1.6480000000000001</v>
      </c>
      <c r="AA415" s="20">
        <v>3.4931000000000001</v>
      </c>
      <c r="AB415" s="20">
        <v>2.4209999999999998</v>
      </c>
    </row>
    <row r="416" spans="1:28">
      <c r="A416" s="2">
        <v>41460</v>
      </c>
      <c r="B416" s="20">
        <v>0.25</v>
      </c>
      <c r="C416" s="20">
        <v>3.04E-2</v>
      </c>
      <c r="D416" s="20">
        <v>0</v>
      </c>
      <c r="E416" s="20">
        <v>0.19478000000000001</v>
      </c>
      <c r="F416" s="20">
        <v>3.5499999999999997E-2</v>
      </c>
      <c r="G416" s="20">
        <v>-1.4E-2</v>
      </c>
      <c r="H416" s="20">
        <v>0.26989999999999997</v>
      </c>
      <c r="I416" s="20">
        <v>7.0999999999999994E-2</v>
      </c>
      <c r="J416" s="20">
        <v>-0.03</v>
      </c>
      <c r="K416" s="20">
        <v>0.40989999999999999</v>
      </c>
      <c r="L416" s="20">
        <v>0.13700000000000001</v>
      </c>
      <c r="M416" s="20">
        <v>3.3000000000000002E-2</v>
      </c>
      <c r="N416" s="20">
        <v>0.68964999999999999</v>
      </c>
      <c r="O416" s="20">
        <v>0.39479999999999998</v>
      </c>
      <c r="P416" s="20">
        <v>0.112</v>
      </c>
      <c r="Q416" s="20">
        <v>1.5859999999999999</v>
      </c>
      <c r="R416" s="20">
        <v>1.9239999999999999</v>
      </c>
      <c r="S416" s="20">
        <v>0.75329999999999997</v>
      </c>
      <c r="T416" s="20">
        <v>0.20300000000000001</v>
      </c>
      <c r="U416" s="20">
        <v>1.6127</v>
      </c>
      <c r="V416" s="20">
        <v>0.63800000000000001</v>
      </c>
      <c r="W416" s="20">
        <v>2.2101000000000002</v>
      </c>
      <c r="X416" s="20">
        <v>1.0620000000000001</v>
      </c>
      <c r="Y416" s="20">
        <v>2.7391000000000001</v>
      </c>
      <c r="Z416" s="20">
        <v>1.7189999999999999</v>
      </c>
      <c r="AA416" s="20">
        <v>3.7130000000000001</v>
      </c>
      <c r="AB416" s="20">
        <v>2.504</v>
      </c>
    </row>
    <row r="417" spans="1:28">
      <c r="A417" s="2">
        <v>41463</v>
      </c>
      <c r="B417" s="20">
        <v>0.25</v>
      </c>
      <c r="C417" s="20">
        <v>2.0299999999999999E-2</v>
      </c>
      <c r="D417" s="20">
        <v>-5.0999999999999997E-2</v>
      </c>
      <c r="E417" s="20">
        <v>0.19278000000000001</v>
      </c>
      <c r="F417" s="20">
        <v>3.04E-2</v>
      </c>
      <c r="G417" s="20">
        <v>-1.0999999999999999E-2</v>
      </c>
      <c r="H417" s="20">
        <v>0.26860000000000001</v>
      </c>
      <c r="I417" s="20">
        <v>7.0999999999999994E-2</v>
      </c>
      <c r="J417" s="20">
        <v>-1E-3</v>
      </c>
      <c r="K417" s="20">
        <v>0.41039999999999999</v>
      </c>
      <c r="L417" s="20">
        <v>0.12180000000000001</v>
      </c>
      <c r="M417" s="20">
        <v>2.7E-2</v>
      </c>
      <c r="N417" s="20">
        <v>0.69415000000000004</v>
      </c>
      <c r="O417" s="20">
        <v>0.35909999999999997</v>
      </c>
      <c r="P417" s="20">
        <v>9.0999999999999998E-2</v>
      </c>
      <c r="Q417" s="20">
        <v>1.5169999999999999</v>
      </c>
      <c r="R417" s="20">
        <v>1.893</v>
      </c>
      <c r="S417" s="20">
        <v>0.67500000000000004</v>
      </c>
      <c r="T417" s="20">
        <v>0.18099999999999999</v>
      </c>
      <c r="U417" s="20">
        <v>1.5024999999999999</v>
      </c>
      <c r="V417" s="20">
        <v>0.61199999999999999</v>
      </c>
      <c r="W417" s="20">
        <v>2.0975999999999999</v>
      </c>
      <c r="X417" s="20">
        <v>1.0349999999999999</v>
      </c>
      <c r="Y417" s="20">
        <v>2.6356000000000002</v>
      </c>
      <c r="Z417" s="20">
        <v>1.698</v>
      </c>
      <c r="AA417" s="20">
        <v>3.6334</v>
      </c>
      <c r="AB417" s="20">
        <v>2.4950000000000001</v>
      </c>
    </row>
    <row r="418" spans="1:28">
      <c r="A418" s="2">
        <v>41464</v>
      </c>
      <c r="B418" s="20">
        <v>0.25</v>
      </c>
      <c r="C418" s="20">
        <v>1.52E-2</v>
      </c>
      <c r="D418" s="20">
        <v>-3.2000000000000001E-2</v>
      </c>
      <c r="E418" s="20">
        <v>0.19275999999999999</v>
      </c>
      <c r="F418" s="20">
        <v>3.5499999999999997E-2</v>
      </c>
      <c r="G418" s="20">
        <v>0</v>
      </c>
      <c r="H418" s="20">
        <v>0.26910000000000001</v>
      </c>
      <c r="I418" s="20">
        <v>7.0999999999999994E-2</v>
      </c>
      <c r="J418" s="20">
        <v>-1E-3</v>
      </c>
      <c r="K418" s="20">
        <v>0.40839999999999999</v>
      </c>
      <c r="L418" s="20">
        <v>0.12180000000000001</v>
      </c>
      <c r="M418" s="20">
        <v>0.03</v>
      </c>
      <c r="N418" s="20">
        <v>0.69164999999999999</v>
      </c>
      <c r="O418" s="20">
        <v>0.36699999999999999</v>
      </c>
      <c r="P418" s="20">
        <v>8.1000000000000003E-2</v>
      </c>
      <c r="Q418" s="20">
        <v>1.5289999999999999</v>
      </c>
      <c r="R418" s="20">
        <v>1.946</v>
      </c>
      <c r="S418" s="20">
        <v>0.67789999999999995</v>
      </c>
      <c r="T418" s="20">
        <v>0.16</v>
      </c>
      <c r="U418" s="20">
        <v>1.4910999999999999</v>
      </c>
      <c r="V418" s="20">
        <v>0.56899999999999995</v>
      </c>
      <c r="W418" s="20">
        <v>2.0830000000000002</v>
      </c>
      <c r="X418" s="20">
        <v>0.99</v>
      </c>
      <c r="Y418" s="20">
        <v>2.6339999999999999</v>
      </c>
      <c r="Z418" s="20">
        <v>1.653</v>
      </c>
      <c r="AA418" s="20">
        <v>3.6476999999999999</v>
      </c>
      <c r="AB418" s="20">
        <v>2.46</v>
      </c>
    </row>
    <row r="419" spans="1:28">
      <c r="A419" s="2">
        <v>41465</v>
      </c>
      <c r="B419" s="20">
        <v>0.25</v>
      </c>
      <c r="C419" s="20">
        <v>2.53E-2</v>
      </c>
      <c r="D419" s="20">
        <v>-4.9000000000000002E-2</v>
      </c>
      <c r="E419" s="20">
        <v>0.19213</v>
      </c>
      <c r="F419" s="20">
        <v>3.04E-2</v>
      </c>
      <c r="G419" s="20">
        <v>-7.0000000000000001E-3</v>
      </c>
      <c r="H419" s="20">
        <v>0.26910000000000001</v>
      </c>
      <c r="I419" s="20">
        <v>7.0999999999999994E-2</v>
      </c>
      <c r="J419" s="20">
        <v>1E-3</v>
      </c>
      <c r="K419" s="20">
        <v>0.40839999999999999</v>
      </c>
      <c r="L419" s="20">
        <v>0.1167</v>
      </c>
      <c r="M419" s="20">
        <v>4.2999999999999997E-2</v>
      </c>
      <c r="N419" s="20">
        <v>0.69364999999999999</v>
      </c>
      <c r="O419" s="20">
        <v>0.35110000000000002</v>
      </c>
      <c r="P419" s="20">
        <v>0.105</v>
      </c>
      <c r="Q419" s="20">
        <v>1.575</v>
      </c>
      <c r="R419" s="20">
        <v>2.028</v>
      </c>
      <c r="S419" s="20">
        <v>0.68830000000000002</v>
      </c>
      <c r="T419" s="20">
        <v>0.187</v>
      </c>
      <c r="U419" s="20">
        <v>1.4551000000000001</v>
      </c>
      <c r="V419" s="20">
        <v>0.60599999999999998</v>
      </c>
      <c r="W419" s="20">
        <v>2.0562999999999998</v>
      </c>
      <c r="X419" s="20">
        <v>1.01</v>
      </c>
      <c r="Y419" s="20">
        <v>2.6238000000000001</v>
      </c>
      <c r="Z419" s="20">
        <v>1.6579999999999999</v>
      </c>
      <c r="AA419" s="20">
        <v>3.6496</v>
      </c>
      <c r="AB419" s="20">
        <v>2.464</v>
      </c>
    </row>
    <row r="420" spans="1:28">
      <c r="A420" s="2">
        <v>41466</v>
      </c>
      <c r="B420" s="20">
        <v>0.25</v>
      </c>
      <c r="C420" s="20">
        <v>1.52E-2</v>
      </c>
      <c r="D420" s="20">
        <v>-2.4E-2</v>
      </c>
      <c r="E420" s="20">
        <v>0.19103000000000001</v>
      </c>
      <c r="F420" s="20">
        <v>3.04E-2</v>
      </c>
      <c r="G420" s="20">
        <v>-8.0000000000000002E-3</v>
      </c>
      <c r="H420" s="20">
        <v>0.2681</v>
      </c>
      <c r="I420" s="20">
        <v>6.59E-2</v>
      </c>
      <c r="J420" s="20">
        <v>3.0000000000000001E-3</v>
      </c>
      <c r="K420" s="20">
        <v>0.40400000000000003</v>
      </c>
      <c r="L420" s="20">
        <v>0.1065</v>
      </c>
      <c r="M420" s="20">
        <v>5.3999999999999999E-2</v>
      </c>
      <c r="N420" s="20">
        <v>0.68835000000000002</v>
      </c>
      <c r="O420" s="20">
        <v>0.3291</v>
      </c>
      <c r="P420" s="20">
        <v>0.11799999999999999</v>
      </c>
      <c r="Q420" s="20">
        <v>1.6520000000000001</v>
      </c>
      <c r="R420" s="20">
        <v>2.0550000000000002</v>
      </c>
      <c r="S420" s="20">
        <v>0.64610000000000001</v>
      </c>
      <c r="T420" s="20">
        <v>0.187</v>
      </c>
      <c r="U420" s="20">
        <v>1.3913</v>
      </c>
      <c r="V420" s="20">
        <v>0.59099999999999997</v>
      </c>
      <c r="W420" s="20">
        <v>1.9762</v>
      </c>
      <c r="X420" s="20">
        <v>0.98499999999999999</v>
      </c>
      <c r="Y420" s="20">
        <v>2.5720999999999998</v>
      </c>
      <c r="Z420" s="20">
        <v>1.623</v>
      </c>
      <c r="AA420" s="20">
        <v>3.6297000000000001</v>
      </c>
      <c r="AB420" s="20">
        <v>2.4340000000000002</v>
      </c>
    </row>
    <row r="421" spans="1:28">
      <c r="A421" s="2">
        <v>41467</v>
      </c>
      <c r="B421" s="20">
        <v>0.25</v>
      </c>
      <c r="C421" s="20">
        <v>2.0299999999999999E-2</v>
      </c>
      <c r="D421" s="20">
        <v>-2.5000000000000001E-2</v>
      </c>
      <c r="E421" s="20">
        <v>0.19192999999999999</v>
      </c>
      <c r="F421" s="20">
        <v>3.04E-2</v>
      </c>
      <c r="G421" s="20">
        <v>-8.0000000000000002E-3</v>
      </c>
      <c r="H421" s="20">
        <v>0.2676</v>
      </c>
      <c r="I421" s="20">
        <v>6.59E-2</v>
      </c>
      <c r="J421" s="20">
        <v>5.0000000000000001E-3</v>
      </c>
      <c r="K421" s="20">
        <v>0.40200000000000002</v>
      </c>
      <c r="L421" s="20">
        <v>0.1065</v>
      </c>
      <c r="M421" s="20">
        <v>5.1999999999999998E-2</v>
      </c>
      <c r="N421" s="20">
        <v>0.68584999999999996</v>
      </c>
      <c r="O421" s="20">
        <v>0.33900000000000002</v>
      </c>
      <c r="P421" s="20">
        <v>0.10299999999999999</v>
      </c>
      <c r="Q421" s="20">
        <v>1.7189999999999999</v>
      </c>
      <c r="R421" s="20">
        <v>2.0529999999999999</v>
      </c>
      <c r="S421" s="20">
        <v>0.66979999999999995</v>
      </c>
      <c r="T421" s="20">
        <v>0.16500000000000001</v>
      </c>
      <c r="U421" s="20">
        <v>1.4192</v>
      </c>
      <c r="V421" s="20">
        <v>0.56000000000000005</v>
      </c>
      <c r="W421" s="20">
        <v>1.9933000000000001</v>
      </c>
      <c r="X421" s="20">
        <v>0.93799999999999994</v>
      </c>
      <c r="Y421" s="20">
        <v>2.5821000000000001</v>
      </c>
      <c r="Z421" s="20">
        <v>1.56</v>
      </c>
      <c r="AA421" s="20">
        <v>3.625</v>
      </c>
      <c r="AB421" s="20">
        <v>2.38</v>
      </c>
    </row>
    <row r="422" spans="1:28">
      <c r="A422" s="2">
        <v>41470</v>
      </c>
      <c r="B422" s="20">
        <v>0.25</v>
      </c>
      <c r="C422" s="20">
        <v>1.01E-2</v>
      </c>
      <c r="D422" s="20">
        <v>-6.4000000000000001E-2</v>
      </c>
      <c r="E422" s="20">
        <v>0.19192999999999999</v>
      </c>
      <c r="F422" s="20">
        <v>2.0299999999999999E-2</v>
      </c>
      <c r="G422" s="20">
        <v>-8.0000000000000002E-3</v>
      </c>
      <c r="H422" s="20">
        <v>0.2676</v>
      </c>
      <c r="I422" s="20">
        <v>6.0900000000000003E-2</v>
      </c>
      <c r="J422" s="20">
        <v>6.0000000000000001E-3</v>
      </c>
      <c r="K422" s="20">
        <v>0.40350000000000003</v>
      </c>
      <c r="L422" s="20">
        <v>9.64E-2</v>
      </c>
      <c r="M422" s="20">
        <v>5.3999999999999999E-2</v>
      </c>
      <c r="N422" s="20">
        <v>0.68984999999999996</v>
      </c>
      <c r="O422" s="20">
        <v>0.32690000000000002</v>
      </c>
      <c r="P422" s="20">
        <v>0.11899999999999999</v>
      </c>
      <c r="Q422" s="20">
        <v>1.6879999999999999</v>
      </c>
      <c r="R422" s="20">
        <v>2.0350000000000001</v>
      </c>
      <c r="S422" s="20">
        <v>0.64349999999999996</v>
      </c>
      <c r="T422" s="20">
        <v>0.182</v>
      </c>
      <c r="U422" s="20">
        <v>1.3733</v>
      </c>
      <c r="V422" s="20">
        <v>0.57599999999999996</v>
      </c>
      <c r="W422" s="20">
        <v>1.9449000000000001</v>
      </c>
      <c r="X422" s="20">
        <v>0.95599999999999996</v>
      </c>
      <c r="Y422" s="20">
        <v>2.5371999999999999</v>
      </c>
      <c r="Z422" s="20">
        <v>1.5779999999999998</v>
      </c>
      <c r="AA422" s="20">
        <v>3.593</v>
      </c>
      <c r="AB422" s="20">
        <v>2.4050000000000002</v>
      </c>
    </row>
    <row r="423" spans="1:28">
      <c r="A423" s="2">
        <v>41471</v>
      </c>
      <c r="B423" s="20">
        <v>0.25</v>
      </c>
      <c r="C423" s="20">
        <v>1.01E-2</v>
      </c>
      <c r="D423" s="20">
        <v>-0.04</v>
      </c>
      <c r="E423" s="20">
        <v>0.19053</v>
      </c>
      <c r="F423" s="20">
        <v>2.53E-2</v>
      </c>
      <c r="G423" s="20">
        <v>0</v>
      </c>
      <c r="H423" s="20">
        <v>0.26619999999999999</v>
      </c>
      <c r="I423" s="20">
        <v>6.0900000000000003E-2</v>
      </c>
      <c r="J423" s="20">
        <v>1E-3</v>
      </c>
      <c r="K423" s="20">
        <v>0.40200000000000002</v>
      </c>
      <c r="L423" s="20">
        <v>8.6199999999999999E-2</v>
      </c>
      <c r="M423" s="20">
        <v>0.04</v>
      </c>
      <c r="N423" s="20">
        <v>0.68718999999999997</v>
      </c>
      <c r="O423" s="20">
        <v>0.32279999999999998</v>
      </c>
      <c r="P423" s="20">
        <v>0.09</v>
      </c>
      <c r="Q423" s="20">
        <v>1.6909999999999998</v>
      </c>
      <c r="R423" s="20">
        <v>1.986</v>
      </c>
      <c r="S423" s="20">
        <v>0.63290000000000002</v>
      </c>
      <c r="T423" s="20">
        <v>0.14899999999999999</v>
      </c>
      <c r="U423" s="20">
        <v>1.3733</v>
      </c>
      <c r="V423" s="20">
        <v>0.53600000000000003</v>
      </c>
      <c r="W423" s="20">
        <v>1.9473</v>
      </c>
      <c r="X423" s="20">
        <v>0.92</v>
      </c>
      <c r="Y423" s="20">
        <v>2.5316999999999998</v>
      </c>
      <c r="Z423" s="20">
        <v>1.55</v>
      </c>
      <c r="AA423" s="20">
        <v>3.5855000000000001</v>
      </c>
      <c r="AB423" s="20">
        <v>2.387</v>
      </c>
    </row>
    <row r="424" spans="1:28">
      <c r="A424" s="2">
        <v>41472</v>
      </c>
      <c r="B424" s="20">
        <v>0.25</v>
      </c>
      <c r="C424" s="20">
        <v>1.01E-2</v>
      </c>
      <c r="D424" s="20">
        <v>-2.8000000000000001E-2</v>
      </c>
      <c r="E424" s="20">
        <v>0.19153000000000001</v>
      </c>
      <c r="F424" s="20">
        <v>2.53E-2</v>
      </c>
      <c r="G424" s="20">
        <v>0</v>
      </c>
      <c r="H424" s="20">
        <v>0.26619999999999999</v>
      </c>
      <c r="I424" s="20">
        <v>6.0900000000000003E-2</v>
      </c>
      <c r="J424" s="20">
        <v>-2E-3</v>
      </c>
      <c r="K424" s="20">
        <v>0.4</v>
      </c>
      <c r="L424" s="20">
        <v>9.1300000000000006E-2</v>
      </c>
      <c r="M424" s="20">
        <v>3.3000000000000002E-2</v>
      </c>
      <c r="N424" s="20">
        <v>0.68418999999999996</v>
      </c>
      <c r="O424" s="20">
        <v>0.29859999999999998</v>
      </c>
      <c r="P424" s="20">
        <v>8.6999999999999994E-2</v>
      </c>
      <c r="Q424" s="20">
        <v>1.7250000000000001</v>
      </c>
      <c r="R424" s="20">
        <v>2.028</v>
      </c>
      <c r="S424" s="20">
        <v>0.5907</v>
      </c>
      <c r="T424" s="20">
        <v>0.14199999999999999</v>
      </c>
      <c r="U424" s="20">
        <v>1.3096000000000001</v>
      </c>
      <c r="V424" s="20">
        <v>0.52400000000000002</v>
      </c>
      <c r="W424" s="20">
        <v>1.8894</v>
      </c>
      <c r="X424" s="20">
        <v>0.91100000000000003</v>
      </c>
      <c r="Y424" s="20">
        <v>2.4887999999999999</v>
      </c>
      <c r="Z424" s="20">
        <v>1.542</v>
      </c>
      <c r="AA424" s="20">
        <v>3.5752000000000002</v>
      </c>
      <c r="AB424" s="20">
        <v>2.3810000000000002</v>
      </c>
    </row>
    <row r="425" spans="1:28">
      <c r="A425" s="2">
        <v>41473</v>
      </c>
      <c r="B425" s="20">
        <v>0.25</v>
      </c>
      <c r="C425" s="20">
        <v>5.1000000000000004E-3</v>
      </c>
      <c r="D425" s="20">
        <v>-3.9E-2</v>
      </c>
      <c r="E425" s="20">
        <v>0.19153000000000001</v>
      </c>
      <c r="F425" s="20">
        <v>2.53E-2</v>
      </c>
      <c r="G425" s="20">
        <v>-4.0000000000000001E-3</v>
      </c>
      <c r="H425" s="20">
        <v>0.26619999999999999</v>
      </c>
      <c r="I425" s="20">
        <v>6.59E-2</v>
      </c>
      <c r="J425" s="20">
        <v>-2E-3</v>
      </c>
      <c r="K425" s="20">
        <v>0.39800000000000002</v>
      </c>
      <c r="L425" s="20">
        <v>9.64E-2</v>
      </c>
      <c r="M425" s="20">
        <v>2.4E-2</v>
      </c>
      <c r="N425" s="20">
        <v>0.68093999999999999</v>
      </c>
      <c r="O425" s="20">
        <v>0.30259999999999998</v>
      </c>
      <c r="P425" s="20">
        <v>7.3999999999999996E-2</v>
      </c>
      <c r="Q425" s="20">
        <v>1.6400000000000001</v>
      </c>
      <c r="R425" s="20">
        <v>1.9569999999999999</v>
      </c>
      <c r="S425" s="20">
        <v>0.59330000000000005</v>
      </c>
      <c r="T425" s="20">
        <v>0.127</v>
      </c>
      <c r="U425" s="20">
        <v>1.3275000000000001</v>
      </c>
      <c r="V425" s="20">
        <v>0.501</v>
      </c>
      <c r="W425" s="20">
        <v>1.9232</v>
      </c>
      <c r="X425" s="20">
        <v>0.88900000000000001</v>
      </c>
      <c r="Y425" s="20">
        <v>2.5284</v>
      </c>
      <c r="Z425" s="20">
        <v>1.5190000000000001</v>
      </c>
      <c r="AA425" s="20">
        <v>3.6261999999999999</v>
      </c>
      <c r="AB425" s="20">
        <v>2.3719999999999999</v>
      </c>
    </row>
    <row r="426" spans="1:28">
      <c r="A426" s="2">
        <v>41474</v>
      </c>
      <c r="B426" s="20">
        <v>0.25</v>
      </c>
      <c r="C426" s="20">
        <v>5.1000000000000004E-3</v>
      </c>
      <c r="D426" s="20">
        <v>-2.5000000000000001E-2</v>
      </c>
      <c r="E426" s="20">
        <v>0.19103000000000001</v>
      </c>
      <c r="F426" s="20">
        <v>2.0299999999999999E-2</v>
      </c>
      <c r="G426" s="20">
        <v>0</v>
      </c>
      <c r="H426" s="20">
        <v>0.26469999999999999</v>
      </c>
      <c r="I426" s="20">
        <v>6.59E-2</v>
      </c>
      <c r="J426" s="20">
        <v>2E-3</v>
      </c>
      <c r="K426" s="20">
        <v>0.39750000000000002</v>
      </c>
      <c r="L426" s="20">
        <v>9.64E-2</v>
      </c>
      <c r="M426" s="20">
        <v>3.5999999999999997E-2</v>
      </c>
      <c r="N426" s="20">
        <v>0.68093999999999999</v>
      </c>
      <c r="O426" s="20">
        <v>0.29820000000000002</v>
      </c>
      <c r="P426" s="20">
        <v>8.5000000000000006E-2</v>
      </c>
      <c r="Q426" s="20">
        <v>1.599</v>
      </c>
      <c r="R426" s="20">
        <v>1.923</v>
      </c>
      <c r="S426" s="20">
        <v>0.58260000000000001</v>
      </c>
      <c r="T426" s="20">
        <v>0.13700000000000001</v>
      </c>
      <c r="U426" s="20">
        <v>1.2963</v>
      </c>
      <c r="V426" s="20">
        <v>0.50800000000000001</v>
      </c>
      <c r="W426" s="20">
        <v>1.887</v>
      </c>
      <c r="X426" s="20">
        <v>0.89300000000000002</v>
      </c>
      <c r="Y426" s="20">
        <v>2.4839000000000002</v>
      </c>
      <c r="Z426" s="20">
        <v>1.5190000000000001</v>
      </c>
      <c r="AA426" s="20">
        <v>3.5604</v>
      </c>
      <c r="AB426" s="20">
        <v>2.3820000000000001</v>
      </c>
    </row>
    <row r="427" spans="1:28">
      <c r="A427" s="2">
        <v>41477</v>
      </c>
      <c r="B427" s="20">
        <v>0.25</v>
      </c>
      <c r="C427" s="20">
        <v>5.1000000000000004E-3</v>
      </c>
      <c r="D427" s="20">
        <v>-1.4999999999999999E-2</v>
      </c>
      <c r="E427" s="20">
        <v>0.19053</v>
      </c>
      <c r="F427" s="20">
        <v>1.01E-2</v>
      </c>
      <c r="G427" s="20">
        <v>-7.0000000000000001E-3</v>
      </c>
      <c r="H427" s="20">
        <v>0.26469999999999999</v>
      </c>
      <c r="I427" s="20">
        <v>6.0900000000000003E-2</v>
      </c>
      <c r="J427" s="20">
        <v>-2.1999999999999999E-2</v>
      </c>
      <c r="K427" s="20">
        <v>0.39650000000000002</v>
      </c>
      <c r="L427" s="20">
        <v>9.1300000000000006E-2</v>
      </c>
      <c r="M427" s="20">
        <v>0.08</v>
      </c>
      <c r="N427" s="20">
        <v>0.68093999999999999</v>
      </c>
      <c r="O427" s="20">
        <v>0.30209999999999998</v>
      </c>
      <c r="P427" s="20">
        <v>0.10100000000000001</v>
      </c>
      <c r="Q427" s="20">
        <v>1.5110000000000001</v>
      </c>
      <c r="R427" s="20">
        <v>1.863</v>
      </c>
      <c r="S427" s="20">
        <v>0.58260000000000001</v>
      </c>
      <c r="T427" s="20">
        <v>0.14899999999999999</v>
      </c>
      <c r="U427" s="20">
        <v>1.2963</v>
      </c>
      <c r="V427" s="20">
        <v>0.51800000000000002</v>
      </c>
      <c r="W427" s="20">
        <v>1.8797999999999999</v>
      </c>
      <c r="X427" s="20">
        <v>0.89500000000000002</v>
      </c>
      <c r="Y427" s="20">
        <v>2.4803999999999999</v>
      </c>
      <c r="Z427" s="20">
        <v>1.5150000000000001</v>
      </c>
      <c r="AA427" s="20">
        <v>3.5501</v>
      </c>
      <c r="AB427" s="20">
        <v>2.367</v>
      </c>
    </row>
    <row r="428" spans="1:28">
      <c r="A428" s="2">
        <v>41478</v>
      </c>
      <c r="B428" s="20">
        <v>0.25</v>
      </c>
      <c r="C428" s="20">
        <v>5.1000000000000004E-3</v>
      </c>
      <c r="D428" s="20">
        <v>-1.6E-2</v>
      </c>
      <c r="E428" s="20">
        <v>0.19003</v>
      </c>
      <c r="F428" s="20">
        <v>1.52E-2</v>
      </c>
      <c r="G428" s="20">
        <v>0</v>
      </c>
      <c r="H428" s="20">
        <v>0.26590000000000003</v>
      </c>
      <c r="I428" s="20">
        <v>6.0900000000000003E-2</v>
      </c>
      <c r="J428" s="20">
        <v>-8.9999999999999993E-3</v>
      </c>
      <c r="K428" s="20">
        <v>0.39650000000000002</v>
      </c>
      <c r="L428" s="20">
        <v>9.64E-2</v>
      </c>
      <c r="M428" s="20">
        <v>9.8000000000000004E-2</v>
      </c>
      <c r="N428" s="20">
        <v>0.67593999999999999</v>
      </c>
      <c r="O428" s="20">
        <v>0.30609999999999998</v>
      </c>
      <c r="P428" s="20">
        <v>0.13600000000000001</v>
      </c>
      <c r="Q428" s="20">
        <v>1.5739999999999998</v>
      </c>
      <c r="R428" s="20">
        <v>1.9140000000000001</v>
      </c>
      <c r="S428" s="20">
        <v>0.59050000000000002</v>
      </c>
      <c r="T428" s="20">
        <v>0.19</v>
      </c>
      <c r="U428" s="20">
        <v>1.3092999999999999</v>
      </c>
      <c r="V428" s="20">
        <v>0.57799999999999996</v>
      </c>
      <c r="W428" s="20">
        <v>1.8991</v>
      </c>
      <c r="X428" s="20">
        <v>0.94599999999999995</v>
      </c>
      <c r="Y428" s="20">
        <v>2.5049000000000001</v>
      </c>
      <c r="Z428" s="20">
        <v>1.5510000000000002</v>
      </c>
      <c r="AA428" s="20">
        <v>3.5773000000000001</v>
      </c>
      <c r="AB428" s="20">
        <v>2.387</v>
      </c>
    </row>
    <row r="429" spans="1:28">
      <c r="A429" s="2">
        <v>41479</v>
      </c>
      <c r="B429" s="20">
        <v>0.25</v>
      </c>
      <c r="C429" s="20">
        <v>1.52E-2</v>
      </c>
      <c r="D429" s="20">
        <v>-1.0999999999999999E-2</v>
      </c>
      <c r="E429" s="20">
        <v>0.18933</v>
      </c>
      <c r="F429" s="20">
        <v>2.0299999999999999E-2</v>
      </c>
      <c r="G429" s="20">
        <v>0</v>
      </c>
      <c r="H429" s="20">
        <v>0.26429999999999998</v>
      </c>
      <c r="I429" s="20">
        <v>6.0900000000000003E-2</v>
      </c>
      <c r="J429" s="20">
        <v>-0.01</v>
      </c>
      <c r="K429" s="20">
        <v>0.39650000000000002</v>
      </c>
      <c r="L429" s="20">
        <v>0.1167</v>
      </c>
      <c r="M429" s="20">
        <v>9.5000000000000001E-2</v>
      </c>
      <c r="N429" s="20">
        <v>0.67544000000000004</v>
      </c>
      <c r="O429" s="20">
        <v>0.34810000000000002</v>
      </c>
      <c r="P429" s="20">
        <v>0.161</v>
      </c>
      <c r="Q429" s="20">
        <v>1.536</v>
      </c>
      <c r="R429" s="20">
        <v>1.8820000000000001</v>
      </c>
      <c r="S429" s="20">
        <v>0.63560000000000005</v>
      </c>
      <c r="T429" s="20">
        <v>0.22900000000000001</v>
      </c>
      <c r="U429" s="20">
        <v>1.3782000000000001</v>
      </c>
      <c r="V429" s="20">
        <v>0.64900000000000002</v>
      </c>
      <c r="W429" s="20">
        <v>1.9864000000000002</v>
      </c>
      <c r="X429" s="20">
        <v>1.0329999999999999</v>
      </c>
      <c r="Y429" s="20">
        <v>2.5880000000000001</v>
      </c>
      <c r="Z429" s="20">
        <v>1.6459999999999999</v>
      </c>
      <c r="AA429" s="20">
        <v>3.6463999999999999</v>
      </c>
      <c r="AB429" s="20">
        <v>2.4489999999999998</v>
      </c>
    </row>
    <row r="430" spans="1:28">
      <c r="A430" s="2">
        <v>41480</v>
      </c>
      <c r="B430" s="20">
        <v>0.25</v>
      </c>
      <c r="C430" s="20">
        <v>1.01E-2</v>
      </c>
      <c r="D430" s="20">
        <v>0</v>
      </c>
      <c r="E430" s="20">
        <v>0.18643000000000001</v>
      </c>
      <c r="F430" s="20">
        <v>1.52E-2</v>
      </c>
      <c r="G430" s="20">
        <v>4.0000000000000001E-3</v>
      </c>
      <c r="H430" s="20">
        <v>0.26379999999999998</v>
      </c>
      <c r="I430" s="20">
        <v>5.5800000000000002E-2</v>
      </c>
      <c r="J430" s="20">
        <v>-0.01</v>
      </c>
      <c r="K430" s="20">
        <v>0.39650000000000002</v>
      </c>
      <c r="L430" s="20">
        <v>0.1116</v>
      </c>
      <c r="M430" s="20">
        <v>7.0999999999999994E-2</v>
      </c>
      <c r="N430" s="20">
        <v>0.67593999999999999</v>
      </c>
      <c r="O430" s="20">
        <v>0.3206</v>
      </c>
      <c r="P430" s="20">
        <v>0.156</v>
      </c>
      <c r="Q430" s="20">
        <v>1.56</v>
      </c>
      <c r="R430" s="20">
        <v>1.8759999999999999</v>
      </c>
      <c r="S430" s="20">
        <v>0.59840000000000004</v>
      </c>
      <c r="T430" s="20">
        <v>0.22700000000000001</v>
      </c>
      <c r="U430" s="20">
        <v>1.375</v>
      </c>
      <c r="V430" s="20">
        <v>0.64900000000000002</v>
      </c>
      <c r="W430" s="20">
        <v>1.9597</v>
      </c>
      <c r="X430" s="20">
        <v>1.046</v>
      </c>
      <c r="Y430" s="20">
        <v>2.5712000000000002</v>
      </c>
      <c r="Z430" s="20">
        <v>1.671</v>
      </c>
      <c r="AA430" s="20">
        <v>3.6406999999999998</v>
      </c>
      <c r="AB430" s="20">
        <v>2.488</v>
      </c>
    </row>
    <row r="431" spans="1:28">
      <c r="A431" s="2">
        <v>41481</v>
      </c>
      <c r="B431" s="20">
        <v>0.25</v>
      </c>
      <c r="C431" s="20">
        <v>1.01E-2</v>
      </c>
      <c r="D431" s="20">
        <v>-1.2E-2</v>
      </c>
      <c r="E431" s="20">
        <v>0.18643000000000001</v>
      </c>
      <c r="F431" s="20">
        <v>1.52E-2</v>
      </c>
      <c r="G431" s="20">
        <v>-1.2E-2</v>
      </c>
      <c r="H431" s="20">
        <v>0.26500000000000001</v>
      </c>
      <c r="I431" s="20">
        <v>5.5800000000000002E-2</v>
      </c>
      <c r="J431" s="20">
        <v>-1.2999999999999999E-2</v>
      </c>
      <c r="K431" s="20">
        <v>0.39550000000000002</v>
      </c>
      <c r="L431" s="20">
        <v>0.10150000000000001</v>
      </c>
      <c r="M431" s="20">
        <v>6.8000000000000005E-2</v>
      </c>
      <c r="N431" s="20">
        <v>0.67369000000000001</v>
      </c>
      <c r="O431" s="20">
        <v>0.31269999999999998</v>
      </c>
      <c r="P431" s="20">
        <v>0.15</v>
      </c>
      <c r="Q431" s="20">
        <v>1.56</v>
      </c>
      <c r="R431" s="20">
        <v>1.9</v>
      </c>
      <c r="S431" s="20">
        <v>0.5877</v>
      </c>
      <c r="T431" s="20">
        <v>0.222</v>
      </c>
      <c r="U431" s="20">
        <v>1.3685</v>
      </c>
      <c r="V431" s="20">
        <v>0.64500000000000002</v>
      </c>
      <c r="W431" s="20">
        <v>1.988</v>
      </c>
      <c r="X431" s="20">
        <v>1.044</v>
      </c>
      <c r="Y431" s="20">
        <v>2.5624000000000002</v>
      </c>
      <c r="Z431" s="20">
        <v>1.665</v>
      </c>
      <c r="AA431" s="20">
        <v>3.6208999999999998</v>
      </c>
      <c r="AB431" s="20">
        <v>2.4950000000000001</v>
      </c>
    </row>
    <row r="432" spans="1:28">
      <c r="A432" s="2">
        <v>41484</v>
      </c>
      <c r="B432" s="20">
        <v>0.25</v>
      </c>
      <c r="C432" s="20">
        <v>5.1000000000000004E-3</v>
      </c>
      <c r="D432" s="20">
        <v>-1.2999999999999999E-2</v>
      </c>
      <c r="E432" s="20">
        <v>0.18643000000000001</v>
      </c>
      <c r="F432" s="20">
        <v>1.52E-2</v>
      </c>
      <c r="G432" s="20">
        <v>-4.0000000000000001E-3</v>
      </c>
      <c r="H432" s="20">
        <v>0.26600000000000001</v>
      </c>
      <c r="I432" s="20">
        <v>5.5800000000000002E-2</v>
      </c>
      <c r="J432" s="20">
        <v>-1.4999999999999999E-2</v>
      </c>
      <c r="K432" s="20">
        <v>0.39550000000000002</v>
      </c>
      <c r="L432" s="20">
        <v>0.1065</v>
      </c>
      <c r="M432" s="20">
        <v>6.6000000000000003E-2</v>
      </c>
      <c r="N432" s="20">
        <v>0.67318999999999996</v>
      </c>
      <c r="O432" s="20">
        <v>0.31669999999999998</v>
      </c>
      <c r="P432" s="20">
        <v>0.161</v>
      </c>
      <c r="Q432" s="20">
        <v>1.595</v>
      </c>
      <c r="R432" s="20">
        <v>1.9340000000000002</v>
      </c>
      <c r="S432" s="20">
        <v>0.59560000000000002</v>
      </c>
      <c r="T432" s="20">
        <v>0.23400000000000001</v>
      </c>
      <c r="U432" s="20">
        <v>1.3879999999999999</v>
      </c>
      <c r="V432" s="20">
        <v>0.65400000000000003</v>
      </c>
      <c r="W432" s="20">
        <v>2.0144000000000002</v>
      </c>
      <c r="X432" s="20">
        <v>1.0489999999999999</v>
      </c>
      <c r="Y432" s="20">
        <v>2.6023000000000001</v>
      </c>
      <c r="Z432" s="20">
        <v>1.6640000000000001</v>
      </c>
      <c r="AA432" s="20">
        <v>3.6743999999999999</v>
      </c>
      <c r="AB432" s="20">
        <v>2.4809999999999999</v>
      </c>
    </row>
    <row r="433" spans="1:28">
      <c r="A433" s="2">
        <v>41485</v>
      </c>
      <c r="B433" s="20">
        <v>0.25</v>
      </c>
      <c r="C433" s="20">
        <v>5.1000000000000004E-3</v>
      </c>
      <c r="D433" s="20">
        <v>-1.2999999999999999E-2</v>
      </c>
      <c r="E433" s="20">
        <v>0.18723000000000001</v>
      </c>
      <c r="F433" s="20">
        <v>3.5499999999999997E-2</v>
      </c>
      <c r="G433" s="20">
        <v>-4.0000000000000001E-3</v>
      </c>
      <c r="H433" s="20">
        <v>0.26500000000000001</v>
      </c>
      <c r="I433" s="20">
        <v>6.59E-2</v>
      </c>
      <c r="J433" s="20">
        <v>-1.7999999999999999E-2</v>
      </c>
      <c r="K433" s="20">
        <v>0.39700000000000002</v>
      </c>
      <c r="L433" s="20">
        <v>0.1065</v>
      </c>
      <c r="M433" s="20">
        <v>5.3999999999999999E-2</v>
      </c>
      <c r="N433" s="20">
        <v>0.67318999999999996</v>
      </c>
      <c r="O433" s="20">
        <v>0.31269999999999998</v>
      </c>
      <c r="P433" s="20">
        <v>0.154</v>
      </c>
      <c r="Q433" s="20">
        <v>1.5489999999999999</v>
      </c>
      <c r="R433" s="20">
        <v>1.919</v>
      </c>
      <c r="S433" s="20">
        <v>0.59560000000000002</v>
      </c>
      <c r="T433" s="20">
        <v>0.23400000000000001</v>
      </c>
      <c r="U433" s="20">
        <v>1.3895999999999999</v>
      </c>
      <c r="V433" s="20">
        <v>0.65900000000000003</v>
      </c>
      <c r="W433" s="20">
        <v>2.0240999999999998</v>
      </c>
      <c r="X433" s="20">
        <v>1.0529999999999999</v>
      </c>
      <c r="Y433" s="20">
        <v>2.6101000000000001</v>
      </c>
      <c r="Z433" s="20">
        <v>1.6680000000000001</v>
      </c>
      <c r="AA433" s="20">
        <v>3.6821000000000002</v>
      </c>
      <c r="AB433" s="20">
        <v>2.4820000000000002</v>
      </c>
    </row>
    <row r="434" spans="1:28">
      <c r="A434" s="2">
        <v>41486</v>
      </c>
      <c r="B434" s="20">
        <v>0.25</v>
      </c>
      <c r="C434" s="20">
        <v>2.0299999999999999E-2</v>
      </c>
      <c r="D434" s="20">
        <v>-2.1000000000000001E-2</v>
      </c>
      <c r="E434" s="20">
        <v>0.18673000000000001</v>
      </c>
      <c r="F434" s="20">
        <v>3.5499999999999997E-2</v>
      </c>
      <c r="G434" s="20">
        <v>-4.0000000000000001E-3</v>
      </c>
      <c r="H434" s="20">
        <v>0.2656</v>
      </c>
      <c r="I434" s="20">
        <v>6.59E-2</v>
      </c>
      <c r="J434" s="20">
        <v>-1.4999999999999999E-2</v>
      </c>
      <c r="K434" s="20">
        <v>0.39650000000000002</v>
      </c>
      <c r="L434" s="20">
        <v>0.10150000000000001</v>
      </c>
      <c r="M434" s="20">
        <v>6.2E-2</v>
      </c>
      <c r="N434" s="20">
        <v>0.67318999999999996</v>
      </c>
      <c r="O434" s="20">
        <v>0.30890000000000001</v>
      </c>
      <c r="P434" s="20">
        <v>0.152</v>
      </c>
      <c r="Q434" s="20">
        <v>1.552</v>
      </c>
      <c r="R434" s="20">
        <v>1.907</v>
      </c>
      <c r="S434" s="20">
        <v>0.59030000000000005</v>
      </c>
      <c r="T434" s="20">
        <v>0.22600000000000001</v>
      </c>
      <c r="U434" s="20">
        <v>1.3782000000000001</v>
      </c>
      <c r="V434" s="20">
        <v>0.65200000000000002</v>
      </c>
      <c r="W434" s="20">
        <v>2</v>
      </c>
      <c r="X434" s="20">
        <v>1.0509999999999999</v>
      </c>
      <c r="Y434" s="20">
        <v>2.5762</v>
      </c>
      <c r="Z434" s="20">
        <v>1.67</v>
      </c>
      <c r="AA434" s="20">
        <v>3.6353</v>
      </c>
      <c r="AB434" s="20">
        <v>2.4699999999999998</v>
      </c>
    </row>
    <row r="435" spans="1:28">
      <c r="A435" s="2">
        <v>41487</v>
      </c>
      <c r="B435" s="20">
        <v>0.25</v>
      </c>
      <c r="C435" s="20">
        <v>1.52E-2</v>
      </c>
      <c r="D435" s="20">
        <v>-3.1E-2</v>
      </c>
      <c r="E435" s="20">
        <v>0.18593000000000001</v>
      </c>
      <c r="F435" s="20">
        <v>3.5499999999999997E-2</v>
      </c>
      <c r="G435" s="20">
        <v>0</v>
      </c>
      <c r="H435" s="20">
        <v>0.2656</v>
      </c>
      <c r="I435" s="20">
        <v>7.0999999999999994E-2</v>
      </c>
      <c r="J435" s="20">
        <v>-1.9E-2</v>
      </c>
      <c r="K435" s="20">
        <v>0.39700000000000002</v>
      </c>
      <c r="L435" s="20">
        <v>0.1116</v>
      </c>
      <c r="M435" s="20">
        <v>5.2999999999999999E-2</v>
      </c>
      <c r="N435" s="20">
        <v>0.67318999999999996</v>
      </c>
      <c r="O435" s="20">
        <v>0.32469999999999999</v>
      </c>
      <c r="P435" s="20">
        <v>0.154</v>
      </c>
      <c r="Q435" s="20">
        <v>1.5249999999999999</v>
      </c>
      <c r="R435" s="20">
        <v>1.8839999999999999</v>
      </c>
      <c r="S435" s="20">
        <v>0.64100000000000001</v>
      </c>
      <c r="T435" s="20">
        <v>0.23100000000000001</v>
      </c>
      <c r="U435" s="20">
        <v>1.4874000000000001</v>
      </c>
      <c r="V435" s="20">
        <v>0.66500000000000004</v>
      </c>
      <c r="W435" s="20">
        <v>2.1402000000000001</v>
      </c>
      <c r="X435" s="20">
        <v>1.0549999999999999</v>
      </c>
      <c r="Y435" s="20">
        <v>2.706</v>
      </c>
      <c r="Z435" s="20">
        <v>1.667</v>
      </c>
      <c r="AA435" s="20">
        <v>3.7542</v>
      </c>
      <c r="AB435" s="20">
        <v>2.4609999999999999</v>
      </c>
    </row>
    <row r="436" spans="1:28">
      <c r="A436" s="2">
        <v>41488</v>
      </c>
      <c r="B436" s="20">
        <v>0.25</v>
      </c>
      <c r="C436" s="20">
        <v>1.01E-2</v>
      </c>
      <c r="D436" s="20">
        <v>-8.0000000000000002E-3</v>
      </c>
      <c r="E436" s="20">
        <v>0.18593000000000001</v>
      </c>
      <c r="F436" s="20">
        <v>3.04E-2</v>
      </c>
      <c r="G436" s="20">
        <v>4.0000000000000001E-3</v>
      </c>
      <c r="H436" s="20">
        <v>0.2666</v>
      </c>
      <c r="I436" s="20">
        <v>6.59E-2</v>
      </c>
      <c r="J436" s="20">
        <v>-0.01</v>
      </c>
      <c r="K436" s="20">
        <v>0.39650000000000002</v>
      </c>
      <c r="L436" s="20">
        <v>0.10150000000000001</v>
      </c>
      <c r="M436" s="20">
        <v>5.2999999999999999E-2</v>
      </c>
      <c r="N436" s="20">
        <v>0.67418999999999996</v>
      </c>
      <c r="O436" s="20">
        <v>0.2974</v>
      </c>
      <c r="P436" s="20">
        <v>0.152</v>
      </c>
      <c r="Q436" s="20">
        <v>1.4490000000000001</v>
      </c>
      <c r="R436" s="20">
        <v>1.837</v>
      </c>
      <c r="S436" s="20">
        <v>0.57140000000000002</v>
      </c>
      <c r="T436" s="20">
        <v>0.22700000000000001</v>
      </c>
      <c r="U436" s="20">
        <v>1.3571</v>
      </c>
      <c r="V436" s="20">
        <v>0.64800000000000002</v>
      </c>
      <c r="W436" s="20">
        <v>1.9952000000000001</v>
      </c>
      <c r="X436" s="20">
        <v>1.0389999999999999</v>
      </c>
      <c r="Y436" s="20">
        <v>2.5960000000000001</v>
      </c>
      <c r="Z436" s="20">
        <v>1.651</v>
      </c>
      <c r="AA436" s="20">
        <v>3.6842999999999999</v>
      </c>
      <c r="AB436" s="20">
        <v>2.4529999999999998</v>
      </c>
    </row>
    <row r="437" spans="1:28">
      <c r="A437" s="2">
        <v>41491</v>
      </c>
      <c r="B437" s="20">
        <v>0.25</v>
      </c>
      <c r="C437" s="20">
        <v>3.04E-2</v>
      </c>
      <c r="D437" s="20">
        <v>-2.5999999999999999E-2</v>
      </c>
      <c r="E437" s="20">
        <v>0.18603</v>
      </c>
      <c r="F437" s="20">
        <v>3.5499999999999997E-2</v>
      </c>
      <c r="G437" s="20">
        <v>0</v>
      </c>
      <c r="H437" s="20">
        <v>0.26540000000000002</v>
      </c>
      <c r="I437" s="20">
        <v>7.0999999999999994E-2</v>
      </c>
      <c r="J437" s="20">
        <v>-2.5000000000000001E-2</v>
      </c>
      <c r="K437" s="20">
        <v>0.39550000000000002</v>
      </c>
      <c r="L437" s="20">
        <v>0.10150000000000001</v>
      </c>
      <c r="M437" s="20">
        <v>5.6000000000000001E-2</v>
      </c>
      <c r="N437" s="20">
        <v>0.66639000000000004</v>
      </c>
      <c r="O437" s="20">
        <v>0.3014</v>
      </c>
      <c r="P437" s="20">
        <v>0.16900000000000001</v>
      </c>
      <c r="Q437" s="20">
        <v>1.4710000000000001</v>
      </c>
      <c r="R437" s="20">
        <v>1.857</v>
      </c>
      <c r="S437" s="20">
        <v>0.59009999999999996</v>
      </c>
      <c r="T437" s="20">
        <v>0.24199999999999999</v>
      </c>
      <c r="U437" s="20">
        <v>1.3831</v>
      </c>
      <c r="V437" s="20">
        <v>0.68</v>
      </c>
      <c r="W437" s="20">
        <v>2.0265</v>
      </c>
      <c r="X437" s="20">
        <v>1.0720000000000001</v>
      </c>
      <c r="Y437" s="20">
        <v>2.6333000000000002</v>
      </c>
      <c r="Z437" s="20">
        <v>1.6870000000000001</v>
      </c>
      <c r="AA437" s="20">
        <v>3.726</v>
      </c>
      <c r="AB437" s="20">
        <v>2.4980000000000002</v>
      </c>
    </row>
    <row r="438" spans="1:28">
      <c r="A438" s="2">
        <v>41492</v>
      </c>
      <c r="B438" s="20">
        <v>0.25</v>
      </c>
      <c r="C438" s="20">
        <v>3.5499999999999997E-2</v>
      </c>
      <c r="D438" s="20">
        <v>-2.7E-2</v>
      </c>
      <c r="E438" s="20">
        <v>0.18503</v>
      </c>
      <c r="F438" s="20">
        <v>3.5499999999999997E-2</v>
      </c>
      <c r="G438" s="20">
        <v>4.0000000000000001E-3</v>
      </c>
      <c r="H438" s="20">
        <v>0.26640000000000003</v>
      </c>
      <c r="I438" s="20">
        <v>7.0999999999999994E-2</v>
      </c>
      <c r="J438" s="20">
        <v>-1.2999999999999999E-2</v>
      </c>
      <c r="K438" s="20">
        <v>0.39550000000000002</v>
      </c>
      <c r="L438" s="20">
        <v>0.1065</v>
      </c>
      <c r="M438" s="20">
        <v>5.8999999999999997E-2</v>
      </c>
      <c r="N438" s="20">
        <v>0.66539000000000004</v>
      </c>
      <c r="O438" s="20">
        <v>0.3054</v>
      </c>
      <c r="P438" s="20">
        <v>0.17199999999999999</v>
      </c>
      <c r="Q438" s="20">
        <v>1.448</v>
      </c>
      <c r="R438" s="20">
        <v>1.831</v>
      </c>
      <c r="S438" s="20">
        <v>0.59540000000000004</v>
      </c>
      <c r="T438" s="20">
        <v>0.251</v>
      </c>
      <c r="U438" s="20">
        <v>1.3895999999999999</v>
      </c>
      <c r="V438" s="20">
        <v>0.69099999999999995</v>
      </c>
      <c r="W438" s="20">
        <v>2.0337000000000001</v>
      </c>
      <c r="X438" s="20">
        <v>1.087</v>
      </c>
      <c r="Y438" s="20">
        <v>2.6421000000000001</v>
      </c>
      <c r="Z438" s="20">
        <v>1.702</v>
      </c>
      <c r="AA438" s="20">
        <v>3.7279999999999998</v>
      </c>
      <c r="AB438" s="20">
        <v>2.4969999999999999</v>
      </c>
    </row>
    <row r="439" spans="1:28">
      <c r="A439" s="2">
        <v>41493</v>
      </c>
      <c r="B439" s="20">
        <v>0.25</v>
      </c>
      <c r="C439" s="20">
        <v>4.0599999999999997E-2</v>
      </c>
      <c r="D439" s="20">
        <v>-3.7999999999999999E-2</v>
      </c>
      <c r="E439" s="20">
        <v>0.18503</v>
      </c>
      <c r="F439" s="20">
        <v>4.0599999999999997E-2</v>
      </c>
      <c r="G439" s="20">
        <v>0</v>
      </c>
      <c r="H439" s="20">
        <v>0.26640000000000003</v>
      </c>
      <c r="I439" s="20">
        <v>6.59E-2</v>
      </c>
      <c r="J439" s="20">
        <v>-0.02</v>
      </c>
      <c r="K439" s="20">
        <v>0.39550000000000002</v>
      </c>
      <c r="L439" s="20">
        <v>0.10150000000000001</v>
      </c>
      <c r="M439" s="20">
        <v>5.6000000000000001E-2</v>
      </c>
      <c r="N439" s="20">
        <v>0.66539000000000004</v>
      </c>
      <c r="O439" s="20">
        <v>0.30149999999999999</v>
      </c>
      <c r="P439" s="20">
        <v>0.16700000000000001</v>
      </c>
      <c r="Q439" s="20">
        <v>1.4490000000000001</v>
      </c>
      <c r="R439" s="20">
        <v>1.8169999999999999</v>
      </c>
      <c r="S439" s="20">
        <v>0.61709999999999998</v>
      </c>
      <c r="T439" s="20">
        <v>0.33300000000000002</v>
      </c>
      <c r="U439" s="20">
        <v>1.3668</v>
      </c>
      <c r="V439" s="20">
        <v>0.68100000000000005</v>
      </c>
      <c r="W439" s="20">
        <v>1.9927000000000001</v>
      </c>
      <c r="X439" s="20">
        <v>1.121</v>
      </c>
      <c r="Y439" s="20">
        <v>2.5986000000000002</v>
      </c>
      <c r="Z439" s="20">
        <v>1.6870000000000001</v>
      </c>
      <c r="AA439" s="20">
        <v>3.6854</v>
      </c>
      <c r="AB439" s="20">
        <v>2.4820000000000002</v>
      </c>
    </row>
    <row r="440" spans="1:28">
      <c r="A440" s="2">
        <v>41494</v>
      </c>
      <c r="B440" s="20">
        <v>0.25</v>
      </c>
      <c r="C440" s="20">
        <v>4.5600000000000002E-2</v>
      </c>
      <c r="D440" s="20">
        <v>0</v>
      </c>
      <c r="E440" s="20">
        <v>0.18503</v>
      </c>
      <c r="F440" s="20">
        <v>4.5600000000000002E-2</v>
      </c>
      <c r="G440" s="20">
        <v>5.0000000000000001E-3</v>
      </c>
      <c r="H440" s="20">
        <v>0.26469999999999999</v>
      </c>
      <c r="I440" s="20">
        <v>6.59E-2</v>
      </c>
      <c r="J440" s="20">
        <v>-1.4E-2</v>
      </c>
      <c r="K440" s="20">
        <v>0.39500000000000002</v>
      </c>
      <c r="L440" s="20">
        <v>0.10150000000000001</v>
      </c>
      <c r="M440" s="20">
        <v>6.0999999999999999E-2</v>
      </c>
      <c r="N440" s="20">
        <v>0.66488999999999998</v>
      </c>
      <c r="O440" s="20">
        <v>0.30159999999999998</v>
      </c>
      <c r="P440" s="20">
        <v>0.16400000000000001</v>
      </c>
      <c r="Q440" s="20">
        <v>1.778</v>
      </c>
      <c r="R440" s="20">
        <v>1.7829999999999999</v>
      </c>
      <c r="S440" s="20">
        <v>0.61450000000000005</v>
      </c>
      <c r="T440" s="20">
        <v>0.32900000000000001</v>
      </c>
      <c r="U440" s="20">
        <v>1.3571</v>
      </c>
      <c r="V440" s="20">
        <v>0.67300000000000004</v>
      </c>
      <c r="W440" s="20">
        <v>1.9759</v>
      </c>
      <c r="X440" s="20">
        <v>1.1160000000000001</v>
      </c>
      <c r="Y440" s="20">
        <v>2.5891999999999999</v>
      </c>
      <c r="Z440" s="20">
        <v>1.6859999999999999</v>
      </c>
      <c r="AA440" s="20">
        <v>3.6729000000000003</v>
      </c>
      <c r="AB440" s="20">
        <v>2.4849999999999999</v>
      </c>
    </row>
    <row r="441" spans="1:28">
      <c r="A441" s="2">
        <v>41495</v>
      </c>
      <c r="B441" s="20">
        <v>0.25</v>
      </c>
      <c r="C441" s="20">
        <v>4.5600000000000002E-2</v>
      </c>
      <c r="D441" s="20">
        <v>-2.4E-2</v>
      </c>
      <c r="E441" s="20">
        <v>0.18456</v>
      </c>
      <c r="F441" s="20">
        <v>5.0700000000000002E-2</v>
      </c>
      <c r="G441" s="20">
        <v>5.0000000000000001E-3</v>
      </c>
      <c r="H441" s="20">
        <v>0.26469999999999999</v>
      </c>
      <c r="I441" s="20">
        <v>6.59E-2</v>
      </c>
      <c r="J441" s="20">
        <v>-1.2999999999999999E-2</v>
      </c>
      <c r="K441" s="20">
        <v>0.39450000000000002</v>
      </c>
      <c r="L441" s="20">
        <v>0.10150000000000001</v>
      </c>
      <c r="M441" s="20">
        <v>5.8999999999999997E-2</v>
      </c>
      <c r="N441" s="20">
        <v>0.66488999999999998</v>
      </c>
      <c r="O441" s="20">
        <v>0.30180000000000001</v>
      </c>
      <c r="P441" s="20">
        <v>0.16200000000000001</v>
      </c>
      <c r="Q441" s="20">
        <v>1.7570000000000001</v>
      </c>
      <c r="R441" s="20">
        <v>1.77</v>
      </c>
      <c r="S441" s="20">
        <v>0.61450000000000005</v>
      </c>
      <c r="T441" s="20">
        <v>0.32300000000000001</v>
      </c>
      <c r="U441" s="20">
        <v>1.3538000000000001</v>
      </c>
      <c r="V441" s="20">
        <v>0.66500000000000004</v>
      </c>
      <c r="W441" s="20">
        <v>1.9734</v>
      </c>
      <c r="X441" s="20">
        <v>1.111</v>
      </c>
      <c r="Y441" s="20">
        <v>2.5784000000000002</v>
      </c>
      <c r="Z441" s="20">
        <v>1.6800000000000002</v>
      </c>
      <c r="AA441" s="20">
        <v>3.6345000000000001</v>
      </c>
      <c r="AB441" s="20">
        <v>2.4779999999999998</v>
      </c>
    </row>
    <row r="442" spans="1:28">
      <c r="A442" s="2">
        <v>41498</v>
      </c>
      <c r="B442" s="20">
        <v>0.25</v>
      </c>
      <c r="C442" s="20">
        <v>4.5600000000000002E-2</v>
      </c>
      <c r="D442" s="20">
        <v>-1.7000000000000001E-2</v>
      </c>
      <c r="E442" s="20">
        <v>0.18456</v>
      </c>
      <c r="F442" s="20">
        <v>5.0700000000000002E-2</v>
      </c>
      <c r="G442" s="20">
        <v>7.0000000000000001E-3</v>
      </c>
      <c r="H442" s="20">
        <v>0.26469999999999999</v>
      </c>
      <c r="I442" s="20">
        <v>6.59E-2</v>
      </c>
      <c r="J442" s="20">
        <v>3.3000000000000002E-2</v>
      </c>
      <c r="K442" s="20">
        <v>0.39550000000000002</v>
      </c>
      <c r="L442" s="20">
        <v>0.10150000000000001</v>
      </c>
      <c r="M442" s="20">
        <v>5.6000000000000001E-2</v>
      </c>
      <c r="N442" s="20">
        <v>0.66510000000000002</v>
      </c>
      <c r="O442" s="20">
        <v>0.30590000000000001</v>
      </c>
      <c r="P442" s="20">
        <v>0.16800000000000001</v>
      </c>
      <c r="Q442" s="20">
        <v>1.7330000000000001</v>
      </c>
      <c r="R442" s="20">
        <v>1.7469999999999999</v>
      </c>
      <c r="S442" s="20">
        <v>0.62239999999999995</v>
      </c>
      <c r="T442" s="20">
        <v>0.33200000000000002</v>
      </c>
      <c r="U442" s="20">
        <v>1.3848</v>
      </c>
      <c r="V442" s="20">
        <v>0.67800000000000005</v>
      </c>
      <c r="W442" s="20">
        <v>2.0144000000000002</v>
      </c>
      <c r="X442" s="20">
        <v>1.1259999999999999</v>
      </c>
      <c r="Y442" s="20">
        <v>2.6206</v>
      </c>
      <c r="Z442" s="20">
        <v>1.702</v>
      </c>
      <c r="AA442" s="20">
        <v>3.6837999999999997</v>
      </c>
      <c r="AB442" s="20">
        <v>2.504</v>
      </c>
    </row>
    <row r="443" spans="1:28">
      <c r="A443" s="2">
        <v>41499</v>
      </c>
      <c r="B443" s="20">
        <v>0.25</v>
      </c>
      <c r="C443" s="20">
        <v>5.5800000000000002E-2</v>
      </c>
      <c r="D443" s="20">
        <v>-1.2999999999999999E-2</v>
      </c>
      <c r="E443" s="20">
        <v>0.18406</v>
      </c>
      <c r="F443" s="20">
        <v>4.5600000000000002E-2</v>
      </c>
      <c r="G443" s="20">
        <v>0.01</v>
      </c>
      <c r="H443" s="20">
        <v>0.26419999999999999</v>
      </c>
      <c r="I443" s="20">
        <v>7.0999999999999994E-2</v>
      </c>
      <c r="J443" s="20">
        <v>4.3999999999999997E-2</v>
      </c>
      <c r="K443" s="20">
        <v>0.39550000000000002</v>
      </c>
      <c r="L443" s="20">
        <v>0.1065</v>
      </c>
      <c r="M443" s="20">
        <v>8.2000000000000003E-2</v>
      </c>
      <c r="N443" s="20">
        <v>0.66459999999999997</v>
      </c>
      <c r="O443" s="20">
        <v>0.33</v>
      </c>
      <c r="P443" s="20">
        <v>0.22600000000000001</v>
      </c>
      <c r="Q443" s="20">
        <v>1.796</v>
      </c>
      <c r="R443" s="20">
        <v>1.734</v>
      </c>
      <c r="S443" s="20">
        <v>0.67769999999999997</v>
      </c>
      <c r="T443" s="20">
        <v>0.40899999999999997</v>
      </c>
      <c r="U443" s="20">
        <v>1.4798</v>
      </c>
      <c r="V443" s="20">
        <v>0.78400000000000003</v>
      </c>
      <c r="W443" s="20">
        <v>2.1286</v>
      </c>
      <c r="X443" s="20">
        <v>1.234</v>
      </c>
      <c r="Y443" s="20">
        <v>2.7189999999999999</v>
      </c>
      <c r="Z443" s="20">
        <v>1.8080000000000001</v>
      </c>
      <c r="AA443" s="20">
        <v>3.7593999999999999</v>
      </c>
      <c r="AB443" s="20">
        <v>2.5920000000000001</v>
      </c>
    </row>
    <row r="444" spans="1:28">
      <c r="A444" s="2">
        <v>41500</v>
      </c>
      <c r="B444" s="20">
        <v>0.25</v>
      </c>
      <c r="C444" s="20">
        <v>5.0700000000000002E-2</v>
      </c>
      <c r="D444" s="20">
        <v>-1.4E-2</v>
      </c>
      <c r="E444" s="20">
        <v>0.18406</v>
      </c>
      <c r="F444" s="20">
        <v>4.5600000000000002E-2</v>
      </c>
      <c r="G444" s="20">
        <v>0.01</v>
      </c>
      <c r="H444" s="20">
        <v>0.26319999999999999</v>
      </c>
      <c r="I444" s="20">
        <v>7.0999999999999994E-2</v>
      </c>
      <c r="J444" s="20">
        <v>3.6999999999999998E-2</v>
      </c>
      <c r="K444" s="20">
        <v>0.39550000000000002</v>
      </c>
      <c r="L444" s="20">
        <v>0.1065</v>
      </c>
      <c r="M444" s="20">
        <v>7.3999999999999996E-2</v>
      </c>
      <c r="N444" s="20">
        <v>0.66759999999999997</v>
      </c>
      <c r="O444" s="20">
        <v>0.3261</v>
      </c>
      <c r="P444" s="20">
        <v>0.218</v>
      </c>
      <c r="Q444" s="20">
        <v>1.762</v>
      </c>
      <c r="R444" s="20">
        <v>1.673</v>
      </c>
      <c r="S444" s="20">
        <v>0.6724</v>
      </c>
      <c r="T444" s="20">
        <v>0.40400000000000003</v>
      </c>
      <c r="U444" s="20">
        <v>1.4765999999999999</v>
      </c>
      <c r="V444" s="20">
        <v>0.78300000000000003</v>
      </c>
      <c r="W444" s="20">
        <v>2.1187999999999998</v>
      </c>
      <c r="X444" s="20">
        <v>1.2450000000000001</v>
      </c>
      <c r="Y444" s="20">
        <v>2.7136</v>
      </c>
      <c r="Z444" s="20">
        <v>1.8220000000000001</v>
      </c>
      <c r="AA444" s="20">
        <v>3.7523</v>
      </c>
      <c r="AB444" s="20">
        <v>2.6120000000000001</v>
      </c>
    </row>
    <row r="445" spans="1:28">
      <c r="A445" s="2">
        <v>41501</v>
      </c>
      <c r="B445" s="20">
        <v>0.25</v>
      </c>
      <c r="C445" s="20">
        <v>4.0599999999999997E-2</v>
      </c>
      <c r="D445" s="20">
        <v>-0.01</v>
      </c>
      <c r="E445" s="20">
        <v>0.18406</v>
      </c>
      <c r="F445" s="20">
        <v>4.5600000000000002E-2</v>
      </c>
      <c r="G445" s="20">
        <v>1.0999999999999999E-2</v>
      </c>
      <c r="H445" s="20">
        <v>0.26319999999999999</v>
      </c>
      <c r="I445" s="20">
        <v>6.59E-2</v>
      </c>
      <c r="J445" s="20">
        <v>3.5999999999999997E-2</v>
      </c>
      <c r="K445" s="20">
        <v>0.39450000000000002</v>
      </c>
      <c r="L445" s="20">
        <v>0.1065</v>
      </c>
      <c r="M445" s="20">
        <v>8.2000000000000003E-2</v>
      </c>
      <c r="N445" s="20">
        <v>0.66759999999999997</v>
      </c>
      <c r="O445" s="20">
        <v>0.34620000000000001</v>
      </c>
      <c r="P445" s="20">
        <v>0.23</v>
      </c>
      <c r="Q445" s="20">
        <v>1.782</v>
      </c>
      <c r="R445" s="20">
        <v>1.69</v>
      </c>
      <c r="S445" s="20">
        <v>0.70150000000000001</v>
      </c>
      <c r="T445" s="20">
        <v>0.432</v>
      </c>
      <c r="U445" s="20">
        <v>1.5211000000000001</v>
      </c>
      <c r="V445" s="20">
        <v>0.82599999999999996</v>
      </c>
      <c r="W445" s="20">
        <v>2.1653000000000002</v>
      </c>
      <c r="X445" s="20">
        <v>1.2989999999999999</v>
      </c>
      <c r="Y445" s="20">
        <v>2.7664</v>
      </c>
      <c r="Z445" s="20">
        <v>1.883</v>
      </c>
      <c r="AA445" s="20">
        <v>3.8086000000000002</v>
      </c>
      <c r="AB445" s="20">
        <v>2.6640000000000001</v>
      </c>
    </row>
    <row r="446" spans="1:28">
      <c r="A446" s="2">
        <v>41502</v>
      </c>
      <c r="B446" s="20">
        <v>0.25</v>
      </c>
      <c r="C446" s="20">
        <v>3.04E-2</v>
      </c>
      <c r="D446" s="20">
        <v>-0.01</v>
      </c>
      <c r="E446" s="20">
        <v>0.18406</v>
      </c>
      <c r="F446" s="20">
        <v>3.5499999999999997E-2</v>
      </c>
      <c r="G446" s="20">
        <v>7.0000000000000001E-3</v>
      </c>
      <c r="H446" s="20">
        <v>0.2641</v>
      </c>
      <c r="I446" s="20">
        <v>6.59E-2</v>
      </c>
      <c r="J446" s="20">
        <v>3.9E-2</v>
      </c>
      <c r="K446" s="20">
        <v>0.39450000000000002</v>
      </c>
      <c r="L446" s="20">
        <v>0.1116</v>
      </c>
      <c r="M446" s="20">
        <v>7.0999999999999994E-2</v>
      </c>
      <c r="N446" s="20">
        <v>0.66759999999999997</v>
      </c>
      <c r="O446" s="20">
        <v>0.33860000000000001</v>
      </c>
      <c r="P446" s="20">
        <v>0.219</v>
      </c>
      <c r="Q446" s="20">
        <v>1.7490000000000001</v>
      </c>
      <c r="R446" s="20">
        <v>1.6459999999999999</v>
      </c>
      <c r="S446" s="20">
        <v>0.71760000000000002</v>
      </c>
      <c r="T446" s="20">
        <v>0.42</v>
      </c>
      <c r="U446" s="20">
        <v>1.5627</v>
      </c>
      <c r="V446" s="20">
        <v>0.81499999999999995</v>
      </c>
      <c r="W446" s="20">
        <v>2.2170000000000001</v>
      </c>
      <c r="X446" s="20">
        <v>1.296</v>
      </c>
      <c r="Y446" s="20">
        <v>2.8250999999999999</v>
      </c>
      <c r="Z446" s="20">
        <v>1.881</v>
      </c>
      <c r="AA446" s="20">
        <v>3.8483000000000001</v>
      </c>
      <c r="AB446" s="20">
        <v>2.67</v>
      </c>
    </row>
    <row r="447" spans="1:28">
      <c r="A447" s="2">
        <v>41505</v>
      </c>
      <c r="B447" s="20">
        <v>0.25</v>
      </c>
      <c r="C447" s="20">
        <v>2.53E-2</v>
      </c>
      <c r="D447" s="20">
        <v>-5.0000000000000001E-3</v>
      </c>
      <c r="E447" s="20">
        <v>0.18356</v>
      </c>
      <c r="F447" s="20">
        <v>3.5499999999999997E-2</v>
      </c>
      <c r="G447" s="20">
        <v>1.0999999999999999E-2</v>
      </c>
      <c r="H447" s="20">
        <v>0.2631</v>
      </c>
      <c r="I447" s="20">
        <v>6.59E-2</v>
      </c>
      <c r="J447" s="20">
        <v>2.9000000000000001E-2</v>
      </c>
      <c r="K447" s="20">
        <v>0.39450000000000002</v>
      </c>
      <c r="L447" s="20">
        <v>0.1116</v>
      </c>
      <c r="M447" s="20">
        <v>7.0000000000000007E-2</v>
      </c>
      <c r="N447" s="20">
        <v>0.66832000000000003</v>
      </c>
      <c r="O447" s="20">
        <v>0.3508</v>
      </c>
      <c r="P447" s="20">
        <v>0.22800000000000001</v>
      </c>
      <c r="Q447" s="20">
        <v>1.8199999999999998</v>
      </c>
      <c r="R447" s="20">
        <v>1.7050000000000001</v>
      </c>
      <c r="S447" s="20">
        <v>0.74690000000000001</v>
      </c>
      <c r="T447" s="20">
        <v>0.432</v>
      </c>
      <c r="U447" s="20">
        <v>1.6074999999999999</v>
      </c>
      <c r="V447" s="20">
        <v>0.83199999999999996</v>
      </c>
      <c r="W447" s="20">
        <v>2.2736999999999998</v>
      </c>
      <c r="X447" s="20">
        <v>1.3120000000000001</v>
      </c>
      <c r="Y447" s="20">
        <v>2.8803999999999998</v>
      </c>
      <c r="Z447" s="20">
        <v>1.897</v>
      </c>
      <c r="AA447" s="20">
        <v>3.8994999999999997</v>
      </c>
      <c r="AB447" s="20">
        <v>2.6829999999999998</v>
      </c>
    </row>
    <row r="448" spans="1:28">
      <c r="A448" s="2">
        <v>41506</v>
      </c>
      <c r="B448" s="20">
        <v>0.25</v>
      </c>
      <c r="C448" s="20">
        <v>1.52E-2</v>
      </c>
      <c r="D448" s="20">
        <v>0</v>
      </c>
      <c r="E448" s="20">
        <v>0.18285999999999999</v>
      </c>
      <c r="F448" s="20">
        <v>3.5499999999999997E-2</v>
      </c>
      <c r="G448" s="20">
        <v>1.4999999999999999E-2</v>
      </c>
      <c r="H448" s="20">
        <v>0.2621</v>
      </c>
      <c r="I448" s="20">
        <v>6.59E-2</v>
      </c>
      <c r="J448" s="20">
        <v>2.5999999999999999E-2</v>
      </c>
      <c r="K448" s="20">
        <v>0.39450000000000002</v>
      </c>
      <c r="L448" s="20">
        <v>0.1167</v>
      </c>
      <c r="M448" s="20">
        <v>6.6000000000000003E-2</v>
      </c>
      <c r="N448" s="20">
        <v>0.66710000000000003</v>
      </c>
      <c r="O448" s="20">
        <v>0.33879999999999999</v>
      </c>
      <c r="P448" s="20">
        <v>0.20599999999999999</v>
      </c>
      <c r="Q448" s="20">
        <v>1.8519999999999999</v>
      </c>
      <c r="R448" s="20">
        <v>1.748</v>
      </c>
      <c r="S448" s="20">
        <v>0.71250000000000002</v>
      </c>
      <c r="T448" s="20">
        <v>0.39800000000000002</v>
      </c>
      <c r="U448" s="20">
        <v>1.5447</v>
      </c>
      <c r="V448" s="20">
        <v>0.78900000000000003</v>
      </c>
      <c r="W448" s="20">
        <v>2.2048000000000001</v>
      </c>
      <c r="X448" s="20">
        <v>1.26</v>
      </c>
      <c r="Y448" s="20">
        <v>2.8142</v>
      </c>
      <c r="Z448" s="20">
        <v>1.841</v>
      </c>
      <c r="AA448" s="20">
        <v>3.8529</v>
      </c>
      <c r="AB448" s="20">
        <v>2.6360000000000001</v>
      </c>
    </row>
    <row r="449" spans="1:28">
      <c r="A449" s="2">
        <v>41507</v>
      </c>
      <c r="B449" s="20">
        <v>0.25</v>
      </c>
      <c r="C449" s="20">
        <v>1.52E-2</v>
      </c>
      <c r="D449" s="20">
        <v>-1.0999999999999999E-2</v>
      </c>
      <c r="E449" s="20">
        <v>0.18336</v>
      </c>
      <c r="F449" s="20">
        <v>3.04E-2</v>
      </c>
      <c r="G449" s="20">
        <v>1.0999999999999999E-2</v>
      </c>
      <c r="H449" s="20">
        <v>0.2621</v>
      </c>
      <c r="I449" s="20">
        <v>6.0900000000000003E-2</v>
      </c>
      <c r="J449" s="20">
        <v>3.3000000000000002E-2</v>
      </c>
      <c r="K449" s="20">
        <v>0.39450000000000002</v>
      </c>
      <c r="L449" s="20">
        <v>0.13189999999999999</v>
      </c>
      <c r="M449" s="20">
        <v>6.5000000000000002E-2</v>
      </c>
      <c r="N449" s="20">
        <v>0.66610000000000003</v>
      </c>
      <c r="O449" s="20">
        <v>0.36730000000000002</v>
      </c>
      <c r="P449" s="20">
        <v>0.25</v>
      </c>
      <c r="Q449" s="20">
        <v>1.8839999999999999</v>
      </c>
      <c r="R449" s="20">
        <v>1.798</v>
      </c>
      <c r="S449" s="20">
        <v>0.76839999999999997</v>
      </c>
      <c r="T449" s="20">
        <v>0.41599999999999998</v>
      </c>
      <c r="U449" s="20">
        <v>1.6427</v>
      </c>
      <c r="V449" s="20">
        <v>0.81899999999999995</v>
      </c>
      <c r="W449" s="20">
        <v>2.3060999999999998</v>
      </c>
      <c r="X449" s="20">
        <v>1.288</v>
      </c>
      <c r="Y449" s="20">
        <v>2.8935</v>
      </c>
      <c r="Z449" s="20">
        <v>1.871</v>
      </c>
      <c r="AA449" s="20">
        <v>3.9196999999999997</v>
      </c>
      <c r="AB449" s="20">
        <v>2.6710000000000003</v>
      </c>
    </row>
    <row r="450" spans="1:28">
      <c r="A450" s="2">
        <v>41508</v>
      </c>
      <c r="B450" s="20">
        <v>0.25</v>
      </c>
      <c r="C450" s="20">
        <v>5.1000000000000004E-3</v>
      </c>
      <c r="D450" s="20">
        <v>-1.7999999999999999E-2</v>
      </c>
      <c r="E450" s="20">
        <v>0.18406</v>
      </c>
      <c r="F450" s="20">
        <v>2.0299999999999999E-2</v>
      </c>
      <c r="G450" s="20">
        <v>1.4999999999999999E-2</v>
      </c>
      <c r="H450" s="20">
        <v>0.2621</v>
      </c>
      <c r="I450" s="20">
        <v>3.5499999999999997E-2</v>
      </c>
      <c r="J450" s="20">
        <v>3.1E-2</v>
      </c>
      <c r="K450" s="20">
        <v>0.39650000000000002</v>
      </c>
      <c r="L450" s="20">
        <v>0.12690000000000001</v>
      </c>
      <c r="M450" s="20">
        <v>6.6000000000000003E-2</v>
      </c>
      <c r="N450" s="20">
        <v>0.67310000000000003</v>
      </c>
      <c r="O450" s="20">
        <v>0.38769999999999999</v>
      </c>
      <c r="P450" s="20">
        <v>0.26200000000000001</v>
      </c>
      <c r="Q450" s="20">
        <v>1.843</v>
      </c>
      <c r="R450" s="20">
        <v>1.7490000000000001</v>
      </c>
      <c r="S450" s="20">
        <v>0.81120000000000003</v>
      </c>
      <c r="T450" s="20">
        <v>0.439</v>
      </c>
      <c r="U450" s="20">
        <v>1.6762000000000001</v>
      </c>
      <c r="V450" s="20">
        <v>0.85899999999999999</v>
      </c>
      <c r="W450" s="20">
        <v>2.3136000000000001</v>
      </c>
      <c r="X450" s="20">
        <v>1.3340000000000001</v>
      </c>
      <c r="Y450" s="20">
        <v>2.8843999999999999</v>
      </c>
      <c r="Z450" s="20">
        <v>1.92</v>
      </c>
      <c r="AA450" s="20">
        <v>3.8702000000000001</v>
      </c>
      <c r="AB450" s="20">
        <v>2.7029999999999998</v>
      </c>
    </row>
    <row r="451" spans="1:28">
      <c r="A451" s="2">
        <v>41509</v>
      </c>
      <c r="B451" s="20">
        <v>0.25</v>
      </c>
      <c r="C451" s="20">
        <v>1.01E-2</v>
      </c>
      <c r="D451" s="20">
        <v>-6.0000000000000001E-3</v>
      </c>
      <c r="E451" s="20">
        <v>0.18406</v>
      </c>
      <c r="F451" s="20">
        <v>2.53E-2</v>
      </c>
      <c r="G451" s="20">
        <v>0.02</v>
      </c>
      <c r="H451" s="20">
        <v>0.2621</v>
      </c>
      <c r="I451" s="20">
        <v>4.5600000000000002E-2</v>
      </c>
      <c r="J451" s="20">
        <v>3.3000000000000002E-2</v>
      </c>
      <c r="K451" s="20">
        <v>0.39600000000000002</v>
      </c>
      <c r="L451" s="20">
        <v>0.12690000000000001</v>
      </c>
      <c r="M451" s="20">
        <v>7.1999999999999995E-2</v>
      </c>
      <c r="N451" s="20">
        <v>0.67559999999999998</v>
      </c>
      <c r="O451" s="20">
        <v>0.37609999999999999</v>
      </c>
      <c r="P451" s="20">
        <v>0.28399999999999997</v>
      </c>
      <c r="Q451" s="20">
        <v>1.859</v>
      </c>
      <c r="R451" s="20">
        <v>1.73</v>
      </c>
      <c r="S451" s="20">
        <v>0.7903</v>
      </c>
      <c r="T451" s="20">
        <v>0.47099999999999997</v>
      </c>
      <c r="U451" s="20">
        <v>1.6183000000000001</v>
      </c>
      <c r="V451" s="20">
        <v>0.90100000000000002</v>
      </c>
      <c r="W451" s="20">
        <v>2.2422</v>
      </c>
      <c r="X451" s="20">
        <v>1.363</v>
      </c>
      <c r="Y451" s="20">
        <v>2.8146</v>
      </c>
      <c r="Z451" s="20">
        <v>1.9350000000000001</v>
      </c>
      <c r="AA451" s="20">
        <v>3.7915999999999999</v>
      </c>
      <c r="AB451" s="20">
        <v>2.6870000000000003</v>
      </c>
    </row>
    <row r="452" spans="1:28">
      <c r="A452" s="2">
        <v>41512</v>
      </c>
      <c r="B452" s="20">
        <v>0.25</v>
      </c>
      <c r="C452" s="20">
        <v>1.52E-2</v>
      </c>
      <c r="D452" s="20">
        <v>6.0000000000000001E-3</v>
      </c>
      <c r="E452" s="20">
        <v>0.18406</v>
      </c>
      <c r="F452" s="20">
        <v>5.1000000000000004E-3</v>
      </c>
      <c r="G452" s="20">
        <v>2.8000000000000001E-2</v>
      </c>
      <c r="H452" s="20">
        <v>0.2621</v>
      </c>
      <c r="I452" s="20">
        <v>4.5600000000000002E-2</v>
      </c>
      <c r="J452" s="20">
        <v>2.3E-2</v>
      </c>
      <c r="K452" s="20">
        <v>0.39600000000000002</v>
      </c>
      <c r="L452" s="20">
        <v>0.12180000000000001</v>
      </c>
      <c r="M452" s="20">
        <v>0.115</v>
      </c>
      <c r="N452" s="20">
        <v>0.67559999999999998</v>
      </c>
      <c r="O452" s="20">
        <v>0.36399999999999999</v>
      </c>
      <c r="P452" s="20">
        <v>0.26700000000000002</v>
      </c>
      <c r="Q452" s="20">
        <v>1.9419999999999999</v>
      </c>
      <c r="R452" s="20">
        <v>1.738</v>
      </c>
      <c r="S452" s="20">
        <v>0.76910000000000001</v>
      </c>
      <c r="T452" s="20">
        <v>0.443</v>
      </c>
      <c r="U452" s="20">
        <v>1.5867</v>
      </c>
      <c r="V452" s="20">
        <v>0.85799999999999998</v>
      </c>
      <c r="W452" s="20">
        <v>2.2077</v>
      </c>
      <c r="X452" s="20">
        <v>1.32</v>
      </c>
      <c r="Y452" s="20">
        <v>2.7852999999999999</v>
      </c>
      <c r="Z452" s="20">
        <v>1.8940000000000001</v>
      </c>
      <c r="AA452" s="20">
        <v>3.7648000000000001</v>
      </c>
      <c r="AB452" s="20">
        <v>2.6720000000000002</v>
      </c>
    </row>
    <row r="453" spans="1:28">
      <c r="A453" s="2">
        <v>41513</v>
      </c>
      <c r="B453" s="20">
        <v>0.25</v>
      </c>
      <c r="C453" s="20">
        <v>1.52E-2</v>
      </c>
      <c r="D453" s="20">
        <v>0</v>
      </c>
      <c r="E453" s="20">
        <v>0.18256</v>
      </c>
      <c r="F453" s="20">
        <v>6.08E-2</v>
      </c>
      <c r="G453" s="20">
        <v>1.2E-2</v>
      </c>
      <c r="H453" s="20">
        <v>0.25940000000000002</v>
      </c>
      <c r="I453" s="20">
        <v>6.0900000000000003E-2</v>
      </c>
      <c r="J453" s="20">
        <v>1.4999999999999999E-2</v>
      </c>
      <c r="K453" s="20">
        <v>0.39350000000000002</v>
      </c>
      <c r="L453" s="20">
        <v>0.12180000000000001</v>
      </c>
      <c r="M453" s="20">
        <v>9.9000000000000005E-2</v>
      </c>
      <c r="N453" s="20">
        <v>0.66810000000000003</v>
      </c>
      <c r="O453" s="20">
        <v>0.35599999999999998</v>
      </c>
      <c r="P453" s="20">
        <v>0.23799999999999999</v>
      </c>
      <c r="Q453" s="20">
        <v>2.016</v>
      </c>
      <c r="R453" s="20">
        <v>1.788</v>
      </c>
      <c r="S453" s="20">
        <v>0.73170000000000002</v>
      </c>
      <c r="T453" s="20">
        <v>0.40699999999999997</v>
      </c>
      <c r="U453" s="20">
        <v>1.5186999999999999</v>
      </c>
      <c r="V453" s="20">
        <v>0.81699999999999995</v>
      </c>
      <c r="W453" s="20">
        <v>2.1267</v>
      </c>
      <c r="X453" s="20">
        <v>1.274</v>
      </c>
      <c r="Y453" s="20">
        <v>2.7086999999999999</v>
      </c>
      <c r="Z453" s="20">
        <v>1.847</v>
      </c>
      <c r="AA453" s="20">
        <v>3.6916000000000002</v>
      </c>
      <c r="AB453" s="20">
        <v>2.6360000000000001</v>
      </c>
    </row>
    <row r="454" spans="1:28">
      <c r="A454" s="2">
        <v>41514</v>
      </c>
      <c r="B454" s="20">
        <v>0.25</v>
      </c>
      <c r="C454" s="20">
        <v>2.53E-2</v>
      </c>
      <c r="D454" s="20">
        <v>0</v>
      </c>
      <c r="E454" s="20">
        <v>0.18206</v>
      </c>
      <c r="F454" s="20">
        <v>2.53E-2</v>
      </c>
      <c r="G454" s="20">
        <v>-8.0000000000000002E-3</v>
      </c>
      <c r="H454" s="20">
        <v>0.26050000000000001</v>
      </c>
      <c r="I454" s="20">
        <v>5.5800000000000002E-2</v>
      </c>
      <c r="J454" s="20">
        <v>2.1999999999999999E-2</v>
      </c>
      <c r="K454" s="20">
        <v>0.39300000000000002</v>
      </c>
      <c r="L454" s="20">
        <v>0.1167</v>
      </c>
      <c r="M454" s="20">
        <v>0.112</v>
      </c>
      <c r="N454" s="20">
        <v>0.66759999999999997</v>
      </c>
      <c r="O454" s="20">
        <v>0.3947</v>
      </c>
      <c r="P454" s="20">
        <v>0.252</v>
      </c>
      <c r="Q454" s="20">
        <v>1.9790000000000001</v>
      </c>
      <c r="R454" s="20">
        <v>1.8169999999999999</v>
      </c>
      <c r="S454" s="20">
        <v>0.76659999999999995</v>
      </c>
      <c r="T454" s="20">
        <v>0.42399999999999999</v>
      </c>
      <c r="U454" s="20">
        <v>1.5752999999999999</v>
      </c>
      <c r="V454" s="20">
        <v>0.83899999999999997</v>
      </c>
      <c r="W454" s="20">
        <v>2.1882000000000001</v>
      </c>
      <c r="X454" s="20">
        <v>1.2969999999999999</v>
      </c>
      <c r="Y454" s="20">
        <v>2.7652999999999999</v>
      </c>
      <c r="Z454" s="20">
        <v>1.8759999999999999</v>
      </c>
      <c r="AA454" s="20">
        <v>3.7355999999999998</v>
      </c>
      <c r="AB454" s="20">
        <v>2.6550000000000002</v>
      </c>
    </row>
    <row r="455" spans="1:28">
      <c r="A455" s="2">
        <v>41515</v>
      </c>
      <c r="B455" s="20">
        <v>0.25</v>
      </c>
      <c r="C455" s="20">
        <v>2.0299999999999999E-2</v>
      </c>
      <c r="D455" s="20">
        <v>8.0000000000000002E-3</v>
      </c>
      <c r="E455" s="20">
        <v>0.18256</v>
      </c>
      <c r="F455" s="20">
        <v>2.0299999999999999E-2</v>
      </c>
      <c r="G455" s="20">
        <v>-1.2999999999999999E-2</v>
      </c>
      <c r="H455" s="20">
        <v>0.26119999999999999</v>
      </c>
      <c r="I455" s="20">
        <v>5.0700000000000002E-2</v>
      </c>
      <c r="J455" s="20">
        <v>1.7999999999999999E-2</v>
      </c>
      <c r="K455" s="20">
        <v>0.39300000000000002</v>
      </c>
      <c r="L455" s="20">
        <v>0.1167</v>
      </c>
      <c r="M455" s="20">
        <v>0.1</v>
      </c>
      <c r="N455" s="20">
        <v>0.66710000000000003</v>
      </c>
      <c r="O455" s="20">
        <v>0.3947</v>
      </c>
      <c r="P455" s="20">
        <v>0.23499999999999999</v>
      </c>
      <c r="Q455" s="20">
        <v>1.9630000000000001</v>
      </c>
      <c r="R455" s="20">
        <v>1.823</v>
      </c>
      <c r="S455" s="20">
        <v>0.76939999999999997</v>
      </c>
      <c r="T455" s="20">
        <v>0.40600000000000003</v>
      </c>
      <c r="U455" s="20">
        <v>1.611</v>
      </c>
      <c r="V455" s="20">
        <v>0.82099999999999995</v>
      </c>
      <c r="W455" s="20">
        <v>2.1882000000000001</v>
      </c>
      <c r="X455" s="20">
        <v>1.2749999999999999</v>
      </c>
      <c r="Y455" s="20">
        <v>2.7617000000000003</v>
      </c>
      <c r="Z455" s="20">
        <v>1.855</v>
      </c>
      <c r="AA455" s="20">
        <v>3.7143999999999999</v>
      </c>
      <c r="AB455" s="20">
        <v>2.6480000000000001</v>
      </c>
    </row>
    <row r="456" spans="1:28">
      <c r="A456" s="2">
        <v>41516</v>
      </c>
      <c r="B456" s="20">
        <v>0.25</v>
      </c>
      <c r="C456" s="20">
        <v>2.0299999999999999E-2</v>
      </c>
      <c r="D456" s="20">
        <v>-8.0000000000000002E-3</v>
      </c>
      <c r="E456" s="20">
        <v>0.18206</v>
      </c>
      <c r="F456" s="20">
        <v>2.0299999999999999E-2</v>
      </c>
      <c r="G456" s="20">
        <v>0</v>
      </c>
      <c r="H456" s="20">
        <v>0.25950000000000001</v>
      </c>
      <c r="I456" s="20">
        <v>5.0700000000000002E-2</v>
      </c>
      <c r="J456" s="20">
        <v>1.4999999999999999E-2</v>
      </c>
      <c r="K456" s="20">
        <v>0.39300000000000002</v>
      </c>
      <c r="L456" s="20">
        <v>0.1116</v>
      </c>
      <c r="M456" s="20">
        <v>0.108</v>
      </c>
      <c r="N456" s="20">
        <v>0.66710000000000003</v>
      </c>
      <c r="O456" s="20">
        <v>0.3987</v>
      </c>
      <c r="P456" s="20">
        <v>0.23799999999999999</v>
      </c>
      <c r="Q456" s="20">
        <v>1.9609999999999999</v>
      </c>
      <c r="R456" s="20">
        <v>1.8109999999999999</v>
      </c>
      <c r="S456" s="20">
        <v>0.78069999999999995</v>
      </c>
      <c r="T456" s="20">
        <v>0.40699999999999997</v>
      </c>
      <c r="U456" s="20">
        <v>1.6407</v>
      </c>
      <c r="V456" s="20">
        <v>0.81899999999999995</v>
      </c>
      <c r="W456" s="20">
        <v>2.2511999999999999</v>
      </c>
      <c r="X456" s="20">
        <v>1.276</v>
      </c>
      <c r="Y456" s="20">
        <v>2.7839</v>
      </c>
      <c r="Z456" s="20">
        <v>1.8559999999999999</v>
      </c>
      <c r="AA456" s="20">
        <v>3.6995</v>
      </c>
      <c r="AB456" s="20">
        <v>2.6470000000000002</v>
      </c>
    </row>
    <row r="457" spans="1:28">
      <c r="A457" s="2">
        <v>41519</v>
      </c>
      <c r="B457" s="20">
        <v>0.25</v>
      </c>
      <c r="C457" s="20">
        <v>2.0299999999999999E-2</v>
      </c>
      <c r="D457" s="20">
        <v>8.9999999999999993E-3</v>
      </c>
      <c r="E457" s="20">
        <v>0.18256</v>
      </c>
      <c r="F457" s="20">
        <v>2.0299999999999999E-2</v>
      </c>
      <c r="G457" s="20">
        <v>0</v>
      </c>
      <c r="H457" s="20">
        <v>0.25950000000000001</v>
      </c>
      <c r="I457" s="20">
        <v>5.0700000000000002E-2</v>
      </c>
      <c r="J457" s="20">
        <v>2.1000000000000001E-2</v>
      </c>
      <c r="K457" s="20">
        <v>0.39350000000000002</v>
      </c>
      <c r="L457" s="20">
        <v>0.1116</v>
      </c>
      <c r="M457" s="20">
        <v>0.104</v>
      </c>
      <c r="N457" s="20">
        <v>0.66810000000000003</v>
      </c>
      <c r="O457" s="20">
        <v>0.3987</v>
      </c>
      <c r="P457" s="20">
        <v>0.26200000000000001</v>
      </c>
      <c r="Q457" s="20">
        <v>1.899</v>
      </c>
      <c r="R457" s="20">
        <v>1.7250000000000001</v>
      </c>
      <c r="S457" s="20">
        <v>0.78069999999999995</v>
      </c>
      <c r="T457" s="20">
        <v>0.443</v>
      </c>
      <c r="U457" s="20">
        <v>1.6407</v>
      </c>
      <c r="V457" s="20">
        <v>0.871</v>
      </c>
      <c r="W457" s="20">
        <v>2.2511999999999999</v>
      </c>
      <c r="X457" s="20">
        <v>1.3260000000000001</v>
      </c>
      <c r="Y457" s="20">
        <v>2.7839</v>
      </c>
      <c r="Z457" s="20">
        <v>1.9039999999999999</v>
      </c>
      <c r="AA457" s="20">
        <v>3.6995</v>
      </c>
      <c r="AB457" s="20">
        <v>2.6879999999999997</v>
      </c>
    </row>
    <row r="458" spans="1:28">
      <c r="A458" s="2">
        <v>41520</v>
      </c>
      <c r="B458" s="20">
        <v>0.25</v>
      </c>
      <c r="C458" s="20">
        <v>1.52E-2</v>
      </c>
      <c r="D458" s="20">
        <v>8.9999999999999993E-3</v>
      </c>
      <c r="E458" s="20">
        <v>0.18206</v>
      </c>
      <c r="F458" s="20">
        <v>1.52E-2</v>
      </c>
      <c r="G458" s="20">
        <v>4.0000000000000001E-3</v>
      </c>
      <c r="H458" s="20">
        <v>0.25950000000000001</v>
      </c>
      <c r="I458" s="20">
        <v>4.0599999999999997E-2</v>
      </c>
      <c r="J458" s="20">
        <v>2.9000000000000001E-2</v>
      </c>
      <c r="K458" s="20">
        <v>0.39350000000000002</v>
      </c>
      <c r="L458" s="20">
        <v>0.1167</v>
      </c>
      <c r="M458" s="20">
        <v>0.106</v>
      </c>
      <c r="N458" s="20">
        <v>0.66910000000000003</v>
      </c>
      <c r="O458" s="20">
        <v>0.41449999999999998</v>
      </c>
      <c r="P458" s="20">
        <v>0.28199999999999997</v>
      </c>
      <c r="Q458" s="20">
        <v>1.8940000000000001</v>
      </c>
      <c r="R458" s="20">
        <v>1.7589999999999999</v>
      </c>
      <c r="S458" s="20">
        <v>0.80249999999999999</v>
      </c>
      <c r="T458" s="20">
        <v>0.46899999999999997</v>
      </c>
      <c r="U458" s="20">
        <v>1.677</v>
      </c>
      <c r="V458" s="20">
        <v>0.90400000000000003</v>
      </c>
      <c r="W458" s="20">
        <v>2.3075000000000001</v>
      </c>
      <c r="X458" s="20">
        <v>1.3620000000000001</v>
      </c>
      <c r="Y458" s="20">
        <v>2.8576000000000001</v>
      </c>
      <c r="Z458" s="20">
        <v>1.9409999999999998</v>
      </c>
      <c r="AA458" s="20">
        <v>3.7942999999999998</v>
      </c>
      <c r="AB458" s="20">
        <v>2.71</v>
      </c>
    </row>
    <row r="459" spans="1:28">
      <c r="A459" s="2">
        <v>41521</v>
      </c>
      <c r="B459" s="20">
        <v>0.25</v>
      </c>
      <c r="C459" s="20">
        <v>1.01E-2</v>
      </c>
      <c r="D459" s="20">
        <v>-0.01</v>
      </c>
      <c r="E459" s="20">
        <v>0.1817</v>
      </c>
      <c r="F459" s="20">
        <v>1.52E-2</v>
      </c>
      <c r="G459" s="20">
        <v>0</v>
      </c>
      <c r="H459" s="20">
        <v>0.25900000000000001</v>
      </c>
      <c r="I459" s="20">
        <v>5.0700000000000002E-2</v>
      </c>
      <c r="J459" s="20">
        <v>1.9E-2</v>
      </c>
      <c r="K459" s="20">
        <v>0.39240000000000003</v>
      </c>
      <c r="L459" s="20">
        <v>0.13189999999999999</v>
      </c>
      <c r="M459" s="20">
        <v>0.10299999999999999</v>
      </c>
      <c r="N459" s="20">
        <v>0.66810000000000003</v>
      </c>
      <c r="O459" s="20">
        <v>0.47</v>
      </c>
      <c r="P459" s="20">
        <v>0.27500000000000002</v>
      </c>
      <c r="Q459" s="20">
        <v>1.956</v>
      </c>
      <c r="R459" s="20">
        <v>1.762</v>
      </c>
      <c r="S459" s="20">
        <v>0.87019999999999997</v>
      </c>
      <c r="T459" s="20">
        <v>0.45800000000000002</v>
      </c>
      <c r="U459" s="20">
        <v>1.7415</v>
      </c>
      <c r="V459" s="20">
        <v>1.012</v>
      </c>
      <c r="W459" s="20">
        <v>2.3590999999999998</v>
      </c>
      <c r="X459" s="20">
        <v>1.3580000000000001</v>
      </c>
      <c r="Y459" s="20">
        <v>2.8965999999999998</v>
      </c>
      <c r="Z459" s="20">
        <v>1.9409999999999998</v>
      </c>
      <c r="AA459" s="20">
        <v>3.7970000000000002</v>
      </c>
      <c r="AB459" s="20">
        <v>2.7090000000000001</v>
      </c>
    </row>
    <row r="460" spans="1:28">
      <c r="A460" s="2">
        <v>41522</v>
      </c>
      <c r="B460" s="20">
        <v>0.25</v>
      </c>
      <c r="C460" s="20">
        <v>2.0299999999999999E-2</v>
      </c>
      <c r="D460" s="20">
        <v>1.0999999999999999E-2</v>
      </c>
      <c r="E460" s="20">
        <v>0.18190000000000001</v>
      </c>
      <c r="F460" s="20">
        <v>2.0299999999999999E-2</v>
      </c>
      <c r="G460" s="20">
        <v>-5.0000000000000001E-3</v>
      </c>
      <c r="H460" s="20">
        <v>0.2581</v>
      </c>
      <c r="I460" s="20">
        <v>5.0700000000000002E-2</v>
      </c>
      <c r="J460" s="20">
        <v>2.1999999999999999E-2</v>
      </c>
      <c r="K460" s="20">
        <v>0.39205000000000001</v>
      </c>
      <c r="L460" s="20">
        <v>0.1421</v>
      </c>
      <c r="M460" s="20">
        <v>0.115</v>
      </c>
      <c r="N460" s="20">
        <v>0.67510000000000003</v>
      </c>
      <c r="O460" s="20">
        <v>0.51770000000000005</v>
      </c>
      <c r="P460" s="20">
        <v>0.33</v>
      </c>
      <c r="Q460" s="20">
        <v>2.0569999999999999</v>
      </c>
      <c r="R460" s="20">
        <v>1.8199999999999998</v>
      </c>
      <c r="S460" s="20">
        <v>0.95720000000000005</v>
      </c>
      <c r="T460" s="20">
        <v>0.53100000000000003</v>
      </c>
      <c r="U460" s="20">
        <v>1.8494000000000002</v>
      </c>
      <c r="V460" s="20">
        <v>1.117</v>
      </c>
      <c r="W460" s="20">
        <v>2.4605000000000001</v>
      </c>
      <c r="X460" s="20">
        <v>1.464</v>
      </c>
      <c r="Y460" s="20">
        <v>2.9937</v>
      </c>
      <c r="Z460" s="20">
        <v>2.0419999999999998</v>
      </c>
      <c r="AA460" s="20">
        <v>3.8849</v>
      </c>
      <c r="AB460" s="20">
        <v>2.7730000000000001</v>
      </c>
    </row>
    <row r="461" spans="1:28">
      <c r="A461" s="2">
        <v>41523</v>
      </c>
      <c r="B461" s="20">
        <v>0.25</v>
      </c>
      <c r="C461" s="20">
        <v>1.52E-2</v>
      </c>
      <c r="D461" s="20">
        <v>1.2E-2</v>
      </c>
      <c r="E461" s="20">
        <v>0.18190000000000001</v>
      </c>
      <c r="F461" s="20">
        <v>1.52E-2</v>
      </c>
      <c r="G461" s="20">
        <v>0</v>
      </c>
      <c r="H461" s="20">
        <v>0.25640000000000002</v>
      </c>
      <c r="I461" s="20">
        <v>4.5600000000000002E-2</v>
      </c>
      <c r="J461" s="20">
        <v>0.02</v>
      </c>
      <c r="K461" s="20">
        <v>0.39065</v>
      </c>
      <c r="L461" s="20">
        <v>0.12180000000000001</v>
      </c>
      <c r="M461" s="20">
        <v>9.1999999999999998E-2</v>
      </c>
      <c r="N461" s="20">
        <v>0.67510000000000003</v>
      </c>
      <c r="O461" s="20">
        <v>0.45450000000000002</v>
      </c>
      <c r="P461" s="20">
        <v>0.26800000000000002</v>
      </c>
      <c r="Q461" s="20">
        <v>2.0350000000000001</v>
      </c>
      <c r="R461" s="20">
        <v>1.746</v>
      </c>
      <c r="S461" s="20">
        <v>0.88190000000000002</v>
      </c>
      <c r="T461" s="20">
        <v>0.45600000000000002</v>
      </c>
      <c r="U461" s="20">
        <v>1.7568999999999999</v>
      </c>
      <c r="V461" s="20">
        <v>1.0189999999999999</v>
      </c>
      <c r="W461" s="20">
        <v>2.3742000000000001</v>
      </c>
      <c r="X461" s="20">
        <v>1.371</v>
      </c>
      <c r="Y461" s="20">
        <v>2.9342000000000001</v>
      </c>
      <c r="Z461" s="20">
        <v>1.95</v>
      </c>
      <c r="AA461" s="20">
        <v>3.8656999999999999</v>
      </c>
      <c r="AB461" s="20">
        <v>2.706</v>
      </c>
    </row>
    <row r="462" spans="1:28">
      <c r="A462" s="2">
        <v>41526</v>
      </c>
      <c r="B462" s="20">
        <v>0.25</v>
      </c>
      <c r="C462" s="20">
        <v>1.01E-2</v>
      </c>
      <c r="D462" s="20">
        <v>-5.0000000000000001E-3</v>
      </c>
      <c r="E462" s="20">
        <v>0.18190000000000001</v>
      </c>
      <c r="F462" s="20">
        <v>1.01E-2</v>
      </c>
      <c r="G462" s="20">
        <v>1.2E-2</v>
      </c>
      <c r="H462" s="20">
        <v>0.25590000000000002</v>
      </c>
      <c r="I462" s="20">
        <v>2.5399999999999999E-2</v>
      </c>
      <c r="J462" s="20">
        <v>4.3999999999999997E-2</v>
      </c>
      <c r="K462" s="20">
        <v>0.38740000000000002</v>
      </c>
      <c r="L462" s="20">
        <v>0.1065</v>
      </c>
      <c r="M462" s="20">
        <v>8.8999999999999996E-2</v>
      </c>
      <c r="N462" s="20">
        <v>0.66559999999999997</v>
      </c>
      <c r="O462" s="20">
        <v>0.44269999999999998</v>
      </c>
      <c r="P462" s="20">
        <v>0.25800000000000001</v>
      </c>
      <c r="Q462" s="20">
        <v>2.0579999999999998</v>
      </c>
      <c r="R462" s="20">
        <v>1.7389999999999999</v>
      </c>
      <c r="S462" s="20">
        <v>0.84689999999999999</v>
      </c>
      <c r="T462" s="20">
        <v>0.44900000000000001</v>
      </c>
      <c r="U462" s="20">
        <v>1.7156</v>
      </c>
      <c r="V462" s="20">
        <v>1.0229999999999999</v>
      </c>
      <c r="W462" s="20">
        <v>2.3496999999999999</v>
      </c>
      <c r="X462" s="20">
        <v>1.3740000000000001</v>
      </c>
      <c r="Y462" s="20">
        <v>2.9119999999999999</v>
      </c>
      <c r="Z462" s="20">
        <v>1.96</v>
      </c>
      <c r="AA462" s="20">
        <v>3.8529999999999998</v>
      </c>
      <c r="AB462" s="20">
        <v>2.738</v>
      </c>
    </row>
    <row r="463" spans="1:28">
      <c r="A463" s="2">
        <v>41527</v>
      </c>
      <c r="B463" s="20">
        <v>0.25</v>
      </c>
      <c r="C463" s="20">
        <v>1.01E-2</v>
      </c>
      <c r="D463" s="20">
        <v>5.0000000000000001E-3</v>
      </c>
      <c r="E463" s="20">
        <v>0.18140000000000001</v>
      </c>
      <c r="F463" s="20">
        <v>1.52E-2</v>
      </c>
      <c r="G463" s="20">
        <v>1.2E-2</v>
      </c>
      <c r="H463" s="20">
        <v>0.25590000000000002</v>
      </c>
      <c r="I463" s="20">
        <v>3.04E-2</v>
      </c>
      <c r="J463" s="20">
        <v>4.7E-2</v>
      </c>
      <c r="K463" s="20">
        <v>0.38740000000000002</v>
      </c>
      <c r="L463" s="20">
        <v>0.1116</v>
      </c>
      <c r="M463" s="20">
        <v>9.7000000000000003E-2</v>
      </c>
      <c r="N463" s="20">
        <v>0.66559999999999997</v>
      </c>
      <c r="O463" s="20">
        <v>0.47070000000000001</v>
      </c>
      <c r="P463" s="20">
        <v>0.27300000000000002</v>
      </c>
      <c r="Q463" s="20">
        <v>2.0579999999999998</v>
      </c>
      <c r="R463" s="20">
        <v>1.728</v>
      </c>
      <c r="S463" s="20">
        <v>0.8851</v>
      </c>
      <c r="T463" s="20">
        <v>0.48199999999999998</v>
      </c>
      <c r="U463" s="20">
        <v>1.7671000000000001</v>
      </c>
      <c r="V463" s="20">
        <v>1.0780000000000001</v>
      </c>
      <c r="W463" s="20">
        <v>2.3942000000000001</v>
      </c>
      <c r="X463" s="20">
        <v>1.4339999999999999</v>
      </c>
      <c r="Y463" s="20">
        <v>2.9643000000000002</v>
      </c>
      <c r="Z463" s="20">
        <v>2.0270000000000001</v>
      </c>
      <c r="AA463" s="20">
        <v>3.8940999999999999</v>
      </c>
      <c r="AB463" s="20">
        <v>2.8</v>
      </c>
    </row>
    <row r="464" spans="1:28">
      <c r="A464" s="2">
        <v>41528</v>
      </c>
      <c r="B464" s="20">
        <v>0.25</v>
      </c>
      <c r="C464" s="20">
        <v>5.1000000000000004E-3</v>
      </c>
      <c r="D464" s="20">
        <v>6.0000000000000001E-3</v>
      </c>
      <c r="E464" s="20">
        <v>0.18240000000000001</v>
      </c>
      <c r="F464" s="20">
        <v>1.52E-2</v>
      </c>
      <c r="G464" s="20">
        <v>8.0000000000000002E-3</v>
      </c>
      <c r="H464" s="20">
        <v>0.25440000000000002</v>
      </c>
      <c r="I464" s="20">
        <v>3.04E-2</v>
      </c>
      <c r="J464" s="20">
        <v>4.2999999999999997E-2</v>
      </c>
      <c r="K464" s="20">
        <v>0.38640000000000002</v>
      </c>
      <c r="L464" s="20">
        <v>0.1065</v>
      </c>
      <c r="M464" s="20">
        <v>8.5000000000000006E-2</v>
      </c>
      <c r="N464" s="20">
        <v>0.66510000000000002</v>
      </c>
      <c r="O464" s="20">
        <v>0.44290000000000002</v>
      </c>
      <c r="P464" s="20">
        <v>0.253</v>
      </c>
      <c r="Q464" s="20">
        <v>2.0419999999999998</v>
      </c>
      <c r="R464" s="20">
        <v>1.7010000000000001</v>
      </c>
      <c r="S464" s="20">
        <v>0.87760000000000005</v>
      </c>
      <c r="T464" s="20">
        <v>0.45800000000000002</v>
      </c>
      <c r="U464" s="20">
        <v>1.7042000000000002</v>
      </c>
      <c r="V464" s="20">
        <v>1.048</v>
      </c>
      <c r="W464" s="20">
        <v>2.3300999999999998</v>
      </c>
      <c r="X464" s="20">
        <v>1.4020000000000001</v>
      </c>
      <c r="Y464" s="20">
        <v>2.9121999999999999</v>
      </c>
      <c r="Z464" s="20">
        <v>2.0449999999999999</v>
      </c>
      <c r="AA464" s="20">
        <v>3.8538999999999999</v>
      </c>
      <c r="AB464" s="20">
        <v>2.7839999999999998</v>
      </c>
    </row>
    <row r="465" spans="1:28">
      <c r="A465" s="2">
        <v>41529</v>
      </c>
      <c r="B465" s="20">
        <v>0.25</v>
      </c>
      <c r="C465" s="20">
        <v>5.1000000000000004E-3</v>
      </c>
      <c r="D465" s="20">
        <v>0</v>
      </c>
      <c r="E465" s="20">
        <v>0.18229999999999999</v>
      </c>
      <c r="F465" s="20">
        <v>1.52E-2</v>
      </c>
      <c r="G465" s="20">
        <v>0</v>
      </c>
      <c r="H465" s="20">
        <v>0.25440000000000002</v>
      </c>
      <c r="I465" s="20">
        <v>1.52E-2</v>
      </c>
      <c r="J465" s="20">
        <v>4.2999999999999997E-2</v>
      </c>
      <c r="K465" s="20">
        <v>0.38440000000000002</v>
      </c>
      <c r="L465" s="20">
        <v>0.10150000000000001</v>
      </c>
      <c r="M465" s="20">
        <v>8.7999999999999995E-2</v>
      </c>
      <c r="N465" s="20">
        <v>0.66359999999999997</v>
      </c>
      <c r="O465" s="20">
        <v>0.443</v>
      </c>
      <c r="P465" s="20">
        <v>0.22700000000000001</v>
      </c>
      <c r="Q465" s="20">
        <v>2.0299999999999998</v>
      </c>
      <c r="R465" s="20">
        <v>1.704</v>
      </c>
      <c r="S465" s="20">
        <v>0.88290000000000002</v>
      </c>
      <c r="T465" s="20">
        <v>0.42599999999999999</v>
      </c>
      <c r="U465" s="20">
        <v>1.7126000000000001</v>
      </c>
      <c r="V465" s="20">
        <v>1.0069999999999999</v>
      </c>
      <c r="W465" s="20">
        <v>2.3351000000000002</v>
      </c>
      <c r="X465" s="20">
        <v>1.3580000000000001</v>
      </c>
      <c r="Y465" s="20">
        <v>2.9095</v>
      </c>
      <c r="Z465" s="20">
        <v>2</v>
      </c>
      <c r="AA465" s="20">
        <v>3.8521000000000001</v>
      </c>
      <c r="AB465" s="20">
        <v>2.754</v>
      </c>
    </row>
    <row r="466" spans="1:28">
      <c r="A466" s="2">
        <v>41530</v>
      </c>
      <c r="B466" s="20">
        <v>0.25</v>
      </c>
      <c r="C466" s="20">
        <v>5.1000000000000004E-3</v>
      </c>
      <c r="D466" s="20">
        <v>-1.9E-2</v>
      </c>
      <c r="E466" s="20">
        <v>0.1802</v>
      </c>
      <c r="F466" s="20">
        <v>1.01E-2</v>
      </c>
      <c r="G466" s="20">
        <v>4.0000000000000001E-3</v>
      </c>
      <c r="H466" s="20">
        <v>0.25390000000000001</v>
      </c>
      <c r="I466" s="20">
        <v>1.52E-2</v>
      </c>
      <c r="J466" s="20">
        <v>3.9E-2</v>
      </c>
      <c r="K466" s="20">
        <v>0.38340000000000002</v>
      </c>
      <c r="L466" s="20">
        <v>0.1065</v>
      </c>
      <c r="M466" s="20">
        <v>9.1999999999999998E-2</v>
      </c>
      <c r="N466" s="20">
        <v>0.66359999999999997</v>
      </c>
      <c r="O466" s="20">
        <v>0.43120000000000003</v>
      </c>
      <c r="P466" s="20">
        <v>0.222</v>
      </c>
      <c r="Q466" s="20">
        <v>2.0590000000000002</v>
      </c>
      <c r="R466" s="20">
        <v>1.738</v>
      </c>
      <c r="S466" s="20">
        <v>0.86970000000000003</v>
      </c>
      <c r="T466" s="20">
        <v>0.41899999999999998</v>
      </c>
      <c r="U466" s="20">
        <v>1.6930000000000001</v>
      </c>
      <c r="V466" s="20">
        <v>0.99099999999999999</v>
      </c>
      <c r="W466" s="20">
        <v>2.3033000000000001</v>
      </c>
      <c r="X466" s="20">
        <v>1.3360000000000001</v>
      </c>
      <c r="Y466" s="20">
        <v>2.8845999999999998</v>
      </c>
      <c r="Z466" s="20">
        <v>1.976</v>
      </c>
      <c r="AA466" s="20">
        <v>3.8349000000000002</v>
      </c>
      <c r="AB466" s="20">
        <v>2.7199999999999998</v>
      </c>
    </row>
    <row r="467" spans="1:28">
      <c r="A467" s="2">
        <v>41533</v>
      </c>
      <c r="B467" s="20">
        <v>0.25</v>
      </c>
      <c r="C467" s="20">
        <v>0</v>
      </c>
      <c r="D467" s="20">
        <v>0</v>
      </c>
      <c r="E467" s="20">
        <v>0.17924999999999999</v>
      </c>
      <c r="F467" s="20">
        <v>5.1000000000000004E-3</v>
      </c>
      <c r="G467" s="20">
        <v>8.9999999999999993E-3</v>
      </c>
      <c r="H467" s="20">
        <v>0.25185000000000002</v>
      </c>
      <c r="I467" s="20">
        <v>2.0299999999999999E-2</v>
      </c>
      <c r="J467" s="20">
        <v>3.3000000000000002E-2</v>
      </c>
      <c r="K467" s="20">
        <v>0.37990000000000002</v>
      </c>
      <c r="L467" s="20">
        <v>0.10150000000000001</v>
      </c>
      <c r="M467" s="20">
        <v>8.7999999999999995E-2</v>
      </c>
      <c r="N467" s="20">
        <v>0.65610000000000002</v>
      </c>
      <c r="O467" s="20">
        <v>0.38700000000000001</v>
      </c>
      <c r="P467" s="20">
        <v>0.20899999999999999</v>
      </c>
      <c r="Q467" s="20">
        <v>1.9649999999999999</v>
      </c>
      <c r="R467" s="20">
        <v>1.702</v>
      </c>
      <c r="S467" s="20">
        <v>0.79830000000000001</v>
      </c>
      <c r="T467" s="20">
        <v>0.39700000000000002</v>
      </c>
      <c r="U467" s="20">
        <v>1.6219000000000001</v>
      </c>
      <c r="V467" s="20">
        <v>0.95699999999999996</v>
      </c>
      <c r="W467" s="20">
        <v>2.2494000000000001</v>
      </c>
      <c r="X467" s="20">
        <v>1.2969999999999999</v>
      </c>
      <c r="Y467" s="20">
        <v>2.8643000000000001</v>
      </c>
      <c r="Z467" s="20">
        <v>1.9370000000000001</v>
      </c>
      <c r="AA467" s="20">
        <v>3.8666999999999998</v>
      </c>
      <c r="AB467" s="20">
        <v>2.706</v>
      </c>
    </row>
    <row r="468" spans="1:28">
      <c r="A468" s="2">
        <v>41534</v>
      </c>
      <c r="B468" s="20">
        <v>0.25</v>
      </c>
      <c r="C468" s="20">
        <v>-5.1000000000000004E-3</v>
      </c>
      <c r="D468" s="20">
        <v>0</v>
      </c>
      <c r="E468" s="20">
        <v>0.18049999999999999</v>
      </c>
      <c r="F468" s="20">
        <v>5.1000000000000004E-3</v>
      </c>
      <c r="G468" s="20">
        <v>1.2999999999999999E-2</v>
      </c>
      <c r="H468" s="20">
        <v>0.25195000000000001</v>
      </c>
      <c r="I468" s="20">
        <v>3.5499999999999997E-2</v>
      </c>
      <c r="J468" s="20">
        <v>3.4000000000000002E-2</v>
      </c>
      <c r="K468" s="20">
        <v>0.37640000000000001</v>
      </c>
      <c r="L468" s="20">
        <v>0.10150000000000001</v>
      </c>
      <c r="M468" s="20">
        <v>0.09</v>
      </c>
      <c r="N468" s="20">
        <v>0.65159999999999996</v>
      </c>
      <c r="O468" s="20">
        <v>0.371</v>
      </c>
      <c r="P468" s="20">
        <v>0.214</v>
      </c>
      <c r="Q468" s="20">
        <v>1.907</v>
      </c>
      <c r="R468" s="20">
        <v>1.6640000000000001</v>
      </c>
      <c r="S468" s="20">
        <v>0.77439999999999998</v>
      </c>
      <c r="T468" s="20">
        <v>0.40500000000000003</v>
      </c>
      <c r="U468" s="20">
        <v>1.6071</v>
      </c>
      <c r="V468" s="20">
        <v>0.97399999999999998</v>
      </c>
      <c r="W468" s="20">
        <v>2.2444999999999999</v>
      </c>
      <c r="X468" s="20">
        <v>1.3160000000000001</v>
      </c>
      <c r="Y468" s="20">
        <v>2.8468</v>
      </c>
      <c r="Z468" s="20">
        <v>1.9630000000000001</v>
      </c>
      <c r="AA468" s="20">
        <v>3.8322000000000003</v>
      </c>
      <c r="AB468" s="20">
        <v>2.722</v>
      </c>
    </row>
    <row r="469" spans="1:28">
      <c r="A469" s="2">
        <v>41535</v>
      </c>
      <c r="B469" s="20">
        <v>0.25</v>
      </c>
      <c r="C469" s="20">
        <v>0</v>
      </c>
      <c r="D469" s="20">
        <v>7.0000000000000001E-3</v>
      </c>
      <c r="E469" s="20">
        <v>0.18</v>
      </c>
      <c r="F469" s="20">
        <v>5.1000000000000004E-3</v>
      </c>
      <c r="G469" s="20">
        <v>1.2999999999999999E-2</v>
      </c>
      <c r="H469" s="20">
        <v>0.25245000000000001</v>
      </c>
      <c r="I469" s="20">
        <v>3.04E-2</v>
      </c>
      <c r="J469" s="20">
        <v>4.2000000000000003E-2</v>
      </c>
      <c r="K469" s="20">
        <v>0.37890000000000001</v>
      </c>
      <c r="L469" s="20">
        <v>0.1065</v>
      </c>
      <c r="M469" s="20">
        <v>9.5000000000000001E-2</v>
      </c>
      <c r="N469" s="20">
        <v>0.65010000000000001</v>
      </c>
      <c r="O469" s="20">
        <v>0.3206</v>
      </c>
      <c r="P469" s="20">
        <v>0.23699999999999999</v>
      </c>
      <c r="Q469" s="20">
        <v>1.877</v>
      </c>
      <c r="R469" s="20">
        <v>1.6579999999999999</v>
      </c>
      <c r="S469" s="20">
        <v>0.66610000000000003</v>
      </c>
      <c r="T469" s="20">
        <v>0.432</v>
      </c>
      <c r="U469" s="20">
        <v>1.4245000000000001</v>
      </c>
      <c r="V469" s="20">
        <v>1.012</v>
      </c>
      <c r="W469" s="20">
        <v>2.0497999999999998</v>
      </c>
      <c r="X469" s="20">
        <v>1.3540000000000001</v>
      </c>
      <c r="Y469" s="20">
        <v>2.6878000000000002</v>
      </c>
      <c r="Z469" s="20">
        <v>2</v>
      </c>
      <c r="AA469" s="20">
        <v>3.7471000000000001</v>
      </c>
      <c r="AB469" s="20">
        <v>2.7560000000000002</v>
      </c>
    </row>
    <row r="470" spans="1:28">
      <c r="A470" s="2">
        <v>41536</v>
      </c>
      <c r="B470" s="20">
        <v>0.25</v>
      </c>
      <c r="C470" s="20">
        <v>0</v>
      </c>
      <c r="D470" s="20">
        <v>8.0000000000000002E-3</v>
      </c>
      <c r="E470" s="20">
        <v>0.17924999999999999</v>
      </c>
      <c r="F470" s="20">
        <v>0</v>
      </c>
      <c r="G470" s="20">
        <v>5.0000000000000001E-3</v>
      </c>
      <c r="H470" s="20">
        <v>0.25019999999999998</v>
      </c>
      <c r="I470" s="20">
        <v>3.04E-2</v>
      </c>
      <c r="J470" s="20">
        <v>3.3000000000000002E-2</v>
      </c>
      <c r="K470" s="20">
        <v>0.37440000000000001</v>
      </c>
      <c r="L470" s="20">
        <v>0.10150000000000001</v>
      </c>
      <c r="M470" s="20">
        <v>7.6999999999999999E-2</v>
      </c>
      <c r="N470" s="20">
        <v>0.63859999999999995</v>
      </c>
      <c r="O470" s="20">
        <v>0.3347</v>
      </c>
      <c r="P470" s="20">
        <v>0.189</v>
      </c>
      <c r="Q470" s="20">
        <v>1.802</v>
      </c>
      <c r="R470" s="20">
        <v>1.5699999999999998</v>
      </c>
      <c r="S470" s="20">
        <v>0.6976</v>
      </c>
      <c r="T470" s="20">
        <v>0.36099999999999999</v>
      </c>
      <c r="U470" s="20">
        <v>1.4883999999999999</v>
      </c>
      <c r="V470" s="20">
        <v>0.91500000000000004</v>
      </c>
      <c r="W470" s="20">
        <v>2.1225000000000001</v>
      </c>
      <c r="X470" s="20">
        <v>1.2690000000000001</v>
      </c>
      <c r="Y470" s="20">
        <v>2.7519</v>
      </c>
      <c r="Z470" s="20">
        <v>1.921</v>
      </c>
      <c r="AA470" s="20">
        <v>3.8024</v>
      </c>
      <c r="AB470" s="20">
        <v>2.7439999999999998</v>
      </c>
    </row>
    <row r="471" spans="1:28">
      <c r="A471" s="2">
        <v>41537</v>
      </c>
      <c r="B471" s="20">
        <v>0.25</v>
      </c>
      <c r="C471" s="20">
        <v>5.1000000000000004E-3</v>
      </c>
      <c r="D471" s="20">
        <v>2.5000000000000001E-2</v>
      </c>
      <c r="E471" s="20">
        <v>0.17949999999999999</v>
      </c>
      <c r="F471" s="20">
        <v>1.01E-2</v>
      </c>
      <c r="G471" s="20">
        <v>8.9999999999999993E-3</v>
      </c>
      <c r="H471" s="20">
        <v>0.24959999999999999</v>
      </c>
      <c r="I471" s="20">
        <v>4.0599999999999997E-2</v>
      </c>
      <c r="J471" s="20">
        <v>4.1000000000000002E-2</v>
      </c>
      <c r="K471" s="20">
        <v>0.37340000000000001</v>
      </c>
      <c r="L471" s="20">
        <v>0.10150000000000001</v>
      </c>
      <c r="M471" s="20">
        <v>8.3000000000000004E-2</v>
      </c>
      <c r="N471" s="20">
        <v>0.63859999999999995</v>
      </c>
      <c r="O471" s="20">
        <v>0.33040000000000003</v>
      </c>
      <c r="P471" s="20">
        <v>0.21199999999999999</v>
      </c>
      <c r="Q471" s="20">
        <v>1.7290000000000001</v>
      </c>
      <c r="R471" s="20">
        <v>1.446</v>
      </c>
      <c r="S471" s="20">
        <v>0.6865</v>
      </c>
      <c r="T471" s="20">
        <v>0.38</v>
      </c>
      <c r="U471" s="20">
        <v>1.4769000000000001</v>
      </c>
      <c r="V471" s="20">
        <v>0.93400000000000005</v>
      </c>
      <c r="W471" s="20">
        <v>2.1078999999999999</v>
      </c>
      <c r="X471" s="20">
        <v>1.2889999999999999</v>
      </c>
      <c r="Y471" s="20">
        <v>2.7336999999999998</v>
      </c>
      <c r="Z471" s="20">
        <v>1.9430000000000001</v>
      </c>
      <c r="AA471" s="20">
        <v>3.7612999999999999</v>
      </c>
      <c r="AB471" s="20">
        <v>2.7669999999999999</v>
      </c>
    </row>
    <row r="472" spans="1:28">
      <c r="A472" s="2">
        <v>41540</v>
      </c>
      <c r="B472" s="20">
        <v>0.25</v>
      </c>
      <c r="C472" s="20">
        <v>5.1000000000000004E-3</v>
      </c>
      <c r="D472" s="20">
        <v>-1.4999999999999999E-2</v>
      </c>
      <c r="E472" s="20">
        <v>0.17885000000000001</v>
      </c>
      <c r="F472" s="20">
        <v>5.1000000000000004E-3</v>
      </c>
      <c r="G472" s="20">
        <v>8.9999999999999993E-3</v>
      </c>
      <c r="H472" s="20">
        <v>0.25059999999999999</v>
      </c>
      <c r="I472" s="20">
        <v>4.0599999999999997E-2</v>
      </c>
      <c r="J472" s="20">
        <v>0.01</v>
      </c>
      <c r="K472" s="20">
        <v>0.3725</v>
      </c>
      <c r="L472" s="20">
        <v>9.64E-2</v>
      </c>
      <c r="M472" s="20">
        <v>0.115</v>
      </c>
      <c r="N472" s="20">
        <v>0.63759999999999994</v>
      </c>
      <c r="O472" s="20">
        <v>0.33040000000000003</v>
      </c>
      <c r="P472" s="20">
        <v>0.19600000000000001</v>
      </c>
      <c r="Q472" s="20">
        <v>1.716</v>
      </c>
      <c r="R472" s="20">
        <v>1.4119999999999999</v>
      </c>
      <c r="S472" s="20">
        <v>0.67569999999999997</v>
      </c>
      <c r="T472" s="20">
        <v>0.36</v>
      </c>
      <c r="U472" s="20">
        <v>1.4489000000000001</v>
      </c>
      <c r="V472" s="20">
        <v>0.90400000000000003</v>
      </c>
      <c r="W472" s="20">
        <v>2.0762999999999998</v>
      </c>
      <c r="X472" s="20">
        <v>1.2589999999999999</v>
      </c>
      <c r="Y472" s="20">
        <v>2.6999</v>
      </c>
      <c r="Z472" s="20">
        <v>1.917</v>
      </c>
      <c r="AA472" s="20">
        <v>3.7250000000000001</v>
      </c>
      <c r="AB472" s="20">
        <v>2.7349999999999999</v>
      </c>
    </row>
    <row r="473" spans="1:28">
      <c r="A473" s="2">
        <v>41541</v>
      </c>
      <c r="B473" s="20">
        <v>0.25</v>
      </c>
      <c r="C473" s="20">
        <v>5.1000000000000004E-3</v>
      </c>
      <c r="D473" s="20">
        <v>-2.1000000000000001E-2</v>
      </c>
      <c r="E473" s="20">
        <v>0.17979999999999999</v>
      </c>
      <c r="F473" s="20">
        <v>2.0299999999999999E-2</v>
      </c>
      <c r="G473" s="20">
        <v>5.0000000000000001E-3</v>
      </c>
      <c r="H473" s="20">
        <v>0.25019999999999998</v>
      </c>
      <c r="I473" s="20">
        <v>4.5600000000000002E-2</v>
      </c>
      <c r="J473" s="20">
        <v>8.0000000000000002E-3</v>
      </c>
      <c r="K473" s="20">
        <v>0.3695</v>
      </c>
      <c r="L473" s="20">
        <v>9.64E-2</v>
      </c>
      <c r="M473" s="20">
        <v>0.109</v>
      </c>
      <c r="N473" s="20">
        <v>0.6351</v>
      </c>
      <c r="O473" s="20">
        <v>0.32619999999999999</v>
      </c>
      <c r="P473" s="20">
        <v>0.18099999999999999</v>
      </c>
      <c r="Q473" s="20">
        <v>1.706</v>
      </c>
      <c r="R473" s="20">
        <v>1.4379999999999999</v>
      </c>
      <c r="S473" s="20">
        <v>0.66490000000000005</v>
      </c>
      <c r="T473" s="20">
        <v>0.32600000000000001</v>
      </c>
      <c r="U473" s="20">
        <v>1.4258</v>
      </c>
      <c r="V473" s="20">
        <v>0.84599999999999997</v>
      </c>
      <c r="W473" s="20">
        <v>2.0375000000000001</v>
      </c>
      <c r="X473" s="20">
        <v>1.1890000000000001</v>
      </c>
      <c r="Y473" s="20">
        <v>2.6551999999999998</v>
      </c>
      <c r="Z473" s="20">
        <v>1.845</v>
      </c>
      <c r="AA473" s="20">
        <v>3.6698</v>
      </c>
      <c r="AB473" s="20">
        <v>2.6790000000000003</v>
      </c>
    </row>
    <row r="474" spans="1:28">
      <c r="A474" s="2">
        <v>41542</v>
      </c>
      <c r="B474" s="20">
        <v>0.25</v>
      </c>
      <c r="C474" s="20">
        <v>1.52E-2</v>
      </c>
      <c r="D474" s="20">
        <v>-6.0000000000000001E-3</v>
      </c>
      <c r="E474" s="20">
        <v>0.17904999999999999</v>
      </c>
      <c r="F474" s="20">
        <v>1.52E-2</v>
      </c>
      <c r="G474" s="20">
        <v>1.4E-2</v>
      </c>
      <c r="H474" s="20">
        <v>0.24759999999999999</v>
      </c>
      <c r="I474" s="20">
        <v>4.0599999999999997E-2</v>
      </c>
      <c r="J474" s="20">
        <v>1.6E-2</v>
      </c>
      <c r="K474" s="20">
        <v>0.36849999999999999</v>
      </c>
      <c r="L474" s="20">
        <v>9.64E-2</v>
      </c>
      <c r="M474" s="20">
        <v>0.104</v>
      </c>
      <c r="N474" s="20">
        <v>0.6331</v>
      </c>
      <c r="O474" s="20">
        <v>0.3402</v>
      </c>
      <c r="P474" s="20">
        <v>0.191</v>
      </c>
      <c r="Q474" s="20">
        <v>1.726</v>
      </c>
      <c r="R474" s="20">
        <v>1.464</v>
      </c>
      <c r="S474" s="20">
        <v>0.6462</v>
      </c>
      <c r="T474" s="20">
        <v>0.32900000000000001</v>
      </c>
      <c r="U474" s="20">
        <v>1.3913</v>
      </c>
      <c r="V474" s="20">
        <v>0.84</v>
      </c>
      <c r="W474" s="20">
        <v>2.0036</v>
      </c>
      <c r="X474" s="20">
        <v>1.175</v>
      </c>
      <c r="Y474" s="20">
        <v>2.6280000000000001</v>
      </c>
      <c r="Z474" s="20">
        <v>1.8220000000000001</v>
      </c>
      <c r="AA474" s="20">
        <v>3.6698</v>
      </c>
      <c r="AB474" s="20">
        <v>2.6429999999999998</v>
      </c>
    </row>
    <row r="475" spans="1:28">
      <c r="A475" s="2">
        <v>41543</v>
      </c>
      <c r="B475" s="20">
        <v>0.25</v>
      </c>
      <c r="C475" s="20">
        <v>3.5499999999999997E-2</v>
      </c>
      <c r="D475" s="20">
        <v>-6.0000000000000001E-3</v>
      </c>
      <c r="E475" s="20">
        <v>0.17904999999999999</v>
      </c>
      <c r="F475" s="20">
        <v>0</v>
      </c>
      <c r="G475" s="20">
        <v>1.4999999999999999E-2</v>
      </c>
      <c r="H475" s="20">
        <v>0.24809999999999999</v>
      </c>
      <c r="I475" s="20">
        <v>2.5399999999999999E-2</v>
      </c>
      <c r="J475" s="20">
        <v>8.0000000000000002E-3</v>
      </c>
      <c r="K475" s="20">
        <v>0.36749999999999999</v>
      </c>
      <c r="L475" s="20">
        <v>9.1300000000000006E-2</v>
      </c>
      <c r="M475" s="20">
        <v>0.10100000000000001</v>
      </c>
      <c r="N475" s="20">
        <v>0.63109999999999999</v>
      </c>
      <c r="O475" s="20">
        <v>0.3402</v>
      </c>
      <c r="P475" s="20">
        <v>0.191</v>
      </c>
      <c r="Q475" s="20">
        <v>1.8</v>
      </c>
      <c r="R475" s="20">
        <v>1.5390000000000001</v>
      </c>
      <c r="S475" s="20">
        <v>0.65659999999999996</v>
      </c>
      <c r="T475" s="20">
        <v>0.33</v>
      </c>
      <c r="U475" s="20">
        <v>1.4350000000000001</v>
      </c>
      <c r="V475" s="20">
        <v>0.83799999999999997</v>
      </c>
      <c r="W475" s="20">
        <v>2.0253000000000001</v>
      </c>
      <c r="X475" s="20">
        <v>1.173</v>
      </c>
      <c r="Y475" s="20">
        <v>2.6497999999999999</v>
      </c>
      <c r="Z475" s="20">
        <v>1.83</v>
      </c>
      <c r="AA475" s="20">
        <v>3.6951000000000001</v>
      </c>
      <c r="AB475" s="20">
        <v>2.637</v>
      </c>
    </row>
    <row r="476" spans="1:28">
      <c r="A476" s="2">
        <v>41544</v>
      </c>
      <c r="B476" s="20">
        <v>0.25</v>
      </c>
      <c r="C476" s="20">
        <v>2.0299999999999999E-2</v>
      </c>
      <c r="D476" s="20">
        <v>0</v>
      </c>
      <c r="E476" s="20">
        <v>0.17965</v>
      </c>
      <c r="F476" s="20">
        <v>1.01E-2</v>
      </c>
      <c r="G476" s="20">
        <v>5.0000000000000001E-3</v>
      </c>
      <c r="H476" s="20">
        <v>0.24834999999999999</v>
      </c>
      <c r="I476" s="20">
        <v>2.5399999999999999E-2</v>
      </c>
      <c r="J476" s="20">
        <v>1.6E-2</v>
      </c>
      <c r="K476" s="20">
        <v>0.36649999999999999</v>
      </c>
      <c r="L476" s="20">
        <v>8.6199999999999999E-2</v>
      </c>
      <c r="M476" s="20">
        <v>9.4E-2</v>
      </c>
      <c r="N476" s="20">
        <v>0.62609999999999999</v>
      </c>
      <c r="O476" s="20">
        <v>0.33239999999999997</v>
      </c>
      <c r="P476" s="20">
        <v>0.17</v>
      </c>
      <c r="Q476" s="20">
        <v>1.881</v>
      </c>
      <c r="R476" s="20">
        <v>1.5470000000000002</v>
      </c>
      <c r="S476" s="20">
        <v>0.6321</v>
      </c>
      <c r="T476" s="20">
        <v>0.3</v>
      </c>
      <c r="U476" s="20">
        <v>1.401</v>
      </c>
      <c r="V476" s="20">
        <v>0.79700000000000004</v>
      </c>
      <c r="W476" s="20">
        <v>2.0240999999999998</v>
      </c>
      <c r="X476" s="20">
        <v>1.1240000000000001</v>
      </c>
      <c r="Y476" s="20">
        <v>2.6245000000000003</v>
      </c>
      <c r="Z476" s="20">
        <v>1.778</v>
      </c>
      <c r="AA476" s="20">
        <v>3.6863999999999999</v>
      </c>
      <c r="AB476" s="20">
        <v>2.5960000000000001</v>
      </c>
    </row>
    <row r="477" spans="1:28">
      <c r="A477" s="2">
        <v>41547</v>
      </c>
      <c r="B477" s="20">
        <v>0.25</v>
      </c>
      <c r="C477" s="20">
        <v>2.0299999999999999E-2</v>
      </c>
      <c r="D477" s="20">
        <v>-6.0000000000000001E-3</v>
      </c>
      <c r="E477" s="20">
        <v>0.17885000000000001</v>
      </c>
      <c r="F477" s="20">
        <v>5.1000000000000004E-3</v>
      </c>
      <c r="G477" s="20">
        <v>0.01</v>
      </c>
      <c r="H477" s="20">
        <v>0.24884999999999999</v>
      </c>
      <c r="I477" s="20">
        <v>2.5399999999999999E-2</v>
      </c>
      <c r="J477" s="20">
        <v>1.4E-2</v>
      </c>
      <c r="K477" s="20">
        <v>0.36849999999999999</v>
      </c>
      <c r="L477" s="20">
        <v>8.6199999999999999E-2</v>
      </c>
      <c r="M477" s="20">
        <v>0.1</v>
      </c>
      <c r="N477" s="20">
        <v>0.62939999999999996</v>
      </c>
      <c r="O477" s="20">
        <v>0.31680000000000003</v>
      </c>
      <c r="P477" s="20">
        <v>0.16700000000000001</v>
      </c>
      <c r="Q477" s="20">
        <v>1.881</v>
      </c>
      <c r="R477" s="20">
        <v>1.4910000000000001</v>
      </c>
      <c r="S477" s="20">
        <v>0.61050000000000004</v>
      </c>
      <c r="T477" s="20">
        <v>0.29599999999999999</v>
      </c>
      <c r="U477" s="20">
        <v>1.3815</v>
      </c>
      <c r="V477" s="20">
        <v>0.79200000000000004</v>
      </c>
      <c r="W477" s="20">
        <v>2.0047999999999999</v>
      </c>
      <c r="X477" s="20">
        <v>1.1219999999999999</v>
      </c>
      <c r="Y477" s="20">
        <v>2.61</v>
      </c>
      <c r="Z477" s="20">
        <v>1.7789999999999999</v>
      </c>
      <c r="AA477" s="20">
        <v>3.6846999999999999</v>
      </c>
      <c r="AB477" s="20">
        <v>2.59</v>
      </c>
    </row>
    <row r="478" spans="1:28">
      <c r="A478" s="2">
        <v>41548</v>
      </c>
      <c r="B478" s="20">
        <v>0.25</v>
      </c>
      <c r="C478" s="20">
        <v>7.5999999999999998E-2</v>
      </c>
      <c r="D478" s="20">
        <v>-7.0000000000000001E-3</v>
      </c>
      <c r="E478" s="20">
        <v>0.17799999999999999</v>
      </c>
      <c r="F478" s="20">
        <v>1.52E-2</v>
      </c>
      <c r="G478" s="20">
        <v>0.01</v>
      </c>
      <c r="H478" s="20">
        <v>0.24585000000000001</v>
      </c>
      <c r="I478" s="20">
        <v>3.5499999999999997E-2</v>
      </c>
      <c r="J478" s="20">
        <v>2.3E-2</v>
      </c>
      <c r="K478" s="20">
        <v>0.36749999999999999</v>
      </c>
      <c r="L478" s="20">
        <v>9.1300000000000006E-2</v>
      </c>
      <c r="M478" s="20">
        <v>9.2999999999999999E-2</v>
      </c>
      <c r="N478" s="20">
        <v>0.62665000000000004</v>
      </c>
      <c r="O478" s="20">
        <v>0.32869999999999999</v>
      </c>
      <c r="P478" s="20">
        <v>0.17</v>
      </c>
      <c r="Q478" s="20">
        <v>1.75</v>
      </c>
      <c r="R478" s="20">
        <v>1.349</v>
      </c>
      <c r="S478" s="20">
        <v>0.63959999999999995</v>
      </c>
      <c r="T478" s="20">
        <v>0.30299999999999999</v>
      </c>
      <c r="U478" s="20">
        <v>1.427</v>
      </c>
      <c r="V478" s="20">
        <v>0.82199999999999995</v>
      </c>
      <c r="W478" s="20">
        <v>2.0529999999999999</v>
      </c>
      <c r="X478" s="20">
        <v>1.151</v>
      </c>
      <c r="Y478" s="20">
        <v>2.65</v>
      </c>
      <c r="Z478" s="20">
        <v>1.804</v>
      </c>
      <c r="AA478" s="20">
        <v>3.7170999999999998</v>
      </c>
      <c r="AB478" s="20">
        <v>2.617</v>
      </c>
    </row>
    <row r="479" spans="1:28">
      <c r="A479" s="2">
        <v>41549</v>
      </c>
      <c r="B479" s="20">
        <v>0.25</v>
      </c>
      <c r="C479" s="20">
        <v>7.5999999999999998E-2</v>
      </c>
      <c r="D479" s="20">
        <v>0</v>
      </c>
      <c r="E479" s="20">
        <v>0.17574999999999999</v>
      </c>
      <c r="F479" s="20">
        <v>5.1000000000000004E-3</v>
      </c>
      <c r="G479" s="20">
        <v>1.0999999999999999E-2</v>
      </c>
      <c r="H479" s="20">
        <v>0.24435000000000001</v>
      </c>
      <c r="I479" s="20">
        <v>4.0599999999999997E-2</v>
      </c>
      <c r="J479" s="20">
        <v>2.4E-2</v>
      </c>
      <c r="K479" s="20">
        <v>0.36675000000000002</v>
      </c>
      <c r="L479" s="20">
        <v>8.6199999999999999E-2</v>
      </c>
      <c r="M479" s="20">
        <v>9.5000000000000001E-2</v>
      </c>
      <c r="N479" s="20">
        <v>0.62314999999999998</v>
      </c>
      <c r="O479" s="20">
        <v>0.31690000000000002</v>
      </c>
      <c r="P479" s="20">
        <v>0.16200000000000001</v>
      </c>
      <c r="Q479" s="20">
        <v>1.6859999999999999</v>
      </c>
      <c r="R479" s="20">
        <v>1.399</v>
      </c>
      <c r="S479" s="20">
        <v>0.60740000000000005</v>
      </c>
      <c r="T479" s="20">
        <v>0.29399999999999998</v>
      </c>
      <c r="U479" s="20">
        <v>1.3799000000000001</v>
      </c>
      <c r="V479" s="20">
        <v>0.82099999999999995</v>
      </c>
      <c r="W479" s="20">
        <v>2.0072000000000001</v>
      </c>
      <c r="X479" s="20">
        <v>1.149</v>
      </c>
      <c r="Y479" s="20">
        <v>2.6173000000000002</v>
      </c>
      <c r="Z479" s="20">
        <v>1.8109999999999999</v>
      </c>
      <c r="AA479" s="20">
        <v>3.7012999999999998</v>
      </c>
      <c r="AB479" s="20">
        <v>2.64</v>
      </c>
    </row>
    <row r="480" spans="1:28">
      <c r="A480" s="2">
        <v>41550</v>
      </c>
      <c r="B480" s="20">
        <v>0.25</v>
      </c>
      <c r="C480" s="20">
        <v>0.12670000000000001</v>
      </c>
      <c r="D480" s="20">
        <v>-8.0000000000000002E-3</v>
      </c>
      <c r="E480" s="20">
        <v>0.17430000000000001</v>
      </c>
      <c r="F480" s="20">
        <v>2.0299999999999999E-2</v>
      </c>
      <c r="G480" s="20">
        <v>1.0999999999999999E-2</v>
      </c>
      <c r="H480" s="20">
        <v>0.24285000000000001</v>
      </c>
      <c r="I480" s="20">
        <v>4.5600000000000002E-2</v>
      </c>
      <c r="J480" s="20">
        <v>0.02</v>
      </c>
      <c r="K480" s="20">
        <v>0.36549999999999999</v>
      </c>
      <c r="L480" s="20">
        <v>9.1300000000000006E-2</v>
      </c>
      <c r="M480" s="20">
        <v>9.1999999999999998E-2</v>
      </c>
      <c r="N480" s="20">
        <v>0.62265000000000004</v>
      </c>
      <c r="O480" s="20">
        <v>0.30909999999999999</v>
      </c>
      <c r="P480" s="20">
        <v>0.156</v>
      </c>
      <c r="Q480" s="20">
        <v>1.6909999999999998</v>
      </c>
      <c r="R480" s="20">
        <v>1.391</v>
      </c>
      <c r="S480" s="20">
        <v>0.59379999999999999</v>
      </c>
      <c r="T480" s="20">
        <v>0.28499999999999998</v>
      </c>
      <c r="U480" s="20">
        <v>1.3554999999999999</v>
      </c>
      <c r="V480" s="20">
        <v>0.81200000000000006</v>
      </c>
      <c r="W480" s="20">
        <v>1.9856</v>
      </c>
      <c r="X480" s="20">
        <v>1.141</v>
      </c>
      <c r="Y480" s="20">
        <v>2.6046</v>
      </c>
      <c r="Z480" s="20">
        <v>1.7930000000000001</v>
      </c>
      <c r="AA480" s="20">
        <v>3.7073999999999998</v>
      </c>
      <c r="AB480" s="20">
        <v>2.6480000000000001</v>
      </c>
    </row>
    <row r="481" spans="1:28">
      <c r="A481" s="2">
        <v>41551</v>
      </c>
      <c r="B481" s="20">
        <v>0.25</v>
      </c>
      <c r="C481" s="20">
        <v>0.1115</v>
      </c>
      <c r="D481" s="20">
        <v>0</v>
      </c>
      <c r="E481" s="20">
        <v>0.17330000000000001</v>
      </c>
      <c r="F481" s="20">
        <v>2.0299999999999999E-2</v>
      </c>
      <c r="G481" s="20">
        <v>1.0999999999999999E-2</v>
      </c>
      <c r="H481" s="20">
        <v>0.24285000000000001</v>
      </c>
      <c r="I481" s="20">
        <v>3.5499999999999997E-2</v>
      </c>
      <c r="J481" s="20">
        <v>2.5999999999999999E-2</v>
      </c>
      <c r="K481" s="20">
        <v>0.36499999999999999</v>
      </c>
      <c r="L481" s="20">
        <v>9.64E-2</v>
      </c>
      <c r="M481" s="20">
        <v>9.6000000000000002E-2</v>
      </c>
      <c r="N481" s="20">
        <v>0.61860000000000004</v>
      </c>
      <c r="O481" s="20">
        <v>0.32919999999999999</v>
      </c>
      <c r="P481" s="20">
        <v>0.17399999999999999</v>
      </c>
      <c r="Q481" s="20">
        <v>1.6320000000000001</v>
      </c>
      <c r="R481" s="20">
        <v>1.357</v>
      </c>
      <c r="S481" s="20">
        <v>0.62509999999999999</v>
      </c>
      <c r="T481" s="20">
        <v>0.315</v>
      </c>
      <c r="U481" s="20">
        <v>1.4092</v>
      </c>
      <c r="V481" s="20">
        <v>0.86199999999999999</v>
      </c>
      <c r="W481" s="20">
        <v>2.0409999999999999</v>
      </c>
      <c r="X481" s="20">
        <v>1.1890000000000001</v>
      </c>
      <c r="Y481" s="20">
        <v>2.6447000000000003</v>
      </c>
      <c r="Z481" s="20">
        <v>1.841</v>
      </c>
      <c r="AA481" s="20">
        <v>3.7198000000000002</v>
      </c>
      <c r="AB481" s="20">
        <v>2.7010000000000001</v>
      </c>
    </row>
    <row r="482" spans="1:28">
      <c r="A482" s="2">
        <v>41554</v>
      </c>
      <c r="B482" s="20">
        <v>0.25</v>
      </c>
      <c r="C482" s="20">
        <v>0.15720000000000001</v>
      </c>
      <c r="D482" s="20">
        <v>-8.9999999999999993E-3</v>
      </c>
      <c r="E482" s="20">
        <v>0.17380000000000001</v>
      </c>
      <c r="F482" s="20">
        <v>2.0299999999999999E-2</v>
      </c>
      <c r="G482" s="20">
        <v>6.0000000000000001E-3</v>
      </c>
      <c r="H482" s="20">
        <v>0.24335000000000001</v>
      </c>
      <c r="I482" s="20">
        <v>3.04E-2</v>
      </c>
      <c r="J482" s="20">
        <v>1.7999999999999999E-2</v>
      </c>
      <c r="K482" s="20">
        <v>0.36575000000000002</v>
      </c>
      <c r="L482" s="20">
        <v>0.10150000000000001</v>
      </c>
      <c r="M482" s="20">
        <v>9.4E-2</v>
      </c>
      <c r="N482" s="20">
        <v>0.62085000000000001</v>
      </c>
      <c r="O482" s="20">
        <v>0.3412</v>
      </c>
      <c r="P482" s="20">
        <v>0.161</v>
      </c>
      <c r="Q482" s="20">
        <v>1.621</v>
      </c>
      <c r="R482" s="20">
        <v>1.331</v>
      </c>
      <c r="S482" s="20">
        <v>0.63829999999999998</v>
      </c>
      <c r="T482" s="20">
        <v>0.29299999999999998</v>
      </c>
      <c r="U482" s="20">
        <v>1.4011</v>
      </c>
      <c r="V482" s="20">
        <v>0.82599999999999996</v>
      </c>
      <c r="W482" s="20">
        <v>2.0240999999999998</v>
      </c>
      <c r="X482" s="20">
        <v>1.1499999999999999</v>
      </c>
      <c r="Y482" s="20">
        <v>2.6265000000000001</v>
      </c>
      <c r="Z482" s="20">
        <v>1.8029999999999999</v>
      </c>
      <c r="AA482" s="20">
        <v>3.6917</v>
      </c>
      <c r="AB482" s="20">
        <v>2.6779999999999999</v>
      </c>
    </row>
    <row r="483" spans="1:28">
      <c r="A483" s="2">
        <v>41555</v>
      </c>
      <c r="B483" s="20">
        <v>0.25</v>
      </c>
      <c r="C483" s="20">
        <v>0.3347</v>
      </c>
      <c r="D483" s="20">
        <v>1.7999999999999999E-2</v>
      </c>
      <c r="E483" s="20">
        <v>0.17399999999999999</v>
      </c>
      <c r="F483" s="20">
        <v>4.5600000000000002E-2</v>
      </c>
      <c r="G483" s="20">
        <v>2.9000000000000001E-2</v>
      </c>
      <c r="H483" s="20">
        <v>0.24360000000000001</v>
      </c>
      <c r="I483" s="20">
        <v>8.1100000000000005E-2</v>
      </c>
      <c r="J483" s="20">
        <v>3.7999999999999999E-2</v>
      </c>
      <c r="K483" s="20">
        <v>0.36614999999999998</v>
      </c>
      <c r="L483" s="20">
        <v>0.13189999999999999</v>
      </c>
      <c r="M483" s="20">
        <v>0.104</v>
      </c>
      <c r="N483" s="20">
        <v>0.62334999999999996</v>
      </c>
      <c r="O483" s="20">
        <v>0.38109999999999999</v>
      </c>
      <c r="P483" s="20">
        <v>0.17199999999999999</v>
      </c>
      <c r="Q483" s="20">
        <v>1.6579999999999999</v>
      </c>
      <c r="R483" s="20">
        <v>1.3719999999999999</v>
      </c>
      <c r="S483" s="20">
        <v>0.67290000000000005</v>
      </c>
      <c r="T483" s="20">
        <v>0.30399999999999999</v>
      </c>
      <c r="U483" s="20">
        <v>1.4222999999999999</v>
      </c>
      <c r="V483" s="20">
        <v>0.83699999999999997</v>
      </c>
      <c r="W483" s="20">
        <v>2.0362</v>
      </c>
      <c r="X483" s="20">
        <v>1.161</v>
      </c>
      <c r="Y483" s="20">
        <v>2.6320000000000001</v>
      </c>
      <c r="Z483" s="20">
        <v>1.8109999999999999</v>
      </c>
      <c r="AA483" s="20">
        <v>3.6898999999999997</v>
      </c>
      <c r="AB483" s="20">
        <v>2.6840000000000002</v>
      </c>
    </row>
    <row r="484" spans="1:28">
      <c r="A484" s="2">
        <v>41556</v>
      </c>
      <c r="B484" s="20">
        <v>0.25</v>
      </c>
      <c r="C484" s="20">
        <v>0.2586</v>
      </c>
      <c r="D484" s="20">
        <v>1.9E-2</v>
      </c>
      <c r="E484" s="20">
        <v>0.17724999999999999</v>
      </c>
      <c r="F484" s="20">
        <v>4.0599999999999997E-2</v>
      </c>
      <c r="G484" s="20">
        <v>1.2E-2</v>
      </c>
      <c r="H484" s="20">
        <v>0.24560000000000001</v>
      </c>
      <c r="I484" s="20">
        <v>8.1100000000000005E-2</v>
      </c>
      <c r="J484" s="20">
        <v>4.2000000000000003E-2</v>
      </c>
      <c r="K484" s="20">
        <v>0.36864999999999998</v>
      </c>
      <c r="L484" s="20">
        <v>0.13700000000000001</v>
      </c>
      <c r="M484" s="20">
        <v>0.10100000000000001</v>
      </c>
      <c r="N484" s="20">
        <v>0.63109999999999999</v>
      </c>
      <c r="O484" s="20">
        <v>0.3574</v>
      </c>
      <c r="P484" s="20">
        <v>0.17399999999999999</v>
      </c>
      <c r="Q484" s="20">
        <v>1.679</v>
      </c>
      <c r="R484" s="20">
        <v>1.4259999999999999</v>
      </c>
      <c r="S484" s="20">
        <v>0.68830000000000002</v>
      </c>
      <c r="T484" s="20">
        <v>0.30399999999999999</v>
      </c>
      <c r="U484" s="20">
        <v>1.4222999999999999</v>
      </c>
      <c r="V484" s="20">
        <v>0.83199999999999996</v>
      </c>
      <c r="W484" s="20">
        <v>2.0531000000000001</v>
      </c>
      <c r="X484" s="20">
        <v>1.161</v>
      </c>
      <c r="Y484" s="20">
        <v>2.6631</v>
      </c>
      <c r="Z484" s="20">
        <v>1.8120000000000001</v>
      </c>
      <c r="AA484" s="20">
        <v>3.7374000000000001</v>
      </c>
      <c r="AB484" s="20">
        <v>2.681</v>
      </c>
    </row>
    <row r="485" spans="1:28">
      <c r="A485" s="2">
        <v>41557</v>
      </c>
      <c r="B485" s="20">
        <v>0.25</v>
      </c>
      <c r="C485" s="20">
        <v>0.218</v>
      </c>
      <c r="D485" s="20">
        <v>0</v>
      </c>
      <c r="E485" s="20">
        <v>0.17399999999999999</v>
      </c>
      <c r="F485" s="20">
        <v>4.5600000000000002E-2</v>
      </c>
      <c r="G485" s="20">
        <v>1.9E-2</v>
      </c>
      <c r="H485" s="20">
        <v>0.24310000000000001</v>
      </c>
      <c r="I485" s="20">
        <v>6.59E-2</v>
      </c>
      <c r="J485" s="20">
        <v>0.03</v>
      </c>
      <c r="K485" s="20">
        <v>0.36614999999999998</v>
      </c>
      <c r="L485" s="20">
        <v>0.1268</v>
      </c>
      <c r="M485" s="20">
        <v>8.8999999999999996E-2</v>
      </c>
      <c r="N485" s="20">
        <v>0.62709999999999999</v>
      </c>
      <c r="O485" s="20">
        <v>0.34160000000000001</v>
      </c>
      <c r="P485" s="20">
        <v>0.182</v>
      </c>
      <c r="Q485" s="20">
        <v>1.643</v>
      </c>
      <c r="R485" s="20">
        <v>1.415</v>
      </c>
      <c r="S485" s="20">
        <v>0.68030000000000002</v>
      </c>
      <c r="T485" s="20">
        <v>0.32700000000000001</v>
      </c>
      <c r="U485" s="20">
        <v>1.4239999999999999</v>
      </c>
      <c r="V485" s="20">
        <v>0.86799999999999999</v>
      </c>
      <c r="W485" s="20">
        <v>2.0676999999999999</v>
      </c>
      <c r="X485" s="20">
        <v>1.212</v>
      </c>
      <c r="Y485" s="20">
        <v>2.6814</v>
      </c>
      <c r="Z485" s="20">
        <v>1.869</v>
      </c>
      <c r="AA485" s="20">
        <v>3.7339000000000002</v>
      </c>
      <c r="AB485" s="20">
        <v>2.7320000000000002</v>
      </c>
    </row>
    <row r="486" spans="1:28">
      <c r="A486" s="2">
        <v>41558</v>
      </c>
      <c r="B486" s="20">
        <v>0.25</v>
      </c>
      <c r="C486" s="20">
        <v>0.24840000000000001</v>
      </c>
      <c r="D486" s="20">
        <v>-1.2E-2</v>
      </c>
      <c r="E486" s="20">
        <v>0.17399999999999999</v>
      </c>
      <c r="F486" s="20">
        <v>5.5800000000000002E-2</v>
      </c>
      <c r="G486" s="20">
        <v>6.0000000000000001E-3</v>
      </c>
      <c r="H486" s="20">
        <v>0.24360000000000001</v>
      </c>
      <c r="I486" s="20">
        <v>6.59E-2</v>
      </c>
      <c r="J486" s="20">
        <v>2.5999999999999999E-2</v>
      </c>
      <c r="K486" s="20">
        <v>0.3634</v>
      </c>
      <c r="L486" s="20">
        <v>0.1268</v>
      </c>
      <c r="M486" s="20">
        <v>8.4000000000000005E-2</v>
      </c>
      <c r="N486" s="20">
        <v>0.62760000000000005</v>
      </c>
      <c r="O486" s="20">
        <v>0.35010000000000002</v>
      </c>
      <c r="P486" s="20">
        <v>0.17899999999999999</v>
      </c>
      <c r="Q486" s="20">
        <v>1.585</v>
      </c>
      <c r="R486" s="20">
        <v>1.3900000000000001</v>
      </c>
      <c r="S486" s="20">
        <v>0.6724</v>
      </c>
      <c r="T486" s="20">
        <v>0.317</v>
      </c>
      <c r="U486" s="20">
        <v>1.4175</v>
      </c>
      <c r="V486" s="20">
        <v>0.85099999999999998</v>
      </c>
      <c r="W486" s="20">
        <v>2.0678000000000001</v>
      </c>
      <c r="X486" s="20">
        <v>1.204</v>
      </c>
      <c r="Y486" s="20">
        <v>2.6871</v>
      </c>
      <c r="Z486" s="20">
        <v>1.8639999999999999</v>
      </c>
      <c r="AA486" s="20">
        <v>3.7471999999999999</v>
      </c>
      <c r="AB486" s="20">
        <v>2.734</v>
      </c>
    </row>
    <row r="487" spans="1:28">
      <c r="A487" s="2">
        <v>41561</v>
      </c>
      <c r="B487" s="20">
        <v>0.25</v>
      </c>
      <c r="C487" s="20">
        <v>0.24840000000000001</v>
      </c>
      <c r="D487" s="20">
        <v>0</v>
      </c>
      <c r="E487" s="20">
        <v>0.17549999999999999</v>
      </c>
      <c r="F487" s="20">
        <v>5.5800000000000002E-2</v>
      </c>
      <c r="G487" s="20">
        <v>1.6E-2</v>
      </c>
      <c r="H487" s="20">
        <v>0.24579999999999999</v>
      </c>
      <c r="I487" s="20">
        <v>6.59E-2</v>
      </c>
      <c r="J487" s="20">
        <v>4.7E-2</v>
      </c>
      <c r="K487" s="20">
        <v>0.3644</v>
      </c>
      <c r="L487" s="20">
        <v>0.1268</v>
      </c>
      <c r="M487" s="20">
        <v>8.6999999999999994E-2</v>
      </c>
      <c r="N487" s="20">
        <v>0.63160000000000005</v>
      </c>
      <c r="O487" s="20">
        <v>0.35010000000000002</v>
      </c>
      <c r="P487" s="20">
        <v>0.17599999999999999</v>
      </c>
      <c r="Q487" s="20">
        <v>1.5569999999999999</v>
      </c>
      <c r="R487" s="20">
        <v>1.3719999999999999</v>
      </c>
      <c r="S487" s="20">
        <v>0.6724</v>
      </c>
      <c r="T487" s="20">
        <v>0.313</v>
      </c>
      <c r="U487" s="20">
        <v>1.4175</v>
      </c>
      <c r="V487" s="20">
        <v>0.83699999999999997</v>
      </c>
      <c r="W487" s="20">
        <v>2.0678000000000001</v>
      </c>
      <c r="X487" s="20">
        <v>1.1970000000000001</v>
      </c>
      <c r="Y487" s="20">
        <v>2.6871</v>
      </c>
      <c r="Z487" s="20">
        <v>1.859</v>
      </c>
      <c r="AA487" s="20">
        <v>3.7471999999999999</v>
      </c>
      <c r="AB487" s="20">
        <v>2.7330000000000001</v>
      </c>
    </row>
    <row r="488" spans="1:28">
      <c r="A488" s="2">
        <v>41562</v>
      </c>
      <c r="B488" s="20">
        <v>0.25</v>
      </c>
      <c r="C488" s="20">
        <v>0.3448</v>
      </c>
      <c r="D488" s="20">
        <v>-7.0000000000000001E-3</v>
      </c>
      <c r="E488" s="20">
        <v>0.17374999999999999</v>
      </c>
      <c r="F488" s="20">
        <v>0.1014</v>
      </c>
      <c r="G488" s="20">
        <v>1.6E-2</v>
      </c>
      <c r="H488" s="20">
        <v>0.24354999999999999</v>
      </c>
      <c r="I488" s="20">
        <v>0.1268</v>
      </c>
      <c r="J488" s="20">
        <v>4.2999999999999997E-2</v>
      </c>
      <c r="K488" s="20">
        <v>0.3634</v>
      </c>
      <c r="L488" s="20">
        <v>0.1472</v>
      </c>
      <c r="M488" s="20">
        <v>0.09</v>
      </c>
      <c r="N488" s="20">
        <v>0.62909999999999999</v>
      </c>
      <c r="O488" s="20">
        <v>0.3543</v>
      </c>
      <c r="P488" s="20">
        <v>0.2</v>
      </c>
      <c r="Q488" s="20">
        <v>1.5070000000000001</v>
      </c>
      <c r="R488" s="20">
        <v>1.3599999999999999</v>
      </c>
      <c r="S488" s="20">
        <v>0.66979999999999995</v>
      </c>
      <c r="T488" s="20">
        <v>0.34699999999999998</v>
      </c>
      <c r="U488" s="20">
        <v>1.4323000000000001</v>
      </c>
      <c r="V488" s="20">
        <v>0.88700000000000001</v>
      </c>
      <c r="W488" s="20">
        <v>2.1017999999999999</v>
      </c>
      <c r="X488" s="20">
        <v>1.25</v>
      </c>
      <c r="Y488" s="20">
        <v>2.7275999999999998</v>
      </c>
      <c r="Z488" s="20">
        <v>1.9140000000000001</v>
      </c>
      <c r="AA488" s="20">
        <v>3.7890999999999999</v>
      </c>
      <c r="AB488" s="20">
        <v>2.7810000000000001</v>
      </c>
    </row>
    <row r="489" spans="1:28">
      <c r="A489" s="2">
        <v>41563</v>
      </c>
      <c r="B489" s="20">
        <v>0.25</v>
      </c>
      <c r="C489" s="20">
        <v>0.13689999999999999</v>
      </c>
      <c r="D489" s="20">
        <v>0</v>
      </c>
      <c r="E489" s="20">
        <v>0.17549999999999999</v>
      </c>
      <c r="F489" s="20">
        <v>8.6199999999999999E-2</v>
      </c>
      <c r="G489" s="20">
        <v>1.2E-2</v>
      </c>
      <c r="H489" s="20">
        <v>0.24604999999999999</v>
      </c>
      <c r="I489" s="20">
        <v>0.13700000000000001</v>
      </c>
      <c r="J489" s="20">
        <v>0.04</v>
      </c>
      <c r="K489" s="20">
        <v>0.3644</v>
      </c>
      <c r="L489" s="20">
        <v>0.12180000000000001</v>
      </c>
      <c r="M489" s="20">
        <v>0.09</v>
      </c>
      <c r="N489" s="20">
        <v>0.62960000000000005</v>
      </c>
      <c r="O489" s="20">
        <v>0.33029999999999998</v>
      </c>
      <c r="P489" s="20">
        <v>0.215</v>
      </c>
      <c r="Q489" s="20">
        <v>1.492</v>
      </c>
      <c r="R489" s="20">
        <v>1.335</v>
      </c>
      <c r="S489" s="20">
        <v>0.63560000000000005</v>
      </c>
      <c r="T489" s="20">
        <v>0.36599999999999999</v>
      </c>
      <c r="U489" s="20">
        <v>1.3881000000000001</v>
      </c>
      <c r="V489" s="20">
        <v>0.91300000000000003</v>
      </c>
      <c r="W489" s="20">
        <v>2.0411000000000001</v>
      </c>
      <c r="X489" s="20">
        <v>1.2789999999999999</v>
      </c>
      <c r="Y489" s="20">
        <v>2.6633</v>
      </c>
      <c r="Z489" s="20">
        <v>1.929</v>
      </c>
      <c r="AA489" s="20">
        <v>3.7206999999999999</v>
      </c>
      <c r="AB489" s="20">
        <v>2.7909999999999999</v>
      </c>
    </row>
    <row r="490" spans="1:28">
      <c r="A490" s="2">
        <v>41564</v>
      </c>
      <c r="B490" s="20">
        <v>0.25</v>
      </c>
      <c r="C490" s="20">
        <v>1.52E-2</v>
      </c>
      <c r="D490" s="20">
        <v>-8.0000000000000002E-3</v>
      </c>
      <c r="E490" s="20">
        <v>0.17249999999999999</v>
      </c>
      <c r="F490" s="20">
        <v>4.0599999999999997E-2</v>
      </c>
      <c r="G490" s="20">
        <v>8.0000000000000002E-3</v>
      </c>
      <c r="H490" s="20">
        <v>0.24204999999999999</v>
      </c>
      <c r="I490" s="20">
        <v>8.1100000000000005E-2</v>
      </c>
      <c r="J490" s="20">
        <v>3.5000000000000003E-2</v>
      </c>
      <c r="K490" s="20">
        <v>0.3594</v>
      </c>
      <c r="L490" s="20">
        <v>0.12180000000000001</v>
      </c>
      <c r="M490" s="20">
        <v>8.6999999999999994E-2</v>
      </c>
      <c r="N490" s="20">
        <v>0.62009999999999998</v>
      </c>
      <c r="O490" s="20">
        <v>0.31030000000000002</v>
      </c>
      <c r="P490" s="20">
        <v>0.18099999999999999</v>
      </c>
      <c r="Q490" s="20">
        <v>1.45</v>
      </c>
      <c r="R490" s="20">
        <v>1.3009999999999999</v>
      </c>
      <c r="S490" s="20">
        <v>0.60389999999999999</v>
      </c>
      <c r="T490" s="20">
        <v>0.317</v>
      </c>
      <c r="U490" s="20">
        <v>1.3291999999999999</v>
      </c>
      <c r="V490" s="20">
        <v>0.84099999999999997</v>
      </c>
      <c r="W490" s="20">
        <v>1.9661</v>
      </c>
      <c r="X490" s="20">
        <v>1.2110000000000001</v>
      </c>
      <c r="Y490" s="20">
        <v>2.5893999999999999</v>
      </c>
      <c r="Z490" s="20">
        <v>1.867</v>
      </c>
      <c r="AA490" s="20">
        <v>3.6585000000000001</v>
      </c>
      <c r="AB490" s="20">
        <v>2.7450000000000001</v>
      </c>
    </row>
    <row r="491" spans="1:28">
      <c r="A491" s="2">
        <v>41565</v>
      </c>
      <c r="B491" s="20">
        <v>0.25</v>
      </c>
      <c r="C491" s="20">
        <v>5.1000000000000004E-3</v>
      </c>
      <c r="D491" s="20">
        <v>0</v>
      </c>
      <c r="E491" s="20">
        <v>0.17199999999999999</v>
      </c>
      <c r="F491" s="20">
        <v>2.0299999999999999E-2</v>
      </c>
      <c r="G491" s="20">
        <v>4.0000000000000001E-3</v>
      </c>
      <c r="H491" s="20">
        <v>0.24055000000000001</v>
      </c>
      <c r="I491" s="20">
        <v>6.59E-2</v>
      </c>
      <c r="J491" s="20">
        <v>3.5000000000000003E-2</v>
      </c>
      <c r="K491" s="20">
        <v>0.3599</v>
      </c>
      <c r="L491" s="20">
        <v>0.1116</v>
      </c>
      <c r="M491" s="20">
        <v>8.1000000000000003E-2</v>
      </c>
      <c r="N491" s="20">
        <v>0.61409999999999998</v>
      </c>
      <c r="O491" s="20">
        <v>0.31059999999999999</v>
      </c>
      <c r="P491" s="20">
        <v>0.17299999999999999</v>
      </c>
      <c r="Q491" s="20">
        <v>1.4219999999999999</v>
      </c>
      <c r="R491" s="20">
        <v>1.2690000000000001</v>
      </c>
      <c r="S491" s="20">
        <v>0.61180000000000001</v>
      </c>
      <c r="T491" s="20">
        <v>0.30199999999999999</v>
      </c>
      <c r="U491" s="20">
        <v>1.3307</v>
      </c>
      <c r="V491" s="20">
        <v>0.80800000000000005</v>
      </c>
      <c r="W491" s="20">
        <v>1.9612000000000001</v>
      </c>
      <c r="X491" s="20">
        <v>1.179</v>
      </c>
      <c r="Y491" s="20">
        <v>2.5777000000000001</v>
      </c>
      <c r="Z491" s="20">
        <v>1.831</v>
      </c>
      <c r="AA491" s="20">
        <v>3.6412</v>
      </c>
      <c r="AB491" s="20">
        <v>2.7170000000000001</v>
      </c>
    </row>
    <row r="492" spans="1:28">
      <c r="A492" s="2">
        <v>41568</v>
      </c>
      <c r="B492" s="20">
        <v>0.25</v>
      </c>
      <c r="C492" s="20">
        <v>1.52E-2</v>
      </c>
      <c r="D492" s="20">
        <v>0</v>
      </c>
      <c r="E492" s="20">
        <v>0.17</v>
      </c>
      <c r="F492" s="20">
        <v>2.53E-2</v>
      </c>
      <c r="G492" s="20">
        <v>4.0000000000000001E-3</v>
      </c>
      <c r="H492" s="20">
        <v>0.23860000000000001</v>
      </c>
      <c r="I492" s="20">
        <v>6.0900000000000003E-2</v>
      </c>
      <c r="J492" s="20">
        <v>3.7999999999999999E-2</v>
      </c>
      <c r="K492" s="20">
        <v>0.3584</v>
      </c>
      <c r="L492" s="20">
        <v>0.1065</v>
      </c>
      <c r="M492" s="20">
        <v>8.5000000000000006E-2</v>
      </c>
      <c r="N492" s="20">
        <v>0.61309999999999998</v>
      </c>
      <c r="O492" s="20">
        <v>0.31059999999999999</v>
      </c>
      <c r="P492" s="20">
        <v>0.183</v>
      </c>
      <c r="Q492" s="20">
        <v>1.4219999999999999</v>
      </c>
      <c r="R492" s="20">
        <v>1.663</v>
      </c>
      <c r="S492" s="20">
        <v>0.61699999999999999</v>
      </c>
      <c r="T492" s="20">
        <v>0.316</v>
      </c>
      <c r="U492" s="20">
        <v>1.3503000000000001</v>
      </c>
      <c r="V492" s="20">
        <v>0.82799999999999996</v>
      </c>
      <c r="W492" s="20">
        <v>1.9830000000000001</v>
      </c>
      <c r="X492" s="20">
        <v>1.1970000000000001</v>
      </c>
      <c r="Y492" s="20">
        <v>2.6013999999999999</v>
      </c>
      <c r="Z492" s="20">
        <v>1.8479999999999999</v>
      </c>
      <c r="AA492" s="20">
        <v>3.6698</v>
      </c>
      <c r="AB492" s="20">
        <v>2.7160000000000002</v>
      </c>
    </row>
    <row r="493" spans="1:28">
      <c r="A493" s="2">
        <v>41569</v>
      </c>
      <c r="B493" s="20">
        <v>0.25</v>
      </c>
      <c r="C493" s="20">
        <v>1.01E-2</v>
      </c>
      <c r="D493" s="20">
        <v>0</v>
      </c>
      <c r="E493" s="20">
        <v>0.17</v>
      </c>
      <c r="F493" s="20">
        <v>2.53E-2</v>
      </c>
      <c r="G493" s="20">
        <v>8.9999999999999993E-3</v>
      </c>
      <c r="H493" s="20">
        <v>0.23835000000000001</v>
      </c>
      <c r="I493" s="20">
        <v>6.0900000000000003E-2</v>
      </c>
      <c r="J493" s="20">
        <v>3.7999999999999999E-2</v>
      </c>
      <c r="K493" s="20">
        <v>0.3584</v>
      </c>
      <c r="L493" s="20">
        <v>9.64E-2</v>
      </c>
      <c r="M493" s="20">
        <v>7.9000000000000001E-2</v>
      </c>
      <c r="N493" s="20">
        <v>0.61260000000000003</v>
      </c>
      <c r="O493" s="20">
        <v>0.29049999999999998</v>
      </c>
      <c r="P493" s="20">
        <v>0.154</v>
      </c>
      <c r="Q493" s="20">
        <v>1.353</v>
      </c>
      <c r="R493" s="20">
        <v>1.5739999999999998</v>
      </c>
      <c r="S493" s="20">
        <v>0.57469999999999999</v>
      </c>
      <c r="T493" s="20">
        <v>0.27500000000000002</v>
      </c>
      <c r="U493" s="20">
        <v>1.2799</v>
      </c>
      <c r="V493" s="20">
        <v>0.77300000000000002</v>
      </c>
      <c r="W493" s="20">
        <v>1.8961000000000001</v>
      </c>
      <c r="X493" s="20">
        <v>1.1459999999999999</v>
      </c>
      <c r="Y493" s="20">
        <v>2.5124</v>
      </c>
      <c r="Z493" s="20">
        <v>1.796</v>
      </c>
      <c r="AA493" s="20">
        <v>3.6085000000000003</v>
      </c>
      <c r="AB493" s="20">
        <v>2.669</v>
      </c>
    </row>
    <row r="494" spans="1:28">
      <c r="A494" s="2">
        <v>41570</v>
      </c>
      <c r="B494" s="20">
        <v>0.25</v>
      </c>
      <c r="C494" s="20">
        <v>2.0299999999999999E-2</v>
      </c>
      <c r="D494" s="20">
        <v>0</v>
      </c>
      <c r="E494" s="20">
        <v>0.17019999999999999</v>
      </c>
      <c r="F494" s="20">
        <v>3.04E-2</v>
      </c>
      <c r="G494" s="20">
        <v>4.0000000000000001E-3</v>
      </c>
      <c r="H494" s="20">
        <v>0.23835000000000001</v>
      </c>
      <c r="I494" s="20">
        <v>6.59E-2</v>
      </c>
      <c r="J494" s="20">
        <v>3.2000000000000001E-2</v>
      </c>
      <c r="K494" s="20">
        <v>0.35570000000000002</v>
      </c>
      <c r="L494" s="20">
        <v>9.64E-2</v>
      </c>
      <c r="M494" s="20">
        <v>0.09</v>
      </c>
      <c r="N494" s="20">
        <v>0.60860000000000003</v>
      </c>
      <c r="O494" s="20">
        <v>0.30680000000000002</v>
      </c>
      <c r="P494" s="20">
        <v>0.159</v>
      </c>
      <c r="Q494" s="20">
        <v>1.363</v>
      </c>
      <c r="R494" s="20">
        <v>1.5409999999999999</v>
      </c>
      <c r="S494" s="20">
        <v>0.58789999999999998</v>
      </c>
      <c r="T494" s="20">
        <v>0.27100000000000002</v>
      </c>
      <c r="U494" s="20">
        <v>1.2847999999999999</v>
      </c>
      <c r="V494" s="20">
        <v>0.75600000000000001</v>
      </c>
      <c r="W494" s="20">
        <v>1.8888</v>
      </c>
      <c r="X494" s="20">
        <v>1.1219999999999999</v>
      </c>
      <c r="Y494" s="20">
        <v>2.5015999999999998</v>
      </c>
      <c r="Z494" s="20">
        <v>1.766</v>
      </c>
      <c r="AA494" s="20">
        <v>3.5947</v>
      </c>
      <c r="AB494" s="20">
        <v>2.6539999999999999</v>
      </c>
    </row>
    <row r="495" spans="1:28">
      <c r="A495" s="2">
        <v>41571</v>
      </c>
      <c r="B495" s="20">
        <v>0.25</v>
      </c>
      <c r="C495" s="20">
        <v>1.52E-2</v>
      </c>
      <c r="D495" s="20">
        <v>0</v>
      </c>
      <c r="E495" s="20">
        <v>0.17100000000000001</v>
      </c>
      <c r="F495" s="20">
        <v>3.04E-2</v>
      </c>
      <c r="G495" s="20">
        <v>8.9999999999999993E-3</v>
      </c>
      <c r="H495" s="20">
        <v>0.23810000000000001</v>
      </c>
      <c r="I495" s="20">
        <v>7.0999999999999994E-2</v>
      </c>
      <c r="J495" s="20">
        <v>4.2000000000000003E-2</v>
      </c>
      <c r="K495" s="20">
        <v>0.35620000000000002</v>
      </c>
      <c r="L495" s="20">
        <v>0.10150000000000001</v>
      </c>
      <c r="M495" s="20">
        <v>0.106</v>
      </c>
      <c r="N495" s="20">
        <v>0.60660000000000003</v>
      </c>
      <c r="O495" s="20">
        <v>0.30280000000000001</v>
      </c>
      <c r="P495" s="20">
        <v>0.17499999999999999</v>
      </c>
      <c r="Q495" s="20">
        <v>1.4039999999999999</v>
      </c>
      <c r="R495" s="20">
        <v>1.571</v>
      </c>
      <c r="S495" s="20">
        <v>0.58520000000000005</v>
      </c>
      <c r="T495" s="20">
        <v>0.28599999999999998</v>
      </c>
      <c r="U495" s="20">
        <v>1.3010999999999999</v>
      </c>
      <c r="V495" s="20">
        <v>0.77200000000000002</v>
      </c>
      <c r="W495" s="20">
        <v>1.9081000000000001</v>
      </c>
      <c r="X495" s="20">
        <v>1.1280000000000001</v>
      </c>
      <c r="Y495" s="20">
        <v>2.5197000000000003</v>
      </c>
      <c r="Z495" s="20">
        <v>1.7650000000000001</v>
      </c>
      <c r="AA495" s="20">
        <v>3.6109999999999998</v>
      </c>
      <c r="AB495" s="20">
        <v>2.6520000000000001</v>
      </c>
    </row>
    <row r="496" spans="1:28">
      <c r="A496" s="2">
        <v>41572</v>
      </c>
      <c r="B496" s="20">
        <v>0.25</v>
      </c>
      <c r="C496" s="20">
        <v>1.52E-2</v>
      </c>
      <c r="D496" s="20">
        <v>0</v>
      </c>
      <c r="E496" s="20">
        <v>0.1686</v>
      </c>
      <c r="F496" s="20">
        <v>3.04E-2</v>
      </c>
      <c r="G496" s="20">
        <v>1.7999999999999999E-2</v>
      </c>
      <c r="H496" s="20">
        <v>0.23685</v>
      </c>
      <c r="I496" s="20">
        <v>7.0999999999999994E-2</v>
      </c>
      <c r="J496" s="20">
        <v>4.9000000000000002E-2</v>
      </c>
      <c r="K496" s="20">
        <v>0.35389999999999999</v>
      </c>
      <c r="L496" s="20">
        <v>9.64E-2</v>
      </c>
      <c r="M496" s="20">
        <v>0.108</v>
      </c>
      <c r="N496" s="20">
        <v>0.60570000000000002</v>
      </c>
      <c r="O496" s="20">
        <v>0.2989</v>
      </c>
      <c r="P496" s="20">
        <v>0.185</v>
      </c>
      <c r="Q496" s="20">
        <v>1.579</v>
      </c>
      <c r="R496" s="20">
        <v>1.631</v>
      </c>
      <c r="S496" s="20">
        <v>0.57969999999999999</v>
      </c>
      <c r="T496" s="20">
        <v>0.29399999999999998</v>
      </c>
      <c r="U496" s="20">
        <v>1.2812999999999999</v>
      </c>
      <c r="V496" s="20">
        <v>0.77400000000000002</v>
      </c>
      <c r="W496" s="20">
        <v>1.8911</v>
      </c>
      <c r="X496" s="20">
        <v>1.125</v>
      </c>
      <c r="Y496" s="20">
        <v>2.5087999999999999</v>
      </c>
      <c r="Z496" s="20">
        <v>1.7549999999999999</v>
      </c>
      <c r="AA496" s="20">
        <v>3.5998999999999999</v>
      </c>
      <c r="AB496" s="20">
        <v>2.637</v>
      </c>
    </row>
    <row r="497" spans="1:28">
      <c r="A497" s="2">
        <v>41575</v>
      </c>
      <c r="B497" s="20">
        <v>0.25</v>
      </c>
      <c r="C497" s="20">
        <v>2.0299999999999999E-2</v>
      </c>
      <c r="D497" s="20">
        <v>0</v>
      </c>
      <c r="E497" s="20">
        <v>0.1681</v>
      </c>
      <c r="F497" s="20">
        <v>1.52E-2</v>
      </c>
      <c r="G497" s="20">
        <v>1.6E-2</v>
      </c>
      <c r="H497" s="20">
        <v>0.23585</v>
      </c>
      <c r="I497" s="20">
        <v>7.6100000000000001E-2</v>
      </c>
      <c r="J497" s="20">
        <v>4.2000000000000003E-2</v>
      </c>
      <c r="K497" s="20">
        <v>0.3538</v>
      </c>
      <c r="L497" s="20">
        <v>9.64E-2</v>
      </c>
      <c r="M497" s="20">
        <v>0.129</v>
      </c>
      <c r="N497" s="20">
        <v>0.60560000000000003</v>
      </c>
      <c r="O497" s="20">
        <v>0.30309999999999998</v>
      </c>
      <c r="P497" s="20">
        <v>0.191</v>
      </c>
      <c r="Q497" s="20">
        <v>1.548</v>
      </c>
      <c r="R497" s="20">
        <v>1.5979999999999999</v>
      </c>
      <c r="S497" s="20">
        <v>0.58240000000000003</v>
      </c>
      <c r="T497" s="20">
        <v>0.29599999999999999</v>
      </c>
      <c r="U497" s="20">
        <v>1.2878000000000001</v>
      </c>
      <c r="V497" s="20">
        <v>0.77100000000000002</v>
      </c>
      <c r="W497" s="20">
        <v>1.9007000000000001</v>
      </c>
      <c r="X497" s="20">
        <v>1.1200000000000001</v>
      </c>
      <c r="Y497" s="20">
        <v>2.5232999999999999</v>
      </c>
      <c r="Z497" s="20">
        <v>1.7490000000000001</v>
      </c>
      <c r="AA497" s="20">
        <v>3.6179000000000001</v>
      </c>
      <c r="AB497" s="20">
        <v>2.6360000000000001</v>
      </c>
    </row>
    <row r="498" spans="1:28">
      <c r="A498" s="2">
        <v>41576</v>
      </c>
      <c r="B498" s="20">
        <v>0.25</v>
      </c>
      <c r="C498" s="20">
        <v>3.04E-2</v>
      </c>
      <c r="D498" s="20">
        <v>1.2999999999999999E-2</v>
      </c>
      <c r="E498" s="20">
        <v>0.16800000000000001</v>
      </c>
      <c r="F498" s="20">
        <v>3.5499999999999997E-2</v>
      </c>
      <c r="G498" s="20">
        <v>1.6E-2</v>
      </c>
      <c r="H498" s="20">
        <v>0.23744999999999999</v>
      </c>
      <c r="I498" s="20">
        <v>7.6100000000000001E-2</v>
      </c>
      <c r="J498" s="20">
        <v>0.04</v>
      </c>
      <c r="K498" s="20">
        <v>0.35539999999999999</v>
      </c>
      <c r="L498" s="20">
        <v>9.64E-2</v>
      </c>
      <c r="M498" s="20">
        <v>0.11600000000000001</v>
      </c>
      <c r="N498" s="20">
        <v>0.60509999999999997</v>
      </c>
      <c r="O498" s="20">
        <v>0.31269999999999998</v>
      </c>
      <c r="P498" s="20">
        <v>0.18</v>
      </c>
      <c r="Q498" s="20">
        <v>1.4969999999999999</v>
      </c>
      <c r="R498" s="20">
        <v>1.5920000000000001</v>
      </c>
      <c r="S498" s="20">
        <v>0.57169999999999999</v>
      </c>
      <c r="T498" s="20">
        <v>0.28499999999999998</v>
      </c>
      <c r="U498" s="20">
        <v>1.2631999999999999</v>
      </c>
      <c r="V498" s="20">
        <v>0.75700000000000001</v>
      </c>
      <c r="W498" s="20">
        <v>1.8765000000000001</v>
      </c>
      <c r="X498" s="20">
        <v>1.1120000000000001</v>
      </c>
      <c r="Y498" s="20">
        <v>2.5034000000000001</v>
      </c>
      <c r="Z498" s="20">
        <v>1.7410000000000001</v>
      </c>
      <c r="AA498" s="20">
        <v>3.6127000000000002</v>
      </c>
      <c r="AB498" s="20">
        <v>2.6360000000000001</v>
      </c>
    </row>
    <row r="499" spans="1:28">
      <c r="A499" s="2">
        <v>41577</v>
      </c>
      <c r="B499" s="20">
        <v>0.25</v>
      </c>
      <c r="C499" s="20">
        <v>4.0599999999999997E-2</v>
      </c>
      <c r="D499" s="20">
        <v>0</v>
      </c>
      <c r="E499" s="20">
        <v>0.16800000000000001</v>
      </c>
      <c r="F499" s="20">
        <v>3.04E-2</v>
      </c>
      <c r="G499" s="20">
        <v>1.6E-2</v>
      </c>
      <c r="H499" s="20">
        <v>0.2419</v>
      </c>
      <c r="I499" s="20">
        <v>7.6100000000000001E-2</v>
      </c>
      <c r="J499" s="20">
        <v>3.5000000000000003E-2</v>
      </c>
      <c r="K499" s="20">
        <v>0.35489999999999999</v>
      </c>
      <c r="L499" s="20">
        <v>9.1300000000000006E-2</v>
      </c>
      <c r="M499" s="20">
        <v>0.10299999999999999</v>
      </c>
      <c r="N499" s="20">
        <v>0.60360000000000003</v>
      </c>
      <c r="O499" s="20">
        <v>0.31269999999999998</v>
      </c>
      <c r="P499" s="20">
        <v>0.155</v>
      </c>
      <c r="Q499" s="20">
        <v>1.5390000000000001</v>
      </c>
      <c r="R499" s="20">
        <v>1.5939999999999999</v>
      </c>
      <c r="S499" s="20">
        <v>0.5796</v>
      </c>
      <c r="T499" s="20">
        <v>0.249</v>
      </c>
      <c r="U499" s="20">
        <v>1.3164</v>
      </c>
      <c r="V499" s="20">
        <v>0.70599999999999996</v>
      </c>
      <c r="W499" s="20">
        <v>1.9127000000000001</v>
      </c>
      <c r="X499" s="20">
        <v>1.06</v>
      </c>
      <c r="Y499" s="20">
        <v>2.5377999999999998</v>
      </c>
      <c r="Z499" s="20">
        <v>1.6879999999999999</v>
      </c>
      <c r="AA499" s="20">
        <v>3.6412</v>
      </c>
      <c r="AB499" s="20">
        <v>2.5960000000000001</v>
      </c>
    </row>
    <row r="500" spans="1:28">
      <c r="A500" s="2">
        <v>41578</v>
      </c>
      <c r="B500" s="20">
        <v>0.25</v>
      </c>
      <c r="C500" s="20">
        <v>2.53E-2</v>
      </c>
      <c r="D500" s="20">
        <v>-1.6E-2</v>
      </c>
      <c r="E500" s="20">
        <v>0.16800000000000001</v>
      </c>
      <c r="F500" s="20">
        <v>3.5499999999999997E-2</v>
      </c>
      <c r="G500" s="20">
        <v>4.0000000000000001E-3</v>
      </c>
      <c r="H500" s="20">
        <v>0.24199999999999999</v>
      </c>
      <c r="I500" s="20">
        <v>8.1100000000000005E-2</v>
      </c>
      <c r="J500" s="20">
        <v>2.1999999999999999E-2</v>
      </c>
      <c r="K500" s="20">
        <v>0.35489999999999999</v>
      </c>
      <c r="L500" s="20">
        <v>9.1300000000000006E-2</v>
      </c>
      <c r="M500" s="20">
        <v>7.0999999999999994E-2</v>
      </c>
      <c r="N500" s="20">
        <v>0.60260000000000002</v>
      </c>
      <c r="O500" s="20">
        <v>0.30499999999999999</v>
      </c>
      <c r="P500" s="20">
        <v>0.115</v>
      </c>
      <c r="Q500" s="20">
        <v>1.4339999999999999</v>
      </c>
      <c r="R500" s="20">
        <v>1.506</v>
      </c>
      <c r="S500" s="20">
        <v>0.56889999999999996</v>
      </c>
      <c r="T500" s="20">
        <v>0.21199999999999999</v>
      </c>
      <c r="U500" s="20">
        <v>1.3294000000000001</v>
      </c>
      <c r="V500" s="20">
        <v>0.65900000000000003</v>
      </c>
      <c r="W500" s="20">
        <v>1.9661</v>
      </c>
      <c r="X500" s="20">
        <v>1.0289999999999999</v>
      </c>
      <c r="Y500" s="20">
        <v>2.5541999999999998</v>
      </c>
      <c r="Z500" s="20">
        <v>1.6739999999999999</v>
      </c>
      <c r="AA500" s="20">
        <v>3.6385999999999998</v>
      </c>
      <c r="AB500" s="20">
        <v>2.589</v>
      </c>
    </row>
    <row r="501" spans="1:28">
      <c r="A501" s="2">
        <v>41579</v>
      </c>
      <c r="B501" s="20">
        <v>0.25</v>
      </c>
      <c r="C501" s="20">
        <v>2.0299999999999999E-2</v>
      </c>
      <c r="D501" s="20">
        <v>-1.6E-2</v>
      </c>
      <c r="E501" s="20">
        <v>0.16850000000000001</v>
      </c>
      <c r="F501" s="20">
        <v>3.5499999999999997E-2</v>
      </c>
      <c r="G501" s="20">
        <v>1.7000000000000001E-2</v>
      </c>
      <c r="H501" s="20">
        <v>0.23774999999999999</v>
      </c>
      <c r="I501" s="20">
        <v>7.6100000000000001E-2</v>
      </c>
      <c r="J501" s="20">
        <v>2.1999999999999999E-2</v>
      </c>
      <c r="K501" s="20">
        <v>0.35349999999999998</v>
      </c>
      <c r="L501" s="20">
        <v>8.6199999999999999E-2</v>
      </c>
      <c r="M501" s="20">
        <v>7.3999999999999996E-2</v>
      </c>
      <c r="N501" s="20">
        <v>0.60160000000000002</v>
      </c>
      <c r="O501" s="20">
        <v>0.30909999999999999</v>
      </c>
      <c r="P501" s="20">
        <v>0.114</v>
      </c>
      <c r="Q501" s="20">
        <v>1.3639999999999999</v>
      </c>
      <c r="R501" s="20">
        <v>1.409</v>
      </c>
      <c r="S501" s="20">
        <v>0.58750000000000002</v>
      </c>
      <c r="T501" s="20">
        <v>0.219</v>
      </c>
      <c r="U501" s="20">
        <v>1.3719000000000001</v>
      </c>
      <c r="V501" s="20">
        <v>0.66400000000000003</v>
      </c>
      <c r="W501" s="20">
        <v>2.0270000000000001</v>
      </c>
      <c r="X501" s="20">
        <v>1.038</v>
      </c>
      <c r="Y501" s="20">
        <v>2.6217999999999999</v>
      </c>
      <c r="Z501" s="20">
        <v>1.6909999999999998</v>
      </c>
      <c r="AA501" s="20">
        <v>3.6960999999999999</v>
      </c>
      <c r="AB501" s="20">
        <v>2.617</v>
      </c>
    </row>
    <row r="502" spans="1:28">
      <c r="A502" s="2">
        <v>41582</v>
      </c>
      <c r="B502" s="20">
        <v>0.25</v>
      </c>
      <c r="C502" s="20">
        <v>2.0299999999999999E-2</v>
      </c>
      <c r="D502" s="20">
        <v>-8.9999999999999993E-3</v>
      </c>
      <c r="E502" s="20">
        <v>0.16850000000000001</v>
      </c>
      <c r="F502" s="20">
        <v>3.5499999999999997E-2</v>
      </c>
      <c r="G502" s="20">
        <v>1.7000000000000001E-2</v>
      </c>
      <c r="H502" s="20">
        <v>0.23810000000000001</v>
      </c>
      <c r="I502" s="20">
        <v>7.6100000000000001E-2</v>
      </c>
      <c r="J502" s="20">
        <v>2.1999999999999999E-2</v>
      </c>
      <c r="K502" s="20">
        <v>0.35275000000000001</v>
      </c>
      <c r="L502" s="20">
        <v>9.1300000000000006E-2</v>
      </c>
      <c r="M502" s="20">
        <v>7.1999999999999995E-2</v>
      </c>
      <c r="N502" s="20">
        <v>0.59709999999999996</v>
      </c>
      <c r="O502" s="20">
        <v>0.30130000000000001</v>
      </c>
      <c r="P502" s="20">
        <v>0.114</v>
      </c>
      <c r="Q502" s="20">
        <v>1.357</v>
      </c>
      <c r="R502" s="20">
        <v>1.4470000000000001</v>
      </c>
      <c r="S502" s="20">
        <v>0.57940000000000003</v>
      </c>
      <c r="T502" s="20">
        <v>0.22</v>
      </c>
      <c r="U502" s="20">
        <v>1.3524</v>
      </c>
      <c r="V502" s="20">
        <v>0.65800000000000003</v>
      </c>
      <c r="W502" s="20">
        <v>2.0051999999999999</v>
      </c>
      <c r="X502" s="20">
        <v>1.026</v>
      </c>
      <c r="Y502" s="20">
        <v>2.6034999999999999</v>
      </c>
      <c r="Z502" s="20">
        <v>1.677</v>
      </c>
      <c r="AA502" s="20">
        <v>3.6926000000000001</v>
      </c>
      <c r="AB502" s="20">
        <v>2.5949999999999998</v>
      </c>
    </row>
    <row r="503" spans="1:28">
      <c r="A503" s="2">
        <v>41583</v>
      </c>
      <c r="B503" s="20">
        <v>0.25</v>
      </c>
      <c r="C503" s="20">
        <v>3.04E-2</v>
      </c>
      <c r="D503" s="20">
        <v>0</v>
      </c>
      <c r="E503" s="20">
        <v>0.16850000000000001</v>
      </c>
      <c r="F503" s="20">
        <v>4.5600000000000002E-2</v>
      </c>
      <c r="G503" s="20">
        <v>2.5999999999999999E-2</v>
      </c>
      <c r="H503" s="20">
        <v>0.23769999999999999</v>
      </c>
      <c r="I503" s="20">
        <v>8.6199999999999999E-2</v>
      </c>
      <c r="J503" s="20">
        <v>2.3E-2</v>
      </c>
      <c r="K503" s="20">
        <v>0.35160000000000002</v>
      </c>
      <c r="L503" s="20">
        <v>0.10150000000000001</v>
      </c>
      <c r="M503" s="20">
        <v>8.1000000000000003E-2</v>
      </c>
      <c r="N503" s="20">
        <v>0.59609999999999996</v>
      </c>
      <c r="O503" s="20">
        <v>0.3014</v>
      </c>
      <c r="P503" s="20">
        <v>0.14099999999999999</v>
      </c>
      <c r="Q503" s="20">
        <v>1.3900000000000001</v>
      </c>
      <c r="R503" s="20">
        <v>1.5270000000000001</v>
      </c>
      <c r="S503" s="20">
        <v>0.58199999999999996</v>
      </c>
      <c r="T503" s="20">
        <v>0.26200000000000001</v>
      </c>
      <c r="U503" s="20">
        <v>1.3817999999999999</v>
      </c>
      <c r="V503" s="20">
        <v>0.72299999999999998</v>
      </c>
      <c r="W503" s="20">
        <v>2.0565000000000002</v>
      </c>
      <c r="X503" s="20">
        <v>1.093</v>
      </c>
      <c r="Y503" s="20">
        <v>2.6696</v>
      </c>
      <c r="Z503" s="20">
        <v>1.7429999999999999</v>
      </c>
      <c r="AA503" s="20">
        <v>3.7713999999999999</v>
      </c>
      <c r="AB503" s="20">
        <v>2.6480000000000001</v>
      </c>
    </row>
    <row r="504" spans="1:28">
      <c r="A504" s="2">
        <v>41584</v>
      </c>
      <c r="B504" s="20">
        <v>0.25</v>
      </c>
      <c r="C504" s="20">
        <v>4.5600000000000002E-2</v>
      </c>
      <c r="D504" s="20">
        <v>0.01</v>
      </c>
      <c r="E504" s="20">
        <v>0.16850000000000001</v>
      </c>
      <c r="F504" s="20">
        <v>4.5600000000000002E-2</v>
      </c>
      <c r="G504" s="20">
        <v>1.7999999999999999E-2</v>
      </c>
      <c r="H504" s="20">
        <v>0.23865</v>
      </c>
      <c r="I504" s="20">
        <v>8.1100000000000005E-2</v>
      </c>
      <c r="J504" s="20">
        <v>2.4E-2</v>
      </c>
      <c r="K504" s="20">
        <v>0.35375000000000001</v>
      </c>
      <c r="L504" s="20">
        <v>9.1300000000000006E-2</v>
      </c>
      <c r="M504" s="20">
        <v>7.0000000000000007E-2</v>
      </c>
      <c r="N504" s="20">
        <v>0.59750000000000003</v>
      </c>
      <c r="O504" s="20">
        <v>0.28960000000000002</v>
      </c>
      <c r="P504" s="20">
        <v>0.13500000000000001</v>
      </c>
      <c r="Q504" s="20">
        <v>1.4139999999999999</v>
      </c>
      <c r="R504" s="20">
        <v>1.5190000000000001</v>
      </c>
      <c r="S504" s="20">
        <v>0.54710000000000003</v>
      </c>
      <c r="T504" s="20">
        <v>0.25600000000000001</v>
      </c>
      <c r="U504" s="20">
        <v>1.3362000000000001</v>
      </c>
      <c r="V504" s="20">
        <v>0.71099999999999997</v>
      </c>
      <c r="W504" s="20">
        <v>2.0127000000000002</v>
      </c>
      <c r="X504" s="20">
        <v>1.087</v>
      </c>
      <c r="Y504" s="20">
        <v>2.6421000000000001</v>
      </c>
      <c r="Z504" s="20">
        <v>1.7410000000000001</v>
      </c>
      <c r="AA504" s="20">
        <v>3.7732000000000001</v>
      </c>
      <c r="AB504" s="20">
        <v>2.6630000000000003</v>
      </c>
    </row>
    <row r="505" spans="1:28">
      <c r="A505" s="2">
        <v>41585</v>
      </c>
      <c r="B505" s="20">
        <v>0.25</v>
      </c>
      <c r="C505" s="20">
        <v>3.5499999999999997E-2</v>
      </c>
      <c r="D505" s="20">
        <v>1.0999999999999999E-2</v>
      </c>
      <c r="E505" s="20">
        <v>0.16750000000000001</v>
      </c>
      <c r="F505" s="20">
        <v>5.5800000000000002E-2</v>
      </c>
      <c r="G505" s="20">
        <v>1.4E-2</v>
      </c>
      <c r="H505" s="20">
        <v>0.2389</v>
      </c>
      <c r="I505" s="20">
        <v>8.6199999999999999E-2</v>
      </c>
      <c r="J505" s="20">
        <v>1.6E-2</v>
      </c>
      <c r="K505" s="20">
        <v>0.35425000000000001</v>
      </c>
      <c r="L505" s="20">
        <v>9.1300000000000006E-2</v>
      </c>
      <c r="M505" s="20">
        <v>4.3999999999999997E-2</v>
      </c>
      <c r="N505" s="20">
        <v>0.59699999999999998</v>
      </c>
      <c r="O505" s="20">
        <v>0.28170000000000001</v>
      </c>
      <c r="P505" s="20">
        <v>8.5999999999999993E-2</v>
      </c>
      <c r="Q505" s="20">
        <v>1.2709999999999999</v>
      </c>
      <c r="R505" s="20">
        <v>1.411</v>
      </c>
      <c r="S505" s="20">
        <v>0.5363</v>
      </c>
      <c r="T505" s="20">
        <v>0.193</v>
      </c>
      <c r="U505" s="20">
        <v>1.3069</v>
      </c>
      <c r="V505" s="20">
        <v>0.627</v>
      </c>
      <c r="W505" s="20">
        <v>1.9762999999999999</v>
      </c>
      <c r="X505" s="20">
        <v>1.016</v>
      </c>
      <c r="Y505" s="20">
        <v>2.5998999999999999</v>
      </c>
      <c r="Z505" s="20">
        <v>1.6840000000000002</v>
      </c>
      <c r="AA505" s="20">
        <v>3.7084000000000001</v>
      </c>
      <c r="AB505" s="20">
        <v>2.6379999999999999</v>
      </c>
    </row>
    <row r="506" spans="1:28">
      <c r="A506" s="2">
        <v>41586</v>
      </c>
      <c r="B506" s="20">
        <v>0.25</v>
      </c>
      <c r="C506" s="20">
        <v>3.5499999999999997E-2</v>
      </c>
      <c r="D506" s="20">
        <v>-1.2E-2</v>
      </c>
      <c r="E506" s="20">
        <v>0.16850000000000001</v>
      </c>
      <c r="F506" s="20">
        <v>5.0700000000000002E-2</v>
      </c>
      <c r="G506" s="20">
        <v>2.8000000000000001E-2</v>
      </c>
      <c r="H506" s="20">
        <v>0.2394</v>
      </c>
      <c r="I506" s="20">
        <v>8.6199999999999999E-2</v>
      </c>
      <c r="J506" s="20">
        <v>1.6E-2</v>
      </c>
      <c r="K506" s="20">
        <v>0.35449999999999998</v>
      </c>
      <c r="L506" s="20">
        <v>0.10150000000000001</v>
      </c>
      <c r="M506" s="20">
        <v>4.5999999999999999E-2</v>
      </c>
      <c r="N506" s="20">
        <v>0.59475</v>
      </c>
      <c r="O506" s="20">
        <v>0.30980000000000002</v>
      </c>
      <c r="P506" s="20">
        <v>9.9000000000000005E-2</v>
      </c>
      <c r="Q506" s="20">
        <v>1.268</v>
      </c>
      <c r="R506" s="20">
        <v>1.403</v>
      </c>
      <c r="S506" s="20">
        <v>0.58989999999999998</v>
      </c>
      <c r="T506" s="20">
        <v>0.22800000000000001</v>
      </c>
      <c r="U506" s="20">
        <v>1.4117999999999999</v>
      </c>
      <c r="V506" s="20">
        <v>0.68799999999999994</v>
      </c>
      <c r="W506" s="20">
        <v>2.1183999999999998</v>
      </c>
      <c r="X506" s="20">
        <v>1.089</v>
      </c>
      <c r="Y506" s="20">
        <v>2.7477</v>
      </c>
      <c r="Z506" s="20">
        <v>1.7570000000000001</v>
      </c>
      <c r="AA506" s="20">
        <v>3.8454000000000002</v>
      </c>
      <c r="AB506" s="20">
        <v>2.6859999999999999</v>
      </c>
    </row>
    <row r="507" spans="1:28">
      <c r="A507" s="2">
        <v>41589</v>
      </c>
      <c r="B507" s="20">
        <v>0.25</v>
      </c>
      <c r="C507" s="20">
        <v>3.5499999999999997E-2</v>
      </c>
      <c r="D507" s="20">
        <v>-6.0000000000000001E-3</v>
      </c>
      <c r="E507" s="20">
        <v>0.16850000000000001</v>
      </c>
      <c r="F507" s="20">
        <v>5.0700000000000002E-2</v>
      </c>
      <c r="G507" s="20">
        <v>1.6E-2</v>
      </c>
      <c r="H507" s="20">
        <v>0.23924999999999999</v>
      </c>
      <c r="I507" s="20">
        <v>8.6199999999999999E-2</v>
      </c>
      <c r="J507" s="20">
        <v>0.04</v>
      </c>
      <c r="K507" s="20">
        <v>0.35460000000000003</v>
      </c>
      <c r="L507" s="20">
        <v>0.10150000000000001</v>
      </c>
      <c r="M507" s="20">
        <v>5.6000000000000001E-2</v>
      </c>
      <c r="N507" s="20">
        <v>0.59499999999999997</v>
      </c>
      <c r="O507" s="20">
        <v>0.30980000000000002</v>
      </c>
      <c r="P507" s="20">
        <v>9.6000000000000002E-2</v>
      </c>
      <c r="Q507" s="20">
        <v>1.2450000000000001</v>
      </c>
      <c r="R507" s="20">
        <v>1.4</v>
      </c>
      <c r="S507" s="20">
        <v>0.58989999999999998</v>
      </c>
      <c r="T507" s="20">
        <v>0.22500000000000001</v>
      </c>
      <c r="U507" s="20">
        <v>1.4117999999999999</v>
      </c>
      <c r="V507" s="20">
        <v>0.67900000000000005</v>
      </c>
      <c r="W507" s="20">
        <v>2.1183999999999998</v>
      </c>
      <c r="X507" s="20">
        <v>1.087</v>
      </c>
      <c r="Y507" s="20">
        <v>2.7477</v>
      </c>
      <c r="Z507" s="20">
        <v>1.754</v>
      </c>
      <c r="AA507" s="20">
        <v>3.8454000000000002</v>
      </c>
      <c r="AB507" s="20">
        <v>2.6920000000000002</v>
      </c>
    </row>
    <row r="508" spans="1:28">
      <c r="A508" s="2">
        <v>41590</v>
      </c>
      <c r="B508" s="20">
        <v>0.25</v>
      </c>
      <c r="C508" s="20">
        <v>4.0599999999999997E-2</v>
      </c>
      <c r="D508" s="20">
        <v>-7.0000000000000001E-3</v>
      </c>
      <c r="E508" s="20">
        <v>0.16850000000000001</v>
      </c>
      <c r="F508" s="20">
        <v>5.5800000000000002E-2</v>
      </c>
      <c r="G508" s="20">
        <v>1.2E-2</v>
      </c>
      <c r="H508" s="20">
        <v>0.23924999999999999</v>
      </c>
      <c r="I508" s="20">
        <v>8.6199999999999999E-2</v>
      </c>
      <c r="J508" s="20">
        <v>0.04</v>
      </c>
      <c r="K508" s="20">
        <v>0.35485</v>
      </c>
      <c r="L508" s="20">
        <v>0.1065</v>
      </c>
      <c r="M508" s="20">
        <v>5.5E-2</v>
      </c>
      <c r="N508" s="20">
        <v>0.59050000000000002</v>
      </c>
      <c r="O508" s="20">
        <v>0.32590000000000002</v>
      </c>
      <c r="P508" s="20">
        <v>0.10199999999999999</v>
      </c>
      <c r="Q508" s="20">
        <v>1.2570000000000001</v>
      </c>
      <c r="R508" s="20">
        <v>1.391</v>
      </c>
      <c r="S508" s="20">
        <v>0.61960000000000004</v>
      </c>
      <c r="T508" s="20">
        <v>0.22900000000000001</v>
      </c>
      <c r="U508" s="20">
        <v>1.4530000000000001</v>
      </c>
      <c r="V508" s="20">
        <v>0.68799999999999994</v>
      </c>
      <c r="W508" s="20">
        <v>2.153</v>
      </c>
      <c r="X508" s="20">
        <v>1.115</v>
      </c>
      <c r="Y508" s="20">
        <v>2.7728000000000002</v>
      </c>
      <c r="Z508" s="20">
        <v>1.7890000000000001</v>
      </c>
      <c r="AA508" s="20">
        <v>3.8573</v>
      </c>
      <c r="AB508" s="20">
        <v>2.7469999999999999</v>
      </c>
    </row>
    <row r="509" spans="1:28">
      <c r="A509" s="2">
        <v>41591</v>
      </c>
      <c r="B509" s="20">
        <v>0.25</v>
      </c>
      <c r="C509" s="20">
        <v>4.0599999999999997E-2</v>
      </c>
      <c r="D509" s="20">
        <v>1.4E-2</v>
      </c>
      <c r="E509" s="20">
        <v>0.16769999999999999</v>
      </c>
      <c r="F509" s="20">
        <v>7.0999999999999994E-2</v>
      </c>
      <c r="G509" s="20">
        <v>1.2E-2</v>
      </c>
      <c r="H509" s="20">
        <v>0.24060000000000001</v>
      </c>
      <c r="I509" s="20">
        <v>9.1300000000000006E-2</v>
      </c>
      <c r="J509" s="20">
        <v>3.4000000000000002E-2</v>
      </c>
      <c r="K509" s="20">
        <v>0.35539999999999999</v>
      </c>
      <c r="L509" s="20">
        <v>9.64E-2</v>
      </c>
      <c r="M509" s="20">
        <v>0.05</v>
      </c>
      <c r="N509" s="20">
        <v>0.59160000000000001</v>
      </c>
      <c r="O509" s="20">
        <v>0.29799999999999999</v>
      </c>
      <c r="P509" s="20">
        <v>0.1</v>
      </c>
      <c r="Q509" s="20">
        <v>1.2</v>
      </c>
      <c r="R509" s="20">
        <v>1.365</v>
      </c>
      <c r="S509" s="20">
        <v>0.58550000000000002</v>
      </c>
      <c r="T509" s="20">
        <v>0.20100000000000001</v>
      </c>
      <c r="U509" s="20">
        <v>1.3545</v>
      </c>
      <c r="V509" s="20">
        <v>0.64300000000000002</v>
      </c>
      <c r="W509" s="20">
        <v>2.0499999999999998</v>
      </c>
      <c r="X509" s="20">
        <v>1.0589999999999999</v>
      </c>
      <c r="Y509" s="20">
        <v>2.6996000000000002</v>
      </c>
      <c r="Z509" s="20">
        <v>1.7349999999999999</v>
      </c>
      <c r="AA509" s="20">
        <v>3.8191000000000002</v>
      </c>
      <c r="AB509" s="20">
        <v>2.6989999999999998</v>
      </c>
    </row>
    <row r="510" spans="1:28">
      <c r="A510" s="2">
        <v>41592</v>
      </c>
      <c r="B510" s="20">
        <v>0.25</v>
      </c>
      <c r="C510" s="20">
        <v>5.0700000000000002E-2</v>
      </c>
      <c r="D510" s="20">
        <v>0</v>
      </c>
      <c r="E510" s="20">
        <v>0.16750000000000001</v>
      </c>
      <c r="F510" s="20">
        <v>7.0999999999999994E-2</v>
      </c>
      <c r="G510" s="20">
        <v>4.0000000000000001E-3</v>
      </c>
      <c r="H510" s="20">
        <v>0.23845</v>
      </c>
      <c r="I510" s="20">
        <v>9.1300000000000006E-2</v>
      </c>
      <c r="J510" s="20">
        <v>3.3000000000000002E-2</v>
      </c>
      <c r="K510" s="20">
        <v>0.35349999999999998</v>
      </c>
      <c r="L510" s="20">
        <v>0.12180000000000001</v>
      </c>
      <c r="M510" s="20">
        <v>5.1999999999999998E-2</v>
      </c>
      <c r="N510" s="20">
        <v>0.58809999999999996</v>
      </c>
      <c r="O510" s="20">
        <v>0.28999999999999998</v>
      </c>
      <c r="P510" s="20">
        <v>0.105</v>
      </c>
      <c r="Q510" s="20">
        <v>1.1779999999999999</v>
      </c>
      <c r="R510" s="20">
        <v>1.321</v>
      </c>
      <c r="S510" s="20">
        <v>0.56710000000000005</v>
      </c>
      <c r="T510" s="20">
        <v>0.193</v>
      </c>
      <c r="U510" s="20">
        <v>1.3284</v>
      </c>
      <c r="V510" s="20">
        <v>0.63100000000000001</v>
      </c>
      <c r="W510" s="20">
        <v>2.0232000000000001</v>
      </c>
      <c r="X510" s="20">
        <v>1.032</v>
      </c>
      <c r="Y510" s="20">
        <v>2.69</v>
      </c>
      <c r="Z510" s="20">
        <v>1.7010000000000001</v>
      </c>
      <c r="AA510" s="20">
        <v>3.7866999999999997</v>
      </c>
      <c r="AB510" s="20">
        <v>2.6659999999999999</v>
      </c>
    </row>
    <row r="511" spans="1:28">
      <c r="A511" s="2">
        <v>41593</v>
      </c>
      <c r="B511" s="20">
        <v>0.25</v>
      </c>
      <c r="C511" s="20">
        <v>4.5600000000000002E-2</v>
      </c>
      <c r="D511" s="20">
        <v>8.0000000000000002E-3</v>
      </c>
      <c r="E511" s="20">
        <v>0.16750000000000001</v>
      </c>
      <c r="F511" s="20">
        <v>6.59E-2</v>
      </c>
      <c r="G511" s="20">
        <v>1.2999999999999999E-2</v>
      </c>
      <c r="H511" s="20">
        <v>0.23810000000000001</v>
      </c>
      <c r="I511" s="20">
        <v>9.1300000000000006E-2</v>
      </c>
      <c r="J511" s="20">
        <v>3.3000000000000002E-2</v>
      </c>
      <c r="K511" s="20">
        <v>0.35139999999999999</v>
      </c>
      <c r="L511" s="20">
        <v>0.12180000000000001</v>
      </c>
      <c r="M511" s="20">
        <v>5.5E-2</v>
      </c>
      <c r="N511" s="20">
        <v>0.58409999999999995</v>
      </c>
      <c r="O511" s="20">
        <v>0.29020000000000001</v>
      </c>
      <c r="P511" s="20">
        <v>0.11</v>
      </c>
      <c r="Q511" s="20">
        <v>1.2</v>
      </c>
      <c r="R511" s="20">
        <v>1.3559999999999999</v>
      </c>
      <c r="S511" s="20">
        <v>0.57489999999999997</v>
      </c>
      <c r="T511" s="20">
        <v>0.20599999999999999</v>
      </c>
      <c r="U511" s="20">
        <v>1.3431999999999999</v>
      </c>
      <c r="V511" s="20">
        <v>0.64800000000000002</v>
      </c>
      <c r="W511" s="20">
        <v>2.0407000000000002</v>
      </c>
      <c r="X511" s="20">
        <v>1.042</v>
      </c>
      <c r="Y511" s="20">
        <v>2.7033</v>
      </c>
      <c r="Z511" s="20">
        <v>1.706</v>
      </c>
      <c r="AA511" s="20">
        <v>3.7946999999999997</v>
      </c>
      <c r="AB511" s="20">
        <v>2.6630000000000003</v>
      </c>
    </row>
    <row r="512" spans="1:28">
      <c r="A512" s="2">
        <v>41596</v>
      </c>
      <c r="B512" s="20">
        <v>0.25</v>
      </c>
      <c r="C512" s="20">
        <v>3.5499999999999997E-2</v>
      </c>
      <c r="D512" s="20">
        <v>8.9999999999999993E-3</v>
      </c>
      <c r="E512" s="20">
        <v>0.16800000000000001</v>
      </c>
      <c r="F512" s="20">
        <v>6.59E-2</v>
      </c>
      <c r="G512" s="20">
        <v>2.5999999999999999E-2</v>
      </c>
      <c r="H512" s="20">
        <v>0.23735000000000001</v>
      </c>
      <c r="I512" s="20">
        <v>9.1300000000000006E-2</v>
      </c>
      <c r="J512" s="20">
        <v>0.04</v>
      </c>
      <c r="K512" s="20">
        <v>0.35139999999999999</v>
      </c>
      <c r="L512" s="20">
        <v>0.12690000000000001</v>
      </c>
      <c r="M512" s="20">
        <v>5.3999999999999999E-2</v>
      </c>
      <c r="N512" s="20">
        <v>0.58509999999999995</v>
      </c>
      <c r="O512" s="20">
        <v>0.2782</v>
      </c>
      <c r="P512" s="20">
        <v>0.107</v>
      </c>
      <c r="Q512" s="20">
        <v>1.1990000000000001</v>
      </c>
      <c r="R512" s="20">
        <v>1.38</v>
      </c>
      <c r="S512" s="20">
        <v>0.55369999999999997</v>
      </c>
      <c r="T512" s="20">
        <v>0.19800000000000001</v>
      </c>
      <c r="U512" s="20">
        <v>1.3121</v>
      </c>
      <c r="V512" s="20">
        <v>0.63300000000000001</v>
      </c>
      <c r="W512" s="20">
        <v>2.0041000000000002</v>
      </c>
      <c r="X512" s="20">
        <v>1.024</v>
      </c>
      <c r="Y512" s="20">
        <v>2.6657999999999999</v>
      </c>
      <c r="Z512" s="20">
        <v>1.681</v>
      </c>
      <c r="AA512" s="20">
        <v>3.7551999999999999</v>
      </c>
      <c r="AB512" s="20">
        <v>2.6429999999999998</v>
      </c>
    </row>
    <row r="513" spans="1:28">
      <c r="A513" s="2">
        <v>41597</v>
      </c>
      <c r="B513" s="20">
        <v>0.25</v>
      </c>
      <c r="C513" s="20">
        <v>3.5499999999999997E-2</v>
      </c>
      <c r="D513" s="20">
        <v>8.9999999999999993E-3</v>
      </c>
      <c r="E513" s="20">
        <v>0.16700000000000001</v>
      </c>
      <c r="F513" s="20">
        <v>7.6100000000000001E-2</v>
      </c>
      <c r="G513" s="20">
        <v>2.5999999999999999E-2</v>
      </c>
      <c r="H513" s="20">
        <v>0.23910000000000001</v>
      </c>
      <c r="I513" s="20">
        <v>9.64E-2</v>
      </c>
      <c r="J513" s="20">
        <v>0.04</v>
      </c>
      <c r="K513" s="20">
        <v>0.35189999999999999</v>
      </c>
      <c r="L513" s="20">
        <v>0.12690000000000001</v>
      </c>
      <c r="M513" s="20">
        <v>5.6000000000000001E-2</v>
      </c>
      <c r="N513" s="20">
        <v>0.58460000000000001</v>
      </c>
      <c r="O513" s="20">
        <v>0.2863</v>
      </c>
      <c r="P513" s="20">
        <v>0.11700000000000001</v>
      </c>
      <c r="Q513" s="20">
        <v>1.2210000000000001</v>
      </c>
      <c r="R513" s="20">
        <v>1.407</v>
      </c>
      <c r="S513" s="20">
        <v>0.57210000000000005</v>
      </c>
      <c r="T513" s="20">
        <v>0.216</v>
      </c>
      <c r="U513" s="20">
        <v>1.3532</v>
      </c>
      <c r="V513" s="20">
        <v>0.66200000000000003</v>
      </c>
      <c r="W513" s="20">
        <v>2.0482</v>
      </c>
      <c r="X513" s="20">
        <v>1.0569999999999999</v>
      </c>
      <c r="Y513" s="20">
        <v>2.7069000000000001</v>
      </c>
      <c r="Z513" s="20">
        <v>1.7189999999999999</v>
      </c>
      <c r="AA513" s="20">
        <v>3.8</v>
      </c>
      <c r="AB513" s="20">
        <v>2.6669999999999998</v>
      </c>
    </row>
    <row r="514" spans="1:28">
      <c r="A514" s="2">
        <v>41598</v>
      </c>
      <c r="B514" s="20">
        <v>0.25</v>
      </c>
      <c r="C514" s="20">
        <v>5.0700000000000002E-2</v>
      </c>
      <c r="D514" s="20">
        <v>-0.01</v>
      </c>
      <c r="E514" s="20">
        <v>0.16650000000000001</v>
      </c>
      <c r="F514" s="20">
        <v>7.6100000000000001E-2</v>
      </c>
      <c r="G514" s="20">
        <v>2.1999999999999999E-2</v>
      </c>
      <c r="H514" s="20">
        <v>0.23810000000000001</v>
      </c>
      <c r="I514" s="20">
        <v>9.64E-2</v>
      </c>
      <c r="J514" s="20">
        <v>2.8000000000000001E-2</v>
      </c>
      <c r="K514" s="20">
        <v>0.34989999999999999</v>
      </c>
      <c r="L514" s="20">
        <v>0.1116</v>
      </c>
      <c r="M514" s="20">
        <v>4.1000000000000002E-2</v>
      </c>
      <c r="N514" s="20">
        <v>0.58409999999999995</v>
      </c>
      <c r="O514" s="20">
        <v>0.2742</v>
      </c>
      <c r="P514" s="20">
        <v>9.8000000000000004E-2</v>
      </c>
      <c r="Q514" s="20">
        <v>1.226</v>
      </c>
      <c r="R514" s="20">
        <v>1.4</v>
      </c>
      <c r="S514" s="20">
        <v>0.56420000000000003</v>
      </c>
      <c r="T514" s="20">
        <v>0.19600000000000001</v>
      </c>
      <c r="U514" s="20">
        <v>1.373</v>
      </c>
      <c r="V514" s="20">
        <v>0.64100000000000001</v>
      </c>
      <c r="W514" s="20">
        <v>2.1097999999999999</v>
      </c>
      <c r="X514" s="20">
        <v>1.038</v>
      </c>
      <c r="Y514" s="20">
        <v>2.7987000000000002</v>
      </c>
      <c r="Z514" s="20">
        <v>1.714</v>
      </c>
      <c r="AA514" s="20">
        <v>3.911</v>
      </c>
      <c r="AB514" s="20">
        <v>2.673</v>
      </c>
    </row>
    <row r="515" spans="1:28">
      <c r="A515" s="2">
        <v>41599</v>
      </c>
      <c r="B515" s="20">
        <v>0.25</v>
      </c>
      <c r="C515" s="20">
        <v>1.01E-2</v>
      </c>
      <c r="D515" s="20">
        <v>1.0999999999999999E-2</v>
      </c>
      <c r="E515" s="20">
        <v>0.16600000000000001</v>
      </c>
      <c r="F515" s="20">
        <v>7.0999999999999994E-2</v>
      </c>
      <c r="G515" s="20">
        <v>1.7999999999999999E-2</v>
      </c>
      <c r="H515" s="20">
        <v>0.23760000000000001</v>
      </c>
      <c r="I515" s="20">
        <v>9.1300000000000006E-2</v>
      </c>
      <c r="J515" s="20">
        <v>2.9000000000000001E-2</v>
      </c>
      <c r="K515" s="20">
        <v>0.34689999999999999</v>
      </c>
      <c r="L515" s="20">
        <v>0.1116</v>
      </c>
      <c r="M515" s="20">
        <v>4.3999999999999997E-2</v>
      </c>
      <c r="N515" s="20">
        <v>0.5756</v>
      </c>
      <c r="O515" s="20">
        <v>0.2702</v>
      </c>
      <c r="P515" s="20">
        <v>0.10100000000000001</v>
      </c>
      <c r="Q515" s="20">
        <v>1.2030000000000001</v>
      </c>
      <c r="R515" s="20">
        <v>1.369</v>
      </c>
      <c r="S515" s="20">
        <v>0.55089999999999995</v>
      </c>
      <c r="T515" s="20">
        <v>0.186</v>
      </c>
      <c r="U515" s="20">
        <v>1.3632</v>
      </c>
      <c r="V515" s="20">
        <v>0.66</v>
      </c>
      <c r="W515" s="20">
        <v>2.0975999999999999</v>
      </c>
      <c r="X515" s="20">
        <v>1.0649999999999999</v>
      </c>
      <c r="Y515" s="20">
        <v>2.7842000000000002</v>
      </c>
      <c r="Z515" s="20">
        <v>1.7410000000000001</v>
      </c>
      <c r="AA515" s="20">
        <v>3.8875000000000002</v>
      </c>
      <c r="AB515" s="20">
        <v>2.6920000000000002</v>
      </c>
    </row>
    <row r="516" spans="1:28">
      <c r="A516" s="2">
        <v>41600</v>
      </c>
      <c r="B516" s="20">
        <v>0.25</v>
      </c>
      <c r="C516" s="20">
        <v>2.53E-2</v>
      </c>
      <c r="D516" s="20">
        <v>1.2E-2</v>
      </c>
      <c r="E516" s="20">
        <v>0.16550000000000001</v>
      </c>
      <c r="F516" s="20">
        <v>7.0999999999999994E-2</v>
      </c>
      <c r="G516" s="20">
        <v>5.5E-2</v>
      </c>
      <c r="H516" s="20">
        <v>0.2366</v>
      </c>
      <c r="I516" s="20">
        <v>9.1300000000000006E-2</v>
      </c>
      <c r="J516" s="20">
        <v>5.8999999999999997E-2</v>
      </c>
      <c r="K516" s="20">
        <v>0.34589999999999999</v>
      </c>
      <c r="L516" s="20">
        <v>0.1167</v>
      </c>
      <c r="M516" s="20">
        <v>7.1999999999999995E-2</v>
      </c>
      <c r="N516" s="20">
        <v>0.57410000000000005</v>
      </c>
      <c r="O516" s="20">
        <v>0.27839999999999998</v>
      </c>
      <c r="P516" s="20">
        <v>0.13500000000000001</v>
      </c>
      <c r="Q516" s="20">
        <v>1.194</v>
      </c>
      <c r="R516" s="20">
        <v>1.329</v>
      </c>
      <c r="S516" s="20">
        <v>0.55330000000000001</v>
      </c>
      <c r="T516" s="20">
        <v>0.223</v>
      </c>
      <c r="U516" s="20">
        <v>1.3469</v>
      </c>
      <c r="V516" s="20">
        <v>0.68700000000000006</v>
      </c>
      <c r="W516" s="20">
        <v>2.0684</v>
      </c>
      <c r="X516" s="20">
        <v>1.079</v>
      </c>
      <c r="Y516" s="20">
        <v>2.7427000000000001</v>
      </c>
      <c r="Z516" s="20">
        <v>1.746</v>
      </c>
      <c r="AA516" s="20">
        <v>3.8292000000000002</v>
      </c>
      <c r="AB516" s="20">
        <v>2.669</v>
      </c>
    </row>
    <row r="517" spans="1:28">
      <c r="A517" s="2">
        <v>41603</v>
      </c>
      <c r="B517" s="20">
        <v>0.25</v>
      </c>
      <c r="C517" s="20">
        <v>3.04E-2</v>
      </c>
      <c r="D517" s="20">
        <v>1.2999999999999999E-2</v>
      </c>
      <c r="E517" s="20">
        <v>0.16400000000000001</v>
      </c>
      <c r="F517" s="20">
        <v>6.08E-2</v>
      </c>
      <c r="G517" s="20">
        <v>4.7E-2</v>
      </c>
      <c r="H517" s="20">
        <v>0.23585</v>
      </c>
      <c r="I517" s="20">
        <v>9.64E-2</v>
      </c>
      <c r="J517" s="20">
        <v>4.9000000000000002E-2</v>
      </c>
      <c r="K517" s="20">
        <v>0.34489999999999998</v>
      </c>
      <c r="L517" s="20">
        <v>0.1167</v>
      </c>
      <c r="M517" s="20">
        <v>0.10100000000000001</v>
      </c>
      <c r="N517" s="20">
        <v>0.5736</v>
      </c>
      <c r="O517" s="20">
        <v>0.27850000000000003</v>
      </c>
      <c r="P517" s="20">
        <v>0.13</v>
      </c>
      <c r="Q517" s="20">
        <v>1.198</v>
      </c>
      <c r="R517" s="20">
        <v>1.331</v>
      </c>
      <c r="S517" s="20">
        <v>0.55589999999999995</v>
      </c>
      <c r="T517" s="20">
        <v>0.20799999999999999</v>
      </c>
      <c r="U517" s="20">
        <v>1.3338000000000001</v>
      </c>
      <c r="V517" s="20">
        <v>0.66900000000000004</v>
      </c>
      <c r="W517" s="20">
        <v>2.0537999999999998</v>
      </c>
      <c r="X517" s="20">
        <v>1.052</v>
      </c>
      <c r="Y517" s="20">
        <v>2.7282999999999999</v>
      </c>
      <c r="Z517" s="20">
        <v>1.722</v>
      </c>
      <c r="AA517" s="20">
        <v>3.8186</v>
      </c>
      <c r="AB517" s="20">
        <v>2.6470000000000002</v>
      </c>
    </row>
    <row r="518" spans="1:28">
      <c r="A518" s="2">
        <v>41604</v>
      </c>
      <c r="B518" s="20">
        <v>0.25</v>
      </c>
      <c r="C518" s="20">
        <v>3.04E-2</v>
      </c>
      <c r="D518" s="20">
        <v>1.4E-2</v>
      </c>
      <c r="E518" s="20">
        <v>0.16400000000000001</v>
      </c>
      <c r="F518" s="20">
        <v>6.59E-2</v>
      </c>
      <c r="G518" s="20">
        <v>0.04</v>
      </c>
      <c r="H518" s="20">
        <v>0.2366</v>
      </c>
      <c r="I518" s="20">
        <v>0.1014</v>
      </c>
      <c r="J518" s="20">
        <v>4.2999999999999997E-2</v>
      </c>
      <c r="K518" s="20">
        <v>0.34410000000000002</v>
      </c>
      <c r="L518" s="20">
        <v>0.1167</v>
      </c>
      <c r="M518" s="20">
        <v>9.5000000000000001E-2</v>
      </c>
      <c r="N518" s="20">
        <v>0.5756</v>
      </c>
      <c r="O518" s="20">
        <v>0.2893</v>
      </c>
      <c r="P518" s="20">
        <v>0.123</v>
      </c>
      <c r="Q518" s="20">
        <v>1.1219999999999999</v>
      </c>
      <c r="R518" s="20">
        <v>1.3109999999999999</v>
      </c>
      <c r="S518" s="20">
        <v>0.53990000000000005</v>
      </c>
      <c r="T518" s="20">
        <v>0.19500000000000001</v>
      </c>
      <c r="U518" s="20">
        <v>1.3090999999999999</v>
      </c>
      <c r="V518" s="20">
        <v>0.64700000000000002</v>
      </c>
      <c r="W518" s="20">
        <v>2.0343</v>
      </c>
      <c r="X518" s="20">
        <v>1.0229999999999999</v>
      </c>
      <c r="Y518" s="20">
        <v>2.7077</v>
      </c>
      <c r="Z518" s="20">
        <v>1.6870000000000001</v>
      </c>
      <c r="AA518" s="20">
        <v>3.7982</v>
      </c>
      <c r="AB518" s="20">
        <v>2.6179999999999999</v>
      </c>
    </row>
    <row r="519" spans="1:28">
      <c r="A519" s="2">
        <v>41605</v>
      </c>
      <c r="B519" s="20">
        <v>0.25</v>
      </c>
      <c r="C519" s="20">
        <v>5.5800000000000002E-2</v>
      </c>
      <c r="D519" s="20">
        <v>1.4999999999999999E-2</v>
      </c>
      <c r="E519" s="20">
        <v>0.16500000000000001</v>
      </c>
      <c r="F519" s="20">
        <v>6.08E-2</v>
      </c>
      <c r="G519" s="20">
        <v>4.4999999999999998E-2</v>
      </c>
      <c r="H519" s="20">
        <v>0.23760000000000001</v>
      </c>
      <c r="I519" s="20">
        <v>0.1014</v>
      </c>
      <c r="J519" s="20">
        <v>0.04</v>
      </c>
      <c r="K519" s="20">
        <v>0.34599999999999997</v>
      </c>
      <c r="L519" s="20">
        <v>0.1116</v>
      </c>
      <c r="M519" s="20">
        <v>9.2999999999999999E-2</v>
      </c>
      <c r="N519" s="20">
        <v>0.57809999999999995</v>
      </c>
      <c r="O519" s="20">
        <v>0.28539999999999999</v>
      </c>
      <c r="P519" s="20">
        <v>0.13100000000000001</v>
      </c>
      <c r="Q519" s="20">
        <v>1.129</v>
      </c>
      <c r="R519" s="20">
        <v>1.3340000000000001</v>
      </c>
      <c r="S519" s="20">
        <v>0.54510000000000003</v>
      </c>
      <c r="T519" s="20">
        <v>0.20599999999999999</v>
      </c>
      <c r="U519" s="20">
        <v>1.3635999999999999</v>
      </c>
      <c r="V519" s="20">
        <v>0.67</v>
      </c>
      <c r="W519" s="20">
        <v>2.0663999999999998</v>
      </c>
      <c r="X519" s="20">
        <v>1.0469999999999999</v>
      </c>
      <c r="Y519" s="20">
        <v>2.7372999999999998</v>
      </c>
      <c r="Z519" s="20">
        <v>1.7170000000000001</v>
      </c>
      <c r="AA519" s="20">
        <v>3.8149999999999999</v>
      </c>
      <c r="AB519" s="20">
        <v>2.6470000000000002</v>
      </c>
    </row>
    <row r="520" spans="1:28">
      <c r="A520" s="2">
        <v>41606</v>
      </c>
      <c r="B520" s="20">
        <v>0.25</v>
      </c>
      <c r="C520" s="20">
        <v>5.5800000000000002E-2</v>
      </c>
      <c r="D520" s="20">
        <v>0.02</v>
      </c>
      <c r="E520" s="20">
        <v>0.16875000000000001</v>
      </c>
      <c r="F520" s="20">
        <v>6.08E-2</v>
      </c>
      <c r="G520" s="20">
        <v>4.5999999999999999E-2</v>
      </c>
      <c r="H520" s="20">
        <v>0.23910000000000001</v>
      </c>
      <c r="I520" s="20">
        <v>0.1014</v>
      </c>
      <c r="J520" s="20">
        <v>4.8000000000000001E-2</v>
      </c>
      <c r="K520" s="20">
        <v>0.34549999999999997</v>
      </c>
      <c r="L520" s="20">
        <v>0.1116</v>
      </c>
      <c r="M520" s="20">
        <v>9.4E-2</v>
      </c>
      <c r="N520" s="20">
        <v>0.57799999999999996</v>
      </c>
      <c r="O520" s="20">
        <v>0.28539999999999999</v>
      </c>
      <c r="P520" s="20">
        <v>0.121</v>
      </c>
      <c r="Q520" s="20">
        <v>1.157</v>
      </c>
      <c r="R520" s="20">
        <v>1.373</v>
      </c>
      <c r="S520" s="20">
        <v>0.54510000000000003</v>
      </c>
      <c r="T520" s="20">
        <v>0.19500000000000001</v>
      </c>
      <c r="U520" s="20">
        <v>1.3635999999999999</v>
      </c>
      <c r="V520" s="20">
        <v>0.65700000000000003</v>
      </c>
      <c r="W520" s="20">
        <v>2.0663999999999998</v>
      </c>
      <c r="X520" s="20">
        <v>1.0289999999999999</v>
      </c>
      <c r="Y520" s="20">
        <v>2.7372999999999998</v>
      </c>
      <c r="Z520" s="20">
        <v>1.6949999999999998</v>
      </c>
      <c r="AA520" s="20">
        <v>3.8149999999999999</v>
      </c>
      <c r="AB520" s="20">
        <v>2.6269999999999998</v>
      </c>
    </row>
    <row r="521" spans="1:28">
      <c r="A521" s="2">
        <v>41607</v>
      </c>
      <c r="B521" s="20">
        <v>0.25</v>
      </c>
      <c r="C521" s="20">
        <v>4.5600000000000002E-2</v>
      </c>
      <c r="D521" s="20">
        <v>2.3E-2</v>
      </c>
      <c r="E521" s="20">
        <v>0.16825000000000001</v>
      </c>
      <c r="F521" s="20">
        <v>5.5800000000000002E-2</v>
      </c>
      <c r="G521" s="20">
        <v>3.7999999999999999E-2</v>
      </c>
      <c r="H521" s="20">
        <v>0.23910000000000001</v>
      </c>
      <c r="I521" s="20">
        <v>9.64E-2</v>
      </c>
      <c r="J521" s="20">
        <v>4.8000000000000001E-2</v>
      </c>
      <c r="K521" s="20">
        <v>0.3468</v>
      </c>
      <c r="L521" s="20">
        <v>0.1167</v>
      </c>
      <c r="M521" s="20">
        <v>9.1999999999999998E-2</v>
      </c>
      <c r="N521" s="20">
        <v>0.57799999999999996</v>
      </c>
      <c r="O521" s="20">
        <v>0.28139999999999998</v>
      </c>
      <c r="P521" s="20">
        <v>0.11700000000000001</v>
      </c>
      <c r="Q521" s="20">
        <v>1.18</v>
      </c>
      <c r="R521" s="20">
        <v>1.3820000000000001</v>
      </c>
      <c r="S521" s="20">
        <v>0.54490000000000005</v>
      </c>
      <c r="T521" s="20">
        <v>0.192</v>
      </c>
      <c r="U521" s="20">
        <v>1.3700999999999999</v>
      </c>
      <c r="V521" s="20">
        <v>0.65200000000000002</v>
      </c>
      <c r="W521" s="20">
        <v>2.0916999999999999</v>
      </c>
      <c r="X521" s="20">
        <v>1.026</v>
      </c>
      <c r="Y521" s="20">
        <v>2.7444999999999999</v>
      </c>
      <c r="Z521" s="20">
        <v>1.6930000000000001</v>
      </c>
      <c r="AA521" s="20">
        <v>3.8106</v>
      </c>
      <c r="AB521" s="20">
        <v>2.6150000000000002</v>
      </c>
    </row>
    <row r="522" spans="1:28">
      <c r="A522" s="2">
        <v>41610</v>
      </c>
      <c r="B522" s="20">
        <v>0.25</v>
      </c>
      <c r="C522" s="20">
        <v>2.0299999999999999E-2</v>
      </c>
      <c r="D522" s="20">
        <v>2.5999999999999999E-2</v>
      </c>
      <c r="E522" s="20">
        <v>0.16825000000000001</v>
      </c>
      <c r="F522" s="20">
        <v>5.0700000000000002E-2</v>
      </c>
      <c r="G522" s="20">
        <v>3.4000000000000002E-2</v>
      </c>
      <c r="H522" s="20">
        <v>0.23885000000000001</v>
      </c>
      <c r="I522" s="20">
        <v>9.64E-2</v>
      </c>
      <c r="J522" s="20">
        <v>5.5E-2</v>
      </c>
      <c r="K522" s="20">
        <v>0.3463</v>
      </c>
      <c r="L522" s="20">
        <v>0.1116</v>
      </c>
      <c r="M522" s="20">
        <v>9.7000000000000003E-2</v>
      </c>
      <c r="N522" s="20">
        <v>0.57699999999999996</v>
      </c>
      <c r="O522" s="20">
        <v>0.28539999999999999</v>
      </c>
      <c r="P522" s="20">
        <v>0.129</v>
      </c>
      <c r="Q522" s="20">
        <v>1.212</v>
      </c>
      <c r="R522" s="20">
        <v>1.427</v>
      </c>
      <c r="S522" s="20">
        <v>0.55810000000000004</v>
      </c>
      <c r="T522" s="20">
        <v>0.21299999999999999</v>
      </c>
      <c r="U522" s="20">
        <v>1.4126000000000001</v>
      </c>
      <c r="V522" s="20">
        <v>0.68700000000000006</v>
      </c>
      <c r="W522" s="20">
        <v>2.1451000000000002</v>
      </c>
      <c r="X522" s="20">
        <v>1.069</v>
      </c>
      <c r="Y522" s="20">
        <v>2.7951000000000001</v>
      </c>
      <c r="Z522" s="20">
        <v>1.744</v>
      </c>
      <c r="AA522" s="20">
        <v>3.8559999999999999</v>
      </c>
      <c r="AB522" s="20">
        <v>2.6440000000000001</v>
      </c>
    </row>
    <row r="523" spans="1:28">
      <c r="A523" s="2">
        <v>41611</v>
      </c>
      <c r="B523" s="20">
        <v>0.25</v>
      </c>
      <c r="C523" s="20">
        <v>2.53E-2</v>
      </c>
      <c r="D523" s="20">
        <v>0.03</v>
      </c>
      <c r="E523" s="20">
        <v>0.16750000000000001</v>
      </c>
      <c r="F523" s="20">
        <v>3.5499999999999997E-2</v>
      </c>
      <c r="G523" s="20">
        <v>0.03</v>
      </c>
      <c r="H523" s="20">
        <v>0.24129999999999999</v>
      </c>
      <c r="I523" s="20">
        <v>9.64E-2</v>
      </c>
      <c r="J523" s="20">
        <v>5.1999999999999998E-2</v>
      </c>
      <c r="K523" s="20">
        <v>0.34449999999999997</v>
      </c>
      <c r="L523" s="20">
        <v>0.1167</v>
      </c>
      <c r="M523" s="20">
        <v>9.6000000000000002E-2</v>
      </c>
      <c r="N523" s="20">
        <v>0.57569999999999999</v>
      </c>
      <c r="O523" s="20">
        <v>0.28549999999999998</v>
      </c>
      <c r="P523" s="20">
        <v>0.124</v>
      </c>
      <c r="Q523" s="20">
        <v>1.1870000000000001</v>
      </c>
      <c r="R523" s="20">
        <v>1.42</v>
      </c>
      <c r="S523" s="20">
        <v>0.55269999999999997</v>
      </c>
      <c r="T523" s="20">
        <v>0.20699999999999999</v>
      </c>
      <c r="U523" s="20">
        <v>1.3948</v>
      </c>
      <c r="V523" s="20">
        <v>0.68</v>
      </c>
      <c r="W523" s="20">
        <v>2.1280999999999999</v>
      </c>
      <c r="X523" s="20">
        <v>1.0589999999999999</v>
      </c>
      <c r="Y523" s="20">
        <v>2.7824999999999998</v>
      </c>
      <c r="Z523" s="20">
        <v>1.7250000000000001</v>
      </c>
      <c r="AA523" s="20">
        <v>3.8444000000000003</v>
      </c>
      <c r="AB523" s="20">
        <v>2.6320000000000001</v>
      </c>
    </row>
    <row r="524" spans="1:28">
      <c r="A524" s="2">
        <v>41612</v>
      </c>
      <c r="B524" s="20">
        <v>0.25</v>
      </c>
      <c r="C524" s="20">
        <v>2.53E-2</v>
      </c>
      <c r="D524" s="20">
        <v>3.5999999999999997E-2</v>
      </c>
      <c r="E524" s="20">
        <v>0.16850000000000001</v>
      </c>
      <c r="F524" s="20">
        <v>4.5600000000000002E-2</v>
      </c>
      <c r="G524" s="20">
        <v>0.04</v>
      </c>
      <c r="H524" s="20">
        <v>0.24185000000000001</v>
      </c>
      <c r="I524" s="20">
        <v>9.1300000000000006E-2</v>
      </c>
      <c r="J524" s="20">
        <v>5.3999999999999999E-2</v>
      </c>
      <c r="K524" s="20">
        <v>0.34449999999999997</v>
      </c>
      <c r="L524" s="20">
        <v>0.12180000000000001</v>
      </c>
      <c r="M524" s="20">
        <v>0.106</v>
      </c>
      <c r="N524" s="20">
        <v>0.57669999999999999</v>
      </c>
      <c r="O524" s="20">
        <v>0.28949999999999998</v>
      </c>
      <c r="P524" s="20">
        <v>0.16700000000000001</v>
      </c>
      <c r="Q524" s="20">
        <v>1.24</v>
      </c>
      <c r="R524" s="20">
        <v>1.476</v>
      </c>
      <c r="S524" s="20">
        <v>0.57140000000000002</v>
      </c>
      <c r="T524" s="20">
        <v>0.254</v>
      </c>
      <c r="U524" s="20">
        <v>1.4405999999999999</v>
      </c>
      <c r="V524" s="20">
        <v>0.75900000000000001</v>
      </c>
      <c r="W524" s="20">
        <v>2.1842000000000001</v>
      </c>
      <c r="X524" s="20">
        <v>1.1419999999999999</v>
      </c>
      <c r="Y524" s="20">
        <v>2.8342000000000001</v>
      </c>
      <c r="Z524" s="20">
        <v>1.8140000000000001</v>
      </c>
      <c r="AA524" s="20">
        <v>3.9011</v>
      </c>
      <c r="AB524" s="20">
        <v>2.7039999999999997</v>
      </c>
    </row>
    <row r="525" spans="1:28">
      <c r="A525" s="2">
        <v>41613</v>
      </c>
      <c r="B525" s="20">
        <v>0.25</v>
      </c>
      <c r="C525" s="20">
        <v>2.0299999999999999E-2</v>
      </c>
      <c r="D525" s="20">
        <v>5.3999999999999999E-2</v>
      </c>
      <c r="E525" s="20">
        <v>0.16785</v>
      </c>
      <c r="F525" s="20">
        <v>5.5800000000000002E-2</v>
      </c>
      <c r="G525" s="20">
        <v>7.3999999999999996E-2</v>
      </c>
      <c r="H525" s="20">
        <v>0.24160000000000001</v>
      </c>
      <c r="I525" s="20">
        <v>9.1300000000000006E-2</v>
      </c>
      <c r="J525" s="20">
        <v>7.0000000000000007E-2</v>
      </c>
      <c r="K525" s="20">
        <v>0.34599999999999997</v>
      </c>
      <c r="L525" s="20">
        <v>0.1167</v>
      </c>
      <c r="M525" s="20">
        <v>0.11799999999999999</v>
      </c>
      <c r="N525" s="20">
        <v>0.57720000000000005</v>
      </c>
      <c r="O525" s="20">
        <v>0.3014</v>
      </c>
      <c r="P525" s="20">
        <v>0.20799999999999999</v>
      </c>
      <c r="Q525" s="20">
        <v>1.3</v>
      </c>
      <c r="R525" s="20">
        <v>1.5449999999999999</v>
      </c>
      <c r="S525" s="20">
        <v>0.59550000000000003</v>
      </c>
      <c r="T525" s="20">
        <v>0.29899999999999999</v>
      </c>
      <c r="U525" s="20">
        <v>1.4849999999999999</v>
      </c>
      <c r="V525" s="20">
        <v>0.82299999999999995</v>
      </c>
      <c r="W525" s="20">
        <v>2.2282000000000002</v>
      </c>
      <c r="X525" s="20">
        <v>1.2949999999999999</v>
      </c>
      <c r="Y525" s="20">
        <v>2.8717000000000001</v>
      </c>
      <c r="Z525" s="20">
        <v>1.861</v>
      </c>
      <c r="AA525" s="20">
        <v>3.9138000000000002</v>
      </c>
      <c r="AB525" s="20">
        <v>2.7279999999999998</v>
      </c>
    </row>
    <row r="526" spans="1:28">
      <c r="A526" s="2">
        <v>41614</v>
      </c>
      <c r="B526" s="20">
        <v>0.25</v>
      </c>
      <c r="C526" s="20">
        <v>2.0299999999999999E-2</v>
      </c>
      <c r="D526" s="20">
        <v>0.06</v>
      </c>
      <c r="E526" s="20">
        <v>0.16950000000000001</v>
      </c>
      <c r="F526" s="20">
        <v>5.5800000000000002E-2</v>
      </c>
      <c r="G526" s="20">
        <v>7.0000000000000007E-2</v>
      </c>
      <c r="H526" s="20">
        <v>0.24085000000000001</v>
      </c>
      <c r="I526" s="20">
        <v>9.1300000000000006E-2</v>
      </c>
      <c r="J526" s="20">
        <v>7.9000000000000001E-2</v>
      </c>
      <c r="K526" s="20">
        <v>0.34449999999999997</v>
      </c>
      <c r="L526" s="20">
        <v>0.12180000000000001</v>
      </c>
      <c r="M526" s="20">
        <v>0.129</v>
      </c>
      <c r="N526" s="20">
        <v>0.57669999999999999</v>
      </c>
      <c r="O526" s="20">
        <v>0.30159999999999998</v>
      </c>
      <c r="P526" s="20">
        <v>0.216</v>
      </c>
      <c r="Q526" s="20">
        <v>1.24</v>
      </c>
      <c r="R526" s="20">
        <v>1.508</v>
      </c>
      <c r="S526" s="20">
        <v>0.60880000000000001</v>
      </c>
      <c r="T526" s="20">
        <v>0.29799999999999999</v>
      </c>
      <c r="U526" s="20">
        <v>1.4870000000000001</v>
      </c>
      <c r="V526" s="20">
        <v>0.80700000000000005</v>
      </c>
      <c r="W526" s="20">
        <v>2.2187000000000001</v>
      </c>
      <c r="X526" s="20">
        <v>1.2749999999999999</v>
      </c>
      <c r="Y526" s="20">
        <v>2.8552999999999997</v>
      </c>
      <c r="Z526" s="20">
        <v>1.8420000000000001</v>
      </c>
      <c r="AA526" s="20">
        <v>3.8893</v>
      </c>
      <c r="AB526" s="20">
        <v>2.7029999999999998</v>
      </c>
    </row>
    <row r="527" spans="1:28">
      <c r="A527" s="2">
        <v>41617</v>
      </c>
      <c r="B527" s="20">
        <v>0.25</v>
      </c>
      <c r="C527" s="20">
        <v>2.0299999999999999E-2</v>
      </c>
      <c r="D527" s="20">
        <v>3.5999999999999997E-2</v>
      </c>
      <c r="E527" s="20">
        <v>0.1706</v>
      </c>
      <c r="F527" s="20">
        <v>5.0700000000000002E-2</v>
      </c>
      <c r="G527" s="20">
        <v>7.4999999999999997E-2</v>
      </c>
      <c r="H527" s="20">
        <v>0.24260000000000001</v>
      </c>
      <c r="I527" s="20">
        <v>9.1300000000000006E-2</v>
      </c>
      <c r="J527" s="20">
        <v>9.1999999999999998E-2</v>
      </c>
      <c r="K527" s="20">
        <v>0.34200000000000003</v>
      </c>
      <c r="L527" s="20">
        <v>0.1116</v>
      </c>
      <c r="M527" s="20">
        <v>0.14000000000000001</v>
      </c>
      <c r="N527" s="20">
        <v>0.5736</v>
      </c>
      <c r="O527" s="20">
        <v>0.29770000000000002</v>
      </c>
      <c r="P527" s="20">
        <v>0.22600000000000001</v>
      </c>
      <c r="Q527" s="20">
        <v>1.163</v>
      </c>
      <c r="R527" s="20">
        <v>1.448</v>
      </c>
      <c r="S527" s="20">
        <v>0.60880000000000001</v>
      </c>
      <c r="T527" s="20">
        <v>0.30399999999999999</v>
      </c>
      <c r="U527" s="20">
        <v>1.4822</v>
      </c>
      <c r="V527" s="20">
        <v>0.80300000000000005</v>
      </c>
      <c r="W527" s="20">
        <v>2.2040999999999999</v>
      </c>
      <c r="X527" s="20">
        <v>1.272</v>
      </c>
      <c r="Y527" s="20">
        <v>2.8388999999999998</v>
      </c>
      <c r="Z527" s="20">
        <v>1.839</v>
      </c>
      <c r="AA527" s="20">
        <v>3.8712999999999997</v>
      </c>
      <c r="AB527" s="20">
        <v>2.7039999999999997</v>
      </c>
    </row>
    <row r="528" spans="1:28">
      <c r="A528" s="2">
        <v>41618</v>
      </c>
      <c r="B528" s="20">
        <v>0.25</v>
      </c>
      <c r="C528" s="20">
        <v>2.0299999999999999E-2</v>
      </c>
      <c r="D528" s="20">
        <v>2.7E-2</v>
      </c>
      <c r="E528" s="20">
        <v>0.16935</v>
      </c>
      <c r="F528" s="20">
        <v>6.59E-2</v>
      </c>
      <c r="G528" s="20">
        <v>7.5999999999999998E-2</v>
      </c>
      <c r="H528" s="20">
        <v>0.24185000000000001</v>
      </c>
      <c r="I528" s="20">
        <v>9.1300000000000006E-2</v>
      </c>
      <c r="J528" s="20">
        <v>9.2999999999999999E-2</v>
      </c>
      <c r="K528" s="20">
        <v>0.34399999999999997</v>
      </c>
      <c r="L528" s="20">
        <v>0.1065</v>
      </c>
      <c r="M528" s="20">
        <v>0.13600000000000001</v>
      </c>
      <c r="N528" s="20">
        <v>0.57330000000000003</v>
      </c>
      <c r="O528" s="20">
        <v>0.29780000000000001</v>
      </c>
      <c r="P528" s="20">
        <v>0.219</v>
      </c>
      <c r="Q528" s="20">
        <v>1.1140000000000001</v>
      </c>
      <c r="R528" s="20">
        <v>1.361</v>
      </c>
      <c r="S528" s="20">
        <v>0.58989999999999998</v>
      </c>
      <c r="T528" s="20">
        <v>0.29799999999999999</v>
      </c>
      <c r="U528" s="20">
        <v>1.4527000000000001</v>
      </c>
      <c r="V528" s="20">
        <v>0.80100000000000005</v>
      </c>
      <c r="W528" s="20">
        <v>2.165</v>
      </c>
      <c r="X528" s="20">
        <v>1.2690000000000001</v>
      </c>
      <c r="Y528" s="20">
        <v>2.8006000000000002</v>
      </c>
      <c r="Z528" s="20">
        <v>1.835</v>
      </c>
      <c r="AA528" s="20">
        <v>3.8380999999999998</v>
      </c>
      <c r="AB528" s="20">
        <v>2.706</v>
      </c>
    </row>
    <row r="529" spans="1:28">
      <c r="A529" s="2">
        <v>41619</v>
      </c>
      <c r="B529" s="20">
        <v>0.25</v>
      </c>
      <c r="C529" s="20">
        <v>2.0299999999999999E-2</v>
      </c>
      <c r="D529" s="20">
        <v>3.3000000000000002E-2</v>
      </c>
      <c r="E529" s="20">
        <v>0.16735</v>
      </c>
      <c r="F529" s="20">
        <v>6.59E-2</v>
      </c>
      <c r="G529" s="20">
        <v>9.2999999999999999E-2</v>
      </c>
      <c r="H529" s="20">
        <v>0.24385000000000001</v>
      </c>
      <c r="I529" s="20">
        <v>9.1300000000000006E-2</v>
      </c>
      <c r="J529" s="20">
        <v>0.10199999999999999</v>
      </c>
      <c r="K529" s="20">
        <v>0.34379999999999999</v>
      </c>
      <c r="L529" s="20">
        <v>0.13189999999999999</v>
      </c>
      <c r="M529" s="20">
        <v>0.15</v>
      </c>
      <c r="N529" s="20">
        <v>0.57430000000000003</v>
      </c>
      <c r="O529" s="20">
        <v>0.30580000000000002</v>
      </c>
      <c r="P529" s="20">
        <v>0.23200000000000001</v>
      </c>
      <c r="Q529" s="20">
        <v>1.1280000000000001</v>
      </c>
      <c r="R529" s="20">
        <v>1.3380000000000001</v>
      </c>
      <c r="S529" s="20">
        <v>0.64610000000000001</v>
      </c>
      <c r="T529" s="20">
        <v>0.309</v>
      </c>
      <c r="U529" s="20">
        <v>1.5005999999999999</v>
      </c>
      <c r="V529" s="20">
        <v>0.79300000000000004</v>
      </c>
      <c r="W529" s="20">
        <v>2.2164999999999999</v>
      </c>
      <c r="X529" s="20">
        <v>1.2549999999999999</v>
      </c>
      <c r="Y529" s="20">
        <v>2.8534999999999999</v>
      </c>
      <c r="Z529" s="20">
        <v>1.8140000000000001</v>
      </c>
      <c r="AA529" s="20">
        <v>3.8856999999999999</v>
      </c>
      <c r="AB529" s="20">
        <v>2.681</v>
      </c>
    </row>
    <row r="530" spans="1:28">
      <c r="A530" s="2">
        <v>41620</v>
      </c>
      <c r="B530" s="20">
        <v>0.25</v>
      </c>
      <c r="C530" s="20">
        <v>0</v>
      </c>
      <c r="D530" s="20">
        <v>5.3999999999999999E-2</v>
      </c>
      <c r="E530" s="20">
        <v>0.1666</v>
      </c>
      <c r="F530" s="20">
        <v>6.59E-2</v>
      </c>
      <c r="G530" s="20">
        <v>0.109</v>
      </c>
      <c r="H530" s="20">
        <v>0.24285000000000001</v>
      </c>
      <c r="I530" s="20">
        <v>8.6199999999999999E-2</v>
      </c>
      <c r="J530" s="20">
        <v>0.12</v>
      </c>
      <c r="K530" s="20">
        <v>0.34410000000000002</v>
      </c>
      <c r="L530" s="20">
        <v>0.13189999999999999</v>
      </c>
      <c r="M530" s="20">
        <v>0.16300000000000001</v>
      </c>
      <c r="N530" s="20">
        <v>0.57630000000000003</v>
      </c>
      <c r="O530" s="20">
        <v>0.32190000000000002</v>
      </c>
      <c r="P530" s="20">
        <v>0.253</v>
      </c>
      <c r="Q530" s="20">
        <v>1.1739999999999999</v>
      </c>
      <c r="R530" s="20">
        <v>1.401</v>
      </c>
      <c r="S530" s="20">
        <v>0.67249999999999999</v>
      </c>
      <c r="T530" s="20">
        <v>0.33200000000000002</v>
      </c>
      <c r="U530" s="20">
        <v>1.5338000000000001</v>
      </c>
      <c r="V530" s="20">
        <v>0.82699999999999996</v>
      </c>
      <c r="W530" s="20">
        <v>2.2410999999999999</v>
      </c>
      <c r="X530" s="20">
        <v>1.286</v>
      </c>
      <c r="Y530" s="20">
        <v>2.8773</v>
      </c>
      <c r="Z530" s="20">
        <v>1.839</v>
      </c>
      <c r="AA530" s="20">
        <v>3.8938000000000001</v>
      </c>
      <c r="AB530" s="20">
        <v>2.6890000000000001</v>
      </c>
    </row>
    <row r="531" spans="1:28">
      <c r="A531" s="2">
        <v>41621</v>
      </c>
      <c r="B531" s="20">
        <v>0.25</v>
      </c>
      <c r="C531" s="20">
        <v>5.1000000000000004E-3</v>
      </c>
      <c r="D531" s="20">
        <v>7.4999999999999997E-2</v>
      </c>
      <c r="E531" s="20">
        <v>0.16400000000000001</v>
      </c>
      <c r="F531" s="20">
        <v>6.08E-2</v>
      </c>
      <c r="G531" s="20">
        <v>0.106</v>
      </c>
      <c r="H531" s="20">
        <v>0.24385000000000001</v>
      </c>
      <c r="I531" s="20">
        <v>8.1100000000000005E-2</v>
      </c>
      <c r="J531" s="20">
        <v>0.126</v>
      </c>
      <c r="K531" s="20">
        <v>0.34539999999999998</v>
      </c>
      <c r="L531" s="20">
        <v>0.13189999999999999</v>
      </c>
      <c r="M531" s="20">
        <v>0.159</v>
      </c>
      <c r="N531" s="20">
        <v>0.5806</v>
      </c>
      <c r="O531" s="20">
        <v>0.32419999999999999</v>
      </c>
      <c r="P531" s="20">
        <v>0.246</v>
      </c>
      <c r="Q531" s="20">
        <v>1.1539999999999999</v>
      </c>
      <c r="R531" s="20">
        <v>1.393</v>
      </c>
      <c r="S531" s="20">
        <v>0.67249999999999999</v>
      </c>
      <c r="T531" s="20">
        <v>0.32500000000000001</v>
      </c>
      <c r="U531" s="20">
        <v>1.5291999999999999</v>
      </c>
      <c r="V531" s="20">
        <v>0.81499999999999995</v>
      </c>
      <c r="W531" s="20">
        <v>2.2389000000000001</v>
      </c>
      <c r="X531" s="20">
        <v>1.28</v>
      </c>
      <c r="Y531" s="20">
        <v>2.8646000000000003</v>
      </c>
      <c r="Z531" s="20">
        <v>1.8279999999999998</v>
      </c>
      <c r="AA531" s="20">
        <v>3.8731</v>
      </c>
      <c r="AB531" s="20">
        <v>2.6779999999999999</v>
      </c>
    </row>
    <row r="532" spans="1:28">
      <c r="A532" s="2">
        <v>41624</v>
      </c>
      <c r="B532" s="20">
        <v>0.25</v>
      </c>
      <c r="C532" s="20">
        <v>5.1000000000000004E-3</v>
      </c>
      <c r="D532" s="20">
        <v>7.0999999999999994E-2</v>
      </c>
      <c r="E532" s="20">
        <v>0.16500000000000001</v>
      </c>
      <c r="F532" s="20">
        <v>6.08E-2</v>
      </c>
      <c r="G532" s="20">
        <v>0.129</v>
      </c>
      <c r="H532" s="20">
        <v>0.24285000000000001</v>
      </c>
      <c r="I532" s="20">
        <v>8.1100000000000005E-2</v>
      </c>
      <c r="J532" s="20">
        <v>0.13400000000000001</v>
      </c>
      <c r="K532" s="20">
        <v>0.34539999999999998</v>
      </c>
      <c r="L532" s="20">
        <v>0.13189999999999999</v>
      </c>
      <c r="M532" s="20">
        <v>0.16700000000000001</v>
      </c>
      <c r="N532" s="20">
        <v>0.5796</v>
      </c>
      <c r="O532" s="20">
        <v>0.33029999999999998</v>
      </c>
      <c r="P532" s="20">
        <v>0.254</v>
      </c>
      <c r="Q532" s="20">
        <v>1.141</v>
      </c>
      <c r="R532" s="20">
        <v>1.35</v>
      </c>
      <c r="S532" s="20">
        <v>0.67249999999999999</v>
      </c>
      <c r="T532" s="20">
        <v>0.33100000000000002</v>
      </c>
      <c r="U532" s="20">
        <v>1.5327</v>
      </c>
      <c r="V532" s="20">
        <v>0.82399999999999995</v>
      </c>
      <c r="W532" s="20">
        <v>2.2463000000000002</v>
      </c>
      <c r="X532" s="20">
        <v>1.2909999999999999</v>
      </c>
      <c r="Y532" s="20">
        <v>2.8784000000000001</v>
      </c>
      <c r="Z532" s="20">
        <v>1.835</v>
      </c>
      <c r="AA532" s="20">
        <v>3.8938000000000001</v>
      </c>
      <c r="AB532" s="20">
        <v>2.68</v>
      </c>
    </row>
    <row r="533" spans="1:28">
      <c r="A533" s="2">
        <v>41625</v>
      </c>
      <c r="B533" s="20">
        <v>0.25</v>
      </c>
      <c r="C533" s="20">
        <v>1.01E-2</v>
      </c>
      <c r="D533" s="20">
        <v>0.06</v>
      </c>
      <c r="E533" s="20">
        <v>0.1663</v>
      </c>
      <c r="F533" s="20">
        <v>6.08E-2</v>
      </c>
      <c r="G533" s="20">
        <v>0.113</v>
      </c>
      <c r="H533" s="20">
        <v>0.24435000000000001</v>
      </c>
      <c r="I533" s="20">
        <v>8.6199999999999999E-2</v>
      </c>
      <c r="J533" s="20">
        <v>0.11799999999999999</v>
      </c>
      <c r="K533" s="20">
        <v>0.34789999999999999</v>
      </c>
      <c r="L533" s="20">
        <v>0.12690000000000001</v>
      </c>
      <c r="M533" s="20">
        <v>0.161</v>
      </c>
      <c r="N533" s="20">
        <v>0.5806</v>
      </c>
      <c r="O533" s="20">
        <v>0.31840000000000002</v>
      </c>
      <c r="P533" s="20">
        <v>0.23100000000000001</v>
      </c>
      <c r="Q533" s="20">
        <v>1.139</v>
      </c>
      <c r="R533" s="20">
        <v>1.365</v>
      </c>
      <c r="S533" s="20">
        <v>0.64349999999999996</v>
      </c>
      <c r="T533" s="20">
        <v>0.314</v>
      </c>
      <c r="U533" s="20">
        <v>1.4948000000000001</v>
      </c>
      <c r="V533" s="20">
        <v>0.80700000000000005</v>
      </c>
      <c r="W533" s="20">
        <v>2.1997</v>
      </c>
      <c r="X533" s="20">
        <v>1.278</v>
      </c>
      <c r="Y533" s="20">
        <v>2.8353999999999999</v>
      </c>
      <c r="Z533" s="20">
        <v>1.827</v>
      </c>
      <c r="AA533" s="20">
        <v>3.8658999999999999</v>
      </c>
      <c r="AB533" s="20">
        <v>2.6760000000000002</v>
      </c>
    </row>
    <row r="534" spans="1:28">
      <c r="A534" s="2">
        <v>41626</v>
      </c>
      <c r="B534" s="20">
        <v>0.25</v>
      </c>
      <c r="C534" s="20">
        <v>1.52E-2</v>
      </c>
      <c r="D534" s="20">
        <v>4.2000000000000003E-2</v>
      </c>
      <c r="E534" s="20">
        <v>0.1668</v>
      </c>
      <c r="F534" s="20">
        <v>6.08E-2</v>
      </c>
      <c r="G534" s="20">
        <v>0.105</v>
      </c>
      <c r="H534" s="20">
        <v>0.24510000000000001</v>
      </c>
      <c r="I534" s="20">
        <v>8.6199999999999999E-2</v>
      </c>
      <c r="J534" s="20">
        <v>0.108</v>
      </c>
      <c r="K534" s="20">
        <v>0.34689999999999999</v>
      </c>
      <c r="L534" s="20">
        <v>0.12690000000000001</v>
      </c>
      <c r="M534" s="20">
        <v>0.153</v>
      </c>
      <c r="N534" s="20">
        <v>0.57809999999999995</v>
      </c>
      <c r="O534" s="20">
        <v>0.33239999999999997</v>
      </c>
      <c r="P534" s="20">
        <v>0.23499999999999999</v>
      </c>
      <c r="Q534" s="20">
        <v>1.1659999999999999</v>
      </c>
      <c r="R534" s="20">
        <v>1.3879999999999999</v>
      </c>
      <c r="S534" s="20">
        <v>0.64349999999999996</v>
      </c>
      <c r="T534" s="20">
        <v>0.32200000000000001</v>
      </c>
      <c r="U534" s="20">
        <v>1.5413000000000001</v>
      </c>
      <c r="V534" s="20">
        <v>0.84699999999999998</v>
      </c>
      <c r="W534" s="20">
        <v>2.2662</v>
      </c>
      <c r="X534" s="20">
        <v>1.3069999999999999</v>
      </c>
      <c r="Y534" s="20">
        <v>2.8931</v>
      </c>
      <c r="Z534" s="20">
        <v>1.847</v>
      </c>
      <c r="AA534" s="20">
        <v>3.9064999999999999</v>
      </c>
      <c r="AB534" s="20">
        <v>2.673</v>
      </c>
    </row>
    <row r="535" spans="1:28">
      <c r="A535" s="2">
        <v>41627</v>
      </c>
      <c r="B535" s="20">
        <v>0.25</v>
      </c>
      <c r="C535" s="20">
        <v>0</v>
      </c>
      <c r="D535" s="20">
        <v>3.1E-2</v>
      </c>
      <c r="E535" s="20">
        <v>0.16450000000000001</v>
      </c>
      <c r="F535" s="20">
        <v>6.59E-2</v>
      </c>
      <c r="G535" s="20">
        <v>7.6999999999999999E-2</v>
      </c>
      <c r="H535" s="20">
        <v>0.24585000000000001</v>
      </c>
      <c r="I535" s="20">
        <v>8.6199999999999999E-2</v>
      </c>
      <c r="J535" s="20">
        <v>8.8999999999999996E-2</v>
      </c>
      <c r="K535" s="20">
        <v>0.34789999999999999</v>
      </c>
      <c r="L535" s="20">
        <v>0.12690000000000001</v>
      </c>
      <c r="M535" s="20">
        <v>0.129</v>
      </c>
      <c r="N535" s="20">
        <v>0.5806</v>
      </c>
      <c r="O535" s="20">
        <v>0.36380000000000001</v>
      </c>
      <c r="P535" s="20">
        <v>0.217</v>
      </c>
      <c r="Q535" s="20">
        <v>1.173</v>
      </c>
      <c r="R535" s="20">
        <v>1.3780000000000001</v>
      </c>
      <c r="S535" s="20">
        <v>0.69910000000000005</v>
      </c>
      <c r="T535" s="20">
        <v>0.314</v>
      </c>
      <c r="U535" s="20">
        <v>1.6372</v>
      </c>
      <c r="V535" s="20">
        <v>0.86199999999999999</v>
      </c>
      <c r="W535" s="20">
        <v>2.3231999999999999</v>
      </c>
      <c r="X535" s="20">
        <v>1.325</v>
      </c>
      <c r="Y535" s="20">
        <v>2.9291</v>
      </c>
      <c r="Z535" s="20">
        <v>1.871</v>
      </c>
      <c r="AA535" s="20">
        <v>3.9093</v>
      </c>
      <c r="AB535" s="20">
        <v>2.7039999999999997</v>
      </c>
    </row>
    <row r="536" spans="1:28">
      <c r="A536" s="2">
        <v>41628</v>
      </c>
      <c r="B536" s="20">
        <v>0.25</v>
      </c>
      <c r="C536" s="20">
        <v>-5.1000000000000004E-3</v>
      </c>
      <c r="D536" s="20">
        <v>2.5000000000000001E-2</v>
      </c>
      <c r="E536" s="20">
        <v>0.16400000000000001</v>
      </c>
      <c r="F536" s="20">
        <v>5.5800000000000002E-2</v>
      </c>
      <c r="G536" s="20">
        <v>8.7999999999999995E-2</v>
      </c>
      <c r="H536" s="20">
        <v>0.24834999999999999</v>
      </c>
      <c r="I536" s="20">
        <v>7.6100000000000001E-2</v>
      </c>
      <c r="J536" s="20">
        <v>0.1</v>
      </c>
      <c r="K536" s="20">
        <v>0.35039999999999999</v>
      </c>
      <c r="L536" s="20">
        <v>0.12690000000000001</v>
      </c>
      <c r="M536" s="20">
        <v>0.14399999999999999</v>
      </c>
      <c r="N536" s="20">
        <v>0.58409999999999995</v>
      </c>
      <c r="O536" s="20">
        <v>0.37559999999999999</v>
      </c>
      <c r="P536" s="20">
        <v>0.22600000000000001</v>
      </c>
      <c r="Q536" s="20">
        <v>1.1950000000000001</v>
      </c>
      <c r="R536" s="20">
        <v>1.3919999999999999</v>
      </c>
      <c r="S536" s="20">
        <v>0.72589999999999999</v>
      </c>
      <c r="T536" s="20">
        <v>0.32500000000000001</v>
      </c>
      <c r="U536" s="20">
        <v>1.675</v>
      </c>
      <c r="V536" s="20">
        <v>0.88200000000000001</v>
      </c>
      <c r="W536" s="20">
        <v>2.3433999999999999</v>
      </c>
      <c r="X536" s="20">
        <v>1.333</v>
      </c>
      <c r="Y536" s="20">
        <v>2.8885999999999998</v>
      </c>
      <c r="Z536" s="20">
        <v>1.87</v>
      </c>
      <c r="AA536" s="20">
        <v>3.823</v>
      </c>
      <c r="AB536" s="20">
        <v>2.6949999999999998</v>
      </c>
    </row>
    <row r="537" spans="1:28">
      <c r="A537" s="2">
        <v>41631</v>
      </c>
      <c r="B537" s="20">
        <v>0.25</v>
      </c>
      <c r="C537" s="20">
        <v>-5.1000000000000004E-3</v>
      </c>
      <c r="D537" s="20">
        <v>1.9E-2</v>
      </c>
      <c r="E537" s="20">
        <v>0.1646</v>
      </c>
      <c r="F537" s="20">
        <v>6.08E-2</v>
      </c>
      <c r="G537" s="20">
        <v>9.0999999999999998E-2</v>
      </c>
      <c r="H537" s="20">
        <v>0.24585000000000001</v>
      </c>
      <c r="I537" s="20">
        <v>7.6100000000000001E-2</v>
      </c>
      <c r="J537" s="20">
        <v>9.2999999999999999E-2</v>
      </c>
      <c r="K537" s="20">
        <v>0.34939999999999999</v>
      </c>
      <c r="L537" s="20">
        <v>0.12180000000000001</v>
      </c>
      <c r="M537" s="20">
        <v>0.14499999999999999</v>
      </c>
      <c r="N537" s="20">
        <v>0.58360000000000001</v>
      </c>
      <c r="O537" s="20">
        <v>0.38340000000000002</v>
      </c>
      <c r="P537" s="20">
        <v>0.22900000000000001</v>
      </c>
      <c r="Q537" s="20">
        <v>1.2709999999999999</v>
      </c>
      <c r="R537" s="20">
        <v>1.4510000000000001</v>
      </c>
      <c r="S537" s="20">
        <v>0.75800000000000001</v>
      </c>
      <c r="T537" s="20">
        <v>0.32800000000000001</v>
      </c>
      <c r="U537" s="20">
        <v>1.6964000000000001</v>
      </c>
      <c r="V537" s="20">
        <v>0.88700000000000001</v>
      </c>
      <c r="W537" s="20">
        <v>2.3847</v>
      </c>
      <c r="X537" s="20">
        <v>1.341</v>
      </c>
      <c r="Y537" s="20">
        <v>2.9274</v>
      </c>
      <c r="Z537" s="20">
        <v>1.8820000000000001</v>
      </c>
      <c r="AA537" s="20">
        <v>3.8489</v>
      </c>
      <c r="AB537" s="20">
        <v>2.6959999999999997</v>
      </c>
    </row>
    <row r="538" spans="1:28">
      <c r="A538" s="2">
        <v>41632</v>
      </c>
      <c r="B538" s="20">
        <v>0.25</v>
      </c>
      <c r="C538" s="20">
        <v>5.1000000000000004E-3</v>
      </c>
      <c r="D538" s="20">
        <v>2.3E-2</v>
      </c>
      <c r="E538" s="20">
        <v>0.16700000000000001</v>
      </c>
      <c r="F538" s="20">
        <v>6.59E-2</v>
      </c>
      <c r="G538" s="20">
        <v>0.14499999999999999</v>
      </c>
      <c r="H538" s="20">
        <v>0.24685000000000001</v>
      </c>
      <c r="I538" s="20">
        <v>8.6199999999999999E-2</v>
      </c>
      <c r="J538" s="20">
        <v>9.5000000000000001E-2</v>
      </c>
      <c r="K538" s="20">
        <v>0.34939999999999999</v>
      </c>
      <c r="L538" s="20">
        <v>0.12180000000000001</v>
      </c>
      <c r="M538" s="20">
        <v>0.156</v>
      </c>
      <c r="N538" s="20">
        <v>0.58360000000000001</v>
      </c>
      <c r="O538" s="20">
        <v>0.3952</v>
      </c>
      <c r="P538" s="20">
        <v>0.23</v>
      </c>
      <c r="Q538" s="20">
        <v>1.2589999999999999</v>
      </c>
      <c r="R538" s="20">
        <v>1.4490000000000001</v>
      </c>
      <c r="S538" s="20">
        <v>0.78500000000000003</v>
      </c>
      <c r="T538" s="20">
        <v>0.32700000000000001</v>
      </c>
      <c r="U538" s="20">
        <v>1.7326000000000001</v>
      </c>
      <c r="V538" s="20">
        <v>0.88800000000000001</v>
      </c>
      <c r="W538" s="20">
        <v>2.4262999999999999</v>
      </c>
      <c r="X538" s="20">
        <v>1.3420000000000001</v>
      </c>
      <c r="Y538" s="20">
        <v>2.9775</v>
      </c>
      <c r="Z538" s="20">
        <v>1.8919999999999999</v>
      </c>
      <c r="AA538" s="20">
        <v>3.8929999999999998</v>
      </c>
      <c r="AB538" s="20">
        <v>2.698</v>
      </c>
    </row>
    <row r="539" spans="1:28">
      <c r="A539" s="2">
        <v>41633</v>
      </c>
      <c r="B539" s="20">
        <v>0.25</v>
      </c>
      <c r="C539" s="20">
        <v>5.1000000000000004E-3</v>
      </c>
      <c r="D539" s="20">
        <v>2.3E-2</v>
      </c>
      <c r="E539" s="20">
        <v>0.16700000000000001</v>
      </c>
      <c r="F539" s="20">
        <v>6.59E-2</v>
      </c>
      <c r="G539" s="20">
        <v>0.14499999999999999</v>
      </c>
      <c r="H539" s="20">
        <v>0.24685000000000001</v>
      </c>
      <c r="I539" s="20">
        <v>8.6199999999999999E-2</v>
      </c>
      <c r="J539" s="20">
        <v>9.5000000000000001E-2</v>
      </c>
      <c r="K539" s="20">
        <v>0.34939999999999999</v>
      </c>
      <c r="L539" s="20">
        <v>0.12180000000000001</v>
      </c>
      <c r="M539" s="20">
        <v>0.156</v>
      </c>
      <c r="N539" s="20">
        <v>0.58360000000000001</v>
      </c>
      <c r="O539" s="20">
        <v>0.3952</v>
      </c>
      <c r="P539" s="20">
        <v>0.23</v>
      </c>
      <c r="Q539" s="20">
        <v>1.2589999999999999</v>
      </c>
      <c r="R539" s="20">
        <v>1.4490000000000001</v>
      </c>
      <c r="S539" s="20">
        <v>0.78500000000000003</v>
      </c>
      <c r="T539" s="20">
        <v>0.32700000000000001</v>
      </c>
      <c r="U539" s="20">
        <v>1.7326000000000001</v>
      </c>
      <c r="V539" s="20">
        <v>0.88800000000000001</v>
      </c>
      <c r="W539" s="20">
        <v>2.4262999999999999</v>
      </c>
      <c r="X539" s="20">
        <v>1.3420000000000001</v>
      </c>
      <c r="Y539" s="20">
        <v>2.9775</v>
      </c>
      <c r="Z539" s="20">
        <v>1.8919999999999999</v>
      </c>
      <c r="AA539" s="20">
        <v>3.8929999999999998</v>
      </c>
      <c r="AB539" s="20">
        <v>2.698</v>
      </c>
    </row>
    <row r="540" spans="1:28">
      <c r="A540" s="2">
        <v>41634</v>
      </c>
      <c r="B540" s="20">
        <v>0.25</v>
      </c>
      <c r="C540" s="20">
        <v>-5.1000000000000004E-3</v>
      </c>
      <c r="D540" s="20">
        <v>2.3E-2</v>
      </c>
      <c r="E540" s="20">
        <v>0.16700000000000001</v>
      </c>
      <c r="F540" s="20">
        <v>6.08E-2</v>
      </c>
      <c r="G540" s="20">
        <v>0.14499999999999999</v>
      </c>
      <c r="H540" s="20">
        <v>0.24685000000000001</v>
      </c>
      <c r="I540" s="20">
        <v>8.1100000000000005E-2</v>
      </c>
      <c r="J540" s="20">
        <v>9.5000000000000001E-2</v>
      </c>
      <c r="K540" s="20">
        <v>0.34939999999999999</v>
      </c>
      <c r="L540" s="20">
        <v>0.1167</v>
      </c>
      <c r="M540" s="20">
        <v>0.156</v>
      </c>
      <c r="N540" s="20">
        <v>0.58360000000000001</v>
      </c>
      <c r="O540" s="20">
        <v>0.40699999999999997</v>
      </c>
      <c r="P540" s="20">
        <v>0.23</v>
      </c>
      <c r="Q540" s="20">
        <v>1.2589999999999999</v>
      </c>
      <c r="R540" s="20">
        <v>1.4490000000000001</v>
      </c>
      <c r="S540" s="20">
        <v>0.78779999999999994</v>
      </c>
      <c r="T540" s="20">
        <v>0.32700000000000001</v>
      </c>
      <c r="U540" s="20">
        <v>1.7425000000000002</v>
      </c>
      <c r="V540" s="20">
        <v>0.88800000000000001</v>
      </c>
      <c r="W540" s="20">
        <v>2.4384999999999999</v>
      </c>
      <c r="X540" s="20">
        <v>1.3420000000000001</v>
      </c>
      <c r="Y540" s="20">
        <v>2.9904999999999999</v>
      </c>
      <c r="Z540" s="20">
        <v>1.8919999999999999</v>
      </c>
      <c r="AA540" s="20">
        <v>3.9239000000000002</v>
      </c>
      <c r="AB540" s="20">
        <v>2.698</v>
      </c>
    </row>
    <row r="541" spans="1:28">
      <c r="A541" s="2">
        <v>41635</v>
      </c>
      <c r="B541" s="20">
        <v>0.25</v>
      </c>
      <c r="C541" s="20">
        <v>0</v>
      </c>
      <c r="D541" s="20">
        <v>2.4E-2</v>
      </c>
      <c r="E541" s="20">
        <v>0.16900000000000001</v>
      </c>
      <c r="F541" s="20">
        <v>6.08E-2</v>
      </c>
      <c r="G541" s="20">
        <v>8.5999999999999993E-2</v>
      </c>
      <c r="H541" s="20">
        <v>0.24660000000000001</v>
      </c>
      <c r="I541" s="20">
        <v>7.6100000000000001E-2</v>
      </c>
      <c r="J541" s="20">
        <v>9.0999999999999998E-2</v>
      </c>
      <c r="K541" s="20">
        <v>0.34899999999999998</v>
      </c>
      <c r="L541" s="20">
        <v>0.1116</v>
      </c>
      <c r="M541" s="20">
        <v>0.13500000000000001</v>
      </c>
      <c r="N541" s="20">
        <v>0.58309999999999995</v>
      </c>
      <c r="O541" s="20">
        <v>0.38740000000000002</v>
      </c>
      <c r="P541" s="20">
        <v>0.24299999999999999</v>
      </c>
      <c r="Q541" s="20">
        <v>1.3</v>
      </c>
      <c r="R541" s="20">
        <v>1.454</v>
      </c>
      <c r="S541" s="20">
        <v>0.7722</v>
      </c>
      <c r="T541" s="20">
        <v>0.35699999999999998</v>
      </c>
      <c r="U541" s="20">
        <v>1.7342</v>
      </c>
      <c r="V541" s="20">
        <v>0.95799999999999996</v>
      </c>
      <c r="W541" s="20">
        <v>2.4384999999999999</v>
      </c>
      <c r="X541" s="20">
        <v>1.4179999999999999</v>
      </c>
      <c r="Y541" s="20">
        <v>3</v>
      </c>
      <c r="Z541" s="20">
        <v>1.956</v>
      </c>
      <c r="AA541" s="20">
        <v>3.9367000000000001</v>
      </c>
      <c r="AB541" s="20">
        <v>2.7629999999999999</v>
      </c>
    </row>
    <row r="542" spans="1:28">
      <c r="A542" s="2">
        <v>41638</v>
      </c>
      <c r="B542" s="20">
        <v>0.25</v>
      </c>
      <c r="C542" s="20">
        <v>-5.1000000000000004E-3</v>
      </c>
      <c r="D542" s="20">
        <v>0</v>
      </c>
      <c r="E542" s="20">
        <v>0.17019999999999999</v>
      </c>
      <c r="F542" s="20">
        <v>6.08E-2</v>
      </c>
      <c r="G542" s="20">
        <v>7.2999999999999995E-2</v>
      </c>
      <c r="H542" s="20">
        <v>0.24660000000000001</v>
      </c>
      <c r="I542" s="20">
        <v>8.1100000000000005E-2</v>
      </c>
      <c r="J542" s="20">
        <v>8.6999999999999994E-2</v>
      </c>
      <c r="K542" s="20">
        <v>0.34849999999999998</v>
      </c>
      <c r="L542" s="20">
        <v>0.1116</v>
      </c>
      <c r="M542" s="20">
        <v>0.13600000000000001</v>
      </c>
      <c r="N542" s="20">
        <v>0.58309999999999995</v>
      </c>
      <c r="O542" s="20">
        <v>0.3795</v>
      </c>
      <c r="P542" s="20">
        <v>0.21</v>
      </c>
      <c r="Q542" s="20">
        <v>1.206</v>
      </c>
      <c r="R542" s="20">
        <v>1.383</v>
      </c>
      <c r="S542" s="20">
        <v>0.75349999999999995</v>
      </c>
      <c r="T542" s="20">
        <v>0.32800000000000001</v>
      </c>
      <c r="U542" s="20">
        <v>1.7029000000000001</v>
      </c>
      <c r="V542" s="20">
        <v>0.92500000000000004</v>
      </c>
      <c r="W542" s="20">
        <v>2.4043000000000001</v>
      </c>
      <c r="X542" s="20">
        <v>1.389</v>
      </c>
      <c r="Y542" s="20">
        <v>2.9702999999999999</v>
      </c>
      <c r="Z542" s="20">
        <v>1.9300000000000002</v>
      </c>
      <c r="AA542" s="20">
        <v>3.9012000000000002</v>
      </c>
      <c r="AB542" s="20">
        <v>2.7439999999999998</v>
      </c>
    </row>
    <row r="543" spans="1:28">
      <c r="A543" s="2">
        <v>41639</v>
      </c>
      <c r="B543" s="20">
        <v>0.25</v>
      </c>
      <c r="C543" s="20">
        <v>1.01E-2</v>
      </c>
      <c r="D543" s="20">
        <v>-0.03</v>
      </c>
      <c r="E543" s="20">
        <v>0.16769999999999999</v>
      </c>
      <c r="F543" s="20">
        <v>6.59E-2</v>
      </c>
      <c r="G543" s="20">
        <v>0.122</v>
      </c>
      <c r="H543" s="20">
        <v>0.24610000000000001</v>
      </c>
      <c r="I543" s="20">
        <v>8.6199999999999999E-2</v>
      </c>
      <c r="J543" s="20">
        <v>8.8999999999999996E-2</v>
      </c>
      <c r="K543" s="20">
        <v>0.34799999999999998</v>
      </c>
      <c r="L543" s="20">
        <v>0.1116</v>
      </c>
      <c r="M543" s="20">
        <v>0.183</v>
      </c>
      <c r="N543" s="20">
        <v>0.58309999999999995</v>
      </c>
      <c r="O543" s="20">
        <v>0.37990000000000002</v>
      </c>
      <c r="P543" s="20">
        <v>0.21299999999999999</v>
      </c>
      <c r="Q543" s="20">
        <v>1.2090000000000001</v>
      </c>
      <c r="R543" s="20">
        <v>1.413</v>
      </c>
      <c r="S543" s="20">
        <v>0.76449999999999996</v>
      </c>
      <c r="T543" s="20">
        <v>0.32900000000000001</v>
      </c>
      <c r="U543" s="20">
        <v>1.7410999999999999</v>
      </c>
      <c r="V543" s="20">
        <v>0.92200000000000004</v>
      </c>
      <c r="W543" s="20">
        <v>2.4508000000000001</v>
      </c>
      <c r="X543" s="20">
        <v>1.3919999999999999</v>
      </c>
      <c r="Y543" s="20">
        <v>3.0282</v>
      </c>
      <c r="Z543" s="20">
        <v>1.929</v>
      </c>
      <c r="AA543" s="20">
        <v>3.9679000000000002</v>
      </c>
      <c r="AB543" s="20">
        <v>2.76</v>
      </c>
    </row>
    <row r="544" spans="1:28">
      <c r="A544" s="2">
        <v>41640</v>
      </c>
      <c r="B544" s="20">
        <v>0.25</v>
      </c>
      <c r="C544" s="20">
        <v>1.01E-2</v>
      </c>
      <c r="D544" s="20">
        <v>-0.03</v>
      </c>
      <c r="E544" s="20">
        <v>0.16769999999999999</v>
      </c>
      <c r="F544" s="20">
        <v>6.59E-2</v>
      </c>
      <c r="G544" s="20">
        <v>0.122</v>
      </c>
      <c r="H544" s="20">
        <v>0.24610000000000001</v>
      </c>
      <c r="I544" s="20">
        <v>8.6199999999999999E-2</v>
      </c>
      <c r="J544" s="20">
        <v>8.8999999999999996E-2</v>
      </c>
      <c r="K544" s="20">
        <v>0.34799999999999998</v>
      </c>
      <c r="L544" s="20">
        <v>0.1116</v>
      </c>
      <c r="M544" s="20">
        <v>0.183</v>
      </c>
      <c r="N544" s="20">
        <v>0.58309999999999995</v>
      </c>
      <c r="O544" s="20">
        <v>0.37990000000000002</v>
      </c>
      <c r="P544" s="20">
        <v>0.21299999999999999</v>
      </c>
      <c r="Q544" s="20">
        <v>1.2090000000000001</v>
      </c>
      <c r="R544" s="20">
        <v>1.413</v>
      </c>
      <c r="S544" s="20">
        <v>0.76449999999999996</v>
      </c>
      <c r="T544" s="20">
        <v>0.32900000000000001</v>
      </c>
      <c r="U544" s="20">
        <v>1.7410999999999999</v>
      </c>
      <c r="V544" s="20">
        <v>0.92200000000000004</v>
      </c>
      <c r="W544" s="20">
        <v>2.4508000000000001</v>
      </c>
      <c r="X544" s="20">
        <v>1.3919999999999999</v>
      </c>
      <c r="Y544" s="20">
        <v>3.0282</v>
      </c>
      <c r="Z544" s="20">
        <v>1.929</v>
      </c>
      <c r="AA544" s="20">
        <v>3.9679000000000002</v>
      </c>
      <c r="AB544" s="20">
        <v>2.76</v>
      </c>
    </row>
    <row r="545" spans="1:28">
      <c r="A545" s="2">
        <v>41641</v>
      </c>
      <c r="B545" s="20">
        <v>0.25</v>
      </c>
      <c r="C545" s="20">
        <v>0</v>
      </c>
      <c r="D545" s="20">
        <v>0</v>
      </c>
      <c r="E545" s="20">
        <v>0.16830000000000001</v>
      </c>
      <c r="F545" s="20">
        <v>6.08E-2</v>
      </c>
      <c r="G545" s="20">
        <v>7.8E-2</v>
      </c>
      <c r="H545" s="20">
        <v>0.24285000000000001</v>
      </c>
      <c r="I545" s="20">
        <v>8.6199999999999999E-2</v>
      </c>
      <c r="J545" s="20">
        <v>8.6999999999999994E-2</v>
      </c>
      <c r="K545" s="20">
        <v>0.34639999999999999</v>
      </c>
      <c r="L545" s="20">
        <v>0.1065</v>
      </c>
      <c r="M545" s="20">
        <v>0.154</v>
      </c>
      <c r="N545" s="20">
        <v>0.58260000000000001</v>
      </c>
      <c r="O545" s="20">
        <v>0.38009999999999999</v>
      </c>
      <c r="P545" s="20">
        <v>0.214</v>
      </c>
      <c r="Q545" s="20">
        <v>1.0529999999999999</v>
      </c>
      <c r="R545" s="20">
        <v>1.1599999999999999</v>
      </c>
      <c r="S545" s="20">
        <v>0.74850000000000005</v>
      </c>
      <c r="T545" s="20">
        <v>0.33900000000000002</v>
      </c>
      <c r="U545" s="20">
        <v>1.7181</v>
      </c>
      <c r="V545" s="20">
        <v>0.93200000000000005</v>
      </c>
      <c r="W545" s="20">
        <v>2.4140999999999999</v>
      </c>
      <c r="X545" s="20">
        <v>1.4</v>
      </c>
      <c r="Y545" s="20">
        <v>2.9889999999999999</v>
      </c>
      <c r="Z545" s="20">
        <v>1.9409999999999998</v>
      </c>
      <c r="AA545" s="20">
        <v>3.9220999999999999</v>
      </c>
      <c r="AB545" s="20">
        <v>2.758</v>
      </c>
    </row>
    <row r="546" spans="1:28">
      <c r="A546" s="2">
        <v>41642</v>
      </c>
      <c r="B546" s="20">
        <v>0.25</v>
      </c>
      <c r="C546" s="20">
        <v>5.1000000000000004E-3</v>
      </c>
      <c r="D546" s="20">
        <v>0</v>
      </c>
      <c r="E546" s="20">
        <v>0.16470000000000001</v>
      </c>
      <c r="F546" s="20">
        <v>6.59E-2</v>
      </c>
      <c r="G546" s="20">
        <v>8.4000000000000005E-2</v>
      </c>
      <c r="H546" s="20">
        <v>0.23985000000000001</v>
      </c>
      <c r="I546" s="20">
        <v>8.6199999999999999E-2</v>
      </c>
      <c r="J546" s="20">
        <v>8.4000000000000005E-2</v>
      </c>
      <c r="K546" s="20">
        <v>0.34520000000000001</v>
      </c>
      <c r="L546" s="20">
        <v>0.1116</v>
      </c>
      <c r="M546" s="20">
        <v>0.13900000000000001</v>
      </c>
      <c r="N546" s="20">
        <v>0.58460000000000001</v>
      </c>
      <c r="O546" s="20">
        <v>0.39650000000000002</v>
      </c>
      <c r="P546" s="20">
        <v>0.20899999999999999</v>
      </c>
      <c r="Q546" s="20">
        <v>1.016</v>
      </c>
      <c r="R546" s="20">
        <v>1.0589999999999999</v>
      </c>
      <c r="S546" s="20">
        <v>0.77580000000000005</v>
      </c>
      <c r="T546" s="20">
        <v>0.33100000000000002</v>
      </c>
      <c r="U546" s="20">
        <v>1.7332999999999998</v>
      </c>
      <c r="V546" s="20">
        <v>0.92300000000000004</v>
      </c>
      <c r="W546" s="20">
        <v>2.4214000000000002</v>
      </c>
      <c r="X546" s="20">
        <v>1.399</v>
      </c>
      <c r="Y546" s="20">
        <v>2.9948000000000001</v>
      </c>
      <c r="Z546" s="20">
        <v>1.944</v>
      </c>
      <c r="AA546" s="20">
        <v>3.9247999999999998</v>
      </c>
      <c r="AB546" s="20">
        <v>2.7759999999999998</v>
      </c>
    </row>
    <row r="547" spans="1:28">
      <c r="A547" s="2">
        <v>41645</v>
      </c>
      <c r="B547" s="20">
        <v>0.25</v>
      </c>
      <c r="C547" s="20">
        <v>0</v>
      </c>
      <c r="D547" s="20">
        <v>5.0999999999999997E-2</v>
      </c>
      <c r="E547" s="20">
        <v>0.16250000000000001</v>
      </c>
      <c r="F547" s="20">
        <v>4.5600000000000002E-2</v>
      </c>
      <c r="G547" s="20">
        <v>5.7000000000000002E-2</v>
      </c>
      <c r="H547" s="20">
        <v>0.23935000000000001</v>
      </c>
      <c r="I547" s="20">
        <v>7.0999999999999994E-2</v>
      </c>
      <c r="J547" s="20">
        <v>8.5999999999999993E-2</v>
      </c>
      <c r="K547" s="20">
        <v>0.34449999999999997</v>
      </c>
      <c r="L547" s="20">
        <v>0.1065</v>
      </c>
      <c r="M547" s="20">
        <v>0.13900000000000001</v>
      </c>
      <c r="N547" s="20">
        <v>0.58540000000000003</v>
      </c>
      <c r="O547" s="20">
        <v>0.39269999999999999</v>
      </c>
      <c r="P547" s="20">
        <v>0.21199999999999999</v>
      </c>
      <c r="Q547" s="20">
        <v>1.0549999999999999</v>
      </c>
      <c r="R547" s="20">
        <v>1.1379999999999999</v>
      </c>
      <c r="S547" s="20">
        <v>0.75160000000000005</v>
      </c>
      <c r="T547" s="20">
        <v>0.32600000000000001</v>
      </c>
      <c r="U547" s="20">
        <v>1.6905000000000001</v>
      </c>
      <c r="V547" s="20">
        <v>0.89400000000000002</v>
      </c>
      <c r="W547" s="20">
        <v>2.375</v>
      </c>
      <c r="X547" s="20">
        <v>1.3639999999999999</v>
      </c>
      <c r="Y547" s="20">
        <v>2.9576000000000002</v>
      </c>
      <c r="Z547" s="20">
        <v>1.907</v>
      </c>
      <c r="AA547" s="20">
        <v>3.9003000000000001</v>
      </c>
      <c r="AB547" s="20">
        <v>2.7439999999999998</v>
      </c>
    </row>
    <row r="548" spans="1:28">
      <c r="A548" s="2">
        <v>41646</v>
      </c>
      <c r="B548" s="20">
        <v>0.25</v>
      </c>
      <c r="C548" s="20">
        <v>0</v>
      </c>
      <c r="D548" s="20">
        <v>0.03</v>
      </c>
      <c r="E548" s="20">
        <v>0.1615</v>
      </c>
      <c r="F548" s="20">
        <v>3.5499999999999997E-2</v>
      </c>
      <c r="G548" s="20">
        <v>6.4000000000000001E-2</v>
      </c>
      <c r="H548" s="20">
        <v>0.24210000000000001</v>
      </c>
      <c r="I548" s="20">
        <v>7.0999999999999994E-2</v>
      </c>
      <c r="J548" s="20">
        <v>9.4E-2</v>
      </c>
      <c r="K548" s="20">
        <v>0.34470000000000001</v>
      </c>
      <c r="L548" s="20">
        <v>0.10150000000000001</v>
      </c>
      <c r="M548" s="20">
        <v>0.14299999999999999</v>
      </c>
      <c r="N548" s="20">
        <v>0.58660000000000001</v>
      </c>
      <c r="O548" s="20">
        <v>0.39090000000000003</v>
      </c>
      <c r="P548" s="20">
        <v>0.214</v>
      </c>
      <c r="Q548" s="20">
        <v>0.995</v>
      </c>
      <c r="R548" s="20">
        <v>1.038</v>
      </c>
      <c r="S548" s="20">
        <v>0.75170000000000003</v>
      </c>
      <c r="T548" s="20">
        <v>0.32700000000000001</v>
      </c>
      <c r="U548" s="20">
        <v>1.679</v>
      </c>
      <c r="V548" s="20">
        <v>0.879</v>
      </c>
      <c r="W548" s="20">
        <v>2.3578999999999999</v>
      </c>
      <c r="X548" s="20">
        <v>1.343</v>
      </c>
      <c r="Y548" s="20">
        <v>2.9390999999999998</v>
      </c>
      <c r="Z548" s="20">
        <v>1.8860000000000001</v>
      </c>
      <c r="AA548" s="20">
        <v>3.8849</v>
      </c>
      <c r="AB548" s="20">
        <v>2.7269999999999999</v>
      </c>
    </row>
    <row r="549" spans="1:28">
      <c r="A549" s="2">
        <v>41647</v>
      </c>
      <c r="B549" s="20">
        <v>0.25</v>
      </c>
      <c r="C549" s="20">
        <v>0</v>
      </c>
      <c r="D549" s="20">
        <v>0.14399999999999999</v>
      </c>
      <c r="E549" s="20">
        <v>0.161</v>
      </c>
      <c r="F549" s="20">
        <v>3.04E-2</v>
      </c>
      <c r="G549" s="20">
        <v>5.8999999999999997E-2</v>
      </c>
      <c r="H549" s="20">
        <v>0.2404</v>
      </c>
      <c r="I549" s="20">
        <v>6.59E-2</v>
      </c>
      <c r="J549" s="20">
        <v>9.1999999999999998E-2</v>
      </c>
      <c r="K549" s="20">
        <v>0.34520000000000001</v>
      </c>
      <c r="L549" s="20">
        <v>0.12180000000000001</v>
      </c>
      <c r="M549" s="20">
        <v>0.152</v>
      </c>
      <c r="N549" s="20">
        <v>0.58560000000000001</v>
      </c>
      <c r="O549" s="20">
        <v>0.42499999999999999</v>
      </c>
      <c r="P549" s="20">
        <v>0.22900000000000001</v>
      </c>
      <c r="Q549" s="20">
        <v>1.002</v>
      </c>
      <c r="R549" s="20">
        <v>1.0309999999999999</v>
      </c>
      <c r="S549" s="20">
        <v>0.87690000000000001</v>
      </c>
      <c r="T549" s="20">
        <v>0.34200000000000003</v>
      </c>
      <c r="U549" s="20">
        <v>1.7618</v>
      </c>
      <c r="V549" s="20">
        <v>0.90300000000000002</v>
      </c>
      <c r="W549" s="20">
        <v>2.4287999999999998</v>
      </c>
      <c r="X549" s="20">
        <v>1.3679999999999999</v>
      </c>
      <c r="Y549" s="20">
        <v>2.9893999999999998</v>
      </c>
      <c r="Z549" s="20">
        <v>1.9039999999999999</v>
      </c>
      <c r="AA549" s="20">
        <v>3.8921000000000001</v>
      </c>
      <c r="AB549" s="20">
        <v>2.7469999999999999</v>
      </c>
    </row>
    <row r="550" spans="1:28">
      <c r="A550" s="2">
        <v>41648</v>
      </c>
      <c r="B550" s="20">
        <v>0.25</v>
      </c>
      <c r="C550" s="20">
        <v>5.1000000000000004E-3</v>
      </c>
      <c r="D550" s="20">
        <v>0.09</v>
      </c>
      <c r="E550" s="20">
        <v>0.1603</v>
      </c>
      <c r="F550" s="20">
        <v>3.5499999999999997E-2</v>
      </c>
      <c r="G550" s="20">
        <v>6.2E-2</v>
      </c>
      <c r="H550" s="20">
        <v>0.24165</v>
      </c>
      <c r="I550" s="20">
        <v>5.5800000000000002E-2</v>
      </c>
      <c r="J550" s="20">
        <v>8.6999999999999994E-2</v>
      </c>
      <c r="K550" s="20">
        <v>0.34389999999999998</v>
      </c>
      <c r="L550" s="20">
        <v>0.12180000000000001</v>
      </c>
      <c r="M550" s="20">
        <v>0.14099999999999999</v>
      </c>
      <c r="N550" s="20">
        <v>0.58460000000000001</v>
      </c>
      <c r="O550" s="20">
        <v>0.42920000000000003</v>
      </c>
      <c r="P550" s="20">
        <v>0.21299999999999999</v>
      </c>
      <c r="Q550" s="20">
        <v>1.016</v>
      </c>
      <c r="R550" s="20">
        <v>1.0029999999999999</v>
      </c>
      <c r="S550" s="20">
        <v>0.87690000000000001</v>
      </c>
      <c r="T550" s="20">
        <v>0.32900000000000001</v>
      </c>
      <c r="U550" s="20">
        <v>1.7486999999999999</v>
      </c>
      <c r="V550" s="20">
        <v>0.90200000000000002</v>
      </c>
      <c r="W550" s="20">
        <v>2.4043000000000001</v>
      </c>
      <c r="X550" s="20">
        <v>1.373</v>
      </c>
      <c r="Y550" s="20">
        <v>2.9651999999999998</v>
      </c>
      <c r="Z550" s="20">
        <v>1.915</v>
      </c>
      <c r="AA550" s="20">
        <v>3.8795000000000002</v>
      </c>
      <c r="AB550" s="20">
        <v>2.7690000000000001</v>
      </c>
    </row>
    <row r="551" spans="1:28">
      <c r="A551" s="2">
        <v>41649</v>
      </c>
      <c r="B551" s="20">
        <v>0.25</v>
      </c>
      <c r="C551" s="20">
        <v>5.1000000000000004E-3</v>
      </c>
      <c r="D551" s="20">
        <v>0.18</v>
      </c>
      <c r="E551" s="20">
        <v>0.16039999999999999</v>
      </c>
      <c r="F551" s="20">
        <v>3.5499999999999997E-2</v>
      </c>
      <c r="G551" s="20">
        <v>8.2000000000000003E-2</v>
      </c>
      <c r="H551" s="20">
        <v>0.24165</v>
      </c>
      <c r="I551" s="20">
        <v>5.5800000000000002E-2</v>
      </c>
      <c r="J551" s="20">
        <v>0.09</v>
      </c>
      <c r="K551" s="20">
        <v>0.34439999999999998</v>
      </c>
      <c r="L551" s="20">
        <v>0.1116</v>
      </c>
      <c r="M551" s="20">
        <v>0.13</v>
      </c>
      <c r="N551" s="20">
        <v>0.58260000000000001</v>
      </c>
      <c r="O551" s="20">
        <v>0.36990000000000001</v>
      </c>
      <c r="P551" s="20">
        <v>0.187</v>
      </c>
      <c r="Q551" s="20">
        <v>1.0169999999999999</v>
      </c>
      <c r="R551" s="20">
        <v>1.0069999999999999</v>
      </c>
      <c r="S551" s="20">
        <v>0.77380000000000004</v>
      </c>
      <c r="T551" s="20">
        <v>0.29599999999999999</v>
      </c>
      <c r="U551" s="20">
        <v>1.62</v>
      </c>
      <c r="V551" s="20">
        <v>0.83</v>
      </c>
      <c r="W551" s="20">
        <v>2.2774000000000001</v>
      </c>
      <c r="X551" s="20">
        <v>1.3009999999999999</v>
      </c>
      <c r="Y551" s="20">
        <v>2.8578999999999999</v>
      </c>
      <c r="Z551" s="20">
        <v>1.843</v>
      </c>
      <c r="AA551" s="20">
        <v>3.7999000000000001</v>
      </c>
      <c r="AB551" s="20">
        <v>2.7320000000000002</v>
      </c>
    </row>
    <row r="552" spans="1:28">
      <c r="A552" s="2">
        <v>41652</v>
      </c>
      <c r="B552" s="20">
        <v>0.25</v>
      </c>
      <c r="C552" s="20">
        <v>-5.1000000000000004E-3</v>
      </c>
      <c r="D552" s="20">
        <v>0.03</v>
      </c>
      <c r="E552" s="20">
        <v>0.16</v>
      </c>
      <c r="F552" s="20">
        <v>2.53E-2</v>
      </c>
      <c r="G552" s="20">
        <v>7.0999999999999994E-2</v>
      </c>
      <c r="H552" s="20">
        <v>0.2389</v>
      </c>
      <c r="I552" s="20">
        <v>5.0700000000000002E-2</v>
      </c>
      <c r="J552" s="20">
        <v>8.7999999999999995E-2</v>
      </c>
      <c r="K552" s="20">
        <v>0.33839999999999998</v>
      </c>
      <c r="L552" s="20">
        <v>0.1065</v>
      </c>
      <c r="M552" s="20">
        <v>0.13200000000000001</v>
      </c>
      <c r="N552" s="20">
        <v>0.5736</v>
      </c>
      <c r="O552" s="20">
        <v>0.35599999999999998</v>
      </c>
      <c r="P552" s="20">
        <v>0.182</v>
      </c>
      <c r="Q552" s="20">
        <v>1.0009999999999999</v>
      </c>
      <c r="R552" s="20">
        <v>0.99199999999999999</v>
      </c>
      <c r="S552" s="20">
        <v>0.74739999999999995</v>
      </c>
      <c r="T552" s="20">
        <v>0.28399999999999997</v>
      </c>
      <c r="U552" s="20">
        <v>1.5904</v>
      </c>
      <c r="V552" s="20">
        <v>0.80500000000000005</v>
      </c>
      <c r="W552" s="20">
        <v>2.2433000000000001</v>
      </c>
      <c r="X552" s="20">
        <v>1.2709999999999999</v>
      </c>
      <c r="Y552" s="20">
        <v>2.8256999999999999</v>
      </c>
      <c r="Z552" s="20">
        <v>1.8169999999999999</v>
      </c>
      <c r="AA552" s="20">
        <v>3.7725999999999997</v>
      </c>
      <c r="AB552" s="20">
        <v>2.7090000000000001</v>
      </c>
    </row>
    <row r="553" spans="1:28">
      <c r="A553" s="2">
        <v>41653</v>
      </c>
      <c r="B553" s="20">
        <v>0.25</v>
      </c>
      <c r="C553" s="20">
        <v>-5.1000000000000004E-3</v>
      </c>
      <c r="D553" s="20">
        <v>4.3999999999999997E-2</v>
      </c>
      <c r="E553" s="20">
        <v>0.159</v>
      </c>
      <c r="F553" s="20">
        <v>3.04E-2</v>
      </c>
      <c r="G553" s="20">
        <v>0.08</v>
      </c>
      <c r="H553" s="20">
        <v>0.23674999999999999</v>
      </c>
      <c r="I553" s="20">
        <v>5.5800000000000002E-2</v>
      </c>
      <c r="J553" s="20">
        <v>0.105</v>
      </c>
      <c r="K553" s="20">
        <v>0.33550000000000002</v>
      </c>
      <c r="L553" s="20">
        <v>0.1065</v>
      </c>
      <c r="M553" s="20">
        <v>0.13800000000000001</v>
      </c>
      <c r="N553" s="20">
        <v>0.56810000000000005</v>
      </c>
      <c r="O553" s="20">
        <v>0.37819999999999998</v>
      </c>
      <c r="P553" s="20">
        <v>0.20300000000000001</v>
      </c>
      <c r="Q553" s="20">
        <v>1.0069999999999999</v>
      </c>
      <c r="R553" s="20">
        <v>0.99199999999999999</v>
      </c>
      <c r="S553" s="20">
        <v>0.7843</v>
      </c>
      <c r="T553" s="20">
        <v>0.30099999999999999</v>
      </c>
      <c r="U553" s="20">
        <v>1.6465999999999998</v>
      </c>
      <c r="V553" s="20">
        <v>0.80600000000000005</v>
      </c>
      <c r="W553" s="20">
        <v>2.2991999999999999</v>
      </c>
      <c r="X553" s="20">
        <v>1.268</v>
      </c>
      <c r="Y553" s="20">
        <v>2.8708999999999998</v>
      </c>
      <c r="Z553" s="20">
        <v>1.8140000000000001</v>
      </c>
      <c r="AA553" s="20">
        <v>3.8016999999999999</v>
      </c>
      <c r="AB553" s="20">
        <v>2.6970000000000001</v>
      </c>
    </row>
    <row r="554" spans="1:28">
      <c r="A554" s="2">
        <v>41654</v>
      </c>
      <c r="B554" s="20">
        <v>0.25</v>
      </c>
      <c r="C554" s="20">
        <v>5.1000000000000004E-3</v>
      </c>
      <c r="D554" s="20">
        <v>8.5999999999999993E-2</v>
      </c>
      <c r="E554" s="20">
        <v>0.15870000000000001</v>
      </c>
      <c r="F554" s="20">
        <v>3.5499999999999997E-2</v>
      </c>
      <c r="G554" s="20">
        <v>8.8999999999999996E-2</v>
      </c>
      <c r="H554" s="20">
        <v>0.23785000000000001</v>
      </c>
      <c r="I554" s="20">
        <v>6.0900000000000003E-2</v>
      </c>
      <c r="J554" s="20">
        <v>0.109</v>
      </c>
      <c r="K554" s="20">
        <v>0.33560000000000001</v>
      </c>
      <c r="L554" s="20">
        <v>0.10150000000000001</v>
      </c>
      <c r="M554" s="20">
        <v>0.14199999999999999</v>
      </c>
      <c r="N554" s="20">
        <v>0.5716</v>
      </c>
      <c r="O554" s="20">
        <v>0.39050000000000001</v>
      </c>
      <c r="P554" s="20">
        <v>0.215</v>
      </c>
      <c r="Q554" s="20">
        <v>0.98799999999999999</v>
      </c>
      <c r="R554" s="20">
        <v>0.97099999999999997</v>
      </c>
      <c r="S554" s="20">
        <v>0.81340000000000001</v>
      </c>
      <c r="T554" s="20">
        <v>0.39</v>
      </c>
      <c r="U554" s="20">
        <v>1.6715</v>
      </c>
      <c r="V554" s="20">
        <v>0.92300000000000004</v>
      </c>
      <c r="W554" s="20">
        <v>2.3284000000000002</v>
      </c>
      <c r="X554" s="20">
        <v>1.286</v>
      </c>
      <c r="Y554" s="20">
        <v>2.8912</v>
      </c>
      <c r="Z554" s="20">
        <v>1.825</v>
      </c>
      <c r="AA554" s="20">
        <v>3.823</v>
      </c>
      <c r="AB554" s="20">
        <v>2.7080000000000002</v>
      </c>
    </row>
    <row r="555" spans="1:28">
      <c r="A555" s="2">
        <v>41655</v>
      </c>
      <c r="B555" s="20">
        <v>0.25</v>
      </c>
      <c r="C555" s="20">
        <v>-5.1000000000000004E-3</v>
      </c>
      <c r="D555" s="20">
        <v>7.2999999999999995E-2</v>
      </c>
      <c r="E555" s="20">
        <v>0.157</v>
      </c>
      <c r="F555" s="20">
        <v>3.04E-2</v>
      </c>
      <c r="G555" s="20">
        <v>8.4000000000000005E-2</v>
      </c>
      <c r="H555" s="20">
        <v>0.23635</v>
      </c>
      <c r="I555" s="20">
        <v>5.5800000000000002E-2</v>
      </c>
      <c r="J555" s="20">
        <v>0.1</v>
      </c>
      <c r="K555" s="20">
        <v>0.33460000000000001</v>
      </c>
      <c r="L555" s="20">
        <v>0.10150000000000001</v>
      </c>
      <c r="M555" s="20">
        <v>0.126</v>
      </c>
      <c r="N555" s="20">
        <v>0.5716</v>
      </c>
      <c r="O555" s="20">
        <v>0.3826</v>
      </c>
      <c r="P555" s="20">
        <v>0.17799999999999999</v>
      </c>
      <c r="Q555" s="20">
        <v>0.995</v>
      </c>
      <c r="R555" s="20">
        <v>0.96199999999999997</v>
      </c>
      <c r="S555" s="20">
        <v>0.7923</v>
      </c>
      <c r="T555" s="20">
        <v>0.34599999999999997</v>
      </c>
      <c r="U555" s="20">
        <v>1.6400999999999999</v>
      </c>
      <c r="V555" s="20">
        <v>0.873</v>
      </c>
      <c r="W555" s="20">
        <v>2.2820999999999998</v>
      </c>
      <c r="X555" s="20">
        <v>1.236</v>
      </c>
      <c r="Y555" s="20">
        <v>2.8414000000000001</v>
      </c>
      <c r="Z555" s="20">
        <v>1.7789999999999999</v>
      </c>
      <c r="AA555" s="20">
        <v>3.7725999999999997</v>
      </c>
      <c r="AB555" s="20">
        <v>2.6779999999999999</v>
      </c>
    </row>
    <row r="556" spans="1:28">
      <c r="A556" s="2">
        <v>41656</v>
      </c>
      <c r="B556" s="20">
        <v>0.25</v>
      </c>
      <c r="C556" s="20">
        <v>0</v>
      </c>
      <c r="D556" s="20">
        <v>0.06</v>
      </c>
      <c r="E556" s="20">
        <v>0.157</v>
      </c>
      <c r="F556" s="20">
        <v>3.04E-2</v>
      </c>
      <c r="G556" s="20">
        <v>7.5999999999999998E-2</v>
      </c>
      <c r="H556" s="20">
        <v>0.2366</v>
      </c>
      <c r="I556" s="20">
        <v>5.5800000000000002E-2</v>
      </c>
      <c r="J556" s="20">
        <v>9.4E-2</v>
      </c>
      <c r="K556" s="20">
        <v>0.33460000000000001</v>
      </c>
      <c r="L556" s="20">
        <v>0.10150000000000001</v>
      </c>
      <c r="M556" s="20">
        <v>0.115</v>
      </c>
      <c r="N556" s="20">
        <v>0.57210000000000005</v>
      </c>
      <c r="O556" s="20">
        <v>0.37119999999999997</v>
      </c>
      <c r="P556" s="20">
        <v>0.17299999999999999</v>
      </c>
      <c r="Q556" s="20">
        <v>1.008</v>
      </c>
      <c r="R556" s="20">
        <v>0.99</v>
      </c>
      <c r="S556" s="20">
        <v>0.78449999999999998</v>
      </c>
      <c r="T556" s="20">
        <v>0.33100000000000002</v>
      </c>
      <c r="U556" s="20">
        <v>1.6254999999999999</v>
      </c>
      <c r="V556" s="20">
        <v>0.84199999999999997</v>
      </c>
      <c r="W556" s="20">
        <v>2.2599999999999998</v>
      </c>
      <c r="X556" s="20">
        <v>1.206</v>
      </c>
      <c r="Y556" s="20">
        <v>2.8193999999999999</v>
      </c>
      <c r="Z556" s="20">
        <v>1.7530000000000001</v>
      </c>
      <c r="AA556" s="20">
        <v>3.7480000000000002</v>
      </c>
      <c r="AB556" s="20">
        <v>2.653</v>
      </c>
    </row>
    <row r="557" spans="1:28">
      <c r="A557" s="2">
        <v>41659</v>
      </c>
      <c r="B557" s="20">
        <v>0.25</v>
      </c>
      <c r="C557" s="20">
        <v>0</v>
      </c>
      <c r="D557" s="20">
        <v>6.2E-2</v>
      </c>
      <c r="E557" s="20">
        <v>0.157</v>
      </c>
      <c r="F557" s="20">
        <v>3.04E-2</v>
      </c>
      <c r="G557" s="20">
        <v>8.1000000000000003E-2</v>
      </c>
      <c r="H557" s="20">
        <v>0.23710000000000001</v>
      </c>
      <c r="I557" s="20">
        <v>5.5800000000000002E-2</v>
      </c>
      <c r="J557" s="20">
        <v>9.9000000000000005E-2</v>
      </c>
      <c r="K557" s="20">
        <v>0.33410000000000001</v>
      </c>
      <c r="L557" s="20">
        <v>0.10150000000000001</v>
      </c>
      <c r="M557" s="20">
        <v>0.125</v>
      </c>
      <c r="N557" s="20">
        <v>0.57210000000000005</v>
      </c>
      <c r="O557" s="20">
        <v>0.37119999999999997</v>
      </c>
      <c r="P557" s="20">
        <v>0.16500000000000001</v>
      </c>
      <c r="Q557" s="20">
        <v>0.99399999999999999</v>
      </c>
      <c r="R557" s="20">
        <v>0.98</v>
      </c>
      <c r="S557" s="20">
        <v>0.78449999999999998</v>
      </c>
      <c r="T557" s="20">
        <v>0.32100000000000001</v>
      </c>
      <c r="U557" s="20">
        <v>1.6254999999999999</v>
      </c>
      <c r="V557" s="20">
        <v>0.82199999999999995</v>
      </c>
      <c r="W557" s="20">
        <v>2.2599999999999998</v>
      </c>
      <c r="X557" s="20">
        <v>1.1919999999999999</v>
      </c>
      <c r="Y557" s="20">
        <v>2.8193999999999999</v>
      </c>
      <c r="Z557" s="20">
        <v>1.7410000000000001</v>
      </c>
      <c r="AA557" s="20">
        <v>3.7480000000000002</v>
      </c>
      <c r="AB557" s="20">
        <v>2.637</v>
      </c>
    </row>
    <row r="558" spans="1:28">
      <c r="A558" s="2">
        <v>41660</v>
      </c>
      <c r="B558" s="20">
        <v>0.25</v>
      </c>
      <c r="C558" s="20">
        <v>0</v>
      </c>
      <c r="D558" s="20">
        <v>6.4000000000000001E-2</v>
      </c>
      <c r="E558" s="20">
        <v>0.157</v>
      </c>
      <c r="F558" s="20">
        <v>3.5499999999999997E-2</v>
      </c>
      <c r="G558" s="20">
        <v>9.0999999999999998E-2</v>
      </c>
      <c r="H558" s="20">
        <v>0.2366</v>
      </c>
      <c r="I558" s="20">
        <v>5.5800000000000002E-2</v>
      </c>
      <c r="J558" s="20">
        <v>0.10100000000000001</v>
      </c>
      <c r="K558" s="20">
        <v>0.33410000000000001</v>
      </c>
      <c r="L558" s="20">
        <v>0.10150000000000001</v>
      </c>
      <c r="M558" s="20">
        <v>0.11700000000000001</v>
      </c>
      <c r="N558" s="20">
        <v>0.5726</v>
      </c>
      <c r="O558" s="20">
        <v>0.3755</v>
      </c>
      <c r="P558" s="20">
        <v>0.16</v>
      </c>
      <c r="Q558" s="20">
        <v>0.998</v>
      </c>
      <c r="R558" s="20">
        <v>1.0049999999999999</v>
      </c>
      <c r="S558" s="20">
        <v>0.80310000000000004</v>
      </c>
      <c r="T558" s="20">
        <v>0.316</v>
      </c>
      <c r="U558" s="20">
        <v>1.6454</v>
      </c>
      <c r="V558" s="20">
        <v>0.81699999999999995</v>
      </c>
      <c r="W558" s="20">
        <v>2.2818999999999998</v>
      </c>
      <c r="X558" s="20">
        <v>1.1870000000000001</v>
      </c>
      <c r="Y558" s="20">
        <v>2.8285999999999998</v>
      </c>
      <c r="Z558" s="20">
        <v>1.738</v>
      </c>
      <c r="AA558" s="20">
        <v>3.7480000000000002</v>
      </c>
      <c r="AB558" s="20">
        <v>2.633</v>
      </c>
    </row>
    <row r="559" spans="1:28">
      <c r="A559" s="2">
        <v>41661</v>
      </c>
      <c r="B559" s="20">
        <v>0.25</v>
      </c>
      <c r="C559" s="20">
        <v>-5.1000000000000004E-3</v>
      </c>
      <c r="D559" s="20">
        <v>0.06</v>
      </c>
      <c r="E559" s="20">
        <v>0.158</v>
      </c>
      <c r="F559" s="20">
        <v>3.04E-2</v>
      </c>
      <c r="G559" s="20">
        <v>0.10100000000000001</v>
      </c>
      <c r="H559" s="20">
        <v>0.23710000000000001</v>
      </c>
      <c r="I559" s="20">
        <v>5.5800000000000002E-2</v>
      </c>
      <c r="J559" s="20">
        <v>9.6000000000000002E-2</v>
      </c>
      <c r="K559" s="20">
        <v>0.33410000000000001</v>
      </c>
      <c r="L559" s="20">
        <v>0.10150000000000001</v>
      </c>
      <c r="M559" s="20">
        <v>0.113</v>
      </c>
      <c r="N559" s="20">
        <v>0.57110000000000005</v>
      </c>
      <c r="O559" s="20">
        <v>0.4</v>
      </c>
      <c r="P559" s="20">
        <v>0.17100000000000001</v>
      </c>
      <c r="Q559" s="20">
        <v>1.0129999999999999</v>
      </c>
      <c r="R559" s="20">
        <v>1.0049999999999999</v>
      </c>
      <c r="S559" s="20">
        <v>0.84319999999999995</v>
      </c>
      <c r="T559" s="20">
        <v>0.33100000000000002</v>
      </c>
      <c r="U559" s="20">
        <v>1.7004000000000001</v>
      </c>
      <c r="V559" s="20">
        <v>0.83699999999999997</v>
      </c>
      <c r="W559" s="20">
        <v>2.3332000000000002</v>
      </c>
      <c r="X559" s="20">
        <v>1.2070000000000001</v>
      </c>
      <c r="Y559" s="20">
        <v>2.8656000000000001</v>
      </c>
      <c r="Z559" s="20">
        <v>1.7570000000000001</v>
      </c>
      <c r="AA559" s="20">
        <v>3.7593999999999999</v>
      </c>
      <c r="AB559" s="20">
        <v>2.6539999999999999</v>
      </c>
    </row>
    <row r="560" spans="1:28">
      <c r="A560" s="2">
        <v>41662</v>
      </c>
      <c r="B560" s="20">
        <v>0.25</v>
      </c>
      <c r="C560" s="20">
        <v>5.1000000000000004E-3</v>
      </c>
      <c r="D560" s="20">
        <v>0.06</v>
      </c>
      <c r="E560" s="20">
        <v>0.158</v>
      </c>
      <c r="F560" s="20">
        <v>3.5499999999999997E-2</v>
      </c>
      <c r="G560" s="20">
        <v>9.6000000000000002E-2</v>
      </c>
      <c r="H560" s="20">
        <v>0.23860000000000001</v>
      </c>
      <c r="I560" s="20">
        <v>5.0700000000000002E-2</v>
      </c>
      <c r="J560" s="20">
        <v>9.8000000000000004E-2</v>
      </c>
      <c r="K560" s="20">
        <v>0.33500000000000002</v>
      </c>
      <c r="L560" s="20">
        <v>9.64E-2</v>
      </c>
      <c r="M560" s="20">
        <v>0.108</v>
      </c>
      <c r="N560" s="20">
        <v>0.57250000000000001</v>
      </c>
      <c r="O560" s="20">
        <v>0.35959999999999998</v>
      </c>
      <c r="P560" s="20">
        <v>0.156</v>
      </c>
      <c r="Q560" s="20">
        <v>1.024</v>
      </c>
      <c r="R560" s="20">
        <v>1.03</v>
      </c>
      <c r="S560" s="20">
        <v>0.76600000000000001</v>
      </c>
      <c r="T560" s="20">
        <v>0.308</v>
      </c>
      <c r="U560" s="20">
        <v>1.6008</v>
      </c>
      <c r="V560" s="20">
        <v>0.80100000000000005</v>
      </c>
      <c r="W560" s="20">
        <v>2.2330999999999999</v>
      </c>
      <c r="X560" s="20">
        <v>1.165</v>
      </c>
      <c r="Y560" s="20">
        <v>2.7772000000000001</v>
      </c>
      <c r="Z560" s="20">
        <v>1.7090000000000001</v>
      </c>
      <c r="AA560" s="20">
        <v>3.6821000000000002</v>
      </c>
      <c r="AB560" s="20">
        <v>2.6080000000000001</v>
      </c>
    </row>
    <row r="561" spans="1:28">
      <c r="A561" s="2">
        <v>41663</v>
      </c>
      <c r="B561" s="20">
        <v>0.25</v>
      </c>
      <c r="C561" s="20">
        <v>5.0700000000000002E-2</v>
      </c>
      <c r="D561" s="20">
        <v>7.4999999999999997E-2</v>
      </c>
      <c r="E561" s="20">
        <v>0.16120000000000001</v>
      </c>
      <c r="F561" s="20">
        <v>4.5600000000000002E-2</v>
      </c>
      <c r="G561" s="20">
        <v>0.10199999999999999</v>
      </c>
      <c r="H561" s="20">
        <v>0.23535</v>
      </c>
      <c r="I561" s="20">
        <v>6.0900000000000003E-2</v>
      </c>
      <c r="J561" s="20">
        <v>9.5000000000000001E-2</v>
      </c>
      <c r="K561" s="20">
        <v>0.33350000000000002</v>
      </c>
      <c r="L561" s="20">
        <v>0.10150000000000001</v>
      </c>
      <c r="M561" s="20">
        <v>0.104</v>
      </c>
      <c r="N561" s="20">
        <v>0.57210000000000005</v>
      </c>
      <c r="O561" s="20">
        <v>0.33550000000000002</v>
      </c>
      <c r="P561" s="20">
        <v>0.126</v>
      </c>
      <c r="Q561" s="20">
        <v>1.056</v>
      </c>
      <c r="R561" s="20">
        <v>1.087</v>
      </c>
      <c r="S561" s="20">
        <v>0.72330000000000005</v>
      </c>
      <c r="T561" s="20">
        <v>0.27</v>
      </c>
      <c r="U561" s="20">
        <v>1.5413000000000001</v>
      </c>
      <c r="V561" s="20">
        <v>0.749</v>
      </c>
      <c r="W561" s="20">
        <v>2.1673</v>
      </c>
      <c r="X561" s="20">
        <v>1.113</v>
      </c>
      <c r="Y561" s="20">
        <v>2.7149999999999999</v>
      </c>
      <c r="Z561" s="20">
        <v>1.6579999999999999</v>
      </c>
      <c r="AA561" s="20">
        <v>3.6324999999999998</v>
      </c>
      <c r="AB561" s="20">
        <v>2.56</v>
      </c>
    </row>
    <row r="562" spans="1:28">
      <c r="A562" s="2">
        <v>41666</v>
      </c>
      <c r="B562" s="20">
        <v>0.25</v>
      </c>
      <c r="C562" s="20">
        <v>2.53E-2</v>
      </c>
      <c r="D562" s="20">
        <v>5.8000000000000003E-2</v>
      </c>
      <c r="E562" s="20">
        <v>0.1585</v>
      </c>
      <c r="F562" s="20">
        <v>5.0700000000000002E-2</v>
      </c>
      <c r="G562" s="20">
        <v>0.10299999999999999</v>
      </c>
      <c r="H562" s="20">
        <v>0.2361</v>
      </c>
      <c r="I562" s="20">
        <v>6.0900000000000003E-2</v>
      </c>
      <c r="J562" s="20">
        <v>9.8000000000000004E-2</v>
      </c>
      <c r="K562" s="20">
        <v>0.33250000000000002</v>
      </c>
      <c r="L562" s="20">
        <v>0.10150000000000001</v>
      </c>
      <c r="M562" s="20">
        <v>0.127</v>
      </c>
      <c r="N562" s="20">
        <v>0.57099999999999995</v>
      </c>
      <c r="O562" s="20">
        <v>0.33979999999999999</v>
      </c>
      <c r="P562" s="20">
        <v>0.13400000000000001</v>
      </c>
      <c r="Q562" s="20">
        <v>1.0529999999999999</v>
      </c>
      <c r="R562" s="20">
        <v>1.079</v>
      </c>
      <c r="S562" s="20">
        <v>0.74460000000000004</v>
      </c>
      <c r="T562" s="20">
        <v>0.27800000000000002</v>
      </c>
      <c r="U562" s="20">
        <v>1.5678000000000001</v>
      </c>
      <c r="V562" s="20">
        <v>0.75700000000000001</v>
      </c>
      <c r="W562" s="20">
        <v>2.2012</v>
      </c>
      <c r="X562" s="20">
        <v>1.121</v>
      </c>
      <c r="Y562" s="20">
        <v>2.7479</v>
      </c>
      <c r="Z562" s="20">
        <v>1.665</v>
      </c>
      <c r="AA562" s="20">
        <v>3.6649000000000003</v>
      </c>
      <c r="AB562" s="20">
        <v>2.5579999999999998</v>
      </c>
    </row>
    <row r="563" spans="1:28">
      <c r="A563" s="2">
        <v>41667</v>
      </c>
      <c r="B563" s="20">
        <v>0.25</v>
      </c>
      <c r="C563" s="20">
        <v>3.04E-2</v>
      </c>
      <c r="D563" s="20">
        <v>7.2999999999999995E-2</v>
      </c>
      <c r="E563" s="20">
        <v>0.159</v>
      </c>
      <c r="F563" s="20">
        <v>4.5600000000000002E-2</v>
      </c>
      <c r="G563" s="20">
        <v>9.5000000000000001E-2</v>
      </c>
      <c r="H563" s="20">
        <v>0.2361</v>
      </c>
      <c r="I563" s="20">
        <v>6.0900000000000003E-2</v>
      </c>
      <c r="J563" s="20">
        <v>9.0999999999999998E-2</v>
      </c>
      <c r="K563" s="20">
        <v>0.33200000000000002</v>
      </c>
      <c r="L563" s="20">
        <v>9.64E-2</v>
      </c>
      <c r="M563" s="20">
        <v>0.105</v>
      </c>
      <c r="N563" s="20">
        <v>0.57099999999999995</v>
      </c>
      <c r="O563" s="20">
        <v>0.33989999999999998</v>
      </c>
      <c r="P563" s="20">
        <v>0.124</v>
      </c>
      <c r="Q563" s="20">
        <v>1.0149999999999999</v>
      </c>
      <c r="R563" s="20">
        <v>1.024</v>
      </c>
      <c r="S563" s="20">
        <v>0.73129999999999995</v>
      </c>
      <c r="T563" s="20">
        <v>0.27</v>
      </c>
      <c r="U563" s="20">
        <v>1.5562</v>
      </c>
      <c r="V563" s="20">
        <v>0.75700000000000001</v>
      </c>
      <c r="W563" s="20">
        <v>2.1962999999999999</v>
      </c>
      <c r="X563" s="20">
        <v>1.1259999999999999</v>
      </c>
      <c r="Y563" s="20">
        <v>2.7488000000000001</v>
      </c>
      <c r="Z563" s="20">
        <v>1.677</v>
      </c>
      <c r="AA563" s="20">
        <v>3.6734999999999998</v>
      </c>
      <c r="AB563" s="20">
        <v>2.5640000000000001</v>
      </c>
    </row>
    <row r="564" spans="1:28">
      <c r="A564" s="2">
        <v>41668</v>
      </c>
      <c r="B564" s="20">
        <v>0.25</v>
      </c>
      <c r="C564" s="20">
        <v>3.5499999999999997E-2</v>
      </c>
      <c r="D564" s="20">
        <v>5.5E-2</v>
      </c>
      <c r="E564" s="20">
        <v>0.1595</v>
      </c>
      <c r="F564" s="20">
        <v>4.0599999999999997E-2</v>
      </c>
      <c r="G564" s="20">
        <v>9.6000000000000002E-2</v>
      </c>
      <c r="H564" s="20">
        <v>0.2356</v>
      </c>
      <c r="I564" s="20">
        <v>6.0900000000000003E-2</v>
      </c>
      <c r="J564" s="20">
        <v>0.10199999999999999</v>
      </c>
      <c r="K564" s="20">
        <v>0.33350000000000002</v>
      </c>
      <c r="L564" s="20">
        <v>9.1300000000000006E-2</v>
      </c>
      <c r="M564" s="20">
        <v>0.114</v>
      </c>
      <c r="N564" s="20">
        <v>0.57040000000000002</v>
      </c>
      <c r="O564" s="20">
        <v>0.35149999999999998</v>
      </c>
      <c r="P564" s="20">
        <v>0.111</v>
      </c>
      <c r="Q564" s="20">
        <v>1.0229999999999999</v>
      </c>
      <c r="R564" s="20">
        <v>1.0209999999999999</v>
      </c>
      <c r="S564" s="20">
        <v>0.69920000000000004</v>
      </c>
      <c r="T564" s="20">
        <v>0.247</v>
      </c>
      <c r="U564" s="20">
        <v>1.4965999999999999</v>
      </c>
      <c r="V564" s="20">
        <v>0.72099999999999997</v>
      </c>
      <c r="W564" s="20">
        <v>2.1282999999999999</v>
      </c>
      <c r="X564" s="20">
        <v>1.089</v>
      </c>
      <c r="Y564" s="20">
        <v>2.6766999999999999</v>
      </c>
      <c r="Z564" s="20">
        <v>1.742</v>
      </c>
      <c r="AA564" s="20">
        <v>3.6162999999999998</v>
      </c>
      <c r="AB564" s="20">
        <v>2.54</v>
      </c>
    </row>
    <row r="565" spans="1:28">
      <c r="A565" s="2">
        <v>41669</v>
      </c>
      <c r="B565" s="20">
        <v>0.25</v>
      </c>
      <c r="C565" s="20">
        <v>3.5499999999999997E-2</v>
      </c>
      <c r="D565" s="20">
        <v>2.4E-2</v>
      </c>
      <c r="E565" s="20">
        <v>0.1585</v>
      </c>
      <c r="F565" s="20">
        <v>1.52E-2</v>
      </c>
      <c r="G565" s="20">
        <v>0.08</v>
      </c>
      <c r="H565" s="20">
        <v>0.23760000000000001</v>
      </c>
      <c r="I565" s="20">
        <v>5.5800000000000002E-2</v>
      </c>
      <c r="J565" s="20">
        <v>8.4000000000000005E-2</v>
      </c>
      <c r="K565" s="20">
        <v>0.33700000000000002</v>
      </c>
      <c r="L565" s="20">
        <v>8.1199999999999994E-2</v>
      </c>
      <c r="M565" s="20">
        <v>8.8999999999999996E-2</v>
      </c>
      <c r="N565" s="20">
        <v>0.56940000000000002</v>
      </c>
      <c r="O565" s="20">
        <v>0.34360000000000002</v>
      </c>
      <c r="P565" s="20">
        <v>9.5000000000000001E-2</v>
      </c>
      <c r="Q565" s="20">
        <v>0.99399999999999999</v>
      </c>
      <c r="R565" s="20">
        <v>0.99199999999999999</v>
      </c>
      <c r="S565" s="20">
        <v>0.69920000000000004</v>
      </c>
      <c r="T565" s="20">
        <v>0.23</v>
      </c>
      <c r="U565" s="20">
        <v>1.5098</v>
      </c>
      <c r="V565" s="20">
        <v>0.70599999999999996</v>
      </c>
      <c r="W565" s="20">
        <v>2.15</v>
      </c>
      <c r="X565" s="20">
        <v>1.07</v>
      </c>
      <c r="Y565" s="20">
        <v>2.6949000000000001</v>
      </c>
      <c r="Z565" s="20">
        <v>1.7149999999999999</v>
      </c>
      <c r="AA565" s="20">
        <v>3.6341000000000001</v>
      </c>
      <c r="AB565" s="20">
        <v>2.5270000000000001</v>
      </c>
    </row>
    <row r="566" spans="1:28">
      <c r="A566" s="2">
        <v>41670</v>
      </c>
      <c r="B566" s="20">
        <v>0.25</v>
      </c>
      <c r="C566" s="20">
        <v>3.04E-2</v>
      </c>
      <c r="D566" s="20">
        <v>8.0000000000000002E-3</v>
      </c>
      <c r="E566" s="20">
        <v>0.1565</v>
      </c>
      <c r="F566" s="20">
        <v>2.0299999999999999E-2</v>
      </c>
      <c r="G566" s="20">
        <v>5.6000000000000001E-2</v>
      </c>
      <c r="H566" s="20">
        <v>0.2366</v>
      </c>
      <c r="I566" s="20">
        <v>5.0700000000000002E-2</v>
      </c>
      <c r="J566" s="20">
        <v>6.6000000000000003E-2</v>
      </c>
      <c r="K566" s="20">
        <v>0.33629999999999999</v>
      </c>
      <c r="L566" s="20">
        <v>8.1199999999999994E-2</v>
      </c>
      <c r="M566" s="20">
        <v>6.6000000000000003E-2</v>
      </c>
      <c r="N566" s="20">
        <v>0.56540000000000001</v>
      </c>
      <c r="O566" s="20">
        <v>0.32769999999999999</v>
      </c>
      <c r="P566" s="20">
        <v>6.8000000000000005E-2</v>
      </c>
      <c r="Q566" s="20">
        <v>0.92200000000000004</v>
      </c>
      <c r="R566" s="20">
        <v>0.94299999999999995</v>
      </c>
      <c r="S566" s="20">
        <v>0.66420000000000001</v>
      </c>
      <c r="T566" s="20">
        <v>0.189</v>
      </c>
      <c r="U566" s="20">
        <v>1.4902</v>
      </c>
      <c r="V566" s="20">
        <v>0.65</v>
      </c>
      <c r="W566" s="20">
        <v>2.1225999999999998</v>
      </c>
      <c r="X566" s="20">
        <v>1.0149999999999999</v>
      </c>
      <c r="Y566" s="20">
        <v>2.6440000000000001</v>
      </c>
      <c r="Z566" s="20">
        <v>1.659</v>
      </c>
      <c r="AA566" s="20">
        <v>3.5985</v>
      </c>
      <c r="AB566" s="20">
        <v>2.4859999999999998</v>
      </c>
    </row>
    <row r="567" spans="1:28">
      <c r="A567" s="2">
        <v>41673</v>
      </c>
      <c r="B567" s="20">
        <v>0.25</v>
      </c>
      <c r="C567" s="20">
        <v>3.04E-2</v>
      </c>
      <c r="D567" s="20">
        <v>2.5999999999999999E-2</v>
      </c>
      <c r="E567" s="20">
        <v>0.15709999999999999</v>
      </c>
      <c r="F567" s="20">
        <v>2.53E-2</v>
      </c>
      <c r="G567" s="20">
        <v>5.7000000000000002E-2</v>
      </c>
      <c r="H567" s="20">
        <v>0.2356</v>
      </c>
      <c r="I567" s="20">
        <v>5.0700000000000002E-2</v>
      </c>
      <c r="J567" s="20">
        <v>5.8000000000000003E-2</v>
      </c>
      <c r="K567" s="20">
        <v>0.33350000000000002</v>
      </c>
      <c r="L567" s="20">
        <v>8.1199999999999994E-2</v>
      </c>
      <c r="M567" s="20">
        <v>7.8E-2</v>
      </c>
      <c r="N567" s="20">
        <v>0.56289999999999996</v>
      </c>
      <c r="O567" s="20">
        <v>0.29420000000000002</v>
      </c>
      <c r="P567" s="20">
        <v>7.9000000000000001E-2</v>
      </c>
      <c r="Q567" s="20">
        <v>0.89200000000000002</v>
      </c>
      <c r="R567" s="20">
        <v>0.92900000000000005</v>
      </c>
      <c r="S567" s="20">
        <v>0.6159</v>
      </c>
      <c r="T567" s="20">
        <v>0.192</v>
      </c>
      <c r="U567" s="20">
        <v>1.4365000000000001</v>
      </c>
      <c r="V567" s="20">
        <v>0.65100000000000002</v>
      </c>
      <c r="W567" s="20">
        <v>2.0575000000000001</v>
      </c>
      <c r="X567" s="20">
        <v>1.0069999999999999</v>
      </c>
      <c r="Y567" s="20">
        <v>2.5760999999999998</v>
      </c>
      <c r="Z567" s="20">
        <v>1.6440000000000001</v>
      </c>
      <c r="AA567" s="20">
        <v>3.5306999999999999</v>
      </c>
      <c r="AB567" s="20">
        <v>2.4729999999999999</v>
      </c>
    </row>
    <row r="568" spans="1:28">
      <c r="A568" s="2">
        <v>41674</v>
      </c>
      <c r="B568" s="20">
        <v>0.25</v>
      </c>
      <c r="C568" s="20">
        <v>3.04E-2</v>
      </c>
      <c r="D568" s="20">
        <v>6.3E-2</v>
      </c>
      <c r="E568" s="20">
        <v>0.1575</v>
      </c>
      <c r="F568" s="20">
        <v>5.0700000000000002E-2</v>
      </c>
      <c r="G568" s="20">
        <v>5.7000000000000002E-2</v>
      </c>
      <c r="H568" s="20">
        <v>0.23644999999999999</v>
      </c>
      <c r="I568" s="20">
        <v>6.59E-2</v>
      </c>
      <c r="J568" s="20">
        <v>5.3999999999999999E-2</v>
      </c>
      <c r="K568" s="20">
        <v>0.33329999999999999</v>
      </c>
      <c r="L568" s="20">
        <v>0.10150000000000001</v>
      </c>
      <c r="M568" s="20">
        <v>6.8000000000000005E-2</v>
      </c>
      <c r="N568" s="20">
        <v>0.56169999999999998</v>
      </c>
      <c r="O568" s="20">
        <v>0.31180000000000002</v>
      </c>
      <c r="P568" s="20">
        <v>8.2000000000000003E-2</v>
      </c>
      <c r="Q568" s="20">
        <v>0.85599999999999998</v>
      </c>
      <c r="R568" s="20">
        <v>0.93600000000000005</v>
      </c>
      <c r="S568" s="20">
        <v>0.63719999999999999</v>
      </c>
      <c r="T568" s="20">
        <v>0.19500000000000001</v>
      </c>
      <c r="U568" s="20">
        <v>1.4674</v>
      </c>
      <c r="V568" s="20">
        <v>0.65200000000000002</v>
      </c>
      <c r="W568" s="20">
        <v>2.0983999999999998</v>
      </c>
      <c r="X568" s="20">
        <v>1.012</v>
      </c>
      <c r="Y568" s="20">
        <v>2.6294</v>
      </c>
      <c r="Z568" s="20">
        <v>1.65</v>
      </c>
      <c r="AA568" s="20">
        <v>3.601</v>
      </c>
      <c r="AB568" s="20">
        <v>2.4830000000000001</v>
      </c>
    </row>
    <row r="569" spans="1:28">
      <c r="A569" s="2">
        <v>41675</v>
      </c>
      <c r="B569" s="20">
        <v>0.25</v>
      </c>
      <c r="C569" s="20">
        <v>9.6299999999999997E-2</v>
      </c>
      <c r="D569" s="20">
        <v>3.7999999999999999E-2</v>
      </c>
      <c r="E569" s="20">
        <v>0.1575</v>
      </c>
      <c r="F569" s="20">
        <v>5.5800000000000002E-2</v>
      </c>
      <c r="G569" s="20">
        <v>5.8000000000000003E-2</v>
      </c>
      <c r="H569" s="20">
        <v>0.23635</v>
      </c>
      <c r="I569" s="20">
        <v>6.0900000000000003E-2</v>
      </c>
      <c r="J569" s="20">
        <v>5.2999999999999999E-2</v>
      </c>
      <c r="K569" s="20">
        <v>0.33300000000000002</v>
      </c>
      <c r="L569" s="20">
        <v>0.1167</v>
      </c>
      <c r="M569" s="20">
        <v>7.4999999999999997E-2</v>
      </c>
      <c r="N569" s="20">
        <v>0.55940000000000001</v>
      </c>
      <c r="O569" s="20">
        <v>0.31169999999999998</v>
      </c>
      <c r="P569" s="20">
        <v>7.5999999999999998E-2</v>
      </c>
      <c r="Q569" s="20">
        <v>0.82099999999999995</v>
      </c>
      <c r="R569" s="20">
        <v>0.88200000000000001</v>
      </c>
      <c r="S569" s="20">
        <v>0.64249999999999996</v>
      </c>
      <c r="T569" s="20">
        <v>0.188</v>
      </c>
      <c r="U569" s="20">
        <v>1.4902</v>
      </c>
      <c r="V569" s="20">
        <v>0.64500000000000002</v>
      </c>
      <c r="W569" s="20">
        <v>2.1322000000000001</v>
      </c>
      <c r="X569" s="20">
        <v>1.0009999999999999</v>
      </c>
      <c r="Y569" s="20">
        <v>2.6675</v>
      </c>
      <c r="Z569" s="20">
        <v>1.6360000000000001</v>
      </c>
      <c r="AA569" s="20">
        <v>3.6476999999999999</v>
      </c>
      <c r="AB569" s="20">
        <v>2.4729999999999999</v>
      </c>
    </row>
    <row r="570" spans="1:28">
      <c r="A570" s="2">
        <v>41676</v>
      </c>
      <c r="B570" s="20">
        <v>0.25</v>
      </c>
      <c r="C570" s="20">
        <v>5.0700000000000002E-2</v>
      </c>
      <c r="D570" s="20">
        <v>4.4999999999999998E-2</v>
      </c>
      <c r="E570" s="20">
        <v>0.1565</v>
      </c>
      <c r="F570" s="20">
        <v>6.59E-2</v>
      </c>
      <c r="G570" s="20">
        <v>7.8E-2</v>
      </c>
      <c r="H570" s="20">
        <v>0.23685</v>
      </c>
      <c r="I570" s="20">
        <v>6.59E-2</v>
      </c>
      <c r="J570" s="20">
        <v>7.5999999999999998E-2</v>
      </c>
      <c r="K570" s="20">
        <v>0.33310000000000001</v>
      </c>
      <c r="L570" s="20">
        <v>0.1167</v>
      </c>
      <c r="M570" s="20">
        <v>0.10199999999999999</v>
      </c>
      <c r="N570" s="20">
        <v>0.55789999999999995</v>
      </c>
      <c r="O570" s="20">
        <v>0.3196</v>
      </c>
      <c r="P570" s="20">
        <v>0.123</v>
      </c>
      <c r="Q570" s="20">
        <v>0.84</v>
      </c>
      <c r="R570" s="20">
        <v>0.88900000000000001</v>
      </c>
      <c r="S570" s="20">
        <v>0.66120000000000001</v>
      </c>
      <c r="T570" s="20">
        <v>0.24199999999999999</v>
      </c>
      <c r="U570" s="20">
        <v>1.5196000000000001</v>
      </c>
      <c r="V570" s="20">
        <v>0.71</v>
      </c>
      <c r="W570" s="20">
        <v>2.1686000000000001</v>
      </c>
      <c r="X570" s="20">
        <v>1.06</v>
      </c>
      <c r="Y570" s="20">
        <v>2.7002999999999999</v>
      </c>
      <c r="Z570" s="20">
        <v>1.696</v>
      </c>
      <c r="AA570" s="20">
        <v>3.6682999999999999</v>
      </c>
      <c r="AB570" s="20">
        <v>2.524</v>
      </c>
    </row>
    <row r="571" spans="1:28">
      <c r="A571" s="2">
        <v>41677</v>
      </c>
      <c r="B571" s="20">
        <v>0.25</v>
      </c>
      <c r="C571" s="20">
        <v>9.6299999999999997E-2</v>
      </c>
      <c r="D571" s="20">
        <v>0.06</v>
      </c>
      <c r="E571" s="20">
        <v>0.1555</v>
      </c>
      <c r="F571" s="20">
        <v>8.1100000000000005E-2</v>
      </c>
      <c r="G571" s="20">
        <v>7.9000000000000001E-2</v>
      </c>
      <c r="H571" s="20">
        <v>0.23385</v>
      </c>
      <c r="I571" s="20">
        <v>7.6100000000000001E-2</v>
      </c>
      <c r="J571" s="20">
        <v>6.5000000000000002E-2</v>
      </c>
      <c r="K571" s="20">
        <v>0.33110000000000001</v>
      </c>
      <c r="L571" s="20">
        <v>0.1116</v>
      </c>
      <c r="M571" s="20">
        <v>8.6999999999999994E-2</v>
      </c>
      <c r="N571" s="20">
        <v>0.55840000000000001</v>
      </c>
      <c r="O571" s="20">
        <v>0.3034</v>
      </c>
      <c r="P571" s="20">
        <v>9.2999999999999999E-2</v>
      </c>
      <c r="Q571" s="20">
        <v>0.81</v>
      </c>
      <c r="R571" s="20">
        <v>0.88</v>
      </c>
      <c r="S571" s="20">
        <v>0.63129999999999997</v>
      </c>
      <c r="T571" s="20">
        <v>0.20399999999999999</v>
      </c>
      <c r="U571" s="20">
        <v>1.4689000000000001</v>
      </c>
      <c r="V571" s="20">
        <v>0.66200000000000003</v>
      </c>
      <c r="W571" s="20">
        <v>2.125</v>
      </c>
      <c r="X571" s="20">
        <v>1.014</v>
      </c>
      <c r="Y571" s="20">
        <v>2.6829000000000001</v>
      </c>
      <c r="Z571" s="20">
        <v>1.661</v>
      </c>
      <c r="AA571" s="20">
        <v>3.6726000000000001</v>
      </c>
      <c r="AB571" s="20">
        <v>2.5009999999999999</v>
      </c>
    </row>
    <row r="572" spans="1:28">
      <c r="A572" s="2">
        <v>41680</v>
      </c>
      <c r="B572" s="20">
        <v>0.25</v>
      </c>
      <c r="C572" s="20">
        <v>5.5800000000000002E-2</v>
      </c>
      <c r="D572" s="20">
        <v>5.0999999999999997E-2</v>
      </c>
      <c r="E572" s="20">
        <v>0.15475</v>
      </c>
      <c r="F572" s="20">
        <v>5.5800000000000002E-2</v>
      </c>
      <c r="G572" s="20">
        <v>8.6999999999999994E-2</v>
      </c>
      <c r="H572" s="20">
        <v>0.23385</v>
      </c>
      <c r="I572" s="20">
        <v>6.59E-2</v>
      </c>
      <c r="J572" s="20">
        <v>8.7999999999999995E-2</v>
      </c>
      <c r="K572" s="20">
        <v>0.3291</v>
      </c>
      <c r="L572" s="20">
        <v>0.1116</v>
      </c>
      <c r="M572" s="20">
        <v>0.105</v>
      </c>
      <c r="N572" s="20">
        <v>0.55089999999999995</v>
      </c>
      <c r="O572" s="20">
        <v>0.30730000000000002</v>
      </c>
      <c r="P572" s="20">
        <v>0.113</v>
      </c>
      <c r="Q572" s="20">
        <v>0.84</v>
      </c>
      <c r="R572" s="20">
        <v>0.89400000000000002</v>
      </c>
      <c r="S572" s="20">
        <v>0.63390000000000002</v>
      </c>
      <c r="T572" s="20">
        <v>0.22500000000000001</v>
      </c>
      <c r="U572" s="20">
        <v>1.4704999999999999</v>
      </c>
      <c r="V572" s="20">
        <v>0.68200000000000005</v>
      </c>
      <c r="W572" s="20">
        <v>2.1177000000000001</v>
      </c>
      <c r="X572" s="20">
        <v>1.0329999999999999</v>
      </c>
      <c r="Y572" s="20">
        <v>2.6673999999999998</v>
      </c>
      <c r="Z572" s="20">
        <v>1.6800000000000002</v>
      </c>
      <c r="AA572" s="20">
        <v>3.6503000000000001</v>
      </c>
      <c r="AB572" s="20">
        <v>2.5249999999999999</v>
      </c>
    </row>
    <row r="573" spans="1:28">
      <c r="A573" s="2">
        <v>41681</v>
      </c>
      <c r="B573" s="20">
        <v>0.25</v>
      </c>
      <c r="C573" s="20">
        <v>5.0700000000000002E-2</v>
      </c>
      <c r="D573" s="20">
        <v>0.06</v>
      </c>
      <c r="E573" s="20">
        <v>0.15425</v>
      </c>
      <c r="F573" s="20">
        <v>4.5600000000000002E-2</v>
      </c>
      <c r="G573" s="20">
        <v>0.08</v>
      </c>
      <c r="H573" s="20">
        <v>0.2366</v>
      </c>
      <c r="I573" s="20">
        <v>8.6199999999999999E-2</v>
      </c>
      <c r="J573" s="20">
        <v>8.7999999999999995E-2</v>
      </c>
      <c r="K573" s="20">
        <v>0.33200000000000002</v>
      </c>
      <c r="L573" s="20">
        <v>0.1167</v>
      </c>
      <c r="M573" s="20">
        <v>9.5000000000000001E-2</v>
      </c>
      <c r="N573" s="20">
        <v>0.55330000000000001</v>
      </c>
      <c r="O573" s="20">
        <v>0.33110000000000001</v>
      </c>
      <c r="P573" s="20">
        <v>0.107</v>
      </c>
      <c r="Q573" s="20">
        <v>0.85399999999999998</v>
      </c>
      <c r="R573" s="20">
        <v>0.90400000000000003</v>
      </c>
      <c r="S573" s="20">
        <v>0.67969999999999997</v>
      </c>
      <c r="T573" s="20">
        <v>0.222</v>
      </c>
      <c r="U573" s="20">
        <v>1.5327999999999999</v>
      </c>
      <c r="V573" s="20">
        <v>0.68200000000000005</v>
      </c>
      <c r="W573" s="20">
        <v>2.1808000000000001</v>
      </c>
      <c r="X573" s="20">
        <v>1.036</v>
      </c>
      <c r="Y573" s="20">
        <v>2.7250000000000001</v>
      </c>
      <c r="Z573" s="20">
        <v>1.6859999999999999</v>
      </c>
      <c r="AA573" s="20">
        <v>3.6879999999999997</v>
      </c>
      <c r="AB573" s="20">
        <v>2.5329999999999999</v>
      </c>
    </row>
    <row r="574" spans="1:28">
      <c r="A574" s="2">
        <v>41682</v>
      </c>
      <c r="B574" s="20">
        <v>0.25</v>
      </c>
      <c r="C574" s="20">
        <v>1.01E-2</v>
      </c>
      <c r="D574" s="20">
        <v>4.9000000000000002E-2</v>
      </c>
      <c r="E574" s="20">
        <v>0.1535</v>
      </c>
      <c r="F574" s="20">
        <v>4.5600000000000002E-2</v>
      </c>
      <c r="G574" s="20">
        <v>8.1000000000000003E-2</v>
      </c>
      <c r="H574" s="20">
        <v>0.2361</v>
      </c>
      <c r="I574" s="20">
        <v>8.1100000000000005E-2</v>
      </c>
      <c r="J574" s="20">
        <v>0.08</v>
      </c>
      <c r="K574" s="20">
        <v>0.33100000000000002</v>
      </c>
      <c r="L574" s="20">
        <v>0.1116</v>
      </c>
      <c r="M574" s="20">
        <v>8.6999999999999994E-2</v>
      </c>
      <c r="N574" s="20">
        <v>0.55379999999999996</v>
      </c>
      <c r="O574" s="20">
        <v>0.33900000000000002</v>
      </c>
      <c r="P574" s="20">
        <v>0.126</v>
      </c>
      <c r="Q574" s="20">
        <v>0.88500000000000001</v>
      </c>
      <c r="R574" s="20">
        <v>0.92100000000000004</v>
      </c>
      <c r="S574" s="20">
        <v>0.73870000000000002</v>
      </c>
      <c r="T574" s="20">
        <v>0.23100000000000001</v>
      </c>
      <c r="U574" s="20">
        <v>1.5623</v>
      </c>
      <c r="V574" s="20">
        <v>0.70299999999999996</v>
      </c>
      <c r="W574" s="20">
        <v>2.2124999999999999</v>
      </c>
      <c r="X574" s="20">
        <v>1.0609999999999999</v>
      </c>
      <c r="Y574" s="20">
        <v>2.7608000000000001</v>
      </c>
      <c r="Z574" s="20">
        <v>1.7149999999999999</v>
      </c>
      <c r="AA574" s="20">
        <v>3.7201</v>
      </c>
      <c r="AB574" s="20">
        <v>2.5579999999999998</v>
      </c>
    </row>
    <row r="575" spans="1:28">
      <c r="A575" s="2">
        <v>41683</v>
      </c>
      <c r="B575" s="20">
        <v>0.25</v>
      </c>
      <c r="C575" s="20">
        <v>-1.01E-2</v>
      </c>
      <c r="D575" s="20">
        <v>3.1E-2</v>
      </c>
      <c r="E575" s="20">
        <v>0.1545</v>
      </c>
      <c r="F575" s="20">
        <v>2.0299999999999999E-2</v>
      </c>
      <c r="G575" s="20">
        <v>6.7000000000000004E-2</v>
      </c>
      <c r="H575" s="20">
        <v>0.23585</v>
      </c>
      <c r="I575" s="20">
        <v>6.59E-2</v>
      </c>
      <c r="J575" s="20">
        <v>6.9000000000000006E-2</v>
      </c>
      <c r="K575" s="20">
        <v>0.33100000000000002</v>
      </c>
      <c r="L575" s="20">
        <v>0.1065</v>
      </c>
      <c r="M575" s="20">
        <v>7.5999999999999998E-2</v>
      </c>
      <c r="N575" s="20">
        <v>0.55230000000000001</v>
      </c>
      <c r="O575" s="20">
        <v>0.311</v>
      </c>
      <c r="P575" s="20">
        <v>0.109</v>
      </c>
      <c r="Q575" s="20">
        <v>0.86499999999999999</v>
      </c>
      <c r="R575" s="20">
        <v>0.91100000000000003</v>
      </c>
      <c r="S575" s="20">
        <v>0.69369999999999998</v>
      </c>
      <c r="T575" s="20">
        <v>0.20100000000000001</v>
      </c>
      <c r="U575" s="20">
        <v>1.5016</v>
      </c>
      <c r="V575" s="20">
        <v>0.65500000000000003</v>
      </c>
      <c r="W575" s="20">
        <v>2.1467999999999998</v>
      </c>
      <c r="X575" s="20">
        <v>1.0129999999999999</v>
      </c>
      <c r="Y575" s="20">
        <v>2.7320000000000002</v>
      </c>
      <c r="Z575" s="20">
        <v>1.667</v>
      </c>
      <c r="AA575" s="20">
        <v>3.6829000000000001</v>
      </c>
      <c r="AB575" s="20">
        <v>2.5270000000000001</v>
      </c>
    </row>
    <row r="576" spans="1:28">
      <c r="A576" s="2">
        <v>41684</v>
      </c>
      <c r="B576" s="20">
        <v>0.25</v>
      </c>
      <c r="C576" s="20">
        <v>1.01E-2</v>
      </c>
      <c r="D576" s="20">
        <v>4.9000000000000002E-2</v>
      </c>
      <c r="E576" s="20">
        <v>0.1545</v>
      </c>
      <c r="F576" s="20">
        <v>1.01E-2</v>
      </c>
      <c r="G576" s="20">
        <v>6.8000000000000005E-2</v>
      </c>
      <c r="H576" s="20">
        <v>0.23585</v>
      </c>
      <c r="I576" s="20">
        <v>6.59E-2</v>
      </c>
      <c r="J576" s="20">
        <v>7.5999999999999998E-2</v>
      </c>
      <c r="K576" s="20">
        <v>0.32900000000000001</v>
      </c>
      <c r="L576" s="20">
        <v>9.64E-2</v>
      </c>
      <c r="M576" s="20">
        <v>8.2000000000000003E-2</v>
      </c>
      <c r="N576" s="20">
        <v>0.55079999999999996</v>
      </c>
      <c r="O576" s="20">
        <v>0.31069999999999998</v>
      </c>
      <c r="P576" s="20">
        <v>0.111</v>
      </c>
      <c r="Q576" s="20">
        <v>0.84</v>
      </c>
      <c r="R576" s="20">
        <v>0.85499999999999998</v>
      </c>
      <c r="S576" s="20">
        <v>0.70430000000000004</v>
      </c>
      <c r="T576" s="20">
        <v>0.215</v>
      </c>
      <c r="U576" s="20">
        <v>1.5246</v>
      </c>
      <c r="V576" s="20">
        <v>0.67400000000000004</v>
      </c>
      <c r="W576" s="20">
        <v>2.1663000000000001</v>
      </c>
      <c r="X576" s="20">
        <v>1.032</v>
      </c>
      <c r="Y576" s="20">
        <v>2.7427999999999999</v>
      </c>
      <c r="Z576" s="20">
        <v>1.679</v>
      </c>
      <c r="AA576" s="20">
        <v>3.6968999999999999</v>
      </c>
      <c r="AB576" s="20">
        <v>2.5430000000000001</v>
      </c>
    </row>
    <row r="577" spans="1:28">
      <c r="A577" s="2">
        <v>41687</v>
      </c>
      <c r="B577" s="20">
        <v>0.25</v>
      </c>
      <c r="C577" s="20">
        <v>1.01E-2</v>
      </c>
      <c r="D577" s="20">
        <v>5.0999999999999997E-2</v>
      </c>
      <c r="E577" s="20">
        <v>0.1535</v>
      </c>
      <c r="F577" s="20">
        <v>1.01E-2</v>
      </c>
      <c r="G577" s="20">
        <v>6.9000000000000006E-2</v>
      </c>
      <c r="H577" s="20">
        <v>0.2351</v>
      </c>
      <c r="I577" s="20">
        <v>6.59E-2</v>
      </c>
      <c r="J577" s="20">
        <v>7.5999999999999998E-2</v>
      </c>
      <c r="K577" s="20">
        <v>0.33</v>
      </c>
      <c r="L577" s="20">
        <v>9.64E-2</v>
      </c>
      <c r="M577" s="20">
        <v>8.6999999999999994E-2</v>
      </c>
      <c r="N577" s="20">
        <v>0.55230000000000001</v>
      </c>
      <c r="O577" s="20">
        <v>0.31069999999999998</v>
      </c>
      <c r="P577" s="20">
        <v>0.113</v>
      </c>
      <c r="Q577" s="20">
        <v>0.81200000000000006</v>
      </c>
      <c r="R577" s="20">
        <v>0.83899999999999997</v>
      </c>
      <c r="S577" s="20">
        <v>0.70430000000000004</v>
      </c>
      <c r="T577" s="20">
        <v>0.215</v>
      </c>
      <c r="U577" s="20">
        <v>1.5246</v>
      </c>
      <c r="V577" s="20">
        <v>0.67500000000000004</v>
      </c>
      <c r="W577" s="20">
        <v>2.1663000000000001</v>
      </c>
      <c r="X577" s="20">
        <v>1.0349999999999999</v>
      </c>
      <c r="Y577" s="20">
        <v>2.7427999999999999</v>
      </c>
      <c r="Z577" s="20">
        <v>1.6840000000000002</v>
      </c>
      <c r="AA577" s="20">
        <v>3.6968999999999999</v>
      </c>
      <c r="AB577" s="20">
        <v>2.56</v>
      </c>
    </row>
    <row r="578" spans="1:28">
      <c r="A578" s="2">
        <v>41688</v>
      </c>
      <c r="B578" s="20">
        <v>0.25</v>
      </c>
      <c r="C578" s="20">
        <v>1.01E-2</v>
      </c>
      <c r="D578" s="20">
        <v>5.3999999999999999E-2</v>
      </c>
      <c r="E578" s="20">
        <v>0.154</v>
      </c>
      <c r="F578" s="20">
        <v>1.52E-2</v>
      </c>
      <c r="G578" s="20">
        <v>6.9000000000000006E-2</v>
      </c>
      <c r="H578" s="20">
        <v>0.23455000000000001</v>
      </c>
      <c r="I578" s="20">
        <v>7.0999999999999994E-2</v>
      </c>
      <c r="J578" s="20">
        <v>7.8E-2</v>
      </c>
      <c r="K578" s="20">
        <v>0.32969999999999999</v>
      </c>
      <c r="L578" s="20">
        <v>9.64E-2</v>
      </c>
      <c r="M578" s="20">
        <v>0.09</v>
      </c>
      <c r="N578" s="20">
        <v>0.55330000000000001</v>
      </c>
      <c r="O578" s="20">
        <v>0.29849999999999999</v>
      </c>
      <c r="P578" s="20">
        <v>0.111</v>
      </c>
      <c r="Q578" s="20">
        <v>0.78100000000000003</v>
      </c>
      <c r="R578" s="20">
        <v>0.81899999999999995</v>
      </c>
      <c r="S578" s="20">
        <v>0.6673</v>
      </c>
      <c r="T578" s="20">
        <v>0.20399999999999999</v>
      </c>
      <c r="U578" s="20">
        <v>1.4786000000000001</v>
      </c>
      <c r="V578" s="20">
        <v>0.65400000000000003</v>
      </c>
      <c r="W578" s="20">
        <v>2.1248999999999998</v>
      </c>
      <c r="X578" s="20">
        <v>1.0169999999999999</v>
      </c>
      <c r="Y578" s="20">
        <v>2.7069000000000001</v>
      </c>
      <c r="Z578" s="20">
        <v>1.667</v>
      </c>
      <c r="AA578" s="20">
        <v>3.6776999999999997</v>
      </c>
      <c r="AB578" s="20">
        <v>2.5590000000000002</v>
      </c>
    </row>
    <row r="579" spans="1:28">
      <c r="A579" s="2">
        <v>41689</v>
      </c>
      <c r="B579" s="20">
        <v>0.25</v>
      </c>
      <c r="C579" s="20">
        <v>5.1000000000000004E-3</v>
      </c>
      <c r="D579" s="20">
        <v>5.7000000000000002E-2</v>
      </c>
      <c r="E579" s="20">
        <v>0.1545</v>
      </c>
      <c r="F579" s="20">
        <v>4.5600000000000002E-2</v>
      </c>
      <c r="G579" s="20">
        <v>6.6000000000000003E-2</v>
      </c>
      <c r="H579" s="20">
        <v>0.2336</v>
      </c>
      <c r="I579" s="20">
        <v>8.1100000000000005E-2</v>
      </c>
      <c r="J579" s="20">
        <v>7.0999999999999994E-2</v>
      </c>
      <c r="K579" s="20">
        <v>0.32900000000000001</v>
      </c>
      <c r="L579" s="20">
        <v>0.10150000000000001</v>
      </c>
      <c r="M579" s="20">
        <v>8.5000000000000006E-2</v>
      </c>
      <c r="N579" s="20">
        <v>0.55330000000000001</v>
      </c>
      <c r="O579" s="20">
        <v>0.3145</v>
      </c>
      <c r="P579" s="20">
        <v>0.11</v>
      </c>
      <c r="Q579" s="20">
        <v>0.78900000000000003</v>
      </c>
      <c r="R579" s="20">
        <v>0.81100000000000005</v>
      </c>
      <c r="S579" s="20">
        <v>0.69650000000000001</v>
      </c>
      <c r="T579" s="20">
        <v>0.20100000000000001</v>
      </c>
      <c r="U579" s="20">
        <v>1.5164</v>
      </c>
      <c r="V579" s="20">
        <v>0.65400000000000003</v>
      </c>
      <c r="W579" s="20">
        <v>2.1638999999999999</v>
      </c>
      <c r="X579" s="20">
        <v>1.012</v>
      </c>
      <c r="Y579" s="20">
        <v>2.7391999999999999</v>
      </c>
      <c r="Z579" s="20">
        <v>1.661</v>
      </c>
      <c r="AA579" s="20">
        <v>3.7126999999999999</v>
      </c>
      <c r="AB579" s="20">
        <v>2.5460000000000003</v>
      </c>
    </row>
    <row r="580" spans="1:28">
      <c r="A580" s="2">
        <v>41690</v>
      </c>
      <c r="B580" s="20">
        <v>0.25</v>
      </c>
      <c r="C580" s="20">
        <v>1.01E-2</v>
      </c>
      <c r="D580" s="20">
        <v>5.6000000000000001E-2</v>
      </c>
      <c r="E580" s="20">
        <v>0.1555</v>
      </c>
      <c r="F580" s="20">
        <v>4.5600000000000002E-2</v>
      </c>
      <c r="G580" s="20">
        <v>6.8000000000000005E-2</v>
      </c>
      <c r="H580" s="20">
        <v>0.2356</v>
      </c>
      <c r="I580" s="20">
        <v>7.6100000000000001E-2</v>
      </c>
      <c r="J580" s="20">
        <v>7.3999999999999996E-2</v>
      </c>
      <c r="K580" s="20">
        <v>0.32950000000000002</v>
      </c>
      <c r="L580" s="20">
        <v>0.1065</v>
      </c>
      <c r="M580" s="20">
        <v>0.09</v>
      </c>
      <c r="N580" s="20">
        <v>0.55379999999999996</v>
      </c>
      <c r="O580" s="20">
        <v>0.31850000000000001</v>
      </c>
      <c r="P580" s="20">
        <v>0.125</v>
      </c>
      <c r="Q580" s="20">
        <v>0.82199999999999995</v>
      </c>
      <c r="R580" s="20">
        <v>0.81799999999999995</v>
      </c>
      <c r="S580" s="20">
        <v>0.70720000000000005</v>
      </c>
      <c r="T580" s="20">
        <v>0.224</v>
      </c>
      <c r="U580" s="20">
        <v>1.5377999999999998</v>
      </c>
      <c r="V580" s="20">
        <v>0.68700000000000006</v>
      </c>
      <c r="W580" s="20">
        <v>2.1833999999999998</v>
      </c>
      <c r="X580" s="20">
        <v>1.046</v>
      </c>
      <c r="Y580" s="20">
        <v>2.7509000000000001</v>
      </c>
      <c r="Z580" s="20">
        <v>1.69</v>
      </c>
      <c r="AA580" s="20">
        <v>3.7231999999999998</v>
      </c>
      <c r="AB580" s="20">
        <v>2.5709999999999997</v>
      </c>
    </row>
    <row r="581" spans="1:28">
      <c r="A581" s="2">
        <v>41691</v>
      </c>
      <c r="B581" s="20">
        <v>0.25</v>
      </c>
      <c r="C581" s="20">
        <v>1.52E-2</v>
      </c>
      <c r="D581" s="20">
        <v>4.8000000000000001E-2</v>
      </c>
      <c r="E581" s="20">
        <v>0.1555</v>
      </c>
      <c r="F581" s="20">
        <v>3.5499999999999997E-2</v>
      </c>
      <c r="G581" s="20">
        <v>6.9000000000000006E-2</v>
      </c>
      <c r="H581" s="20">
        <v>0.23485</v>
      </c>
      <c r="I581" s="20">
        <v>7.6100000000000001E-2</v>
      </c>
      <c r="J581" s="20">
        <v>8.1000000000000003E-2</v>
      </c>
      <c r="K581" s="20">
        <v>0.33050000000000002</v>
      </c>
      <c r="L581" s="20">
        <v>0.10150000000000001</v>
      </c>
      <c r="M581" s="20">
        <v>9.9000000000000005E-2</v>
      </c>
      <c r="N581" s="20">
        <v>0.55530000000000002</v>
      </c>
      <c r="O581" s="20">
        <v>0.31419999999999998</v>
      </c>
      <c r="P581" s="20">
        <v>0.12</v>
      </c>
      <c r="Q581" s="20">
        <v>0.78300000000000003</v>
      </c>
      <c r="R581" s="20">
        <v>0.79300000000000004</v>
      </c>
      <c r="S581" s="20">
        <v>0.70209999999999995</v>
      </c>
      <c r="T581" s="20">
        <v>0.21199999999999999</v>
      </c>
      <c r="U581" s="20">
        <v>1.5329000000000002</v>
      </c>
      <c r="V581" s="20">
        <v>0.66500000000000004</v>
      </c>
      <c r="W581" s="20">
        <v>2.1711999999999998</v>
      </c>
      <c r="X581" s="20">
        <v>1.0229999999999999</v>
      </c>
      <c r="Y581" s="20">
        <v>2.7309999999999999</v>
      </c>
      <c r="Z581" s="20">
        <v>1.6619999999999999</v>
      </c>
      <c r="AA581" s="20">
        <v>3.6934</v>
      </c>
      <c r="AB581" s="20">
        <v>2.548</v>
      </c>
    </row>
    <row r="582" spans="1:28">
      <c r="A582" s="2">
        <v>41694</v>
      </c>
      <c r="B582" s="20">
        <v>0.25</v>
      </c>
      <c r="C582" s="20">
        <v>1.52E-2</v>
      </c>
      <c r="D582" s="20">
        <v>6.4000000000000001E-2</v>
      </c>
      <c r="E582" s="20">
        <v>0.1545</v>
      </c>
      <c r="F582" s="20">
        <v>3.5499999999999997E-2</v>
      </c>
      <c r="G582" s="20">
        <v>6.3E-2</v>
      </c>
      <c r="H582" s="20">
        <v>0.23435</v>
      </c>
      <c r="I582" s="20">
        <v>7.6100000000000001E-2</v>
      </c>
      <c r="J582" s="20">
        <v>7.2999999999999995E-2</v>
      </c>
      <c r="K582" s="20">
        <v>0.33050000000000002</v>
      </c>
      <c r="L582" s="20">
        <v>9.64E-2</v>
      </c>
      <c r="M582" s="20">
        <v>0.105</v>
      </c>
      <c r="N582" s="20">
        <v>0.55330000000000001</v>
      </c>
      <c r="O582" s="20">
        <v>0.31809999999999999</v>
      </c>
      <c r="P582" s="20">
        <v>0.127</v>
      </c>
      <c r="Q582" s="20">
        <v>0.79500000000000004</v>
      </c>
      <c r="R582" s="20">
        <v>0.79500000000000004</v>
      </c>
      <c r="S582" s="20">
        <v>0.71009999999999995</v>
      </c>
      <c r="T582" s="20">
        <v>0.22600000000000001</v>
      </c>
      <c r="U582" s="20">
        <v>1.5445</v>
      </c>
      <c r="V582" s="20">
        <v>0.68899999999999995</v>
      </c>
      <c r="W582" s="20">
        <v>2.181</v>
      </c>
      <c r="X582" s="20">
        <v>1.0429999999999999</v>
      </c>
      <c r="Y582" s="20">
        <v>2.7382</v>
      </c>
      <c r="Z582" s="20">
        <v>1.6800000000000002</v>
      </c>
      <c r="AA582" s="20">
        <v>3.6985999999999999</v>
      </c>
      <c r="AB582" s="20">
        <v>2.5659999999999998</v>
      </c>
    </row>
    <row r="583" spans="1:28">
      <c r="A583" s="2">
        <v>41695</v>
      </c>
      <c r="B583" s="20">
        <v>0.25</v>
      </c>
      <c r="C583" s="20">
        <v>2.53E-2</v>
      </c>
      <c r="D583" s="20">
        <v>6.7000000000000004E-2</v>
      </c>
      <c r="E583" s="20">
        <v>0.1545</v>
      </c>
      <c r="F583" s="20">
        <v>4.0599999999999997E-2</v>
      </c>
      <c r="G583" s="20">
        <v>6.8000000000000005E-2</v>
      </c>
      <c r="H583" s="20">
        <v>0.2336</v>
      </c>
      <c r="I583" s="20">
        <v>7.0999999999999994E-2</v>
      </c>
      <c r="J583" s="20">
        <v>7.9000000000000001E-2</v>
      </c>
      <c r="K583" s="20">
        <v>0.33050000000000002</v>
      </c>
      <c r="L583" s="20">
        <v>9.64E-2</v>
      </c>
      <c r="M583" s="20">
        <v>0.113</v>
      </c>
      <c r="N583" s="20">
        <v>0.55330000000000001</v>
      </c>
      <c r="O583" s="20">
        <v>0.314</v>
      </c>
      <c r="P583" s="20">
        <v>0.122</v>
      </c>
      <c r="Q583" s="20">
        <v>0.78400000000000003</v>
      </c>
      <c r="R583" s="20">
        <v>0.8</v>
      </c>
      <c r="S583" s="20">
        <v>0.69159999999999999</v>
      </c>
      <c r="T583" s="20">
        <v>0.217</v>
      </c>
      <c r="U583" s="20">
        <v>1.5114999999999998</v>
      </c>
      <c r="V583" s="20">
        <v>0.66700000000000004</v>
      </c>
      <c r="W583" s="20">
        <v>2.1467999999999998</v>
      </c>
      <c r="X583" s="20">
        <v>1.018</v>
      </c>
      <c r="Y583" s="20">
        <v>2.7023000000000001</v>
      </c>
      <c r="Z583" s="20">
        <v>1.6459999999999999</v>
      </c>
      <c r="AA583" s="20">
        <v>3.6585999999999999</v>
      </c>
      <c r="AB583" s="20">
        <v>2.5179999999999998</v>
      </c>
    </row>
    <row r="584" spans="1:28">
      <c r="A584" s="2">
        <v>41696</v>
      </c>
      <c r="B584" s="20">
        <v>0.25</v>
      </c>
      <c r="C584" s="20">
        <v>3.5499999999999997E-2</v>
      </c>
      <c r="D584" s="20">
        <v>6.9000000000000006E-2</v>
      </c>
      <c r="E584" s="20">
        <v>0.1545</v>
      </c>
      <c r="F584" s="20">
        <v>4.0599999999999997E-2</v>
      </c>
      <c r="G584" s="20">
        <v>6.5000000000000002E-2</v>
      </c>
      <c r="H584" s="20">
        <v>0.23330000000000001</v>
      </c>
      <c r="I584" s="20">
        <v>7.0999999999999994E-2</v>
      </c>
      <c r="J584" s="20">
        <v>7.3999999999999996E-2</v>
      </c>
      <c r="K584" s="20">
        <v>0.32969999999999999</v>
      </c>
      <c r="L584" s="20">
        <v>9.64E-2</v>
      </c>
      <c r="M584" s="20">
        <v>0.11</v>
      </c>
      <c r="N584" s="20">
        <v>0.55049999999999999</v>
      </c>
      <c r="O584" s="20">
        <v>0.32450000000000001</v>
      </c>
      <c r="P584" s="20">
        <v>9.9000000000000005E-2</v>
      </c>
      <c r="Q584" s="20">
        <v>0.77</v>
      </c>
      <c r="R584" s="20">
        <v>0.79200000000000004</v>
      </c>
      <c r="S584" s="20">
        <v>0.66759999999999997</v>
      </c>
      <c r="T584" s="20">
        <v>0.193</v>
      </c>
      <c r="U584" s="20">
        <v>1.4752000000000001</v>
      </c>
      <c r="V584" s="20">
        <v>0.63400000000000001</v>
      </c>
      <c r="W584" s="20">
        <v>2.1053999999999999</v>
      </c>
      <c r="X584" s="20">
        <v>0.98699999999999999</v>
      </c>
      <c r="Y584" s="20">
        <v>2.6654999999999998</v>
      </c>
      <c r="Z584" s="20">
        <v>1.617</v>
      </c>
      <c r="AA584" s="20">
        <v>3.6249000000000002</v>
      </c>
      <c r="AB584" s="20">
        <v>2.4990000000000001</v>
      </c>
    </row>
    <row r="585" spans="1:28">
      <c r="A585" s="2">
        <v>41697</v>
      </c>
      <c r="B585" s="20">
        <v>0.25</v>
      </c>
      <c r="C585" s="20">
        <v>3.5499999999999997E-2</v>
      </c>
      <c r="D585" s="20">
        <v>5.5E-2</v>
      </c>
      <c r="E585" s="20">
        <v>0.1545</v>
      </c>
      <c r="F585" s="20">
        <v>3.5499999999999997E-2</v>
      </c>
      <c r="G585" s="20">
        <v>5.8999999999999997E-2</v>
      </c>
      <c r="H585" s="20">
        <v>0.2361</v>
      </c>
      <c r="I585" s="20">
        <v>6.59E-2</v>
      </c>
      <c r="J585" s="20">
        <v>6.6000000000000003E-2</v>
      </c>
      <c r="K585" s="20">
        <v>0.33</v>
      </c>
      <c r="L585" s="20">
        <v>9.64E-2</v>
      </c>
      <c r="M585" s="20">
        <v>9.7000000000000003E-2</v>
      </c>
      <c r="N585" s="20">
        <v>0.55230000000000001</v>
      </c>
      <c r="O585" s="20">
        <v>0.3206</v>
      </c>
      <c r="P585" s="20">
        <v>8.8999999999999996E-2</v>
      </c>
      <c r="Q585" s="20">
        <v>0.751</v>
      </c>
      <c r="R585" s="20">
        <v>0.76</v>
      </c>
      <c r="S585" s="20">
        <v>0.65959999999999996</v>
      </c>
      <c r="T585" s="20">
        <v>0.16900000000000001</v>
      </c>
      <c r="U585" s="20">
        <v>1.4821</v>
      </c>
      <c r="V585" s="20">
        <v>0.58899999999999997</v>
      </c>
      <c r="W585" s="20">
        <v>2.0811000000000002</v>
      </c>
      <c r="X585" s="20">
        <v>0.93799999999999994</v>
      </c>
      <c r="Y585" s="20">
        <v>2.6387</v>
      </c>
      <c r="Z585" s="20">
        <v>1.5620000000000001</v>
      </c>
      <c r="AA585" s="20">
        <v>3.5916000000000001</v>
      </c>
      <c r="AB585" s="20">
        <v>2.452</v>
      </c>
    </row>
    <row r="586" spans="1:28">
      <c r="A586" s="2">
        <v>41698</v>
      </c>
      <c r="B586" s="20">
        <v>0.25</v>
      </c>
      <c r="C586" s="20">
        <v>4.0599999999999997E-2</v>
      </c>
      <c r="D586" s="20">
        <v>0.09</v>
      </c>
      <c r="E586" s="20">
        <v>0.1555</v>
      </c>
      <c r="F586" s="20">
        <v>4.5600000000000002E-2</v>
      </c>
      <c r="G586" s="20">
        <v>0.08</v>
      </c>
      <c r="H586" s="20">
        <v>0.23565</v>
      </c>
      <c r="I586" s="20">
        <v>7.0999999999999994E-2</v>
      </c>
      <c r="J586" s="20">
        <v>8.6999999999999994E-2</v>
      </c>
      <c r="K586" s="20">
        <v>0.33050000000000002</v>
      </c>
      <c r="L586" s="20">
        <v>0.10150000000000001</v>
      </c>
      <c r="M586" s="20">
        <v>0.121</v>
      </c>
      <c r="N586" s="20">
        <v>0.55330000000000001</v>
      </c>
      <c r="O586" s="20">
        <v>0.31690000000000002</v>
      </c>
      <c r="P586" s="20">
        <v>0.128</v>
      </c>
      <c r="Q586" s="20">
        <v>0.77900000000000003</v>
      </c>
      <c r="R586" s="20">
        <v>0.76500000000000001</v>
      </c>
      <c r="S586" s="20">
        <v>0.66779999999999995</v>
      </c>
      <c r="T586" s="20">
        <v>0.222</v>
      </c>
      <c r="U586" s="20">
        <v>1.5016</v>
      </c>
      <c r="V586" s="20">
        <v>0.66800000000000004</v>
      </c>
      <c r="W586" s="20">
        <v>2.1208</v>
      </c>
      <c r="X586" s="20">
        <v>1.0109999999999999</v>
      </c>
      <c r="Y586" s="20">
        <v>2.6475999999999997</v>
      </c>
      <c r="Z586" s="20">
        <v>1.6240000000000001</v>
      </c>
      <c r="AA586" s="20">
        <v>3.5822000000000003</v>
      </c>
      <c r="AB586" s="20">
        <v>2.4980000000000002</v>
      </c>
    </row>
    <row r="587" spans="1:28">
      <c r="A587" s="2">
        <v>41701</v>
      </c>
      <c r="B587" s="20">
        <v>0.25</v>
      </c>
      <c r="C587" s="20">
        <v>3.5499999999999997E-2</v>
      </c>
      <c r="D587" s="20">
        <v>8.5999999999999993E-2</v>
      </c>
      <c r="E587" s="20">
        <v>0.15529999999999999</v>
      </c>
      <c r="F587" s="20">
        <v>4.5600000000000002E-2</v>
      </c>
      <c r="G587" s="20">
        <v>0.06</v>
      </c>
      <c r="H587" s="20">
        <v>0.23565</v>
      </c>
      <c r="I587" s="20">
        <v>7.0999999999999994E-2</v>
      </c>
      <c r="J587" s="20">
        <v>7.2999999999999995E-2</v>
      </c>
      <c r="K587" s="20">
        <v>0.33050000000000002</v>
      </c>
      <c r="L587" s="20">
        <v>0.10150000000000001</v>
      </c>
      <c r="M587" s="20">
        <v>0.106</v>
      </c>
      <c r="N587" s="20">
        <v>0.55379999999999996</v>
      </c>
      <c r="O587" s="20">
        <v>0.30120000000000002</v>
      </c>
      <c r="P587" s="20">
        <v>0.106</v>
      </c>
      <c r="Q587" s="20">
        <v>0.75800000000000001</v>
      </c>
      <c r="R587" s="20">
        <v>0.747</v>
      </c>
      <c r="S587" s="20">
        <v>0.64370000000000005</v>
      </c>
      <c r="T587" s="20">
        <v>0.17899999999999999</v>
      </c>
      <c r="U587" s="20">
        <v>1.4576</v>
      </c>
      <c r="V587" s="20">
        <v>0.60099999999999998</v>
      </c>
      <c r="W587" s="20">
        <v>2.0748000000000002</v>
      </c>
      <c r="X587" s="20">
        <v>0.93899999999999995</v>
      </c>
      <c r="Y587" s="20">
        <v>2.6012</v>
      </c>
      <c r="Z587" s="20">
        <v>1.5510000000000002</v>
      </c>
      <c r="AA587" s="20">
        <v>3.5541999999999998</v>
      </c>
      <c r="AB587" s="20">
        <v>2.431</v>
      </c>
    </row>
    <row r="588" spans="1:28">
      <c r="A588" s="2">
        <v>41702</v>
      </c>
      <c r="B588" s="20">
        <v>0.25</v>
      </c>
      <c r="C588" s="20">
        <v>4.5600000000000002E-2</v>
      </c>
      <c r="D588" s="20">
        <v>7.1999999999999995E-2</v>
      </c>
      <c r="E588" s="20">
        <v>0.1565</v>
      </c>
      <c r="F588" s="20">
        <v>4.5600000000000002E-2</v>
      </c>
      <c r="G588" s="20">
        <v>6.5000000000000002E-2</v>
      </c>
      <c r="H588" s="20">
        <v>0.23535</v>
      </c>
      <c r="I588" s="20">
        <v>8.1100000000000005E-2</v>
      </c>
      <c r="J588" s="20">
        <v>6.5000000000000002E-2</v>
      </c>
      <c r="K588" s="20">
        <v>0.33150000000000002</v>
      </c>
      <c r="L588" s="20">
        <v>0.1065</v>
      </c>
      <c r="M588" s="20">
        <v>9.9000000000000005E-2</v>
      </c>
      <c r="N588" s="20">
        <v>0.55200000000000005</v>
      </c>
      <c r="O588" s="20">
        <v>0.33289999999999997</v>
      </c>
      <c r="P588" s="20">
        <v>0.113</v>
      </c>
      <c r="Q588" s="20">
        <v>0.9</v>
      </c>
      <c r="R588" s="20">
        <v>0.71299999999999997</v>
      </c>
      <c r="S588" s="20">
        <v>0.69199999999999995</v>
      </c>
      <c r="T588" s="20">
        <v>0.19400000000000001</v>
      </c>
      <c r="U588" s="20">
        <v>1.5359</v>
      </c>
      <c r="V588" s="20">
        <v>0.628</v>
      </c>
      <c r="W588" s="20">
        <v>2.1695000000000002</v>
      </c>
      <c r="X588" s="20">
        <v>0.97499999999999998</v>
      </c>
      <c r="Y588" s="20">
        <v>2.6977000000000002</v>
      </c>
      <c r="Z588" s="20">
        <v>1.5979999999999999</v>
      </c>
      <c r="AA588" s="20">
        <v>3.6473</v>
      </c>
      <c r="AB588" s="20">
        <v>2.48</v>
      </c>
    </row>
    <row r="589" spans="1:28">
      <c r="A589" s="2">
        <v>41703</v>
      </c>
      <c r="B589" s="20">
        <v>0.25</v>
      </c>
      <c r="C589" s="20">
        <v>5.0700000000000002E-2</v>
      </c>
      <c r="D589" s="20">
        <v>8.5000000000000006E-2</v>
      </c>
      <c r="E589" s="20">
        <v>0.15559999999999999</v>
      </c>
      <c r="F589" s="20">
        <v>5.0700000000000002E-2</v>
      </c>
      <c r="G589" s="20">
        <v>5.7000000000000002E-2</v>
      </c>
      <c r="H589" s="20">
        <v>0.2344</v>
      </c>
      <c r="I589" s="20">
        <v>8.1100000000000005E-2</v>
      </c>
      <c r="J589" s="20">
        <v>7.0000000000000007E-2</v>
      </c>
      <c r="K589" s="20">
        <v>0.33110000000000001</v>
      </c>
      <c r="L589" s="20">
        <v>0.1167</v>
      </c>
      <c r="M589" s="20">
        <v>0.10299999999999999</v>
      </c>
      <c r="N589" s="20">
        <v>0.55059999999999998</v>
      </c>
      <c r="O589" s="20">
        <v>0.33300000000000002</v>
      </c>
      <c r="P589" s="20">
        <v>0.12</v>
      </c>
      <c r="Q589" s="20">
        <v>0.84099999999999997</v>
      </c>
      <c r="R589" s="20">
        <v>0.67300000000000004</v>
      </c>
      <c r="S589" s="20">
        <v>0.69469999999999998</v>
      </c>
      <c r="T589" s="20">
        <v>0.19900000000000001</v>
      </c>
      <c r="U589" s="20">
        <v>1.5425</v>
      </c>
      <c r="V589" s="20">
        <v>0.63</v>
      </c>
      <c r="W589" s="20">
        <v>2.1720000000000002</v>
      </c>
      <c r="X589" s="20">
        <v>0.98</v>
      </c>
      <c r="Y589" s="20">
        <v>2.7048000000000001</v>
      </c>
      <c r="Z589" s="20">
        <v>1.605</v>
      </c>
      <c r="AA589" s="20">
        <v>3.6473</v>
      </c>
      <c r="AB589" s="20">
        <v>2.4900000000000002</v>
      </c>
    </row>
    <row r="590" spans="1:28">
      <c r="A590" s="2">
        <v>41704</v>
      </c>
      <c r="B590" s="20">
        <v>0.25</v>
      </c>
      <c r="C590" s="20">
        <v>5.5800000000000002E-2</v>
      </c>
      <c r="D590" s="20">
        <v>0.124</v>
      </c>
      <c r="E590" s="20">
        <v>0.15440000000000001</v>
      </c>
      <c r="F590" s="20">
        <v>4.5600000000000002E-2</v>
      </c>
      <c r="G590" s="20">
        <v>8.6999999999999994E-2</v>
      </c>
      <c r="H590" s="20">
        <v>0.2351</v>
      </c>
      <c r="I590" s="20">
        <v>7.6100000000000001E-2</v>
      </c>
      <c r="J590" s="20">
        <v>0.10199999999999999</v>
      </c>
      <c r="K590" s="20">
        <v>0.33200000000000002</v>
      </c>
      <c r="L590" s="20">
        <v>0.12180000000000001</v>
      </c>
      <c r="M590" s="20">
        <v>0.14099999999999999</v>
      </c>
      <c r="N590" s="20">
        <v>0.55200000000000005</v>
      </c>
      <c r="O590" s="20">
        <v>0.34110000000000001</v>
      </c>
      <c r="P590" s="20">
        <v>0.16500000000000001</v>
      </c>
      <c r="Q590" s="20">
        <v>0.89500000000000002</v>
      </c>
      <c r="R590" s="20">
        <v>0.7</v>
      </c>
      <c r="S590" s="20">
        <v>0.71360000000000001</v>
      </c>
      <c r="T590" s="20">
        <v>0.24399999999999999</v>
      </c>
      <c r="U590" s="20">
        <v>1.5687</v>
      </c>
      <c r="V590" s="20">
        <v>0.68100000000000005</v>
      </c>
      <c r="W590" s="20">
        <v>2.2014</v>
      </c>
      <c r="X590" s="20">
        <v>1.026</v>
      </c>
      <c r="Y590" s="20">
        <v>2.7372999999999998</v>
      </c>
      <c r="Z590" s="20">
        <v>1.647</v>
      </c>
      <c r="AA590" s="20">
        <v>3.6898999999999997</v>
      </c>
      <c r="AB590" s="20">
        <v>2.5270000000000001</v>
      </c>
    </row>
    <row r="591" spans="1:28">
      <c r="A591" s="2">
        <v>41705</v>
      </c>
      <c r="B591" s="20">
        <v>0.25</v>
      </c>
      <c r="C591" s="20">
        <v>5.0700000000000002E-2</v>
      </c>
      <c r="D591" s="20">
        <v>0.13200000000000001</v>
      </c>
      <c r="E591" s="20">
        <v>0.1565</v>
      </c>
      <c r="F591" s="20">
        <v>4.5600000000000002E-2</v>
      </c>
      <c r="G591" s="20">
        <v>0.111</v>
      </c>
      <c r="H591" s="20">
        <v>0.23565</v>
      </c>
      <c r="I591" s="20">
        <v>8.1100000000000005E-2</v>
      </c>
      <c r="J591" s="20">
        <v>0.13</v>
      </c>
      <c r="K591" s="20">
        <v>0.33179999999999998</v>
      </c>
      <c r="L591" s="20">
        <v>0.12180000000000001</v>
      </c>
      <c r="M591" s="20">
        <v>0.16700000000000001</v>
      </c>
      <c r="N591" s="20">
        <v>0.55200000000000005</v>
      </c>
      <c r="O591" s="20">
        <v>0.36930000000000002</v>
      </c>
      <c r="P591" s="20">
        <v>0.18</v>
      </c>
      <c r="Q591" s="20">
        <v>0.88300000000000001</v>
      </c>
      <c r="R591" s="20">
        <v>0.68500000000000005</v>
      </c>
      <c r="S591" s="20">
        <v>0.76790000000000003</v>
      </c>
      <c r="T591" s="20">
        <v>0.25700000000000001</v>
      </c>
      <c r="U591" s="20">
        <v>1.6362999999999999</v>
      </c>
      <c r="V591" s="20">
        <v>0.68500000000000005</v>
      </c>
      <c r="W591" s="20">
        <v>2.2629000000000001</v>
      </c>
      <c r="X591" s="20">
        <v>1.032</v>
      </c>
      <c r="Y591" s="20">
        <v>2.7879</v>
      </c>
      <c r="Z591" s="20">
        <v>1.653</v>
      </c>
      <c r="AA591" s="20">
        <v>3.7206000000000001</v>
      </c>
      <c r="AB591" s="20">
        <v>2.5259999999999998</v>
      </c>
    </row>
    <row r="592" spans="1:28">
      <c r="A592" s="2">
        <v>41708</v>
      </c>
      <c r="B592" s="20">
        <v>0.25</v>
      </c>
      <c r="C592" s="20">
        <v>4.0599999999999997E-2</v>
      </c>
      <c r="D592" s="20">
        <v>0.11600000000000001</v>
      </c>
      <c r="E592" s="20">
        <v>0.155</v>
      </c>
      <c r="F592" s="20">
        <v>3.5499999999999997E-2</v>
      </c>
      <c r="G592" s="20">
        <v>0.10299999999999999</v>
      </c>
      <c r="H592" s="20">
        <v>0.23435</v>
      </c>
      <c r="I592" s="20">
        <v>7.6100000000000001E-2</v>
      </c>
      <c r="J592" s="20">
        <v>0.14099999999999999</v>
      </c>
      <c r="K592" s="20">
        <v>0.33200000000000002</v>
      </c>
      <c r="L592" s="20">
        <v>0.12180000000000001</v>
      </c>
      <c r="M592" s="20">
        <v>0.16</v>
      </c>
      <c r="N592" s="20">
        <v>0.55520000000000003</v>
      </c>
      <c r="O592" s="20">
        <v>0.36549999999999999</v>
      </c>
      <c r="P592" s="20">
        <v>0.16700000000000001</v>
      </c>
      <c r="Q592" s="20">
        <v>0.85</v>
      </c>
      <c r="R592" s="20">
        <v>0.65300000000000002</v>
      </c>
      <c r="S592" s="20">
        <v>0.76259999999999994</v>
      </c>
      <c r="T592" s="20">
        <v>0.23499999999999999</v>
      </c>
      <c r="U592" s="20">
        <v>1.6215000000000002</v>
      </c>
      <c r="V592" s="20">
        <v>0.66200000000000003</v>
      </c>
      <c r="W592" s="20">
        <v>2.2507000000000001</v>
      </c>
      <c r="X592" s="20">
        <v>1.006</v>
      </c>
      <c r="Y592" s="20">
        <v>2.7770000000000001</v>
      </c>
      <c r="Z592" s="20">
        <v>1.625</v>
      </c>
      <c r="AA592" s="20">
        <v>3.7214999999999998</v>
      </c>
      <c r="AB592" s="20">
        <v>2.5129999999999999</v>
      </c>
    </row>
    <row r="593" spans="1:28">
      <c r="A593" s="2">
        <v>41709</v>
      </c>
      <c r="B593" s="20">
        <v>0.25</v>
      </c>
      <c r="C593" s="20">
        <v>4.5600000000000002E-2</v>
      </c>
      <c r="D593" s="20">
        <v>0.13900000000000001</v>
      </c>
      <c r="E593" s="20">
        <v>0.15579999999999999</v>
      </c>
      <c r="F593" s="20">
        <v>4.0599999999999997E-2</v>
      </c>
      <c r="G593" s="20">
        <v>9.5000000000000001E-2</v>
      </c>
      <c r="H593" s="20">
        <v>0.23330000000000001</v>
      </c>
      <c r="I593" s="20">
        <v>7.6100000000000001E-2</v>
      </c>
      <c r="J593" s="20">
        <v>0.13700000000000001</v>
      </c>
      <c r="K593" s="20">
        <v>0.33100000000000002</v>
      </c>
      <c r="L593" s="20">
        <v>0.12180000000000001</v>
      </c>
      <c r="M593" s="20">
        <v>0.154</v>
      </c>
      <c r="N593" s="20">
        <v>0.55520000000000003</v>
      </c>
      <c r="O593" s="20">
        <v>0.36969999999999997</v>
      </c>
      <c r="P593" s="20">
        <v>0.16700000000000001</v>
      </c>
      <c r="Q593" s="20">
        <v>0.86299999999999999</v>
      </c>
      <c r="R593" s="20">
        <v>0.67800000000000005</v>
      </c>
      <c r="S593" s="20">
        <v>0.76</v>
      </c>
      <c r="T593" s="20">
        <v>0.22900000000000001</v>
      </c>
      <c r="U593" s="20">
        <v>1.615</v>
      </c>
      <c r="V593" s="20">
        <v>0.66800000000000004</v>
      </c>
      <c r="W593" s="20">
        <v>2.2410000000000001</v>
      </c>
      <c r="X593" s="20">
        <v>1.014</v>
      </c>
      <c r="Y593" s="20">
        <v>2.7679999999999998</v>
      </c>
      <c r="Z593" s="20">
        <v>1.6379999999999999</v>
      </c>
      <c r="AA593" s="20">
        <v>3.7092000000000001</v>
      </c>
      <c r="AB593" s="20">
        <v>2.5409999999999999</v>
      </c>
    </row>
    <row r="594" spans="1:28">
      <c r="A594" s="2">
        <v>41710</v>
      </c>
      <c r="B594" s="20">
        <v>0.25</v>
      </c>
      <c r="C594" s="20">
        <v>5.0700000000000002E-2</v>
      </c>
      <c r="D594" s="20">
        <v>7.6999999999999999E-2</v>
      </c>
      <c r="E594" s="20">
        <v>0.1555</v>
      </c>
      <c r="F594" s="20">
        <v>4.0599999999999997E-2</v>
      </c>
      <c r="G594" s="20">
        <v>0.105</v>
      </c>
      <c r="H594" s="20">
        <v>0.2341</v>
      </c>
      <c r="I594" s="20">
        <v>7.6100000000000001E-2</v>
      </c>
      <c r="J594" s="20">
        <v>0.13400000000000001</v>
      </c>
      <c r="K594" s="20">
        <v>0.33050000000000002</v>
      </c>
      <c r="L594" s="20">
        <v>0.1167</v>
      </c>
      <c r="M594" s="20">
        <v>0.157</v>
      </c>
      <c r="N594" s="20">
        <v>0.55520000000000003</v>
      </c>
      <c r="O594" s="20">
        <v>0.36180000000000001</v>
      </c>
      <c r="P594" s="20">
        <v>0.159</v>
      </c>
      <c r="Q594" s="20">
        <v>0.88400000000000001</v>
      </c>
      <c r="R594" s="20">
        <v>0.69399999999999995</v>
      </c>
      <c r="S594" s="20">
        <v>0.78439999999999999</v>
      </c>
      <c r="T594" s="20">
        <v>0.214</v>
      </c>
      <c r="U594" s="20">
        <v>1.5887</v>
      </c>
      <c r="V594" s="20">
        <v>0.63300000000000001</v>
      </c>
      <c r="W594" s="20">
        <v>2.2092000000000001</v>
      </c>
      <c r="X594" s="20">
        <v>0.97599999999999998</v>
      </c>
      <c r="Y594" s="20">
        <v>2.73</v>
      </c>
      <c r="Z594" s="20">
        <v>1.5960000000000001</v>
      </c>
      <c r="AA594" s="20">
        <v>3.6733000000000002</v>
      </c>
      <c r="AB594" s="20">
        <v>2.512</v>
      </c>
    </row>
    <row r="595" spans="1:28">
      <c r="A595" s="2">
        <v>41711</v>
      </c>
      <c r="B595" s="20">
        <v>0.25</v>
      </c>
      <c r="C595" s="20">
        <v>5.0700000000000002E-2</v>
      </c>
      <c r="D595" s="20">
        <v>7.8E-2</v>
      </c>
      <c r="E595" s="20">
        <v>0.155</v>
      </c>
      <c r="F595" s="20">
        <v>4.0599999999999997E-2</v>
      </c>
      <c r="G595" s="20">
        <v>0.09</v>
      </c>
      <c r="H595" s="20">
        <v>0.23335</v>
      </c>
      <c r="I595" s="20">
        <v>7.0999999999999994E-2</v>
      </c>
      <c r="J595" s="20">
        <v>0.128</v>
      </c>
      <c r="K595" s="20">
        <v>0.33179999999999998</v>
      </c>
      <c r="L595" s="20">
        <v>0.1167</v>
      </c>
      <c r="M595" s="20">
        <v>0.14099999999999999</v>
      </c>
      <c r="N595" s="20">
        <v>0.55700000000000005</v>
      </c>
      <c r="O595" s="20">
        <v>0.33800000000000002</v>
      </c>
      <c r="P595" s="20">
        <v>0.14099999999999999</v>
      </c>
      <c r="Q595" s="20">
        <v>0.90100000000000002</v>
      </c>
      <c r="R595" s="20">
        <v>0.70399999999999996</v>
      </c>
      <c r="S595" s="20">
        <v>0.73680000000000001</v>
      </c>
      <c r="T595" s="20">
        <v>0.185</v>
      </c>
      <c r="U595" s="20">
        <v>1.5196000000000001</v>
      </c>
      <c r="V595" s="20">
        <v>0.58499999999999996</v>
      </c>
      <c r="W595" s="20">
        <v>2.1261000000000001</v>
      </c>
      <c r="X595" s="20">
        <v>0.92500000000000004</v>
      </c>
      <c r="Y595" s="20">
        <v>2.6446000000000001</v>
      </c>
      <c r="Z595" s="20">
        <v>1.5409999999999999</v>
      </c>
      <c r="AA595" s="20">
        <v>3.5906000000000002</v>
      </c>
      <c r="AB595" s="20">
        <v>2.464</v>
      </c>
    </row>
    <row r="596" spans="1:28">
      <c r="A596" s="2">
        <v>41712</v>
      </c>
      <c r="B596" s="20">
        <v>0.25</v>
      </c>
      <c r="C596" s="20">
        <v>5.0700000000000002E-2</v>
      </c>
      <c r="D596" s="20">
        <v>9.6000000000000002E-2</v>
      </c>
      <c r="E596" s="20">
        <v>0.15645000000000001</v>
      </c>
      <c r="F596" s="20">
        <v>4.5600000000000002E-2</v>
      </c>
      <c r="G596" s="20">
        <v>9.8000000000000004E-2</v>
      </c>
      <c r="H596" s="20">
        <v>0.23485</v>
      </c>
      <c r="I596" s="20">
        <v>7.6100000000000001E-2</v>
      </c>
      <c r="J596" s="20">
        <v>0.13600000000000001</v>
      </c>
      <c r="K596" s="20">
        <v>0.33279999999999998</v>
      </c>
      <c r="L596" s="20">
        <v>0.1167</v>
      </c>
      <c r="M596" s="20">
        <v>0.153</v>
      </c>
      <c r="N596" s="20">
        <v>0.55700000000000005</v>
      </c>
      <c r="O596" s="20">
        <v>0.34239999999999998</v>
      </c>
      <c r="P596" s="20">
        <v>0.151</v>
      </c>
      <c r="Q596" s="20">
        <v>0.89900000000000002</v>
      </c>
      <c r="R596" s="20">
        <v>0.69599999999999995</v>
      </c>
      <c r="S596" s="20">
        <v>0.73939999999999995</v>
      </c>
      <c r="T596" s="20">
        <v>0.2</v>
      </c>
      <c r="U596" s="20">
        <v>1.5345</v>
      </c>
      <c r="V596" s="20">
        <v>0.59699999999999998</v>
      </c>
      <c r="W596" s="20">
        <v>2.1383999999999999</v>
      </c>
      <c r="X596" s="20">
        <v>0.93300000000000005</v>
      </c>
      <c r="Y596" s="20">
        <v>2.6543000000000001</v>
      </c>
      <c r="Z596" s="20">
        <v>1.546</v>
      </c>
      <c r="AA596" s="20">
        <v>3.5991999999999997</v>
      </c>
      <c r="AB596" s="20">
        <v>2.4670000000000001</v>
      </c>
    </row>
    <row r="597" spans="1:28">
      <c r="A597" s="2">
        <v>41715</v>
      </c>
      <c r="B597" s="20">
        <v>0.25</v>
      </c>
      <c r="C597" s="20">
        <v>4.5600000000000002E-2</v>
      </c>
      <c r="D597" s="20">
        <v>0.09</v>
      </c>
      <c r="E597" s="20">
        <v>0.15620000000000001</v>
      </c>
      <c r="F597" s="20">
        <v>4.5600000000000002E-2</v>
      </c>
      <c r="G597" s="20">
        <v>9.9000000000000005E-2</v>
      </c>
      <c r="H597" s="20">
        <v>0.23444999999999999</v>
      </c>
      <c r="I597" s="20">
        <v>7.6100000000000001E-2</v>
      </c>
      <c r="J597" s="20">
        <v>0.14000000000000001</v>
      </c>
      <c r="K597" s="20">
        <v>0.33389999999999997</v>
      </c>
      <c r="L597" s="20">
        <v>0.1167</v>
      </c>
      <c r="M597" s="20">
        <v>0.157</v>
      </c>
      <c r="N597" s="20">
        <v>0.55710000000000004</v>
      </c>
      <c r="O597" s="20">
        <v>0.35859999999999997</v>
      </c>
      <c r="P597" s="20">
        <v>0.156</v>
      </c>
      <c r="Q597" s="20">
        <v>0.88</v>
      </c>
      <c r="R597" s="20">
        <v>0.69499999999999995</v>
      </c>
      <c r="S597" s="20">
        <v>0.76849999999999996</v>
      </c>
      <c r="T597" s="20">
        <v>0.20599999999999999</v>
      </c>
      <c r="U597" s="20">
        <v>1.5674000000000001</v>
      </c>
      <c r="V597" s="20">
        <v>0.61199999999999999</v>
      </c>
      <c r="W597" s="20">
        <v>2.1751999999999998</v>
      </c>
      <c r="X597" s="20">
        <v>0.95099999999999996</v>
      </c>
      <c r="Y597" s="20">
        <v>2.6920999999999999</v>
      </c>
      <c r="Z597" s="20">
        <v>1.5669999999999999</v>
      </c>
      <c r="AA597" s="20">
        <v>3.6282999999999999</v>
      </c>
      <c r="AB597" s="20">
        <v>2.4859999999999998</v>
      </c>
    </row>
    <row r="598" spans="1:28">
      <c r="A598" s="2">
        <v>41716</v>
      </c>
      <c r="B598" s="20">
        <v>0.25</v>
      </c>
      <c r="C598" s="20">
        <v>4.5600000000000002E-2</v>
      </c>
      <c r="D598" s="20">
        <v>9.1999999999999998E-2</v>
      </c>
      <c r="E598" s="20">
        <v>0.15675</v>
      </c>
      <c r="F598" s="20">
        <v>4.5600000000000002E-2</v>
      </c>
      <c r="G598" s="20">
        <v>0.104</v>
      </c>
      <c r="H598" s="20">
        <v>0.23485</v>
      </c>
      <c r="I598" s="20">
        <v>7.0999999999999994E-2</v>
      </c>
      <c r="J598" s="20">
        <v>0.15</v>
      </c>
      <c r="K598" s="20">
        <v>0.33400000000000002</v>
      </c>
      <c r="L598" s="20">
        <v>0.1167</v>
      </c>
      <c r="M598" s="20">
        <v>0.161</v>
      </c>
      <c r="N598" s="20">
        <v>0.55720000000000003</v>
      </c>
      <c r="O598" s="20">
        <v>0.34660000000000002</v>
      </c>
      <c r="P598" s="20">
        <v>0.159</v>
      </c>
      <c r="Q598" s="20">
        <v>0.871</v>
      </c>
      <c r="R598" s="20">
        <v>0.69099999999999995</v>
      </c>
      <c r="S598" s="20">
        <v>0.75</v>
      </c>
      <c r="T598" s="20">
        <v>0.20699999999999999</v>
      </c>
      <c r="U598" s="20">
        <v>1.546</v>
      </c>
      <c r="V598" s="20">
        <v>0.61</v>
      </c>
      <c r="W598" s="20">
        <v>2.1532</v>
      </c>
      <c r="X598" s="20">
        <v>0.94799999999999995</v>
      </c>
      <c r="Y598" s="20">
        <v>2.6722000000000001</v>
      </c>
      <c r="Z598" s="20">
        <v>1.5669999999999999</v>
      </c>
      <c r="AA598" s="20">
        <v>3.6137000000000001</v>
      </c>
      <c r="AB598" s="20">
        <v>2.48</v>
      </c>
    </row>
    <row r="599" spans="1:28">
      <c r="A599" s="2">
        <v>41717</v>
      </c>
      <c r="B599" s="20">
        <v>0.25</v>
      </c>
      <c r="C599" s="20">
        <v>6.08E-2</v>
      </c>
      <c r="D599" s="20">
        <v>8.5999999999999993E-2</v>
      </c>
      <c r="E599" s="20">
        <v>0.15755</v>
      </c>
      <c r="F599" s="20">
        <v>5.0700000000000002E-2</v>
      </c>
      <c r="G599" s="20">
        <v>0.113</v>
      </c>
      <c r="H599" s="20">
        <v>0.23385</v>
      </c>
      <c r="I599" s="20">
        <v>8.1100000000000005E-2</v>
      </c>
      <c r="J599" s="20">
        <v>0.14599999999999999</v>
      </c>
      <c r="K599" s="20">
        <v>0.32969999999999999</v>
      </c>
      <c r="L599" s="20">
        <v>0.13189999999999999</v>
      </c>
      <c r="M599" s="20">
        <v>0.16300000000000001</v>
      </c>
      <c r="N599" s="20">
        <v>0.55549999999999999</v>
      </c>
      <c r="O599" s="20">
        <v>0.41949999999999998</v>
      </c>
      <c r="P599" s="20">
        <v>0.17299999999999999</v>
      </c>
      <c r="Q599" s="20">
        <v>0.89700000000000002</v>
      </c>
      <c r="R599" s="20">
        <v>0.71399999999999997</v>
      </c>
      <c r="S599" s="20">
        <v>0.88280000000000003</v>
      </c>
      <c r="T599" s="20">
        <v>0.22800000000000001</v>
      </c>
      <c r="U599" s="20">
        <v>1.7067000000000001</v>
      </c>
      <c r="V599" s="20">
        <v>0.64100000000000001</v>
      </c>
      <c r="W599" s="20">
        <v>2.2909999999999999</v>
      </c>
      <c r="X599" s="20">
        <v>0.97699999999999998</v>
      </c>
      <c r="Y599" s="20">
        <v>2.7725</v>
      </c>
      <c r="Z599" s="20">
        <v>1.599</v>
      </c>
      <c r="AA599" s="20">
        <v>3.6568000000000001</v>
      </c>
      <c r="AB599" s="20">
        <v>2.5060000000000002</v>
      </c>
    </row>
    <row r="600" spans="1:28">
      <c r="A600" s="2">
        <v>41718</v>
      </c>
      <c r="B600" s="20">
        <v>0.25</v>
      </c>
      <c r="C600" s="20">
        <v>5.0700000000000002E-2</v>
      </c>
      <c r="D600" s="20">
        <v>9.1999999999999998E-2</v>
      </c>
      <c r="E600" s="20">
        <v>0.1545</v>
      </c>
      <c r="F600" s="20">
        <v>5.0700000000000002E-2</v>
      </c>
      <c r="G600" s="20">
        <v>0.11600000000000001</v>
      </c>
      <c r="H600" s="20">
        <v>0.2336</v>
      </c>
      <c r="I600" s="20">
        <v>7.6100000000000001E-2</v>
      </c>
      <c r="J600" s="20">
        <v>0.153</v>
      </c>
      <c r="K600" s="20">
        <v>0.33</v>
      </c>
      <c r="L600" s="20">
        <v>0.12690000000000001</v>
      </c>
      <c r="M600" s="20">
        <v>0.17599999999999999</v>
      </c>
      <c r="N600" s="20">
        <v>0.56000000000000005</v>
      </c>
      <c r="O600" s="20">
        <v>0.41970000000000002</v>
      </c>
      <c r="P600" s="20">
        <v>0.20899999999999999</v>
      </c>
      <c r="Q600" s="20">
        <v>0.92100000000000004</v>
      </c>
      <c r="R600" s="20">
        <v>0.73099999999999998</v>
      </c>
      <c r="S600" s="20">
        <v>0.88290000000000002</v>
      </c>
      <c r="T600" s="20">
        <v>0.27200000000000002</v>
      </c>
      <c r="U600" s="20">
        <v>1.7000999999999999</v>
      </c>
      <c r="V600" s="20">
        <v>0.70199999999999996</v>
      </c>
      <c r="W600" s="20">
        <v>2.2911000000000001</v>
      </c>
      <c r="X600" s="20">
        <v>1.032</v>
      </c>
      <c r="Y600" s="20">
        <v>2.7715999999999998</v>
      </c>
      <c r="Z600" s="20">
        <v>1.6459999999999999</v>
      </c>
      <c r="AA600" s="20">
        <v>3.6629</v>
      </c>
      <c r="AB600" s="20">
        <v>2.5249999999999999</v>
      </c>
    </row>
    <row r="601" spans="1:28">
      <c r="A601" s="2">
        <v>41719</v>
      </c>
      <c r="B601" s="20">
        <v>0.25</v>
      </c>
      <c r="C601" s="20">
        <v>4.0599999999999997E-2</v>
      </c>
      <c r="D601" s="20">
        <v>9.5000000000000001E-2</v>
      </c>
      <c r="E601" s="20">
        <v>0.15425</v>
      </c>
      <c r="F601" s="20">
        <v>4.5600000000000002E-2</v>
      </c>
      <c r="G601" s="20">
        <v>0.11700000000000001</v>
      </c>
      <c r="H601" s="20">
        <v>0.23285</v>
      </c>
      <c r="I601" s="20">
        <v>7.0999999999999994E-2</v>
      </c>
      <c r="J601" s="20">
        <v>0.158</v>
      </c>
      <c r="K601" s="20">
        <v>0.33150000000000002</v>
      </c>
      <c r="L601" s="20">
        <v>0.12180000000000001</v>
      </c>
      <c r="M601" s="20">
        <v>0.182</v>
      </c>
      <c r="N601" s="20">
        <v>0.56410000000000005</v>
      </c>
      <c r="O601" s="20">
        <v>0.42449999999999999</v>
      </c>
      <c r="P601" s="20">
        <v>0.20599999999999999</v>
      </c>
      <c r="Q601" s="20">
        <v>0.89600000000000002</v>
      </c>
      <c r="R601" s="20">
        <v>0.72799999999999998</v>
      </c>
      <c r="S601" s="20">
        <v>0.89400000000000002</v>
      </c>
      <c r="T601" s="20">
        <v>0.26800000000000002</v>
      </c>
      <c r="U601" s="20">
        <v>1.7071000000000001</v>
      </c>
      <c r="V601" s="20">
        <v>0.69699999999999995</v>
      </c>
      <c r="W601" s="20">
        <v>2.2839999999999998</v>
      </c>
      <c r="X601" s="20">
        <v>1.0249999999999999</v>
      </c>
      <c r="Y601" s="20">
        <v>2.7425999999999999</v>
      </c>
      <c r="Z601" s="20">
        <v>1.631</v>
      </c>
      <c r="AA601" s="20">
        <v>3.6067999999999998</v>
      </c>
      <c r="AB601" s="20">
        <v>2.508</v>
      </c>
    </row>
    <row r="602" spans="1:28">
      <c r="A602" s="2">
        <v>41722</v>
      </c>
      <c r="B602" s="20">
        <v>0.25</v>
      </c>
      <c r="C602" s="20">
        <v>3.5499999999999997E-2</v>
      </c>
      <c r="D602" s="20">
        <v>9.8000000000000004E-2</v>
      </c>
      <c r="E602" s="20">
        <v>0.15425</v>
      </c>
      <c r="F602" s="20">
        <v>4.5600000000000002E-2</v>
      </c>
      <c r="G602" s="20">
        <v>0.115</v>
      </c>
      <c r="H602" s="20">
        <v>0.2351</v>
      </c>
      <c r="I602" s="20">
        <v>6.59E-2</v>
      </c>
      <c r="J602" s="20">
        <v>0.14599999999999999</v>
      </c>
      <c r="K602" s="20">
        <v>0.33250000000000002</v>
      </c>
      <c r="L602" s="20">
        <v>0.12180000000000001</v>
      </c>
      <c r="M602" s="20">
        <v>0.19400000000000001</v>
      </c>
      <c r="N602" s="20">
        <v>0.56410000000000005</v>
      </c>
      <c r="O602" s="20">
        <v>0.43290000000000001</v>
      </c>
      <c r="P602" s="20">
        <v>0.186</v>
      </c>
      <c r="Q602" s="20">
        <v>0.91100000000000003</v>
      </c>
      <c r="R602" s="20">
        <v>0.72499999999999998</v>
      </c>
      <c r="S602" s="20">
        <v>0.92359999999999998</v>
      </c>
      <c r="T602" s="20">
        <v>0.23499999999999999</v>
      </c>
      <c r="U602" s="20">
        <v>1.7305999999999999</v>
      </c>
      <c r="V602" s="20">
        <v>0.64500000000000002</v>
      </c>
      <c r="W602" s="20">
        <v>2.2915000000000001</v>
      </c>
      <c r="X602" s="20">
        <v>0.97199999999999998</v>
      </c>
      <c r="Y602" s="20">
        <v>2.7281</v>
      </c>
      <c r="Z602" s="20">
        <v>1.5779999999999998</v>
      </c>
      <c r="AA602" s="20">
        <v>3.5617000000000001</v>
      </c>
      <c r="AB602" s="20">
        <v>2.464</v>
      </c>
    </row>
    <row r="603" spans="1:28">
      <c r="A603" s="2">
        <v>41723</v>
      </c>
      <c r="B603" s="20">
        <v>0.25</v>
      </c>
      <c r="C603" s="20">
        <v>4.0599999999999997E-2</v>
      </c>
      <c r="D603" s="20">
        <v>7.9000000000000001E-2</v>
      </c>
      <c r="E603" s="20">
        <v>0.15375</v>
      </c>
      <c r="F603" s="20">
        <v>4.5600000000000002E-2</v>
      </c>
      <c r="G603" s="20">
        <v>8.4000000000000005E-2</v>
      </c>
      <c r="H603" s="20">
        <v>0.23435</v>
      </c>
      <c r="I603" s="20">
        <v>7.6100000000000001E-2</v>
      </c>
      <c r="J603" s="20">
        <v>0.13</v>
      </c>
      <c r="K603" s="20">
        <v>0.32950000000000002</v>
      </c>
      <c r="L603" s="20">
        <v>0.1167</v>
      </c>
      <c r="M603" s="20">
        <v>0.157</v>
      </c>
      <c r="N603" s="20">
        <v>0.56159999999999999</v>
      </c>
      <c r="O603" s="20">
        <v>0.42499999999999999</v>
      </c>
      <c r="P603" s="20">
        <v>0.17</v>
      </c>
      <c r="Q603" s="20">
        <v>0.89600000000000002</v>
      </c>
      <c r="R603" s="20">
        <v>0.71699999999999997</v>
      </c>
      <c r="S603" s="20">
        <v>0.91300000000000003</v>
      </c>
      <c r="T603" s="20">
        <v>0.222</v>
      </c>
      <c r="U603" s="20">
        <v>1.7290000000000001</v>
      </c>
      <c r="V603" s="20">
        <v>0.63400000000000001</v>
      </c>
      <c r="W603" s="20">
        <v>2.3039999999999998</v>
      </c>
      <c r="X603" s="20">
        <v>0.96199999999999997</v>
      </c>
      <c r="Y603" s="20">
        <v>2.7480000000000002</v>
      </c>
      <c r="Z603" s="20">
        <v>1.577</v>
      </c>
      <c r="AA603" s="20">
        <v>3.5914000000000001</v>
      </c>
      <c r="AB603" s="20">
        <v>2.4660000000000002</v>
      </c>
    </row>
    <row r="604" spans="1:28">
      <c r="A604" s="2">
        <v>41724</v>
      </c>
      <c r="B604" s="20">
        <v>0.25</v>
      </c>
      <c r="C604" s="20">
        <v>4.0599999999999997E-2</v>
      </c>
      <c r="D604" s="20">
        <v>7.5999999999999998E-2</v>
      </c>
      <c r="E604" s="20">
        <v>0.153</v>
      </c>
      <c r="F604" s="20">
        <v>4.0599999999999997E-2</v>
      </c>
      <c r="G604" s="20">
        <v>6.9000000000000006E-2</v>
      </c>
      <c r="H604" s="20">
        <v>0.23335</v>
      </c>
      <c r="I604" s="20">
        <v>6.59E-2</v>
      </c>
      <c r="J604" s="20">
        <v>0.124</v>
      </c>
      <c r="K604" s="20">
        <v>0.32950000000000002</v>
      </c>
      <c r="L604" s="20">
        <v>0.1116</v>
      </c>
      <c r="M604" s="20">
        <v>0.157</v>
      </c>
      <c r="N604" s="20">
        <v>0.56210000000000004</v>
      </c>
      <c r="O604" s="20">
        <v>0.44180000000000003</v>
      </c>
      <c r="P604" s="20">
        <v>0.16</v>
      </c>
      <c r="Q604" s="20">
        <v>0.85799999999999998</v>
      </c>
      <c r="R604" s="20">
        <v>0.71799999999999997</v>
      </c>
      <c r="S604" s="20">
        <v>0.87290000000000001</v>
      </c>
      <c r="T604" s="20">
        <v>0.20899999999999999</v>
      </c>
      <c r="U604" s="20">
        <v>1.6724000000000001</v>
      </c>
      <c r="V604" s="20">
        <v>0.61899999999999999</v>
      </c>
      <c r="W604" s="20">
        <v>2.2471999999999999</v>
      </c>
      <c r="X604" s="20">
        <v>0.94799999999999995</v>
      </c>
      <c r="Y604" s="20">
        <v>2.6919</v>
      </c>
      <c r="Z604" s="20">
        <v>1.5680000000000001</v>
      </c>
      <c r="AA604" s="20">
        <v>3.5422000000000002</v>
      </c>
      <c r="AB604" s="20">
        <v>2.4569999999999999</v>
      </c>
    </row>
    <row r="605" spans="1:28">
      <c r="A605" s="2">
        <v>41725</v>
      </c>
      <c r="B605" s="20">
        <v>0.25</v>
      </c>
      <c r="C605" s="20">
        <v>1.01E-2</v>
      </c>
      <c r="D605" s="20">
        <v>5.3999999999999999E-2</v>
      </c>
      <c r="E605" s="20">
        <v>0.1525</v>
      </c>
      <c r="F605" s="20">
        <v>3.04E-2</v>
      </c>
      <c r="G605" s="20">
        <v>6.3E-2</v>
      </c>
      <c r="H605" s="20">
        <v>0.2336</v>
      </c>
      <c r="I605" s="20">
        <v>6.0900000000000003E-2</v>
      </c>
      <c r="J605" s="20">
        <v>0.106</v>
      </c>
      <c r="K605" s="20">
        <v>0.32900000000000001</v>
      </c>
      <c r="L605" s="20">
        <v>0.1116</v>
      </c>
      <c r="M605" s="20">
        <v>0.13700000000000001</v>
      </c>
      <c r="N605" s="20">
        <v>0.56159999999999999</v>
      </c>
      <c r="O605" s="20">
        <v>0.44569999999999999</v>
      </c>
      <c r="P605" s="20">
        <v>0.13600000000000001</v>
      </c>
      <c r="Q605" s="20">
        <v>0.82799999999999996</v>
      </c>
      <c r="R605" s="20">
        <v>0.72299999999999998</v>
      </c>
      <c r="S605" s="20">
        <v>0.89180000000000004</v>
      </c>
      <c r="T605" s="20">
        <v>0.188</v>
      </c>
      <c r="U605" s="20">
        <v>1.7149999999999999</v>
      </c>
      <c r="V605" s="20">
        <v>0.59599999999999997</v>
      </c>
      <c r="W605" s="20">
        <v>2.2547000000000001</v>
      </c>
      <c r="X605" s="20">
        <v>0.92</v>
      </c>
      <c r="Y605" s="20">
        <v>2.681</v>
      </c>
      <c r="Z605" s="20">
        <v>1.536</v>
      </c>
      <c r="AA605" s="20">
        <v>3.5270999999999999</v>
      </c>
      <c r="AB605" s="20">
        <v>2.4350000000000001</v>
      </c>
    </row>
    <row r="606" spans="1:28">
      <c r="A606" s="2">
        <v>41726</v>
      </c>
      <c r="B606" s="20">
        <v>0.25</v>
      </c>
      <c r="C606" s="20">
        <v>2.53E-2</v>
      </c>
      <c r="D606" s="20">
        <v>4.2999999999999997E-2</v>
      </c>
      <c r="E606" s="20">
        <v>0.15175</v>
      </c>
      <c r="F606" s="20">
        <v>3.5499999999999997E-2</v>
      </c>
      <c r="G606" s="20">
        <v>5.0999999999999997E-2</v>
      </c>
      <c r="H606" s="20">
        <v>0.23335</v>
      </c>
      <c r="I606" s="20">
        <v>6.0900000000000003E-2</v>
      </c>
      <c r="J606" s="20">
        <v>0.115</v>
      </c>
      <c r="K606" s="20">
        <v>0.32890000000000003</v>
      </c>
      <c r="L606" s="20">
        <v>0.1116</v>
      </c>
      <c r="M606" s="20">
        <v>0.14899999999999999</v>
      </c>
      <c r="N606" s="20">
        <v>0.55859999999999999</v>
      </c>
      <c r="O606" s="20">
        <v>0.4496</v>
      </c>
      <c r="P606" s="20">
        <v>0.14399999999999999</v>
      </c>
      <c r="Q606" s="20">
        <v>0.83599999999999997</v>
      </c>
      <c r="R606" s="20">
        <v>0.69899999999999995</v>
      </c>
      <c r="S606" s="20">
        <v>0.9083</v>
      </c>
      <c r="T606" s="20">
        <v>0.19800000000000001</v>
      </c>
      <c r="U606" s="20">
        <v>1.7479</v>
      </c>
      <c r="V606" s="20">
        <v>0.61099999999999999</v>
      </c>
      <c r="W606" s="20">
        <v>2.3155999999999999</v>
      </c>
      <c r="X606" s="20">
        <v>0.93600000000000005</v>
      </c>
      <c r="Y606" s="20">
        <v>2.7208000000000001</v>
      </c>
      <c r="Z606" s="20">
        <v>1.548</v>
      </c>
      <c r="AA606" s="20">
        <v>3.5472999999999999</v>
      </c>
      <c r="AB606" s="20">
        <v>2.4380000000000002</v>
      </c>
    </row>
    <row r="607" spans="1:28">
      <c r="A607" s="2">
        <v>41729</v>
      </c>
      <c r="B607" s="20">
        <v>0.25</v>
      </c>
      <c r="C607" s="20">
        <v>2.0299999999999999E-2</v>
      </c>
      <c r="D607" s="20">
        <v>4.4999999999999998E-2</v>
      </c>
      <c r="E607" s="20">
        <v>0.152</v>
      </c>
      <c r="F607" s="20">
        <v>3.04E-2</v>
      </c>
      <c r="G607" s="20">
        <v>0.06</v>
      </c>
      <c r="H607" s="20">
        <v>0.2306</v>
      </c>
      <c r="I607" s="20">
        <v>5.0700000000000002E-2</v>
      </c>
      <c r="J607" s="20">
        <v>0.11</v>
      </c>
      <c r="K607" s="20">
        <v>0.32890000000000003</v>
      </c>
      <c r="L607" s="20">
        <v>0.1116</v>
      </c>
      <c r="M607" s="20">
        <v>0.14899999999999999</v>
      </c>
      <c r="N607" s="20">
        <v>0.55810000000000004</v>
      </c>
      <c r="O607" s="20">
        <v>0.41830000000000001</v>
      </c>
      <c r="P607" s="20">
        <v>0.159</v>
      </c>
      <c r="Q607" s="20">
        <v>0.83399999999999996</v>
      </c>
      <c r="R607" s="20">
        <v>0.69899999999999995</v>
      </c>
      <c r="S607" s="20">
        <v>0.86809999999999998</v>
      </c>
      <c r="T607" s="20">
        <v>0.21299999999999999</v>
      </c>
      <c r="U607" s="20">
        <v>1.7183999999999999</v>
      </c>
      <c r="V607" s="20">
        <v>0.629</v>
      </c>
      <c r="W607" s="20">
        <v>2.2986</v>
      </c>
      <c r="X607" s="20">
        <v>0.95499999999999996</v>
      </c>
      <c r="Y607" s="20">
        <v>2.718</v>
      </c>
      <c r="Z607" s="20">
        <v>1.5659999999999998</v>
      </c>
      <c r="AA607" s="20">
        <v>3.5583</v>
      </c>
      <c r="AB607" s="20">
        <v>2.4489999999999998</v>
      </c>
    </row>
    <row r="608" spans="1:28">
      <c r="A608" s="2">
        <v>41730</v>
      </c>
      <c r="B608" s="20">
        <v>0.25</v>
      </c>
      <c r="C608" s="20">
        <v>2.0299999999999999E-2</v>
      </c>
      <c r="D608" s="20">
        <v>6.7000000000000004E-2</v>
      </c>
      <c r="E608" s="20">
        <v>0.151</v>
      </c>
      <c r="F608" s="20">
        <v>3.5499999999999997E-2</v>
      </c>
      <c r="G608" s="20">
        <v>6.0999999999999999E-2</v>
      </c>
      <c r="H608" s="20">
        <v>0.2281</v>
      </c>
      <c r="I608" s="20">
        <v>6.0900000000000003E-2</v>
      </c>
      <c r="J608" s="20">
        <v>0.11700000000000001</v>
      </c>
      <c r="K608" s="20">
        <v>0.32790000000000002</v>
      </c>
      <c r="L608" s="20">
        <v>0.1116</v>
      </c>
      <c r="M608" s="20">
        <v>0.156</v>
      </c>
      <c r="N608" s="20">
        <v>0.55359999999999998</v>
      </c>
      <c r="O608" s="20">
        <v>0.43009999999999998</v>
      </c>
      <c r="P608" s="20">
        <v>0.17499999999999999</v>
      </c>
      <c r="Q608" s="20">
        <v>0.82399999999999995</v>
      </c>
      <c r="R608" s="20">
        <v>0.68899999999999995</v>
      </c>
      <c r="S608" s="20">
        <v>0.88170000000000004</v>
      </c>
      <c r="T608" s="20">
        <v>0.23100000000000001</v>
      </c>
      <c r="U608" s="20">
        <v>1.7316</v>
      </c>
      <c r="V608" s="20">
        <v>0.64300000000000002</v>
      </c>
      <c r="W608" s="20">
        <v>2.3157000000000001</v>
      </c>
      <c r="X608" s="20">
        <v>0.96699999999999997</v>
      </c>
      <c r="Y608" s="20">
        <v>2.7524999999999999</v>
      </c>
      <c r="Z608" s="20">
        <v>1.573</v>
      </c>
      <c r="AA608" s="20">
        <v>3.6059000000000001</v>
      </c>
      <c r="AB608" s="20">
        <v>2.4609999999999999</v>
      </c>
    </row>
    <row r="609" spans="1:28">
      <c r="A609" s="2">
        <v>41731</v>
      </c>
      <c r="B609" s="20">
        <v>0.25</v>
      </c>
      <c r="C609" s="20">
        <v>1.52E-2</v>
      </c>
      <c r="D609" s="20">
        <v>7.5999999999999998E-2</v>
      </c>
      <c r="E609" s="20">
        <v>0.152</v>
      </c>
      <c r="F609" s="20">
        <v>1.52E-2</v>
      </c>
      <c r="G609" s="20">
        <v>7.0000000000000007E-2</v>
      </c>
      <c r="H609" s="20">
        <v>0.2301</v>
      </c>
      <c r="I609" s="20">
        <v>4.5600000000000002E-2</v>
      </c>
      <c r="J609" s="20">
        <v>0.114</v>
      </c>
      <c r="K609" s="20">
        <v>0.32800000000000001</v>
      </c>
      <c r="L609" s="20">
        <v>0.1167</v>
      </c>
      <c r="M609" s="20">
        <v>0.159</v>
      </c>
      <c r="N609" s="20">
        <v>0.55510000000000004</v>
      </c>
      <c r="O609" s="20">
        <v>0.45390000000000003</v>
      </c>
      <c r="P609" s="20">
        <v>0.19</v>
      </c>
      <c r="Q609" s="20">
        <v>0.82799999999999996</v>
      </c>
      <c r="R609" s="20">
        <v>0.68799999999999994</v>
      </c>
      <c r="S609" s="20">
        <v>0.92230000000000001</v>
      </c>
      <c r="T609" s="20">
        <v>0.255</v>
      </c>
      <c r="U609" s="20">
        <v>1.7926</v>
      </c>
      <c r="V609" s="20">
        <v>0.68100000000000005</v>
      </c>
      <c r="W609" s="20">
        <v>2.3841999999999999</v>
      </c>
      <c r="X609" s="20">
        <v>1.01</v>
      </c>
      <c r="Y609" s="20">
        <v>2.8045</v>
      </c>
      <c r="Z609" s="20">
        <v>1.6160000000000001</v>
      </c>
      <c r="AA609" s="20">
        <v>3.6473</v>
      </c>
      <c r="AB609" s="20">
        <v>2.4990000000000001</v>
      </c>
    </row>
    <row r="610" spans="1:28">
      <c r="A610" s="2">
        <v>41732</v>
      </c>
      <c r="B610" s="20">
        <v>0.25</v>
      </c>
      <c r="C610" s="20">
        <v>1.52E-2</v>
      </c>
      <c r="D610" s="20">
        <v>7.0000000000000007E-2</v>
      </c>
      <c r="E610" s="20">
        <v>0.1525</v>
      </c>
      <c r="F610" s="20">
        <v>1.52E-2</v>
      </c>
      <c r="G610" s="20">
        <v>7.2999999999999995E-2</v>
      </c>
      <c r="H610" s="20">
        <v>0.23035</v>
      </c>
      <c r="I610" s="20">
        <v>4.5600000000000002E-2</v>
      </c>
      <c r="J610" s="20">
        <v>0.122</v>
      </c>
      <c r="K610" s="20">
        <v>0.32800000000000001</v>
      </c>
      <c r="L610" s="20">
        <v>0.1065</v>
      </c>
      <c r="M610" s="20">
        <v>0.16400000000000001</v>
      </c>
      <c r="N610" s="20">
        <v>0.55510000000000004</v>
      </c>
      <c r="O610" s="20">
        <v>0.45400000000000001</v>
      </c>
      <c r="P610" s="20">
        <v>0.182</v>
      </c>
      <c r="Q610" s="20">
        <v>0.75800000000000001</v>
      </c>
      <c r="R610" s="20">
        <v>0.64100000000000001</v>
      </c>
      <c r="S610" s="20">
        <v>0.92779999999999996</v>
      </c>
      <c r="T610" s="20">
        <v>0.246</v>
      </c>
      <c r="U610" s="20">
        <v>1.796</v>
      </c>
      <c r="V610" s="20">
        <v>0.66</v>
      </c>
      <c r="W610" s="20">
        <v>2.3891</v>
      </c>
      <c r="X610" s="20">
        <v>0.995</v>
      </c>
      <c r="Y610" s="20">
        <v>2.7972000000000001</v>
      </c>
      <c r="Z610" s="20">
        <v>1.603</v>
      </c>
      <c r="AA610" s="20">
        <v>3.6291000000000002</v>
      </c>
      <c r="AB610" s="20">
        <v>2.5089999999999999</v>
      </c>
    </row>
    <row r="611" spans="1:28">
      <c r="A611" s="2">
        <v>41733</v>
      </c>
      <c r="B611" s="20">
        <v>0.25</v>
      </c>
      <c r="C611" s="20">
        <v>2.53E-2</v>
      </c>
      <c r="D611" s="20">
        <v>7.3999999999999996E-2</v>
      </c>
      <c r="E611" s="20">
        <v>0.1525</v>
      </c>
      <c r="F611" s="20">
        <v>2.0299999999999999E-2</v>
      </c>
      <c r="G611" s="20">
        <v>7.3999999999999996E-2</v>
      </c>
      <c r="H611" s="20">
        <v>0.2296</v>
      </c>
      <c r="I611" s="20">
        <v>4.5600000000000002E-2</v>
      </c>
      <c r="J611" s="20">
        <v>0.123</v>
      </c>
      <c r="K611" s="20">
        <v>0.32750000000000001</v>
      </c>
      <c r="L611" s="20">
        <v>0.10150000000000001</v>
      </c>
      <c r="M611" s="20">
        <v>0.14899999999999999</v>
      </c>
      <c r="N611" s="20">
        <v>0.55559999999999998</v>
      </c>
      <c r="O611" s="20">
        <v>0.41070000000000001</v>
      </c>
      <c r="P611" s="20">
        <v>0.16400000000000001</v>
      </c>
      <c r="Q611" s="20">
        <v>0.69499999999999995</v>
      </c>
      <c r="R611" s="20">
        <v>0.6</v>
      </c>
      <c r="S611" s="20">
        <v>0.86329999999999996</v>
      </c>
      <c r="T611" s="20">
        <v>0.21299999999999999</v>
      </c>
      <c r="U611" s="20">
        <v>1.6972</v>
      </c>
      <c r="V611" s="20">
        <v>0.60399999999999998</v>
      </c>
      <c r="W611" s="20">
        <v>2.2816000000000001</v>
      </c>
      <c r="X611" s="20">
        <v>0.94099999999999995</v>
      </c>
      <c r="Y611" s="20">
        <v>2.7206999999999999</v>
      </c>
      <c r="Z611" s="20">
        <v>1.5529999999999999</v>
      </c>
      <c r="AA611" s="20">
        <v>3.5836999999999999</v>
      </c>
      <c r="AB611" s="20">
        <v>2.48</v>
      </c>
    </row>
    <row r="612" spans="1:28">
      <c r="A612" s="2">
        <v>41736</v>
      </c>
      <c r="B612" s="20">
        <v>0.25</v>
      </c>
      <c r="C612" s="20">
        <v>2.0299999999999999E-2</v>
      </c>
      <c r="D612" s="20">
        <v>7.6999999999999999E-2</v>
      </c>
      <c r="E612" s="20">
        <v>0.152</v>
      </c>
      <c r="F612" s="20">
        <v>2.0299999999999999E-2</v>
      </c>
      <c r="G612" s="20">
        <v>7.0000000000000007E-2</v>
      </c>
      <c r="H612" s="20">
        <v>0.22935</v>
      </c>
      <c r="I612" s="20">
        <v>4.5600000000000002E-2</v>
      </c>
      <c r="J612" s="20">
        <v>0.11600000000000001</v>
      </c>
      <c r="K612" s="20">
        <v>0.32650000000000001</v>
      </c>
      <c r="L612" s="20">
        <v>9.64E-2</v>
      </c>
      <c r="M612" s="20">
        <v>0.157</v>
      </c>
      <c r="N612" s="20">
        <v>0.55210000000000004</v>
      </c>
      <c r="O612" s="20">
        <v>0.39479999999999998</v>
      </c>
      <c r="P612" s="20">
        <v>0.16900000000000001</v>
      </c>
      <c r="Q612" s="20">
        <v>0.71099999999999997</v>
      </c>
      <c r="R612" s="20">
        <v>0.58599999999999997</v>
      </c>
      <c r="S612" s="20">
        <v>0.84719999999999995</v>
      </c>
      <c r="T612" s="20">
        <v>0.221</v>
      </c>
      <c r="U612" s="20">
        <v>1.6775</v>
      </c>
      <c r="V612" s="20">
        <v>0.60599999999999998</v>
      </c>
      <c r="W612" s="20">
        <v>2.2669999999999999</v>
      </c>
      <c r="X612" s="20">
        <v>0.93600000000000005</v>
      </c>
      <c r="Y612" s="20">
        <v>2.6997999999999998</v>
      </c>
      <c r="Z612" s="20">
        <v>1.5390000000000001</v>
      </c>
      <c r="AA612" s="20">
        <v>3.5573999999999999</v>
      </c>
      <c r="AB612" s="20">
        <v>2.4699999999999998</v>
      </c>
    </row>
    <row r="613" spans="1:28">
      <c r="A613" s="2">
        <v>41737</v>
      </c>
      <c r="B613" s="20">
        <v>0.25</v>
      </c>
      <c r="C613" s="20">
        <v>2.53E-2</v>
      </c>
      <c r="D613" s="20">
        <v>7.1999999999999995E-2</v>
      </c>
      <c r="E613" s="20">
        <v>0.15040000000000001</v>
      </c>
      <c r="F613" s="20">
        <v>2.53E-2</v>
      </c>
      <c r="G613" s="20">
        <v>7.0999999999999994E-2</v>
      </c>
      <c r="H613" s="20">
        <v>0.2273</v>
      </c>
      <c r="I613" s="20">
        <v>5.0700000000000002E-2</v>
      </c>
      <c r="J613" s="20">
        <v>0.114</v>
      </c>
      <c r="K613" s="20">
        <v>0.32650000000000001</v>
      </c>
      <c r="L613" s="20">
        <v>9.64E-2</v>
      </c>
      <c r="M613" s="20">
        <v>0.14399999999999999</v>
      </c>
      <c r="N613" s="20">
        <v>0.55300000000000005</v>
      </c>
      <c r="O613" s="20">
        <v>0.39489999999999997</v>
      </c>
      <c r="P613" s="20">
        <v>0.17399999999999999</v>
      </c>
      <c r="Q613" s="20">
        <v>0.74099999999999999</v>
      </c>
      <c r="R613" s="20">
        <v>0.59699999999999998</v>
      </c>
      <c r="S613" s="20">
        <v>0.84730000000000005</v>
      </c>
      <c r="T613" s="20">
        <v>0.23100000000000001</v>
      </c>
      <c r="U613" s="20">
        <v>1.6659999999999999</v>
      </c>
      <c r="V613" s="20">
        <v>0.627</v>
      </c>
      <c r="W613" s="20">
        <v>2.2427000000000001</v>
      </c>
      <c r="X613" s="20">
        <v>0.95699999999999996</v>
      </c>
      <c r="Y613" s="20">
        <v>2.6808000000000001</v>
      </c>
      <c r="Z613" s="20">
        <v>1.5569999999999999</v>
      </c>
      <c r="AA613" s="20">
        <v>3.5379</v>
      </c>
      <c r="AB613" s="20">
        <v>2.4769999999999999</v>
      </c>
    </row>
    <row r="614" spans="1:28">
      <c r="A614" s="2">
        <v>41738</v>
      </c>
      <c r="B614" s="20">
        <v>0.25</v>
      </c>
      <c r="C614" s="20">
        <v>3.04E-2</v>
      </c>
      <c r="D614" s="20">
        <v>4.7E-2</v>
      </c>
      <c r="E614" s="20">
        <v>0.15090000000000001</v>
      </c>
      <c r="F614" s="20">
        <v>3.04E-2</v>
      </c>
      <c r="G614" s="20">
        <v>7.1999999999999995E-2</v>
      </c>
      <c r="H614" s="20">
        <v>0.22755</v>
      </c>
      <c r="I614" s="20">
        <v>4.5600000000000002E-2</v>
      </c>
      <c r="J614" s="20">
        <v>0.12</v>
      </c>
      <c r="K614" s="20">
        <v>0.32650000000000001</v>
      </c>
      <c r="L614" s="20">
        <v>9.1300000000000006E-2</v>
      </c>
      <c r="M614" s="20">
        <v>0.151</v>
      </c>
      <c r="N614" s="20">
        <v>0.55300000000000005</v>
      </c>
      <c r="O614" s="20">
        <v>0.36309999999999998</v>
      </c>
      <c r="P614" s="20">
        <v>0.182</v>
      </c>
      <c r="Q614" s="20">
        <v>0.74</v>
      </c>
      <c r="R614" s="20">
        <v>0.58899999999999997</v>
      </c>
      <c r="S614" s="20">
        <v>0.83009999999999995</v>
      </c>
      <c r="T614" s="20">
        <v>0.245</v>
      </c>
      <c r="U614" s="20">
        <v>1.6233</v>
      </c>
      <c r="V614" s="20">
        <v>0.64400000000000002</v>
      </c>
      <c r="W614" s="20">
        <v>2.2208000000000001</v>
      </c>
      <c r="X614" s="20">
        <v>0.97699999999999998</v>
      </c>
      <c r="Y614" s="20">
        <v>2.6898</v>
      </c>
      <c r="Z614" s="20">
        <v>1.575</v>
      </c>
      <c r="AA614" s="20">
        <v>3.5726</v>
      </c>
      <c r="AB614" s="20">
        <v>2.4820000000000002</v>
      </c>
    </row>
    <row r="615" spans="1:28">
      <c r="A615" s="2">
        <v>41739</v>
      </c>
      <c r="B615" s="20">
        <v>0.25</v>
      </c>
      <c r="C615" s="20">
        <v>3.5499999999999997E-2</v>
      </c>
      <c r="D615" s="20">
        <v>7.9000000000000001E-2</v>
      </c>
      <c r="E615" s="20">
        <v>0.1525</v>
      </c>
      <c r="F615" s="20">
        <v>3.04E-2</v>
      </c>
      <c r="G615" s="20">
        <v>7.4999999999999997E-2</v>
      </c>
      <c r="H615" s="20">
        <v>0.22705</v>
      </c>
      <c r="I615" s="20">
        <v>4.5600000000000002E-2</v>
      </c>
      <c r="J615" s="20">
        <v>0.113</v>
      </c>
      <c r="K615" s="20">
        <v>0.32400000000000001</v>
      </c>
      <c r="L615" s="20">
        <v>8.6199999999999999E-2</v>
      </c>
      <c r="M615" s="20">
        <v>0.14499999999999999</v>
      </c>
      <c r="N615" s="20">
        <v>0.54849999999999999</v>
      </c>
      <c r="O615" s="20">
        <v>0.35110000000000002</v>
      </c>
      <c r="P615" s="20">
        <v>0.158</v>
      </c>
      <c r="Q615" s="20">
        <v>0.73</v>
      </c>
      <c r="R615" s="20">
        <v>0.57599999999999996</v>
      </c>
      <c r="S615" s="20">
        <v>0.81159999999999999</v>
      </c>
      <c r="T615" s="20">
        <v>0.217</v>
      </c>
      <c r="U615" s="20">
        <v>1.5905</v>
      </c>
      <c r="V615" s="20">
        <v>0.59</v>
      </c>
      <c r="W615" s="20">
        <v>2.1795</v>
      </c>
      <c r="X615" s="20">
        <v>0.92400000000000004</v>
      </c>
      <c r="Y615" s="20">
        <v>2.6474000000000002</v>
      </c>
      <c r="Z615" s="20">
        <v>1.52</v>
      </c>
      <c r="AA615" s="20">
        <v>3.5194000000000001</v>
      </c>
      <c r="AB615" s="20">
        <v>2.4329999999999998</v>
      </c>
    </row>
    <row r="616" spans="1:28">
      <c r="A616" s="2">
        <v>41740</v>
      </c>
      <c r="B616" s="20">
        <v>0.25</v>
      </c>
      <c r="C616" s="20">
        <v>2.53E-2</v>
      </c>
      <c r="D616" s="20">
        <v>8.4000000000000005E-2</v>
      </c>
      <c r="E616" s="20">
        <v>0.1522</v>
      </c>
      <c r="F616" s="20">
        <v>3.5499999999999997E-2</v>
      </c>
      <c r="G616" s="20">
        <v>8.1000000000000003E-2</v>
      </c>
      <c r="H616" s="20">
        <v>0.22645000000000001</v>
      </c>
      <c r="I616" s="20">
        <v>4.5600000000000002E-2</v>
      </c>
      <c r="J616" s="20">
        <v>0.122</v>
      </c>
      <c r="K616" s="20">
        <v>0.32200000000000001</v>
      </c>
      <c r="L616" s="20">
        <v>9.1300000000000006E-2</v>
      </c>
      <c r="M616" s="20">
        <v>0.154</v>
      </c>
      <c r="N616" s="20">
        <v>0.54600000000000004</v>
      </c>
      <c r="O616" s="20">
        <v>0.35499999999999998</v>
      </c>
      <c r="P616" s="20">
        <v>0.158</v>
      </c>
      <c r="Q616" s="20">
        <v>0.79100000000000004</v>
      </c>
      <c r="R616" s="20">
        <v>0.61499999999999999</v>
      </c>
      <c r="S616" s="20">
        <v>0.7984</v>
      </c>
      <c r="T616" s="20">
        <v>0.21099999999999999</v>
      </c>
      <c r="U616" s="20">
        <v>1.5756999999999999</v>
      </c>
      <c r="V616" s="20">
        <v>0.57899999999999996</v>
      </c>
      <c r="W616" s="20">
        <v>2.1576</v>
      </c>
      <c r="X616" s="20">
        <v>0.90900000000000003</v>
      </c>
      <c r="Y616" s="20">
        <v>2.6246999999999998</v>
      </c>
      <c r="Z616" s="20">
        <v>1.504</v>
      </c>
      <c r="AA616" s="20">
        <v>3.4826999999999999</v>
      </c>
      <c r="AB616" s="20">
        <v>2.4060000000000001</v>
      </c>
    </row>
    <row r="617" spans="1:28">
      <c r="A617" s="2">
        <v>41743</v>
      </c>
      <c r="B617" s="20">
        <v>0.25</v>
      </c>
      <c r="C617" s="20">
        <v>2.53E-2</v>
      </c>
      <c r="D617" s="20">
        <v>7.0999999999999994E-2</v>
      </c>
      <c r="E617" s="20">
        <v>0.1517</v>
      </c>
      <c r="F617" s="20">
        <v>3.04E-2</v>
      </c>
      <c r="G617" s="20">
        <v>8.6999999999999994E-2</v>
      </c>
      <c r="H617" s="20">
        <v>0.22864999999999999</v>
      </c>
      <c r="I617" s="20">
        <v>4.5600000000000002E-2</v>
      </c>
      <c r="J617" s="20">
        <v>0.13900000000000001</v>
      </c>
      <c r="K617" s="20">
        <v>0.32269999999999999</v>
      </c>
      <c r="L617" s="20">
        <v>9.1300000000000006E-2</v>
      </c>
      <c r="M617" s="20">
        <v>0.14299999999999999</v>
      </c>
      <c r="N617" s="20">
        <v>0.54649999999999999</v>
      </c>
      <c r="O617" s="20">
        <v>0.36699999999999999</v>
      </c>
      <c r="P617" s="20">
        <v>0.155</v>
      </c>
      <c r="Q617" s="20">
        <v>0.77700000000000002</v>
      </c>
      <c r="R617" s="20">
        <v>0.60799999999999998</v>
      </c>
      <c r="S617" s="20">
        <v>0.83009999999999995</v>
      </c>
      <c r="T617" s="20">
        <v>0.214</v>
      </c>
      <c r="U617" s="20">
        <v>1.6133999999999999</v>
      </c>
      <c r="V617" s="20">
        <v>0.58899999999999997</v>
      </c>
      <c r="W617" s="20">
        <v>2.1890999999999998</v>
      </c>
      <c r="X617" s="20">
        <v>0.92600000000000005</v>
      </c>
      <c r="Y617" s="20">
        <v>2.6471999999999998</v>
      </c>
      <c r="Z617" s="20">
        <v>1.526</v>
      </c>
      <c r="AA617" s="20">
        <v>3.4876</v>
      </c>
      <c r="AB617" s="20">
        <v>2.4289999999999998</v>
      </c>
    </row>
    <row r="618" spans="1:28">
      <c r="A618" s="2">
        <v>41744</v>
      </c>
      <c r="B618" s="20">
        <v>0.25</v>
      </c>
      <c r="C618" s="20">
        <v>2.53E-2</v>
      </c>
      <c r="D618" s="20">
        <v>0.08</v>
      </c>
      <c r="E618" s="20">
        <v>0.15140000000000001</v>
      </c>
      <c r="F618" s="20">
        <v>3.04E-2</v>
      </c>
      <c r="G618" s="20">
        <v>6.8000000000000005E-2</v>
      </c>
      <c r="H618" s="20">
        <v>0.22635</v>
      </c>
      <c r="I618" s="20">
        <v>4.5600000000000002E-2</v>
      </c>
      <c r="J618" s="20">
        <v>0.13400000000000001</v>
      </c>
      <c r="K618" s="20">
        <v>0.32090000000000002</v>
      </c>
      <c r="L618" s="20">
        <v>8.6199999999999999E-2</v>
      </c>
      <c r="M618" s="20">
        <v>0.13500000000000001</v>
      </c>
      <c r="N618" s="20">
        <v>0.54549999999999998</v>
      </c>
      <c r="O618" s="20">
        <v>0.36699999999999999</v>
      </c>
      <c r="P618" s="20">
        <v>0.125</v>
      </c>
      <c r="Q618" s="20">
        <v>0.748</v>
      </c>
      <c r="R618" s="20">
        <v>0.57599999999999996</v>
      </c>
      <c r="S618" s="20">
        <v>0.84060000000000001</v>
      </c>
      <c r="T618" s="20">
        <v>0.17699999999999999</v>
      </c>
      <c r="U618" s="20">
        <v>1.62</v>
      </c>
      <c r="V618" s="20">
        <v>0.53600000000000003</v>
      </c>
      <c r="W618" s="20">
        <v>2.1794000000000002</v>
      </c>
      <c r="X618" s="20">
        <v>0.872</v>
      </c>
      <c r="Y618" s="20">
        <v>2.6282999999999999</v>
      </c>
      <c r="Z618" s="20">
        <v>1.472</v>
      </c>
      <c r="AA618" s="20">
        <v>3.4611000000000001</v>
      </c>
      <c r="AB618" s="20">
        <v>2.3769999999999998</v>
      </c>
    </row>
    <row r="619" spans="1:28">
      <c r="A619" s="2">
        <v>41745</v>
      </c>
      <c r="B619" s="20">
        <v>0.25</v>
      </c>
      <c r="C619" s="20">
        <v>2.0299999999999999E-2</v>
      </c>
      <c r="D619" s="20">
        <v>6.6000000000000003E-2</v>
      </c>
      <c r="E619" s="20">
        <v>0.152</v>
      </c>
      <c r="F619" s="20">
        <v>2.53E-2</v>
      </c>
      <c r="G619" s="20">
        <v>5.0999999999999997E-2</v>
      </c>
      <c r="H619" s="20">
        <v>0.22785</v>
      </c>
      <c r="I619" s="20">
        <v>5.0700000000000002E-2</v>
      </c>
      <c r="J619" s="20">
        <v>0.13300000000000001</v>
      </c>
      <c r="K619" s="20">
        <v>0.32090000000000002</v>
      </c>
      <c r="L619" s="20">
        <v>8.6199999999999999E-2</v>
      </c>
      <c r="M619" s="20">
        <v>0.13500000000000001</v>
      </c>
      <c r="N619" s="20">
        <v>0.54649999999999999</v>
      </c>
      <c r="O619" s="20">
        <v>0.36699999999999999</v>
      </c>
      <c r="P619" s="20">
        <v>0.13300000000000001</v>
      </c>
      <c r="Q619" s="20">
        <v>0.749</v>
      </c>
      <c r="R619" s="20">
        <v>0.68</v>
      </c>
      <c r="S619" s="20">
        <v>0.85909999999999997</v>
      </c>
      <c r="T619" s="20">
        <v>0.187</v>
      </c>
      <c r="U619" s="20">
        <v>1.6463999999999999</v>
      </c>
      <c r="V619" s="20">
        <v>0.55100000000000005</v>
      </c>
      <c r="W619" s="20">
        <v>2.1987999999999999</v>
      </c>
      <c r="X619" s="20">
        <v>0.88400000000000001</v>
      </c>
      <c r="Y619" s="20">
        <v>2.6282000000000001</v>
      </c>
      <c r="Z619" s="20">
        <v>1.4849999999999999</v>
      </c>
      <c r="AA619" s="20">
        <v>3.4436999999999998</v>
      </c>
      <c r="AB619" s="20">
        <v>2.3839999999999999</v>
      </c>
    </row>
    <row r="620" spans="1:28">
      <c r="A620" s="2">
        <v>41746</v>
      </c>
      <c r="B620" s="20">
        <v>0.25</v>
      </c>
      <c r="C620" s="20">
        <v>1.52E-2</v>
      </c>
      <c r="D620" s="20">
        <v>5.0999999999999997E-2</v>
      </c>
      <c r="E620" s="20">
        <v>0.1522</v>
      </c>
      <c r="F620" s="20">
        <v>2.0299999999999999E-2</v>
      </c>
      <c r="G620" s="20">
        <v>4.2999999999999997E-2</v>
      </c>
      <c r="H620" s="20">
        <v>0.22585</v>
      </c>
      <c r="I620" s="20">
        <v>5.0700000000000002E-2</v>
      </c>
      <c r="J620" s="20">
        <v>0.13300000000000001</v>
      </c>
      <c r="K620" s="20">
        <v>0.31979999999999997</v>
      </c>
      <c r="L620" s="20">
        <v>9.1300000000000006E-2</v>
      </c>
      <c r="M620" s="20">
        <v>0.14199999999999999</v>
      </c>
      <c r="N620" s="20">
        <v>0.54649999999999999</v>
      </c>
      <c r="O620" s="20">
        <v>0.3952</v>
      </c>
      <c r="P620" s="20">
        <v>0.17</v>
      </c>
      <c r="Q620" s="20">
        <v>0.79</v>
      </c>
      <c r="R620" s="20">
        <v>0.68300000000000005</v>
      </c>
      <c r="S620" s="20">
        <v>0.90959999999999996</v>
      </c>
      <c r="T620" s="20">
        <v>0.22600000000000001</v>
      </c>
      <c r="U620" s="20">
        <v>1.7342</v>
      </c>
      <c r="V620" s="20">
        <v>0.59099999999999997</v>
      </c>
      <c r="W620" s="20">
        <v>2.3012999999999999</v>
      </c>
      <c r="X620" s="20">
        <v>0.92</v>
      </c>
      <c r="Y620" s="20">
        <v>2.7214999999999998</v>
      </c>
      <c r="Z620" s="20">
        <v>1.5150000000000001</v>
      </c>
      <c r="AA620" s="20">
        <v>3.5219</v>
      </c>
      <c r="AB620" s="20">
        <v>2.4079999999999999</v>
      </c>
    </row>
    <row r="621" spans="1:28">
      <c r="A621" s="2">
        <v>41747</v>
      </c>
      <c r="B621" s="20">
        <v>0.25</v>
      </c>
      <c r="C621" s="20">
        <v>1.52E-2</v>
      </c>
      <c r="D621" s="20">
        <v>5.0999999999999997E-2</v>
      </c>
      <c r="E621" s="20">
        <v>0.1522</v>
      </c>
      <c r="F621" s="20">
        <v>2.0299999999999999E-2</v>
      </c>
      <c r="G621" s="20">
        <v>4.2999999999999997E-2</v>
      </c>
      <c r="H621" s="20">
        <v>0.22585</v>
      </c>
      <c r="I621" s="20">
        <v>5.0700000000000002E-2</v>
      </c>
      <c r="J621" s="20">
        <v>0.13300000000000001</v>
      </c>
      <c r="K621" s="20">
        <v>0.31979999999999997</v>
      </c>
      <c r="L621" s="20">
        <v>9.1300000000000006E-2</v>
      </c>
      <c r="M621" s="20">
        <v>0.14199999999999999</v>
      </c>
      <c r="N621" s="20">
        <v>0.54649999999999999</v>
      </c>
      <c r="O621" s="20">
        <v>0.3952</v>
      </c>
      <c r="P621" s="20">
        <v>0.17</v>
      </c>
      <c r="Q621" s="20">
        <v>0.79</v>
      </c>
      <c r="R621" s="20">
        <v>0.68300000000000005</v>
      </c>
      <c r="S621" s="20">
        <v>0.90959999999999996</v>
      </c>
      <c r="T621" s="20">
        <v>0.22600000000000001</v>
      </c>
      <c r="U621" s="20">
        <v>1.7343</v>
      </c>
      <c r="V621" s="20">
        <v>0.59099999999999997</v>
      </c>
      <c r="W621" s="20">
        <v>2.3012999999999999</v>
      </c>
      <c r="X621" s="20">
        <v>0.92</v>
      </c>
      <c r="Y621" s="20">
        <v>2.7214999999999998</v>
      </c>
      <c r="Z621" s="20">
        <v>1.5150000000000001</v>
      </c>
      <c r="AA621" s="20">
        <v>3.5219</v>
      </c>
      <c r="AB621" s="20">
        <v>2.4079999999999999</v>
      </c>
    </row>
    <row r="622" spans="1:28">
      <c r="A622" s="2">
        <v>41750</v>
      </c>
      <c r="B622" s="20">
        <v>0.25</v>
      </c>
      <c r="C622" s="20">
        <v>1.52E-2</v>
      </c>
      <c r="D622" s="20">
        <v>5.0999999999999997E-2</v>
      </c>
      <c r="E622" s="20">
        <v>0.1522</v>
      </c>
      <c r="F622" s="20">
        <v>2.53E-2</v>
      </c>
      <c r="G622" s="20">
        <v>4.2999999999999997E-2</v>
      </c>
      <c r="H622" s="20">
        <v>0.22585</v>
      </c>
      <c r="I622" s="20">
        <v>4.5600000000000002E-2</v>
      </c>
      <c r="J622" s="20">
        <v>0.13300000000000001</v>
      </c>
      <c r="K622" s="20">
        <v>0.31979999999999997</v>
      </c>
      <c r="L622" s="20">
        <v>9.1300000000000006E-2</v>
      </c>
      <c r="M622" s="20">
        <v>0.14199999999999999</v>
      </c>
      <c r="N622" s="20">
        <v>0.54649999999999999</v>
      </c>
      <c r="O622" s="20">
        <v>0.39119999999999999</v>
      </c>
      <c r="P622" s="20">
        <v>0.17</v>
      </c>
      <c r="Q622" s="20">
        <v>0.79</v>
      </c>
      <c r="R622" s="20">
        <v>0.68300000000000005</v>
      </c>
      <c r="S622" s="20">
        <v>0.89629999999999999</v>
      </c>
      <c r="T622" s="20">
        <v>0.22600000000000001</v>
      </c>
      <c r="U622" s="20">
        <v>1.7210000000000001</v>
      </c>
      <c r="V622" s="20">
        <v>0.59099999999999997</v>
      </c>
      <c r="W622" s="20">
        <v>2.2915000000000001</v>
      </c>
      <c r="X622" s="20">
        <v>0.92</v>
      </c>
      <c r="Y622" s="20">
        <v>2.7151000000000001</v>
      </c>
      <c r="Z622" s="20">
        <v>1.5150000000000001</v>
      </c>
      <c r="AA622" s="20">
        <v>3.5219</v>
      </c>
      <c r="AB622" s="20">
        <v>2.4079999999999999</v>
      </c>
    </row>
    <row r="623" spans="1:28">
      <c r="A623" s="2">
        <v>41751</v>
      </c>
      <c r="B623" s="20">
        <v>0.25</v>
      </c>
      <c r="C623" s="20">
        <v>1.01E-2</v>
      </c>
      <c r="D623" s="20">
        <v>5.3999999999999999E-2</v>
      </c>
      <c r="E623" s="20">
        <v>0.15229999999999999</v>
      </c>
      <c r="F623" s="20">
        <v>2.53E-2</v>
      </c>
      <c r="G623" s="20">
        <v>0.03</v>
      </c>
      <c r="H623" s="20">
        <v>0.2286</v>
      </c>
      <c r="I623" s="20">
        <v>4.5600000000000002E-2</v>
      </c>
      <c r="J623" s="20">
        <v>0.13500000000000001</v>
      </c>
      <c r="K623" s="20">
        <v>0.3221</v>
      </c>
      <c r="L623" s="20">
        <v>9.1300000000000006E-2</v>
      </c>
      <c r="M623" s="20">
        <v>0.14299999999999999</v>
      </c>
      <c r="N623" s="20">
        <v>0.54830000000000001</v>
      </c>
      <c r="O623" s="20">
        <v>0.39929999999999999</v>
      </c>
      <c r="P623" s="20">
        <v>0.17</v>
      </c>
      <c r="Q623" s="20">
        <v>0.77300000000000002</v>
      </c>
      <c r="R623" s="20">
        <v>0.68300000000000005</v>
      </c>
      <c r="S623" s="20">
        <v>0.90700000000000003</v>
      </c>
      <c r="T623" s="20">
        <v>0.22900000000000001</v>
      </c>
      <c r="U623" s="20">
        <v>1.7326999999999999</v>
      </c>
      <c r="V623" s="20">
        <v>0.60099999999999998</v>
      </c>
      <c r="W623" s="20">
        <v>2.294</v>
      </c>
      <c r="X623" s="20">
        <v>0.93300000000000005</v>
      </c>
      <c r="Y623" s="20">
        <v>2.7105000000000001</v>
      </c>
      <c r="Z623" s="20">
        <v>1.534</v>
      </c>
      <c r="AA623" s="20">
        <v>3.4942000000000002</v>
      </c>
      <c r="AB623" s="20">
        <v>2.4289999999999998</v>
      </c>
    </row>
    <row r="624" spans="1:28">
      <c r="A624" s="2">
        <v>41752</v>
      </c>
      <c r="B624" s="20">
        <v>0.25</v>
      </c>
      <c r="C624" s="20">
        <v>1.01E-2</v>
      </c>
      <c r="D624" s="20">
        <v>5.7000000000000002E-2</v>
      </c>
      <c r="E624" s="20">
        <v>0.15229999999999999</v>
      </c>
      <c r="F624" s="20">
        <v>1.52E-2</v>
      </c>
      <c r="G624" s="20">
        <v>4.8000000000000001E-2</v>
      </c>
      <c r="H624" s="20">
        <v>0.22875000000000001</v>
      </c>
      <c r="I624" s="20">
        <v>4.0599999999999997E-2</v>
      </c>
      <c r="J624" s="20">
        <v>0.13900000000000001</v>
      </c>
      <c r="K624" s="20">
        <v>0.32279999999999998</v>
      </c>
      <c r="L624" s="20">
        <v>9.1300000000000006E-2</v>
      </c>
      <c r="M624" s="20">
        <v>0.13400000000000001</v>
      </c>
      <c r="N624" s="20">
        <v>0.54830000000000001</v>
      </c>
      <c r="O624" s="20">
        <v>0.44180000000000003</v>
      </c>
      <c r="P624" s="20">
        <v>0.17199999999999999</v>
      </c>
      <c r="Q624" s="20">
        <v>0.77300000000000002</v>
      </c>
      <c r="R624" s="20">
        <v>0.67400000000000004</v>
      </c>
      <c r="S624" s="20">
        <v>0.90169999999999995</v>
      </c>
      <c r="T624" s="20">
        <v>0.23300000000000001</v>
      </c>
      <c r="U624" s="20">
        <v>1.7244000000000002</v>
      </c>
      <c r="V624" s="20">
        <v>0.60499999999999998</v>
      </c>
      <c r="W624" s="20">
        <v>2.2866</v>
      </c>
      <c r="X624" s="20">
        <v>0.93</v>
      </c>
      <c r="Y624" s="20">
        <v>2.6987000000000001</v>
      </c>
      <c r="Z624" s="20">
        <v>1.522</v>
      </c>
      <c r="AA624" s="20">
        <v>3.4784000000000002</v>
      </c>
      <c r="AB624" s="20">
        <v>2.4129999999999998</v>
      </c>
    </row>
    <row r="625" spans="1:28">
      <c r="A625" s="2">
        <v>41753</v>
      </c>
      <c r="B625" s="20">
        <v>0.25</v>
      </c>
      <c r="C625" s="20">
        <v>0</v>
      </c>
      <c r="D625" s="20">
        <v>0.09</v>
      </c>
      <c r="E625" s="20">
        <v>0.15179999999999999</v>
      </c>
      <c r="F625" s="20">
        <v>5.1000000000000004E-3</v>
      </c>
      <c r="G625" s="20">
        <v>4.5999999999999999E-2</v>
      </c>
      <c r="H625" s="20">
        <v>0.22785</v>
      </c>
      <c r="I625" s="20">
        <v>4.0599999999999997E-2</v>
      </c>
      <c r="J625" s="20">
        <v>0.14499999999999999</v>
      </c>
      <c r="K625" s="20">
        <v>0.32350000000000001</v>
      </c>
      <c r="L625" s="20">
        <v>9.1300000000000006E-2</v>
      </c>
      <c r="M625" s="20">
        <v>0.13200000000000001</v>
      </c>
      <c r="N625" s="20">
        <v>0.54949999999999999</v>
      </c>
      <c r="O625" s="20">
        <v>0.43780000000000002</v>
      </c>
      <c r="P625" s="20">
        <v>0.185</v>
      </c>
      <c r="Q625" s="20">
        <v>0.81299999999999994</v>
      </c>
      <c r="R625" s="20">
        <v>0.72199999999999998</v>
      </c>
      <c r="S625" s="20">
        <v>0.89100000000000001</v>
      </c>
      <c r="T625" s="20">
        <v>0.248</v>
      </c>
      <c r="U625" s="20">
        <v>1.7364000000000002</v>
      </c>
      <c r="V625" s="20">
        <v>0.623</v>
      </c>
      <c r="W625" s="20">
        <v>2.2694999999999999</v>
      </c>
      <c r="X625" s="20">
        <v>0.94</v>
      </c>
      <c r="Y625" s="20">
        <v>2.6804999999999999</v>
      </c>
      <c r="Z625" s="20">
        <v>1.5289999999999999</v>
      </c>
      <c r="AA625" s="20">
        <v>3.4527000000000001</v>
      </c>
      <c r="AB625" s="20">
        <v>2.4089999999999998</v>
      </c>
    </row>
    <row r="626" spans="1:28">
      <c r="A626" s="2">
        <v>41754</v>
      </c>
      <c r="B626" s="20">
        <v>0.25</v>
      </c>
      <c r="C626" s="20">
        <v>0</v>
      </c>
      <c r="D626" s="20">
        <v>8.4000000000000005E-2</v>
      </c>
      <c r="E626" s="20">
        <v>0.152</v>
      </c>
      <c r="F626" s="20">
        <v>1.01E-2</v>
      </c>
      <c r="G626" s="20">
        <v>4.2000000000000003E-2</v>
      </c>
      <c r="H626" s="20">
        <v>0.2266</v>
      </c>
      <c r="I626" s="20">
        <v>3.5499999999999997E-2</v>
      </c>
      <c r="J626" s="20">
        <v>0.114</v>
      </c>
      <c r="K626" s="20">
        <v>0.32300000000000001</v>
      </c>
      <c r="L626" s="20">
        <v>8.6199999999999999E-2</v>
      </c>
      <c r="M626" s="20">
        <v>0.125</v>
      </c>
      <c r="N626" s="20">
        <v>0.54949999999999999</v>
      </c>
      <c r="O626" s="20">
        <v>0.43</v>
      </c>
      <c r="P626" s="20">
        <v>0.16900000000000001</v>
      </c>
      <c r="Q626" s="20">
        <v>0.82299999999999995</v>
      </c>
      <c r="R626" s="20">
        <v>0.72499999999999998</v>
      </c>
      <c r="S626" s="20">
        <v>0.88300000000000001</v>
      </c>
      <c r="T626" s="20">
        <v>0.22500000000000001</v>
      </c>
      <c r="U626" s="20">
        <v>1.7248999999999999</v>
      </c>
      <c r="V626" s="20">
        <v>0.58799999999999997</v>
      </c>
      <c r="W626" s="20">
        <v>2.2743000000000002</v>
      </c>
      <c r="X626" s="20">
        <v>0.89900000000000002</v>
      </c>
      <c r="Y626" s="20">
        <v>2.6623000000000001</v>
      </c>
      <c r="Z626" s="20">
        <v>1.484</v>
      </c>
      <c r="AA626" s="20">
        <v>3.4428000000000001</v>
      </c>
      <c r="AB626" s="20">
        <v>2.3529999999999998</v>
      </c>
    </row>
    <row r="627" spans="1:28">
      <c r="A627" s="2">
        <v>41757</v>
      </c>
      <c r="B627" s="20">
        <v>0.25</v>
      </c>
      <c r="C627" s="20">
        <v>0</v>
      </c>
      <c r="D627" s="20">
        <v>6.4000000000000001E-2</v>
      </c>
      <c r="E627" s="20">
        <v>0.15029999999999999</v>
      </c>
      <c r="F627" s="20">
        <v>5.1000000000000004E-3</v>
      </c>
      <c r="G627" s="20">
        <v>2.8000000000000001E-2</v>
      </c>
      <c r="H627" s="20">
        <v>0.22484999999999999</v>
      </c>
      <c r="I627" s="20">
        <v>3.5499999999999997E-2</v>
      </c>
      <c r="J627" s="20">
        <v>0.115</v>
      </c>
      <c r="K627" s="20">
        <v>0.32640000000000002</v>
      </c>
      <c r="L627" s="20">
        <v>8.6199999999999999E-2</v>
      </c>
      <c r="M627" s="20">
        <v>0.16900000000000001</v>
      </c>
      <c r="N627" s="20">
        <v>0.54949999999999999</v>
      </c>
      <c r="O627" s="20">
        <v>0.43190000000000001</v>
      </c>
      <c r="P627" s="20">
        <v>0.17199999999999999</v>
      </c>
      <c r="Q627" s="20">
        <v>0.85199999999999998</v>
      </c>
      <c r="R627" s="20">
        <v>0.73499999999999999</v>
      </c>
      <c r="S627" s="20">
        <v>0.88839999999999997</v>
      </c>
      <c r="T627" s="20">
        <v>0.22900000000000001</v>
      </c>
      <c r="U627" s="20">
        <v>1.7397</v>
      </c>
      <c r="V627" s="20">
        <v>0.59199999999999997</v>
      </c>
      <c r="W627" s="20">
        <v>2.2986</v>
      </c>
      <c r="X627" s="20">
        <v>0.90600000000000003</v>
      </c>
      <c r="Y627" s="20">
        <v>2.7004999999999999</v>
      </c>
      <c r="Z627" s="20">
        <v>1.4969999999999999</v>
      </c>
      <c r="AA627" s="20">
        <v>3.4859</v>
      </c>
      <c r="AB627" s="20">
        <v>2.37</v>
      </c>
    </row>
    <row r="628" spans="1:28">
      <c r="A628" s="2">
        <v>41758</v>
      </c>
      <c r="B628" s="20">
        <v>0.25</v>
      </c>
      <c r="C628" s="20">
        <v>0</v>
      </c>
      <c r="D628" s="20">
        <v>1.4999999999999999E-2</v>
      </c>
      <c r="E628" s="20">
        <v>0.1515</v>
      </c>
      <c r="F628" s="20">
        <v>1.01E-2</v>
      </c>
      <c r="G628" s="20">
        <v>1.9E-2</v>
      </c>
      <c r="H628" s="20">
        <v>0.22534999999999999</v>
      </c>
      <c r="I628" s="20">
        <v>4.5600000000000002E-2</v>
      </c>
      <c r="J628" s="20">
        <v>8.8999999999999996E-2</v>
      </c>
      <c r="K628" s="20">
        <v>0.32300000000000001</v>
      </c>
      <c r="L628" s="20">
        <v>8.6199999999999999E-2</v>
      </c>
      <c r="M628" s="20">
        <v>0.14599999999999999</v>
      </c>
      <c r="N628" s="20">
        <v>0.54900000000000004</v>
      </c>
      <c r="O628" s="20">
        <v>0.43780000000000002</v>
      </c>
      <c r="P628" s="20">
        <v>0.14399999999999999</v>
      </c>
      <c r="Q628" s="20">
        <v>0.83799999999999997</v>
      </c>
      <c r="R628" s="20">
        <v>0.73799999999999999</v>
      </c>
      <c r="S628" s="20">
        <v>0.8911</v>
      </c>
      <c r="T628" s="20">
        <v>0.20100000000000001</v>
      </c>
      <c r="U628" s="20">
        <v>1.7347000000000001</v>
      </c>
      <c r="V628" s="20">
        <v>0.57099999999999995</v>
      </c>
      <c r="W628" s="20">
        <v>2.2888999999999999</v>
      </c>
      <c r="X628" s="20">
        <v>0.89700000000000002</v>
      </c>
      <c r="Y628" s="20">
        <v>2.6913</v>
      </c>
      <c r="Z628" s="20">
        <v>1.4990000000000001</v>
      </c>
      <c r="AA628" s="20">
        <v>3.4866999999999999</v>
      </c>
      <c r="AB628" s="20">
        <v>2.3849999999999998</v>
      </c>
    </row>
    <row r="629" spans="1:28">
      <c r="A629" s="2">
        <v>41759</v>
      </c>
      <c r="B629" s="20">
        <v>0.25</v>
      </c>
      <c r="C629" s="20">
        <v>1.52E-2</v>
      </c>
      <c r="D629" s="20">
        <v>0.02</v>
      </c>
      <c r="E629" s="20">
        <v>0.15049999999999999</v>
      </c>
      <c r="F629" s="20">
        <v>2.53E-2</v>
      </c>
      <c r="G629" s="20">
        <v>-1.4999999999999999E-2</v>
      </c>
      <c r="H629" s="20">
        <v>0.22334999999999999</v>
      </c>
      <c r="I629" s="20">
        <v>4.0599999999999997E-2</v>
      </c>
      <c r="J629" s="20">
        <v>9.2999999999999999E-2</v>
      </c>
      <c r="K629" s="20">
        <v>0.32250000000000001</v>
      </c>
      <c r="L629" s="20">
        <v>0.10150000000000001</v>
      </c>
      <c r="M629" s="20">
        <v>0.157</v>
      </c>
      <c r="N629" s="20">
        <v>0.54900000000000004</v>
      </c>
      <c r="O629" s="20">
        <v>0.41039999999999999</v>
      </c>
      <c r="P629" s="20">
        <v>0.14099999999999999</v>
      </c>
      <c r="Q629" s="20">
        <v>0.80700000000000005</v>
      </c>
      <c r="R629" s="20">
        <v>0.72899999999999998</v>
      </c>
      <c r="S629" s="20">
        <v>0.8508</v>
      </c>
      <c r="T629" s="20">
        <v>0.19500000000000001</v>
      </c>
      <c r="U629" s="20">
        <v>1.6757</v>
      </c>
      <c r="V629" s="20">
        <v>0.55200000000000005</v>
      </c>
      <c r="W629" s="20">
        <v>2.2305999999999999</v>
      </c>
      <c r="X629" s="20">
        <v>0.874</v>
      </c>
      <c r="Y629" s="20">
        <v>2.6459000000000001</v>
      </c>
      <c r="Z629" s="20">
        <v>1.4689999999999999</v>
      </c>
      <c r="AA629" s="20">
        <v>3.4592999999999998</v>
      </c>
      <c r="AB629" s="20">
        <v>2.3620000000000001</v>
      </c>
    </row>
    <row r="630" spans="1:28">
      <c r="A630" s="2">
        <v>41760</v>
      </c>
      <c r="B630" s="20">
        <v>0.25</v>
      </c>
      <c r="C630" s="20">
        <v>1.52E-2</v>
      </c>
      <c r="D630" s="20">
        <v>0.02</v>
      </c>
      <c r="E630" s="20">
        <v>0.15049999999999999</v>
      </c>
      <c r="F630" s="20">
        <v>2.0299999999999999E-2</v>
      </c>
      <c r="G630" s="20">
        <v>2.5000000000000001E-2</v>
      </c>
      <c r="H630" s="20">
        <v>0.22284999999999999</v>
      </c>
      <c r="I630" s="20">
        <v>4.0599999999999997E-2</v>
      </c>
      <c r="J630" s="20">
        <v>9.2999999999999999E-2</v>
      </c>
      <c r="K630" s="20">
        <v>0.32200000000000001</v>
      </c>
      <c r="L630" s="20">
        <v>9.64E-2</v>
      </c>
      <c r="M630" s="20">
        <v>0.17799999999999999</v>
      </c>
      <c r="N630" s="20">
        <v>0.54749999999999999</v>
      </c>
      <c r="O630" s="20">
        <v>0.40649999999999997</v>
      </c>
      <c r="P630" s="20">
        <v>0.14099999999999999</v>
      </c>
      <c r="Q630" s="20">
        <v>0.82299999999999995</v>
      </c>
      <c r="R630" s="20">
        <v>0.77900000000000003</v>
      </c>
      <c r="S630" s="20">
        <v>0.84009999999999996</v>
      </c>
      <c r="T630" s="20">
        <v>0.19700000000000001</v>
      </c>
      <c r="U630" s="20">
        <v>1.6577</v>
      </c>
      <c r="V630" s="20">
        <v>0.55200000000000005</v>
      </c>
      <c r="W630" s="20">
        <v>2.2088000000000001</v>
      </c>
      <c r="X630" s="20">
        <v>0.877</v>
      </c>
      <c r="Y630" s="20">
        <v>2.6132999999999997</v>
      </c>
      <c r="Z630" s="20">
        <v>1.4689999999999999</v>
      </c>
      <c r="AA630" s="20">
        <v>3.4131999999999998</v>
      </c>
      <c r="AB630" s="20">
        <v>2.3620000000000001</v>
      </c>
    </row>
    <row r="631" spans="1:28">
      <c r="A631" s="2">
        <v>41761</v>
      </c>
      <c r="B631" s="20">
        <v>0.25</v>
      </c>
      <c r="C631" s="20">
        <v>1.01E-2</v>
      </c>
      <c r="D631" s="20">
        <v>2.3E-2</v>
      </c>
      <c r="E631" s="20">
        <v>0.1515</v>
      </c>
      <c r="F631" s="20">
        <v>1.52E-2</v>
      </c>
      <c r="G631" s="20">
        <v>5.0000000000000001E-3</v>
      </c>
      <c r="H631" s="20">
        <v>0.22284999999999999</v>
      </c>
      <c r="I631" s="20">
        <v>4.0599999999999997E-2</v>
      </c>
      <c r="J631" s="20">
        <v>0.09</v>
      </c>
      <c r="K631" s="20">
        <v>0.32250000000000001</v>
      </c>
      <c r="L631" s="20">
        <v>9.64E-2</v>
      </c>
      <c r="M631" s="20">
        <v>0.152</v>
      </c>
      <c r="N631" s="20">
        <v>0.54700000000000004</v>
      </c>
      <c r="O631" s="20">
        <v>0.4224</v>
      </c>
      <c r="P631" s="20">
        <v>0.125</v>
      </c>
      <c r="Q631" s="20">
        <v>0.79700000000000004</v>
      </c>
      <c r="R631" s="20">
        <v>0.73099999999999998</v>
      </c>
      <c r="S631" s="20">
        <v>0.86419999999999997</v>
      </c>
      <c r="T631" s="20">
        <v>0.17699999999999999</v>
      </c>
      <c r="U631" s="20">
        <v>1.6627000000000001</v>
      </c>
      <c r="V631" s="20">
        <v>0.52500000000000002</v>
      </c>
      <c r="W631" s="20">
        <v>2.1918000000000002</v>
      </c>
      <c r="X631" s="20">
        <v>0.85</v>
      </c>
      <c r="Y631" s="20">
        <v>2.5842999999999998</v>
      </c>
      <c r="Z631" s="20">
        <v>1.4490000000000001</v>
      </c>
      <c r="AA631" s="20">
        <v>3.3668</v>
      </c>
      <c r="AB631" s="20">
        <v>2.3439999999999999</v>
      </c>
    </row>
    <row r="632" spans="1:28">
      <c r="A632" s="2">
        <v>41764</v>
      </c>
      <c r="B632" s="20">
        <v>0.25</v>
      </c>
      <c r="C632" s="20">
        <v>5.1000000000000004E-3</v>
      </c>
      <c r="D632" s="20">
        <v>2.5999999999999999E-2</v>
      </c>
      <c r="E632" s="20">
        <v>0.1515</v>
      </c>
      <c r="F632" s="20">
        <v>1.52E-2</v>
      </c>
      <c r="G632" s="20">
        <v>2.1000000000000001E-2</v>
      </c>
      <c r="H632" s="20">
        <v>0.22284999999999999</v>
      </c>
      <c r="I632" s="20">
        <v>3.5499999999999997E-2</v>
      </c>
      <c r="J632" s="20">
        <v>0.1</v>
      </c>
      <c r="K632" s="20">
        <v>0.32250000000000001</v>
      </c>
      <c r="L632" s="20">
        <v>9.64E-2</v>
      </c>
      <c r="M632" s="20">
        <v>0.153</v>
      </c>
      <c r="N632" s="20">
        <v>0.54700000000000004</v>
      </c>
      <c r="O632" s="20">
        <v>0.41849999999999998</v>
      </c>
      <c r="P632" s="20">
        <v>0.13800000000000001</v>
      </c>
      <c r="Q632" s="20">
        <v>0.77700000000000002</v>
      </c>
      <c r="R632" s="20">
        <v>0.72599999999999998</v>
      </c>
      <c r="S632" s="20">
        <v>0.875</v>
      </c>
      <c r="T632" s="20">
        <v>0.187</v>
      </c>
      <c r="U632" s="20">
        <v>1.6791</v>
      </c>
      <c r="V632" s="20">
        <v>0.53300000000000003</v>
      </c>
      <c r="W632" s="20">
        <v>2.2136</v>
      </c>
      <c r="X632" s="20">
        <v>0.86099999999999999</v>
      </c>
      <c r="Y632" s="20">
        <v>2.6067999999999998</v>
      </c>
      <c r="Z632" s="20">
        <v>1.458</v>
      </c>
      <c r="AA632" s="20">
        <v>3.4074</v>
      </c>
      <c r="AB632" s="20">
        <v>2.3580000000000001</v>
      </c>
    </row>
    <row r="633" spans="1:28">
      <c r="A633" s="2">
        <v>41765</v>
      </c>
      <c r="B633" s="20">
        <v>0.25</v>
      </c>
      <c r="C633" s="20">
        <v>1.01E-2</v>
      </c>
      <c r="D633" s="20">
        <v>-0.03</v>
      </c>
      <c r="E633" s="20">
        <v>0.15049999999999999</v>
      </c>
      <c r="F633" s="20">
        <v>2.0299999999999999E-2</v>
      </c>
      <c r="G633" s="20">
        <v>-0.01</v>
      </c>
      <c r="H633" s="20">
        <v>0.22484999999999999</v>
      </c>
      <c r="I633" s="20">
        <v>4.5600000000000002E-2</v>
      </c>
      <c r="J633" s="20">
        <v>9.1999999999999998E-2</v>
      </c>
      <c r="K633" s="20">
        <v>0.32290000000000002</v>
      </c>
      <c r="L633" s="20">
        <v>9.64E-2</v>
      </c>
      <c r="M633" s="20">
        <v>0.14899999999999999</v>
      </c>
      <c r="N633" s="20">
        <v>0.54359999999999997</v>
      </c>
      <c r="O633" s="20">
        <v>0.42259999999999998</v>
      </c>
      <c r="P633" s="20">
        <v>0.14899999999999999</v>
      </c>
      <c r="Q633" s="20">
        <v>0.75900000000000001</v>
      </c>
      <c r="R633" s="20">
        <v>0.70399999999999996</v>
      </c>
      <c r="S633" s="20">
        <v>0.88039999999999996</v>
      </c>
      <c r="T633" s="20">
        <v>0.19600000000000001</v>
      </c>
      <c r="U633" s="20">
        <v>1.6775</v>
      </c>
      <c r="V633" s="20">
        <v>0.54100000000000004</v>
      </c>
      <c r="W633" s="20">
        <v>2.2014</v>
      </c>
      <c r="X633" s="20">
        <v>0.86699999999999999</v>
      </c>
      <c r="Y633" s="20">
        <v>2.5914000000000001</v>
      </c>
      <c r="Z633" s="20">
        <v>1.46</v>
      </c>
      <c r="AA633" s="20">
        <v>3.383</v>
      </c>
      <c r="AB633" s="20">
        <v>2.3559999999999999</v>
      </c>
    </row>
    <row r="634" spans="1:28">
      <c r="A634" s="2">
        <v>41766</v>
      </c>
      <c r="B634" s="20">
        <v>0.25</v>
      </c>
      <c r="C634" s="20">
        <v>2.0299999999999999E-2</v>
      </c>
      <c r="D634" s="20">
        <v>0.05</v>
      </c>
      <c r="E634" s="20">
        <v>0.1515</v>
      </c>
      <c r="F634" s="20">
        <v>2.53E-2</v>
      </c>
      <c r="G634" s="20">
        <v>5.6000000000000001E-2</v>
      </c>
      <c r="H634" s="20">
        <v>0.22395000000000001</v>
      </c>
      <c r="I634" s="20">
        <v>4.5600000000000002E-2</v>
      </c>
      <c r="J634" s="20">
        <v>8.6999999999999994E-2</v>
      </c>
      <c r="K634" s="20">
        <v>0.32350000000000001</v>
      </c>
      <c r="L634" s="20">
        <v>9.64E-2</v>
      </c>
      <c r="M634" s="20">
        <v>0.15</v>
      </c>
      <c r="N634" s="20">
        <v>0.54359999999999997</v>
      </c>
      <c r="O634" s="20">
        <v>0.39879999999999999</v>
      </c>
      <c r="P634" s="20">
        <v>0.14899999999999999</v>
      </c>
      <c r="Q634" s="20">
        <v>0.77600000000000002</v>
      </c>
      <c r="R634" s="20">
        <v>0.72</v>
      </c>
      <c r="S634" s="20">
        <v>0.89349999999999996</v>
      </c>
      <c r="T634" s="20">
        <v>0.223</v>
      </c>
      <c r="U634" s="20">
        <v>1.6512</v>
      </c>
      <c r="V634" s="20">
        <v>0.61299999999999999</v>
      </c>
      <c r="W634" s="20">
        <v>2.1819999999999999</v>
      </c>
      <c r="X634" s="20">
        <v>0.97299999999999998</v>
      </c>
      <c r="Y634" s="20">
        <v>2.5878000000000001</v>
      </c>
      <c r="Z634" s="20">
        <v>1.4729999999999999</v>
      </c>
      <c r="AA634" s="20">
        <v>3.4024999999999999</v>
      </c>
      <c r="AB634" s="20">
        <v>2.3620000000000001</v>
      </c>
    </row>
    <row r="635" spans="1:28">
      <c r="A635" s="2">
        <v>41767</v>
      </c>
      <c r="B635" s="20">
        <v>0.25</v>
      </c>
      <c r="C635" s="20">
        <v>1.52E-2</v>
      </c>
      <c r="D635" s="20">
        <v>5.7000000000000002E-2</v>
      </c>
      <c r="E635" s="20">
        <v>0.15024999999999999</v>
      </c>
      <c r="F635" s="20">
        <v>2.53E-2</v>
      </c>
      <c r="G635" s="20">
        <v>3.6999999999999998E-2</v>
      </c>
      <c r="H635" s="20">
        <v>0.22334999999999999</v>
      </c>
      <c r="I635" s="20">
        <v>4.5600000000000002E-2</v>
      </c>
      <c r="J635" s="20">
        <v>6.4000000000000001E-2</v>
      </c>
      <c r="K635" s="20">
        <v>0.32340000000000002</v>
      </c>
      <c r="L635" s="20">
        <v>8.6199999999999999E-2</v>
      </c>
      <c r="M635" s="20">
        <v>0.124</v>
      </c>
      <c r="N635" s="20">
        <v>0.54210000000000003</v>
      </c>
      <c r="O635" s="20">
        <v>0.38690000000000002</v>
      </c>
      <c r="P635" s="20">
        <v>0.11799999999999999</v>
      </c>
      <c r="Q635" s="20">
        <v>0.73499999999999999</v>
      </c>
      <c r="R635" s="20">
        <v>0.69099999999999995</v>
      </c>
      <c r="S635" s="20">
        <v>0.86439999999999995</v>
      </c>
      <c r="T635" s="20">
        <v>0.19</v>
      </c>
      <c r="U635" s="20">
        <v>1.625</v>
      </c>
      <c r="V635" s="20">
        <v>0.56000000000000005</v>
      </c>
      <c r="W635" s="20">
        <v>2.1625999999999999</v>
      </c>
      <c r="X635" s="20">
        <v>0.94</v>
      </c>
      <c r="Y635" s="20">
        <v>2.6160999999999999</v>
      </c>
      <c r="Z635" s="20">
        <v>1.446</v>
      </c>
      <c r="AA635" s="20">
        <v>3.4344000000000001</v>
      </c>
      <c r="AB635" s="20">
        <v>2.359</v>
      </c>
    </row>
    <row r="636" spans="1:28">
      <c r="A636" s="2">
        <v>41768</v>
      </c>
      <c r="B636" s="20">
        <v>0.25</v>
      </c>
      <c r="C636" s="20">
        <v>1.52E-2</v>
      </c>
      <c r="D636" s="20">
        <v>5.8999999999999997E-2</v>
      </c>
      <c r="E636" s="20">
        <v>0.15160000000000001</v>
      </c>
      <c r="F636" s="20">
        <v>2.0299999999999999E-2</v>
      </c>
      <c r="G636" s="20">
        <v>4.1000000000000002E-2</v>
      </c>
      <c r="H636" s="20">
        <v>0.22409999999999999</v>
      </c>
      <c r="I636" s="20">
        <v>4.5600000000000002E-2</v>
      </c>
      <c r="J636" s="20">
        <v>6.6000000000000003E-2</v>
      </c>
      <c r="K636" s="20">
        <v>0.32240000000000002</v>
      </c>
      <c r="L636" s="20">
        <v>9.1300000000000006E-2</v>
      </c>
      <c r="M636" s="20">
        <v>0.129</v>
      </c>
      <c r="N636" s="20">
        <v>0.54020000000000001</v>
      </c>
      <c r="O636" s="20">
        <v>0.38300000000000001</v>
      </c>
      <c r="P636" s="20">
        <v>0.13500000000000001</v>
      </c>
      <c r="Q636" s="20">
        <v>0.77400000000000002</v>
      </c>
      <c r="R636" s="20">
        <v>0.71399999999999997</v>
      </c>
      <c r="S636" s="20">
        <v>0.86180000000000001</v>
      </c>
      <c r="T636" s="20">
        <v>0.19700000000000001</v>
      </c>
      <c r="U636" s="20">
        <v>1.6282000000000001</v>
      </c>
      <c r="V636" s="20">
        <v>0.56100000000000005</v>
      </c>
      <c r="W636" s="20">
        <v>2.165</v>
      </c>
      <c r="X636" s="20">
        <v>0.94599999999999995</v>
      </c>
      <c r="Y636" s="20">
        <v>2.6233</v>
      </c>
      <c r="Z636" s="20">
        <v>1.4550000000000001</v>
      </c>
      <c r="AA636" s="20">
        <v>3.4634</v>
      </c>
      <c r="AB636" s="20">
        <v>2.3849999999999998</v>
      </c>
    </row>
    <row r="637" spans="1:28">
      <c r="A637" s="2">
        <v>41771</v>
      </c>
      <c r="B637" s="20">
        <v>0.25</v>
      </c>
      <c r="C637" s="20">
        <v>5.1000000000000004E-3</v>
      </c>
      <c r="D637" s="20">
        <v>0.06</v>
      </c>
      <c r="E637" s="20">
        <v>0.15110000000000001</v>
      </c>
      <c r="F637" s="20">
        <v>2.0299999999999999E-2</v>
      </c>
      <c r="G637" s="20">
        <v>3.4000000000000002E-2</v>
      </c>
      <c r="H637" s="20">
        <v>0.22509999999999999</v>
      </c>
      <c r="I637" s="20">
        <v>4.5600000000000002E-2</v>
      </c>
      <c r="J637" s="20">
        <v>0.106</v>
      </c>
      <c r="K637" s="20">
        <v>0.32240000000000002</v>
      </c>
      <c r="L637" s="20">
        <v>9.1300000000000006E-2</v>
      </c>
      <c r="M637" s="20">
        <v>0.127</v>
      </c>
      <c r="N637" s="20">
        <v>0.53769999999999996</v>
      </c>
      <c r="O637" s="20">
        <v>0.39500000000000002</v>
      </c>
      <c r="P637" s="20">
        <v>0.13200000000000001</v>
      </c>
      <c r="Q637" s="20">
        <v>0.81100000000000005</v>
      </c>
      <c r="R637" s="20">
        <v>0.747</v>
      </c>
      <c r="S637" s="20">
        <v>0.88029999999999997</v>
      </c>
      <c r="T637" s="20">
        <v>0.19700000000000001</v>
      </c>
      <c r="U637" s="20">
        <v>1.6627999999999998</v>
      </c>
      <c r="V637" s="20">
        <v>0.56499999999999995</v>
      </c>
      <c r="W637" s="20">
        <v>2.2061999999999999</v>
      </c>
      <c r="X637" s="20">
        <v>0.95199999999999996</v>
      </c>
      <c r="Y637" s="20">
        <v>2.6611000000000002</v>
      </c>
      <c r="Z637" s="20">
        <v>1.464</v>
      </c>
      <c r="AA637" s="20">
        <v>3.4967000000000001</v>
      </c>
      <c r="AB637" s="20">
        <v>2.3959999999999999</v>
      </c>
    </row>
    <row r="638" spans="1:28">
      <c r="A638" s="2">
        <v>41772</v>
      </c>
      <c r="B638" s="20">
        <v>0.25</v>
      </c>
      <c r="C638" s="20">
        <v>5.1000000000000004E-3</v>
      </c>
      <c r="D638" s="20">
        <v>3.5000000000000003E-2</v>
      </c>
      <c r="E638" s="20">
        <v>0.15110000000000001</v>
      </c>
      <c r="F638" s="20">
        <v>2.0299999999999999E-2</v>
      </c>
      <c r="G638" s="20">
        <v>2.8000000000000001E-2</v>
      </c>
      <c r="H638" s="20">
        <v>0.22384999999999999</v>
      </c>
      <c r="I638" s="20">
        <v>3.5499999999999997E-2</v>
      </c>
      <c r="J638" s="20">
        <v>0.10100000000000001</v>
      </c>
      <c r="K638" s="20">
        <v>0.32290000000000002</v>
      </c>
      <c r="L638" s="20">
        <v>8.6199999999999999E-2</v>
      </c>
      <c r="M638" s="20">
        <v>0.11799999999999999</v>
      </c>
      <c r="N638" s="20">
        <v>0.53920000000000001</v>
      </c>
      <c r="O638" s="20">
        <v>0.379</v>
      </c>
      <c r="P638" s="20">
        <v>0.11</v>
      </c>
      <c r="Q638" s="20">
        <v>0.79700000000000004</v>
      </c>
      <c r="R638" s="20">
        <v>0.74199999999999999</v>
      </c>
      <c r="S638" s="20">
        <v>0.84330000000000005</v>
      </c>
      <c r="T638" s="20">
        <v>0.16500000000000001</v>
      </c>
      <c r="U638" s="20">
        <v>1.6133999999999999</v>
      </c>
      <c r="V638" s="20">
        <v>0.52800000000000002</v>
      </c>
      <c r="W638" s="20">
        <v>2.1528</v>
      </c>
      <c r="X638" s="20">
        <v>0.90700000000000003</v>
      </c>
      <c r="Y638" s="20">
        <v>2.6089000000000002</v>
      </c>
      <c r="Z638" s="20">
        <v>1.421</v>
      </c>
      <c r="AA638" s="20">
        <v>3.4464000000000001</v>
      </c>
      <c r="AB638" s="20">
        <v>2.359</v>
      </c>
    </row>
    <row r="639" spans="1:28">
      <c r="A639" s="2">
        <v>41773</v>
      </c>
      <c r="B639" s="20">
        <v>0.25</v>
      </c>
      <c r="C639" s="20">
        <v>1.01E-2</v>
      </c>
      <c r="D639" s="20">
        <v>5.0000000000000001E-3</v>
      </c>
      <c r="E639" s="20">
        <v>0.15110000000000001</v>
      </c>
      <c r="F639" s="20">
        <v>2.0299999999999999E-2</v>
      </c>
      <c r="G639" s="20">
        <v>1.4E-2</v>
      </c>
      <c r="H639" s="20">
        <v>0.22534999999999999</v>
      </c>
      <c r="I639" s="20">
        <v>4.5600000000000002E-2</v>
      </c>
      <c r="J639" s="20">
        <v>8.3000000000000004E-2</v>
      </c>
      <c r="K639" s="20">
        <v>0.32390000000000002</v>
      </c>
      <c r="L639" s="20">
        <v>8.1199999999999994E-2</v>
      </c>
      <c r="M639" s="20">
        <v>0.10100000000000001</v>
      </c>
      <c r="N639" s="20">
        <v>0.53710000000000002</v>
      </c>
      <c r="O639" s="20">
        <v>0.36699999999999999</v>
      </c>
      <c r="P639" s="20">
        <v>0.10199999999999999</v>
      </c>
      <c r="Q639" s="20">
        <v>0.77800000000000002</v>
      </c>
      <c r="R639" s="20">
        <v>0.73099999999999998</v>
      </c>
      <c r="S639" s="20">
        <v>0.81159999999999999</v>
      </c>
      <c r="T639" s="20">
        <v>0.13700000000000001</v>
      </c>
      <c r="U639" s="20">
        <v>1.5641</v>
      </c>
      <c r="V639" s="20">
        <v>0.47799999999999998</v>
      </c>
      <c r="W639" s="20">
        <v>2.0899000000000001</v>
      </c>
      <c r="X639" s="20">
        <v>0.85499999999999998</v>
      </c>
      <c r="Y639" s="20">
        <v>2.5427</v>
      </c>
      <c r="Z639" s="20">
        <v>1.369</v>
      </c>
      <c r="AA639" s="20">
        <v>3.3767</v>
      </c>
      <c r="AB639" s="20">
        <v>2.3050000000000002</v>
      </c>
    </row>
    <row r="640" spans="1:28">
      <c r="A640" s="2">
        <v>41774</v>
      </c>
      <c r="B640" s="20">
        <v>0.25</v>
      </c>
      <c r="C640" s="20">
        <v>0</v>
      </c>
      <c r="D640" s="20">
        <v>-0.01</v>
      </c>
      <c r="E640" s="20">
        <v>0.151</v>
      </c>
      <c r="F640" s="20">
        <v>2.0299999999999999E-2</v>
      </c>
      <c r="G640" s="20">
        <v>1.0999999999999999E-2</v>
      </c>
      <c r="H640" s="20">
        <v>0.22585</v>
      </c>
      <c r="I640" s="20">
        <v>4.0599999999999997E-2</v>
      </c>
      <c r="J640" s="20">
        <v>6.8000000000000005E-2</v>
      </c>
      <c r="K640" s="20">
        <v>0.32390000000000002</v>
      </c>
      <c r="L640" s="20">
        <v>7.6100000000000001E-2</v>
      </c>
      <c r="M640" s="20">
        <v>8.4000000000000005E-2</v>
      </c>
      <c r="N640" s="20">
        <v>0.53459999999999996</v>
      </c>
      <c r="O640" s="20">
        <v>0.35089999999999999</v>
      </c>
      <c r="P640" s="20">
        <v>8.8999999999999996E-2</v>
      </c>
      <c r="Q640" s="20">
        <v>0.90900000000000003</v>
      </c>
      <c r="R640" s="20">
        <v>0.81599999999999995</v>
      </c>
      <c r="S640" s="20">
        <v>0.79310000000000003</v>
      </c>
      <c r="T640" s="20">
        <v>0.114</v>
      </c>
      <c r="U640" s="20">
        <v>1.5230999999999999</v>
      </c>
      <c r="V640" s="20">
        <v>0.436</v>
      </c>
      <c r="W640" s="20">
        <v>2.0392999999999999</v>
      </c>
      <c r="X640" s="20">
        <v>0.80400000000000005</v>
      </c>
      <c r="Y640" s="20">
        <v>2.4893000000000001</v>
      </c>
      <c r="Z640" s="20">
        <v>1.306</v>
      </c>
      <c r="AA640" s="20">
        <v>3.3245</v>
      </c>
      <c r="AB640" s="20">
        <v>2.2320000000000002</v>
      </c>
    </row>
    <row r="641" spans="1:28">
      <c r="A641" s="2">
        <v>41775</v>
      </c>
      <c r="B641" s="20">
        <v>0.25</v>
      </c>
      <c r="C641" s="20">
        <v>5.1000000000000004E-3</v>
      </c>
      <c r="D641" s="20">
        <v>0</v>
      </c>
      <c r="E641" s="20">
        <v>0.14924999999999999</v>
      </c>
      <c r="F641" s="20">
        <v>1.52E-2</v>
      </c>
      <c r="G641" s="20">
        <v>2.1999999999999999E-2</v>
      </c>
      <c r="H641" s="20">
        <v>0.2286</v>
      </c>
      <c r="I641" s="20">
        <v>4.0599999999999997E-2</v>
      </c>
      <c r="J641" s="20">
        <v>7.5999999999999998E-2</v>
      </c>
      <c r="K641" s="20">
        <v>0.32529999999999998</v>
      </c>
      <c r="L641" s="20">
        <v>7.6100000000000001E-2</v>
      </c>
      <c r="M641" s="20">
        <v>0.09</v>
      </c>
      <c r="N641" s="20">
        <v>0.53459999999999996</v>
      </c>
      <c r="O641" s="20">
        <v>0.3589</v>
      </c>
      <c r="P641" s="20">
        <v>9.4E-2</v>
      </c>
      <c r="Q641" s="20">
        <v>0.83399999999999996</v>
      </c>
      <c r="R641" s="20">
        <v>0.748</v>
      </c>
      <c r="S641" s="20">
        <v>0.80610000000000004</v>
      </c>
      <c r="T641" s="20">
        <v>0.129</v>
      </c>
      <c r="U641" s="20">
        <v>1.5541</v>
      </c>
      <c r="V641" s="20">
        <v>0.45400000000000001</v>
      </c>
      <c r="W641" s="20">
        <v>2.0775999999999999</v>
      </c>
      <c r="X641" s="20">
        <v>0.82699999999999996</v>
      </c>
      <c r="Y641" s="20">
        <v>2.5230999999999999</v>
      </c>
      <c r="Z641" s="20">
        <v>1.33</v>
      </c>
      <c r="AA641" s="20">
        <v>3.3460000000000001</v>
      </c>
      <c r="AB641" s="20">
        <v>2.2589999999999999</v>
      </c>
    </row>
    <row r="642" spans="1:28">
      <c r="A642" s="2">
        <v>41778</v>
      </c>
      <c r="B642" s="20">
        <v>0.25</v>
      </c>
      <c r="C642" s="20">
        <v>5.1000000000000004E-3</v>
      </c>
      <c r="D642" s="20">
        <v>-5.0000000000000001E-3</v>
      </c>
      <c r="E642" s="20">
        <v>0.14849999999999999</v>
      </c>
      <c r="F642" s="20">
        <v>2.0299999999999999E-2</v>
      </c>
      <c r="G642" s="20">
        <v>2.1999999999999999E-2</v>
      </c>
      <c r="H642" s="20">
        <v>0.22695000000000001</v>
      </c>
      <c r="I642" s="20">
        <v>4.0599999999999997E-2</v>
      </c>
      <c r="J642" s="20">
        <v>7.4999999999999997E-2</v>
      </c>
      <c r="K642" s="20">
        <v>0.32290000000000002</v>
      </c>
      <c r="L642" s="20">
        <v>7.6100000000000001E-2</v>
      </c>
      <c r="M642" s="20">
        <v>8.8999999999999996E-2</v>
      </c>
      <c r="N642" s="20">
        <v>0.53459999999999996</v>
      </c>
      <c r="O642" s="20">
        <v>0.3427</v>
      </c>
      <c r="P642" s="20">
        <v>9.0999999999999998E-2</v>
      </c>
      <c r="Q642" s="20">
        <v>0.90900000000000003</v>
      </c>
      <c r="R642" s="20">
        <v>0.77300000000000002</v>
      </c>
      <c r="S642" s="20">
        <v>0.78749999999999998</v>
      </c>
      <c r="T642" s="20">
        <v>0.129</v>
      </c>
      <c r="U642" s="20">
        <v>1.5459000000000001</v>
      </c>
      <c r="V642" s="20">
        <v>0.46300000000000002</v>
      </c>
      <c r="W642" s="20">
        <v>2.0823999999999998</v>
      </c>
      <c r="X642" s="20">
        <v>0.83699999999999997</v>
      </c>
      <c r="Y642" s="20">
        <v>2.5445000000000002</v>
      </c>
      <c r="Z642" s="20">
        <v>1.343</v>
      </c>
      <c r="AA642" s="20">
        <v>3.3858000000000001</v>
      </c>
      <c r="AB642" s="20">
        <v>2.2669999999999999</v>
      </c>
    </row>
    <row r="643" spans="1:28">
      <c r="A643" s="2">
        <v>41779</v>
      </c>
      <c r="B643" s="20">
        <v>0.25</v>
      </c>
      <c r="C643" s="20">
        <v>5.1000000000000004E-3</v>
      </c>
      <c r="D643" s="20">
        <v>1.6E-2</v>
      </c>
      <c r="E643" s="20">
        <v>0.14774999999999999</v>
      </c>
      <c r="F643" s="20">
        <v>2.53E-2</v>
      </c>
      <c r="G643" s="20">
        <v>1.0999999999999999E-2</v>
      </c>
      <c r="H643" s="20">
        <v>0.2281</v>
      </c>
      <c r="I643" s="20">
        <v>4.5600000000000002E-2</v>
      </c>
      <c r="J643" s="20">
        <v>6.9000000000000006E-2</v>
      </c>
      <c r="K643" s="20">
        <v>0.32529999999999998</v>
      </c>
      <c r="L643" s="20">
        <v>7.6100000000000001E-2</v>
      </c>
      <c r="M643" s="20">
        <v>8.2000000000000003E-2</v>
      </c>
      <c r="N643" s="20">
        <v>0.53459999999999996</v>
      </c>
      <c r="O643" s="20">
        <v>0.33460000000000001</v>
      </c>
      <c r="P643" s="20">
        <v>7.9000000000000001E-2</v>
      </c>
      <c r="Q643" s="20">
        <v>0.98099999999999998</v>
      </c>
      <c r="R643" s="20">
        <v>0.85899999999999999</v>
      </c>
      <c r="S643" s="20">
        <v>0.76619999999999999</v>
      </c>
      <c r="T643" s="20">
        <v>0.12</v>
      </c>
      <c r="U643" s="20">
        <v>1.5081</v>
      </c>
      <c r="V643" s="20">
        <v>0.45600000000000002</v>
      </c>
      <c r="W643" s="20">
        <v>2.0438000000000001</v>
      </c>
      <c r="X643" s="20">
        <v>0.83799999999999997</v>
      </c>
      <c r="Y643" s="20">
        <v>2.5106000000000002</v>
      </c>
      <c r="Z643" s="20">
        <v>1.351</v>
      </c>
      <c r="AA643" s="20">
        <v>3.3833000000000002</v>
      </c>
      <c r="AB643" s="20">
        <v>2.286</v>
      </c>
    </row>
    <row r="644" spans="1:28">
      <c r="A644" s="2">
        <v>41780</v>
      </c>
      <c r="B644" s="20">
        <v>0.25</v>
      </c>
      <c r="C644" s="20">
        <v>2.53E-2</v>
      </c>
      <c r="D644" s="20">
        <v>1.6E-2</v>
      </c>
      <c r="E644" s="20">
        <v>0.14849999999999999</v>
      </c>
      <c r="F644" s="20">
        <v>3.04E-2</v>
      </c>
      <c r="G644" s="20">
        <v>2.5999999999999999E-2</v>
      </c>
      <c r="H644" s="20">
        <v>0.22735</v>
      </c>
      <c r="I644" s="20">
        <v>4.5600000000000002E-2</v>
      </c>
      <c r="J644" s="20">
        <v>6.6000000000000003E-2</v>
      </c>
      <c r="K644" s="20">
        <v>0.32340000000000002</v>
      </c>
      <c r="L644" s="20">
        <v>7.6100000000000001E-2</v>
      </c>
      <c r="M644" s="20">
        <v>8.7999999999999995E-2</v>
      </c>
      <c r="N644" s="20">
        <v>0.53359999999999996</v>
      </c>
      <c r="O644" s="20">
        <v>0.33860000000000001</v>
      </c>
      <c r="P644" s="20">
        <v>8.3000000000000004E-2</v>
      </c>
      <c r="Q644" s="20">
        <v>0.91100000000000003</v>
      </c>
      <c r="R644" s="20">
        <v>0.79400000000000004</v>
      </c>
      <c r="S644" s="20">
        <v>0.77139999999999997</v>
      </c>
      <c r="T644" s="20">
        <v>0.126</v>
      </c>
      <c r="U644" s="20">
        <v>1.5228000000000002</v>
      </c>
      <c r="V644" s="20">
        <v>0.47599999999999998</v>
      </c>
      <c r="W644" s="20">
        <v>2.0678000000000001</v>
      </c>
      <c r="X644" s="20">
        <v>0.85899999999999999</v>
      </c>
      <c r="Y644" s="20">
        <v>2.532</v>
      </c>
      <c r="Z644" s="20">
        <v>1.4239999999999999</v>
      </c>
      <c r="AA644" s="20">
        <v>3.4117999999999999</v>
      </c>
      <c r="AB644" s="20">
        <v>2.3079999999999998</v>
      </c>
    </row>
    <row r="645" spans="1:28">
      <c r="A645" s="2">
        <v>41781</v>
      </c>
      <c r="B645" s="20">
        <v>0.25</v>
      </c>
      <c r="C645" s="20">
        <v>3.5499999999999997E-2</v>
      </c>
      <c r="D645" s="20">
        <v>1.2E-2</v>
      </c>
      <c r="E645" s="20">
        <v>0.15</v>
      </c>
      <c r="F645" s="20">
        <v>3.04E-2</v>
      </c>
      <c r="G645" s="20">
        <v>2.3E-2</v>
      </c>
      <c r="H645" s="20">
        <v>0.22714999999999999</v>
      </c>
      <c r="I645" s="20">
        <v>4.5600000000000002E-2</v>
      </c>
      <c r="J645" s="20">
        <v>5.2999999999999999E-2</v>
      </c>
      <c r="K645" s="20">
        <v>0.32219999999999999</v>
      </c>
      <c r="L645" s="20">
        <v>7.6100000000000001E-2</v>
      </c>
      <c r="M645" s="20">
        <v>8.2000000000000003E-2</v>
      </c>
      <c r="N645" s="20">
        <v>0.53410000000000002</v>
      </c>
      <c r="O645" s="20">
        <v>0.34260000000000002</v>
      </c>
      <c r="P645" s="20">
        <v>6.6000000000000003E-2</v>
      </c>
      <c r="Q645" s="20">
        <v>0.94599999999999995</v>
      </c>
      <c r="R645" s="20">
        <v>0.85499999999999998</v>
      </c>
      <c r="S645" s="20">
        <v>0.78190000000000004</v>
      </c>
      <c r="T645" s="20">
        <v>0.108</v>
      </c>
      <c r="U645" s="20">
        <v>1.5425</v>
      </c>
      <c r="V645" s="20">
        <v>0.45500000000000002</v>
      </c>
      <c r="W645" s="20">
        <v>2.0846</v>
      </c>
      <c r="X645" s="20">
        <v>0.84</v>
      </c>
      <c r="Y645" s="20">
        <v>2.5499000000000001</v>
      </c>
      <c r="Z645" s="20">
        <v>1.4079999999999999</v>
      </c>
      <c r="AA645" s="20">
        <v>3.4260999999999999</v>
      </c>
      <c r="AB645" s="20">
        <v>2.2869999999999999</v>
      </c>
    </row>
    <row r="646" spans="1:28">
      <c r="A646" s="2">
        <v>41782</v>
      </c>
      <c r="B646" s="20">
        <v>0.25</v>
      </c>
      <c r="C646" s="20">
        <v>3.04E-2</v>
      </c>
      <c r="D646" s="20">
        <v>1.9E-2</v>
      </c>
      <c r="E646" s="20">
        <v>0.15049999999999999</v>
      </c>
      <c r="F646" s="20">
        <v>3.04E-2</v>
      </c>
      <c r="G646" s="20">
        <v>3.9E-2</v>
      </c>
      <c r="H646" s="20">
        <v>0.22935</v>
      </c>
      <c r="I646" s="20">
        <v>4.5600000000000002E-2</v>
      </c>
      <c r="J646" s="20">
        <v>4.9000000000000002E-2</v>
      </c>
      <c r="K646" s="20">
        <v>0.32390000000000002</v>
      </c>
      <c r="L646" s="20">
        <v>7.6100000000000001E-2</v>
      </c>
      <c r="M646" s="20">
        <v>7.8E-2</v>
      </c>
      <c r="N646" s="20">
        <v>0.53539999999999999</v>
      </c>
      <c r="O646" s="20">
        <v>0.34239999999999998</v>
      </c>
      <c r="P646" s="20">
        <v>6.3E-2</v>
      </c>
      <c r="Q646" s="20">
        <v>0.84499999999999997</v>
      </c>
      <c r="R646" s="20">
        <v>0.77600000000000002</v>
      </c>
      <c r="S646" s="20">
        <v>0.77359999999999995</v>
      </c>
      <c r="T646" s="20">
        <v>0.106</v>
      </c>
      <c r="U646" s="20">
        <v>1.5241</v>
      </c>
      <c r="V646" s="20">
        <v>0.46</v>
      </c>
      <c r="W646" s="20">
        <v>2.0674000000000001</v>
      </c>
      <c r="X646" s="20">
        <v>0.84499999999999997</v>
      </c>
      <c r="Y646" s="20">
        <v>2.5320999999999998</v>
      </c>
      <c r="Z646" s="20">
        <v>1.413</v>
      </c>
      <c r="AA646" s="20">
        <v>3.3933</v>
      </c>
      <c r="AB646" s="20">
        <v>2.2970000000000002</v>
      </c>
    </row>
    <row r="647" spans="1:28">
      <c r="A647" s="2">
        <v>41785</v>
      </c>
      <c r="B647" s="20">
        <v>0.25</v>
      </c>
      <c r="C647" s="20">
        <v>3.04E-2</v>
      </c>
      <c r="D647" s="20">
        <v>1.2999999999999999E-2</v>
      </c>
      <c r="E647" s="20">
        <v>0.15049999999999999</v>
      </c>
      <c r="F647" s="20">
        <v>3.04E-2</v>
      </c>
      <c r="G647" s="20">
        <v>3.5999999999999997E-2</v>
      </c>
      <c r="H647" s="20">
        <v>0.22935</v>
      </c>
      <c r="I647" s="20">
        <v>4.5600000000000002E-2</v>
      </c>
      <c r="J647" s="20">
        <v>4.5999999999999999E-2</v>
      </c>
      <c r="K647" s="20">
        <v>0.32390000000000002</v>
      </c>
      <c r="L647" s="20">
        <v>7.6100000000000001E-2</v>
      </c>
      <c r="M647" s="20">
        <v>8.7999999999999995E-2</v>
      </c>
      <c r="N647" s="20">
        <v>0.53539999999999999</v>
      </c>
      <c r="O647" s="20">
        <v>0.34239999999999998</v>
      </c>
      <c r="P647" s="20">
        <v>5.6000000000000001E-2</v>
      </c>
      <c r="Q647" s="20">
        <v>0.76800000000000002</v>
      </c>
      <c r="R647" s="20">
        <v>0.70899999999999996</v>
      </c>
      <c r="S647" s="20">
        <v>0.77359999999999995</v>
      </c>
      <c r="T647" s="20">
        <v>0.1</v>
      </c>
      <c r="U647" s="20">
        <v>1.5241</v>
      </c>
      <c r="V647" s="20">
        <v>0.45600000000000002</v>
      </c>
      <c r="W647" s="20">
        <v>2.0674000000000001</v>
      </c>
      <c r="X647" s="20">
        <v>0.84499999999999997</v>
      </c>
      <c r="Y647" s="20">
        <v>2.5320999999999998</v>
      </c>
      <c r="Z647" s="20">
        <v>1.417</v>
      </c>
      <c r="AA647" s="20">
        <v>3.3933</v>
      </c>
      <c r="AB647" s="20">
        <v>2.3090000000000002</v>
      </c>
    </row>
    <row r="648" spans="1:28">
      <c r="A648" s="2">
        <v>41786</v>
      </c>
      <c r="B648" s="20">
        <v>0.25</v>
      </c>
      <c r="C648" s="20">
        <v>2.53E-2</v>
      </c>
      <c r="D648" s="20">
        <v>1.2999999999999999E-2</v>
      </c>
      <c r="E648" s="20">
        <v>0.15049999999999999</v>
      </c>
      <c r="F648" s="20">
        <v>2.53E-2</v>
      </c>
      <c r="G648" s="20">
        <v>3.5999999999999997E-2</v>
      </c>
      <c r="H648" s="20">
        <v>0.22985</v>
      </c>
      <c r="I648" s="20">
        <v>4.5600000000000002E-2</v>
      </c>
      <c r="J648" s="20">
        <v>4.2000000000000003E-2</v>
      </c>
      <c r="K648" s="20">
        <v>0.32390000000000002</v>
      </c>
      <c r="L648" s="20">
        <v>7.6100000000000001E-2</v>
      </c>
      <c r="M648" s="20">
        <v>8.3000000000000004E-2</v>
      </c>
      <c r="N648" s="20">
        <v>0.53539999999999999</v>
      </c>
      <c r="O648" s="20">
        <v>0.34439999999999998</v>
      </c>
      <c r="P648" s="20">
        <v>5.5E-2</v>
      </c>
      <c r="Q648" s="20">
        <v>0.78700000000000003</v>
      </c>
      <c r="R648" s="20">
        <v>0.71699999999999997</v>
      </c>
      <c r="S648" s="20">
        <v>0.7762</v>
      </c>
      <c r="T648" s="20">
        <v>9.0999999999999998E-2</v>
      </c>
      <c r="U648" s="20">
        <v>1.5257000000000001</v>
      </c>
      <c r="V648" s="20">
        <v>0.434</v>
      </c>
      <c r="W648" s="20">
        <v>2.0600999999999998</v>
      </c>
      <c r="X648" s="20">
        <v>0.81499999999999995</v>
      </c>
      <c r="Y648" s="20">
        <v>2.5141999999999998</v>
      </c>
      <c r="Z648" s="20">
        <v>1.389</v>
      </c>
      <c r="AA648" s="20">
        <v>3.3608000000000002</v>
      </c>
      <c r="AB648" s="20">
        <v>2.278</v>
      </c>
    </row>
    <row r="649" spans="1:28">
      <c r="A649" s="2">
        <v>41787</v>
      </c>
      <c r="B649" s="20">
        <v>0.25</v>
      </c>
      <c r="C649" s="20">
        <v>3.04E-2</v>
      </c>
      <c r="D649" s="20">
        <v>2.1000000000000001E-2</v>
      </c>
      <c r="E649" s="20">
        <v>0.15</v>
      </c>
      <c r="F649" s="20">
        <v>3.04E-2</v>
      </c>
      <c r="G649" s="20">
        <v>1.6E-2</v>
      </c>
      <c r="H649" s="20">
        <v>0.2276</v>
      </c>
      <c r="I649" s="20">
        <v>4.5600000000000002E-2</v>
      </c>
      <c r="J649" s="20">
        <v>3.9E-2</v>
      </c>
      <c r="K649" s="20">
        <v>0.32190000000000002</v>
      </c>
      <c r="L649" s="20">
        <v>7.0999999999999994E-2</v>
      </c>
      <c r="M649" s="20">
        <v>7.8E-2</v>
      </c>
      <c r="N649" s="20">
        <v>0.53539999999999999</v>
      </c>
      <c r="O649" s="20">
        <v>0.36520000000000002</v>
      </c>
      <c r="P649" s="20">
        <v>5.1999999999999998E-2</v>
      </c>
      <c r="Q649" s="20">
        <v>0.75600000000000001</v>
      </c>
      <c r="R649" s="20">
        <v>0.69299999999999995</v>
      </c>
      <c r="S649" s="20">
        <v>0.74409999999999998</v>
      </c>
      <c r="T649" s="20">
        <v>0.08</v>
      </c>
      <c r="U649" s="20">
        <v>1.4796</v>
      </c>
      <c r="V649" s="20">
        <v>0.40500000000000003</v>
      </c>
      <c r="W649" s="20">
        <v>1.9948999999999999</v>
      </c>
      <c r="X649" s="20">
        <v>0.77200000000000002</v>
      </c>
      <c r="Y649" s="20">
        <v>2.4430999999999998</v>
      </c>
      <c r="Z649" s="20">
        <v>1.3380000000000001</v>
      </c>
      <c r="AA649" s="20">
        <v>3.2942</v>
      </c>
      <c r="AB649" s="20">
        <v>2.2269999999999999</v>
      </c>
    </row>
    <row r="650" spans="1:28">
      <c r="A650" s="2">
        <v>41788</v>
      </c>
      <c r="B650" s="20">
        <v>0.25</v>
      </c>
      <c r="C650" s="20">
        <v>3.5499999999999997E-2</v>
      </c>
      <c r="D650" s="20">
        <v>-2.4E-2</v>
      </c>
      <c r="E650" s="20">
        <v>0.151</v>
      </c>
      <c r="F650" s="20">
        <v>3.04E-2</v>
      </c>
      <c r="G650" s="20">
        <v>2.1000000000000001E-2</v>
      </c>
      <c r="H650" s="20">
        <v>0.22735</v>
      </c>
      <c r="I650" s="20">
        <v>4.5600000000000002E-2</v>
      </c>
      <c r="J650" s="20">
        <v>4.2999999999999997E-2</v>
      </c>
      <c r="K650" s="20">
        <v>0.32190000000000002</v>
      </c>
      <c r="L650" s="20">
        <v>9.1300000000000006E-2</v>
      </c>
      <c r="M650" s="20">
        <v>7.8E-2</v>
      </c>
      <c r="N650" s="20">
        <v>0.53439999999999999</v>
      </c>
      <c r="O650" s="20">
        <v>0.375</v>
      </c>
      <c r="P650" s="20">
        <v>6.2E-2</v>
      </c>
      <c r="Q650" s="20">
        <v>0.76600000000000001</v>
      </c>
      <c r="R650" s="20">
        <v>0.72</v>
      </c>
      <c r="S650" s="20">
        <v>0.76529999999999998</v>
      </c>
      <c r="T650" s="20">
        <v>9.2999999999999999E-2</v>
      </c>
      <c r="U650" s="20">
        <v>1.5293000000000001</v>
      </c>
      <c r="V650" s="20">
        <v>0.42099999999999999</v>
      </c>
      <c r="W650" s="20">
        <v>2.0236999999999998</v>
      </c>
      <c r="X650" s="20">
        <v>0.78700000000000003</v>
      </c>
      <c r="Y650" s="20">
        <v>2.4643999999999999</v>
      </c>
      <c r="Z650" s="20">
        <v>1.3540000000000001</v>
      </c>
      <c r="AA650" s="20">
        <v>3.3228</v>
      </c>
      <c r="AB650" s="20">
        <v>2.25</v>
      </c>
    </row>
    <row r="651" spans="1:28">
      <c r="A651" s="2">
        <v>41789</v>
      </c>
      <c r="B651" s="20">
        <v>0.25</v>
      </c>
      <c r="C651" s="20">
        <v>3.5499999999999997E-2</v>
      </c>
      <c r="D651" s="20">
        <v>0</v>
      </c>
      <c r="E651" s="20">
        <v>0.151</v>
      </c>
      <c r="F651" s="20">
        <v>3.04E-2</v>
      </c>
      <c r="G651" s="20">
        <v>1.7000000000000001E-2</v>
      </c>
      <c r="H651" s="20">
        <v>0.22739999999999999</v>
      </c>
      <c r="I651" s="20">
        <v>4.5600000000000002E-2</v>
      </c>
      <c r="J651" s="20">
        <v>4.4999999999999998E-2</v>
      </c>
      <c r="K651" s="20">
        <v>0.32190000000000002</v>
      </c>
      <c r="L651" s="20">
        <v>9.1300000000000006E-2</v>
      </c>
      <c r="M651" s="20">
        <v>8.1000000000000003E-2</v>
      </c>
      <c r="N651" s="20">
        <v>0.53439999999999999</v>
      </c>
      <c r="O651" s="20">
        <v>0.373</v>
      </c>
      <c r="P651" s="20">
        <v>6.4000000000000001E-2</v>
      </c>
      <c r="Q651" s="20">
        <v>0.753</v>
      </c>
      <c r="R651" s="20">
        <v>0.71099999999999997</v>
      </c>
      <c r="S651" s="20">
        <v>0.77300000000000002</v>
      </c>
      <c r="T651" s="20">
        <v>0.1</v>
      </c>
      <c r="U651" s="20">
        <v>1.5390999999999999</v>
      </c>
      <c r="V651" s="20">
        <v>0.42899999999999999</v>
      </c>
      <c r="W651" s="20">
        <v>2.0577999999999999</v>
      </c>
      <c r="X651" s="20">
        <v>0.79200000000000004</v>
      </c>
      <c r="Y651" s="20">
        <v>2.4759000000000002</v>
      </c>
      <c r="Z651" s="20">
        <v>1.3580000000000001</v>
      </c>
      <c r="AA651" s="20">
        <v>3.3277000000000001</v>
      </c>
      <c r="AB651" s="20">
        <v>2.2650000000000001</v>
      </c>
    </row>
    <row r="652" spans="1:28">
      <c r="A652" s="2">
        <v>41792</v>
      </c>
      <c r="B652" s="20">
        <v>0.25</v>
      </c>
      <c r="C652" s="20">
        <v>3.04E-2</v>
      </c>
      <c r="D652" s="20">
        <v>1.7000000000000001E-2</v>
      </c>
      <c r="E652" s="20">
        <v>0.151</v>
      </c>
      <c r="F652" s="20">
        <v>2.53E-2</v>
      </c>
      <c r="G652" s="20">
        <v>2.1000000000000001E-2</v>
      </c>
      <c r="H652" s="20">
        <v>0.22714999999999999</v>
      </c>
      <c r="I652" s="20">
        <v>4.5600000000000002E-2</v>
      </c>
      <c r="J652" s="20">
        <v>0.04</v>
      </c>
      <c r="K652" s="20">
        <v>0.32190000000000002</v>
      </c>
      <c r="L652" s="20">
        <v>9.64E-2</v>
      </c>
      <c r="M652" s="20">
        <v>7.3999999999999996E-2</v>
      </c>
      <c r="N652" s="20">
        <v>0.53449999999999998</v>
      </c>
      <c r="O652" s="20">
        <v>0.38679999999999998</v>
      </c>
      <c r="P652" s="20">
        <v>6.0999999999999999E-2</v>
      </c>
      <c r="Q652" s="20">
        <v>0.75800000000000001</v>
      </c>
      <c r="R652" s="20">
        <v>0.7</v>
      </c>
      <c r="S652" s="20">
        <v>0.80510000000000004</v>
      </c>
      <c r="T652" s="20">
        <v>9.9000000000000005E-2</v>
      </c>
      <c r="U652" s="20">
        <v>1.5899000000000001</v>
      </c>
      <c r="V652" s="20">
        <v>0.438</v>
      </c>
      <c r="W652" s="20">
        <v>2.1135000000000002</v>
      </c>
      <c r="X652" s="20">
        <v>0.80400000000000005</v>
      </c>
      <c r="Y652" s="20">
        <v>2.5266999999999999</v>
      </c>
      <c r="Z652" s="20">
        <v>1.369</v>
      </c>
      <c r="AA652" s="20">
        <v>3.3691</v>
      </c>
      <c r="AB652" s="20">
        <v>2.2810000000000001</v>
      </c>
    </row>
    <row r="653" spans="1:28">
      <c r="A653" s="2">
        <v>41793</v>
      </c>
      <c r="B653" s="20">
        <v>0.25</v>
      </c>
      <c r="C653" s="20">
        <v>4.0599999999999997E-2</v>
      </c>
      <c r="D653" s="20">
        <v>-8.9999999999999993E-3</v>
      </c>
      <c r="E653" s="20">
        <v>0.15090000000000001</v>
      </c>
      <c r="F653" s="20">
        <v>3.04E-2</v>
      </c>
      <c r="G653" s="20">
        <v>1.7000000000000001E-2</v>
      </c>
      <c r="H653" s="20">
        <v>0.22739999999999999</v>
      </c>
      <c r="I653" s="20">
        <v>5.0700000000000002E-2</v>
      </c>
      <c r="J653" s="20">
        <v>3.9E-2</v>
      </c>
      <c r="K653" s="20">
        <v>0.32190000000000002</v>
      </c>
      <c r="L653" s="20">
        <v>9.64E-2</v>
      </c>
      <c r="M653" s="20">
        <v>6.7000000000000004E-2</v>
      </c>
      <c r="N653" s="20">
        <v>0.53500000000000003</v>
      </c>
      <c r="O653" s="20">
        <v>0.3987</v>
      </c>
      <c r="P653" s="20">
        <v>6.0999999999999999E-2</v>
      </c>
      <c r="Q653" s="20">
        <v>0.77200000000000002</v>
      </c>
      <c r="R653" s="20">
        <v>0.71399999999999997</v>
      </c>
      <c r="S653" s="20">
        <v>0.82920000000000005</v>
      </c>
      <c r="T653" s="20">
        <v>0.11600000000000001</v>
      </c>
      <c r="U653" s="20">
        <v>1.6423999999999999</v>
      </c>
      <c r="V653" s="20">
        <v>0.46100000000000002</v>
      </c>
      <c r="W653" s="20">
        <v>2.1840999999999999</v>
      </c>
      <c r="X653" s="20">
        <v>0.83699999999999997</v>
      </c>
      <c r="Y653" s="20">
        <v>2.5985</v>
      </c>
      <c r="Z653" s="20">
        <v>1.4079999999999999</v>
      </c>
      <c r="AA653" s="20">
        <v>3.4379</v>
      </c>
      <c r="AB653" s="20">
        <v>2.31</v>
      </c>
    </row>
    <row r="654" spans="1:28">
      <c r="A654" s="2">
        <v>41794</v>
      </c>
      <c r="B654" s="20">
        <v>0.25</v>
      </c>
      <c r="C654" s="20">
        <v>2.53E-2</v>
      </c>
      <c r="D654" s="20">
        <v>-0.01</v>
      </c>
      <c r="E654" s="20">
        <v>0.152</v>
      </c>
      <c r="F654" s="20">
        <v>3.04E-2</v>
      </c>
      <c r="G654" s="20">
        <v>2.1999999999999999E-2</v>
      </c>
      <c r="H654" s="20">
        <v>0.22950000000000001</v>
      </c>
      <c r="I654" s="20">
        <v>5.0700000000000002E-2</v>
      </c>
      <c r="J654" s="20">
        <v>2.4E-2</v>
      </c>
      <c r="K654" s="20">
        <v>0.32190000000000002</v>
      </c>
      <c r="L654" s="20">
        <v>9.1300000000000006E-2</v>
      </c>
      <c r="M654" s="20">
        <v>6.2E-2</v>
      </c>
      <c r="N654" s="20">
        <v>0.53400000000000003</v>
      </c>
      <c r="O654" s="20">
        <v>0.39079999999999998</v>
      </c>
      <c r="P654" s="20">
        <v>5.5E-2</v>
      </c>
      <c r="Q654" s="20">
        <v>0.74199999999999999</v>
      </c>
      <c r="R654" s="20">
        <v>0.70199999999999996</v>
      </c>
      <c r="S654" s="20">
        <v>0.82110000000000005</v>
      </c>
      <c r="T654" s="20">
        <v>0.11899999999999999</v>
      </c>
      <c r="U654" s="20">
        <v>1.6392</v>
      </c>
      <c r="V654" s="20">
        <v>0.47699999999999998</v>
      </c>
      <c r="W654" s="20">
        <v>2.1890999999999998</v>
      </c>
      <c r="X654" s="20">
        <v>0.85799999999999998</v>
      </c>
      <c r="Y654" s="20">
        <v>2.6021000000000001</v>
      </c>
      <c r="Z654" s="20">
        <v>1.4330000000000001</v>
      </c>
      <c r="AA654" s="20">
        <v>3.4396</v>
      </c>
      <c r="AB654" s="20">
        <v>2.33</v>
      </c>
    </row>
    <row r="655" spans="1:28">
      <c r="A655" s="2">
        <v>41795</v>
      </c>
      <c r="B655" s="20">
        <v>0.25</v>
      </c>
      <c r="C655" s="20">
        <v>2.0299999999999999E-2</v>
      </c>
      <c r="D655" s="20">
        <v>-1.0999999999999999E-2</v>
      </c>
      <c r="E655" s="20">
        <v>0.151</v>
      </c>
      <c r="F655" s="20">
        <v>3.04E-2</v>
      </c>
      <c r="G655" s="20">
        <v>8.9999999999999993E-3</v>
      </c>
      <c r="H655" s="20">
        <v>0.2306</v>
      </c>
      <c r="I655" s="20">
        <v>5.0700000000000002E-2</v>
      </c>
      <c r="J655" s="20">
        <v>1.4E-2</v>
      </c>
      <c r="K655" s="20">
        <v>0.32240000000000002</v>
      </c>
      <c r="L655" s="20">
        <v>9.1300000000000006E-2</v>
      </c>
      <c r="M655" s="20">
        <v>5.7000000000000002E-2</v>
      </c>
      <c r="N655" s="20">
        <v>0.53449999999999998</v>
      </c>
      <c r="O655" s="20">
        <v>0.379</v>
      </c>
      <c r="P655" s="20">
        <v>4.7E-2</v>
      </c>
      <c r="Q655" s="20">
        <v>0.61399999999999999</v>
      </c>
      <c r="R655" s="20">
        <v>0.58199999999999996</v>
      </c>
      <c r="S655" s="20">
        <v>0.79949999999999999</v>
      </c>
      <c r="T655" s="20">
        <v>9.9000000000000005E-2</v>
      </c>
      <c r="U655" s="20">
        <v>1.6245000000000001</v>
      </c>
      <c r="V655" s="20">
        <v>0.42</v>
      </c>
      <c r="W655" s="20">
        <v>2.1671999999999998</v>
      </c>
      <c r="X655" s="20">
        <v>0.81100000000000005</v>
      </c>
      <c r="Y655" s="20">
        <v>2.5823999999999998</v>
      </c>
      <c r="Z655" s="20">
        <v>1.405</v>
      </c>
      <c r="AA655" s="20">
        <v>3.4361999999999999</v>
      </c>
      <c r="AB655" s="20">
        <v>2.3170000000000002</v>
      </c>
    </row>
    <row r="656" spans="1:28">
      <c r="A656" s="2">
        <v>41796</v>
      </c>
      <c r="B656" s="20">
        <v>0.25</v>
      </c>
      <c r="C656" s="20">
        <v>2.0299999999999999E-2</v>
      </c>
      <c r="D656" s="20">
        <v>-4.8000000000000001E-2</v>
      </c>
      <c r="E656" s="20">
        <v>0.1535</v>
      </c>
      <c r="F656" s="20">
        <v>3.04E-2</v>
      </c>
      <c r="G656" s="20">
        <v>1.7999999999999999E-2</v>
      </c>
      <c r="H656" s="20">
        <v>0.2296</v>
      </c>
      <c r="I656" s="20">
        <v>5.0700000000000002E-2</v>
      </c>
      <c r="J656" s="20">
        <v>0.02</v>
      </c>
      <c r="K656" s="20">
        <v>0.32140000000000002</v>
      </c>
      <c r="L656" s="20">
        <v>8.6199999999999999E-2</v>
      </c>
      <c r="M656" s="20">
        <v>7.4999999999999997E-2</v>
      </c>
      <c r="N656" s="20">
        <v>0.53349999999999997</v>
      </c>
      <c r="O656" s="20">
        <v>0.39879999999999999</v>
      </c>
      <c r="P656" s="20">
        <v>5.5E-2</v>
      </c>
      <c r="Q656" s="20">
        <v>0.52500000000000002</v>
      </c>
      <c r="R656" s="20">
        <v>0.47799999999999998</v>
      </c>
      <c r="S656" s="20">
        <v>0.82630000000000003</v>
      </c>
      <c r="T656" s="20">
        <v>8.5999999999999993E-2</v>
      </c>
      <c r="U656" s="20">
        <v>1.6428</v>
      </c>
      <c r="V656" s="20">
        <v>0.376</v>
      </c>
      <c r="W656" s="20">
        <v>2.1819999999999999</v>
      </c>
      <c r="X656" s="20">
        <v>0.76500000000000001</v>
      </c>
      <c r="Y656" s="20">
        <v>2.5869</v>
      </c>
      <c r="Z656" s="20">
        <v>1.353</v>
      </c>
      <c r="AA656" s="20">
        <v>3.4319999999999999</v>
      </c>
      <c r="AB656" s="20">
        <v>2.3090000000000002</v>
      </c>
    </row>
    <row r="657" spans="1:28">
      <c r="A657" s="2">
        <v>41799</v>
      </c>
      <c r="B657" s="20">
        <v>0.25</v>
      </c>
      <c r="C657" s="20">
        <v>2.0299999999999999E-2</v>
      </c>
      <c r="D657" s="20">
        <v>-0.09</v>
      </c>
      <c r="E657" s="20">
        <v>0.15225</v>
      </c>
      <c r="F657" s="20">
        <v>3.04E-2</v>
      </c>
      <c r="G657" s="20">
        <v>1.4E-2</v>
      </c>
      <c r="H657" s="20">
        <v>0.23055</v>
      </c>
      <c r="I657" s="20">
        <v>5.0700000000000002E-2</v>
      </c>
      <c r="J657" s="20">
        <v>2.5000000000000001E-2</v>
      </c>
      <c r="K657" s="20">
        <v>0.32140000000000002</v>
      </c>
      <c r="L657" s="20">
        <v>9.1300000000000006E-2</v>
      </c>
      <c r="M657" s="20">
        <v>7.5999999999999998E-2</v>
      </c>
      <c r="N657" s="20">
        <v>0.53510000000000002</v>
      </c>
      <c r="O657" s="20">
        <v>0.41880000000000001</v>
      </c>
      <c r="P657" s="20">
        <v>6.2E-2</v>
      </c>
      <c r="Q657" s="20">
        <v>0.53200000000000003</v>
      </c>
      <c r="R657" s="20">
        <v>0.5</v>
      </c>
      <c r="S657" s="20">
        <v>0.85870000000000002</v>
      </c>
      <c r="T657" s="20">
        <v>0.10199999999999999</v>
      </c>
      <c r="U657" s="20">
        <v>1.6758999999999999</v>
      </c>
      <c r="V657" s="20">
        <v>0.41099999999999998</v>
      </c>
      <c r="W657" s="20">
        <v>2.2040999999999999</v>
      </c>
      <c r="X657" s="20">
        <v>0.79800000000000004</v>
      </c>
      <c r="Y657" s="20">
        <v>2.6032000000000002</v>
      </c>
      <c r="Z657" s="20">
        <v>1.379</v>
      </c>
      <c r="AA657" s="20">
        <v>3.4388000000000001</v>
      </c>
      <c r="AB657" s="20">
        <v>2.3220000000000001</v>
      </c>
    </row>
    <row r="658" spans="1:28">
      <c r="A658" s="2">
        <v>41800</v>
      </c>
      <c r="B658" s="20">
        <v>0.25</v>
      </c>
      <c r="C658" s="20">
        <v>2.53E-2</v>
      </c>
      <c r="D658" s="20">
        <v>-8.3000000000000004E-2</v>
      </c>
      <c r="E658" s="20">
        <v>0.152</v>
      </c>
      <c r="F658" s="20">
        <v>3.04E-2</v>
      </c>
      <c r="G658" s="20">
        <v>5.0000000000000001E-3</v>
      </c>
      <c r="H658" s="20">
        <v>0.2303</v>
      </c>
      <c r="I658" s="20">
        <v>4.5600000000000002E-2</v>
      </c>
      <c r="J658" s="20">
        <v>0.02</v>
      </c>
      <c r="K658" s="20">
        <v>0.32140000000000002</v>
      </c>
      <c r="L658" s="20">
        <v>9.64E-2</v>
      </c>
      <c r="M658" s="20">
        <v>6.6000000000000003E-2</v>
      </c>
      <c r="N658" s="20">
        <v>0.53659999999999997</v>
      </c>
      <c r="O658" s="20">
        <v>0.43880000000000002</v>
      </c>
      <c r="P658" s="20">
        <v>6.7000000000000004E-2</v>
      </c>
      <c r="Q658" s="20">
        <v>0.62</v>
      </c>
      <c r="R658" s="20">
        <v>0.57299999999999995</v>
      </c>
      <c r="S658" s="20">
        <v>0.88849999999999996</v>
      </c>
      <c r="T658" s="20">
        <v>0.11</v>
      </c>
      <c r="U658" s="20">
        <v>1.7124000000000001</v>
      </c>
      <c r="V658" s="20">
        <v>0.433</v>
      </c>
      <c r="W658" s="20">
        <v>2.2408999999999999</v>
      </c>
      <c r="X658" s="20">
        <v>0.82199999999999995</v>
      </c>
      <c r="Y658" s="20">
        <v>2.6438999999999999</v>
      </c>
      <c r="Z658" s="20">
        <v>1.4039999999999999</v>
      </c>
      <c r="AA658" s="20">
        <v>3.4779</v>
      </c>
      <c r="AB658" s="20">
        <v>2.343</v>
      </c>
    </row>
    <row r="659" spans="1:28">
      <c r="A659" s="2">
        <v>41801</v>
      </c>
      <c r="B659" s="20">
        <v>0.25</v>
      </c>
      <c r="C659" s="20">
        <v>1.52E-2</v>
      </c>
      <c r="D659" s="20">
        <v>-0.09</v>
      </c>
      <c r="E659" s="20">
        <v>0.15125</v>
      </c>
      <c r="F659" s="20">
        <v>3.5499999999999997E-2</v>
      </c>
      <c r="G659" s="20">
        <v>-5.0000000000000001E-3</v>
      </c>
      <c r="H659" s="20">
        <v>0.2298</v>
      </c>
      <c r="I659" s="20">
        <v>6.0900000000000003E-2</v>
      </c>
      <c r="J659" s="20">
        <v>0</v>
      </c>
      <c r="K659" s="20">
        <v>0.32029999999999997</v>
      </c>
      <c r="L659" s="20">
        <v>9.1300000000000006E-2</v>
      </c>
      <c r="M659" s="20">
        <v>4.2000000000000003E-2</v>
      </c>
      <c r="N659" s="20">
        <v>0.53959999999999997</v>
      </c>
      <c r="O659" s="20">
        <v>0.43090000000000001</v>
      </c>
      <c r="P659" s="20">
        <v>4.1000000000000002E-2</v>
      </c>
      <c r="Q659" s="20">
        <v>0.60399999999999998</v>
      </c>
      <c r="R659" s="20">
        <v>0.55800000000000005</v>
      </c>
      <c r="S659" s="20">
        <v>0.92530000000000001</v>
      </c>
      <c r="T659" s="20">
        <v>8.5999999999999993E-2</v>
      </c>
      <c r="U659" s="20">
        <v>1.7008999999999999</v>
      </c>
      <c r="V659" s="20">
        <v>0.41199999999999998</v>
      </c>
      <c r="W659" s="20">
        <v>2.2311999999999999</v>
      </c>
      <c r="X659" s="20">
        <v>0.80700000000000005</v>
      </c>
      <c r="Y659" s="20">
        <v>2.6394000000000002</v>
      </c>
      <c r="Z659" s="20">
        <v>1.397</v>
      </c>
      <c r="AA659" s="20">
        <v>3.4659</v>
      </c>
      <c r="AB659" s="20">
        <v>2.3420000000000001</v>
      </c>
    </row>
    <row r="660" spans="1:28">
      <c r="A660" s="2">
        <v>41802</v>
      </c>
      <c r="B660" s="20">
        <v>0.25</v>
      </c>
      <c r="C660" s="20">
        <v>1.52E-2</v>
      </c>
      <c r="D660" s="20">
        <v>-0.04</v>
      </c>
      <c r="E660" s="20">
        <v>0.15175</v>
      </c>
      <c r="F660" s="20">
        <v>3.5499999999999997E-2</v>
      </c>
      <c r="G660" s="20">
        <v>-5.0000000000000001E-3</v>
      </c>
      <c r="H660" s="20">
        <v>0.2306</v>
      </c>
      <c r="I660" s="20">
        <v>6.0900000000000003E-2</v>
      </c>
      <c r="J660" s="20">
        <v>-1.9E-2</v>
      </c>
      <c r="K660" s="20">
        <v>0.32400000000000001</v>
      </c>
      <c r="L660" s="20">
        <v>9.1300000000000006E-2</v>
      </c>
      <c r="M660" s="20">
        <v>3.4000000000000002E-2</v>
      </c>
      <c r="N660" s="20">
        <v>0.54010000000000002</v>
      </c>
      <c r="O660" s="20">
        <v>0.437</v>
      </c>
      <c r="P660" s="20">
        <v>3.5000000000000003E-2</v>
      </c>
      <c r="Q660" s="20">
        <v>0.58199999999999996</v>
      </c>
      <c r="R660" s="20">
        <v>0.56899999999999995</v>
      </c>
      <c r="S660" s="20">
        <v>0.92</v>
      </c>
      <c r="T660" s="20">
        <v>8.1000000000000003E-2</v>
      </c>
      <c r="U660" s="20">
        <v>1.6827999999999999</v>
      </c>
      <c r="V660" s="20">
        <v>0.39900000000000002</v>
      </c>
      <c r="W660" s="20">
        <v>2.1920000000000002</v>
      </c>
      <c r="X660" s="20">
        <v>0.79500000000000004</v>
      </c>
      <c r="Y660" s="20">
        <v>2.5951</v>
      </c>
      <c r="Z660" s="20">
        <v>1.387</v>
      </c>
      <c r="AA660" s="20">
        <v>3.4100999999999999</v>
      </c>
      <c r="AB660" s="20">
        <v>2.355</v>
      </c>
    </row>
    <row r="661" spans="1:28">
      <c r="A661" s="2">
        <v>41803</v>
      </c>
      <c r="B661" s="20">
        <v>0.25</v>
      </c>
      <c r="C661" s="20">
        <v>1.52E-2</v>
      </c>
      <c r="D661" s="20">
        <v>-0.158</v>
      </c>
      <c r="E661" s="20">
        <v>0.15425</v>
      </c>
      <c r="F661" s="20">
        <v>3.04E-2</v>
      </c>
      <c r="G661" s="20">
        <v>-1.4999999999999999E-2</v>
      </c>
      <c r="H661" s="20">
        <v>0.2321</v>
      </c>
      <c r="I661" s="20">
        <v>6.59E-2</v>
      </c>
      <c r="J661" s="20">
        <v>-2.1999999999999999E-2</v>
      </c>
      <c r="K661" s="20">
        <v>0.32550000000000001</v>
      </c>
      <c r="L661" s="20">
        <v>9.64E-2</v>
      </c>
      <c r="M661" s="20">
        <v>2.9000000000000001E-2</v>
      </c>
      <c r="N661" s="20">
        <v>0.54459999999999997</v>
      </c>
      <c r="O661" s="20">
        <v>0.44929999999999998</v>
      </c>
      <c r="P661" s="20">
        <v>0.03</v>
      </c>
      <c r="Q661" s="20">
        <v>0.54400000000000004</v>
      </c>
      <c r="R661" s="20">
        <v>0.52600000000000002</v>
      </c>
      <c r="S661" s="20">
        <v>0.92800000000000005</v>
      </c>
      <c r="T661" s="20">
        <v>7.2999999999999995E-2</v>
      </c>
      <c r="U661" s="20">
        <v>1.6930000000000001</v>
      </c>
      <c r="V661" s="20">
        <v>0.39500000000000002</v>
      </c>
      <c r="W661" s="20">
        <v>2.2044999999999999</v>
      </c>
      <c r="X661" s="20">
        <v>0.77700000000000002</v>
      </c>
      <c r="Y661" s="20">
        <v>2.6032999999999999</v>
      </c>
      <c r="Z661" s="20">
        <v>1.363</v>
      </c>
      <c r="AA661" s="20">
        <v>3.4134000000000002</v>
      </c>
      <c r="AB661" s="20">
        <v>2.323</v>
      </c>
    </row>
    <row r="662" spans="1:28">
      <c r="A662" s="2">
        <v>41806</v>
      </c>
      <c r="B662" s="20">
        <v>0.25</v>
      </c>
      <c r="C662" s="20">
        <v>2.0299999999999999E-2</v>
      </c>
      <c r="D662" s="20">
        <v>-0.11600000000000001</v>
      </c>
      <c r="E662" s="20">
        <v>0.154</v>
      </c>
      <c r="F662" s="20">
        <v>2.53E-2</v>
      </c>
      <c r="G662" s="20">
        <v>-0.03</v>
      </c>
      <c r="H662" s="20">
        <v>0.2306</v>
      </c>
      <c r="I662" s="20">
        <v>6.59E-2</v>
      </c>
      <c r="J662" s="20">
        <v>-1.4E-2</v>
      </c>
      <c r="K662" s="20">
        <v>0.3261</v>
      </c>
      <c r="L662" s="20">
        <v>9.64E-2</v>
      </c>
      <c r="M662" s="20">
        <v>1.7999999999999999E-2</v>
      </c>
      <c r="N662" s="20">
        <v>0.54659999999999997</v>
      </c>
      <c r="O662" s="20">
        <v>0.46750000000000003</v>
      </c>
      <c r="P662" s="20">
        <v>0.03</v>
      </c>
      <c r="Q662" s="20">
        <v>0.57199999999999995</v>
      </c>
      <c r="R662" s="20">
        <v>0.55600000000000005</v>
      </c>
      <c r="S662" s="20">
        <v>0.94930000000000003</v>
      </c>
      <c r="T662" s="20">
        <v>7.2999999999999995E-2</v>
      </c>
      <c r="U662" s="20">
        <v>1.6964000000000001</v>
      </c>
      <c r="V662" s="20">
        <v>0.39</v>
      </c>
      <c r="W662" s="20">
        <v>2.1996000000000002</v>
      </c>
      <c r="X662" s="20">
        <v>0.77</v>
      </c>
      <c r="Y662" s="20">
        <v>2.597</v>
      </c>
      <c r="Z662" s="20">
        <v>1.3540000000000001</v>
      </c>
      <c r="AA662" s="20">
        <v>3.3957999999999999</v>
      </c>
      <c r="AB662" s="20">
        <v>2.3140000000000001</v>
      </c>
    </row>
    <row r="663" spans="1:28">
      <c r="A663" s="2">
        <v>41807</v>
      </c>
      <c r="B663" s="20">
        <v>0.25</v>
      </c>
      <c r="C663" s="20">
        <v>2.0299999999999999E-2</v>
      </c>
      <c r="D663" s="20">
        <v>-8.6999999999999994E-2</v>
      </c>
      <c r="E663" s="20">
        <v>0.155</v>
      </c>
      <c r="F663" s="20">
        <v>3.04E-2</v>
      </c>
      <c r="G663" s="20">
        <v>-3.5000000000000003E-2</v>
      </c>
      <c r="H663" s="20">
        <v>0.23100000000000001</v>
      </c>
      <c r="I663" s="20">
        <v>6.59E-2</v>
      </c>
      <c r="J663" s="20">
        <v>6.0000000000000001E-3</v>
      </c>
      <c r="K663" s="20">
        <v>0.32450000000000001</v>
      </c>
      <c r="L663" s="20">
        <v>9.1300000000000006E-2</v>
      </c>
      <c r="M663" s="20">
        <v>3.2000000000000001E-2</v>
      </c>
      <c r="N663" s="20">
        <v>0.55059999999999998</v>
      </c>
      <c r="O663" s="20">
        <v>0.47970000000000002</v>
      </c>
      <c r="P663" s="20">
        <v>4.4999999999999998E-2</v>
      </c>
      <c r="Q663" s="20">
        <v>0.621</v>
      </c>
      <c r="R663" s="20">
        <v>0.59599999999999997</v>
      </c>
      <c r="S663" s="20">
        <v>0.98660000000000003</v>
      </c>
      <c r="T663" s="20">
        <v>9.5000000000000001E-2</v>
      </c>
      <c r="U663" s="20">
        <v>1.7497</v>
      </c>
      <c r="V663" s="20">
        <v>0.43099999999999999</v>
      </c>
      <c r="W663" s="20">
        <v>2.2587000000000002</v>
      </c>
      <c r="X663" s="20">
        <v>0.81399999999999995</v>
      </c>
      <c r="Y663" s="20">
        <v>2.6522999999999999</v>
      </c>
      <c r="Z663" s="20">
        <v>1.4</v>
      </c>
      <c r="AA663" s="20">
        <v>3.4420999999999999</v>
      </c>
      <c r="AB663" s="20">
        <v>2.3479999999999999</v>
      </c>
    </row>
    <row r="664" spans="1:28">
      <c r="A664" s="2">
        <v>41808</v>
      </c>
      <c r="B664" s="20">
        <v>0.25</v>
      </c>
      <c r="C664" s="20">
        <v>5.1000000000000004E-3</v>
      </c>
      <c r="D664" s="20">
        <v>-9.7000000000000003E-2</v>
      </c>
      <c r="E664" s="20">
        <v>0.153</v>
      </c>
      <c r="F664" s="20">
        <v>1.52E-2</v>
      </c>
      <c r="G664" s="20">
        <v>-1.7999999999999999E-2</v>
      </c>
      <c r="H664" s="20">
        <v>0.23100000000000001</v>
      </c>
      <c r="I664" s="20">
        <v>6.0900000000000003E-2</v>
      </c>
      <c r="J664" s="20">
        <v>-4.0000000000000001E-3</v>
      </c>
      <c r="K664" s="20">
        <v>0.32540000000000002</v>
      </c>
      <c r="L664" s="20">
        <v>8.1199999999999994E-2</v>
      </c>
      <c r="M664" s="20">
        <v>3.4000000000000002E-2</v>
      </c>
      <c r="N664" s="20">
        <v>0.55059999999999998</v>
      </c>
      <c r="O664" s="20">
        <v>0.44350000000000001</v>
      </c>
      <c r="P664" s="20">
        <v>3.9E-2</v>
      </c>
      <c r="Q664" s="20">
        <v>0.64600000000000002</v>
      </c>
      <c r="R664" s="20">
        <v>0.61799999999999999</v>
      </c>
      <c r="S664" s="20">
        <v>0.93340000000000001</v>
      </c>
      <c r="T664" s="20">
        <v>8.5000000000000006E-2</v>
      </c>
      <c r="U664" s="20">
        <v>1.6717</v>
      </c>
      <c r="V664" s="20">
        <v>0.40899999999999997</v>
      </c>
      <c r="W664" s="20">
        <v>2.1850999999999998</v>
      </c>
      <c r="X664" s="20">
        <v>0.79</v>
      </c>
      <c r="Y664" s="20">
        <v>2.5844</v>
      </c>
      <c r="Z664" s="20">
        <v>1.375</v>
      </c>
      <c r="AA664" s="20">
        <v>3.4007999999999998</v>
      </c>
      <c r="AB664" s="20">
        <v>2.3140000000000001</v>
      </c>
    </row>
    <row r="665" spans="1:28">
      <c r="A665" s="2">
        <v>41809</v>
      </c>
      <c r="B665" s="20">
        <v>0.25</v>
      </c>
      <c r="C665" s="20">
        <v>0</v>
      </c>
      <c r="D665" s="20">
        <v>-7.0000000000000007E-2</v>
      </c>
      <c r="E665" s="20">
        <v>0.15325</v>
      </c>
      <c r="F665" s="20">
        <v>1.01E-2</v>
      </c>
      <c r="G665" s="20">
        <v>-5.0000000000000001E-3</v>
      </c>
      <c r="H665" s="20">
        <v>0.2296</v>
      </c>
      <c r="I665" s="20">
        <v>4.5600000000000002E-2</v>
      </c>
      <c r="J665" s="20">
        <v>-5.0000000000000001E-3</v>
      </c>
      <c r="K665" s="20">
        <v>0.32290000000000002</v>
      </c>
      <c r="L665" s="20">
        <v>8.1199999999999994E-2</v>
      </c>
      <c r="M665" s="20">
        <v>3.3000000000000002E-2</v>
      </c>
      <c r="N665" s="20">
        <v>0.54559999999999997</v>
      </c>
      <c r="O665" s="20">
        <v>0.44769999999999999</v>
      </c>
      <c r="P665" s="20">
        <v>3.5999999999999997E-2</v>
      </c>
      <c r="Q665" s="20">
        <v>0.65800000000000003</v>
      </c>
      <c r="R665" s="20">
        <v>0.60399999999999998</v>
      </c>
      <c r="S665" s="20">
        <v>0.92549999999999999</v>
      </c>
      <c r="T665" s="20">
        <v>7.0999999999999994E-2</v>
      </c>
      <c r="U665" s="20">
        <v>1.6751</v>
      </c>
      <c r="V665" s="20">
        <v>0.376</v>
      </c>
      <c r="W665" s="20">
        <v>2.2023000000000001</v>
      </c>
      <c r="X665" s="20">
        <v>0.74299999999999999</v>
      </c>
      <c r="Y665" s="20">
        <v>2.6206</v>
      </c>
      <c r="Z665" s="20">
        <v>1.321</v>
      </c>
      <c r="AA665" s="20">
        <v>3.4660000000000002</v>
      </c>
      <c r="AB665" s="20">
        <v>2.278</v>
      </c>
    </row>
    <row r="666" spans="1:28">
      <c r="A666" s="2">
        <v>41810</v>
      </c>
      <c r="B666" s="20">
        <v>0.25</v>
      </c>
      <c r="C666" s="20">
        <v>5.1000000000000004E-3</v>
      </c>
      <c r="D666" s="20">
        <v>-2.5000000000000001E-2</v>
      </c>
      <c r="E666" s="20">
        <v>0.154</v>
      </c>
      <c r="F666" s="20">
        <v>1.01E-2</v>
      </c>
      <c r="G666" s="20">
        <v>-5.0000000000000001E-3</v>
      </c>
      <c r="H666" s="20">
        <v>0.2306</v>
      </c>
      <c r="I666" s="20">
        <v>3.5499999999999997E-2</v>
      </c>
      <c r="J666" s="20">
        <v>2E-3</v>
      </c>
      <c r="K666" s="20">
        <v>0.32340000000000002</v>
      </c>
      <c r="L666" s="20">
        <v>7.6100000000000001E-2</v>
      </c>
      <c r="M666" s="20">
        <v>4.5999999999999999E-2</v>
      </c>
      <c r="N666" s="20">
        <v>0.54710000000000003</v>
      </c>
      <c r="O666" s="20">
        <v>0.45610000000000001</v>
      </c>
      <c r="P666" s="20">
        <v>3.7999999999999999E-2</v>
      </c>
      <c r="Q666" s="20">
        <v>0.67300000000000004</v>
      </c>
      <c r="R666" s="20">
        <v>0.59499999999999997</v>
      </c>
      <c r="S666" s="20">
        <v>0.92559999999999998</v>
      </c>
      <c r="T666" s="20">
        <v>8.1000000000000003E-2</v>
      </c>
      <c r="U666" s="20">
        <v>1.6804000000000001</v>
      </c>
      <c r="V666" s="20">
        <v>0.39900000000000002</v>
      </c>
      <c r="W666" s="20">
        <v>2.1976</v>
      </c>
      <c r="X666" s="20">
        <v>0.76700000000000002</v>
      </c>
      <c r="Y666" s="20">
        <v>2.6052</v>
      </c>
      <c r="Z666" s="20">
        <v>1.343</v>
      </c>
      <c r="AA666" s="20">
        <v>3.4337</v>
      </c>
      <c r="AB666" s="20">
        <v>2.3050000000000002</v>
      </c>
    </row>
    <row r="667" spans="1:28">
      <c r="A667" s="2">
        <v>41813</v>
      </c>
      <c r="B667" s="20">
        <v>0.25</v>
      </c>
      <c r="C667" s="20">
        <v>5.1000000000000004E-3</v>
      </c>
      <c r="D667" s="20">
        <v>-2.5999999999999999E-2</v>
      </c>
      <c r="E667" s="20">
        <v>0.152</v>
      </c>
      <c r="F667" s="20">
        <v>5.1000000000000004E-3</v>
      </c>
      <c r="G667" s="20">
        <v>-1.4E-2</v>
      </c>
      <c r="H667" s="20">
        <v>0.2326</v>
      </c>
      <c r="I667" s="20">
        <v>3.5499999999999997E-2</v>
      </c>
      <c r="J667" s="20">
        <v>-2E-3</v>
      </c>
      <c r="K667" s="20">
        <v>0.32529999999999998</v>
      </c>
      <c r="L667" s="20">
        <v>7.6100000000000001E-2</v>
      </c>
      <c r="M667" s="20">
        <v>3.6999999999999998E-2</v>
      </c>
      <c r="N667" s="20">
        <v>0.54710000000000003</v>
      </c>
      <c r="O667" s="20">
        <v>0.46429999999999999</v>
      </c>
      <c r="P667" s="20">
        <v>0.04</v>
      </c>
      <c r="Q667" s="20">
        <v>0.64400000000000002</v>
      </c>
      <c r="R667" s="20">
        <v>0.57099999999999995</v>
      </c>
      <c r="S667" s="20">
        <v>0.94699999999999995</v>
      </c>
      <c r="T667" s="20">
        <v>7.6999999999999999E-2</v>
      </c>
      <c r="U667" s="20">
        <v>1.7020999999999999</v>
      </c>
      <c r="V667" s="20">
        <v>0.38600000000000001</v>
      </c>
      <c r="W667" s="20">
        <v>2.2198000000000002</v>
      </c>
      <c r="X667" s="20">
        <v>0.75</v>
      </c>
      <c r="Y667" s="20">
        <v>2.6261000000000001</v>
      </c>
      <c r="Z667" s="20">
        <v>1.3220000000000001</v>
      </c>
      <c r="AA667" s="20">
        <v>3.4548999999999999</v>
      </c>
      <c r="AB667" s="20">
        <v>2.29</v>
      </c>
    </row>
    <row r="668" spans="1:28">
      <c r="A668" s="2">
        <v>41814</v>
      </c>
      <c r="B668" s="20">
        <v>0.25</v>
      </c>
      <c r="C668" s="20">
        <v>5.1000000000000004E-3</v>
      </c>
      <c r="D668" s="20">
        <v>-2.7E-2</v>
      </c>
      <c r="E668" s="20">
        <v>0.1515</v>
      </c>
      <c r="F668" s="20">
        <v>2.0299999999999999E-2</v>
      </c>
      <c r="G668" s="20">
        <v>-5.0000000000000001E-3</v>
      </c>
      <c r="H668" s="20">
        <v>0.2336</v>
      </c>
      <c r="I668" s="20">
        <v>5.0700000000000002E-2</v>
      </c>
      <c r="J668" s="20">
        <v>-5.0000000000000001E-3</v>
      </c>
      <c r="K668" s="20">
        <v>0.32629999999999998</v>
      </c>
      <c r="L668" s="20">
        <v>7.6100000000000001E-2</v>
      </c>
      <c r="M668" s="20">
        <v>3.1E-2</v>
      </c>
      <c r="N668" s="20">
        <v>0.54710000000000003</v>
      </c>
      <c r="O668" s="20">
        <v>0.45629999999999998</v>
      </c>
      <c r="P668" s="20">
        <v>3.6999999999999998E-2</v>
      </c>
      <c r="Q668" s="20">
        <v>0.61</v>
      </c>
      <c r="R668" s="20">
        <v>0.53300000000000003</v>
      </c>
      <c r="S668" s="20">
        <v>0.93110000000000004</v>
      </c>
      <c r="T668" s="20">
        <v>7.5999999999999998E-2</v>
      </c>
      <c r="U668" s="20">
        <v>1.6689000000000001</v>
      </c>
      <c r="V668" s="20">
        <v>0.38700000000000001</v>
      </c>
      <c r="W668" s="20">
        <v>2.1732</v>
      </c>
      <c r="X668" s="20">
        <v>0.748</v>
      </c>
      <c r="Y668" s="20">
        <v>2.5781000000000001</v>
      </c>
      <c r="Z668" s="20">
        <v>1.32</v>
      </c>
      <c r="AA668" s="20">
        <v>3.3990999999999998</v>
      </c>
      <c r="AB668" s="20">
        <v>2.2919999999999998</v>
      </c>
    </row>
    <row r="669" spans="1:28">
      <c r="A669" s="2">
        <v>41815</v>
      </c>
      <c r="B669" s="20">
        <v>0.25</v>
      </c>
      <c r="C669" s="20">
        <v>0</v>
      </c>
      <c r="D669" s="20">
        <v>-2.8000000000000001E-2</v>
      </c>
      <c r="E669" s="20">
        <v>0.151</v>
      </c>
      <c r="F669" s="20">
        <v>2.0299999999999999E-2</v>
      </c>
      <c r="G669" s="20">
        <v>-1.9E-2</v>
      </c>
      <c r="H669" s="20">
        <v>0.23385</v>
      </c>
      <c r="I669" s="20">
        <v>4.5600000000000002E-2</v>
      </c>
      <c r="J669" s="20">
        <v>-3.0000000000000001E-3</v>
      </c>
      <c r="K669" s="20">
        <v>0.32590000000000002</v>
      </c>
      <c r="L669" s="20">
        <v>0.10150000000000001</v>
      </c>
      <c r="M669" s="20">
        <v>0.03</v>
      </c>
      <c r="N669" s="20">
        <v>0.54710000000000003</v>
      </c>
      <c r="O669" s="20">
        <v>0.48039999999999999</v>
      </c>
      <c r="P669" s="20">
        <v>3.1E-2</v>
      </c>
      <c r="Q669" s="20">
        <v>0.60899999999999999</v>
      </c>
      <c r="R669" s="20">
        <v>0.495</v>
      </c>
      <c r="S669" s="20">
        <v>0.91239999999999999</v>
      </c>
      <c r="T669" s="20">
        <v>6.0999999999999999E-2</v>
      </c>
      <c r="U669" s="20">
        <v>1.6539999999999999</v>
      </c>
      <c r="V669" s="20">
        <v>0.35099999999999998</v>
      </c>
      <c r="W669" s="20">
        <v>2.1560000000000001</v>
      </c>
      <c r="X669" s="20">
        <v>0.7</v>
      </c>
      <c r="Y669" s="20">
        <v>2.5592000000000001</v>
      </c>
      <c r="Z669" s="20">
        <v>1.2610000000000001</v>
      </c>
      <c r="AA669" s="20">
        <v>3.3815</v>
      </c>
      <c r="AB669" s="20">
        <v>2.2330000000000001</v>
      </c>
    </row>
    <row r="670" spans="1:28">
      <c r="A670" s="2">
        <v>41816</v>
      </c>
      <c r="B670" s="20">
        <v>0.25</v>
      </c>
      <c r="C670" s="20">
        <v>0</v>
      </c>
      <c r="D670" s="20">
        <v>-5.6000000000000001E-2</v>
      </c>
      <c r="E670" s="20">
        <v>0.14949999999999999</v>
      </c>
      <c r="F670" s="20">
        <v>2.53E-2</v>
      </c>
      <c r="G670" s="20">
        <v>-5.0000000000000001E-3</v>
      </c>
      <c r="H670" s="20">
        <v>0.2341</v>
      </c>
      <c r="I670" s="20">
        <v>5.0700000000000002E-2</v>
      </c>
      <c r="J670" s="20">
        <v>-1E-3</v>
      </c>
      <c r="K670" s="20">
        <v>0.32615</v>
      </c>
      <c r="L670" s="20">
        <v>9.64E-2</v>
      </c>
      <c r="M670" s="20">
        <v>3.1E-2</v>
      </c>
      <c r="N670" s="20">
        <v>0.54610000000000003</v>
      </c>
      <c r="O670" s="20">
        <v>0.4627</v>
      </c>
      <c r="P670" s="20">
        <v>2.5999999999999999E-2</v>
      </c>
      <c r="Q670" s="20">
        <v>0.59599999999999997</v>
      </c>
      <c r="R670" s="20">
        <v>0.47799999999999998</v>
      </c>
      <c r="S670" s="20">
        <v>0.88029999999999997</v>
      </c>
      <c r="T670" s="20">
        <v>5.7000000000000002E-2</v>
      </c>
      <c r="U670" s="20">
        <v>1.6478999999999999</v>
      </c>
      <c r="V670" s="20">
        <v>0.34399999999999997</v>
      </c>
      <c r="W670" s="20">
        <v>2.1267</v>
      </c>
      <c r="X670" s="20">
        <v>0.68899999999999995</v>
      </c>
      <c r="Y670" s="20">
        <v>2.5286</v>
      </c>
      <c r="Z670" s="20">
        <v>1.2450000000000001</v>
      </c>
      <c r="AA670" s="20">
        <v>3.3557000000000001</v>
      </c>
      <c r="AB670" s="20">
        <v>2.2069999999999999</v>
      </c>
    </row>
    <row r="671" spans="1:28">
      <c r="A671" s="2">
        <v>41817</v>
      </c>
      <c r="B671" s="20">
        <v>0.25</v>
      </c>
      <c r="C671" s="20">
        <v>1.01E-2</v>
      </c>
      <c r="D671" s="20">
        <v>-3.5999999999999997E-2</v>
      </c>
      <c r="E671" s="20">
        <v>0.1515</v>
      </c>
      <c r="F671" s="20">
        <v>2.0299999999999999E-2</v>
      </c>
      <c r="G671" s="20">
        <v>-0.02</v>
      </c>
      <c r="H671" s="20">
        <v>0.2346</v>
      </c>
      <c r="I671" s="20">
        <v>6.0900000000000003E-2</v>
      </c>
      <c r="J671" s="20">
        <v>3.0000000000000001E-3</v>
      </c>
      <c r="K671" s="20">
        <v>0.32679999999999998</v>
      </c>
      <c r="L671" s="20">
        <v>9.64E-2</v>
      </c>
      <c r="M671" s="20">
        <v>1.7999999999999999E-2</v>
      </c>
      <c r="N671" s="20">
        <v>0.54510000000000003</v>
      </c>
      <c r="O671" s="20">
        <v>0.4607</v>
      </c>
      <c r="P671" s="20">
        <v>3.5999999999999997E-2</v>
      </c>
      <c r="Q671" s="20">
        <v>0.58799999999999997</v>
      </c>
      <c r="R671" s="20">
        <v>0.47299999999999998</v>
      </c>
      <c r="S671" s="20">
        <v>0.875</v>
      </c>
      <c r="T671" s="20">
        <v>6.9000000000000006E-2</v>
      </c>
      <c r="U671" s="20">
        <v>1.6381000000000001</v>
      </c>
      <c r="V671" s="20">
        <v>0.36799999999999999</v>
      </c>
      <c r="W671" s="20">
        <v>2.1395</v>
      </c>
      <c r="X671" s="20">
        <v>0.70799999999999996</v>
      </c>
      <c r="Y671" s="20">
        <v>2.5339999999999998</v>
      </c>
      <c r="Z671" s="20">
        <v>1.262</v>
      </c>
      <c r="AA671" s="20">
        <v>3.3664999999999998</v>
      </c>
      <c r="AB671" s="20">
        <v>2.2040000000000002</v>
      </c>
    </row>
    <row r="672" spans="1:28">
      <c r="A672" s="2">
        <v>41820</v>
      </c>
      <c r="B672" s="20">
        <v>0.25</v>
      </c>
      <c r="C672" s="20">
        <v>5.1000000000000004E-3</v>
      </c>
      <c r="D672" s="20">
        <v>-2.5999999999999999E-2</v>
      </c>
      <c r="E672" s="20">
        <v>0.1552</v>
      </c>
      <c r="F672" s="20">
        <v>2.0299999999999999E-2</v>
      </c>
      <c r="G672" s="20">
        <v>0</v>
      </c>
      <c r="H672" s="20">
        <v>0.23069999999999999</v>
      </c>
      <c r="I672" s="20">
        <v>6.0900000000000003E-2</v>
      </c>
      <c r="J672" s="20">
        <v>-7.0000000000000001E-3</v>
      </c>
      <c r="K672" s="20">
        <v>0.32679999999999998</v>
      </c>
      <c r="L672" s="20">
        <v>9.64E-2</v>
      </c>
      <c r="M672" s="20">
        <v>2.4E-2</v>
      </c>
      <c r="N672" s="20">
        <v>0.54510000000000003</v>
      </c>
      <c r="O672" s="20">
        <v>0.45669999999999999</v>
      </c>
      <c r="P672" s="20">
        <v>2.8000000000000001E-2</v>
      </c>
      <c r="Q672" s="20">
        <v>0.59099999999999997</v>
      </c>
      <c r="R672" s="20">
        <v>0.45300000000000001</v>
      </c>
      <c r="S672" s="20">
        <v>0.8669</v>
      </c>
      <c r="T672" s="20">
        <v>5.6000000000000001E-2</v>
      </c>
      <c r="U672" s="20">
        <v>1.6299000000000001</v>
      </c>
      <c r="V672" s="20">
        <v>0.34200000000000003</v>
      </c>
      <c r="W672" s="20">
        <v>2.1347</v>
      </c>
      <c r="X672" s="20">
        <v>0.68600000000000005</v>
      </c>
      <c r="Y672" s="20">
        <v>2.5304000000000002</v>
      </c>
      <c r="Z672" s="20">
        <v>1.2450000000000001</v>
      </c>
      <c r="AA672" s="20">
        <v>3.3599000000000001</v>
      </c>
      <c r="AB672" s="20">
        <v>2.1869999999999998</v>
      </c>
    </row>
    <row r="673" spans="1:28">
      <c r="A673" s="2">
        <v>41821</v>
      </c>
      <c r="B673" s="20">
        <v>0.25</v>
      </c>
      <c r="C673" s="20">
        <v>1.01E-2</v>
      </c>
      <c r="D673" s="20">
        <v>-2.8000000000000001E-2</v>
      </c>
      <c r="E673" s="20">
        <v>0.1552</v>
      </c>
      <c r="F673" s="20">
        <v>2.0299999999999999E-2</v>
      </c>
      <c r="G673" s="20">
        <v>-0.01</v>
      </c>
      <c r="H673" s="20">
        <v>0.23180000000000001</v>
      </c>
      <c r="I673" s="20">
        <v>5.0700000000000002E-2</v>
      </c>
      <c r="J673" s="20">
        <v>-1E-3</v>
      </c>
      <c r="K673" s="20">
        <v>0.32790000000000002</v>
      </c>
      <c r="L673" s="20">
        <v>0.10150000000000001</v>
      </c>
      <c r="M673" s="20">
        <v>1.6E-2</v>
      </c>
      <c r="N673" s="20">
        <v>0.54620000000000002</v>
      </c>
      <c r="O673" s="20">
        <v>0.46450000000000002</v>
      </c>
      <c r="P673" s="20">
        <v>0.02</v>
      </c>
      <c r="Q673" s="20">
        <v>0.56000000000000005</v>
      </c>
      <c r="R673" s="20">
        <v>0.434</v>
      </c>
      <c r="S673" s="20">
        <v>0.88029999999999997</v>
      </c>
      <c r="T673" s="20">
        <v>0.05</v>
      </c>
      <c r="U673" s="20">
        <v>1.6577</v>
      </c>
      <c r="V673" s="20">
        <v>0.33700000000000002</v>
      </c>
      <c r="W673" s="20">
        <v>2.1661000000000001</v>
      </c>
      <c r="X673" s="20">
        <v>0.68100000000000005</v>
      </c>
      <c r="Y673" s="20">
        <v>2.5647000000000002</v>
      </c>
      <c r="Z673" s="20">
        <v>1.2469999999999999</v>
      </c>
      <c r="AA673" s="20">
        <v>3.3982999999999999</v>
      </c>
      <c r="AB673" s="20">
        <v>2.1989999999999998</v>
      </c>
    </row>
    <row r="674" spans="1:28">
      <c r="A674" s="2">
        <v>41822</v>
      </c>
      <c r="B674" s="20">
        <v>0.25</v>
      </c>
      <c r="C674" s="20">
        <v>1.01E-2</v>
      </c>
      <c r="D674" s="20">
        <v>-4.4999999999999998E-2</v>
      </c>
      <c r="E674" s="20">
        <v>0.1555</v>
      </c>
      <c r="F674" s="20">
        <v>1.52E-2</v>
      </c>
      <c r="G674" s="20">
        <v>-1.0999999999999999E-2</v>
      </c>
      <c r="H674" s="20">
        <v>0.2346</v>
      </c>
      <c r="I674" s="20">
        <v>5.0700000000000002E-2</v>
      </c>
      <c r="J674" s="20">
        <v>2E-3</v>
      </c>
      <c r="K674" s="20">
        <v>0.32790000000000002</v>
      </c>
      <c r="L674" s="20">
        <v>0.10150000000000001</v>
      </c>
      <c r="M674" s="20">
        <v>1.2999999999999999E-2</v>
      </c>
      <c r="N674" s="20">
        <v>0.54669999999999996</v>
      </c>
      <c r="O674" s="20">
        <v>0.4803</v>
      </c>
      <c r="P674" s="20">
        <v>2.7E-2</v>
      </c>
      <c r="Q674" s="20">
        <v>0.57899999999999996</v>
      </c>
      <c r="R674" s="20">
        <v>0.45400000000000001</v>
      </c>
      <c r="S674" s="20">
        <v>0.91800000000000004</v>
      </c>
      <c r="T674" s="20">
        <v>6.0999999999999999E-2</v>
      </c>
      <c r="U674" s="20">
        <v>1.7086000000000001</v>
      </c>
      <c r="V674" s="20">
        <v>0.36199999999999999</v>
      </c>
      <c r="W674" s="20">
        <v>2.2244000000000002</v>
      </c>
      <c r="X674" s="20">
        <v>0.71399999999999997</v>
      </c>
      <c r="Y674" s="20">
        <v>2.6263999999999998</v>
      </c>
      <c r="Z674" s="20">
        <v>1.2869999999999999</v>
      </c>
      <c r="AA674" s="20">
        <v>3.4609000000000001</v>
      </c>
      <c r="AB674" s="20">
        <v>2.238</v>
      </c>
    </row>
    <row r="675" spans="1:28">
      <c r="A675" s="2">
        <v>41823</v>
      </c>
      <c r="B675" s="20">
        <v>0.25</v>
      </c>
      <c r="C675" s="20">
        <v>1.01E-2</v>
      </c>
      <c r="D675" s="20">
        <v>-0.06</v>
      </c>
      <c r="E675" s="20">
        <v>0.1555</v>
      </c>
      <c r="F675" s="20">
        <v>5.1000000000000004E-3</v>
      </c>
      <c r="G675" s="20">
        <v>-1.0999999999999999E-2</v>
      </c>
      <c r="H675" s="20">
        <v>0.2321</v>
      </c>
      <c r="I675" s="20">
        <v>4.5600000000000002E-2</v>
      </c>
      <c r="J675" s="20">
        <v>0</v>
      </c>
      <c r="K675" s="20">
        <v>0.32669999999999999</v>
      </c>
      <c r="L675" s="20">
        <v>9.64E-2</v>
      </c>
      <c r="M675" s="20">
        <v>1.2E-2</v>
      </c>
      <c r="N675" s="20">
        <v>0.54669999999999996</v>
      </c>
      <c r="O675" s="20">
        <v>0.50590000000000002</v>
      </c>
      <c r="P675" s="20">
        <v>2.4E-2</v>
      </c>
      <c r="Q675" s="20">
        <v>0.52100000000000002</v>
      </c>
      <c r="R675" s="20">
        <v>0.41</v>
      </c>
      <c r="S675" s="20">
        <v>0.95330000000000004</v>
      </c>
      <c r="T675" s="20">
        <v>5.7000000000000002E-2</v>
      </c>
      <c r="U675" s="20">
        <v>1.7351000000000001</v>
      </c>
      <c r="V675" s="20">
        <v>0.35799999999999998</v>
      </c>
      <c r="W675" s="20">
        <v>2.2416</v>
      </c>
      <c r="X675" s="20">
        <v>0.71299999999999997</v>
      </c>
      <c r="Y675" s="20">
        <v>2.6383000000000001</v>
      </c>
      <c r="Z675" s="20">
        <v>1.2889999999999999</v>
      </c>
      <c r="AA675" s="20">
        <v>3.4693999999999998</v>
      </c>
      <c r="AB675" s="20">
        <v>2.25</v>
      </c>
    </row>
    <row r="676" spans="1:28">
      <c r="A676" s="2">
        <v>41824</v>
      </c>
      <c r="B676" s="20">
        <v>0.25</v>
      </c>
      <c r="C676" s="20">
        <v>1.01E-2</v>
      </c>
      <c r="D676" s="20">
        <v>-4.4999999999999998E-2</v>
      </c>
      <c r="E676" s="20">
        <v>0.15340000000000001</v>
      </c>
      <c r="F676" s="20">
        <v>5.1000000000000004E-3</v>
      </c>
      <c r="G676" s="20">
        <v>6.0000000000000001E-3</v>
      </c>
      <c r="H676" s="20">
        <v>0.2331</v>
      </c>
      <c r="I676" s="20">
        <v>4.5600000000000002E-2</v>
      </c>
      <c r="J676" s="20">
        <v>2E-3</v>
      </c>
      <c r="K676" s="20">
        <v>0.32719999999999999</v>
      </c>
      <c r="L676" s="20">
        <v>9.64E-2</v>
      </c>
      <c r="M676" s="20">
        <v>1.0999999999999999E-2</v>
      </c>
      <c r="N676" s="20">
        <v>0.55320000000000003</v>
      </c>
      <c r="O676" s="20">
        <v>0.50590000000000002</v>
      </c>
      <c r="P676" s="20">
        <v>2.1000000000000001E-2</v>
      </c>
      <c r="Q676" s="20">
        <v>0.48599999999999999</v>
      </c>
      <c r="R676" s="20">
        <v>0.39300000000000002</v>
      </c>
      <c r="S676" s="20">
        <v>0.95330000000000004</v>
      </c>
      <c r="T676" s="20">
        <v>5.2999999999999999E-2</v>
      </c>
      <c r="U676" s="20">
        <v>1.7351000000000001</v>
      </c>
      <c r="V676" s="20">
        <v>0.34499999999999997</v>
      </c>
      <c r="W676" s="20">
        <v>2.2416</v>
      </c>
      <c r="X676" s="20">
        <v>0.69099999999999995</v>
      </c>
      <c r="Y676" s="20">
        <v>2.6383000000000001</v>
      </c>
      <c r="Z676" s="20">
        <v>1.2650000000000001</v>
      </c>
      <c r="AA676" s="20">
        <v>3.4693999999999998</v>
      </c>
      <c r="AB676" s="20">
        <v>2.2280000000000002</v>
      </c>
    </row>
    <row r="677" spans="1:28">
      <c r="A677" s="2">
        <v>41827</v>
      </c>
      <c r="B677" s="20">
        <v>0.25</v>
      </c>
      <c r="C677" s="20">
        <v>1.01E-2</v>
      </c>
      <c r="D677" s="20">
        <v>-2.5999999999999999E-2</v>
      </c>
      <c r="E677" s="20">
        <v>0.15340000000000001</v>
      </c>
      <c r="F677" s="20">
        <v>1.01E-2</v>
      </c>
      <c r="G677" s="20">
        <v>-1.0999999999999999E-2</v>
      </c>
      <c r="H677" s="20">
        <v>0.2341</v>
      </c>
      <c r="I677" s="20">
        <v>4.5600000000000002E-2</v>
      </c>
      <c r="J677" s="20">
        <v>2E-3</v>
      </c>
      <c r="K677" s="20">
        <v>0.32829999999999998</v>
      </c>
      <c r="L677" s="20">
        <v>9.64E-2</v>
      </c>
      <c r="M677" s="20">
        <v>1.6E-2</v>
      </c>
      <c r="N677" s="20">
        <v>0.55620000000000003</v>
      </c>
      <c r="O677" s="20">
        <v>0.51190000000000002</v>
      </c>
      <c r="P677" s="20">
        <v>1.7999999999999999E-2</v>
      </c>
      <c r="Q677" s="20">
        <v>0.47399999999999998</v>
      </c>
      <c r="R677" s="20">
        <v>0.38600000000000001</v>
      </c>
      <c r="S677" s="20">
        <v>0.96689999999999998</v>
      </c>
      <c r="T677" s="20">
        <v>4.9000000000000002E-2</v>
      </c>
      <c r="U677" s="20">
        <v>1.7302</v>
      </c>
      <c r="V677" s="20">
        <v>0.33800000000000002</v>
      </c>
      <c r="W677" s="20">
        <v>2.2246000000000001</v>
      </c>
      <c r="X677" s="20">
        <v>0.67900000000000005</v>
      </c>
      <c r="Y677" s="20">
        <v>2.6109999999999998</v>
      </c>
      <c r="Z677" s="20">
        <v>1.256</v>
      </c>
      <c r="AA677" s="20">
        <v>3.4361999999999999</v>
      </c>
      <c r="AB677" s="20">
        <v>2.222</v>
      </c>
    </row>
    <row r="678" spans="1:28">
      <c r="A678" s="2">
        <v>41828</v>
      </c>
      <c r="B678" s="20">
        <v>0.25</v>
      </c>
      <c r="C678" s="20">
        <v>1.01E-2</v>
      </c>
      <c r="D678" s="20">
        <v>-0.03</v>
      </c>
      <c r="E678" s="20">
        <v>0.1525</v>
      </c>
      <c r="F678" s="20">
        <v>2.0299999999999999E-2</v>
      </c>
      <c r="G678" s="20">
        <v>-6.0000000000000001E-3</v>
      </c>
      <c r="H678" s="20">
        <v>0.2336</v>
      </c>
      <c r="I678" s="20">
        <v>5.0700000000000002E-2</v>
      </c>
      <c r="J678" s="20">
        <v>-4.0000000000000001E-3</v>
      </c>
      <c r="K678" s="20">
        <v>0.33019999999999999</v>
      </c>
      <c r="L678" s="20">
        <v>8.6199999999999999E-2</v>
      </c>
      <c r="M678" s="20">
        <v>1.4999999999999999E-2</v>
      </c>
      <c r="N678" s="20">
        <v>0.55620000000000003</v>
      </c>
      <c r="O678" s="20">
        <v>0.504</v>
      </c>
      <c r="P678" s="20">
        <v>1.7999999999999999E-2</v>
      </c>
      <c r="Q678" s="20">
        <v>0.49299999999999999</v>
      </c>
      <c r="R678" s="20">
        <v>0.40300000000000002</v>
      </c>
      <c r="S678" s="20">
        <v>0.94259999999999999</v>
      </c>
      <c r="T678" s="20">
        <v>4.2000000000000003E-2</v>
      </c>
      <c r="U678" s="20">
        <v>1.6891</v>
      </c>
      <c r="V678" s="20">
        <v>0.312</v>
      </c>
      <c r="W678" s="20">
        <v>2.1783000000000001</v>
      </c>
      <c r="X678" s="20">
        <v>0.64700000000000002</v>
      </c>
      <c r="Y678" s="20">
        <v>2.5556999999999999</v>
      </c>
      <c r="Z678" s="20">
        <v>1.2190000000000001</v>
      </c>
      <c r="AA678" s="20">
        <v>3.3723000000000001</v>
      </c>
      <c r="AB678" s="20">
        <v>2.1869999999999998</v>
      </c>
    </row>
    <row r="679" spans="1:28">
      <c r="A679" s="2">
        <v>41829</v>
      </c>
      <c r="B679" s="20">
        <v>0.25</v>
      </c>
      <c r="C679" s="20">
        <v>2.0299999999999999E-2</v>
      </c>
      <c r="D679" s="20">
        <v>-3.5999999999999997E-2</v>
      </c>
      <c r="E679" s="20">
        <v>0.15275</v>
      </c>
      <c r="F679" s="20">
        <v>2.0299999999999999E-2</v>
      </c>
      <c r="G679" s="20">
        <v>-6.0000000000000001E-3</v>
      </c>
      <c r="H679" s="20">
        <v>0.2341</v>
      </c>
      <c r="I679" s="20">
        <v>5.0700000000000002E-2</v>
      </c>
      <c r="J679" s="20">
        <v>-2.5999999999999999E-2</v>
      </c>
      <c r="K679" s="20">
        <v>0.33069999999999999</v>
      </c>
      <c r="L679" s="20">
        <v>9.1300000000000006E-2</v>
      </c>
      <c r="M679" s="20">
        <v>1.0999999999999999E-2</v>
      </c>
      <c r="N679" s="20">
        <v>0.55720000000000003</v>
      </c>
      <c r="O679" s="20">
        <v>0.47610000000000002</v>
      </c>
      <c r="P679" s="20">
        <v>2.1999999999999999E-2</v>
      </c>
      <c r="Q679" s="20">
        <v>0.53400000000000003</v>
      </c>
      <c r="R679" s="20">
        <v>0.442</v>
      </c>
      <c r="S679" s="20">
        <v>0.95709999999999995</v>
      </c>
      <c r="T679" s="20">
        <v>4.7E-2</v>
      </c>
      <c r="U679" s="20">
        <v>1.6677</v>
      </c>
      <c r="V679" s="20">
        <v>0.32100000000000001</v>
      </c>
      <c r="W679" s="20">
        <v>2.1612999999999998</v>
      </c>
      <c r="X679" s="20">
        <v>0.65600000000000003</v>
      </c>
      <c r="Y679" s="20">
        <v>2.5503</v>
      </c>
      <c r="Z679" s="20">
        <v>1.228</v>
      </c>
      <c r="AA679" s="20">
        <v>3.3740000000000001</v>
      </c>
      <c r="AB679" s="20">
        <v>2.1960000000000002</v>
      </c>
    </row>
    <row r="680" spans="1:28">
      <c r="A680" s="2">
        <v>41830</v>
      </c>
      <c r="B680" s="20">
        <v>0.25</v>
      </c>
      <c r="C680" s="20">
        <v>2.0299999999999999E-2</v>
      </c>
      <c r="D680" s="20">
        <v>-0.09</v>
      </c>
      <c r="E680" s="20">
        <v>0.1515</v>
      </c>
      <c r="F680" s="20">
        <v>1.52E-2</v>
      </c>
      <c r="G680" s="20">
        <v>6.0000000000000001E-3</v>
      </c>
      <c r="H680" s="20">
        <v>0.2336</v>
      </c>
      <c r="I680" s="20">
        <v>4.5600000000000002E-2</v>
      </c>
      <c r="J680" s="20">
        <v>-2.1000000000000001E-2</v>
      </c>
      <c r="K680" s="20">
        <v>0.32719999999999999</v>
      </c>
      <c r="L680" s="20">
        <v>8.6199999999999999E-2</v>
      </c>
      <c r="M680" s="20">
        <v>0.02</v>
      </c>
      <c r="N680" s="20">
        <v>0.54920000000000002</v>
      </c>
      <c r="O680" s="20">
        <v>0.4541</v>
      </c>
      <c r="P680" s="20">
        <v>1.9E-2</v>
      </c>
      <c r="Q680" s="20">
        <v>0.57399999999999995</v>
      </c>
      <c r="R680" s="20">
        <v>0.46200000000000002</v>
      </c>
      <c r="S680" s="20">
        <v>0.9385</v>
      </c>
      <c r="T680" s="20">
        <v>0.04</v>
      </c>
      <c r="U680" s="20">
        <v>1.6496</v>
      </c>
      <c r="V680" s="20">
        <v>0.30399999999999999</v>
      </c>
      <c r="W680" s="20">
        <v>2.1419000000000001</v>
      </c>
      <c r="X680" s="20">
        <v>0.63300000000000001</v>
      </c>
      <c r="Y680" s="20">
        <v>2.5358999999999998</v>
      </c>
      <c r="Z680" s="20">
        <v>1.198</v>
      </c>
      <c r="AA680" s="20">
        <v>3.3698000000000001</v>
      </c>
      <c r="AB680" s="20">
        <v>2.1520000000000001</v>
      </c>
    </row>
    <row r="681" spans="1:28">
      <c r="A681" s="2">
        <v>41831</v>
      </c>
      <c r="B681" s="20">
        <v>0.25</v>
      </c>
      <c r="C681" s="20">
        <v>2.0299999999999999E-2</v>
      </c>
      <c r="D681" s="20">
        <v>-0.18</v>
      </c>
      <c r="E681" s="20">
        <v>0.152</v>
      </c>
      <c r="F681" s="20">
        <v>1.52E-2</v>
      </c>
      <c r="G681" s="20">
        <v>6.0000000000000001E-3</v>
      </c>
      <c r="H681" s="20">
        <v>0.2336</v>
      </c>
      <c r="I681" s="20">
        <v>5.5800000000000002E-2</v>
      </c>
      <c r="J681" s="20">
        <v>-0.02</v>
      </c>
      <c r="K681" s="20">
        <v>0.32569999999999999</v>
      </c>
      <c r="L681" s="20">
        <v>8.6199999999999999E-2</v>
      </c>
      <c r="M681" s="20">
        <v>1.9E-2</v>
      </c>
      <c r="N681" s="20">
        <v>0.54969999999999997</v>
      </c>
      <c r="O681" s="20">
        <v>0.44790000000000002</v>
      </c>
      <c r="P681" s="20">
        <v>1.9E-2</v>
      </c>
      <c r="Q681" s="20">
        <v>0.55000000000000004</v>
      </c>
      <c r="R681" s="20">
        <v>0.439</v>
      </c>
      <c r="S681" s="20">
        <v>0.92530000000000001</v>
      </c>
      <c r="T681" s="20">
        <v>4.1000000000000002E-2</v>
      </c>
      <c r="U681" s="20">
        <v>1.6398000000000001</v>
      </c>
      <c r="V681" s="20">
        <v>0.30499999999999999</v>
      </c>
      <c r="W681" s="20">
        <v>2.1274000000000002</v>
      </c>
      <c r="X681" s="20">
        <v>0.63500000000000001</v>
      </c>
      <c r="Y681" s="20">
        <v>2.516</v>
      </c>
      <c r="Z681" s="20">
        <v>1.2030000000000001</v>
      </c>
      <c r="AA681" s="20">
        <v>3.3365999999999998</v>
      </c>
      <c r="AB681" s="20">
        <v>2.1539999999999999</v>
      </c>
    </row>
    <row r="682" spans="1:28">
      <c r="A682" s="2">
        <v>41834</v>
      </c>
      <c r="B682" s="20">
        <v>0.25</v>
      </c>
      <c r="C682" s="20">
        <v>1.52E-2</v>
      </c>
      <c r="D682" s="20">
        <v>-2.5999999999999999E-2</v>
      </c>
      <c r="E682" s="20">
        <v>0.152</v>
      </c>
      <c r="F682" s="20">
        <v>1.52E-2</v>
      </c>
      <c r="G682" s="20">
        <v>0</v>
      </c>
      <c r="H682" s="20">
        <v>0.2326</v>
      </c>
      <c r="I682" s="20">
        <v>5.0700000000000002E-2</v>
      </c>
      <c r="J682" s="20">
        <v>-2E-3</v>
      </c>
      <c r="K682" s="20">
        <v>0.32640000000000002</v>
      </c>
      <c r="L682" s="20">
        <v>8.6199999999999999E-2</v>
      </c>
      <c r="M682" s="20">
        <v>8.0000000000000002E-3</v>
      </c>
      <c r="N682" s="20">
        <v>0.55189999999999995</v>
      </c>
      <c r="O682" s="20">
        <v>0.45989999999999998</v>
      </c>
      <c r="P682" s="20">
        <v>2.3E-2</v>
      </c>
      <c r="Q682" s="20">
        <v>0.54700000000000004</v>
      </c>
      <c r="R682" s="20">
        <v>0.443</v>
      </c>
      <c r="S682" s="20">
        <v>0.94650000000000001</v>
      </c>
      <c r="T682" s="20">
        <v>4.3999999999999997E-2</v>
      </c>
      <c r="U682" s="20">
        <v>1.6711</v>
      </c>
      <c r="V682" s="20">
        <v>0.313</v>
      </c>
      <c r="W682" s="20">
        <v>2.1589999999999998</v>
      </c>
      <c r="X682" s="20">
        <v>0.64200000000000002</v>
      </c>
      <c r="Y682" s="20">
        <v>2.5468000000000002</v>
      </c>
      <c r="Z682" s="20">
        <v>1.2090000000000001</v>
      </c>
      <c r="AA682" s="20">
        <v>3.3715000000000002</v>
      </c>
      <c r="AB682" s="20">
        <v>2.1539999999999999</v>
      </c>
    </row>
    <row r="683" spans="1:28">
      <c r="A683" s="2">
        <v>41835</v>
      </c>
      <c r="B683" s="20">
        <v>0.25</v>
      </c>
      <c r="C683" s="20">
        <v>1.52E-2</v>
      </c>
      <c r="D683" s="20">
        <v>-2.7E-2</v>
      </c>
      <c r="E683" s="20">
        <v>0.1542</v>
      </c>
      <c r="F683" s="20">
        <v>1.52E-2</v>
      </c>
      <c r="G683" s="20">
        <v>-0.02</v>
      </c>
      <c r="H683" s="20">
        <v>0.2331</v>
      </c>
      <c r="I683" s="20">
        <v>5.5800000000000002E-2</v>
      </c>
      <c r="J683" s="20">
        <v>5.0000000000000001E-3</v>
      </c>
      <c r="K683" s="20">
        <v>0.32640000000000002</v>
      </c>
      <c r="L683" s="20">
        <v>9.1300000000000006E-2</v>
      </c>
      <c r="M683" s="20">
        <v>1.4999999999999999E-2</v>
      </c>
      <c r="N683" s="20">
        <v>0.55189999999999995</v>
      </c>
      <c r="O683" s="20">
        <v>0.47589999999999999</v>
      </c>
      <c r="P683" s="20">
        <v>0.02</v>
      </c>
      <c r="Q683" s="20">
        <v>0.53700000000000003</v>
      </c>
      <c r="R683" s="20">
        <v>0.42399999999999999</v>
      </c>
      <c r="S683" s="20">
        <v>0.97040000000000004</v>
      </c>
      <c r="T683" s="20">
        <v>4.7E-2</v>
      </c>
      <c r="U683" s="20">
        <v>1.6876</v>
      </c>
      <c r="V683" s="20">
        <v>0.311</v>
      </c>
      <c r="W683" s="20">
        <v>2.1711</v>
      </c>
      <c r="X683" s="20">
        <v>0.64200000000000002</v>
      </c>
      <c r="Y683" s="20">
        <v>2.5468000000000002</v>
      </c>
      <c r="Z683" s="20">
        <v>1.204</v>
      </c>
      <c r="AA683" s="20">
        <v>3.3673000000000002</v>
      </c>
      <c r="AB683" s="20">
        <v>2.1390000000000002</v>
      </c>
    </row>
    <row r="684" spans="1:28">
      <c r="A684" s="2">
        <v>41836</v>
      </c>
      <c r="B684" s="20">
        <v>0.25</v>
      </c>
      <c r="C684" s="20">
        <v>2.0299999999999999E-2</v>
      </c>
      <c r="D684" s="20">
        <v>-2.8000000000000001E-2</v>
      </c>
      <c r="E684" s="20">
        <v>0.15545</v>
      </c>
      <c r="F684" s="20">
        <v>1.52E-2</v>
      </c>
      <c r="G684" s="20">
        <v>-2.8000000000000001E-2</v>
      </c>
      <c r="H684" s="20">
        <v>0.2336</v>
      </c>
      <c r="I684" s="20">
        <v>5.0700000000000002E-2</v>
      </c>
      <c r="J684" s="20">
        <v>5.0000000000000001E-3</v>
      </c>
      <c r="K684" s="20">
        <v>0.3266</v>
      </c>
      <c r="L684" s="20">
        <v>8.6199999999999999E-2</v>
      </c>
      <c r="M684" s="20">
        <v>1.7000000000000001E-2</v>
      </c>
      <c r="N684" s="20">
        <v>0.55489999999999995</v>
      </c>
      <c r="O684" s="20">
        <v>0.4839</v>
      </c>
      <c r="P684" s="20">
        <v>1.9E-2</v>
      </c>
      <c r="Q684" s="20">
        <v>0.52400000000000002</v>
      </c>
      <c r="R684" s="20">
        <v>0.39400000000000002</v>
      </c>
      <c r="S684" s="20">
        <v>0.98109999999999997</v>
      </c>
      <c r="T684" s="20">
        <v>4.3999999999999997E-2</v>
      </c>
      <c r="U684" s="20">
        <v>1.6893</v>
      </c>
      <c r="V684" s="20">
        <v>0.308</v>
      </c>
      <c r="W684" s="20">
        <v>2.1614</v>
      </c>
      <c r="X684" s="20">
        <v>0.63900000000000001</v>
      </c>
      <c r="Y684" s="20">
        <v>2.5259999999999998</v>
      </c>
      <c r="Z684" s="20">
        <v>1.1910000000000001</v>
      </c>
      <c r="AA684" s="20">
        <v>3.3374000000000001</v>
      </c>
      <c r="AB684" s="20">
        <v>2.12</v>
      </c>
    </row>
    <row r="685" spans="1:28">
      <c r="A685" s="2">
        <v>41837</v>
      </c>
      <c r="B685" s="20">
        <v>0.25</v>
      </c>
      <c r="C685" s="20">
        <v>2.0299999999999999E-2</v>
      </c>
      <c r="D685" s="20">
        <v>-2.4E-2</v>
      </c>
      <c r="E685" s="20">
        <v>0.15620000000000001</v>
      </c>
      <c r="F685" s="20">
        <v>1.01E-2</v>
      </c>
      <c r="G685" s="20">
        <v>-3.3000000000000002E-2</v>
      </c>
      <c r="H685" s="20">
        <v>0.2336</v>
      </c>
      <c r="I685" s="20">
        <v>5.0700000000000002E-2</v>
      </c>
      <c r="J685" s="20">
        <v>5.0000000000000001E-3</v>
      </c>
      <c r="K685" s="20">
        <v>0.3271</v>
      </c>
      <c r="L685" s="20">
        <v>7.6100000000000001E-2</v>
      </c>
      <c r="M685" s="20">
        <v>1.7999999999999999E-2</v>
      </c>
      <c r="N685" s="20">
        <v>0.5544</v>
      </c>
      <c r="O685" s="20">
        <v>0.44359999999999999</v>
      </c>
      <c r="P685" s="20">
        <v>1.9E-2</v>
      </c>
      <c r="Q685" s="20">
        <v>0.49199999999999999</v>
      </c>
      <c r="R685" s="20">
        <v>0.34899999999999998</v>
      </c>
      <c r="S685" s="20">
        <v>0.92010000000000003</v>
      </c>
      <c r="T685" s="20">
        <v>3.7999999999999999E-2</v>
      </c>
      <c r="U685" s="20">
        <v>1.6167</v>
      </c>
      <c r="V685" s="20">
        <v>0.29199999999999998</v>
      </c>
      <c r="W685" s="20">
        <v>2.0836999999999999</v>
      </c>
      <c r="X685" s="20">
        <v>0.61</v>
      </c>
      <c r="Y685" s="20">
        <v>2.4458000000000002</v>
      </c>
      <c r="Z685" s="20">
        <v>1.149</v>
      </c>
      <c r="AA685" s="20">
        <v>3.2660999999999998</v>
      </c>
      <c r="AB685" s="20">
        <v>2.089</v>
      </c>
    </row>
    <row r="686" spans="1:28">
      <c r="A686" s="2">
        <v>41838</v>
      </c>
      <c r="B686" s="20">
        <v>0.25</v>
      </c>
      <c r="C686" s="20">
        <v>2.0299999999999999E-2</v>
      </c>
      <c r="D686" s="20">
        <v>-2.5000000000000001E-2</v>
      </c>
      <c r="E686" s="20">
        <v>0.15425</v>
      </c>
      <c r="F686" s="20">
        <v>1.01E-2</v>
      </c>
      <c r="G686" s="20">
        <v>-2.1000000000000001E-2</v>
      </c>
      <c r="H686" s="20">
        <v>0.2316</v>
      </c>
      <c r="I686" s="20">
        <v>4.5600000000000002E-2</v>
      </c>
      <c r="J686" s="20">
        <v>5.0000000000000001E-3</v>
      </c>
      <c r="K686" s="20">
        <v>0.32540000000000002</v>
      </c>
      <c r="L686" s="20">
        <v>8.1199999999999994E-2</v>
      </c>
      <c r="M686" s="20">
        <v>2.1000000000000001E-2</v>
      </c>
      <c r="N686" s="20">
        <v>0.55289999999999995</v>
      </c>
      <c r="O686" s="20">
        <v>0.47770000000000001</v>
      </c>
      <c r="P686" s="20">
        <v>2.7E-2</v>
      </c>
      <c r="Q686" s="20">
        <v>0.47299999999999998</v>
      </c>
      <c r="R686" s="20">
        <v>0.316</v>
      </c>
      <c r="S686" s="20">
        <v>0.96819999999999995</v>
      </c>
      <c r="T686" s="20">
        <v>4.9000000000000002E-2</v>
      </c>
      <c r="U686" s="20">
        <v>1.6678999999999999</v>
      </c>
      <c r="V686" s="20">
        <v>0.309</v>
      </c>
      <c r="W686" s="20">
        <v>2.1322000000000001</v>
      </c>
      <c r="X686" s="20">
        <v>0.62</v>
      </c>
      <c r="Y686" s="20">
        <v>2.4809000000000001</v>
      </c>
      <c r="Z686" s="20">
        <v>1.155</v>
      </c>
      <c r="AA686" s="20">
        <v>3.2881</v>
      </c>
      <c r="AB686" s="20">
        <v>2.0779999999999998</v>
      </c>
    </row>
    <row r="687" spans="1:28">
      <c r="A687" s="2">
        <v>41841</v>
      </c>
      <c r="B687" s="20">
        <v>0.25</v>
      </c>
      <c r="C687" s="20">
        <v>1.52E-2</v>
      </c>
      <c r="D687" s="20">
        <v>-1.7000000000000001E-2</v>
      </c>
      <c r="E687" s="20">
        <v>0.15475</v>
      </c>
      <c r="F687" s="20">
        <v>1.52E-2</v>
      </c>
      <c r="G687" s="20">
        <v>-2.1000000000000001E-2</v>
      </c>
      <c r="H687" s="20">
        <v>0.2331</v>
      </c>
      <c r="I687" s="20">
        <v>4.5600000000000002E-2</v>
      </c>
      <c r="J687" s="20">
        <v>3.0000000000000001E-3</v>
      </c>
      <c r="K687" s="20">
        <v>0.32740000000000002</v>
      </c>
      <c r="L687" s="20">
        <v>8.1199999999999994E-2</v>
      </c>
      <c r="M687" s="20">
        <v>2.1000000000000001E-2</v>
      </c>
      <c r="N687" s="20">
        <v>0.55210000000000004</v>
      </c>
      <c r="O687" s="20">
        <v>0.4899</v>
      </c>
      <c r="P687" s="20">
        <v>2.4E-2</v>
      </c>
      <c r="Q687" s="20">
        <v>0.46200000000000002</v>
      </c>
      <c r="R687" s="20">
        <v>0.32700000000000001</v>
      </c>
      <c r="S687" s="20">
        <v>0.98160000000000003</v>
      </c>
      <c r="T687" s="20">
        <v>4.7E-2</v>
      </c>
      <c r="U687" s="20">
        <v>1.6762000000000001</v>
      </c>
      <c r="V687" s="20">
        <v>0.30499999999999999</v>
      </c>
      <c r="W687" s="20">
        <v>2.1273</v>
      </c>
      <c r="X687" s="20">
        <v>0.61399999999999999</v>
      </c>
      <c r="Y687" s="20">
        <v>2.4674</v>
      </c>
      <c r="Z687" s="20">
        <v>1.1479999999999999</v>
      </c>
      <c r="AA687" s="20">
        <v>3.2563</v>
      </c>
      <c r="AB687" s="20">
        <v>2.069</v>
      </c>
    </row>
    <row r="688" spans="1:28">
      <c r="A688" s="2">
        <v>41842</v>
      </c>
      <c r="B688" s="20">
        <v>0.25</v>
      </c>
      <c r="C688" s="20">
        <v>2.0299999999999999E-2</v>
      </c>
      <c r="D688" s="20">
        <v>-1.7999999999999999E-2</v>
      </c>
      <c r="E688" s="20">
        <v>0.15525</v>
      </c>
      <c r="F688" s="20">
        <v>2.0299999999999999E-2</v>
      </c>
      <c r="G688" s="20">
        <v>-4.2999999999999997E-2</v>
      </c>
      <c r="H688" s="20">
        <v>0.2326</v>
      </c>
      <c r="I688" s="20">
        <v>5.5800000000000002E-2</v>
      </c>
      <c r="J688" s="20">
        <v>4.0000000000000001E-3</v>
      </c>
      <c r="K688" s="20">
        <v>0.3271</v>
      </c>
      <c r="L688" s="20">
        <v>8.1199999999999994E-2</v>
      </c>
      <c r="M688" s="20">
        <v>1.7999999999999999E-2</v>
      </c>
      <c r="N688" s="20">
        <v>0.55610000000000004</v>
      </c>
      <c r="O688" s="20">
        <v>0.47160000000000002</v>
      </c>
      <c r="P688" s="20">
        <v>3.1E-2</v>
      </c>
      <c r="Q688" s="20">
        <v>0.47099999999999997</v>
      </c>
      <c r="R688" s="20">
        <v>0.35199999999999998</v>
      </c>
      <c r="S688" s="20">
        <v>0.95499999999999996</v>
      </c>
      <c r="T688" s="20">
        <v>5.2999999999999999E-2</v>
      </c>
      <c r="U688" s="20">
        <v>1.653</v>
      </c>
      <c r="V688" s="20">
        <v>0.31900000000000001</v>
      </c>
      <c r="W688" s="20">
        <v>2.1126999999999998</v>
      </c>
      <c r="X688" s="20">
        <v>0.63200000000000001</v>
      </c>
      <c r="Y688" s="20">
        <v>2.4601000000000002</v>
      </c>
      <c r="Z688" s="20">
        <v>1.1659999999999999</v>
      </c>
      <c r="AA688" s="20">
        <v>3.2498</v>
      </c>
      <c r="AB688" s="20">
        <v>2.0920000000000001</v>
      </c>
    </row>
    <row r="689" spans="1:28">
      <c r="A689" s="2">
        <v>41843</v>
      </c>
      <c r="B689" s="20">
        <v>0.25</v>
      </c>
      <c r="C689" s="20">
        <v>2.53E-2</v>
      </c>
      <c r="D689" s="20">
        <v>-1.9E-2</v>
      </c>
      <c r="E689" s="20">
        <v>0.155</v>
      </c>
      <c r="F689" s="20">
        <v>2.0299999999999999E-2</v>
      </c>
      <c r="G689" s="20">
        <v>-0.04</v>
      </c>
      <c r="H689" s="20">
        <v>0.2341</v>
      </c>
      <c r="I689" s="20">
        <v>5.0700000000000002E-2</v>
      </c>
      <c r="J689" s="20">
        <v>-1E-3</v>
      </c>
      <c r="K689" s="20">
        <v>0.32879999999999998</v>
      </c>
      <c r="L689" s="20">
        <v>0.10150000000000001</v>
      </c>
      <c r="M689" s="20">
        <v>2.3E-2</v>
      </c>
      <c r="N689" s="20">
        <v>0.55359999999999998</v>
      </c>
      <c r="O689" s="20">
        <v>0.46750000000000003</v>
      </c>
      <c r="P689" s="20">
        <v>2.8000000000000001E-2</v>
      </c>
      <c r="Q689" s="20">
        <v>0.47399999999999998</v>
      </c>
      <c r="R689" s="20">
        <v>0.35599999999999998</v>
      </c>
      <c r="S689" s="20">
        <v>0.94699999999999995</v>
      </c>
      <c r="T689" s="20">
        <v>4.4999999999999998E-2</v>
      </c>
      <c r="U689" s="20">
        <v>1.6480999999999999</v>
      </c>
      <c r="V689" s="20">
        <v>0.30199999999999999</v>
      </c>
      <c r="W689" s="20">
        <v>2.1126999999999998</v>
      </c>
      <c r="X689" s="20">
        <v>0.61299999999999999</v>
      </c>
      <c r="Y689" s="20">
        <v>2.4655</v>
      </c>
      <c r="Z689" s="20">
        <v>1.1459999999999999</v>
      </c>
      <c r="AA689" s="20">
        <v>3.2635999999999998</v>
      </c>
      <c r="AB689" s="20">
        <v>2.073</v>
      </c>
    </row>
    <row r="690" spans="1:28">
      <c r="A690" s="2">
        <v>41844</v>
      </c>
      <c r="B690" s="20">
        <v>0.25</v>
      </c>
      <c r="C690" s="20">
        <v>2.53E-2</v>
      </c>
      <c r="D690" s="20">
        <v>-1.0999999999999999E-2</v>
      </c>
      <c r="E690" s="20">
        <v>0.15425</v>
      </c>
      <c r="F690" s="20">
        <v>2.0299999999999999E-2</v>
      </c>
      <c r="G690" s="20">
        <v>-3.2000000000000001E-2</v>
      </c>
      <c r="H690" s="20">
        <v>0.2351</v>
      </c>
      <c r="I690" s="20">
        <v>5.0700000000000002E-2</v>
      </c>
      <c r="J690" s="20">
        <v>-5.0000000000000001E-3</v>
      </c>
      <c r="K690" s="20">
        <v>0.3291</v>
      </c>
      <c r="L690" s="20">
        <v>0.10150000000000001</v>
      </c>
      <c r="M690" s="20">
        <v>2.3E-2</v>
      </c>
      <c r="N690" s="20">
        <v>0.55710000000000004</v>
      </c>
      <c r="O690" s="20">
        <v>0.49180000000000001</v>
      </c>
      <c r="P690" s="20">
        <v>3.3000000000000002E-2</v>
      </c>
      <c r="Q690" s="20">
        <v>0.46300000000000002</v>
      </c>
      <c r="R690" s="20">
        <v>0.32900000000000001</v>
      </c>
      <c r="S690" s="20">
        <v>0.9819</v>
      </c>
      <c r="T690" s="20">
        <v>5.8999999999999997E-2</v>
      </c>
      <c r="U690" s="20">
        <v>1.6945000000000001</v>
      </c>
      <c r="V690" s="20">
        <v>0.32500000000000001</v>
      </c>
      <c r="W690" s="20">
        <v>2.1589999999999998</v>
      </c>
      <c r="X690" s="20">
        <v>0.64100000000000001</v>
      </c>
      <c r="Y690" s="20">
        <v>2.5024999999999999</v>
      </c>
      <c r="Z690" s="20">
        <v>1.177</v>
      </c>
      <c r="AA690" s="20">
        <v>3.2953999999999999</v>
      </c>
      <c r="AB690" s="20">
        <v>2.1040000000000001</v>
      </c>
    </row>
    <row r="691" spans="1:28">
      <c r="A691" s="2">
        <v>41845</v>
      </c>
      <c r="B691" s="20">
        <v>0.25</v>
      </c>
      <c r="C691" s="20">
        <v>2.53E-2</v>
      </c>
      <c r="D691" s="20">
        <v>-3.5999999999999997E-2</v>
      </c>
      <c r="E691" s="20">
        <v>0.156</v>
      </c>
      <c r="F691" s="20">
        <v>2.53E-2</v>
      </c>
      <c r="G691" s="20">
        <v>-3.6999999999999998E-2</v>
      </c>
      <c r="H691" s="20">
        <v>0.2341</v>
      </c>
      <c r="I691" s="20">
        <v>5.5800000000000002E-2</v>
      </c>
      <c r="J691" s="20">
        <v>-6.0000000000000001E-3</v>
      </c>
      <c r="K691" s="20">
        <v>0.3281</v>
      </c>
      <c r="L691" s="20">
        <v>0.10150000000000001</v>
      </c>
      <c r="M691" s="20">
        <v>1.2E-2</v>
      </c>
      <c r="N691" s="20">
        <v>0.56010000000000004</v>
      </c>
      <c r="O691" s="20">
        <v>0.48770000000000002</v>
      </c>
      <c r="P691" s="20">
        <v>2.7E-2</v>
      </c>
      <c r="Q691" s="20">
        <v>0.44600000000000001</v>
      </c>
      <c r="R691" s="20">
        <v>0.28899999999999998</v>
      </c>
      <c r="S691" s="20">
        <v>0.96609999999999996</v>
      </c>
      <c r="T691" s="20">
        <v>4.5999999999999999E-2</v>
      </c>
      <c r="U691" s="20">
        <v>1.6714</v>
      </c>
      <c r="V691" s="20">
        <v>0.30299999999999999</v>
      </c>
      <c r="W691" s="20">
        <v>2.1273</v>
      </c>
      <c r="X691" s="20">
        <v>0.61399999999999999</v>
      </c>
      <c r="Y691" s="20">
        <v>2.4655</v>
      </c>
      <c r="Z691" s="20">
        <v>1.147</v>
      </c>
      <c r="AA691" s="20">
        <v>3.2385000000000002</v>
      </c>
      <c r="AB691" s="20">
        <v>2.0720000000000001</v>
      </c>
    </row>
    <row r="692" spans="1:28">
      <c r="A692" s="2">
        <v>41848</v>
      </c>
      <c r="B692" s="20">
        <v>0.25</v>
      </c>
      <c r="C692" s="20">
        <v>2.53E-2</v>
      </c>
      <c r="D692" s="20">
        <v>-5.0999999999999997E-2</v>
      </c>
      <c r="E692" s="20">
        <v>0.155</v>
      </c>
      <c r="F692" s="20">
        <v>2.53E-2</v>
      </c>
      <c r="G692" s="20">
        <v>8.0000000000000002E-3</v>
      </c>
      <c r="H692" s="20">
        <v>0.2361</v>
      </c>
      <c r="I692" s="20">
        <v>5.0700000000000002E-2</v>
      </c>
      <c r="J692" s="20">
        <v>-1.0999999999999999E-2</v>
      </c>
      <c r="K692" s="20">
        <v>0.32879999999999998</v>
      </c>
      <c r="L692" s="20">
        <v>0.10150000000000001</v>
      </c>
      <c r="M692" s="20">
        <v>3.5999999999999997E-2</v>
      </c>
      <c r="N692" s="20">
        <v>0.56359999999999999</v>
      </c>
      <c r="O692" s="20">
        <v>0.5</v>
      </c>
      <c r="P692" s="20">
        <v>3.2000000000000001E-2</v>
      </c>
      <c r="Q692" s="20">
        <v>0.41899999999999998</v>
      </c>
      <c r="R692" s="20">
        <v>0.26300000000000001</v>
      </c>
      <c r="S692" s="20">
        <v>0.99029999999999996</v>
      </c>
      <c r="T692" s="20">
        <v>5.2999999999999999E-2</v>
      </c>
      <c r="U692" s="20">
        <v>1.7029999999999998</v>
      </c>
      <c r="V692" s="20">
        <v>0.314</v>
      </c>
      <c r="W692" s="20">
        <v>2.1541999999999999</v>
      </c>
      <c r="X692" s="20">
        <v>0.62</v>
      </c>
      <c r="Y692" s="20">
        <v>2.4853000000000001</v>
      </c>
      <c r="Z692" s="20">
        <v>1.1479999999999999</v>
      </c>
      <c r="AA692" s="20">
        <v>3.2547000000000001</v>
      </c>
      <c r="AB692" s="20">
        <v>2.0550000000000002</v>
      </c>
    </row>
    <row r="693" spans="1:28">
      <c r="A693" s="2">
        <v>41849</v>
      </c>
      <c r="B693" s="20">
        <v>0.25</v>
      </c>
      <c r="C693" s="20">
        <v>2.0299999999999999E-2</v>
      </c>
      <c r="D693" s="20">
        <v>-4.7E-2</v>
      </c>
      <c r="E693" s="20">
        <v>0.155</v>
      </c>
      <c r="F693" s="20">
        <v>1.52E-2</v>
      </c>
      <c r="G693" s="20">
        <v>8.0000000000000002E-3</v>
      </c>
      <c r="H693" s="20">
        <v>0.23710000000000001</v>
      </c>
      <c r="I693" s="20">
        <v>5.5800000000000002E-2</v>
      </c>
      <c r="J693" s="20">
        <v>-7.0000000000000001E-3</v>
      </c>
      <c r="K693" s="20">
        <v>0.33</v>
      </c>
      <c r="L693" s="20">
        <v>0.10150000000000001</v>
      </c>
      <c r="M693" s="20">
        <v>3.1E-2</v>
      </c>
      <c r="N693" s="20">
        <v>0.56459999999999999</v>
      </c>
      <c r="O693" s="20">
        <v>0.5393</v>
      </c>
      <c r="P693" s="20">
        <v>2.9000000000000001E-2</v>
      </c>
      <c r="Q693" s="20">
        <v>0.4</v>
      </c>
      <c r="R693" s="20">
        <v>0.254</v>
      </c>
      <c r="S693" s="20">
        <v>0.98240000000000005</v>
      </c>
      <c r="T693" s="20">
        <v>4.4999999999999998E-2</v>
      </c>
      <c r="U693" s="20">
        <v>1.6880999999999999</v>
      </c>
      <c r="V693" s="20">
        <v>0.29799999999999999</v>
      </c>
      <c r="W693" s="20">
        <v>2.1273</v>
      </c>
      <c r="X693" s="20">
        <v>0.59599999999999997</v>
      </c>
      <c r="Y693" s="20">
        <v>2.4601000000000002</v>
      </c>
      <c r="Z693" s="20">
        <v>1.1200000000000001</v>
      </c>
      <c r="AA693" s="20">
        <v>3.2248000000000001</v>
      </c>
      <c r="AB693" s="20">
        <v>2.0129999999999999</v>
      </c>
    </row>
    <row r="694" spans="1:28">
      <c r="A694" s="2">
        <v>41850</v>
      </c>
      <c r="B694" s="20">
        <v>0.25</v>
      </c>
      <c r="C694" s="20">
        <v>1.52E-2</v>
      </c>
      <c r="D694" s="20">
        <v>-2.1000000000000001E-2</v>
      </c>
      <c r="E694" s="20">
        <v>0.15579999999999999</v>
      </c>
      <c r="F694" s="20">
        <v>3.04E-2</v>
      </c>
      <c r="G694" s="20">
        <v>0</v>
      </c>
      <c r="H694" s="20">
        <v>0.23960000000000001</v>
      </c>
      <c r="I694" s="20">
        <v>5.0700000000000002E-2</v>
      </c>
      <c r="J694" s="20">
        <v>-4.0000000000000001E-3</v>
      </c>
      <c r="K694" s="20">
        <v>0.33250000000000002</v>
      </c>
      <c r="L694" s="20">
        <v>0.1065</v>
      </c>
      <c r="M694" s="20">
        <v>3.2000000000000001E-2</v>
      </c>
      <c r="N694" s="20">
        <v>0.56859999999999999</v>
      </c>
      <c r="O694" s="20">
        <v>0.55510000000000004</v>
      </c>
      <c r="P694" s="20">
        <v>3.5999999999999997E-2</v>
      </c>
      <c r="Q694" s="20">
        <v>0.46600000000000003</v>
      </c>
      <c r="R694" s="20">
        <v>0.32200000000000001</v>
      </c>
      <c r="S694" s="20">
        <v>1.0175000000000001</v>
      </c>
      <c r="T694" s="20">
        <v>5.8000000000000003E-2</v>
      </c>
      <c r="U694" s="20">
        <v>1.7675999999999998</v>
      </c>
      <c r="V694" s="20">
        <v>0.32900000000000001</v>
      </c>
      <c r="W694" s="20">
        <v>2.2204000000000002</v>
      </c>
      <c r="X694" s="20">
        <v>0.63900000000000001</v>
      </c>
      <c r="Y694" s="20">
        <v>2.5568999999999997</v>
      </c>
      <c r="Z694" s="20">
        <v>1.17</v>
      </c>
      <c r="AA694" s="20">
        <v>3.3125999999999998</v>
      </c>
      <c r="AB694" s="20">
        <v>2.0750000000000002</v>
      </c>
    </row>
    <row r="695" spans="1:28">
      <c r="A695" s="2">
        <v>41851</v>
      </c>
      <c r="B695" s="20">
        <v>0.25</v>
      </c>
      <c r="C695" s="20">
        <v>0</v>
      </c>
      <c r="D695" s="20">
        <v>-3.9E-2</v>
      </c>
      <c r="E695" s="20">
        <v>0.156</v>
      </c>
      <c r="F695" s="20">
        <v>2.0299999999999999E-2</v>
      </c>
      <c r="G695" s="20">
        <v>4.0000000000000001E-3</v>
      </c>
      <c r="H695" s="20">
        <v>0.23910000000000001</v>
      </c>
      <c r="I695" s="20">
        <v>4.5600000000000002E-2</v>
      </c>
      <c r="J695" s="20">
        <v>-4.0000000000000001E-3</v>
      </c>
      <c r="K695" s="20">
        <v>0.33450000000000002</v>
      </c>
      <c r="L695" s="20">
        <v>0.1116</v>
      </c>
      <c r="M695" s="20">
        <v>3.1E-2</v>
      </c>
      <c r="N695" s="20">
        <v>0.5796</v>
      </c>
      <c r="O695" s="20">
        <v>0.52759999999999996</v>
      </c>
      <c r="P695" s="20">
        <v>2.5000000000000001E-2</v>
      </c>
      <c r="Q695" s="20">
        <v>0.47199999999999998</v>
      </c>
      <c r="R695" s="20">
        <v>0.315</v>
      </c>
      <c r="S695" s="20">
        <v>0.99070000000000003</v>
      </c>
      <c r="T695" s="20">
        <v>4.1000000000000002E-2</v>
      </c>
      <c r="U695" s="20">
        <v>1.7528999999999999</v>
      </c>
      <c r="V695" s="20">
        <v>0.30199999999999999</v>
      </c>
      <c r="W695" s="20">
        <v>2.2330000000000001</v>
      </c>
      <c r="X695" s="20">
        <v>0.61699999999999999</v>
      </c>
      <c r="Y695" s="20">
        <v>2.5577999999999999</v>
      </c>
      <c r="Z695" s="20">
        <v>1.155</v>
      </c>
      <c r="AA695" s="20">
        <v>3.3167</v>
      </c>
      <c r="AB695" s="20">
        <v>2.0699999999999998</v>
      </c>
    </row>
    <row r="696" spans="1:28">
      <c r="A696" s="2">
        <v>41852</v>
      </c>
      <c r="B696" s="20">
        <v>0.25</v>
      </c>
      <c r="C696" s="20">
        <v>1.01E-2</v>
      </c>
      <c r="D696" s="20">
        <v>-4.1000000000000002E-2</v>
      </c>
      <c r="E696" s="20">
        <v>0.156</v>
      </c>
      <c r="F696" s="20">
        <v>2.0299999999999999E-2</v>
      </c>
      <c r="G696" s="20">
        <v>-8.0000000000000002E-3</v>
      </c>
      <c r="H696" s="20">
        <v>0.23810000000000001</v>
      </c>
      <c r="I696" s="20">
        <v>3.5499999999999997E-2</v>
      </c>
      <c r="J696" s="20">
        <v>-1.2999999999999999E-2</v>
      </c>
      <c r="K696" s="20">
        <v>0.33439999999999998</v>
      </c>
      <c r="L696" s="20">
        <v>0.10150000000000001</v>
      </c>
      <c r="M696" s="20">
        <v>0.03</v>
      </c>
      <c r="N696" s="20">
        <v>0.57809999999999995</v>
      </c>
      <c r="O696" s="20">
        <v>0.4723</v>
      </c>
      <c r="P696" s="20">
        <v>1.9E-2</v>
      </c>
      <c r="Q696" s="20">
        <v>0.5</v>
      </c>
      <c r="R696" s="20">
        <v>0.34100000000000003</v>
      </c>
      <c r="S696" s="20">
        <v>0.91539999999999999</v>
      </c>
      <c r="T696" s="20">
        <v>3.5000000000000003E-2</v>
      </c>
      <c r="U696" s="20">
        <v>1.6627000000000001</v>
      </c>
      <c r="V696" s="20">
        <v>0.28899999999999998</v>
      </c>
      <c r="W696" s="20">
        <v>2.1484000000000001</v>
      </c>
      <c r="X696" s="20">
        <v>0.59799999999999998</v>
      </c>
      <c r="Y696" s="20">
        <v>2.4925000000000002</v>
      </c>
      <c r="Z696" s="20">
        <v>1.131</v>
      </c>
      <c r="AA696" s="20">
        <v>3.2806999999999999</v>
      </c>
      <c r="AB696" s="20">
        <v>2.052</v>
      </c>
    </row>
    <row r="697" spans="1:28">
      <c r="A697" s="2">
        <v>41855</v>
      </c>
      <c r="B697" s="20">
        <v>0.25</v>
      </c>
      <c r="C697" s="20">
        <v>5.1000000000000004E-3</v>
      </c>
      <c r="D697" s="20">
        <v>-5.0999999999999997E-2</v>
      </c>
      <c r="E697" s="20">
        <v>0.15690000000000001</v>
      </c>
      <c r="F697" s="20">
        <v>1.52E-2</v>
      </c>
      <c r="G697" s="20">
        <v>0</v>
      </c>
      <c r="H697" s="20">
        <v>0.23710000000000001</v>
      </c>
      <c r="I697" s="20">
        <v>2.5399999999999999E-2</v>
      </c>
      <c r="J697" s="20">
        <v>-8.0000000000000002E-3</v>
      </c>
      <c r="K697" s="20">
        <v>0.3306</v>
      </c>
      <c r="L697" s="20">
        <v>9.64E-2</v>
      </c>
      <c r="M697" s="20">
        <v>2.9000000000000001E-2</v>
      </c>
      <c r="N697" s="20">
        <v>0.56210000000000004</v>
      </c>
      <c r="O697" s="20">
        <v>0.46439999999999998</v>
      </c>
      <c r="P697" s="20">
        <v>2.5000000000000001E-2</v>
      </c>
      <c r="Q697" s="20">
        <v>0.45700000000000002</v>
      </c>
      <c r="R697" s="20">
        <v>0.28100000000000003</v>
      </c>
      <c r="S697" s="20">
        <v>0.89380000000000004</v>
      </c>
      <c r="T697" s="20">
        <v>0.04</v>
      </c>
      <c r="U697" s="20">
        <v>1.6478999999999999</v>
      </c>
      <c r="V697" s="20">
        <v>0.29599999999999999</v>
      </c>
      <c r="W697" s="20">
        <v>2.1339000000000001</v>
      </c>
      <c r="X697" s="20">
        <v>0.60399999999999998</v>
      </c>
      <c r="Y697" s="20">
        <v>2.4817</v>
      </c>
      <c r="Z697" s="20">
        <v>1.135</v>
      </c>
      <c r="AA697" s="20">
        <v>3.2879999999999998</v>
      </c>
      <c r="AB697" s="20">
        <v>2.0459999999999998</v>
      </c>
    </row>
    <row r="698" spans="1:28">
      <c r="A698" s="2">
        <v>41856</v>
      </c>
      <c r="B698" s="20">
        <v>0.25</v>
      </c>
      <c r="C698" s="20">
        <v>5.1000000000000004E-3</v>
      </c>
      <c r="D698" s="20">
        <v>-2.7E-2</v>
      </c>
      <c r="E698" s="20">
        <v>0.1585</v>
      </c>
      <c r="F698" s="20">
        <v>2.0299999999999999E-2</v>
      </c>
      <c r="G698" s="20">
        <v>0</v>
      </c>
      <c r="H698" s="20">
        <v>0.23710000000000001</v>
      </c>
      <c r="I698" s="20">
        <v>4.5600000000000002E-2</v>
      </c>
      <c r="J698" s="20">
        <v>-7.0000000000000001E-3</v>
      </c>
      <c r="K698" s="20">
        <v>0.32990000000000003</v>
      </c>
      <c r="L698" s="20">
        <v>0.10150000000000001</v>
      </c>
      <c r="M698" s="20">
        <v>0.02</v>
      </c>
      <c r="N698" s="20">
        <v>0.56040000000000001</v>
      </c>
      <c r="O698" s="20">
        <v>0.46239999999999998</v>
      </c>
      <c r="P698" s="20">
        <v>2.7E-2</v>
      </c>
      <c r="Q698" s="20">
        <v>0.46800000000000003</v>
      </c>
      <c r="R698" s="20">
        <v>0.30299999999999999</v>
      </c>
      <c r="S698" s="20">
        <v>0.90190000000000003</v>
      </c>
      <c r="T698" s="20">
        <v>4.9000000000000002E-2</v>
      </c>
      <c r="U698" s="20">
        <v>1.6627000000000001</v>
      </c>
      <c r="V698" s="20">
        <v>0.31900000000000001</v>
      </c>
      <c r="W698" s="20">
        <v>2.1435</v>
      </c>
      <c r="X698" s="20">
        <v>0.63100000000000001</v>
      </c>
      <c r="Y698" s="20">
        <v>2.4843999999999999</v>
      </c>
      <c r="Z698" s="20">
        <v>1.167</v>
      </c>
      <c r="AA698" s="20">
        <v>3.2831000000000001</v>
      </c>
      <c r="AB698" s="20">
        <v>2.069</v>
      </c>
    </row>
    <row r="699" spans="1:28">
      <c r="A699" s="2">
        <v>41857</v>
      </c>
      <c r="B699" s="20">
        <v>0.25</v>
      </c>
      <c r="C699" s="20">
        <v>2.0299999999999999E-2</v>
      </c>
      <c r="D699" s="20">
        <v>-3.7999999999999999E-2</v>
      </c>
      <c r="E699" s="20">
        <v>0.1588</v>
      </c>
      <c r="F699" s="20">
        <v>2.0299999999999999E-2</v>
      </c>
      <c r="G699" s="20">
        <v>-8.9999999999999993E-3</v>
      </c>
      <c r="H699" s="20">
        <v>0.23419999999999999</v>
      </c>
      <c r="I699" s="20">
        <v>4.5600000000000002E-2</v>
      </c>
      <c r="J699" s="20">
        <v>-1.2999999999999999E-2</v>
      </c>
      <c r="K699" s="20">
        <v>0.32829999999999998</v>
      </c>
      <c r="L699" s="20">
        <v>9.1300000000000006E-2</v>
      </c>
      <c r="M699" s="20">
        <v>0.01</v>
      </c>
      <c r="N699" s="20">
        <v>0.55589999999999995</v>
      </c>
      <c r="O699" s="20">
        <v>0.45639999999999997</v>
      </c>
      <c r="P699" s="20">
        <v>7.0000000000000001E-3</v>
      </c>
      <c r="Q699" s="20">
        <v>0.501</v>
      </c>
      <c r="R699" s="20">
        <v>0.33700000000000002</v>
      </c>
      <c r="S699" s="20">
        <v>0.90200000000000002</v>
      </c>
      <c r="T699" s="20">
        <v>2.1000000000000001E-2</v>
      </c>
      <c r="U699" s="20">
        <v>1.6478999999999999</v>
      </c>
      <c r="V699" s="20">
        <v>0.26800000000000002</v>
      </c>
      <c r="W699" s="20">
        <v>2.1265000000000001</v>
      </c>
      <c r="X699" s="20">
        <v>0.57399999999999995</v>
      </c>
      <c r="Y699" s="20">
        <v>2.4708000000000001</v>
      </c>
      <c r="Z699" s="20">
        <v>1.101</v>
      </c>
      <c r="AA699" s="20">
        <v>3.27</v>
      </c>
      <c r="AB699" s="20">
        <v>1.998</v>
      </c>
    </row>
    <row r="700" spans="1:28">
      <c r="A700" s="2">
        <v>41858</v>
      </c>
      <c r="B700" s="20">
        <v>0.25</v>
      </c>
      <c r="C700" s="20">
        <v>2.0299999999999999E-2</v>
      </c>
      <c r="D700" s="20">
        <v>-5.6000000000000001E-2</v>
      </c>
      <c r="E700" s="20">
        <v>0.157</v>
      </c>
      <c r="F700" s="20">
        <v>2.0299999999999999E-2</v>
      </c>
      <c r="G700" s="20">
        <v>-1.7999999999999999E-2</v>
      </c>
      <c r="H700" s="20">
        <v>0.2331</v>
      </c>
      <c r="I700" s="20">
        <v>4.0599999999999997E-2</v>
      </c>
      <c r="J700" s="20">
        <v>-0.02</v>
      </c>
      <c r="K700" s="20">
        <v>0.32829999999999998</v>
      </c>
      <c r="L700" s="20">
        <v>8.6199999999999999E-2</v>
      </c>
      <c r="M700" s="20">
        <v>5.0000000000000001E-3</v>
      </c>
      <c r="N700" s="20">
        <v>0.5554</v>
      </c>
      <c r="O700" s="20">
        <v>0.42849999999999999</v>
      </c>
      <c r="P700" s="20">
        <v>6.0000000000000001E-3</v>
      </c>
      <c r="Q700" s="20">
        <v>0.50600000000000001</v>
      </c>
      <c r="R700" s="20">
        <v>0.34100000000000003</v>
      </c>
      <c r="S700" s="20">
        <v>0.8669</v>
      </c>
      <c r="T700" s="20">
        <v>1.2999999999999999E-2</v>
      </c>
      <c r="U700" s="20">
        <v>1.5971</v>
      </c>
      <c r="V700" s="20">
        <v>0.253</v>
      </c>
      <c r="W700" s="20">
        <v>2.0688</v>
      </c>
      <c r="X700" s="20">
        <v>0.54600000000000004</v>
      </c>
      <c r="Y700" s="20">
        <v>2.4114</v>
      </c>
      <c r="Z700" s="20">
        <v>1.0620000000000001</v>
      </c>
      <c r="AA700" s="20">
        <v>3.2239</v>
      </c>
      <c r="AB700" s="20">
        <v>1.9470000000000001</v>
      </c>
    </row>
    <row r="701" spans="1:28">
      <c r="A701" s="2">
        <v>41859</v>
      </c>
      <c r="B701" s="20">
        <v>0.25</v>
      </c>
      <c r="C701" s="20">
        <v>2.0299999999999999E-2</v>
      </c>
      <c r="D701" s="20">
        <v>-4.8000000000000001E-2</v>
      </c>
      <c r="E701" s="20">
        <v>0.156</v>
      </c>
      <c r="F701" s="20">
        <v>2.0299999999999999E-2</v>
      </c>
      <c r="G701" s="20">
        <v>-1.4E-2</v>
      </c>
      <c r="H701" s="20">
        <v>0.2351</v>
      </c>
      <c r="I701" s="20">
        <v>3.5499999999999997E-2</v>
      </c>
      <c r="J701" s="20">
        <v>-1.4E-2</v>
      </c>
      <c r="K701" s="20">
        <v>0.32890000000000003</v>
      </c>
      <c r="L701" s="20">
        <v>8.6199999999999999E-2</v>
      </c>
      <c r="M701" s="20">
        <v>1E-3</v>
      </c>
      <c r="N701" s="20">
        <v>0.55400000000000005</v>
      </c>
      <c r="O701" s="20">
        <v>0.44419999999999998</v>
      </c>
      <c r="P701" s="20">
        <v>8.9999999999999993E-3</v>
      </c>
      <c r="Q701" s="20">
        <v>0.45500000000000002</v>
      </c>
      <c r="R701" s="20">
        <v>0.28199999999999997</v>
      </c>
      <c r="S701" s="20">
        <v>0.89390000000000003</v>
      </c>
      <c r="T701" s="20">
        <v>1.9E-2</v>
      </c>
      <c r="U701" s="20">
        <v>1.6233</v>
      </c>
      <c r="V701" s="20">
        <v>0.25800000000000001</v>
      </c>
      <c r="W701" s="20">
        <v>2.0853999999999999</v>
      </c>
      <c r="X701" s="20">
        <v>0.54700000000000004</v>
      </c>
      <c r="Y701" s="20">
        <v>2.4203000000000001</v>
      </c>
      <c r="Z701" s="20">
        <v>1.0529999999999999</v>
      </c>
      <c r="AA701" s="20">
        <v>3.2303000000000002</v>
      </c>
      <c r="AB701" s="20">
        <v>1.9319999999999999</v>
      </c>
    </row>
    <row r="702" spans="1:28">
      <c r="A702" s="2">
        <v>41862</v>
      </c>
      <c r="B702" s="20">
        <v>0.25</v>
      </c>
      <c r="C702" s="20">
        <v>2.0299999999999999E-2</v>
      </c>
      <c r="D702" s="20">
        <v>-5.0999999999999997E-2</v>
      </c>
      <c r="E702" s="20">
        <v>0.1555</v>
      </c>
      <c r="F702" s="20">
        <v>2.53E-2</v>
      </c>
      <c r="G702" s="20">
        <v>-1.6E-2</v>
      </c>
      <c r="H702" s="20">
        <v>0.23380000000000001</v>
      </c>
      <c r="I702" s="20">
        <v>4.0599999999999997E-2</v>
      </c>
      <c r="J702" s="20">
        <v>-2E-3</v>
      </c>
      <c r="K702" s="20">
        <v>0.3281</v>
      </c>
      <c r="L702" s="20">
        <v>8.6199999999999999E-2</v>
      </c>
      <c r="M702" s="20">
        <v>6.0000000000000001E-3</v>
      </c>
      <c r="N702" s="20">
        <v>0.55449999999999999</v>
      </c>
      <c r="O702" s="20">
        <v>0.44009999999999999</v>
      </c>
      <c r="P702" s="20">
        <v>-2E-3</v>
      </c>
      <c r="Q702" s="20">
        <v>0.41099999999999998</v>
      </c>
      <c r="R702" s="20">
        <v>0.24</v>
      </c>
      <c r="S702" s="20">
        <v>0.89119999999999999</v>
      </c>
      <c r="T702" s="20">
        <v>8.9999999999999993E-3</v>
      </c>
      <c r="U702" s="20">
        <v>1.6151</v>
      </c>
      <c r="V702" s="20">
        <v>0.255</v>
      </c>
      <c r="W702" s="20">
        <v>2.0876999999999999</v>
      </c>
      <c r="X702" s="20">
        <v>0.54800000000000004</v>
      </c>
      <c r="Y702" s="20">
        <v>2.4275000000000002</v>
      </c>
      <c r="Z702" s="20">
        <v>1.0589999999999999</v>
      </c>
      <c r="AA702" s="20">
        <v>3.2431999999999999</v>
      </c>
      <c r="AB702" s="20">
        <v>1.948</v>
      </c>
    </row>
    <row r="703" spans="1:28">
      <c r="A703" s="2">
        <v>41863</v>
      </c>
      <c r="B703" s="20">
        <v>0.25</v>
      </c>
      <c r="C703" s="20">
        <v>2.53E-2</v>
      </c>
      <c r="D703" s="20">
        <v>-0.06</v>
      </c>
      <c r="E703" s="20">
        <v>0.156</v>
      </c>
      <c r="F703" s="20">
        <v>2.53E-2</v>
      </c>
      <c r="G703" s="20">
        <v>-1.6E-2</v>
      </c>
      <c r="H703" s="20">
        <v>0.2331</v>
      </c>
      <c r="I703" s="20">
        <v>5.0700000000000002E-2</v>
      </c>
      <c r="J703" s="20">
        <v>-8.9999999999999993E-3</v>
      </c>
      <c r="K703" s="20">
        <v>0.32890000000000003</v>
      </c>
      <c r="L703" s="20">
        <v>9.1300000000000006E-2</v>
      </c>
      <c r="M703" s="20">
        <v>3.0000000000000001E-3</v>
      </c>
      <c r="N703" s="20">
        <v>0.55530000000000002</v>
      </c>
      <c r="O703" s="20">
        <v>0.432</v>
      </c>
      <c r="P703" s="20">
        <v>-6.0000000000000001E-3</v>
      </c>
      <c r="Q703" s="20">
        <v>0.39100000000000001</v>
      </c>
      <c r="R703" s="20">
        <v>0.23499999999999999</v>
      </c>
      <c r="S703" s="20">
        <v>0.89119999999999999</v>
      </c>
      <c r="T703" s="20">
        <v>3.0000000000000001E-3</v>
      </c>
      <c r="U703" s="20">
        <v>1.62</v>
      </c>
      <c r="V703" s="20">
        <v>0.246</v>
      </c>
      <c r="W703" s="20">
        <v>2.0973000000000002</v>
      </c>
      <c r="X703" s="20">
        <v>0.54200000000000004</v>
      </c>
      <c r="Y703" s="20">
        <v>2.4491000000000001</v>
      </c>
      <c r="Z703" s="20">
        <v>1.0589999999999999</v>
      </c>
      <c r="AA703" s="20">
        <v>3.2765</v>
      </c>
      <c r="AB703" s="20">
        <v>1.9649999999999999</v>
      </c>
    </row>
    <row r="704" spans="1:28">
      <c r="A704" s="2">
        <v>41864</v>
      </c>
      <c r="B704" s="20">
        <v>0.25</v>
      </c>
      <c r="C704" s="20">
        <v>3.5499999999999997E-2</v>
      </c>
      <c r="D704" s="20">
        <v>-5.5E-2</v>
      </c>
      <c r="E704" s="20">
        <v>0.155</v>
      </c>
      <c r="F704" s="20">
        <v>3.04E-2</v>
      </c>
      <c r="G704" s="20">
        <v>-1.2E-2</v>
      </c>
      <c r="H704" s="20">
        <v>0.2336</v>
      </c>
      <c r="I704" s="20">
        <v>5.0700000000000002E-2</v>
      </c>
      <c r="J704" s="20">
        <v>-5.0000000000000001E-3</v>
      </c>
      <c r="K704" s="20">
        <v>0.33090000000000003</v>
      </c>
      <c r="L704" s="20">
        <v>7.6100000000000001E-2</v>
      </c>
      <c r="M704" s="20">
        <v>0.01</v>
      </c>
      <c r="N704" s="20">
        <v>0.55530000000000002</v>
      </c>
      <c r="O704" s="20">
        <v>0.41189999999999999</v>
      </c>
      <c r="P704" s="20">
        <v>-8.9999999999999993E-3</v>
      </c>
      <c r="Q704" s="20">
        <v>0.36299999999999999</v>
      </c>
      <c r="R704" s="20">
        <v>0.20300000000000001</v>
      </c>
      <c r="S704" s="20">
        <v>0.88029999999999997</v>
      </c>
      <c r="T704" s="20">
        <v>-5.0000000000000001E-3</v>
      </c>
      <c r="U704" s="20">
        <v>1.5773000000000001</v>
      </c>
      <c r="V704" s="20">
        <v>0.21199999999999999</v>
      </c>
      <c r="W704" s="20">
        <v>2.0539000000000001</v>
      </c>
      <c r="X704" s="20">
        <v>0.50800000000000001</v>
      </c>
      <c r="Y704" s="20">
        <v>2.4165999999999999</v>
      </c>
      <c r="Z704" s="20">
        <v>1.0269999999999999</v>
      </c>
      <c r="AA704" s="20">
        <v>3.2431999999999999</v>
      </c>
      <c r="AB704" s="20">
        <v>1.9470000000000001</v>
      </c>
    </row>
    <row r="705" spans="1:28">
      <c r="A705" s="2">
        <v>41865</v>
      </c>
      <c r="B705" s="20">
        <v>0.25</v>
      </c>
      <c r="C705" s="20">
        <v>2.53E-2</v>
      </c>
      <c r="D705" s="20">
        <v>-4.7E-2</v>
      </c>
      <c r="E705" s="20">
        <v>0.155</v>
      </c>
      <c r="F705" s="20">
        <v>2.53E-2</v>
      </c>
      <c r="G705" s="20">
        <v>-1.2999999999999999E-2</v>
      </c>
      <c r="H705" s="20">
        <v>0.2311</v>
      </c>
      <c r="I705" s="20">
        <v>4.5600000000000002E-2</v>
      </c>
      <c r="J705" s="20">
        <v>-5.0000000000000001E-3</v>
      </c>
      <c r="K705" s="20">
        <v>0.32919999999999999</v>
      </c>
      <c r="L705" s="20">
        <v>7.6100000000000001E-2</v>
      </c>
      <c r="M705" s="20">
        <v>5.0000000000000001E-3</v>
      </c>
      <c r="N705" s="20">
        <v>0.55079999999999996</v>
      </c>
      <c r="O705" s="20">
        <v>0.4158</v>
      </c>
      <c r="P705" s="20">
        <v>4.0000000000000001E-3</v>
      </c>
      <c r="Q705" s="20">
        <v>0.34300000000000003</v>
      </c>
      <c r="R705" s="20">
        <v>0.2</v>
      </c>
      <c r="S705" s="20">
        <v>0.88560000000000005</v>
      </c>
      <c r="T705" s="20">
        <v>1.2E-2</v>
      </c>
      <c r="U705" s="20">
        <v>1.5739999999999998</v>
      </c>
      <c r="V705" s="20">
        <v>0.222</v>
      </c>
      <c r="W705" s="20">
        <v>2.0417999999999998</v>
      </c>
      <c r="X705" s="20">
        <v>0.50900000000000001</v>
      </c>
      <c r="Y705" s="20">
        <v>2.4015</v>
      </c>
      <c r="Z705" s="20">
        <v>1.0169999999999999</v>
      </c>
      <c r="AA705" s="20">
        <v>3.1917</v>
      </c>
      <c r="AB705" s="20">
        <v>1.9260000000000002</v>
      </c>
    </row>
    <row r="706" spans="1:28">
      <c r="A706" s="2">
        <v>41866</v>
      </c>
      <c r="B706" s="20">
        <v>0.25</v>
      </c>
      <c r="C706" s="20">
        <v>1.52E-2</v>
      </c>
      <c r="D706" s="20">
        <v>-7.3999999999999996E-2</v>
      </c>
      <c r="E706" s="20">
        <v>0.1555</v>
      </c>
      <c r="F706" s="20">
        <v>2.53E-2</v>
      </c>
      <c r="G706" s="20">
        <v>-1.2999999999999999E-2</v>
      </c>
      <c r="H706" s="20">
        <v>0.2321</v>
      </c>
      <c r="I706" s="20">
        <v>4.5600000000000002E-2</v>
      </c>
      <c r="J706" s="20">
        <v>-8.0000000000000002E-3</v>
      </c>
      <c r="K706" s="20">
        <v>0.32850000000000001</v>
      </c>
      <c r="L706" s="20">
        <v>7.6100000000000001E-2</v>
      </c>
      <c r="M706" s="20">
        <v>8.9999999999999993E-3</v>
      </c>
      <c r="N706" s="20">
        <v>0.55059999999999998</v>
      </c>
      <c r="O706" s="20">
        <v>0.40739999999999998</v>
      </c>
      <c r="P706" s="20">
        <v>-1.2999999999999999E-2</v>
      </c>
      <c r="Q706" s="20">
        <v>0.35899999999999999</v>
      </c>
      <c r="R706" s="20">
        <v>0.192</v>
      </c>
      <c r="S706" s="20">
        <v>0.85909999999999997</v>
      </c>
      <c r="T706" s="20">
        <v>-8.0000000000000002E-3</v>
      </c>
      <c r="U706" s="20">
        <v>1.5361</v>
      </c>
      <c r="V706" s="20">
        <v>0.193</v>
      </c>
      <c r="W706" s="20">
        <v>1.9887999999999999</v>
      </c>
      <c r="X706" s="20">
        <v>0.46400000000000002</v>
      </c>
      <c r="Y706" s="20">
        <v>2.3397000000000001</v>
      </c>
      <c r="Z706" s="20">
        <v>0.95299999999999996</v>
      </c>
      <c r="AA706" s="20">
        <v>3.1322999999999999</v>
      </c>
      <c r="AB706" s="20">
        <v>1.8399999999999999</v>
      </c>
    </row>
    <row r="707" spans="1:28">
      <c r="A707" s="2">
        <v>41869</v>
      </c>
      <c r="B707" s="20">
        <v>0.25</v>
      </c>
      <c r="C707" s="20">
        <v>2.0299999999999999E-2</v>
      </c>
      <c r="D707" s="20">
        <v>-5.0999999999999997E-2</v>
      </c>
      <c r="E707" s="20">
        <v>0.1555</v>
      </c>
      <c r="F707" s="20">
        <v>2.53E-2</v>
      </c>
      <c r="G707" s="20">
        <v>-1.2999999999999999E-2</v>
      </c>
      <c r="H707" s="20">
        <v>0.2321</v>
      </c>
      <c r="I707" s="20">
        <v>4.5600000000000002E-2</v>
      </c>
      <c r="J707" s="20">
        <v>-8.9999999999999993E-3</v>
      </c>
      <c r="K707" s="20">
        <v>0.32850000000000001</v>
      </c>
      <c r="L707" s="20">
        <v>8.1199999999999994E-2</v>
      </c>
      <c r="M707" s="20">
        <v>8.9999999999999993E-3</v>
      </c>
      <c r="N707" s="20">
        <v>0.55110000000000003</v>
      </c>
      <c r="O707" s="20">
        <v>0.41539999999999999</v>
      </c>
      <c r="P707" s="20">
        <v>-2E-3</v>
      </c>
      <c r="Q707" s="20">
        <v>0.38</v>
      </c>
      <c r="R707" s="20">
        <v>0.22600000000000001</v>
      </c>
      <c r="S707" s="20">
        <v>0.88560000000000005</v>
      </c>
      <c r="T707" s="20">
        <v>8.9999999999999993E-3</v>
      </c>
      <c r="U707" s="20">
        <v>1.5739000000000001</v>
      </c>
      <c r="V707" s="20">
        <v>0.23</v>
      </c>
      <c r="W707" s="20">
        <v>2.0390999999999999</v>
      </c>
      <c r="X707" s="20">
        <v>0.51200000000000001</v>
      </c>
      <c r="Y707" s="20">
        <v>2.3927</v>
      </c>
      <c r="Z707" s="20">
        <v>1.014</v>
      </c>
      <c r="AA707" s="20">
        <v>3.1983000000000001</v>
      </c>
      <c r="AB707" s="20">
        <v>1.9020000000000001</v>
      </c>
    </row>
    <row r="708" spans="1:28">
      <c r="A708" s="2">
        <v>41870</v>
      </c>
      <c r="B708" s="20">
        <v>0.25</v>
      </c>
      <c r="C708" s="20">
        <v>2.53E-2</v>
      </c>
      <c r="D708" s="20">
        <v>-5.3999999999999999E-2</v>
      </c>
      <c r="E708" s="20">
        <v>0.1555</v>
      </c>
      <c r="F708" s="20">
        <v>2.53E-2</v>
      </c>
      <c r="G708" s="20">
        <v>-3.5000000000000003E-2</v>
      </c>
      <c r="H708" s="20">
        <v>0.2344</v>
      </c>
      <c r="I708" s="20">
        <v>4.5600000000000002E-2</v>
      </c>
      <c r="J708" s="20">
        <v>-0.01</v>
      </c>
      <c r="K708" s="20">
        <v>0.32850000000000001</v>
      </c>
      <c r="L708" s="20">
        <v>7.6100000000000001E-2</v>
      </c>
      <c r="M708" s="20">
        <v>0</v>
      </c>
      <c r="N708" s="20">
        <v>0.55210000000000004</v>
      </c>
      <c r="O708" s="20">
        <v>0.42730000000000001</v>
      </c>
      <c r="P708" s="20">
        <v>-8.0000000000000002E-3</v>
      </c>
      <c r="Q708" s="20">
        <v>0.36199999999999999</v>
      </c>
      <c r="R708" s="20">
        <v>0.20399999999999999</v>
      </c>
      <c r="S708" s="20">
        <v>0.89090000000000003</v>
      </c>
      <c r="T708" s="20">
        <v>5.0000000000000001E-3</v>
      </c>
      <c r="U708" s="20">
        <v>1.5754999999999999</v>
      </c>
      <c r="V708" s="20">
        <v>0.222</v>
      </c>
      <c r="W708" s="20">
        <v>2.0390000000000001</v>
      </c>
      <c r="X708" s="20">
        <v>0.499</v>
      </c>
      <c r="Y708" s="20">
        <v>2.3997000000000002</v>
      </c>
      <c r="Z708" s="20">
        <v>1.0009999999999999</v>
      </c>
      <c r="AA708" s="20">
        <v>3.2130999999999998</v>
      </c>
      <c r="AB708" s="20">
        <v>1.8820000000000001</v>
      </c>
    </row>
    <row r="709" spans="1:28">
      <c r="A709" s="2">
        <v>41871</v>
      </c>
      <c r="B709" s="20">
        <v>0.25</v>
      </c>
      <c r="C709" s="20">
        <v>3.5499999999999997E-2</v>
      </c>
      <c r="D709" s="20">
        <v>-4.7E-2</v>
      </c>
      <c r="E709" s="20">
        <v>0.155</v>
      </c>
      <c r="F709" s="20">
        <v>2.0299999999999999E-2</v>
      </c>
      <c r="G709" s="20">
        <v>-3.1E-2</v>
      </c>
      <c r="H709" s="20">
        <v>0.2349</v>
      </c>
      <c r="I709" s="20">
        <v>5.0700000000000002E-2</v>
      </c>
      <c r="J709" s="20">
        <v>-1.6E-2</v>
      </c>
      <c r="K709" s="20">
        <v>0.32700000000000001</v>
      </c>
      <c r="L709" s="20">
        <v>0.1116</v>
      </c>
      <c r="M709" s="20">
        <v>0</v>
      </c>
      <c r="N709" s="20">
        <v>0.55610000000000004</v>
      </c>
      <c r="O709" s="20">
        <v>0.47170000000000001</v>
      </c>
      <c r="P709" s="20">
        <v>5.0000000000000001E-3</v>
      </c>
      <c r="Q709" s="20">
        <v>0.374</v>
      </c>
      <c r="R709" s="20">
        <v>0.21099999999999999</v>
      </c>
      <c r="S709" s="20">
        <v>0.9415</v>
      </c>
      <c r="T709" s="20">
        <v>3.0000000000000001E-3</v>
      </c>
      <c r="U709" s="20">
        <v>1.6299000000000001</v>
      </c>
      <c r="V709" s="20">
        <v>0.217</v>
      </c>
      <c r="W709" s="20">
        <v>2.0823</v>
      </c>
      <c r="X709" s="20">
        <v>0.49099999999999999</v>
      </c>
      <c r="Y709" s="20">
        <v>2.4264000000000001</v>
      </c>
      <c r="Z709" s="20">
        <v>0.99</v>
      </c>
      <c r="AA709" s="20">
        <v>3.2204999999999999</v>
      </c>
      <c r="AB709" s="20">
        <v>1.857</v>
      </c>
    </row>
    <row r="710" spans="1:28">
      <c r="A710" s="2">
        <v>41872</v>
      </c>
      <c r="B710" s="20">
        <v>0.25</v>
      </c>
      <c r="C710" s="20">
        <v>2.53E-2</v>
      </c>
      <c r="D710" s="20">
        <v>-7.9000000000000001E-2</v>
      </c>
      <c r="E710" s="20">
        <v>0.155</v>
      </c>
      <c r="F710" s="20">
        <v>1.01E-2</v>
      </c>
      <c r="G710" s="20">
        <v>-2.3E-2</v>
      </c>
      <c r="H710" s="20">
        <v>0.2349</v>
      </c>
      <c r="I710" s="20">
        <v>4.5600000000000002E-2</v>
      </c>
      <c r="J710" s="20">
        <v>-1.7000000000000001E-2</v>
      </c>
      <c r="K710" s="20">
        <v>0.32900000000000001</v>
      </c>
      <c r="L710" s="20">
        <v>0.10150000000000001</v>
      </c>
      <c r="M710" s="20">
        <v>-4.0000000000000001E-3</v>
      </c>
      <c r="N710" s="20">
        <v>0.56459999999999999</v>
      </c>
      <c r="O710" s="20">
        <v>0.46760000000000002</v>
      </c>
      <c r="P710" s="20">
        <v>7.0000000000000001E-3</v>
      </c>
      <c r="Q710" s="20">
        <v>0.36599999999999999</v>
      </c>
      <c r="R710" s="20">
        <v>0.19600000000000001</v>
      </c>
      <c r="S710" s="20">
        <v>0.93630000000000002</v>
      </c>
      <c r="T710" s="20">
        <v>0.01</v>
      </c>
      <c r="U710" s="20">
        <v>1.6299000000000001</v>
      </c>
      <c r="V710" s="20">
        <v>0.22500000000000001</v>
      </c>
      <c r="W710" s="20">
        <v>2.0726</v>
      </c>
      <c r="X710" s="20">
        <v>0.496</v>
      </c>
      <c r="Y710" s="20">
        <v>2.4068000000000001</v>
      </c>
      <c r="Z710" s="20">
        <v>0.99299999999999999</v>
      </c>
      <c r="AA710" s="20">
        <v>3.1884000000000001</v>
      </c>
      <c r="AB710" s="20">
        <v>1.8580000000000001</v>
      </c>
    </row>
    <row r="711" spans="1:28">
      <c r="A711" s="2">
        <v>41873</v>
      </c>
      <c r="B711" s="20">
        <v>0.25</v>
      </c>
      <c r="C711" s="20">
        <v>2.0299999999999999E-2</v>
      </c>
      <c r="D711" s="20">
        <v>-3.5999999999999997E-2</v>
      </c>
      <c r="E711" s="20">
        <v>0.155</v>
      </c>
      <c r="F711" s="20">
        <v>1.52E-2</v>
      </c>
      <c r="G711" s="20">
        <v>-2.8000000000000001E-2</v>
      </c>
      <c r="H711" s="20">
        <v>0.2384</v>
      </c>
      <c r="I711" s="20">
        <v>4.5600000000000002E-2</v>
      </c>
      <c r="J711" s="20">
        <v>-1.4999999999999999E-2</v>
      </c>
      <c r="K711" s="20">
        <v>0.33050000000000002</v>
      </c>
      <c r="L711" s="20">
        <v>9.64E-2</v>
      </c>
      <c r="M711" s="20">
        <v>-3.0000000000000001E-3</v>
      </c>
      <c r="N711" s="20">
        <v>0.56559999999999999</v>
      </c>
      <c r="O711" s="20">
        <v>0.49180000000000001</v>
      </c>
      <c r="P711" s="20">
        <v>5.0000000000000001E-3</v>
      </c>
      <c r="Q711" s="20">
        <v>0.34</v>
      </c>
      <c r="R711" s="20">
        <v>0.16900000000000001</v>
      </c>
      <c r="S711" s="20">
        <v>0.96579999999999999</v>
      </c>
      <c r="T711" s="20">
        <v>6.0000000000000001E-3</v>
      </c>
      <c r="U711" s="20">
        <v>1.6597</v>
      </c>
      <c r="V711" s="20">
        <v>0.223</v>
      </c>
      <c r="W711" s="20">
        <v>2.0869</v>
      </c>
      <c r="X711" s="20">
        <v>0.49</v>
      </c>
      <c r="Y711" s="20">
        <v>2.4024000000000001</v>
      </c>
      <c r="Z711" s="20">
        <v>0.98199999999999998</v>
      </c>
      <c r="AA711" s="20">
        <v>3.1566000000000001</v>
      </c>
      <c r="AB711" s="20">
        <v>1.8319999999999999</v>
      </c>
    </row>
    <row r="712" spans="1:28">
      <c r="A712" s="2">
        <v>41876</v>
      </c>
      <c r="B712" s="20">
        <v>0.25</v>
      </c>
      <c r="C712" s="20">
        <v>1.52E-2</v>
      </c>
      <c r="D712" s="20">
        <v>-0.09</v>
      </c>
      <c r="E712" s="20">
        <v>0.155</v>
      </c>
      <c r="F712" s="20">
        <v>1.52E-2</v>
      </c>
      <c r="G712" s="20">
        <v>-1.4E-2</v>
      </c>
      <c r="H712" s="20">
        <v>0.2384</v>
      </c>
      <c r="I712" s="20">
        <v>4.0599999999999997E-2</v>
      </c>
      <c r="J712" s="20">
        <v>-3.3000000000000002E-2</v>
      </c>
      <c r="K712" s="20">
        <v>0.33050000000000002</v>
      </c>
      <c r="L712" s="20">
        <v>9.64E-2</v>
      </c>
      <c r="M712" s="20">
        <v>0</v>
      </c>
      <c r="N712" s="20">
        <v>0.56559999999999999</v>
      </c>
      <c r="O712" s="20">
        <v>0.5</v>
      </c>
      <c r="P712" s="20">
        <v>-3.2000000000000001E-2</v>
      </c>
      <c r="Q712" s="20">
        <v>0.26400000000000001</v>
      </c>
      <c r="R712" s="20">
        <v>0.114</v>
      </c>
      <c r="S712" s="20">
        <v>0.97660000000000002</v>
      </c>
      <c r="T712" s="20">
        <v>-2.3E-2</v>
      </c>
      <c r="U712" s="20">
        <v>1.6646999999999998</v>
      </c>
      <c r="V712" s="20">
        <v>0.185</v>
      </c>
      <c r="W712" s="20">
        <v>2.0722999999999998</v>
      </c>
      <c r="X712" s="20">
        <v>0.45300000000000001</v>
      </c>
      <c r="Y712" s="20">
        <v>2.3820000000000001</v>
      </c>
      <c r="Z712" s="20">
        <v>0.94799999999999995</v>
      </c>
      <c r="AA712" s="20">
        <v>3.1314000000000002</v>
      </c>
      <c r="AB712" s="20">
        <v>1.8149999999999999</v>
      </c>
    </row>
    <row r="713" spans="1:28">
      <c r="A713" s="2">
        <v>41877</v>
      </c>
      <c r="B713" s="20">
        <v>0.25</v>
      </c>
      <c r="C713" s="20">
        <v>1.52E-2</v>
      </c>
      <c r="D713" s="20">
        <v>-6.9000000000000006E-2</v>
      </c>
      <c r="E713" s="20">
        <v>0.156</v>
      </c>
      <c r="F713" s="20">
        <v>2.0299999999999999E-2</v>
      </c>
      <c r="G713" s="20">
        <v>-2.4E-2</v>
      </c>
      <c r="H713" s="20">
        <v>0.23810000000000001</v>
      </c>
      <c r="I713" s="20">
        <v>4.5600000000000002E-2</v>
      </c>
      <c r="J713" s="20">
        <v>-0.04</v>
      </c>
      <c r="K713" s="20">
        <v>0.32990000000000003</v>
      </c>
      <c r="L713" s="20">
        <v>9.64E-2</v>
      </c>
      <c r="M713" s="20">
        <v>-7.0000000000000001E-3</v>
      </c>
      <c r="N713" s="20">
        <v>0.56459999999999999</v>
      </c>
      <c r="O713" s="20">
        <v>0.49180000000000001</v>
      </c>
      <c r="P713" s="20">
        <v>-1.7000000000000001E-2</v>
      </c>
      <c r="Q713" s="20">
        <v>0.29399999999999998</v>
      </c>
      <c r="R713" s="20">
        <v>0.14699999999999999</v>
      </c>
      <c r="S713" s="20">
        <v>0.96330000000000005</v>
      </c>
      <c r="T713" s="20">
        <v>-3.0000000000000001E-3</v>
      </c>
      <c r="U713" s="20">
        <v>1.6597</v>
      </c>
      <c r="V713" s="20">
        <v>0.19400000000000001</v>
      </c>
      <c r="W713" s="20">
        <v>2.0747</v>
      </c>
      <c r="X713" s="20">
        <v>0.45</v>
      </c>
      <c r="Y713" s="20">
        <v>2.3961999999999999</v>
      </c>
      <c r="Z713" s="20">
        <v>0.93899999999999995</v>
      </c>
      <c r="AA713" s="20">
        <v>3.1623000000000001</v>
      </c>
      <c r="AB713" s="20">
        <v>1.8029999999999999</v>
      </c>
    </row>
    <row r="714" spans="1:28">
      <c r="A714" s="2">
        <v>41878</v>
      </c>
      <c r="B714" s="20">
        <v>0.25</v>
      </c>
      <c r="C714" s="20">
        <v>1.52E-2</v>
      </c>
      <c r="D714" s="20">
        <v>-7.4999999999999997E-2</v>
      </c>
      <c r="E714" s="20">
        <v>0.15670000000000001</v>
      </c>
      <c r="F714" s="20">
        <v>2.53E-2</v>
      </c>
      <c r="G714" s="20">
        <v>-2.9000000000000001E-2</v>
      </c>
      <c r="H714" s="20">
        <v>0.2346</v>
      </c>
      <c r="I714" s="20">
        <v>4.5600000000000002E-2</v>
      </c>
      <c r="J714" s="20">
        <v>-4.3999999999999997E-2</v>
      </c>
      <c r="K714" s="20">
        <v>0.33189999999999997</v>
      </c>
      <c r="L714" s="20">
        <v>9.1300000000000006E-2</v>
      </c>
      <c r="M714" s="20">
        <v>-7.0000000000000001E-3</v>
      </c>
      <c r="N714" s="20">
        <v>0.56259999999999999</v>
      </c>
      <c r="O714" s="20">
        <v>0.51180000000000003</v>
      </c>
      <c r="P714" s="20">
        <v>-1.7000000000000001E-2</v>
      </c>
      <c r="Q714" s="20">
        <v>0.33800000000000002</v>
      </c>
      <c r="R714" s="20">
        <v>0.20300000000000001</v>
      </c>
      <c r="S714" s="20">
        <v>0.95269999999999999</v>
      </c>
      <c r="T714" s="20">
        <v>-2E-3</v>
      </c>
      <c r="U714" s="20">
        <v>1.6381999999999999</v>
      </c>
      <c r="V714" s="20">
        <v>0.17799999999999999</v>
      </c>
      <c r="W714" s="20">
        <v>2.0432000000000001</v>
      </c>
      <c r="X714" s="20">
        <v>0.42799999999999999</v>
      </c>
      <c r="Y714" s="20">
        <v>2.3573</v>
      </c>
      <c r="Z714" s="20">
        <v>0.91</v>
      </c>
      <c r="AA714" s="20">
        <v>3.1023999999999998</v>
      </c>
      <c r="AB714" s="20">
        <v>1.776</v>
      </c>
    </row>
    <row r="715" spans="1:28">
      <c r="A715" s="2">
        <v>41879</v>
      </c>
      <c r="B715" s="20">
        <v>0.25</v>
      </c>
      <c r="C715" s="20">
        <v>1.01E-2</v>
      </c>
      <c r="D715" s="20">
        <v>-0.12</v>
      </c>
      <c r="E715" s="20">
        <v>0.1545</v>
      </c>
      <c r="F715" s="20">
        <v>2.53E-2</v>
      </c>
      <c r="G715" s="20">
        <v>-3.5000000000000003E-2</v>
      </c>
      <c r="H715" s="20">
        <v>0.2336</v>
      </c>
      <c r="I715" s="20">
        <v>4.5600000000000002E-2</v>
      </c>
      <c r="J715" s="20">
        <v>-3.5000000000000003E-2</v>
      </c>
      <c r="K715" s="20">
        <v>0.33189999999999997</v>
      </c>
      <c r="L715" s="20">
        <v>9.1300000000000006E-2</v>
      </c>
      <c r="M715" s="20">
        <v>-1.2999999999999999E-2</v>
      </c>
      <c r="N715" s="20">
        <v>0.56310000000000004</v>
      </c>
      <c r="O715" s="20">
        <v>0.5</v>
      </c>
      <c r="P715" s="20">
        <v>-1.7000000000000001E-2</v>
      </c>
      <c r="Q715" s="20">
        <v>0.373</v>
      </c>
      <c r="R715" s="20">
        <v>0.24199999999999999</v>
      </c>
      <c r="S715" s="20">
        <v>0.93659999999999999</v>
      </c>
      <c r="T715" s="20">
        <v>1E-3</v>
      </c>
      <c r="U715" s="20">
        <v>1.6315</v>
      </c>
      <c r="V715" s="20">
        <v>0.182</v>
      </c>
      <c r="W715" s="20">
        <v>2.0190000000000001</v>
      </c>
      <c r="X715" s="20">
        <v>0.41699999999999998</v>
      </c>
      <c r="Y715" s="20">
        <v>2.3361000000000001</v>
      </c>
      <c r="Z715" s="20">
        <v>0.88300000000000001</v>
      </c>
      <c r="AA715" s="20">
        <v>3.0743999999999998</v>
      </c>
      <c r="AB715" s="20">
        <v>1.734</v>
      </c>
    </row>
    <row r="716" spans="1:28">
      <c r="A716" s="2">
        <v>41880</v>
      </c>
      <c r="B716" s="20">
        <v>0.25</v>
      </c>
      <c r="C716" s="20">
        <v>1.01E-2</v>
      </c>
      <c r="D716" s="20">
        <v>-0.09</v>
      </c>
      <c r="E716" s="20">
        <v>0.157</v>
      </c>
      <c r="F716" s="20">
        <v>2.0299999999999999E-2</v>
      </c>
      <c r="G716" s="20">
        <v>-4.1000000000000002E-2</v>
      </c>
      <c r="H716" s="20">
        <v>0.2336</v>
      </c>
      <c r="I716" s="20">
        <v>4.5600000000000002E-2</v>
      </c>
      <c r="J716" s="20">
        <v>-4.2000000000000003E-2</v>
      </c>
      <c r="K716" s="20">
        <v>0.32990000000000003</v>
      </c>
      <c r="L716" s="20">
        <v>8.1199999999999994E-2</v>
      </c>
      <c r="M716" s="20">
        <v>-1.7000000000000001E-2</v>
      </c>
      <c r="N716" s="20">
        <v>0.56559999999999999</v>
      </c>
      <c r="O716" s="20">
        <v>0.48820000000000002</v>
      </c>
      <c r="P716" s="20">
        <v>-2.9000000000000001E-2</v>
      </c>
      <c r="Q716" s="20">
        <v>0.35899999999999999</v>
      </c>
      <c r="R716" s="20">
        <v>0.216</v>
      </c>
      <c r="S716" s="20">
        <v>0.92879999999999996</v>
      </c>
      <c r="T716" s="20">
        <v>-1.2999999999999999E-2</v>
      </c>
      <c r="U716" s="20">
        <v>1.625</v>
      </c>
      <c r="V716" s="20">
        <v>0.17399999999999999</v>
      </c>
      <c r="W716" s="20">
        <v>2.0409000000000002</v>
      </c>
      <c r="X716" s="20">
        <v>0.41799999999999998</v>
      </c>
      <c r="Y716" s="20">
        <v>2.3431000000000002</v>
      </c>
      <c r="Z716" s="20">
        <v>0.89</v>
      </c>
      <c r="AA716" s="20">
        <v>3.0792000000000002</v>
      </c>
      <c r="AB716" s="20">
        <v>1.7490000000000001</v>
      </c>
    </row>
    <row r="717" spans="1:28">
      <c r="A717" s="2">
        <v>41883</v>
      </c>
      <c r="B717" s="20">
        <v>0.25</v>
      </c>
      <c r="C717" s="20">
        <v>1.01E-2</v>
      </c>
      <c r="D717" s="20">
        <v>-0.10299999999999999</v>
      </c>
      <c r="E717" s="20">
        <v>0.1565</v>
      </c>
      <c r="F717" s="20">
        <v>2.0299999999999999E-2</v>
      </c>
      <c r="G717" s="20">
        <v>-4.5999999999999999E-2</v>
      </c>
      <c r="H717" s="20">
        <v>0.2336</v>
      </c>
      <c r="I717" s="20">
        <v>4.5600000000000002E-2</v>
      </c>
      <c r="J717" s="20">
        <v>-4.2999999999999997E-2</v>
      </c>
      <c r="K717" s="20">
        <v>0.32940000000000003</v>
      </c>
      <c r="L717" s="20">
        <v>8.1199999999999994E-2</v>
      </c>
      <c r="M717" s="20">
        <v>-3.2000000000000001E-2</v>
      </c>
      <c r="N717" s="20">
        <v>0.56459999999999999</v>
      </c>
      <c r="O717" s="20">
        <v>0.48820000000000002</v>
      </c>
      <c r="P717" s="20">
        <v>-4.3999999999999997E-2</v>
      </c>
      <c r="Q717" s="20">
        <v>0.34300000000000003</v>
      </c>
      <c r="R717" s="20">
        <v>0.20799999999999999</v>
      </c>
      <c r="S717" s="20">
        <v>0.92879999999999996</v>
      </c>
      <c r="T717" s="20">
        <v>-2.7E-2</v>
      </c>
      <c r="U717" s="20">
        <v>1.625</v>
      </c>
      <c r="V717" s="20">
        <v>0.157</v>
      </c>
      <c r="W717" s="20">
        <v>2.0409000000000002</v>
      </c>
      <c r="X717" s="20">
        <v>0.40500000000000003</v>
      </c>
      <c r="Y717" s="20">
        <v>2.3431000000000002</v>
      </c>
      <c r="Z717" s="20">
        <v>0.88200000000000001</v>
      </c>
      <c r="AA717" s="20">
        <v>3.0792000000000002</v>
      </c>
      <c r="AB717" s="20">
        <v>1.764</v>
      </c>
    </row>
    <row r="718" spans="1:28">
      <c r="A718" s="2">
        <v>41884</v>
      </c>
      <c r="B718" s="20">
        <v>0.25</v>
      </c>
      <c r="C718" s="20">
        <v>1.01E-2</v>
      </c>
      <c r="D718" s="20">
        <v>-0.12</v>
      </c>
      <c r="E718" s="20">
        <v>0.1565</v>
      </c>
      <c r="F718" s="20">
        <v>1.52E-2</v>
      </c>
      <c r="G718" s="20">
        <v>-4.2000000000000003E-2</v>
      </c>
      <c r="H718" s="20">
        <v>0.2331</v>
      </c>
      <c r="I718" s="20">
        <v>4.0599999999999997E-2</v>
      </c>
      <c r="J718" s="20">
        <v>-4.4999999999999998E-2</v>
      </c>
      <c r="K718" s="20">
        <v>0.32965</v>
      </c>
      <c r="L718" s="20">
        <v>8.6199999999999999E-2</v>
      </c>
      <c r="M718" s="20">
        <v>-2.9000000000000001E-2</v>
      </c>
      <c r="N718" s="20">
        <v>0.56210000000000004</v>
      </c>
      <c r="O718" s="20">
        <v>0.52370000000000005</v>
      </c>
      <c r="P718" s="20">
        <v>-3.2000000000000001E-2</v>
      </c>
      <c r="Q718" s="20">
        <v>0.35399999999999998</v>
      </c>
      <c r="R718" s="20">
        <v>0.22</v>
      </c>
      <c r="S718" s="20">
        <v>0.96930000000000005</v>
      </c>
      <c r="T718" s="20">
        <v>-1.4E-2</v>
      </c>
      <c r="U718" s="20">
        <v>1.6840000000000002</v>
      </c>
      <c r="V718" s="20">
        <v>0.17199999999999999</v>
      </c>
      <c r="W718" s="20">
        <v>2.1111</v>
      </c>
      <c r="X718" s="20">
        <v>0.437</v>
      </c>
      <c r="Y718" s="20">
        <v>2.4211</v>
      </c>
      <c r="Z718" s="20">
        <v>0.93100000000000005</v>
      </c>
      <c r="AA718" s="20">
        <v>3.1753</v>
      </c>
      <c r="AB718" s="20">
        <v>1.8260000000000001</v>
      </c>
    </row>
    <row r="719" spans="1:28">
      <c r="A719" s="2">
        <v>41885</v>
      </c>
      <c r="B719" s="20">
        <v>0.25</v>
      </c>
      <c r="C719" s="20">
        <v>1.01E-2</v>
      </c>
      <c r="D719" s="20">
        <v>-0.108</v>
      </c>
      <c r="E719" s="20">
        <v>0.15609999999999999</v>
      </c>
      <c r="F719" s="20">
        <v>2.0299999999999999E-2</v>
      </c>
      <c r="G719" s="20">
        <v>-4.2000000000000003E-2</v>
      </c>
      <c r="H719" s="20">
        <v>0.2341</v>
      </c>
      <c r="I719" s="20">
        <v>4.5600000000000002E-2</v>
      </c>
      <c r="J719" s="20">
        <v>-4.2999999999999997E-2</v>
      </c>
      <c r="K719" s="20">
        <v>0.32890000000000003</v>
      </c>
      <c r="L719" s="20">
        <v>8.6199999999999999E-2</v>
      </c>
      <c r="M719" s="20">
        <v>-2.5999999999999999E-2</v>
      </c>
      <c r="N719" s="20">
        <v>0.56559999999999999</v>
      </c>
      <c r="O719" s="20">
        <v>0.51580000000000004</v>
      </c>
      <c r="P719" s="20">
        <v>-0.02</v>
      </c>
      <c r="Q719" s="20">
        <v>0.34899999999999998</v>
      </c>
      <c r="R719" s="20">
        <v>0.19700000000000001</v>
      </c>
      <c r="S719" s="20">
        <v>0.95850000000000002</v>
      </c>
      <c r="T719" s="20">
        <v>8.9999999999999993E-3</v>
      </c>
      <c r="U719" s="20">
        <v>1.6724999999999999</v>
      </c>
      <c r="V719" s="20">
        <v>0.254</v>
      </c>
      <c r="W719" s="20">
        <v>2.0966</v>
      </c>
      <c r="X719" s="20">
        <v>0.45</v>
      </c>
      <c r="Y719" s="20">
        <v>2.3961999999999999</v>
      </c>
      <c r="Z719" s="20">
        <v>0.95499999999999996</v>
      </c>
      <c r="AA719" s="20">
        <v>3.1419000000000001</v>
      </c>
      <c r="AB719" s="20">
        <v>1.87</v>
      </c>
    </row>
    <row r="720" spans="1:28">
      <c r="A720" s="2">
        <v>41886</v>
      </c>
      <c r="B720" s="20">
        <v>0.25</v>
      </c>
      <c r="C720" s="20">
        <v>1.01E-2</v>
      </c>
      <c r="D720" s="20">
        <v>-0.27</v>
      </c>
      <c r="E720" s="20">
        <v>0.15609999999999999</v>
      </c>
      <c r="F720" s="20">
        <v>2.0299999999999999E-2</v>
      </c>
      <c r="G720" s="20">
        <v>-8.8999999999999996E-2</v>
      </c>
      <c r="H720" s="20">
        <v>0.2331</v>
      </c>
      <c r="I720" s="20">
        <v>4.5600000000000002E-2</v>
      </c>
      <c r="J720" s="20">
        <v>-9.9000000000000005E-2</v>
      </c>
      <c r="K720" s="20">
        <v>0.32890000000000003</v>
      </c>
      <c r="L720" s="20">
        <v>8.6199999999999999E-2</v>
      </c>
      <c r="M720" s="20">
        <v>-6.8000000000000005E-2</v>
      </c>
      <c r="N720" s="20">
        <v>0.56410000000000005</v>
      </c>
      <c r="O720" s="20">
        <v>0.53169999999999995</v>
      </c>
      <c r="P720" s="20">
        <v>-7.6999999999999999E-2</v>
      </c>
      <c r="Q720" s="20">
        <v>0.26400000000000001</v>
      </c>
      <c r="R720" s="20">
        <v>0.24</v>
      </c>
      <c r="S720" s="20">
        <v>0.98299999999999998</v>
      </c>
      <c r="T720" s="20">
        <v>-4.1000000000000002E-2</v>
      </c>
      <c r="U720" s="20">
        <v>1.712</v>
      </c>
      <c r="V720" s="20">
        <v>0.2</v>
      </c>
      <c r="W720" s="20">
        <v>2.1452</v>
      </c>
      <c r="X720" s="20">
        <v>0.43</v>
      </c>
      <c r="Y720" s="20">
        <v>2.4497</v>
      </c>
      <c r="Z720" s="20">
        <v>0.97</v>
      </c>
      <c r="AA720" s="20">
        <v>3.2090000000000001</v>
      </c>
      <c r="AB720" s="20">
        <v>1.946</v>
      </c>
    </row>
    <row r="721" spans="1:28">
      <c r="A721" s="2">
        <v>41887</v>
      </c>
      <c r="B721" s="20">
        <v>0.25</v>
      </c>
      <c r="C721" s="20">
        <v>1.52E-2</v>
      </c>
      <c r="D721" s="20">
        <v>-0.54</v>
      </c>
      <c r="E721" s="20">
        <v>0.15279999999999999</v>
      </c>
      <c r="F721" s="20">
        <v>2.53E-2</v>
      </c>
      <c r="G721" s="20">
        <v>-0.09</v>
      </c>
      <c r="H721" s="20">
        <v>0.23230000000000001</v>
      </c>
      <c r="I721" s="20">
        <v>4.5600000000000002E-2</v>
      </c>
      <c r="J721" s="20">
        <v>-9.1999999999999998E-2</v>
      </c>
      <c r="K721" s="20">
        <v>0.32700000000000001</v>
      </c>
      <c r="L721" s="20">
        <v>8.6199999999999999E-2</v>
      </c>
      <c r="M721" s="20">
        <v>-6.6000000000000003E-2</v>
      </c>
      <c r="N721" s="20">
        <v>0.56910000000000005</v>
      </c>
      <c r="O721" s="20">
        <v>0.50790000000000002</v>
      </c>
      <c r="P721" s="20">
        <v>-7.1999999999999995E-2</v>
      </c>
      <c r="Q721" s="20">
        <v>0.23499999999999999</v>
      </c>
      <c r="R721" s="20">
        <v>0.19600000000000001</v>
      </c>
      <c r="S721" s="20">
        <v>0.96160000000000001</v>
      </c>
      <c r="T721" s="20">
        <v>-3.2000000000000001E-2</v>
      </c>
      <c r="U721" s="20">
        <v>1.6922999999999999</v>
      </c>
      <c r="V721" s="20">
        <v>0.19500000000000001</v>
      </c>
      <c r="W721" s="20">
        <v>2.1379999999999999</v>
      </c>
      <c r="X721" s="20">
        <v>0.40500000000000003</v>
      </c>
      <c r="Y721" s="20">
        <v>2.4586999999999999</v>
      </c>
      <c r="Z721" s="20">
        <v>0.92800000000000005</v>
      </c>
      <c r="AA721" s="20">
        <v>3.2263000000000002</v>
      </c>
      <c r="AB721" s="20">
        <v>1.905</v>
      </c>
    </row>
    <row r="722" spans="1:28">
      <c r="A722" s="2">
        <v>41890</v>
      </c>
      <c r="B722" s="20">
        <v>0.25</v>
      </c>
      <c r="C722" s="20">
        <v>5.1000000000000004E-3</v>
      </c>
      <c r="D722" s="20">
        <v>-0.129</v>
      </c>
      <c r="E722" s="20">
        <v>0.1535</v>
      </c>
      <c r="F722" s="20">
        <v>2.0299999999999999E-2</v>
      </c>
      <c r="G722" s="20">
        <v>-7.4999999999999997E-2</v>
      </c>
      <c r="H722" s="20">
        <v>0.2336</v>
      </c>
      <c r="I722" s="20">
        <v>4.5600000000000002E-2</v>
      </c>
      <c r="J722" s="20">
        <v>-8.7999999999999995E-2</v>
      </c>
      <c r="K722" s="20">
        <v>0.32629999999999998</v>
      </c>
      <c r="L722" s="20">
        <v>8.6199999999999999E-2</v>
      </c>
      <c r="M722" s="20">
        <v>-7.3999999999999996E-2</v>
      </c>
      <c r="N722" s="20">
        <v>0.56259999999999999</v>
      </c>
      <c r="O722" s="20">
        <v>0.52790000000000004</v>
      </c>
      <c r="P722" s="20">
        <v>-6.9000000000000006E-2</v>
      </c>
      <c r="Q722" s="20">
        <v>0.26200000000000001</v>
      </c>
      <c r="R722" s="20">
        <v>0.246</v>
      </c>
      <c r="S722" s="20">
        <v>0.99419999999999997</v>
      </c>
      <c r="T722" s="20">
        <v>-3.1E-2</v>
      </c>
      <c r="U722" s="20">
        <v>1.7187000000000001</v>
      </c>
      <c r="V722" s="20">
        <v>0.20399999999999999</v>
      </c>
      <c r="W722" s="20">
        <v>2.1551</v>
      </c>
      <c r="X722" s="20">
        <v>0.42399999999999999</v>
      </c>
      <c r="Y722" s="20">
        <v>2.4712000000000001</v>
      </c>
      <c r="Z722" s="20">
        <v>0.95299999999999996</v>
      </c>
      <c r="AA722" s="20">
        <v>3.2246999999999999</v>
      </c>
      <c r="AB722" s="20">
        <v>1.9159999999999999</v>
      </c>
    </row>
    <row r="723" spans="1:28">
      <c r="A723" s="2">
        <v>41891</v>
      </c>
      <c r="B723" s="20">
        <v>0.25</v>
      </c>
      <c r="C723" s="20">
        <v>0</v>
      </c>
      <c r="D723" s="20">
        <v>-0.14299999999999999</v>
      </c>
      <c r="E723" s="20">
        <v>0.1535</v>
      </c>
      <c r="F723" s="20">
        <v>1.01E-2</v>
      </c>
      <c r="G723" s="20">
        <v>-8.7999999999999995E-2</v>
      </c>
      <c r="H723" s="20">
        <v>0.2346</v>
      </c>
      <c r="I723" s="20">
        <v>4.0599999999999997E-2</v>
      </c>
      <c r="J723" s="20">
        <v>-9.0999999999999998E-2</v>
      </c>
      <c r="K723" s="20">
        <v>0.32940000000000003</v>
      </c>
      <c r="L723" s="20">
        <v>9.1300000000000006E-2</v>
      </c>
      <c r="M723" s="20">
        <v>-7.3999999999999996E-2</v>
      </c>
      <c r="N723" s="20">
        <v>0.57369999999999999</v>
      </c>
      <c r="O723" s="20">
        <v>0.55579999999999996</v>
      </c>
      <c r="P723" s="20">
        <v>-7.4999999999999997E-2</v>
      </c>
      <c r="Q723" s="20">
        <v>0.309</v>
      </c>
      <c r="R723" s="20">
        <v>0.309</v>
      </c>
      <c r="S723" s="20">
        <v>1.0350999999999999</v>
      </c>
      <c r="T723" s="20">
        <v>-2.5000000000000001E-2</v>
      </c>
      <c r="U723" s="20">
        <v>1.7617</v>
      </c>
      <c r="V723" s="20">
        <v>0.22</v>
      </c>
      <c r="W723" s="20">
        <v>2.1918000000000002</v>
      </c>
      <c r="X723" s="20">
        <v>0.45800000000000002</v>
      </c>
      <c r="Y723" s="20">
        <v>2.5036</v>
      </c>
      <c r="Z723" s="20">
        <v>0.996</v>
      </c>
      <c r="AA723" s="20">
        <v>3.2338</v>
      </c>
      <c r="AB723" s="20">
        <v>1.97</v>
      </c>
    </row>
    <row r="724" spans="1:28">
      <c r="A724" s="2">
        <v>41892</v>
      </c>
      <c r="B724" s="20">
        <v>0.25</v>
      </c>
      <c r="C724" s="20">
        <v>0</v>
      </c>
      <c r="D724" s="20">
        <v>-0.12</v>
      </c>
      <c r="E724" s="20">
        <v>0.1535</v>
      </c>
      <c r="F724" s="20">
        <v>1.52E-2</v>
      </c>
      <c r="G724" s="20">
        <v>-7.6999999999999999E-2</v>
      </c>
      <c r="H724" s="20">
        <v>0.2346</v>
      </c>
      <c r="I724" s="20">
        <v>4.0599999999999997E-2</v>
      </c>
      <c r="J724" s="20">
        <v>-8.6999999999999994E-2</v>
      </c>
      <c r="K724" s="20">
        <v>0.33139999999999997</v>
      </c>
      <c r="L724" s="20">
        <v>9.1300000000000006E-2</v>
      </c>
      <c r="M724" s="20">
        <v>-6.8000000000000005E-2</v>
      </c>
      <c r="N724" s="20">
        <v>0.58069999999999999</v>
      </c>
      <c r="O724" s="20">
        <v>0.56789999999999996</v>
      </c>
      <c r="P724" s="20">
        <v>-6.7000000000000004E-2</v>
      </c>
      <c r="Q724" s="20">
        <v>0.317</v>
      </c>
      <c r="R724" s="20">
        <v>0.33100000000000002</v>
      </c>
      <c r="S724" s="20">
        <v>1.0823</v>
      </c>
      <c r="T724" s="20">
        <v>-2.5000000000000001E-2</v>
      </c>
      <c r="U724" s="20">
        <v>1.7883</v>
      </c>
      <c r="V724" s="20">
        <v>0.217</v>
      </c>
      <c r="W724" s="20">
        <v>2.2237</v>
      </c>
      <c r="X724" s="20">
        <v>0.496</v>
      </c>
      <c r="Y724" s="20">
        <v>2.5413999999999999</v>
      </c>
      <c r="Z724" s="20">
        <v>1.0469999999999999</v>
      </c>
      <c r="AA724" s="20">
        <v>3.2721999999999998</v>
      </c>
      <c r="AB724" s="20">
        <v>1.9769999999999999</v>
      </c>
    </row>
    <row r="725" spans="1:28">
      <c r="A725" s="2">
        <v>41893</v>
      </c>
      <c r="B725" s="20">
        <v>0.25</v>
      </c>
      <c r="C725" s="20">
        <v>0</v>
      </c>
      <c r="D725" s="20">
        <v>-0.108</v>
      </c>
      <c r="E725" s="20">
        <v>0.15359999999999999</v>
      </c>
      <c r="F725" s="20">
        <v>1.01E-2</v>
      </c>
      <c r="G725" s="20">
        <v>-0.08</v>
      </c>
      <c r="H725" s="20">
        <v>0.2341</v>
      </c>
      <c r="I725" s="20">
        <v>3.5499999999999997E-2</v>
      </c>
      <c r="J725" s="20">
        <v>-8.5999999999999993E-2</v>
      </c>
      <c r="K725" s="20">
        <v>0.33090000000000003</v>
      </c>
      <c r="L725" s="20">
        <v>9.1300000000000006E-2</v>
      </c>
      <c r="M725" s="20">
        <v>-6.9000000000000006E-2</v>
      </c>
      <c r="N725" s="20">
        <v>0.58220000000000005</v>
      </c>
      <c r="O725" s="20">
        <v>0.56000000000000005</v>
      </c>
      <c r="P725" s="20">
        <v>-7.4999999999999997E-2</v>
      </c>
      <c r="Q725" s="20">
        <v>0.33500000000000002</v>
      </c>
      <c r="R725" s="20">
        <v>0.34</v>
      </c>
      <c r="S725" s="20">
        <v>1.0743</v>
      </c>
      <c r="T725" s="20">
        <v>-3.2000000000000001E-2</v>
      </c>
      <c r="U725" s="20">
        <v>1.7884</v>
      </c>
      <c r="V725" s="20">
        <v>0.21199999999999999</v>
      </c>
      <c r="W725" s="20">
        <v>2.2263000000000002</v>
      </c>
      <c r="X725" s="20">
        <v>0.49299999999999999</v>
      </c>
      <c r="Y725" s="20">
        <v>2.5495999999999999</v>
      </c>
      <c r="Z725" s="20">
        <v>1.0409999999999999</v>
      </c>
      <c r="AA725" s="20">
        <v>3.2772000000000001</v>
      </c>
      <c r="AB725" s="20">
        <v>1.962</v>
      </c>
    </row>
    <row r="726" spans="1:28">
      <c r="A726" s="2">
        <v>41894</v>
      </c>
      <c r="B726" s="20">
        <v>0.25</v>
      </c>
      <c r="C726" s="20">
        <v>0</v>
      </c>
      <c r="D726" s="20">
        <v>-9.2999999999999999E-2</v>
      </c>
      <c r="E726" s="20">
        <v>0.15359999999999999</v>
      </c>
      <c r="F726" s="20">
        <v>1.01E-2</v>
      </c>
      <c r="G726" s="20">
        <v>-6.8000000000000005E-2</v>
      </c>
      <c r="H726" s="20">
        <v>0.2346</v>
      </c>
      <c r="I726" s="20">
        <v>4.0599999999999997E-2</v>
      </c>
      <c r="J726" s="20">
        <v>-7.9000000000000001E-2</v>
      </c>
      <c r="K726" s="20">
        <v>0.33090000000000003</v>
      </c>
      <c r="L726" s="20">
        <v>8.1199999999999994E-2</v>
      </c>
      <c r="M726" s="20">
        <v>-6.5000000000000002E-2</v>
      </c>
      <c r="N726" s="20">
        <v>0.58620000000000005</v>
      </c>
      <c r="O726" s="20">
        <v>0.56020000000000003</v>
      </c>
      <c r="P726" s="20">
        <v>-5.8000000000000003E-2</v>
      </c>
      <c r="Q726" s="20">
        <v>0.36299999999999999</v>
      </c>
      <c r="R726" s="20">
        <v>0.36199999999999999</v>
      </c>
      <c r="S726" s="20">
        <v>1.0796000000000001</v>
      </c>
      <c r="T726" s="20">
        <v>-8.9999999999999993E-3</v>
      </c>
      <c r="U726" s="20">
        <v>1.8169</v>
      </c>
      <c r="V726" s="20">
        <v>0.23899999999999999</v>
      </c>
      <c r="W726" s="20">
        <v>2.2806999999999999</v>
      </c>
      <c r="X726" s="20">
        <v>0.53</v>
      </c>
      <c r="Y726" s="20">
        <v>2.6105</v>
      </c>
      <c r="Z726" s="20">
        <v>1.0820000000000001</v>
      </c>
      <c r="AA726" s="20">
        <v>3.3441000000000001</v>
      </c>
      <c r="AB726" s="20">
        <v>1.996</v>
      </c>
    </row>
    <row r="727" spans="1:28">
      <c r="A727" s="2">
        <v>41897</v>
      </c>
      <c r="B727" s="20">
        <v>0.25</v>
      </c>
      <c r="C727" s="20">
        <v>0</v>
      </c>
      <c r="D727" s="20">
        <v>-0.109</v>
      </c>
      <c r="E727" s="20">
        <v>0.15359999999999999</v>
      </c>
      <c r="F727" s="20">
        <v>1.01E-2</v>
      </c>
      <c r="G727" s="20">
        <v>-6.4000000000000001E-2</v>
      </c>
      <c r="H727" s="20">
        <v>0.2346</v>
      </c>
      <c r="I727" s="20">
        <v>3.5499999999999997E-2</v>
      </c>
      <c r="J727" s="20">
        <v>-8.2000000000000003E-2</v>
      </c>
      <c r="K727" s="20">
        <v>0.33090000000000003</v>
      </c>
      <c r="L727" s="20">
        <v>8.6199999999999999E-2</v>
      </c>
      <c r="M727" s="20">
        <v>-6.3E-2</v>
      </c>
      <c r="N727" s="20">
        <v>0.5847</v>
      </c>
      <c r="O727" s="20">
        <v>0.54020000000000001</v>
      </c>
      <c r="P727" s="20">
        <v>-7.0000000000000007E-2</v>
      </c>
      <c r="Q727" s="20">
        <v>0.36599999999999999</v>
      </c>
      <c r="R727" s="20">
        <v>0.35099999999999998</v>
      </c>
      <c r="S727" s="20">
        <v>1.0530999999999999</v>
      </c>
      <c r="T727" s="20">
        <v>-2.3E-2</v>
      </c>
      <c r="U727" s="20">
        <v>1.7871000000000001</v>
      </c>
      <c r="V727" s="20">
        <v>0.221</v>
      </c>
      <c r="W727" s="20">
        <v>2.2561</v>
      </c>
      <c r="X727" s="20">
        <v>0.51300000000000001</v>
      </c>
      <c r="Y727" s="20">
        <v>2.5887000000000002</v>
      </c>
      <c r="Z727" s="20">
        <v>1.0669999999999999</v>
      </c>
      <c r="AA727" s="20">
        <v>3.3433000000000002</v>
      </c>
      <c r="AB727" s="20">
        <v>1.9929999999999999</v>
      </c>
    </row>
    <row r="728" spans="1:28">
      <c r="A728" s="2">
        <v>41898</v>
      </c>
      <c r="B728" s="20">
        <v>0.25</v>
      </c>
      <c r="C728" s="20">
        <v>0</v>
      </c>
      <c r="D728" s="20">
        <v>-8.6999999999999994E-2</v>
      </c>
      <c r="E728" s="20">
        <v>0.1535</v>
      </c>
      <c r="F728" s="20">
        <v>1.01E-2</v>
      </c>
      <c r="G728" s="20">
        <v>-6.0999999999999999E-2</v>
      </c>
      <c r="H728" s="20">
        <v>0.2344</v>
      </c>
      <c r="I728" s="20">
        <v>4.0599999999999997E-2</v>
      </c>
      <c r="J728" s="20">
        <v>-7.2999999999999995E-2</v>
      </c>
      <c r="K728" s="20">
        <v>0.33015</v>
      </c>
      <c r="L728" s="20">
        <v>9.1300000000000006E-2</v>
      </c>
      <c r="M728" s="20">
        <v>-5.8999999999999997E-2</v>
      </c>
      <c r="N728" s="20">
        <v>0.5827</v>
      </c>
      <c r="O728" s="20">
        <v>0.53620000000000001</v>
      </c>
      <c r="P728" s="20">
        <v>-5.8000000000000003E-2</v>
      </c>
      <c r="Q728" s="20">
        <v>0.35699999999999998</v>
      </c>
      <c r="R728" s="20">
        <v>0.36</v>
      </c>
      <c r="S728" s="20">
        <v>1.0451999999999999</v>
      </c>
      <c r="T728" s="20">
        <v>-1.7999999999999999E-2</v>
      </c>
      <c r="U728" s="20">
        <v>1.7738</v>
      </c>
      <c r="V728" s="20">
        <v>0.219</v>
      </c>
      <c r="W728" s="20">
        <v>2.2536999999999998</v>
      </c>
      <c r="X728" s="20">
        <v>0.50900000000000001</v>
      </c>
      <c r="Y728" s="20">
        <v>2.5924</v>
      </c>
      <c r="Z728" s="20">
        <v>1.0609999999999999</v>
      </c>
      <c r="AA728" s="20">
        <v>3.3603999999999998</v>
      </c>
      <c r="AB728" s="20">
        <v>2.0150000000000001</v>
      </c>
    </row>
    <row r="729" spans="1:28">
      <c r="A729" s="2">
        <v>41899</v>
      </c>
      <c r="B729" s="20">
        <v>0.25</v>
      </c>
      <c r="C729" s="20">
        <v>5.1000000000000004E-3</v>
      </c>
      <c r="D729" s="20">
        <v>-9.7000000000000003E-2</v>
      </c>
      <c r="E729" s="20">
        <v>0.153</v>
      </c>
      <c r="F729" s="20">
        <v>1.52E-2</v>
      </c>
      <c r="G729" s="20">
        <v>-5.7000000000000002E-2</v>
      </c>
      <c r="H729" s="20">
        <v>0.2341</v>
      </c>
      <c r="I729" s="20">
        <v>4.0599999999999997E-2</v>
      </c>
      <c r="J729" s="20">
        <v>-8.1000000000000003E-2</v>
      </c>
      <c r="K729" s="20">
        <v>0.33040000000000003</v>
      </c>
      <c r="L729" s="20">
        <v>0.12180000000000001</v>
      </c>
      <c r="M729" s="20">
        <v>-6.2E-2</v>
      </c>
      <c r="N729" s="20">
        <v>0.5827</v>
      </c>
      <c r="O729" s="20">
        <v>0.56859999999999999</v>
      </c>
      <c r="P729" s="20">
        <v>-6.8000000000000005E-2</v>
      </c>
      <c r="Q729" s="20">
        <v>0.34300000000000003</v>
      </c>
      <c r="R729" s="20">
        <v>0.33900000000000002</v>
      </c>
      <c r="S729" s="20">
        <v>1.0985</v>
      </c>
      <c r="T729" s="20">
        <v>-2.8000000000000001E-2</v>
      </c>
      <c r="U729" s="20">
        <v>1.8305</v>
      </c>
      <c r="V729" s="20">
        <v>0.20300000000000001</v>
      </c>
      <c r="W729" s="20">
        <v>2.3007</v>
      </c>
      <c r="X729" s="20">
        <v>0.499</v>
      </c>
      <c r="Y729" s="20">
        <v>2.6198000000000001</v>
      </c>
      <c r="Z729" s="20">
        <v>1.05</v>
      </c>
      <c r="AA729" s="20">
        <v>3.3689999999999998</v>
      </c>
      <c r="AB729" s="20">
        <v>2.0019999999999998</v>
      </c>
    </row>
    <row r="730" spans="1:28">
      <c r="A730" s="2">
        <v>41900</v>
      </c>
      <c r="B730" s="20">
        <v>0.25</v>
      </c>
      <c r="C730" s="20">
        <v>-5.1000000000000004E-3</v>
      </c>
      <c r="D730" s="20">
        <v>-0.10199999999999999</v>
      </c>
      <c r="E730" s="20">
        <v>0.1535</v>
      </c>
      <c r="F730" s="20">
        <v>5.1000000000000004E-3</v>
      </c>
      <c r="G730" s="20">
        <v>-5.5E-2</v>
      </c>
      <c r="H730" s="20">
        <v>0.2331</v>
      </c>
      <c r="I730" s="20">
        <v>3.5499999999999997E-2</v>
      </c>
      <c r="J730" s="20">
        <v>-7.9000000000000001E-2</v>
      </c>
      <c r="K730" s="20">
        <v>0.33040000000000003</v>
      </c>
      <c r="L730" s="20">
        <v>0.1167</v>
      </c>
      <c r="M730" s="20">
        <v>-5.0999999999999997E-2</v>
      </c>
      <c r="N730" s="20">
        <v>0.58520000000000005</v>
      </c>
      <c r="O730" s="20">
        <v>0.56059999999999999</v>
      </c>
      <c r="P730" s="20">
        <v>-5.5E-2</v>
      </c>
      <c r="Q730" s="20">
        <v>0.36</v>
      </c>
      <c r="R730" s="20">
        <v>0.33500000000000002</v>
      </c>
      <c r="S730" s="20">
        <v>1.0931999999999999</v>
      </c>
      <c r="T730" s="20">
        <v>-4.0000000000000001E-3</v>
      </c>
      <c r="U730" s="20">
        <v>1.8306</v>
      </c>
      <c r="V730" s="20">
        <v>0.24199999999999999</v>
      </c>
      <c r="W730" s="20">
        <v>2.3033000000000001</v>
      </c>
      <c r="X730" s="20">
        <v>0.53700000000000003</v>
      </c>
      <c r="Y730" s="20">
        <v>2.6143999999999998</v>
      </c>
      <c r="Z730" s="20">
        <v>1.081</v>
      </c>
      <c r="AA730" s="20">
        <v>3.3475999999999999</v>
      </c>
      <c r="AB730" s="20">
        <v>2.0259999999999998</v>
      </c>
    </row>
    <row r="731" spans="1:28">
      <c r="A731" s="2">
        <v>41901</v>
      </c>
      <c r="B731" s="20">
        <v>0.25</v>
      </c>
      <c r="C731" s="20">
        <v>-5.1000000000000004E-3</v>
      </c>
      <c r="D731" s="20">
        <v>-0.106</v>
      </c>
      <c r="E731" s="20">
        <v>0.154</v>
      </c>
      <c r="F731" s="20">
        <v>1.01E-2</v>
      </c>
      <c r="G731" s="20">
        <v>-7.8E-2</v>
      </c>
      <c r="H731" s="20">
        <v>0.2331</v>
      </c>
      <c r="I731" s="20">
        <v>3.04E-2</v>
      </c>
      <c r="J731" s="20">
        <v>-9.0999999999999998E-2</v>
      </c>
      <c r="K731" s="20">
        <v>0.33090000000000003</v>
      </c>
      <c r="L731" s="20">
        <v>0.1065</v>
      </c>
      <c r="M731" s="20">
        <v>-6.9000000000000006E-2</v>
      </c>
      <c r="N731" s="20">
        <v>0.5847</v>
      </c>
      <c r="O731" s="20">
        <v>0.56489999999999996</v>
      </c>
      <c r="P731" s="20">
        <v>-6.8000000000000005E-2</v>
      </c>
      <c r="Q731" s="20">
        <v>0.32800000000000001</v>
      </c>
      <c r="R731" s="20">
        <v>0.29499999999999998</v>
      </c>
      <c r="S731" s="20">
        <v>1.0853999999999999</v>
      </c>
      <c r="T731" s="20">
        <v>-2.5999999999999999E-2</v>
      </c>
      <c r="U731" s="20">
        <v>1.8109</v>
      </c>
      <c r="V731" s="20">
        <v>0.20300000000000001</v>
      </c>
      <c r="W731" s="20">
        <v>2.2738999999999998</v>
      </c>
      <c r="X731" s="20">
        <v>0.497</v>
      </c>
      <c r="Y731" s="20">
        <v>2.5745</v>
      </c>
      <c r="Z731" s="20">
        <v>1.0429999999999999</v>
      </c>
      <c r="AA731" s="20">
        <v>3.2839999999999998</v>
      </c>
      <c r="AB731" s="20">
        <v>1.9910000000000001</v>
      </c>
    </row>
    <row r="732" spans="1:28">
      <c r="A732" s="2">
        <v>41904</v>
      </c>
      <c r="B732" s="20">
        <v>0.25</v>
      </c>
      <c r="C732" s="20">
        <v>0</v>
      </c>
      <c r="D732" s="20">
        <v>-0.12</v>
      </c>
      <c r="E732" s="20">
        <v>0.1545</v>
      </c>
      <c r="F732" s="20">
        <v>0</v>
      </c>
      <c r="G732" s="20">
        <v>-7.0000000000000007E-2</v>
      </c>
      <c r="H732" s="20">
        <v>0.2356</v>
      </c>
      <c r="I732" s="20">
        <v>2.0299999999999999E-2</v>
      </c>
      <c r="J732" s="20">
        <v>-8.5000000000000006E-2</v>
      </c>
      <c r="K732" s="20">
        <v>0.33040000000000003</v>
      </c>
      <c r="L732" s="20">
        <v>9.64E-2</v>
      </c>
      <c r="M732" s="20">
        <v>-6.9000000000000006E-2</v>
      </c>
      <c r="N732" s="20">
        <v>0.58169999999999999</v>
      </c>
      <c r="O732" s="20">
        <v>0.54869999999999997</v>
      </c>
      <c r="P732" s="20">
        <v>-6.6000000000000003E-2</v>
      </c>
      <c r="Q732" s="20">
        <v>0.34</v>
      </c>
      <c r="R732" s="20">
        <v>0.29899999999999999</v>
      </c>
      <c r="S732" s="20">
        <v>1.0588</v>
      </c>
      <c r="T732" s="20">
        <v>-2.9000000000000001E-2</v>
      </c>
      <c r="U732" s="20">
        <v>1.7810000000000001</v>
      </c>
      <c r="V732" s="20">
        <v>0.19400000000000001</v>
      </c>
      <c r="W732" s="20">
        <v>2.2492999999999999</v>
      </c>
      <c r="X732" s="20">
        <v>0.47299999999999998</v>
      </c>
      <c r="Y732" s="20">
        <v>2.5636000000000001</v>
      </c>
      <c r="Z732" s="20">
        <v>1.01</v>
      </c>
      <c r="AA732" s="20">
        <v>3.2890999999999999</v>
      </c>
      <c r="AB732" s="20">
        <v>1.946</v>
      </c>
    </row>
    <row r="733" spans="1:28">
      <c r="A733" s="2">
        <v>41905</v>
      </c>
      <c r="B733" s="20">
        <v>0.25</v>
      </c>
      <c r="C733" s="20">
        <v>0</v>
      </c>
      <c r="D733" s="20">
        <v>-0.11700000000000001</v>
      </c>
      <c r="E733" s="20">
        <v>0.1545</v>
      </c>
      <c r="F733" s="20">
        <v>1.01E-2</v>
      </c>
      <c r="G733" s="20">
        <v>-5.7000000000000002E-2</v>
      </c>
      <c r="H733" s="20">
        <v>0.2341</v>
      </c>
      <c r="I733" s="20">
        <v>3.04E-2</v>
      </c>
      <c r="J733" s="20">
        <v>-7.9000000000000001E-2</v>
      </c>
      <c r="K733" s="20">
        <v>0.32990000000000003</v>
      </c>
      <c r="L733" s="20">
        <v>9.1300000000000006E-2</v>
      </c>
      <c r="M733" s="20">
        <v>-5.8999999999999997E-2</v>
      </c>
      <c r="N733" s="20">
        <v>0.58120000000000005</v>
      </c>
      <c r="O733" s="20">
        <v>0.53659999999999997</v>
      </c>
      <c r="P733" s="20">
        <v>-4.8000000000000001E-2</v>
      </c>
      <c r="Q733" s="20">
        <v>0.35799999999999998</v>
      </c>
      <c r="R733" s="20">
        <v>0.32600000000000001</v>
      </c>
      <c r="S733" s="20">
        <v>1.0427999999999999</v>
      </c>
      <c r="T733" s="20">
        <v>-1.4999999999999999E-2</v>
      </c>
      <c r="U733" s="20">
        <v>1.7577</v>
      </c>
      <c r="V733" s="20">
        <v>0.20799999999999999</v>
      </c>
      <c r="W733" s="20">
        <v>2.2149000000000001</v>
      </c>
      <c r="X733" s="20">
        <v>0.48099999999999998</v>
      </c>
      <c r="Y733" s="20">
        <v>2.5274999999999999</v>
      </c>
      <c r="Z733" s="20">
        <v>1.0129999999999999</v>
      </c>
      <c r="AA733" s="20">
        <v>3.2463000000000002</v>
      </c>
      <c r="AB733" s="20">
        <v>1.931</v>
      </c>
    </row>
    <row r="734" spans="1:28">
      <c r="A734" s="2">
        <v>41906</v>
      </c>
      <c r="B734" s="20">
        <v>0.25</v>
      </c>
      <c r="C734" s="20">
        <v>0</v>
      </c>
      <c r="D734" s="20">
        <v>-0.104</v>
      </c>
      <c r="E734" s="20">
        <v>0.1535</v>
      </c>
      <c r="F734" s="20">
        <v>1.01E-2</v>
      </c>
      <c r="G734" s="20">
        <v>-6.7000000000000004E-2</v>
      </c>
      <c r="H734" s="20">
        <v>0.2351</v>
      </c>
      <c r="I734" s="20">
        <v>3.04E-2</v>
      </c>
      <c r="J734" s="20">
        <v>-8.4000000000000005E-2</v>
      </c>
      <c r="K734" s="20">
        <v>0.33115</v>
      </c>
      <c r="L734" s="20">
        <v>9.1300000000000006E-2</v>
      </c>
      <c r="M734" s="20">
        <v>-0.06</v>
      </c>
      <c r="N734" s="20">
        <v>0.5827</v>
      </c>
      <c r="O734" s="20">
        <v>0.58660000000000001</v>
      </c>
      <c r="P734" s="20">
        <v>-5.6000000000000001E-2</v>
      </c>
      <c r="Q734" s="20">
        <v>0.376</v>
      </c>
      <c r="R734" s="20">
        <v>0.32300000000000001</v>
      </c>
      <c r="S734" s="20">
        <v>1.0642</v>
      </c>
      <c r="T734" s="20">
        <v>-0.02</v>
      </c>
      <c r="U734" s="20">
        <v>1.7945</v>
      </c>
      <c r="V734" s="20">
        <v>0.20699999999999999</v>
      </c>
      <c r="W734" s="20">
        <v>2.2545000000000002</v>
      </c>
      <c r="X734" s="20">
        <v>0.47499999999999998</v>
      </c>
      <c r="Y734" s="20">
        <v>2.5636999999999999</v>
      </c>
      <c r="Z734" s="20">
        <v>1.004</v>
      </c>
      <c r="AA734" s="20">
        <v>3.2789999999999999</v>
      </c>
      <c r="AB734" s="20">
        <v>1.9239999999999999</v>
      </c>
    </row>
    <row r="735" spans="1:28">
      <c r="A735" s="2">
        <v>41907</v>
      </c>
      <c r="B735" s="20">
        <v>0.25</v>
      </c>
      <c r="C735" s="20">
        <v>-5.1000000000000004E-3</v>
      </c>
      <c r="D735" s="20">
        <v>-0.113</v>
      </c>
      <c r="E735" s="20">
        <v>0.1515</v>
      </c>
      <c r="F735" s="20">
        <v>5.1000000000000004E-3</v>
      </c>
      <c r="G735" s="20">
        <v>-0.05</v>
      </c>
      <c r="H735" s="20">
        <v>0.2336</v>
      </c>
      <c r="I735" s="20">
        <v>3.04E-2</v>
      </c>
      <c r="J735" s="20">
        <v>-0.08</v>
      </c>
      <c r="K735" s="20">
        <v>0.33139999999999997</v>
      </c>
      <c r="L735" s="20">
        <v>9.1300000000000006E-2</v>
      </c>
      <c r="M735" s="20">
        <v>-6.6000000000000003E-2</v>
      </c>
      <c r="N735" s="20">
        <v>0.58220000000000005</v>
      </c>
      <c r="O735" s="20">
        <v>0.55110000000000003</v>
      </c>
      <c r="P735" s="20">
        <v>-6.6000000000000003E-2</v>
      </c>
      <c r="Q735" s="20">
        <v>0.377</v>
      </c>
      <c r="R735" s="20">
        <v>0.32</v>
      </c>
      <c r="S735" s="20">
        <v>1.016</v>
      </c>
      <c r="T735" s="20">
        <v>-0.04</v>
      </c>
      <c r="U735" s="20">
        <v>1.7516</v>
      </c>
      <c r="V735" s="20">
        <v>0.17599999999999999</v>
      </c>
      <c r="W735" s="20">
        <v>2.1905000000000001</v>
      </c>
      <c r="X735" s="20">
        <v>0.44500000000000001</v>
      </c>
      <c r="Y735" s="20">
        <v>2.5022000000000002</v>
      </c>
      <c r="Z735" s="20">
        <v>0.97299999999999998</v>
      </c>
      <c r="AA735" s="20">
        <v>3.2115</v>
      </c>
      <c r="AB735" s="20">
        <v>1.9119999999999999</v>
      </c>
    </row>
    <row r="736" spans="1:28">
      <c r="A736" s="2">
        <v>41908</v>
      </c>
      <c r="B736" s="20">
        <v>0.25</v>
      </c>
      <c r="C736" s="20">
        <v>0</v>
      </c>
      <c r="D736" s="20">
        <v>-0.108</v>
      </c>
      <c r="E736" s="20">
        <v>0.154</v>
      </c>
      <c r="F736" s="20">
        <v>1.01E-2</v>
      </c>
      <c r="G736" s="20">
        <v>-7.5999999999999998E-2</v>
      </c>
      <c r="H736" s="20">
        <v>0.2331</v>
      </c>
      <c r="I736" s="20">
        <v>3.04E-2</v>
      </c>
      <c r="J736" s="20">
        <v>-8.5999999999999993E-2</v>
      </c>
      <c r="K736" s="20">
        <v>0.33040000000000003</v>
      </c>
      <c r="L736" s="20">
        <v>9.1300000000000006E-2</v>
      </c>
      <c r="M736" s="20">
        <v>-6.5000000000000002E-2</v>
      </c>
      <c r="N736" s="20">
        <v>0.57769999999999999</v>
      </c>
      <c r="O736" s="20">
        <v>0.57479999999999998</v>
      </c>
      <c r="P736" s="20">
        <v>-6.9000000000000006E-2</v>
      </c>
      <c r="Q736" s="20">
        <v>0.373</v>
      </c>
      <c r="R736" s="20">
        <v>0.33500000000000002</v>
      </c>
      <c r="S736" s="20">
        <v>1.0590999999999999</v>
      </c>
      <c r="T736" s="20">
        <v>-0.04</v>
      </c>
      <c r="U736" s="20">
        <v>1.7959000000000001</v>
      </c>
      <c r="V736" s="20">
        <v>0.17399999999999999</v>
      </c>
      <c r="W736" s="20">
        <v>2.2414000000000001</v>
      </c>
      <c r="X736" s="20">
        <v>0.443</v>
      </c>
      <c r="Y736" s="20">
        <v>2.5276000000000001</v>
      </c>
      <c r="Z736" s="20">
        <v>0.97199999999999998</v>
      </c>
      <c r="AA736" s="20">
        <v>3.214</v>
      </c>
      <c r="AB736" s="20">
        <v>1.887</v>
      </c>
    </row>
    <row r="737" spans="1:28">
      <c r="A737" s="2">
        <v>41911</v>
      </c>
      <c r="B737" s="20">
        <v>0.25</v>
      </c>
      <c r="C737" s="20">
        <v>-5.1000000000000004E-3</v>
      </c>
      <c r="D737" s="20">
        <v>-0.129</v>
      </c>
      <c r="E737" s="20">
        <v>0.1525</v>
      </c>
      <c r="F737" s="20">
        <v>5.1000000000000004E-3</v>
      </c>
      <c r="G737" s="20">
        <v>-7.1999999999999995E-2</v>
      </c>
      <c r="H737" s="20">
        <v>0.2351</v>
      </c>
      <c r="I737" s="20">
        <v>2.0299999999999999E-2</v>
      </c>
      <c r="J737" s="20">
        <v>-8.5999999999999993E-2</v>
      </c>
      <c r="K737" s="20">
        <v>0.33065</v>
      </c>
      <c r="L737" s="20">
        <v>9.64E-2</v>
      </c>
      <c r="M737" s="20">
        <v>-5.1999999999999998E-2</v>
      </c>
      <c r="N737" s="20">
        <v>0.58020000000000005</v>
      </c>
      <c r="O737" s="20">
        <v>0.57079999999999997</v>
      </c>
      <c r="P737" s="20">
        <v>-6.9000000000000006E-2</v>
      </c>
      <c r="Q737" s="20">
        <v>0.38200000000000001</v>
      </c>
      <c r="R737" s="20">
        <v>0.35899999999999999</v>
      </c>
      <c r="S737" s="20">
        <v>1.0322</v>
      </c>
      <c r="T737" s="20">
        <v>-4.2000000000000003E-2</v>
      </c>
      <c r="U737" s="20">
        <v>1.7566000000000002</v>
      </c>
      <c r="V737" s="20">
        <v>0.17</v>
      </c>
      <c r="W737" s="20">
        <v>2.1976</v>
      </c>
      <c r="X737" s="20">
        <v>0.437</v>
      </c>
      <c r="Y737" s="20">
        <v>2.4771000000000001</v>
      </c>
      <c r="Z737" s="20">
        <v>0.96399999999999997</v>
      </c>
      <c r="AA737" s="20">
        <v>3.1646999999999998</v>
      </c>
      <c r="AB737" s="20">
        <v>1.8759999999999999</v>
      </c>
    </row>
    <row r="738" spans="1:28">
      <c r="A738" s="2">
        <v>41912</v>
      </c>
      <c r="B738" s="20">
        <v>0.25</v>
      </c>
      <c r="C738" s="20">
        <v>1.01E-2</v>
      </c>
      <c r="D738" s="20">
        <v>-9.7000000000000003E-2</v>
      </c>
      <c r="E738" s="20">
        <v>0.1565</v>
      </c>
      <c r="F738" s="20">
        <v>1.52E-2</v>
      </c>
      <c r="G738" s="20">
        <v>-6.8000000000000005E-2</v>
      </c>
      <c r="H738" s="20">
        <v>0.2351</v>
      </c>
      <c r="I738" s="20">
        <v>3.04E-2</v>
      </c>
      <c r="J738" s="20">
        <v>-8.5999999999999993E-2</v>
      </c>
      <c r="K738" s="20">
        <v>0.33040000000000003</v>
      </c>
      <c r="L738" s="20">
        <v>9.64E-2</v>
      </c>
      <c r="M738" s="20">
        <v>-5.8999999999999997E-2</v>
      </c>
      <c r="N738" s="20">
        <v>0.5786</v>
      </c>
      <c r="O738" s="20">
        <v>0.56699999999999995</v>
      </c>
      <c r="P738" s="20">
        <v>-8.2000000000000003E-2</v>
      </c>
      <c r="Q738" s="20">
        <v>0.35799999999999998</v>
      </c>
      <c r="R738" s="20">
        <v>0.32300000000000001</v>
      </c>
      <c r="S738" s="20">
        <v>1.0376000000000001</v>
      </c>
      <c r="T738" s="20">
        <v>-5.6000000000000001E-2</v>
      </c>
      <c r="U738" s="20">
        <v>1.7566000000000002</v>
      </c>
      <c r="V738" s="20">
        <v>0.14799999999999999</v>
      </c>
      <c r="W738" s="20">
        <v>2.2025000000000001</v>
      </c>
      <c r="X738" s="20">
        <v>0.41699999999999998</v>
      </c>
      <c r="Y738" s="20">
        <v>2.4887999999999999</v>
      </c>
      <c r="Z738" s="20">
        <v>0.94699999999999995</v>
      </c>
      <c r="AA738" s="20">
        <v>3.1966999999999999</v>
      </c>
      <c r="AB738" s="20">
        <v>1.8719999999999999</v>
      </c>
    </row>
    <row r="739" spans="1:28">
      <c r="A739" s="2">
        <v>41913</v>
      </c>
      <c r="B739" s="20">
        <v>0.25</v>
      </c>
      <c r="C739" s="20">
        <v>5.1000000000000004E-3</v>
      </c>
      <c r="D739" s="20">
        <v>-0.15</v>
      </c>
      <c r="E739" s="20">
        <v>0.152</v>
      </c>
      <c r="F739" s="20">
        <v>1.01E-2</v>
      </c>
      <c r="G739" s="20">
        <v>-6.4000000000000001E-2</v>
      </c>
      <c r="H739" s="20">
        <v>0.2326</v>
      </c>
      <c r="I739" s="20">
        <v>3.5499999999999997E-2</v>
      </c>
      <c r="J739" s="20">
        <v>-8.8999999999999996E-2</v>
      </c>
      <c r="K739" s="20">
        <v>0.32469999999999999</v>
      </c>
      <c r="L739" s="20">
        <v>8.6199999999999999E-2</v>
      </c>
      <c r="M739" s="20">
        <v>-6.4000000000000001E-2</v>
      </c>
      <c r="N739" s="20">
        <v>0.5776</v>
      </c>
      <c r="O739" s="20">
        <v>0.51580000000000004</v>
      </c>
      <c r="P739" s="20">
        <v>-8.5000000000000006E-2</v>
      </c>
      <c r="Q739" s="20">
        <v>0.34499999999999997</v>
      </c>
      <c r="R739" s="20">
        <v>0.30599999999999999</v>
      </c>
      <c r="S739" s="20">
        <v>0.97040000000000004</v>
      </c>
      <c r="T739" s="20">
        <v>-6.7000000000000004E-2</v>
      </c>
      <c r="U739" s="20">
        <v>1.6698</v>
      </c>
      <c r="V739" s="20">
        <v>0.128</v>
      </c>
      <c r="W739" s="20">
        <v>2.1009000000000002</v>
      </c>
      <c r="X739" s="20">
        <v>0.38500000000000001</v>
      </c>
      <c r="Y739" s="20">
        <v>2.3856000000000002</v>
      </c>
      <c r="Z739" s="20">
        <v>0.90100000000000002</v>
      </c>
      <c r="AA739" s="20">
        <v>3.0918999999999999</v>
      </c>
      <c r="AB739" s="20">
        <v>1.827</v>
      </c>
    </row>
    <row r="740" spans="1:28">
      <c r="A740" s="2">
        <v>41914</v>
      </c>
      <c r="B740" s="20">
        <v>0.25</v>
      </c>
      <c r="C740" s="20">
        <v>5.1000000000000004E-3</v>
      </c>
      <c r="D740" s="20">
        <v>-0.12</v>
      </c>
      <c r="E740" s="20">
        <v>0.152</v>
      </c>
      <c r="F740" s="20">
        <v>1.01E-2</v>
      </c>
      <c r="G740" s="20">
        <v>-7.1999999999999995E-2</v>
      </c>
      <c r="H740" s="20">
        <v>0.23119999999999999</v>
      </c>
      <c r="I740" s="20">
        <v>3.5499999999999997E-2</v>
      </c>
      <c r="J740" s="20">
        <v>-8.8999999999999996E-2</v>
      </c>
      <c r="K740" s="20">
        <v>0.32379999999999998</v>
      </c>
      <c r="L740" s="20">
        <v>9.1300000000000006E-2</v>
      </c>
      <c r="M740" s="20">
        <v>-7.0000000000000007E-2</v>
      </c>
      <c r="N740" s="20">
        <v>0.56810000000000005</v>
      </c>
      <c r="O740" s="20">
        <v>0.52370000000000005</v>
      </c>
      <c r="P740" s="20">
        <v>-7.1999999999999995E-2</v>
      </c>
      <c r="Q740" s="20">
        <v>0.379</v>
      </c>
      <c r="R740" s="20">
        <v>0.32600000000000001</v>
      </c>
      <c r="S740" s="20">
        <v>0.97840000000000005</v>
      </c>
      <c r="T740" s="20">
        <v>-5.5E-2</v>
      </c>
      <c r="U740" s="20">
        <v>1.6844999999999999</v>
      </c>
      <c r="V740" s="20">
        <v>0.14499999999999999</v>
      </c>
      <c r="W740" s="20">
        <v>2.1297999999999999</v>
      </c>
      <c r="X740" s="20">
        <v>0.39300000000000002</v>
      </c>
      <c r="Y740" s="20">
        <v>2.4249999999999998</v>
      </c>
      <c r="Z740" s="20">
        <v>0.90200000000000002</v>
      </c>
      <c r="AA740" s="20">
        <v>3.1427</v>
      </c>
      <c r="AB740" s="20">
        <v>1.8199999999999998</v>
      </c>
    </row>
    <row r="741" spans="1:28">
      <c r="A741" s="2">
        <v>41915</v>
      </c>
      <c r="B741" s="20">
        <v>0.25</v>
      </c>
      <c r="C741" s="20">
        <v>5.1000000000000004E-3</v>
      </c>
      <c r="D741" s="20">
        <v>-0.113</v>
      </c>
      <c r="E741" s="20">
        <v>0.153</v>
      </c>
      <c r="F741" s="20">
        <v>5.1000000000000004E-3</v>
      </c>
      <c r="G741" s="20">
        <v>-7.2999999999999995E-2</v>
      </c>
      <c r="H741" s="20">
        <v>0.2316</v>
      </c>
      <c r="I741" s="20">
        <v>3.5499999999999997E-2</v>
      </c>
      <c r="J741" s="20">
        <v>-8.1000000000000003E-2</v>
      </c>
      <c r="K741" s="20">
        <v>0.32469999999999999</v>
      </c>
      <c r="L741" s="20">
        <v>9.1300000000000006E-2</v>
      </c>
      <c r="M741" s="20">
        <v>-6.4000000000000001E-2</v>
      </c>
      <c r="N741" s="20">
        <v>0.56910000000000005</v>
      </c>
      <c r="O741" s="20">
        <v>0.5575</v>
      </c>
      <c r="P741" s="20">
        <v>-6.7000000000000004E-2</v>
      </c>
      <c r="Q741" s="20">
        <v>0.379</v>
      </c>
      <c r="R741" s="20">
        <v>0.32400000000000001</v>
      </c>
      <c r="S741" s="20">
        <v>1.0297000000000001</v>
      </c>
      <c r="T741" s="20">
        <v>-4.3999999999999997E-2</v>
      </c>
      <c r="U741" s="20">
        <v>1.7221</v>
      </c>
      <c r="V741" s="20">
        <v>0.16300000000000001</v>
      </c>
      <c r="W741" s="20">
        <v>2.1516000000000002</v>
      </c>
      <c r="X741" s="20">
        <v>0.41899999999999998</v>
      </c>
      <c r="Y741" s="20">
        <v>2.4340000000000002</v>
      </c>
      <c r="Z741" s="20">
        <v>0.92500000000000004</v>
      </c>
      <c r="AA741" s="20">
        <v>3.1233</v>
      </c>
      <c r="AB741" s="20">
        <v>1.825</v>
      </c>
    </row>
    <row r="742" spans="1:28">
      <c r="A742" s="2">
        <v>41918</v>
      </c>
      <c r="B742" s="20">
        <v>0.25</v>
      </c>
      <c r="C742" s="20">
        <v>5.1000000000000004E-3</v>
      </c>
      <c r="D742" s="20">
        <v>-0.129</v>
      </c>
      <c r="E742" s="20">
        <v>0.153</v>
      </c>
      <c r="F742" s="20">
        <v>5.1000000000000004E-3</v>
      </c>
      <c r="G742" s="20">
        <v>-7.3999999999999996E-2</v>
      </c>
      <c r="H742" s="20">
        <v>0.2326</v>
      </c>
      <c r="I742" s="20">
        <v>3.5499999999999997E-2</v>
      </c>
      <c r="J742" s="20">
        <v>-8.2000000000000003E-2</v>
      </c>
      <c r="K742" s="20">
        <v>0.32640000000000002</v>
      </c>
      <c r="L742" s="20">
        <v>8.6199999999999999E-2</v>
      </c>
      <c r="M742" s="20">
        <v>-7.0000000000000007E-2</v>
      </c>
      <c r="N742" s="20">
        <v>0.57179999999999997</v>
      </c>
      <c r="O742" s="20">
        <v>0.53180000000000005</v>
      </c>
      <c r="P742" s="20">
        <v>-7.0000000000000007E-2</v>
      </c>
      <c r="Q742" s="20">
        <v>0.38500000000000001</v>
      </c>
      <c r="R742" s="20">
        <v>0.33800000000000002</v>
      </c>
      <c r="S742" s="20">
        <v>0.99450000000000005</v>
      </c>
      <c r="T742" s="20">
        <v>-4.9000000000000002E-2</v>
      </c>
      <c r="U742" s="20">
        <v>1.6924999999999999</v>
      </c>
      <c r="V742" s="20">
        <v>0.154</v>
      </c>
      <c r="W742" s="20">
        <v>2.1274000000000002</v>
      </c>
      <c r="X742" s="20">
        <v>0.40799999999999997</v>
      </c>
      <c r="Y742" s="20">
        <v>2.4196</v>
      </c>
      <c r="Z742" s="20">
        <v>0.90600000000000003</v>
      </c>
      <c r="AA742" s="20">
        <v>3.1273</v>
      </c>
      <c r="AB742" s="20">
        <v>1.8220000000000001</v>
      </c>
    </row>
    <row r="743" spans="1:28">
      <c r="A743" s="2">
        <v>41919</v>
      </c>
      <c r="B743" s="20">
        <v>0.25</v>
      </c>
      <c r="C743" s="20">
        <v>0</v>
      </c>
      <c r="D743" s="20">
        <v>-0.09</v>
      </c>
      <c r="E743" s="20">
        <v>0.1525</v>
      </c>
      <c r="F743" s="20">
        <v>5.1000000000000004E-3</v>
      </c>
      <c r="G743" s="20">
        <v>-5.1999999999999998E-2</v>
      </c>
      <c r="H743" s="20">
        <v>0.2311</v>
      </c>
      <c r="I743" s="20">
        <v>4.0599999999999997E-2</v>
      </c>
      <c r="J743" s="20">
        <v>-7.1999999999999995E-2</v>
      </c>
      <c r="K743" s="20">
        <v>0.32765</v>
      </c>
      <c r="L743" s="20">
        <v>8.6199999999999999E-2</v>
      </c>
      <c r="M743" s="20">
        <v>-5.8000000000000003E-2</v>
      </c>
      <c r="N743" s="20">
        <v>0.57130000000000003</v>
      </c>
      <c r="O743" s="20">
        <v>0.504</v>
      </c>
      <c r="P743" s="20">
        <v>-6.4000000000000001E-2</v>
      </c>
      <c r="Q743" s="20">
        <v>0.41699999999999998</v>
      </c>
      <c r="R743" s="20">
        <v>0.35499999999999998</v>
      </c>
      <c r="S743" s="20">
        <v>0.94320000000000004</v>
      </c>
      <c r="T743" s="20">
        <v>-4.2999999999999997E-2</v>
      </c>
      <c r="U743" s="20">
        <v>1.6221000000000001</v>
      </c>
      <c r="V743" s="20">
        <v>0.154</v>
      </c>
      <c r="W743" s="20">
        <v>2.0476999999999999</v>
      </c>
      <c r="X743" s="20">
        <v>0.40699999999999997</v>
      </c>
      <c r="Y743" s="20">
        <v>2.3391000000000002</v>
      </c>
      <c r="Z743" s="20">
        <v>0.90600000000000003</v>
      </c>
      <c r="AA743" s="20">
        <v>3.0464000000000002</v>
      </c>
      <c r="AB743" s="20">
        <v>1.8319999999999999</v>
      </c>
    </row>
    <row r="744" spans="1:28">
      <c r="A744" s="2">
        <v>41920</v>
      </c>
      <c r="B744" s="20">
        <v>0.25</v>
      </c>
      <c r="C744" s="20">
        <v>5.1000000000000004E-3</v>
      </c>
      <c r="D744" s="20">
        <v>-0.108</v>
      </c>
      <c r="E744" s="20">
        <v>0.15179999999999999</v>
      </c>
      <c r="F744" s="20">
        <v>0</v>
      </c>
      <c r="G744" s="20">
        <v>-7.6999999999999999E-2</v>
      </c>
      <c r="H744" s="20">
        <v>0.2291</v>
      </c>
      <c r="I744" s="20">
        <v>3.5499999999999997E-2</v>
      </c>
      <c r="J744" s="20">
        <v>-8.3000000000000004E-2</v>
      </c>
      <c r="K744" s="20">
        <v>0.32414999999999999</v>
      </c>
      <c r="L744" s="20">
        <v>8.1199999999999994E-2</v>
      </c>
      <c r="M744" s="20">
        <v>-5.6000000000000001E-2</v>
      </c>
      <c r="N744" s="20">
        <v>0.56730000000000003</v>
      </c>
      <c r="O744" s="20">
        <v>0.44829999999999998</v>
      </c>
      <c r="P744" s="20">
        <v>-6.5000000000000002E-2</v>
      </c>
      <c r="Q744" s="20">
        <v>0.44500000000000001</v>
      </c>
      <c r="R744" s="20">
        <v>0.38700000000000001</v>
      </c>
      <c r="S744" s="20">
        <v>0.90149999999999997</v>
      </c>
      <c r="T744" s="20">
        <v>-4.4999999999999998E-2</v>
      </c>
      <c r="U744" s="20">
        <v>1.5502</v>
      </c>
      <c r="V744" s="20">
        <v>0.157</v>
      </c>
      <c r="W744" s="20">
        <v>1.9971999999999999</v>
      </c>
      <c r="X744" s="20">
        <v>0.40400000000000003</v>
      </c>
      <c r="Y744" s="20">
        <v>2.3212999999999999</v>
      </c>
      <c r="Z744" s="20">
        <v>0.90700000000000003</v>
      </c>
      <c r="AA744" s="20">
        <v>3.0598999999999998</v>
      </c>
      <c r="AB744" s="20">
        <v>1.835</v>
      </c>
    </row>
    <row r="745" spans="1:28">
      <c r="A745" s="2">
        <v>41921</v>
      </c>
      <c r="B745" s="20">
        <v>0.25</v>
      </c>
      <c r="C745" s="20">
        <v>1.01E-2</v>
      </c>
      <c r="D745" s="20">
        <v>-0.09</v>
      </c>
      <c r="E745" s="20">
        <v>0.1527</v>
      </c>
      <c r="F745" s="20">
        <v>5.1000000000000004E-3</v>
      </c>
      <c r="G745" s="20">
        <v>-8.6999999999999994E-2</v>
      </c>
      <c r="H745" s="20">
        <v>0.2291</v>
      </c>
      <c r="I745" s="20">
        <v>3.5499999999999997E-2</v>
      </c>
      <c r="J745" s="20">
        <v>-0.08</v>
      </c>
      <c r="K745" s="20">
        <v>0.31940000000000002</v>
      </c>
      <c r="L745" s="20">
        <v>8.1199999999999994E-2</v>
      </c>
      <c r="M745" s="20">
        <v>-0.06</v>
      </c>
      <c r="N745" s="20">
        <v>0.55054999999999998</v>
      </c>
      <c r="O745" s="20">
        <v>0.44030000000000002</v>
      </c>
      <c r="P745" s="20">
        <v>-6.2E-2</v>
      </c>
      <c r="Q745" s="20">
        <v>0.44700000000000001</v>
      </c>
      <c r="R745" s="20">
        <v>0.41199999999999998</v>
      </c>
      <c r="S745" s="20">
        <v>0.90410000000000001</v>
      </c>
      <c r="T745" s="20">
        <v>-4.4999999999999998E-2</v>
      </c>
      <c r="U745" s="20">
        <v>1.5598000000000001</v>
      </c>
      <c r="V745" s="20">
        <v>0.154</v>
      </c>
      <c r="W745" s="20">
        <v>1.9971000000000001</v>
      </c>
      <c r="X745" s="20">
        <v>0.40200000000000002</v>
      </c>
      <c r="Y745" s="20">
        <v>2.3132999999999999</v>
      </c>
      <c r="Z745" s="20">
        <v>0.90600000000000003</v>
      </c>
      <c r="AA745" s="20">
        <v>3.0495999999999999</v>
      </c>
      <c r="AB745" s="20">
        <v>1.837</v>
      </c>
    </row>
    <row r="746" spans="1:28">
      <c r="A746" s="2">
        <v>41922</v>
      </c>
      <c r="B746" s="20">
        <v>0.25</v>
      </c>
      <c r="C746" s="20">
        <v>5.1000000000000004E-3</v>
      </c>
      <c r="D746" s="20">
        <v>-0.18</v>
      </c>
      <c r="E746" s="20">
        <v>0.15279999999999999</v>
      </c>
      <c r="F746" s="20">
        <v>5.1000000000000004E-3</v>
      </c>
      <c r="G746" s="20">
        <v>-8.2000000000000003E-2</v>
      </c>
      <c r="H746" s="20">
        <v>0.23</v>
      </c>
      <c r="I746" s="20">
        <v>3.5499999999999997E-2</v>
      </c>
      <c r="J746" s="20">
        <v>-7.6999999999999999E-2</v>
      </c>
      <c r="K746" s="20">
        <v>0.31979999999999997</v>
      </c>
      <c r="L746" s="20">
        <v>7.6100000000000001E-2</v>
      </c>
      <c r="M746" s="20">
        <v>-6.0999999999999999E-2</v>
      </c>
      <c r="N746" s="20">
        <v>0.55254999999999999</v>
      </c>
      <c r="O746" s="20">
        <v>0.4239</v>
      </c>
      <c r="P746" s="20">
        <v>-5.5E-2</v>
      </c>
      <c r="Q746" s="20">
        <v>0.42799999999999999</v>
      </c>
      <c r="R746" s="20">
        <v>0.38700000000000001</v>
      </c>
      <c r="S746" s="20">
        <v>0.87760000000000005</v>
      </c>
      <c r="T746" s="20">
        <v>-4.2000000000000003E-2</v>
      </c>
      <c r="U746" s="20">
        <v>1.5316999999999998</v>
      </c>
      <c r="V746" s="20">
        <v>0.152</v>
      </c>
      <c r="W746" s="20">
        <v>1.9681</v>
      </c>
      <c r="X746" s="20">
        <v>0.39</v>
      </c>
      <c r="Y746" s="20">
        <v>2.2804000000000002</v>
      </c>
      <c r="Z746" s="20">
        <v>0.88700000000000001</v>
      </c>
      <c r="AA746" s="20">
        <v>3.0124</v>
      </c>
      <c r="AB746" s="20">
        <v>1.8169999999999999</v>
      </c>
    </row>
    <row r="747" spans="1:28">
      <c r="A747" s="2">
        <v>41925</v>
      </c>
      <c r="B747" s="20">
        <v>0.25</v>
      </c>
      <c r="C747" s="20">
        <v>5.1000000000000004E-3</v>
      </c>
      <c r="D747" s="20">
        <v>-0.18</v>
      </c>
      <c r="E747" s="20">
        <v>0.15329999999999999</v>
      </c>
      <c r="F747" s="20">
        <v>5.1000000000000004E-3</v>
      </c>
      <c r="G747" s="20">
        <v>-0.10299999999999999</v>
      </c>
      <c r="H747" s="20">
        <v>0.2306</v>
      </c>
      <c r="I747" s="20">
        <v>3.5499999999999997E-2</v>
      </c>
      <c r="J747" s="20">
        <v>-7.0999999999999994E-2</v>
      </c>
      <c r="K747" s="20">
        <v>0.32105</v>
      </c>
      <c r="L747" s="20">
        <v>7.6100000000000001E-2</v>
      </c>
      <c r="M747" s="20">
        <v>-4.3999999999999997E-2</v>
      </c>
      <c r="N747" s="20">
        <v>0.54730000000000001</v>
      </c>
      <c r="O747" s="20">
        <v>0.4239</v>
      </c>
      <c r="P747" s="20">
        <v>-4.7E-2</v>
      </c>
      <c r="Q747" s="20">
        <v>0.42499999999999999</v>
      </c>
      <c r="R747" s="20">
        <v>0.36899999999999999</v>
      </c>
      <c r="S747" s="20">
        <v>0.87760000000000005</v>
      </c>
      <c r="T747" s="20">
        <v>-3.1E-2</v>
      </c>
      <c r="U747" s="20">
        <v>1.5316999999999998</v>
      </c>
      <c r="V747" s="20">
        <v>0.16600000000000001</v>
      </c>
      <c r="W747" s="20">
        <v>1.9681</v>
      </c>
      <c r="X747" s="20">
        <v>0.40100000000000002</v>
      </c>
      <c r="Y747" s="20">
        <v>2.2804000000000002</v>
      </c>
      <c r="Z747" s="20">
        <v>0.89500000000000002</v>
      </c>
      <c r="AA747" s="20">
        <v>3.0124</v>
      </c>
      <c r="AB747" s="20">
        <v>1.837</v>
      </c>
    </row>
    <row r="748" spans="1:28">
      <c r="A748" s="2">
        <v>41926</v>
      </c>
      <c r="B748" s="20">
        <v>0.25</v>
      </c>
      <c r="C748" s="20">
        <v>1.52E-2</v>
      </c>
      <c r="D748" s="20">
        <v>-0.18</v>
      </c>
      <c r="E748" s="20">
        <v>0.15179999999999999</v>
      </c>
      <c r="F748" s="20">
        <v>5.1000000000000004E-3</v>
      </c>
      <c r="G748" s="20">
        <v>-0.105</v>
      </c>
      <c r="H748" s="20">
        <v>0.2291</v>
      </c>
      <c r="I748" s="20">
        <v>3.04E-2</v>
      </c>
      <c r="J748" s="20">
        <v>-7.2999999999999995E-2</v>
      </c>
      <c r="K748" s="20">
        <v>0.32005</v>
      </c>
      <c r="L748" s="20">
        <v>6.59E-2</v>
      </c>
      <c r="M748" s="20">
        <v>-6.3E-2</v>
      </c>
      <c r="N748" s="20">
        <v>0.54205000000000003</v>
      </c>
      <c r="O748" s="20">
        <v>0.36780000000000002</v>
      </c>
      <c r="P748" s="20">
        <v>-5.1999999999999998E-2</v>
      </c>
      <c r="Q748" s="20">
        <v>0.438</v>
      </c>
      <c r="R748" s="20">
        <v>0.36499999999999999</v>
      </c>
      <c r="S748" s="20">
        <v>0.7984</v>
      </c>
      <c r="T748" s="20">
        <v>-4.2999999999999997E-2</v>
      </c>
      <c r="U748" s="20">
        <v>1.4403999999999999</v>
      </c>
      <c r="V748" s="20">
        <v>0.13900000000000001</v>
      </c>
      <c r="W748" s="20">
        <v>1.8772</v>
      </c>
      <c r="X748" s="20">
        <v>0.35599999999999998</v>
      </c>
      <c r="Y748" s="20">
        <v>2.1972999999999998</v>
      </c>
      <c r="Z748" s="20">
        <v>0.83799999999999997</v>
      </c>
      <c r="AA748" s="20">
        <v>2.9531000000000001</v>
      </c>
      <c r="AB748" s="20">
        <v>1.7589999999999999</v>
      </c>
    </row>
    <row r="749" spans="1:28">
      <c r="A749" s="2">
        <v>41927</v>
      </c>
      <c r="B749" s="20">
        <v>0.25</v>
      </c>
      <c r="C749" s="20">
        <v>5.1000000000000004E-3</v>
      </c>
      <c r="D749" s="20">
        <v>-0.18</v>
      </c>
      <c r="E749" s="20">
        <v>0.1535</v>
      </c>
      <c r="F749" s="20">
        <v>1.52E-2</v>
      </c>
      <c r="G749" s="20">
        <v>-0.127</v>
      </c>
      <c r="H749" s="20">
        <v>0.2281</v>
      </c>
      <c r="I749" s="20">
        <v>3.5499999999999997E-2</v>
      </c>
      <c r="J749" s="20">
        <v>-8.8999999999999996E-2</v>
      </c>
      <c r="K749" s="20">
        <v>0.32164999999999999</v>
      </c>
      <c r="L749" s="20">
        <v>6.59E-2</v>
      </c>
      <c r="M749" s="20">
        <v>-6.5000000000000002E-2</v>
      </c>
      <c r="N749" s="20">
        <v>0.5444</v>
      </c>
      <c r="O749" s="20">
        <v>0.30759999999999998</v>
      </c>
      <c r="P749" s="20">
        <v>-6.3E-2</v>
      </c>
      <c r="Q749" s="20">
        <v>0.53300000000000003</v>
      </c>
      <c r="R749" s="20">
        <v>0.41499999999999998</v>
      </c>
      <c r="S749" s="20">
        <v>0.71140000000000003</v>
      </c>
      <c r="T749" s="20">
        <v>-6.5000000000000002E-2</v>
      </c>
      <c r="U749" s="20">
        <v>1.3429</v>
      </c>
      <c r="V749" s="20">
        <v>9.8000000000000004E-2</v>
      </c>
      <c r="W749" s="20">
        <v>1.7890999999999999</v>
      </c>
      <c r="X749" s="20">
        <v>0.29099999999999998</v>
      </c>
      <c r="Y749" s="20">
        <v>2.1358000000000001</v>
      </c>
      <c r="Z749" s="20">
        <v>0.75600000000000001</v>
      </c>
      <c r="AA749" s="20">
        <v>2.9176000000000002</v>
      </c>
      <c r="AB749" s="20">
        <v>1.655</v>
      </c>
    </row>
    <row r="750" spans="1:28">
      <c r="A750" s="2">
        <v>41928</v>
      </c>
      <c r="B750" s="20">
        <v>0.25</v>
      </c>
      <c r="C750" s="20">
        <v>3.5499999999999997E-2</v>
      </c>
      <c r="D750" s="20">
        <v>-0.14599999999999999</v>
      </c>
      <c r="E750" s="20">
        <v>0.157</v>
      </c>
      <c r="F750" s="20">
        <v>2.53E-2</v>
      </c>
      <c r="G750" s="20">
        <v>-0.10100000000000001</v>
      </c>
      <c r="H750" s="20">
        <v>0.23075000000000001</v>
      </c>
      <c r="I750" s="20">
        <v>4.0599999999999997E-2</v>
      </c>
      <c r="J750" s="20">
        <v>-9.7000000000000003E-2</v>
      </c>
      <c r="K750" s="20">
        <v>0.32314999999999999</v>
      </c>
      <c r="L750" s="20">
        <v>9.64E-2</v>
      </c>
      <c r="M750" s="20">
        <v>-7.9000000000000001E-2</v>
      </c>
      <c r="N750" s="20">
        <v>0.54464999999999997</v>
      </c>
      <c r="O750" s="20">
        <v>0.34329999999999999</v>
      </c>
      <c r="P750" s="20">
        <v>-5.1999999999999998E-2</v>
      </c>
      <c r="Q750" s="20">
        <v>0.73699999999999999</v>
      </c>
      <c r="R750" s="20">
        <v>0.51100000000000001</v>
      </c>
      <c r="S750" s="20">
        <v>0.75600000000000001</v>
      </c>
      <c r="T750" s="20">
        <v>-3.5999999999999997E-2</v>
      </c>
      <c r="U750" s="20">
        <v>1.3799000000000001</v>
      </c>
      <c r="V750" s="20">
        <v>0.156</v>
      </c>
      <c r="W750" s="20">
        <v>1.8197999999999999</v>
      </c>
      <c r="X750" s="20">
        <v>0.35599999999999998</v>
      </c>
      <c r="Y750" s="20">
        <v>2.1558999999999999</v>
      </c>
      <c r="Z750" s="20">
        <v>0.82</v>
      </c>
      <c r="AA750" s="20">
        <v>2.9352999999999998</v>
      </c>
      <c r="AB750" s="20">
        <v>1.7149999999999999</v>
      </c>
    </row>
    <row r="751" spans="1:28">
      <c r="A751" s="2">
        <v>41929</v>
      </c>
      <c r="B751" s="20">
        <v>0.25</v>
      </c>
      <c r="C751" s="20">
        <v>2.0299999999999999E-2</v>
      </c>
      <c r="D751" s="20">
        <v>-0.15</v>
      </c>
      <c r="E751" s="20">
        <v>0.15720000000000001</v>
      </c>
      <c r="F751" s="20">
        <v>2.0299999999999999E-2</v>
      </c>
      <c r="G751" s="20">
        <v>-0.10199999999999999</v>
      </c>
      <c r="H751" s="20">
        <v>0.23135</v>
      </c>
      <c r="I751" s="20">
        <v>4.0599999999999997E-2</v>
      </c>
      <c r="J751" s="20">
        <v>-0.10100000000000001</v>
      </c>
      <c r="K751" s="20">
        <v>0.32300000000000001</v>
      </c>
      <c r="L751" s="20">
        <v>9.64E-2</v>
      </c>
      <c r="M751" s="20">
        <v>-7.3999999999999996E-2</v>
      </c>
      <c r="N751" s="20">
        <v>0.54690000000000005</v>
      </c>
      <c r="O751" s="20">
        <v>0.37090000000000001</v>
      </c>
      <c r="P751" s="20">
        <v>-5.1999999999999998E-2</v>
      </c>
      <c r="Q751" s="20">
        <v>0.60499999999999998</v>
      </c>
      <c r="R751" s="20">
        <v>0.47099999999999997</v>
      </c>
      <c r="S751" s="20">
        <v>0.78480000000000005</v>
      </c>
      <c r="T751" s="20">
        <v>-3.2000000000000001E-2</v>
      </c>
      <c r="U751" s="20">
        <v>1.4151</v>
      </c>
      <c r="V751" s="20">
        <v>0.16700000000000001</v>
      </c>
      <c r="W751" s="20">
        <v>1.8576000000000001</v>
      </c>
      <c r="X751" s="20">
        <v>0.38700000000000001</v>
      </c>
      <c r="Y751" s="20">
        <v>2.1936</v>
      </c>
      <c r="Z751" s="20">
        <v>0.85899999999999999</v>
      </c>
      <c r="AA751" s="20">
        <v>2.9678</v>
      </c>
      <c r="AB751" s="20">
        <v>1.77</v>
      </c>
    </row>
    <row r="752" spans="1:28">
      <c r="A752" s="2">
        <v>41932</v>
      </c>
      <c r="B752" s="20">
        <v>0.25</v>
      </c>
      <c r="C752" s="20">
        <v>2.53E-2</v>
      </c>
      <c r="D752" s="20">
        <v>-0.13900000000000001</v>
      </c>
      <c r="E752" s="20">
        <v>0.15570000000000001</v>
      </c>
      <c r="F752" s="20">
        <v>2.0299999999999999E-2</v>
      </c>
      <c r="G752" s="20">
        <v>-0.106</v>
      </c>
      <c r="H752" s="20">
        <v>0.2321</v>
      </c>
      <c r="I752" s="20">
        <v>4.0599999999999997E-2</v>
      </c>
      <c r="J752" s="20">
        <v>-0.10100000000000001</v>
      </c>
      <c r="K752" s="20">
        <v>0.32300000000000001</v>
      </c>
      <c r="L752" s="20">
        <v>9.1300000000000006E-2</v>
      </c>
      <c r="M752" s="20">
        <v>-7.1999999999999995E-2</v>
      </c>
      <c r="N752" s="20">
        <v>0.54715000000000003</v>
      </c>
      <c r="O752" s="20">
        <v>0.35049999999999998</v>
      </c>
      <c r="P752" s="20">
        <v>-6.3E-2</v>
      </c>
      <c r="Q752" s="20">
        <v>0.66400000000000003</v>
      </c>
      <c r="R752" s="20">
        <v>0.54500000000000004</v>
      </c>
      <c r="S752" s="20">
        <v>0.76880000000000004</v>
      </c>
      <c r="T752" s="20">
        <v>-4.5999999999999999E-2</v>
      </c>
      <c r="U752" s="20">
        <v>1.4052</v>
      </c>
      <c r="V752" s="20">
        <v>0.14499999999999999</v>
      </c>
      <c r="W752" s="20">
        <v>1.8527</v>
      </c>
      <c r="X752" s="20">
        <v>0.373</v>
      </c>
      <c r="Y752" s="20">
        <v>2.1909000000000001</v>
      </c>
      <c r="Z752" s="20">
        <v>0.84899999999999998</v>
      </c>
      <c r="AA752" s="20">
        <v>2.9655</v>
      </c>
      <c r="AB752" s="20">
        <v>1.77</v>
      </c>
    </row>
    <row r="753" spans="1:28">
      <c r="A753" s="2">
        <v>41933</v>
      </c>
      <c r="B753" s="20">
        <v>0.25</v>
      </c>
      <c r="C753" s="20">
        <v>2.53E-2</v>
      </c>
      <c r="D753" s="20">
        <v>-0.13800000000000001</v>
      </c>
      <c r="E753" s="20">
        <v>0.153</v>
      </c>
      <c r="F753" s="20">
        <v>1.01E-2</v>
      </c>
      <c r="G753" s="20">
        <v>-0.111</v>
      </c>
      <c r="H753" s="20">
        <v>0.2306</v>
      </c>
      <c r="I753" s="20">
        <v>5.0700000000000002E-2</v>
      </c>
      <c r="J753" s="20">
        <v>-8.7999999999999995E-2</v>
      </c>
      <c r="K753" s="20">
        <v>0.32324999999999998</v>
      </c>
      <c r="L753" s="20">
        <v>9.64E-2</v>
      </c>
      <c r="M753" s="20">
        <v>-6.7000000000000004E-2</v>
      </c>
      <c r="N753" s="20">
        <v>0.54115000000000002</v>
      </c>
      <c r="O753" s="20">
        <v>0.3624</v>
      </c>
      <c r="P753" s="20">
        <v>-0.05</v>
      </c>
      <c r="Q753" s="20">
        <v>0.61899999999999999</v>
      </c>
      <c r="R753" s="20">
        <v>0.495</v>
      </c>
      <c r="S753" s="20">
        <v>0.77400000000000002</v>
      </c>
      <c r="T753" s="20">
        <v>-2.8000000000000001E-2</v>
      </c>
      <c r="U753" s="20">
        <v>1.4278</v>
      </c>
      <c r="V753" s="20">
        <v>0.161</v>
      </c>
      <c r="W753" s="20">
        <v>1.8789</v>
      </c>
      <c r="X753" s="20">
        <v>0.39400000000000002</v>
      </c>
      <c r="Y753" s="20">
        <v>2.2217000000000002</v>
      </c>
      <c r="Z753" s="20">
        <v>0.871</v>
      </c>
      <c r="AA753" s="20">
        <v>2.9904000000000002</v>
      </c>
      <c r="AB753" s="20">
        <v>1.7909999999999999</v>
      </c>
    </row>
    <row r="754" spans="1:28">
      <c r="A754" s="2">
        <v>41934</v>
      </c>
      <c r="B754" s="20">
        <v>0.25</v>
      </c>
      <c r="C754" s="20">
        <v>3.04E-2</v>
      </c>
      <c r="D754" s="20">
        <v>-0.13100000000000001</v>
      </c>
      <c r="E754" s="20">
        <v>0.153</v>
      </c>
      <c r="F754" s="20">
        <v>1.52E-2</v>
      </c>
      <c r="G754" s="20">
        <v>-0.112</v>
      </c>
      <c r="H754" s="20">
        <v>0.23280000000000001</v>
      </c>
      <c r="I754" s="20">
        <v>5.0700000000000002E-2</v>
      </c>
      <c r="J754" s="20">
        <v>-8.6999999999999994E-2</v>
      </c>
      <c r="K754" s="20">
        <v>0.32314999999999999</v>
      </c>
      <c r="L754" s="20">
        <v>9.1300000000000006E-2</v>
      </c>
      <c r="M754" s="20">
        <v>-6.4000000000000001E-2</v>
      </c>
      <c r="N754" s="20">
        <v>0.54210000000000003</v>
      </c>
      <c r="O754" s="20">
        <v>0.35820000000000002</v>
      </c>
      <c r="P754" s="20">
        <v>-4.4999999999999998E-2</v>
      </c>
      <c r="Q754" s="20">
        <v>0.60599999999999998</v>
      </c>
      <c r="R754" s="20">
        <v>0.49299999999999999</v>
      </c>
      <c r="S754" s="20">
        <v>0.76859999999999995</v>
      </c>
      <c r="T754" s="20">
        <v>-2.8000000000000001E-2</v>
      </c>
      <c r="U754" s="20">
        <v>1.4259999999999999</v>
      </c>
      <c r="V754" s="20">
        <v>0.151</v>
      </c>
      <c r="W754" s="20">
        <v>1.8763999999999998</v>
      </c>
      <c r="X754" s="20">
        <v>0.39100000000000001</v>
      </c>
      <c r="Y754" s="20">
        <v>2.2164000000000001</v>
      </c>
      <c r="Z754" s="20">
        <v>0.871</v>
      </c>
      <c r="AA754" s="20">
        <v>2.9904000000000002</v>
      </c>
      <c r="AB754" s="20">
        <v>1.792</v>
      </c>
    </row>
    <row r="755" spans="1:28">
      <c r="A755" s="2">
        <v>41935</v>
      </c>
      <c r="B755" s="20">
        <v>0.25</v>
      </c>
      <c r="C755" s="20">
        <v>1.01E-2</v>
      </c>
      <c r="D755" s="20">
        <v>-0.13200000000000001</v>
      </c>
      <c r="E755" s="20">
        <v>0.152</v>
      </c>
      <c r="F755" s="20">
        <v>5.1000000000000004E-3</v>
      </c>
      <c r="G755" s="20">
        <v>-0.112</v>
      </c>
      <c r="H755" s="20">
        <v>0.2336</v>
      </c>
      <c r="I755" s="20">
        <v>4.5600000000000002E-2</v>
      </c>
      <c r="J755" s="20">
        <v>-0.09</v>
      </c>
      <c r="K755" s="20">
        <v>0.32369999999999999</v>
      </c>
      <c r="L755" s="20">
        <v>9.64E-2</v>
      </c>
      <c r="M755" s="20">
        <v>-5.7000000000000002E-2</v>
      </c>
      <c r="N755" s="20">
        <v>0.54359999999999997</v>
      </c>
      <c r="O755" s="20">
        <v>0.38629999999999998</v>
      </c>
      <c r="P755" s="20">
        <v>-4.4999999999999998E-2</v>
      </c>
      <c r="Q755" s="20">
        <v>0.61399999999999999</v>
      </c>
      <c r="R755" s="20">
        <v>0.499</v>
      </c>
      <c r="S755" s="20">
        <v>0.81910000000000005</v>
      </c>
      <c r="T755" s="20">
        <v>-2.1000000000000001E-2</v>
      </c>
      <c r="U755" s="20">
        <v>1.4927999999999999</v>
      </c>
      <c r="V755" s="20">
        <v>0.16700000000000001</v>
      </c>
      <c r="W755" s="20">
        <v>1.9386000000000001</v>
      </c>
      <c r="X755" s="20">
        <v>0.41199999999999998</v>
      </c>
      <c r="Y755" s="20">
        <v>2.2711999999999999</v>
      </c>
      <c r="Z755" s="20">
        <v>0.90200000000000002</v>
      </c>
      <c r="AA755" s="20">
        <v>3.0430999999999999</v>
      </c>
      <c r="AB755" s="20">
        <v>1.83</v>
      </c>
    </row>
    <row r="756" spans="1:28">
      <c r="A756" s="2">
        <v>41936</v>
      </c>
      <c r="B756" s="20">
        <v>0.25</v>
      </c>
      <c r="C756" s="20">
        <v>1.01E-2</v>
      </c>
      <c r="D756" s="20">
        <v>-0.112</v>
      </c>
      <c r="E756" s="20">
        <v>0.152</v>
      </c>
      <c r="F756" s="20">
        <v>5.1000000000000004E-3</v>
      </c>
      <c r="G756" s="20">
        <v>-9.8000000000000004E-2</v>
      </c>
      <c r="H756" s="20">
        <v>0.2331</v>
      </c>
      <c r="I756" s="20">
        <v>5.0700000000000002E-2</v>
      </c>
      <c r="J756" s="20">
        <v>-8.5000000000000006E-2</v>
      </c>
      <c r="K756" s="20">
        <v>0.32290000000000002</v>
      </c>
      <c r="L756" s="20">
        <v>9.1300000000000006E-2</v>
      </c>
      <c r="M756" s="20">
        <v>-6.9000000000000006E-2</v>
      </c>
      <c r="N756" s="20">
        <v>0.54254999999999998</v>
      </c>
      <c r="O756" s="20">
        <v>0.38590000000000002</v>
      </c>
      <c r="P756" s="20">
        <v>-3.6999999999999998E-2</v>
      </c>
      <c r="Q756" s="20">
        <v>0.65300000000000002</v>
      </c>
      <c r="R756" s="20">
        <v>0.502</v>
      </c>
      <c r="S756" s="20">
        <v>0.81359999999999999</v>
      </c>
      <c r="T756" s="20">
        <v>-1.4E-2</v>
      </c>
      <c r="U756" s="20">
        <v>1.4956</v>
      </c>
      <c r="V756" s="20">
        <v>0.17100000000000001</v>
      </c>
      <c r="W756" s="20">
        <v>1.9407999999999999</v>
      </c>
      <c r="X756" s="20">
        <v>0.40799999999999997</v>
      </c>
      <c r="Y756" s="20">
        <v>2.2685</v>
      </c>
      <c r="Z756" s="20">
        <v>0.89200000000000002</v>
      </c>
      <c r="AA756" s="20">
        <v>3.0423</v>
      </c>
      <c r="AB756" s="20">
        <v>1.8159999999999998</v>
      </c>
    </row>
    <row r="757" spans="1:28">
      <c r="A757" s="2">
        <v>41939</v>
      </c>
      <c r="B757" s="20">
        <v>0.25</v>
      </c>
      <c r="C757" s="20">
        <v>1.52E-2</v>
      </c>
      <c r="D757" s="20">
        <v>-0.129</v>
      </c>
      <c r="E757" s="20">
        <v>0.1525</v>
      </c>
      <c r="F757" s="20">
        <v>5.1000000000000004E-3</v>
      </c>
      <c r="G757" s="20">
        <v>-0.107</v>
      </c>
      <c r="H757" s="20">
        <v>0.2326</v>
      </c>
      <c r="I757" s="20">
        <v>5.0700000000000002E-2</v>
      </c>
      <c r="J757" s="20">
        <v>-9.6000000000000002E-2</v>
      </c>
      <c r="K757" s="20">
        <v>0.32264999999999999</v>
      </c>
      <c r="L757" s="20">
        <v>9.64E-2</v>
      </c>
      <c r="M757" s="20">
        <v>-6.5000000000000002E-2</v>
      </c>
      <c r="N757" s="20">
        <v>0.54179999999999995</v>
      </c>
      <c r="O757" s="20">
        <v>0.38159999999999999</v>
      </c>
      <c r="P757" s="20">
        <v>-4.4999999999999998E-2</v>
      </c>
      <c r="Q757" s="20">
        <v>0.66400000000000003</v>
      </c>
      <c r="R757" s="20">
        <v>0.495</v>
      </c>
      <c r="S757" s="20">
        <v>0.80549999999999999</v>
      </c>
      <c r="T757" s="20">
        <v>-2.1999999999999999E-2</v>
      </c>
      <c r="U757" s="20">
        <v>1.4873000000000001</v>
      </c>
      <c r="V757" s="20">
        <v>0.157</v>
      </c>
      <c r="W757" s="20">
        <v>1.9311</v>
      </c>
      <c r="X757" s="20">
        <v>0.39</v>
      </c>
      <c r="Y757" s="20">
        <v>2.2605</v>
      </c>
      <c r="Z757" s="20">
        <v>0.86799999999999999</v>
      </c>
      <c r="AA757" s="20">
        <v>3.0367999999999999</v>
      </c>
      <c r="AB757" s="20">
        <v>1.7789999999999999</v>
      </c>
    </row>
    <row r="758" spans="1:28">
      <c r="A758" s="2">
        <v>41940</v>
      </c>
      <c r="B758" s="20">
        <v>0.25</v>
      </c>
      <c r="C758" s="20">
        <v>5.1000000000000004E-3</v>
      </c>
      <c r="D758" s="20">
        <v>-0.127</v>
      </c>
      <c r="E758" s="20">
        <v>0.1535</v>
      </c>
      <c r="F758" s="20">
        <v>1.01E-2</v>
      </c>
      <c r="G758" s="20">
        <v>-0.112</v>
      </c>
      <c r="H758" s="20">
        <v>0.2326</v>
      </c>
      <c r="I758" s="20">
        <v>4.5600000000000002E-2</v>
      </c>
      <c r="J758" s="20">
        <v>-0.11</v>
      </c>
      <c r="K758" s="20">
        <v>0.32390000000000002</v>
      </c>
      <c r="L758" s="20">
        <v>9.64E-2</v>
      </c>
      <c r="M758" s="20">
        <v>-5.0999999999999997E-2</v>
      </c>
      <c r="N758" s="20">
        <v>0.54154999999999998</v>
      </c>
      <c r="O758" s="20">
        <v>0.39369999999999999</v>
      </c>
      <c r="P758" s="20">
        <v>-4.8000000000000001E-2</v>
      </c>
      <c r="Q758" s="20">
        <v>0.66600000000000004</v>
      </c>
      <c r="R758" s="20">
        <v>0.50900000000000001</v>
      </c>
      <c r="S758" s="20">
        <v>0.82950000000000002</v>
      </c>
      <c r="T758" s="20">
        <v>-1.6E-2</v>
      </c>
      <c r="U758" s="20">
        <v>1.5150999999999999</v>
      </c>
      <c r="V758" s="20">
        <v>0.16500000000000001</v>
      </c>
      <c r="W758" s="20">
        <v>1.9647999999999999</v>
      </c>
      <c r="X758" s="20">
        <v>0.39800000000000002</v>
      </c>
      <c r="Y758" s="20">
        <v>2.2959999999999998</v>
      </c>
      <c r="Z758" s="20">
        <v>0.877</v>
      </c>
      <c r="AA758" s="20">
        <v>3.0678000000000001</v>
      </c>
      <c r="AB758" s="20">
        <v>1.784</v>
      </c>
    </row>
    <row r="759" spans="1:28">
      <c r="A759" s="2">
        <v>41941</v>
      </c>
      <c r="B759" s="20">
        <v>0.25</v>
      </c>
      <c r="C759" s="20">
        <v>5.1000000000000004E-3</v>
      </c>
      <c r="D759" s="20">
        <v>-0.13200000000000001</v>
      </c>
      <c r="E759" s="20">
        <v>0.154</v>
      </c>
      <c r="F759" s="20">
        <v>1.01E-2</v>
      </c>
      <c r="G759" s="20">
        <v>-0.11700000000000001</v>
      </c>
      <c r="H759" s="20">
        <v>0.2326</v>
      </c>
      <c r="I759" s="20">
        <v>6.0900000000000003E-2</v>
      </c>
      <c r="J759" s="20">
        <v>-0.108</v>
      </c>
      <c r="K759" s="20">
        <v>0.32464999999999999</v>
      </c>
      <c r="L759" s="20">
        <v>0.10150000000000001</v>
      </c>
      <c r="M759" s="20">
        <v>-5.7000000000000002E-2</v>
      </c>
      <c r="N759" s="20">
        <v>0.54179999999999995</v>
      </c>
      <c r="O759" s="20">
        <v>0.48110000000000003</v>
      </c>
      <c r="P759" s="20">
        <v>-0.04</v>
      </c>
      <c r="Q759" s="20">
        <v>0.65900000000000003</v>
      </c>
      <c r="R759" s="20">
        <v>0.53500000000000003</v>
      </c>
      <c r="S759" s="20">
        <v>0.90180000000000005</v>
      </c>
      <c r="T759" s="20">
        <v>-7.0000000000000001E-3</v>
      </c>
      <c r="U759" s="20">
        <v>1.5840999999999998</v>
      </c>
      <c r="V759" s="20">
        <v>0.17599999999999999</v>
      </c>
      <c r="W759" s="20">
        <v>2.0106000000000002</v>
      </c>
      <c r="X759" s="20">
        <v>0.41399999999999998</v>
      </c>
      <c r="Y759" s="20">
        <v>2.3174000000000001</v>
      </c>
      <c r="Z759" s="20">
        <v>0.89800000000000002</v>
      </c>
      <c r="AA759" s="20">
        <v>3.0495000000000001</v>
      </c>
      <c r="AB759" s="20">
        <v>1.8080000000000001</v>
      </c>
    </row>
    <row r="760" spans="1:28">
      <c r="A760" s="2">
        <v>41942</v>
      </c>
      <c r="B760" s="20">
        <v>0.25</v>
      </c>
      <c r="C760" s="20">
        <v>0</v>
      </c>
      <c r="D760" s="20">
        <v>-0.125</v>
      </c>
      <c r="E760" s="20">
        <v>0.15670000000000001</v>
      </c>
      <c r="F760" s="20">
        <v>5.1000000000000004E-3</v>
      </c>
      <c r="G760" s="20">
        <v>-0.121</v>
      </c>
      <c r="H760" s="20">
        <v>0.23235</v>
      </c>
      <c r="I760" s="20">
        <v>5.0700000000000002E-2</v>
      </c>
      <c r="J760" s="20">
        <v>-0.112</v>
      </c>
      <c r="K760" s="20">
        <v>0.32865</v>
      </c>
      <c r="L760" s="20">
        <v>0.10150000000000001</v>
      </c>
      <c r="M760" s="20">
        <v>-5.8999999999999997E-2</v>
      </c>
      <c r="N760" s="20">
        <v>0.55579999999999996</v>
      </c>
      <c r="O760" s="20">
        <v>0.46929999999999999</v>
      </c>
      <c r="P760" s="20">
        <v>-4.2999999999999997E-2</v>
      </c>
      <c r="Q760" s="20">
        <v>0.75900000000000001</v>
      </c>
      <c r="R760" s="20">
        <v>0.55000000000000004</v>
      </c>
      <c r="S760" s="20">
        <v>0.88839999999999997</v>
      </c>
      <c r="T760" s="20">
        <v>-2.3E-2</v>
      </c>
      <c r="U760" s="20">
        <v>1.5718000000000001</v>
      </c>
      <c r="V760" s="20">
        <v>0.14099999999999999</v>
      </c>
      <c r="W760" s="20">
        <v>1.9961</v>
      </c>
      <c r="X760" s="20">
        <v>0.36899999999999999</v>
      </c>
      <c r="Y760" s="20">
        <v>2.3058000000000001</v>
      </c>
      <c r="Z760" s="20">
        <v>0.84499999999999997</v>
      </c>
      <c r="AA760" s="20">
        <v>3.0463</v>
      </c>
      <c r="AB760" s="20">
        <v>1.7469999999999999</v>
      </c>
    </row>
    <row r="761" spans="1:28">
      <c r="A761" s="2">
        <v>41943</v>
      </c>
      <c r="B761" s="20">
        <v>0.25</v>
      </c>
      <c r="C761" s="20">
        <v>-5.1000000000000004E-3</v>
      </c>
      <c r="D761" s="20">
        <v>-0.13100000000000001</v>
      </c>
      <c r="E761" s="20">
        <v>0.15590000000000001</v>
      </c>
      <c r="F761" s="20">
        <v>5.1000000000000004E-3</v>
      </c>
      <c r="G761" s="20">
        <v>-0.123</v>
      </c>
      <c r="H761" s="20">
        <v>0.2321</v>
      </c>
      <c r="I761" s="20">
        <v>4.5600000000000002E-2</v>
      </c>
      <c r="J761" s="20">
        <v>-0.11899999999999999</v>
      </c>
      <c r="K761" s="20">
        <v>0.32790000000000002</v>
      </c>
      <c r="L761" s="20">
        <v>9.1300000000000006E-2</v>
      </c>
      <c r="M761" s="20">
        <v>-6.0999999999999999E-2</v>
      </c>
      <c r="N761" s="20">
        <v>0.55379999999999996</v>
      </c>
      <c r="O761" s="20">
        <v>0.4914</v>
      </c>
      <c r="P761" s="20">
        <v>-5.6000000000000001E-2</v>
      </c>
      <c r="Q761" s="20">
        <v>0.69199999999999995</v>
      </c>
      <c r="R761" s="20">
        <v>0.53600000000000003</v>
      </c>
      <c r="S761" s="20">
        <v>0.92069999999999996</v>
      </c>
      <c r="T761" s="20">
        <v>-3.5000000000000003E-2</v>
      </c>
      <c r="U761" s="20">
        <v>1.6095000000000002</v>
      </c>
      <c r="V761" s="20">
        <v>0.127</v>
      </c>
      <c r="W761" s="20">
        <v>2.0385</v>
      </c>
      <c r="X761" s="20">
        <v>0.36</v>
      </c>
      <c r="Y761" s="20">
        <v>2.3353000000000002</v>
      </c>
      <c r="Z761" s="20">
        <v>0.84099999999999997</v>
      </c>
      <c r="AA761" s="20">
        <v>3.0661999999999998</v>
      </c>
      <c r="AB761" s="20">
        <v>1.7589999999999999</v>
      </c>
    </row>
    <row r="762" spans="1:28">
      <c r="A762" s="2">
        <v>41946</v>
      </c>
      <c r="B762" s="20">
        <v>0.25</v>
      </c>
      <c r="C762" s="20">
        <v>2.53E-2</v>
      </c>
      <c r="D762" s="20">
        <v>-0.129</v>
      </c>
      <c r="E762" s="20">
        <v>0.1555</v>
      </c>
      <c r="F762" s="20">
        <v>5.1000000000000004E-3</v>
      </c>
      <c r="G762" s="20">
        <v>-0.124</v>
      </c>
      <c r="H762" s="20">
        <v>0.23235</v>
      </c>
      <c r="I762" s="20">
        <v>4.0599999999999997E-2</v>
      </c>
      <c r="J762" s="20">
        <v>-0.11700000000000001</v>
      </c>
      <c r="K762" s="20">
        <v>0.32790000000000002</v>
      </c>
      <c r="L762" s="20">
        <v>9.1300000000000006E-2</v>
      </c>
      <c r="M762" s="20">
        <v>-5.3999999999999999E-2</v>
      </c>
      <c r="N762" s="20">
        <v>0.55579999999999996</v>
      </c>
      <c r="O762" s="20">
        <v>0.51139999999999997</v>
      </c>
      <c r="P762" s="20">
        <v>-4.8000000000000001E-2</v>
      </c>
      <c r="Q762" s="20">
        <v>0.69699999999999995</v>
      </c>
      <c r="R762" s="20">
        <v>0.52400000000000002</v>
      </c>
      <c r="S762" s="20">
        <v>0.93969999999999998</v>
      </c>
      <c r="T762" s="20">
        <v>-2.1999999999999999E-2</v>
      </c>
      <c r="U762" s="20">
        <v>1.6276999999999999</v>
      </c>
      <c r="V762" s="20">
        <v>0.14399999999999999</v>
      </c>
      <c r="W762" s="20">
        <v>2.0482</v>
      </c>
      <c r="X762" s="20">
        <v>0.376</v>
      </c>
      <c r="Y762" s="20">
        <v>2.3425000000000002</v>
      </c>
      <c r="Z762" s="20">
        <v>0.85299999999999998</v>
      </c>
      <c r="AA762" s="20">
        <v>3.0638000000000001</v>
      </c>
      <c r="AB762" s="20">
        <v>1.7810000000000001</v>
      </c>
    </row>
    <row r="763" spans="1:28">
      <c r="A763" s="2">
        <v>41947</v>
      </c>
      <c r="B763" s="20">
        <v>0.25</v>
      </c>
      <c r="C763" s="20">
        <v>3.5499999999999997E-2</v>
      </c>
      <c r="D763" s="20">
        <v>-0.13500000000000001</v>
      </c>
      <c r="E763" s="20">
        <v>0.1555</v>
      </c>
      <c r="F763" s="20">
        <v>2.0299999999999999E-2</v>
      </c>
      <c r="G763" s="20">
        <v>-0.113</v>
      </c>
      <c r="H763" s="20">
        <v>0.23185</v>
      </c>
      <c r="I763" s="20">
        <v>5.5800000000000002E-2</v>
      </c>
      <c r="J763" s="20">
        <v>-0.128</v>
      </c>
      <c r="K763" s="20">
        <v>0.32615</v>
      </c>
      <c r="L763" s="20">
        <v>9.1300000000000006E-2</v>
      </c>
      <c r="M763" s="20">
        <v>-5.8000000000000003E-2</v>
      </c>
      <c r="N763" s="20">
        <v>0.55579999999999996</v>
      </c>
      <c r="O763" s="20">
        <v>0.51160000000000005</v>
      </c>
      <c r="P763" s="20">
        <v>-5.3999999999999999E-2</v>
      </c>
      <c r="Q763" s="20">
        <v>0.72299999999999998</v>
      </c>
      <c r="R763" s="20">
        <v>0.501</v>
      </c>
      <c r="S763" s="20">
        <v>0.94240000000000002</v>
      </c>
      <c r="T763" s="20">
        <v>-3.5999999999999997E-2</v>
      </c>
      <c r="U763" s="20">
        <v>1.6244000000000001</v>
      </c>
      <c r="V763" s="20">
        <v>0.11700000000000001</v>
      </c>
      <c r="W763" s="20">
        <v>2.0434000000000001</v>
      </c>
      <c r="X763" s="20">
        <v>0.33600000000000002</v>
      </c>
      <c r="Y763" s="20">
        <v>2.3334999999999999</v>
      </c>
      <c r="Z763" s="20">
        <v>0.80700000000000005</v>
      </c>
      <c r="AA763" s="20">
        <v>3.0478000000000001</v>
      </c>
      <c r="AB763" s="20">
        <v>1.7290000000000001</v>
      </c>
    </row>
    <row r="764" spans="1:28">
      <c r="A764" s="2">
        <v>41948</v>
      </c>
      <c r="B764" s="20">
        <v>0.25</v>
      </c>
      <c r="C764" s="20">
        <v>3.04E-2</v>
      </c>
      <c r="D764" s="20">
        <v>-0.13300000000000001</v>
      </c>
      <c r="E764" s="20">
        <v>0.1555</v>
      </c>
      <c r="F764" s="20">
        <v>2.0299999999999999E-2</v>
      </c>
      <c r="G764" s="20">
        <v>-0.11</v>
      </c>
      <c r="H764" s="20">
        <v>0.23185</v>
      </c>
      <c r="I764" s="20">
        <v>5.0700000000000002E-2</v>
      </c>
      <c r="J764" s="20">
        <v>-0.128</v>
      </c>
      <c r="K764" s="20">
        <v>0.32590000000000002</v>
      </c>
      <c r="L764" s="20">
        <v>9.1300000000000006E-2</v>
      </c>
      <c r="M764" s="20">
        <v>-5.6000000000000001E-2</v>
      </c>
      <c r="N764" s="20">
        <v>0.55779999999999996</v>
      </c>
      <c r="O764" s="20">
        <v>0.52170000000000005</v>
      </c>
      <c r="P764" s="20">
        <v>-5.8999999999999997E-2</v>
      </c>
      <c r="Q764" s="20">
        <v>0.71199999999999997</v>
      </c>
      <c r="R764" s="20">
        <v>0.50600000000000001</v>
      </c>
      <c r="S764" s="20">
        <v>0.95330000000000004</v>
      </c>
      <c r="T764" s="20">
        <v>-3.6999999999999998E-2</v>
      </c>
      <c r="U764" s="20">
        <v>1.6311</v>
      </c>
      <c r="V764" s="20">
        <v>0.122</v>
      </c>
      <c r="W764" s="20">
        <v>2.0482</v>
      </c>
      <c r="X764" s="20">
        <v>0.34499999999999997</v>
      </c>
      <c r="Y764" s="20">
        <v>2.3424</v>
      </c>
      <c r="Z764" s="20">
        <v>0.82699999999999996</v>
      </c>
      <c r="AA764" s="20">
        <v>3.0590000000000002</v>
      </c>
      <c r="AB764" s="20">
        <v>1.766</v>
      </c>
    </row>
    <row r="765" spans="1:28">
      <c r="A765" s="2">
        <v>41949</v>
      </c>
      <c r="B765" s="20">
        <v>0.25</v>
      </c>
      <c r="C765" s="20">
        <v>3.04E-2</v>
      </c>
      <c r="D765" s="20">
        <v>-0.13500000000000001</v>
      </c>
      <c r="E765" s="20">
        <v>0.1555</v>
      </c>
      <c r="F765" s="20">
        <v>2.0299999999999999E-2</v>
      </c>
      <c r="G765" s="20">
        <v>-0.105</v>
      </c>
      <c r="H765" s="20">
        <v>0.2316</v>
      </c>
      <c r="I765" s="20">
        <v>5.0700000000000002E-2</v>
      </c>
      <c r="J765" s="20">
        <v>-0.127</v>
      </c>
      <c r="K765" s="20">
        <v>0.32665</v>
      </c>
      <c r="L765" s="20">
        <v>9.64E-2</v>
      </c>
      <c r="M765" s="20">
        <v>-6.0999999999999999E-2</v>
      </c>
      <c r="N765" s="20">
        <v>0.55779999999999996</v>
      </c>
      <c r="O765" s="20">
        <v>0.54969999999999997</v>
      </c>
      <c r="P765" s="20">
        <v>-5.8999999999999997E-2</v>
      </c>
      <c r="Q765" s="20">
        <v>0.67100000000000004</v>
      </c>
      <c r="R765" s="20">
        <v>0.46899999999999997</v>
      </c>
      <c r="S765" s="20">
        <v>0.99399999999999999</v>
      </c>
      <c r="T765" s="20">
        <v>-0.04</v>
      </c>
      <c r="U765" s="20">
        <v>1.6739999999999999</v>
      </c>
      <c r="V765" s="20">
        <v>0.11899999999999999</v>
      </c>
      <c r="W765" s="20">
        <v>2.0918000000000001</v>
      </c>
      <c r="X765" s="20">
        <v>0.34</v>
      </c>
      <c r="Y765" s="20">
        <v>2.3856000000000002</v>
      </c>
      <c r="Z765" s="20">
        <v>0.82799999999999996</v>
      </c>
      <c r="AA765" s="20">
        <v>3.1030000000000002</v>
      </c>
      <c r="AB765" s="20">
        <v>1.772</v>
      </c>
    </row>
    <row r="766" spans="1:28">
      <c r="A766" s="2">
        <v>41950</v>
      </c>
      <c r="B766" s="20">
        <v>0.25</v>
      </c>
      <c r="C766" s="20">
        <v>3.04E-2</v>
      </c>
      <c r="D766" s="20">
        <v>-0.14399999999999999</v>
      </c>
      <c r="E766" s="20">
        <v>0.1573</v>
      </c>
      <c r="F766" s="20">
        <v>2.0299999999999999E-2</v>
      </c>
      <c r="G766" s="20">
        <v>-0.106</v>
      </c>
      <c r="H766" s="20">
        <v>0.2326</v>
      </c>
      <c r="I766" s="20">
        <v>5.0700000000000002E-2</v>
      </c>
      <c r="J766" s="20">
        <v>-0.13</v>
      </c>
      <c r="K766" s="20">
        <v>0.32665</v>
      </c>
      <c r="L766" s="20">
        <v>9.64E-2</v>
      </c>
      <c r="M766" s="20">
        <v>-6.3E-2</v>
      </c>
      <c r="N766" s="20">
        <v>0.56630000000000003</v>
      </c>
      <c r="O766" s="20">
        <v>0.4985</v>
      </c>
      <c r="P766" s="20">
        <v>-0.06</v>
      </c>
      <c r="Q766" s="20">
        <v>0.65400000000000003</v>
      </c>
      <c r="R766" s="20">
        <v>0.47599999999999998</v>
      </c>
      <c r="S766" s="20">
        <v>0.92369999999999997</v>
      </c>
      <c r="T766" s="20">
        <v>-4.3999999999999997E-2</v>
      </c>
      <c r="U766" s="20">
        <v>1.5836000000000001</v>
      </c>
      <c r="V766" s="20">
        <v>0.11</v>
      </c>
      <c r="W766" s="20">
        <v>1.9975000000000001</v>
      </c>
      <c r="X766" s="20">
        <v>0.32800000000000001</v>
      </c>
      <c r="Y766" s="20">
        <v>2.2976000000000001</v>
      </c>
      <c r="Z766" s="20">
        <v>0.81699999999999995</v>
      </c>
      <c r="AA766" s="20">
        <v>3.028</v>
      </c>
      <c r="AB766" s="20">
        <v>1.7549999999999999</v>
      </c>
    </row>
    <row r="767" spans="1:28">
      <c r="A767" s="2">
        <v>41953</v>
      </c>
      <c r="B767" s="20">
        <v>0.25</v>
      </c>
      <c r="C767" s="20">
        <v>3.04E-2</v>
      </c>
      <c r="D767" s="20">
        <v>-0.154</v>
      </c>
      <c r="E767" s="20">
        <v>0.15429999999999999</v>
      </c>
      <c r="F767" s="20">
        <v>2.0299999999999999E-2</v>
      </c>
      <c r="G767" s="20">
        <v>-0.112</v>
      </c>
      <c r="H767" s="20">
        <v>0.2331</v>
      </c>
      <c r="I767" s="20">
        <v>5.0700000000000002E-2</v>
      </c>
      <c r="J767" s="20">
        <v>-0.13</v>
      </c>
      <c r="K767" s="20">
        <v>0.32590000000000002</v>
      </c>
      <c r="L767" s="20">
        <v>9.64E-2</v>
      </c>
      <c r="M767" s="20">
        <v>-5.8999999999999997E-2</v>
      </c>
      <c r="N767" s="20">
        <v>0.55630000000000002</v>
      </c>
      <c r="O767" s="20">
        <v>0.53490000000000004</v>
      </c>
      <c r="P767" s="20">
        <v>-5.0999999999999997E-2</v>
      </c>
      <c r="Q767" s="20">
        <v>0.623</v>
      </c>
      <c r="R767" s="20">
        <v>0.45600000000000002</v>
      </c>
      <c r="S767" s="20">
        <v>0.96730000000000005</v>
      </c>
      <c r="T767" s="20">
        <v>-3.3000000000000002E-2</v>
      </c>
      <c r="U767" s="20">
        <v>1.643</v>
      </c>
      <c r="V767" s="20">
        <v>0.126</v>
      </c>
      <c r="W767" s="20">
        <v>2.0604</v>
      </c>
      <c r="X767" s="20">
        <v>0.34300000000000003</v>
      </c>
      <c r="Y767" s="20">
        <v>2.3603999999999998</v>
      </c>
      <c r="Z767" s="20">
        <v>0.83399999999999996</v>
      </c>
      <c r="AA767" s="20">
        <v>3.0926</v>
      </c>
      <c r="AB767" s="20">
        <v>1.7589999999999999</v>
      </c>
    </row>
    <row r="768" spans="1:28">
      <c r="A768" s="2">
        <v>41954</v>
      </c>
      <c r="B768" s="20">
        <v>0.25</v>
      </c>
      <c r="C768" s="20">
        <v>3.04E-2</v>
      </c>
      <c r="D768" s="20">
        <v>-0.152</v>
      </c>
      <c r="E768" s="20">
        <v>0.15329999999999999</v>
      </c>
      <c r="F768" s="20">
        <v>1.52E-2</v>
      </c>
      <c r="G768" s="20">
        <v>-9.5000000000000001E-2</v>
      </c>
      <c r="H768" s="20">
        <v>0.23319999999999999</v>
      </c>
      <c r="I768" s="20">
        <v>5.5500000000000001E-2</v>
      </c>
      <c r="J768" s="20">
        <v>-0.11600000000000001</v>
      </c>
      <c r="K768" s="20">
        <v>0.32600000000000001</v>
      </c>
      <c r="L768" s="20">
        <v>9.64E-2</v>
      </c>
      <c r="M768" s="20">
        <v>-5.6000000000000001E-2</v>
      </c>
      <c r="N768" s="20">
        <v>0.56430000000000002</v>
      </c>
      <c r="O768" s="20">
        <v>0.53490000000000004</v>
      </c>
      <c r="P768" s="20">
        <v>-4.9000000000000002E-2</v>
      </c>
      <c r="Q768" s="20">
        <v>0.60299999999999998</v>
      </c>
      <c r="R768" s="20">
        <v>0.42299999999999999</v>
      </c>
      <c r="S768" s="20">
        <v>0.99980000000000002</v>
      </c>
      <c r="T768" s="20">
        <v>-3.3000000000000002E-2</v>
      </c>
      <c r="U768" s="20">
        <v>1.643</v>
      </c>
      <c r="V768" s="20">
        <v>0.122</v>
      </c>
      <c r="W768" s="20">
        <v>2.0604</v>
      </c>
      <c r="X768" s="20">
        <v>0.33800000000000002</v>
      </c>
      <c r="Y768" s="20">
        <v>2.3603999999999998</v>
      </c>
      <c r="Z768" s="20">
        <v>0.82599999999999996</v>
      </c>
      <c r="AA768" s="20">
        <v>3.0926</v>
      </c>
      <c r="AB768" s="20">
        <v>1.754</v>
      </c>
    </row>
    <row r="769" spans="1:28">
      <c r="A769" s="2">
        <v>41955</v>
      </c>
      <c r="B769" s="20">
        <v>0.25</v>
      </c>
      <c r="C769" s="20">
        <v>4.0599999999999997E-2</v>
      </c>
      <c r="D769" s="20">
        <v>-0.12</v>
      </c>
      <c r="E769" s="20">
        <v>0.15279999999999999</v>
      </c>
      <c r="F769" s="20">
        <v>1.01E-2</v>
      </c>
      <c r="G769" s="20">
        <v>-0.10100000000000001</v>
      </c>
      <c r="H769" s="20">
        <v>0.23319999999999999</v>
      </c>
      <c r="I769" s="20">
        <v>6.0900000000000003E-2</v>
      </c>
      <c r="J769" s="20">
        <v>-0.124</v>
      </c>
      <c r="K769" s="20">
        <v>0.32600000000000001</v>
      </c>
      <c r="L769" s="20">
        <v>0.1065</v>
      </c>
      <c r="M769" s="20">
        <v>-0.06</v>
      </c>
      <c r="N769" s="20">
        <v>0.56379999999999997</v>
      </c>
      <c r="O769" s="20">
        <v>0.53920000000000001</v>
      </c>
      <c r="P769" s="20">
        <v>-4.4999999999999998E-2</v>
      </c>
      <c r="Q769" s="20">
        <v>0.61099999999999999</v>
      </c>
      <c r="R769" s="20">
        <v>0.42199999999999999</v>
      </c>
      <c r="S769" s="20">
        <v>1.0024</v>
      </c>
      <c r="T769" s="20">
        <v>-3.5000000000000003E-2</v>
      </c>
      <c r="U769" s="20">
        <v>1.6514</v>
      </c>
      <c r="V769" s="20">
        <v>0.115</v>
      </c>
      <c r="W769" s="20">
        <v>2.0676999999999999</v>
      </c>
      <c r="X769" s="20">
        <v>0.32400000000000001</v>
      </c>
      <c r="Y769" s="20">
        <v>2.3712</v>
      </c>
      <c r="Z769" s="20">
        <v>0.81</v>
      </c>
      <c r="AA769" s="20">
        <v>3.1046</v>
      </c>
      <c r="AB769" s="20">
        <v>1.734</v>
      </c>
    </row>
    <row r="770" spans="1:28">
      <c r="A770" s="2">
        <v>41956</v>
      </c>
      <c r="B770" s="20">
        <v>0.25</v>
      </c>
      <c r="C770" s="20">
        <v>4.5600000000000002E-2</v>
      </c>
      <c r="D770" s="20">
        <v>-0.14000000000000001</v>
      </c>
      <c r="E770" s="20">
        <v>0.1547</v>
      </c>
      <c r="F770" s="20">
        <v>5.1000000000000004E-3</v>
      </c>
      <c r="G770" s="20">
        <v>-0.09</v>
      </c>
      <c r="H770" s="20">
        <v>0.2321</v>
      </c>
      <c r="I770" s="20">
        <v>6.0900000000000003E-2</v>
      </c>
      <c r="J770" s="20">
        <v>-0.12</v>
      </c>
      <c r="K770" s="20">
        <v>0.32615</v>
      </c>
      <c r="L770" s="20">
        <v>0.1421</v>
      </c>
      <c r="M770" s="20">
        <v>-5.8000000000000003E-2</v>
      </c>
      <c r="N770" s="20">
        <v>0.56630000000000003</v>
      </c>
      <c r="O770" s="20">
        <v>0.51529999999999998</v>
      </c>
      <c r="P770" s="20">
        <v>-4.2999999999999997E-2</v>
      </c>
      <c r="Q770" s="20">
        <v>0.628</v>
      </c>
      <c r="R770" s="20">
        <v>0.443</v>
      </c>
      <c r="S770" s="20">
        <v>0.96789999999999998</v>
      </c>
      <c r="T770" s="20">
        <v>-3.7999999999999999E-2</v>
      </c>
      <c r="U770" s="20">
        <v>1.6200999999999999</v>
      </c>
      <c r="V770" s="20">
        <v>0.105</v>
      </c>
      <c r="W770" s="20">
        <v>2.0314000000000001</v>
      </c>
      <c r="X770" s="20">
        <v>0.313</v>
      </c>
      <c r="Y770" s="20">
        <v>2.3399000000000001</v>
      </c>
      <c r="Z770" s="20">
        <v>0.79900000000000004</v>
      </c>
      <c r="AA770" s="20">
        <v>3.0709</v>
      </c>
      <c r="AB770" s="20">
        <v>1.724</v>
      </c>
    </row>
    <row r="771" spans="1:28">
      <c r="A771" s="2">
        <v>41957</v>
      </c>
      <c r="B771" s="20">
        <v>0.25</v>
      </c>
      <c r="C771" s="20">
        <v>3.5499999999999997E-2</v>
      </c>
      <c r="D771" s="20">
        <v>-0.158</v>
      </c>
      <c r="E771" s="20">
        <v>0.153</v>
      </c>
      <c r="F771" s="20">
        <v>5.1000000000000004E-3</v>
      </c>
      <c r="G771" s="20">
        <v>-9.0999999999999998E-2</v>
      </c>
      <c r="H771" s="20">
        <v>0.2321</v>
      </c>
      <c r="I771" s="20">
        <v>6.0900000000000003E-2</v>
      </c>
      <c r="J771" s="20">
        <v>-0.109</v>
      </c>
      <c r="K771" s="20">
        <v>0.32640000000000002</v>
      </c>
      <c r="L771" s="20">
        <v>0.1421</v>
      </c>
      <c r="M771" s="20">
        <v>-5.8999999999999997E-2</v>
      </c>
      <c r="N771" s="20">
        <v>0.56330000000000002</v>
      </c>
      <c r="O771" s="20">
        <v>0.51190000000000002</v>
      </c>
      <c r="P771" s="20">
        <v>-4.2999999999999997E-2</v>
      </c>
      <c r="Q771" s="20">
        <v>0.61099999999999999</v>
      </c>
      <c r="R771" s="20">
        <v>0.434</v>
      </c>
      <c r="S771" s="20">
        <v>0.9546</v>
      </c>
      <c r="T771" s="20">
        <v>-3.5999999999999997E-2</v>
      </c>
      <c r="U771" s="20">
        <v>1.6053999999999999</v>
      </c>
      <c r="V771" s="20">
        <v>0.106</v>
      </c>
      <c r="W771" s="20">
        <v>2.0169000000000001</v>
      </c>
      <c r="X771" s="20">
        <v>0.30499999999999999</v>
      </c>
      <c r="Y771" s="20">
        <v>2.3204000000000002</v>
      </c>
      <c r="Z771" s="20">
        <v>0.78500000000000003</v>
      </c>
      <c r="AA771" s="20">
        <v>3.0487000000000002</v>
      </c>
      <c r="AB771" s="20">
        <v>1.696</v>
      </c>
    </row>
    <row r="772" spans="1:28">
      <c r="A772" s="2">
        <v>41960</v>
      </c>
      <c r="B772" s="20">
        <v>0.25</v>
      </c>
      <c r="C772" s="20">
        <v>1.52E-2</v>
      </c>
      <c r="D772" s="20">
        <v>-0.129</v>
      </c>
      <c r="E772" s="20">
        <v>0.154</v>
      </c>
      <c r="F772" s="20">
        <v>5.1000000000000004E-3</v>
      </c>
      <c r="G772" s="20">
        <v>-8.2000000000000003E-2</v>
      </c>
      <c r="H772" s="20">
        <v>0.23185</v>
      </c>
      <c r="I772" s="20">
        <v>6.0900000000000003E-2</v>
      </c>
      <c r="J772" s="20">
        <v>-0.107</v>
      </c>
      <c r="K772" s="20">
        <v>0.32565</v>
      </c>
      <c r="L772" s="20">
        <v>0.13700000000000001</v>
      </c>
      <c r="M772" s="20">
        <v>-5.6000000000000001E-2</v>
      </c>
      <c r="N772" s="20">
        <v>0.56105000000000005</v>
      </c>
      <c r="O772" s="20">
        <v>0.50800000000000001</v>
      </c>
      <c r="P772" s="20">
        <v>-3.5999999999999997E-2</v>
      </c>
      <c r="Q772" s="20">
        <v>0.59599999999999997</v>
      </c>
      <c r="R772" s="20">
        <v>0.42799999999999999</v>
      </c>
      <c r="S772" s="20">
        <v>0.96</v>
      </c>
      <c r="T772" s="20">
        <v>-2.5999999999999999E-2</v>
      </c>
      <c r="U772" s="20">
        <v>1.6253</v>
      </c>
      <c r="V772" s="20">
        <v>0.12</v>
      </c>
      <c r="W772" s="20">
        <v>2.0387</v>
      </c>
      <c r="X772" s="20">
        <v>0.32100000000000001</v>
      </c>
      <c r="Y772" s="20">
        <v>2.3399000000000001</v>
      </c>
      <c r="Z772" s="20">
        <v>0.80200000000000005</v>
      </c>
      <c r="AA772" s="20">
        <v>3.0623999999999998</v>
      </c>
      <c r="AB772" s="20">
        <v>1.714</v>
      </c>
    </row>
    <row r="773" spans="1:28">
      <c r="A773" s="2">
        <v>41961</v>
      </c>
      <c r="B773" s="20">
        <v>0.25</v>
      </c>
      <c r="C773" s="20">
        <v>5.1000000000000004E-3</v>
      </c>
      <c r="D773" s="20">
        <v>-0.15</v>
      </c>
      <c r="E773" s="20">
        <v>0.155</v>
      </c>
      <c r="F773" s="20">
        <v>1.01E-2</v>
      </c>
      <c r="G773" s="20">
        <v>-8.3000000000000004E-2</v>
      </c>
      <c r="H773" s="20">
        <v>0.23185</v>
      </c>
      <c r="I773" s="20">
        <v>6.59E-2</v>
      </c>
      <c r="J773" s="20">
        <v>-0.105</v>
      </c>
      <c r="K773" s="20">
        <v>0.32565</v>
      </c>
      <c r="L773" s="20">
        <v>0.12690000000000001</v>
      </c>
      <c r="M773" s="20">
        <v>-5.7000000000000002E-2</v>
      </c>
      <c r="N773" s="20">
        <v>0.56105000000000005</v>
      </c>
      <c r="O773" s="20">
        <v>0.50419999999999998</v>
      </c>
      <c r="P773" s="20">
        <v>-2.7E-2</v>
      </c>
      <c r="Q773" s="20">
        <v>0.60199999999999998</v>
      </c>
      <c r="R773" s="20">
        <v>0.433</v>
      </c>
      <c r="S773" s="20">
        <v>0.94940000000000002</v>
      </c>
      <c r="T773" s="20">
        <v>-1.4E-2</v>
      </c>
      <c r="U773" s="20">
        <v>1.6055000000000001</v>
      </c>
      <c r="V773" s="20">
        <v>0.128</v>
      </c>
      <c r="W773" s="20">
        <v>2.0169000000000001</v>
      </c>
      <c r="X773" s="20">
        <v>0.32400000000000001</v>
      </c>
      <c r="Y773" s="20">
        <v>2.3151000000000002</v>
      </c>
      <c r="Z773" s="20">
        <v>0.79700000000000004</v>
      </c>
      <c r="AA773" s="20">
        <v>3.0383</v>
      </c>
      <c r="AB773" s="20">
        <v>1.712</v>
      </c>
    </row>
    <row r="774" spans="1:28">
      <c r="A774" s="2">
        <v>41962</v>
      </c>
      <c r="B774" s="20">
        <v>0.25</v>
      </c>
      <c r="C774" s="20">
        <v>3.04E-2</v>
      </c>
      <c r="D774" s="20">
        <v>-0.14399999999999999</v>
      </c>
      <c r="E774" s="20">
        <v>0.155</v>
      </c>
      <c r="F774" s="20">
        <v>0</v>
      </c>
      <c r="G774" s="20">
        <v>-7.3999999999999996E-2</v>
      </c>
      <c r="H774" s="20">
        <v>0.2311</v>
      </c>
      <c r="I774" s="20">
        <v>6.0900000000000003E-2</v>
      </c>
      <c r="J774" s="20">
        <v>-9.8000000000000004E-2</v>
      </c>
      <c r="K774" s="20">
        <v>0.32464999999999999</v>
      </c>
      <c r="L774" s="20">
        <v>0.12690000000000001</v>
      </c>
      <c r="M774" s="20">
        <v>-0.05</v>
      </c>
      <c r="N774" s="20">
        <v>0.56279999999999997</v>
      </c>
      <c r="O774" s="20">
        <v>0.52049999999999996</v>
      </c>
      <c r="P774" s="20">
        <v>-1.2E-2</v>
      </c>
      <c r="Q774" s="20">
        <v>0.60599999999999998</v>
      </c>
      <c r="R774" s="20">
        <v>0.436</v>
      </c>
      <c r="S774" s="20">
        <v>0.97340000000000004</v>
      </c>
      <c r="T774" s="20">
        <v>8.9999999999999993E-3</v>
      </c>
      <c r="U774" s="20">
        <v>1.6435999999999999</v>
      </c>
      <c r="V774" s="20">
        <v>0.17699999999999999</v>
      </c>
      <c r="W774" s="20">
        <v>2.0606</v>
      </c>
      <c r="X774" s="20">
        <v>0.376</v>
      </c>
      <c r="Y774" s="20">
        <v>2.3593999999999999</v>
      </c>
      <c r="Z774" s="20">
        <v>0.84799999999999998</v>
      </c>
      <c r="AA774" s="20">
        <v>3.0769000000000002</v>
      </c>
      <c r="AB774" s="20">
        <v>1.7589999999999999</v>
      </c>
    </row>
    <row r="775" spans="1:28">
      <c r="A775" s="2">
        <v>41963</v>
      </c>
      <c r="B775" s="20">
        <v>0.25</v>
      </c>
      <c r="C775" s="20">
        <v>3.5499999999999997E-2</v>
      </c>
      <c r="D775" s="20">
        <v>-0.18</v>
      </c>
      <c r="E775" s="20">
        <v>0.155</v>
      </c>
      <c r="F775" s="20">
        <v>0</v>
      </c>
      <c r="G775" s="20">
        <v>-7.8E-2</v>
      </c>
      <c r="H775" s="20">
        <v>0.2329</v>
      </c>
      <c r="I775" s="20">
        <v>6.0900000000000003E-2</v>
      </c>
      <c r="J775" s="20">
        <v>-9.9000000000000005E-2</v>
      </c>
      <c r="K775" s="20">
        <v>0.32869999999999999</v>
      </c>
      <c r="L775" s="20">
        <v>0.12180000000000001</v>
      </c>
      <c r="M775" s="20">
        <v>-5.1999999999999998E-2</v>
      </c>
      <c r="N775" s="20">
        <v>0.56179999999999997</v>
      </c>
      <c r="O775" s="20">
        <v>0.50860000000000005</v>
      </c>
      <c r="P775" s="20">
        <v>-1.9E-2</v>
      </c>
      <c r="Q775" s="20">
        <v>0.59599999999999997</v>
      </c>
      <c r="R775" s="20">
        <v>0.42799999999999999</v>
      </c>
      <c r="S775" s="20">
        <v>0.95750000000000002</v>
      </c>
      <c r="T775" s="20">
        <v>-1.0999999999999999E-2</v>
      </c>
      <c r="U775" s="20">
        <v>1.6288</v>
      </c>
      <c r="V775" s="20">
        <v>0.13800000000000001</v>
      </c>
      <c r="W775" s="20">
        <v>2.0436000000000001</v>
      </c>
      <c r="X775" s="20">
        <v>0.33100000000000002</v>
      </c>
      <c r="Y775" s="20">
        <v>2.3372999999999999</v>
      </c>
      <c r="Z775" s="20">
        <v>0.79900000000000004</v>
      </c>
      <c r="AA775" s="20">
        <v>3.0543</v>
      </c>
      <c r="AB775" s="20">
        <v>1.71</v>
      </c>
    </row>
    <row r="776" spans="1:28">
      <c r="A776" s="2">
        <v>41964</v>
      </c>
      <c r="B776" s="20">
        <v>0.25</v>
      </c>
      <c r="C776" s="20">
        <v>3.5499999999999997E-2</v>
      </c>
      <c r="D776" s="20">
        <v>-0.18</v>
      </c>
      <c r="E776" s="20">
        <v>0.15525</v>
      </c>
      <c r="F776" s="20">
        <v>5.1000000000000004E-3</v>
      </c>
      <c r="G776" s="20">
        <v>-7.9000000000000001E-2</v>
      </c>
      <c r="H776" s="20">
        <v>0.23285</v>
      </c>
      <c r="I776" s="20">
        <v>6.0900000000000003E-2</v>
      </c>
      <c r="J776" s="20">
        <v>-0.106</v>
      </c>
      <c r="K776" s="20">
        <v>0.32690000000000002</v>
      </c>
      <c r="L776" s="20">
        <v>0.12180000000000001</v>
      </c>
      <c r="M776" s="20">
        <v>-5.6000000000000001E-2</v>
      </c>
      <c r="N776" s="20">
        <v>0.56430000000000002</v>
      </c>
      <c r="O776" s="20">
        <v>0.501</v>
      </c>
      <c r="P776" s="20">
        <v>-3.9E-2</v>
      </c>
      <c r="Q776" s="20">
        <v>0.51800000000000002</v>
      </c>
      <c r="R776" s="20">
        <v>0.38800000000000001</v>
      </c>
      <c r="S776" s="20">
        <v>0.94169999999999998</v>
      </c>
      <c r="T776" s="20">
        <v>-2.5000000000000001E-2</v>
      </c>
      <c r="U776" s="20">
        <v>1.6074000000000002</v>
      </c>
      <c r="V776" s="20">
        <v>0.12</v>
      </c>
      <c r="W776" s="20">
        <v>2.0217000000000001</v>
      </c>
      <c r="X776" s="20">
        <v>0.308</v>
      </c>
      <c r="Y776" s="20">
        <v>2.3098999999999998</v>
      </c>
      <c r="Z776" s="20">
        <v>0.77</v>
      </c>
      <c r="AA776" s="20">
        <v>3.0175000000000001</v>
      </c>
      <c r="AB776" s="20">
        <v>1.69</v>
      </c>
    </row>
    <row r="777" spans="1:28">
      <c r="A777" s="2">
        <v>41967</v>
      </c>
      <c r="B777" s="20">
        <v>0.25</v>
      </c>
      <c r="C777" s="20">
        <v>3.04E-2</v>
      </c>
      <c r="D777" s="20">
        <v>-0.18</v>
      </c>
      <c r="E777" s="20">
        <v>0.1535</v>
      </c>
      <c r="F777" s="20">
        <v>5.1000000000000004E-3</v>
      </c>
      <c r="G777" s="20">
        <v>-8.5999999999999993E-2</v>
      </c>
      <c r="H777" s="20">
        <v>0.23435</v>
      </c>
      <c r="I777" s="20">
        <v>6.0900000000000003E-2</v>
      </c>
      <c r="J777" s="20">
        <v>-0.10199999999999999</v>
      </c>
      <c r="K777" s="20">
        <v>0.32740000000000002</v>
      </c>
      <c r="L777" s="20">
        <v>0.1167</v>
      </c>
      <c r="M777" s="20">
        <v>-6.0999999999999999E-2</v>
      </c>
      <c r="N777" s="20">
        <v>0.56430000000000002</v>
      </c>
      <c r="O777" s="20">
        <v>0.49299999999999999</v>
      </c>
      <c r="P777" s="20">
        <v>-3.5999999999999997E-2</v>
      </c>
      <c r="Q777" s="20">
        <v>0.48799999999999999</v>
      </c>
      <c r="R777" s="20">
        <v>0.36799999999999999</v>
      </c>
      <c r="S777" s="20">
        <v>0.93640000000000001</v>
      </c>
      <c r="T777" s="20">
        <v>-2.4E-2</v>
      </c>
      <c r="U777" s="20">
        <v>1.6008</v>
      </c>
      <c r="V777" s="20">
        <v>0.123</v>
      </c>
      <c r="W777" s="20">
        <v>2.012</v>
      </c>
      <c r="X777" s="20">
        <v>0.314</v>
      </c>
      <c r="Y777" s="20">
        <v>2.3064</v>
      </c>
      <c r="Z777" s="20">
        <v>0.78100000000000003</v>
      </c>
      <c r="AA777" s="20">
        <v>3.0198999999999998</v>
      </c>
      <c r="AB777" s="20">
        <v>1.704</v>
      </c>
    </row>
    <row r="778" spans="1:28">
      <c r="A778" s="2">
        <v>41968</v>
      </c>
      <c r="B778" s="20">
        <v>0.25</v>
      </c>
      <c r="C778" s="20">
        <v>3.5499999999999997E-2</v>
      </c>
      <c r="D778" s="20">
        <v>-0.18</v>
      </c>
      <c r="E778" s="20">
        <v>0.15625</v>
      </c>
      <c r="F778" s="20">
        <v>2.0299999999999999E-2</v>
      </c>
      <c r="G778" s="20">
        <v>-8.6999999999999994E-2</v>
      </c>
      <c r="H778" s="20">
        <v>0.2356</v>
      </c>
      <c r="I778" s="20">
        <v>6.59E-2</v>
      </c>
      <c r="J778" s="20">
        <v>-0.1</v>
      </c>
      <c r="K778" s="20">
        <v>0.32869999999999999</v>
      </c>
      <c r="L778" s="20">
        <v>0.12180000000000001</v>
      </c>
      <c r="M778" s="20">
        <v>-5.8000000000000003E-2</v>
      </c>
      <c r="N778" s="20">
        <v>0.56459999999999999</v>
      </c>
      <c r="O778" s="20">
        <v>0.51970000000000005</v>
      </c>
      <c r="P778" s="20">
        <v>-3.6999999999999998E-2</v>
      </c>
      <c r="Q778" s="20">
        <v>0.46100000000000002</v>
      </c>
      <c r="R778" s="20">
        <v>0.36499999999999999</v>
      </c>
      <c r="S778" s="20">
        <v>0.92310000000000003</v>
      </c>
      <c r="T778" s="20">
        <v>-2.8000000000000001E-2</v>
      </c>
      <c r="U778" s="20">
        <v>1.5676999999999999</v>
      </c>
      <c r="V778" s="20">
        <v>0.114</v>
      </c>
      <c r="W778" s="20">
        <v>1.9683999999999999</v>
      </c>
      <c r="X778" s="20">
        <v>0.29099999999999998</v>
      </c>
      <c r="Y778" s="20">
        <v>2.2570000000000001</v>
      </c>
      <c r="Z778" s="20">
        <v>0.748</v>
      </c>
      <c r="AA778" s="20">
        <v>2.9605000000000001</v>
      </c>
      <c r="AB778" s="20">
        <v>1.6659999999999999</v>
      </c>
    </row>
    <row r="779" spans="1:28">
      <c r="A779" s="2">
        <v>41969</v>
      </c>
      <c r="B779" s="20">
        <v>0.25</v>
      </c>
      <c r="C779" s="20">
        <v>5.0700000000000002E-2</v>
      </c>
      <c r="D779" s="20">
        <v>-0.18</v>
      </c>
      <c r="E779" s="20">
        <v>0.15575</v>
      </c>
      <c r="F779" s="20">
        <v>5.1000000000000004E-3</v>
      </c>
      <c r="G779" s="20">
        <v>-0.1</v>
      </c>
      <c r="H779" s="20">
        <v>0.2356</v>
      </c>
      <c r="I779" s="20">
        <v>6.59E-2</v>
      </c>
      <c r="J779" s="20">
        <v>-0.11</v>
      </c>
      <c r="K779" s="20">
        <v>0.33189999999999997</v>
      </c>
      <c r="L779" s="20">
        <v>0.12180000000000001</v>
      </c>
      <c r="M779" s="20">
        <v>-6.6000000000000003E-2</v>
      </c>
      <c r="N779" s="20">
        <v>0.56459999999999999</v>
      </c>
      <c r="O779" s="20">
        <v>0.51570000000000005</v>
      </c>
      <c r="P779" s="20">
        <v>-4.1000000000000002E-2</v>
      </c>
      <c r="Q779" s="20">
        <v>0.49</v>
      </c>
      <c r="R779" s="20">
        <v>0.39100000000000001</v>
      </c>
      <c r="S779" s="20">
        <v>0.91249999999999998</v>
      </c>
      <c r="T779" s="20">
        <v>-3.4000000000000002E-2</v>
      </c>
      <c r="U779" s="20">
        <v>1.5587</v>
      </c>
      <c r="V779" s="20">
        <v>0.112</v>
      </c>
      <c r="W779" s="20">
        <v>1.9489999999999998</v>
      </c>
      <c r="X779" s="20">
        <v>0.28000000000000003</v>
      </c>
      <c r="Y779" s="20">
        <v>2.2446999999999999</v>
      </c>
      <c r="Z779" s="20">
        <v>0.73499999999999999</v>
      </c>
      <c r="AA779" s="20">
        <v>2.9542000000000002</v>
      </c>
      <c r="AB779" s="20">
        <v>1.6379999999999999</v>
      </c>
    </row>
    <row r="780" spans="1:28">
      <c r="A780" s="2">
        <v>41970</v>
      </c>
      <c r="B780" s="20">
        <v>0.25</v>
      </c>
      <c r="C780" s="20">
        <v>5.0700000000000002E-2</v>
      </c>
      <c r="D780" s="20">
        <v>-0.14299999999999999</v>
      </c>
      <c r="E780" s="20">
        <v>0.155</v>
      </c>
      <c r="F780" s="20">
        <v>5.1000000000000004E-3</v>
      </c>
      <c r="G780" s="20">
        <v>-9.9000000000000005E-2</v>
      </c>
      <c r="H780" s="20">
        <v>0.2336</v>
      </c>
      <c r="I780" s="20">
        <v>6.59E-2</v>
      </c>
      <c r="J780" s="20">
        <v>-0.115</v>
      </c>
      <c r="K780" s="20">
        <v>0.32645000000000002</v>
      </c>
      <c r="L780" s="20">
        <v>0.12180000000000001</v>
      </c>
      <c r="M780" s="20">
        <v>-6.4000000000000001E-2</v>
      </c>
      <c r="N780" s="20">
        <v>0.56459999999999999</v>
      </c>
      <c r="O780" s="20">
        <v>0.51570000000000005</v>
      </c>
      <c r="P780" s="20">
        <v>-3.9E-2</v>
      </c>
      <c r="Q780" s="20">
        <v>0.47599999999999998</v>
      </c>
      <c r="R780" s="20">
        <v>0.38200000000000001</v>
      </c>
      <c r="S780" s="20">
        <v>0.91249999999999998</v>
      </c>
      <c r="T780" s="20">
        <v>-3.4000000000000002E-2</v>
      </c>
      <c r="U780" s="20">
        <v>1.5587</v>
      </c>
      <c r="V780" s="20">
        <v>0.107</v>
      </c>
      <c r="W780" s="20">
        <v>1.9601999999999999</v>
      </c>
      <c r="X780" s="20">
        <v>0.26</v>
      </c>
      <c r="Y780" s="20">
        <v>2.2446999999999999</v>
      </c>
      <c r="Z780" s="20">
        <v>0.7</v>
      </c>
      <c r="AA780" s="20">
        <v>2.9542000000000002</v>
      </c>
      <c r="AB780" s="20">
        <v>1.597</v>
      </c>
    </row>
    <row r="781" spans="1:28">
      <c r="A781" s="2">
        <v>41971</v>
      </c>
      <c r="B781" s="20">
        <v>0.25</v>
      </c>
      <c r="C781" s="20">
        <v>3.5499999999999997E-2</v>
      </c>
      <c r="D781" s="20">
        <v>-0.14199999999999999</v>
      </c>
      <c r="E781" s="20">
        <v>0.154</v>
      </c>
      <c r="F781" s="20">
        <v>1.01E-2</v>
      </c>
      <c r="G781" s="20">
        <v>-0.107</v>
      </c>
      <c r="H781" s="20">
        <v>0.2336</v>
      </c>
      <c r="I781" s="20">
        <v>6.59E-2</v>
      </c>
      <c r="J781" s="20">
        <v>-0.109</v>
      </c>
      <c r="K781" s="20">
        <v>0.32619999999999999</v>
      </c>
      <c r="L781" s="20">
        <v>0.1167</v>
      </c>
      <c r="M781" s="20">
        <v>-6.6000000000000003E-2</v>
      </c>
      <c r="N781" s="20">
        <v>0.56459999999999999</v>
      </c>
      <c r="O781" s="20">
        <v>0.46850000000000003</v>
      </c>
      <c r="P781" s="20">
        <v>-3.2000000000000001E-2</v>
      </c>
      <c r="Q781" s="20">
        <v>0.48199999999999998</v>
      </c>
      <c r="R781" s="20">
        <v>0.39800000000000002</v>
      </c>
      <c r="S781" s="20">
        <v>0.84819999999999995</v>
      </c>
      <c r="T781" s="20">
        <v>-2.7E-2</v>
      </c>
      <c r="U781" s="20">
        <v>1.4804999999999999</v>
      </c>
      <c r="V781" s="20">
        <v>0.113</v>
      </c>
      <c r="W781" s="20">
        <v>1.8797999999999999</v>
      </c>
      <c r="X781" s="20">
        <v>0.26600000000000001</v>
      </c>
      <c r="Y781" s="20">
        <v>2.1640000000000001</v>
      </c>
      <c r="Z781" s="20">
        <v>0.7</v>
      </c>
      <c r="AA781" s="20">
        <v>2.8887999999999998</v>
      </c>
      <c r="AB781" s="20">
        <v>1.5939999999999999</v>
      </c>
    </row>
    <row r="782" spans="1:28">
      <c r="A782" s="2">
        <v>41974</v>
      </c>
      <c r="B782" s="20">
        <v>0.25</v>
      </c>
      <c r="C782" s="20">
        <v>0</v>
      </c>
      <c r="D782" s="20">
        <v>-0.15</v>
      </c>
      <c r="E782" s="20">
        <v>0.15775</v>
      </c>
      <c r="F782" s="20">
        <v>1.01E-2</v>
      </c>
      <c r="G782" s="20">
        <v>-9.6000000000000002E-2</v>
      </c>
      <c r="H782" s="20">
        <v>0.2346</v>
      </c>
      <c r="I782" s="20">
        <v>7.0999999999999994E-2</v>
      </c>
      <c r="J782" s="20">
        <v>-0.11</v>
      </c>
      <c r="K782" s="20">
        <v>0.32895000000000002</v>
      </c>
      <c r="L782" s="20">
        <v>0.1167</v>
      </c>
      <c r="M782" s="20">
        <v>-6.6000000000000003E-2</v>
      </c>
      <c r="N782" s="20">
        <v>0.56259999999999999</v>
      </c>
      <c r="O782" s="20">
        <v>0.49609999999999999</v>
      </c>
      <c r="P782" s="20">
        <v>-2.5000000000000001E-2</v>
      </c>
      <c r="Q782" s="20">
        <v>0.496</v>
      </c>
      <c r="R782" s="20">
        <v>0.41599999999999998</v>
      </c>
      <c r="S782" s="20">
        <v>0.89649999999999996</v>
      </c>
      <c r="T782" s="20">
        <v>-1.4E-2</v>
      </c>
      <c r="U782" s="20">
        <v>1.5359</v>
      </c>
      <c r="V782" s="20">
        <v>0.13800000000000001</v>
      </c>
      <c r="W782" s="20">
        <v>1.9494</v>
      </c>
      <c r="X782" s="20">
        <v>0.30199999999999999</v>
      </c>
      <c r="Y782" s="20">
        <v>2.2349999999999999</v>
      </c>
      <c r="Z782" s="20">
        <v>0.72799999999999998</v>
      </c>
      <c r="AA782" s="20">
        <v>2.9628000000000001</v>
      </c>
      <c r="AB782" s="20">
        <v>1.627</v>
      </c>
    </row>
    <row r="783" spans="1:28">
      <c r="A783" s="2">
        <v>41975</v>
      </c>
      <c r="B783" s="20">
        <v>0.25</v>
      </c>
      <c r="C783" s="20">
        <v>4.0599999999999997E-2</v>
      </c>
      <c r="D783" s="20">
        <v>-0.158</v>
      </c>
      <c r="E783" s="20">
        <v>0.15825</v>
      </c>
      <c r="F783" s="20">
        <v>1.01E-2</v>
      </c>
      <c r="G783" s="20">
        <v>-0.111</v>
      </c>
      <c r="H783" s="20">
        <v>0.2346</v>
      </c>
      <c r="I783" s="20">
        <v>7.0999999999999994E-2</v>
      </c>
      <c r="J783" s="20">
        <v>-0.11600000000000001</v>
      </c>
      <c r="K783" s="20">
        <v>0.32790000000000002</v>
      </c>
      <c r="L783" s="20">
        <v>0.1167</v>
      </c>
      <c r="M783" s="20">
        <v>-7.0999999999999994E-2</v>
      </c>
      <c r="N783" s="20">
        <v>0.56479999999999997</v>
      </c>
      <c r="O783" s="20">
        <v>0.53549999999999998</v>
      </c>
      <c r="P783" s="20">
        <v>-0.03</v>
      </c>
      <c r="Q783" s="20">
        <v>0.503</v>
      </c>
      <c r="R783" s="20">
        <v>0.45300000000000001</v>
      </c>
      <c r="S783" s="20">
        <v>0.94230000000000003</v>
      </c>
      <c r="T783" s="20">
        <v>-1.9E-2</v>
      </c>
      <c r="U783" s="20">
        <v>1.5948</v>
      </c>
      <c r="V783" s="20">
        <v>0.14099999999999999</v>
      </c>
      <c r="W783" s="20">
        <v>2.0072999999999999</v>
      </c>
      <c r="X783" s="20">
        <v>0.311</v>
      </c>
      <c r="Y783" s="20">
        <v>2.2923</v>
      </c>
      <c r="Z783" s="20">
        <v>0.74099999999999999</v>
      </c>
      <c r="AA783" s="20">
        <v>3.0127000000000002</v>
      </c>
      <c r="AB783" s="20">
        <v>1.635</v>
      </c>
    </row>
    <row r="784" spans="1:28">
      <c r="A784" s="2">
        <v>41976</v>
      </c>
      <c r="B784" s="20">
        <v>0.25</v>
      </c>
      <c r="C784" s="20">
        <v>2.0299999999999999E-2</v>
      </c>
      <c r="D784" s="20">
        <v>-0.16200000000000001</v>
      </c>
      <c r="E784" s="20">
        <v>0.157</v>
      </c>
      <c r="F784" s="20">
        <v>5.1000000000000004E-3</v>
      </c>
      <c r="G784" s="20">
        <v>-0.107</v>
      </c>
      <c r="H784" s="20">
        <v>0.23485</v>
      </c>
      <c r="I784" s="20">
        <v>6.59E-2</v>
      </c>
      <c r="J784" s="20">
        <v>-0.121</v>
      </c>
      <c r="K784" s="20">
        <v>0.32619999999999999</v>
      </c>
      <c r="L784" s="20">
        <v>0.1167</v>
      </c>
      <c r="M784" s="20">
        <v>-7.1999999999999995E-2</v>
      </c>
      <c r="N784" s="20">
        <v>0.57030000000000003</v>
      </c>
      <c r="O784" s="20">
        <v>0.5554</v>
      </c>
      <c r="P784" s="20">
        <v>-3.2000000000000001E-2</v>
      </c>
      <c r="Q784" s="20">
        <v>0.47299999999999998</v>
      </c>
      <c r="R784" s="20">
        <v>0.436</v>
      </c>
      <c r="S784" s="20">
        <v>0.96389999999999998</v>
      </c>
      <c r="T784" s="20">
        <v>-2.1999999999999999E-2</v>
      </c>
      <c r="U784" s="20">
        <v>1.603</v>
      </c>
      <c r="V784" s="20">
        <v>0.127</v>
      </c>
      <c r="W784" s="20">
        <v>2.0049999999999999</v>
      </c>
      <c r="X784" s="20">
        <v>0.30599999999999999</v>
      </c>
      <c r="Y784" s="20">
        <v>2.2799</v>
      </c>
      <c r="Z784" s="20">
        <v>0.748</v>
      </c>
      <c r="AA784" s="20">
        <v>2.9849000000000001</v>
      </c>
      <c r="AB784" s="20">
        <v>1.651</v>
      </c>
    </row>
    <row r="785" spans="1:28">
      <c r="A785" s="2">
        <v>41977</v>
      </c>
      <c r="B785" s="20">
        <v>0.25</v>
      </c>
      <c r="C785" s="20">
        <v>2.0299999999999999E-2</v>
      </c>
      <c r="D785" s="20">
        <v>-0.161</v>
      </c>
      <c r="E785" s="20">
        <v>0.15720000000000001</v>
      </c>
      <c r="F785" s="20">
        <v>1.52E-2</v>
      </c>
      <c r="G785" s="20">
        <v>-9.9000000000000005E-2</v>
      </c>
      <c r="H785" s="20">
        <v>0.23535</v>
      </c>
      <c r="I785" s="20">
        <v>7.0999999999999994E-2</v>
      </c>
      <c r="J785" s="20">
        <v>-0.111</v>
      </c>
      <c r="K785" s="20">
        <v>0.32990000000000003</v>
      </c>
      <c r="L785" s="20">
        <v>0.12180000000000001</v>
      </c>
      <c r="M785" s="20">
        <v>-6.0999999999999999E-2</v>
      </c>
      <c r="N785" s="20">
        <v>0.57499999999999996</v>
      </c>
      <c r="O785" s="20">
        <v>0.53959999999999997</v>
      </c>
      <c r="P785" s="20">
        <v>-1.4999999999999999E-2</v>
      </c>
      <c r="Q785" s="20">
        <v>0.52200000000000002</v>
      </c>
      <c r="R785" s="20">
        <v>0.45600000000000002</v>
      </c>
      <c r="S785" s="20">
        <v>0.94779999999999998</v>
      </c>
      <c r="T785" s="20">
        <v>-6.0000000000000001E-3</v>
      </c>
      <c r="U785" s="20">
        <v>1.5718999999999999</v>
      </c>
      <c r="V785" s="20">
        <v>0.13800000000000001</v>
      </c>
      <c r="W785" s="20">
        <v>1.9639</v>
      </c>
      <c r="X785" s="20">
        <v>0.32500000000000001</v>
      </c>
      <c r="Y785" s="20">
        <v>2.2341000000000002</v>
      </c>
      <c r="Z785" s="20">
        <v>0.77300000000000002</v>
      </c>
      <c r="AA785" s="20">
        <v>2.9361000000000002</v>
      </c>
      <c r="AB785" s="20">
        <v>1.661</v>
      </c>
    </row>
    <row r="786" spans="1:28">
      <c r="A786" s="2">
        <v>41978</v>
      </c>
      <c r="B786" s="20">
        <v>0.25</v>
      </c>
      <c r="C786" s="20">
        <v>1.52E-2</v>
      </c>
      <c r="D786" s="20">
        <v>-0.14499999999999999</v>
      </c>
      <c r="E786" s="20">
        <v>0.158</v>
      </c>
      <c r="F786" s="20">
        <v>1.01E-2</v>
      </c>
      <c r="G786" s="20">
        <v>-0.10100000000000001</v>
      </c>
      <c r="H786" s="20">
        <v>0.2356</v>
      </c>
      <c r="I786" s="20">
        <v>7.6100000000000001E-2</v>
      </c>
      <c r="J786" s="20">
        <v>-0.108</v>
      </c>
      <c r="K786" s="20">
        <v>0.33040000000000003</v>
      </c>
      <c r="L786" s="20">
        <v>0.13700000000000001</v>
      </c>
      <c r="M786" s="20">
        <v>-6.0999999999999999E-2</v>
      </c>
      <c r="N786" s="20">
        <v>0.5766</v>
      </c>
      <c r="O786" s="20">
        <v>0.64329999999999998</v>
      </c>
      <c r="P786" s="20">
        <v>-1.4999999999999999E-2</v>
      </c>
      <c r="Q786" s="20">
        <v>0.48299999999999998</v>
      </c>
      <c r="R786" s="20">
        <v>0.44400000000000001</v>
      </c>
      <c r="S786" s="20">
        <v>1.0728</v>
      </c>
      <c r="T786" s="20">
        <v>-6.0000000000000001E-3</v>
      </c>
      <c r="U786" s="20">
        <v>1.6840000000000002</v>
      </c>
      <c r="V786" s="20">
        <v>0.14000000000000001</v>
      </c>
      <c r="W786" s="20">
        <v>2.0585</v>
      </c>
      <c r="X786" s="20">
        <v>0.32800000000000001</v>
      </c>
      <c r="Y786" s="20">
        <v>2.3064999999999998</v>
      </c>
      <c r="Z786" s="20">
        <v>0.78</v>
      </c>
      <c r="AA786" s="20">
        <v>2.9666999999999999</v>
      </c>
      <c r="AB786" s="20">
        <v>1.6600000000000001</v>
      </c>
    </row>
    <row r="787" spans="1:28">
      <c r="A787" s="2">
        <v>41981</v>
      </c>
      <c r="B787" s="20">
        <v>0.25</v>
      </c>
      <c r="C787" s="20">
        <v>2.53E-2</v>
      </c>
      <c r="D787" s="20">
        <v>-0.154</v>
      </c>
      <c r="E787" s="20">
        <v>0.16170000000000001</v>
      </c>
      <c r="F787" s="20">
        <v>5.1000000000000004E-3</v>
      </c>
      <c r="G787" s="20">
        <v>-0.11</v>
      </c>
      <c r="H787" s="20">
        <v>0.23760000000000001</v>
      </c>
      <c r="I787" s="20">
        <v>8.1100000000000005E-2</v>
      </c>
      <c r="J787" s="20">
        <v>-0.11</v>
      </c>
      <c r="K787" s="20">
        <v>0.33989999999999998</v>
      </c>
      <c r="L787" s="20">
        <v>0.1421</v>
      </c>
      <c r="M787" s="20">
        <v>-6.5000000000000002E-2</v>
      </c>
      <c r="N787" s="20">
        <v>0.60309999999999997</v>
      </c>
      <c r="O787" s="20">
        <v>0.62749999999999995</v>
      </c>
      <c r="P787" s="20">
        <v>-3.5000000000000003E-2</v>
      </c>
      <c r="Q787" s="20">
        <v>0.48499999999999999</v>
      </c>
      <c r="R787" s="20">
        <v>0.43</v>
      </c>
      <c r="S787" s="20">
        <v>1.0621</v>
      </c>
      <c r="T787" s="20">
        <v>-2.4E-2</v>
      </c>
      <c r="U787" s="20">
        <v>1.6625999999999999</v>
      </c>
      <c r="V787" s="20">
        <v>0.10199999999999999</v>
      </c>
      <c r="W787" s="20">
        <v>2.0196999999999998</v>
      </c>
      <c r="X787" s="20">
        <v>0.28199999999999997</v>
      </c>
      <c r="Y787" s="20">
        <v>2.2570000000000001</v>
      </c>
      <c r="Z787" s="20">
        <v>0.71299999999999997</v>
      </c>
      <c r="AA787" s="20">
        <v>2.9041999999999999</v>
      </c>
      <c r="AB787" s="20">
        <v>1.597</v>
      </c>
    </row>
    <row r="788" spans="1:28">
      <c r="A788" s="2">
        <v>41982</v>
      </c>
      <c r="B788" s="20">
        <v>0.25</v>
      </c>
      <c r="C788" s="20">
        <v>4.5600000000000002E-2</v>
      </c>
      <c r="D788" s="20">
        <v>-0.154</v>
      </c>
      <c r="E788" s="20">
        <v>0.1585</v>
      </c>
      <c r="F788" s="20">
        <v>2.53E-2</v>
      </c>
      <c r="G788" s="20">
        <v>-0.12</v>
      </c>
      <c r="H788" s="20">
        <v>0.23885000000000001</v>
      </c>
      <c r="I788" s="20">
        <v>0.1065</v>
      </c>
      <c r="J788" s="20">
        <v>-0.114</v>
      </c>
      <c r="K788" s="20">
        <v>0.33789999999999998</v>
      </c>
      <c r="L788" s="20">
        <v>0.1573</v>
      </c>
      <c r="M788" s="20">
        <v>-6.5000000000000002E-2</v>
      </c>
      <c r="N788" s="20">
        <v>0.59809999999999997</v>
      </c>
      <c r="O788" s="20">
        <v>0.61170000000000002</v>
      </c>
      <c r="P788" s="20">
        <v>-3.5000000000000003E-2</v>
      </c>
      <c r="Q788" s="20">
        <v>0.56599999999999995</v>
      </c>
      <c r="R788" s="20">
        <v>0.47099999999999997</v>
      </c>
      <c r="S788" s="20">
        <v>1.0241</v>
      </c>
      <c r="T788" s="20">
        <v>-2.3E-2</v>
      </c>
      <c r="U788" s="20">
        <v>1.6198000000000001</v>
      </c>
      <c r="V788" s="20">
        <v>9.9000000000000005E-2</v>
      </c>
      <c r="W788" s="20">
        <v>1.9664999999999999</v>
      </c>
      <c r="X788" s="20">
        <v>0.27400000000000002</v>
      </c>
      <c r="Y788" s="20">
        <v>2.2128999999999999</v>
      </c>
      <c r="Z788" s="20">
        <v>0.68500000000000005</v>
      </c>
      <c r="AA788" s="20">
        <v>2.8702000000000001</v>
      </c>
      <c r="AB788" s="20">
        <v>1.5409999999999999</v>
      </c>
    </row>
    <row r="789" spans="1:28">
      <c r="A789" s="2">
        <v>41983</v>
      </c>
      <c r="B789" s="20">
        <v>0.25</v>
      </c>
      <c r="C789" s="20">
        <v>3.5499999999999997E-2</v>
      </c>
      <c r="D789" s="20">
        <v>-0.14699999999999999</v>
      </c>
      <c r="E789" s="20">
        <v>0.1608</v>
      </c>
      <c r="F789" s="20">
        <v>2.53E-2</v>
      </c>
      <c r="G789" s="20">
        <v>-0.107</v>
      </c>
      <c r="H789" s="20">
        <v>0.2399</v>
      </c>
      <c r="I789" s="20">
        <v>9.1300000000000006E-2</v>
      </c>
      <c r="J789" s="20">
        <v>-0.113</v>
      </c>
      <c r="K789" s="20">
        <v>0.3377</v>
      </c>
      <c r="L789" s="20">
        <v>0.2031</v>
      </c>
      <c r="M789" s="20">
        <v>-6.2E-2</v>
      </c>
      <c r="N789" s="20">
        <v>0.60260000000000002</v>
      </c>
      <c r="O789" s="20">
        <v>0.56789999999999996</v>
      </c>
      <c r="P789" s="20">
        <v>-2.7E-2</v>
      </c>
      <c r="Q789" s="20">
        <v>0.59499999999999997</v>
      </c>
      <c r="R789" s="20">
        <v>0.52600000000000002</v>
      </c>
      <c r="S789" s="20">
        <v>1.0053000000000001</v>
      </c>
      <c r="T789" s="20">
        <v>-1.7999999999999999E-2</v>
      </c>
      <c r="U789" s="20">
        <v>1.5590000000000002</v>
      </c>
      <c r="V789" s="20">
        <v>9.6000000000000002E-2</v>
      </c>
      <c r="W789" s="20">
        <v>1.9085999999999999</v>
      </c>
      <c r="X789" s="20">
        <v>0.26900000000000002</v>
      </c>
      <c r="Y789" s="20">
        <v>2.1638000000000002</v>
      </c>
      <c r="Z789" s="20">
        <v>0.68100000000000005</v>
      </c>
      <c r="AA789" s="20">
        <v>2.8319999999999999</v>
      </c>
      <c r="AB789" s="20">
        <v>1.5249999999999999</v>
      </c>
    </row>
    <row r="790" spans="1:28">
      <c r="A790" s="2">
        <v>41984</v>
      </c>
      <c r="B790" s="20">
        <v>0.25</v>
      </c>
      <c r="C790" s="20">
        <v>1.52E-2</v>
      </c>
      <c r="D790" s="20">
        <v>-0.15</v>
      </c>
      <c r="E790" s="20">
        <v>0.1608</v>
      </c>
      <c r="F790" s="20">
        <v>2.0299999999999999E-2</v>
      </c>
      <c r="G790" s="20">
        <v>-0.09</v>
      </c>
      <c r="H790" s="20">
        <v>0.24060000000000001</v>
      </c>
      <c r="I790" s="20">
        <v>9.1300000000000006E-2</v>
      </c>
      <c r="J790" s="20">
        <v>-0.123</v>
      </c>
      <c r="K790" s="20">
        <v>0.33839999999999998</v>
      </c>
      <c r="L790" s="20">
        <v>0.2031</v>
      </c>
      <c r="M790" s="20">
        <v>-6.0999999999999999E-2</v>
      </c>
      <c r="N790" s="20">
        <v>0.60029999999999994</v>
      </c>
      <c r="O790" s="20">
        <v>0.6</v>
      </c>
      <c r="P790" s="20">
        <v>-3.5000000000000003E-2</v>
      </c>
      <c r="Q790" s="20">
        <v>0.60399999999999998</v>
      </c>
      <c r="R790" s="20">
        <v>0.52600000000000002</v>
      </c>
      <c r="S790" s="20">
        <v>1.0424</v>
      </c>
      <c r="T790" s="20">
        <v>-2.1000000000000001E-2</v>
      </c>
      <c r="U790" s="20">
        <v>1.5952</v>
      </c>
      <c r="V790" s="20">
        <v>9.1999999999999998E-2</v>
      </c>
      <c r="W790" s="20">
        <v>1.9327000000000001</v>
      </c>
      <c r="X790" s="20">
        <v>0.26600000000000001</v>
      </c>
      <c r="Y790" s="20">
        <v>2.1619999999999999</v>
      </c>
      <c r="Z790" s="20">
        <v>0.67700000000000005</v>
      </c>
      <c r="AA790" s="20">
        <v>2.8068999999999997</v>
      </c>
      <c r="AB790" s="20">
        <v>1.5209999999999999</v>
      </c>
    </row>
    <row r="791" spans="1:28">
      <c r="A791" s="2">
        <v>41985</v>
      </c>
      <c r="B791" s="20">
        <v>0.25</v>
      </c>
      <c r="C791" s="20">
        <v>5.1000000000000004E-3</v>
      </c>
      <c r="D791" s="20">
        <v>-0.17399999999999999</v>
      </c>
      <c r="E791" s="20">
        <v>0.161</v>
      </c>
      <c r="F791" s="20">
        <v>1.52E-2</v>
      </c>
      <c r="G791" s="20">
        <v>-8.4000000000000005E-2</v>
      </c>
      <c r="H791" s="20">
        <v>0.24285000000000001</v>
      </c>
      <c r="I791" s="20">
        <v>8.6199999999999999E-2</v>
      </c>
      <c r="J791" s="20">
        <v>-0.13500000000000001</v>
      </c>
      <c r="K791" s="20">
        <v>0.34089999999999998</v>
      </c>
      <c r="L791" s="20">
        <v>0.18779999999999999</v>
      </c>
      <c r="M791" s="20">
        <v>-6.0999999999999999E-2</v>
      </c>
      <c r="N791" s="20">
        <v>0.60129999999999995</v>
      </c>
      <c r="O791" s="20">
        <v>0.54010000000000002</v>
      </c>
      <c r="P791" s="20">
        <v>-4.4999999999999998E-2</v>
      </c>
      <c r="Q791" s="20">
        <v>0.67800000000000005</v>
      </c>
      <c r="R791" s="20">
        <v>0.56599999999999995</v>
      </c>
      <c r="S791" s="20">
        <v>0.97350000000000003</v>
      </c>
      <c r="T791" s="20">
        <v>-3.1E-2</v>
      </c>
      <c r="U791" s="20">
        <v>1.5114000000000001</v>
      </c>
      <c r="V791" s="20">
        <v>7.9000000000000001E-2</v>
      </c>
      <c r="W791" s="20">
        <v>1.8437000000000001</v>
      </c>
      <c r="X791" s="20">
        <v>0.23599999999999999</v>
      </c>
      <c r="Y791" s="20">
        <v>2.0817000000000001</v>
      </c>
      <c r="Z791" s="20">
        <v>0.624</v>
      </c>
      <c r="AA791" s="20">
        <v>2.7372000000000001</v>
      </c>
      <c r="AB791" s="20">
        <v>1.4390000000000001</v>
      </c>
    </row>
    <row r="792" spans="1:28">
      <c r="A792" s="2">
        <v>41988</v>
      </c>
      <c r="B792" s="20">
        <v>0.25</v>
      </c>
      <c r="C792" s="20">
        <v>0</v>
      </c>
      <c r="D792" s="20">
        <v>-0.16700000000000001</v>
      </c>
      <c r="E792" s="20">
        <v>0.16200000000000001</v>
      </c>
      <c r="F792" s="20">
        <v>5.1000000000000004E-3</v>
      </c>
      <c r="G792" s="20">
        <v>-7.6999999999999999E-2</v>
      </c>
      <c r="H792" s="20">
        <v>0.24260000000000001</v>
      </c>
      <c r="I792" s="20">
        <v>8.1100000000000005E-2</v>
      </c>
      <c r="J792" s="20">
        <v>-0.13500000000000001</v>
      </c>
      <c r="K792" s="20">
        <v>0.34139999999999998</v>
      </c>
      <c r="L792" s="20">
        <v>0.19289999999999999</v>
      </c>
      <c r="M792" s="20">
        <v>-7.0000000000000007E-2</v>
      </c>
      <c r="N792" s="20">
        <v>0.5978</v>
      </c>
      <c r="O792" s="20">
        <v>0.57640000000000002</v>
      </c>
      <c r="P792" s="20">
        <v>-5.2999999999999999E-2</v>
      </c>
      <c r="Q792" s="20">
        <v>0.65700000000000003</v>
      </c>
      <c r="R792" s="20">
        <v>0.54600000000000004</v>
      </c>
      <c r="S792" s="20">
        <v>1.0239</v>
      </c>
      <c r="T792" s="20">
        <v>-0.04</v>
      </c>
      <c r="U792" s="20">
        <v>1.5707</v>
      </c>
      <c r="V792" s="20">
        <v>7.5999999999999998E-2</v>
      </c>
      <c r="W792" s="20">
        <v>1.899</v>
      </c>
      <c r="X792" s="20">
        <v>0.23300000000000001</v>
      </c>
      <c r="Y792" s="20">
        <v>2.1181999999999999</v>
      </c>
      <c r="Z792" s="20">
        <v>0.623</v>
      </c>
      <c r="AA792" s="20">
        <v>2.7467999999999999</v>
      </c>
      <c r="AB792" s="20">
        <v>1.448</v>
      </c>
    </row>
    <row r="793" spans="1:28">
      <c r="A793" s="2">
        <v>41989</v>
      </c>
      <c r="B793" s="20">
        <v>0.25</v>
      </c>
      <c r="C793" s="20">
        <v>0</v>
      </c>
      <c r="D793" s="20">
        <v>-0.16</v>
      </c>
      <c r="E793" s="20">
        <v>0.16200000000000001</v>
      </c>
      <c r="F793" s="20">
        <v>3.04E-2</v>
      </c>
      <c r="G793" s="20">
        <v>-7.9000000000000001E-2</v>
      </c>
      <c r="H793" s="20">
        <v>0.24260000000000001</v>
      </c>
      <c r="I793" s="20">
        <v>0.1065</v>
      </c>
      <c r="J793" s="20">
        <v>-0.13600000000000001</v>
      </c>
      <c r="K793" s="20">
        <v>0.33989999999999998</v>
      </c>
      <c r="L793" s="20">
        <v>0.19800000000000001</v>
      </c>
      <c r="M793" s="20">
        <v>-5.7000000000000002E-2</v>
      </c>
      <c r="N793" s="20">
        <v>0.59930000000000005</v>
      </c>
      <c r="O793" s="20">
        <v>0.55230000000000001</v>
      </c>
      <c r="P793" s="20">
        <v>-0.06</v>
      </c>
      <c r="Q793" s="20">
        <v>0.67600000000000005</v>
      </c>
      <c r="R793" s="20">
        <v>0.54400000000000004</v>
      </c>
      <c r="S793" s="20">
        <v>0.98670000000000002</v>
      </c>
      <c r="T793" s="20">
        <v>-4.3999999999999997E-2</v>
      </c>
      <c r="U793" s="20">
        <v>1.5164</v>
      </c>
      <c r="V793" s="20">
        <v>7.2999999999999995E-2</v>
      </c>
      <c r="W793" s="20">
        <v>1.8437000000000001</v>
      </c>
      <c r="X793" s="20">
        <v>0.217</v>
      </c>
      <c r="Y793" s="20">
        <v>2.0590999999999999</v>
      </c>
      <c r="Z793" s="20">
        <v>0.59599999999999997</v>
      </c>
      <c r="AA793" s="20">
        <v>2.6905999999999999</v>
      </c>
      <c r="AB793" s="20">
        <v>1.407</v>
      </c>
    </row>
    <row r="794" spans="1:28">
      <c r="A794" s="2">
        <v>41990</v>
      </c>
      <c r="B794" s="20">
        <v>0.25</v>
      </c>
      <c r="C794" s="20">
        <v>2.53E-2</v>
      </c>
      <c r="D794" s="20">
        <v>-0.152</v>
      </c>
      <c r="E794" s="20">
        <v>0.1641</v>
      </c>
      <c r="F794" s="20">
        <v>2.0299999999999999E-2</v>
      </c>
      <c r="G794" s="20">
        <v>-7.1999999999999995E-2</v>
      </c>
      <c r="H794" s="20">
        <v>0.24535000000000001</v>
      </c>
      <c r="I794" s="20">
        <v>0.1065</v>
      </c>
      <c r="J794" s="20">
        <v>-0.13800000000000001</v>
      </c>
      <c r="K794" s="20">
        <v>0.34360000000000002</v>
      </c>
      <c r="L794" s="20">
        <v>0.21829999999999999</v>
      </c>
      <c r="M794" s="20">
        <v>-6.6000000000000003E-2</v>
      </c>
      <c r="N794" s="20">
        <v>0.60529999999999995</v>
      </c>
      <c r="O794" s="20">
        <v>0.61699999999999999</v>
      </c>
      <c r="P794" s="20">
        <v>-7.0000000000000007E-2</v>
      </c>
      <c r="Q794" s="20">
        <v>0.64</v>
      </c>
      <c r="R794" s="20">
        <v>0.52800000000000002</v>
      </c>
      <c r="S794" s="20">
        <v>1.0691999999999999</v>
      </c>
      <c r="T794" s="20">
        <v>-5.2999999999999999E-2</v>
      </c>
      <c r="U794" s="20">
        <v>1.6120000000000001</v>
      </c>
      <c r="V794" s="20">
        <v>6.5000000000000002E-2</v>
      </c>
      <c r="W794" s="20">
        <v>1.9353</v>
      </c>
      <c r="X794" s="20">
        <v>0.20799999999999999</v>
      </c>
      <c r="Y794" s="20">
        <v>2.1356000000000002</v>
      </c>
      <c r="Z794" s="20">
        <v>0.59199999999999997</v>
      </c>
      <c r="AA794" s="20">
        <v>2.7275</v>
      </c>
      <c r="AB794" s="20">
        <v>1.413</v>
      </c>
    </row>
    <row r="795" spans="1:28">
      <c r="A795" s="2">
        <v>41991</v>
      </c>
      <c r="B795" s="20">
        <v>0.25</v>
      </c>
      <c r="C795" s="20">
        <v>2.0299999999999999E-2</v>
      </c>
      <c r="D795" s="20">
        <v>-0.13300000000000001</v>
      </c>
      <c r="E795" s="20">
        <v>0.16545000000000001</v>
      </c>
      <c r="F795" s="20">
        <v>3.5499999999999997E-2</v>
      </c>
      <c r="G795" s="20">
        <v>-7.8E-2</v>
      </c>
      <c r="H795" s="20">
        <v>0.24709999999999999</v>
      </c>
      <c r="I795" s="20">
        <v>0.1065</v>
      </c>
      <c r="J795" s="20">
        <v>-0.13900000000000001</v>
      </c>
      <c r="K795" s="20">
        <v>0.34360000000000002</v>
      </c>
      <c r="L795" s="20">
        <v>0.2387</v>
      </c>
      <c r="M795" s="20">
        <v>-6.8000000000000005E-2</v>
      </c>
      <c r="N795" s="20">
        <v>0.60529999999999995</v>
      </c>
      <c r="O795" s="20">
        <v>0.63129999999999997</v>
      </c>
      <c r="P795" s="20">
        <v>-7.5999999999999998E-2</v>
      </c>
      <c r="Q795" s="20">
        <v>0.61099999999999999</v>
      </c>
      <c r="R795" s="20">
        <v>0.505</v>
      </c>
      <c r="S795" s="20">
        <v>1.0906</v>
      </c>
      <c r="T795" s="20">
        <v>-5.0999999999999997E-2</v>
      </c>
      <c r="U795" s="20">
        <v>1.6617999999999999</v>
      </c>
      <c r="V795" s="20">
        <v>7.1999999999999995E-2</v>
      </c>
      <c r="W795" s="20">
        <v>2.0007999999999999</v>
      </c>
      <c r="X795" s="20">
        <v>0.216</v>
      </c>
      <c r="Y795" s="20">
        <v>2.2075</v>
      </c>
      <c r="Z795" s="20">
        <v>0.61699999999999999</v>
      </c>
      <c r="AA795" s="20">
        <v>2.8182</v>
      </c>
      <c r="AB795" s="20">
        <v>1.4570000000000001</v>
      </c>
    </row>
    <row r="796" spans="1:28">
      <c r="A796" s="2">
        <v>41992</v>
      </c>
      <c r="B796" s="20">
        <v>0.25</v>
      </c>
      <c r="C796" s="20">
        <v>5.1000000000000004E-3</v>
      </c>
      <c r="D796" s="20">
        <v>-0.16400000000000001</v>
      </c>
      <c r="E796" s="20">
        <v>0.16425000000000001</v>
      </c>
      <c r="F796" s="20">
        <v>2.53E-2</v>
      </c>
      <c r="G796" s="20">
        <v>-0.04</v>
      </c>
      <c r="H796" s="20">
        <v>0.25209999999999999</v>
      </c>
      <c r="I796" s="20">
        <v>0.1065</v>
      </c>
      <c r="J796" s="20">
        <v>-0.154</v>
      </c>
      <c r="K796" s="20">
        <v>0.35</v>
      </c>
      <c r="L796" s="20">
        <v>0.24379999999999999</v>
      </c>
      <c r="M796" s="20">
        <v>-7.9000000000000001E-2</v>
      </c>
      <c r="N796" s="20">
        <v>0.61680000000000001</v>
      </c>
      <c r="O796" s="20">
        <v>0.63800000000000001</v>
      </c>
      <c r="P796" s="20">
        <v>-8.1000000000000003E-2</v>
      </c>
      <c r="Q796" s="20">
        <v>0.58199999999999996</v>
      </c>
      <c r="R796" s="20">
        <v>0.47199999999999998</v>
      </c>
      <c r="S796" s="20">
        <v>1.0881000000000001</v>
      </c>
      <c r="T796" s="20">
        <v>-5.5E-2</v>
      </c>
      <c r="U796" s="20">
        <v>1.6471</v>
      </c>
      <c r="V796" s="20">
        <v>5.7000000000000002E-2</v>
      </c>
      <c r="W796" s="20">
        <v>1.9717</v>
      </c>
      <c r="X796" s="20">
        <v>0.19600000000000001</v>
      </c>
      <c r="Y796" s="20">
        <v>2.1617999999999999</v>
      </c>
      <c r="Z796" s="20">
        <v>0.59199999999999997</v>
      </c>
      <c r="AA796" s="20">
        <v>2.7542</v>
      </c>
      <c r="AB796" s="20">
        <v>1.4510000000000001</v>
      </c>
    </row>
    <row r="797" spans="1:28">
      <c r="A797" s="2">
        <v>41995</v>
      </c>
      <c r="B797" s="20">
        <v>0.25</v>
      </c>
      <c r="C797" s="20">
        <v>0</v>
      </c>
      <c r="D797" s="20">
        <v>-0.16300000000000001</v>
      </c>
      <c r="E797" s="20">
        <v>0.16700000000000001</v>
      </c>
      <c r="F797" s="20">
        <v>2.0299999999999999E-2</v>
      </c>
      <c r="G797" s="20">
        <v>0</v>
      </c>
      <c r="H797" s="20">
        <v>0.25509999999999999</v>
      </c>
      <c r="I797" s="20">
        <v>9.64E-2</v>
      </c>
      <c r="J797" s="20">
        <v>-0.16900000000000001</v>
      </c>
      <c r="K797" s="20">
        <v>0.35439999999999999</v>
      </c>
      <c r="L797" s="20">
        <v>0.24890000000000001</v>
      </c>
      <c r="M797" s="20">
        <v>-6.7000000000000004E-2</v>
      </c>
      <c r="N797" s="20">
        <v>0.62229999999999996</v>
      </c>
      <c r="O797" s="20">
        <v>0.65859999999999996</v>
      </c>
      <c r="P797" s="20">
        <v>-9.2999999999999999E-2</v>
      </c>
      <c r="Q797" s="20">
        <v>0.55300000000000005</v>
      </c>
      <c r="R797" s="20">
        <v>0.442</v>
      </c>
      <c r="S797" s="20">
        <v>1.1015999999999999</v>
      </c>
      <c r="T797" s="20">
        <v>-6.3E-2</v>
      </c>
      <c r="U797" s="20">
        <v>1.6571</v>
      </c>
      <c r="V797" s="20">
        <v>5.5E-2</v>
      </c>
      <c r="W797" s="20">
        <v>1.9693000000000001</v>
      </c>
      <c r="X797" s="20">
        <v>0.19700000000000001</v>
      </c>
      <c r="Y797" s="20">
        <v>2.1583000000000001</v>
      </c>
      <c r="Z797" s="20">
        <v>0.60099999999999998</v>
      </c>
      <c r="AA797" s="20">
        <v>2.7429999999999999</v>
      </c>
      <c r="AB797" s="20">
        <v>1.4650000000000001</v>
      </c>
    </row>
    <row r="798" spans="1:28">
      <c r="A798" s="2">
        <v>41996</v>
      </c>
      <c r="B798" s="20">
        <v>0.25</v>
      </c>
      <c r="C798" s="20">
        <v>0</v>
      </c>
      <c r="D798" s="20">
        <v>-0.14599999999999999</v>
      </c>
      <c r="E798" s="20">
        <v>0.16950000000000001</v>
      </c>
      <c r="F798" s="20">
        <v>1.01E-2</v>
      </c>
      <c r="G798" s="20">
        <v>-7.1999999999999995E-2</v>
      </c>
      <c r="H798" s="20">
        <v>0.25459999999999999</v>
      </c>
      <c r="I798" s="20">
        <v>0.13700000000000001</v>
      </c>
      <c r="J798" s="20">
        <v>-0.153</v>
      </c>
      <c r="K798" s="20">
        <v>0.3574</v>
      </c>
      <c r="L798" s="20">
        <v>0.24379999999999999</v>
      </c>
      <c r="M798" s="20">
        <v>-8.5000000000000006E-2</v>
      </c>
      <c r="N798" s="20">
        <v>0.62780000000000002</v>
      </c>
      <c r="O798" s="20">
        <v>0.73929999999999996</v>
      </c>
      <c r="P798" s="20">
        <v>-9.1999999999999998E-2</v>
      </c>
      <c r="Q798" s="20">
        <v>0.52100000000000002</v>
      </c>
      <c r="R798" s="20">
        <v>0.433</v>
      </c>
      <c r="S798" s="20">
        <v>1.1607000000000001</v>
      </c>
      <c r="T798" s="20">
        <v>-6.2E-2</v>
      </c>
      <c r="U798" s="20">
        <v>1.7355</v>
      </c>
      <c r="V798" s="20">
        <v>5.6000000000000001E-2</v>
      </c>
      <c r="W798" s="20">
        <v>2.0619999999999998</v>
      </c>
      <c r="X798" s="20">
        <v>0.19400000000000001</v>
      </c>
      <c r="Y798" s="20">
        <v>2.2614000000000001</v>
      </c>
      <c r="Z798" s="20">
        <v>0.59199999999999997</v>
      </c>
      <c r="AA798" s="20">
        <v>2.8517000000000001</v>
      </c>
      <c r="AB798" s="20">
        <v>1.458</v>
      </c>
    </row>
    <row r="799" spans="1:28">
      <c r="A799" s="2">
        <v>41997</v>
      </c>
      <c r="B799" s="20">
        <v>0.25</v>
      </c>
      <c r="C799" s="20">
        <v>0</v>
      </c>
      <c r="D799" s="20">
        <v>-0.192</v>
      </c>
      <c r="E799" s="20">
        <v>0.16875000000000001</v>
      </c>
      <c r="F799" s="20">
        <v>0</v>
      </c>
      <c r="G799" s="20">
        <v>0.05</v>
      </c>
      <c r="H799" s="20">
        <v>0.25659999999999999</v>
      </c>
      <c r="I799" s="20">
        <v>0.1014</v>
      </c>
      <c r="J799" s="20">
        <v>-0.20399999999999999</v>
      </c>
      <c r="K799" s="20">
        <v>0.3574</v>
      </c>
      <c r="L799" s="20">
        <v>0.2387</v>
      </c>
      <c r="M799" s="20">
        <v>4.0000000000000001E-3</v>
      </c>
      <c r="N799" s="20">
        <v>0.62880000000000003</v>
      </c>
      <c r="O799" s="20">
        <v>0.73929999999999996</v>
      </c>
      <c r="P799" s="20">
        <v>-9.4E-2</v>
      </c>
      <c r="Q799" s="20">
        <v>0.56999999999999995</v>
      </c>
      <c r="R799" s="20">
        <v>0.43099999999999999</v>
      </c>
      <c r="S799" s="20">
        <v>1.1663999999999999</v>
      </c>
      <c r="T799" s="20">
        <v>-6.6000000000000003E-2</v>
      </c>
      <c r="U799" s="20">
        <v>1.7610999999999999</v>
      </c>
      <c r="V799" s="20">
        <v>5.7000000000000002E-2</v>
      </c>
      <c r="W799" s="20">
        <v>2.0718999999999999</v>
      </c>
      <c r="X799" s="20">
        <v>0.23799999999999999</v>
      </c>
      <c r="Y799" s="20">
        <v>2.2631999999999999</v>
      </c>
      <c r="Z799" s="20">
        <v>0.58899999999999997</v>
      </c>
      <c r="AA799" s="20">
        <v>2.8340999999999998</v>
      </c>
      <c r="AB799" s="20">
        <v>1.452</v>
      </c>
    </row>
    <row r="800" spans="1:28">
      <c r="A800" s="2">
        <v>41998</v>
      </c>
      <c r="B800" s="20">
        <v>0.25</v>
      </c>
      <c r="C800" s="20">
        <v>1E-3</v>
      </c>
      <c r="D800" s="20">
        <v>-0.192</v>
      </c>
      <c r="E800" s="20">
        <v>0.16875000000000001</v>
      </c>
      <c r="F800" s="20">
        <v>1E-3</v>
      </c>
      <c r="G800" s="20">
        <v>0.05</v>
      </c>
      <c r="H800" s="20">
        <v>0.25659999999999999</v>
      </c>
      <c r="I800" s="20">
        <v>0.1014</v>
      </c>
      <c r="J800" s="20">
        <v>-0.20399999999999999</v>
      </c>
      <c r="K800" s="20">
        <v>0.3574</v>
      </c>
      <c r="L800" s="20">
        <v>0.2387</v>
      </c>
      <c r="M800" s="20">
        <v>4.0000000000000001E-3</v>
      </c>
      <c r="N800" s="20">
        <v>0.62880000000000003</v>
      </c>
      <c r="O800" s="20">
        <v>0.73929999999999996</v>
      </c>
      <c r="P800" s="20">
        <v>-9.4E-2</v>
      </c>
      <c r="Q800" s="20">
        <v>0.56999999999999995</v>
      </c>
      <c r="R800" s="20">
        <v>0.43099999999999999</v>
      </c>
      <c r="S800" s="20">
        <v>1.1663999999999999</v>
      </c>
      <c r="T800" s="20">
        <v>-6.6000000000000003E-2</v>
      </c>
      <c r="U800" s="20">
        <v>1.7610999999999999</v>
      </c>
      <c r="V800" s="20">
        <v>5.7000000000000002E-2</v>
      </c>
      <c r="W800" s="20">
        <v>2.0718999999999999</v>
      </c>
      <c r="X800" s="20">
        <v>0.23799999999999999</v>
      </c>
      <c r="Y800" s="20">
        <v>2.2631999999999999</v>
      </c>
      <c r="Z800" s="20">
        <v>0.58899999999999997</v>
      </c>
      <c r="AA800" s="20">
        <v>2.8340999999999998</v>
      </c>
      <c r="AB800" s="20">
        <v>1.452</v>
      </c>
    </row>
    <row r="801" spans="1:28">
      <c r="A801" s="2">
        <v>41999</v>
      </c>
      <c r="B801" s="20">
        <v>0.25</v>
      </c>
      <c r="C801" s="20">
        <v>5.1000000000000004E-3</v>
      </c>
      <c r="D801" s="20">
        <v>-0.192</v>
      </c>
      <c r="E801" s="20">
        <v>0.16875000000000001</v>
      </c>
      <c r="F801" s="20">
        <v>0</v>
      </c>
      <c r="G801" s="20">
        <v>0.05</v>
      </c>
      <c r="H801" s="20">
        <v>0.25659999999999999</v>
      </c>
      <c r="I801" s="20">
        <v>9.64E-2</v>
      </c>
      <c r="J801" s="20">
        <v>-0.20399999999999999</v>
      </c>
      <c r="K801" s="20">
        <v>0.3574</v>
      </c>
      <c r="L801" s="20">
        <v>0.22850000000000001</v>
      </c>
      <c r="M801" s="20">
        <v>4.0000000000000001E-3</v>
      </c>
      <c r="N801" s="20">
        <v>0.62880000000000003</v>
      </c>
      <c r="O801" s="20">
        <v>0.73929999999999996</v>
      </c>
      <c r="P801" s="20">
        <v>-9.4E-2</v>
      </c>
      <c r="Q801" s="20">
        <v>0.56999999999999995</v>
      </c>
      <c r="R801" s="20">
        <v>0.43099999999999999</v>
      </c>
      <c r="S801" s="20">
        <v>1.1668000000000001</v>
      </c>
      <c r="T801" s="20">
        <v>-6.6000000000000003E-2</v>
      </c>
      <c r="U801" s="20">
        <v>1.7610999999999999</v>
      </c>
      <c r="V801" s="20">
        <v>5.7000000000000002E-2</v>
      </c>
      <c r="W801" s="20">
        <v>2.0743999999999998</v>
      </c>
      <c r="X801" s="20">
        <v>0.23799999999999999</v>
      </c>
      <c r="Y801" s="20">
        <v>2.2499000000000002</v>
      </c>
      <c r="Z801" s="20">
        <v>0.58899999999999997</v>
      </c>
      <c r="AA801" s="20">
        <v>2.8165</v>
      </c>
      <c r="AB801" s="20">
        <v>1.452</v>
      </c>
    </row>
    <row r="802" spans="1:28">
      <c r="A802" s="2">
        <v>42002</v>
      </c>
      <c r="B802" s="20">
        <v>0.25</v>
      </c>
      <c r="C802" s="20">
        <v>5.1000000000000004E-3</v>
      </c>
      <c r="D802" s="20">
        <v>-0.193</v>
      </c>
      <c r="E802" s="20">
        <v>0.16925000000000001</v>
      </c>
      <c r="F802" s="20">
        <v>0</v>
      </c>
      <c r="G802" s="20">
        <v>-6.4000000000000001E-2</v>
      </c>
      <c r="H802" s="20">
        <v>0.25509999999999999</v>
      </c>
      <c r="I802" s="20">
        <v>6.59E-2</v>
      </c>
      <c r="J802" s="20">
        <v>-0.183</v>
      </c>
      <c r="K802" s="20">
        <v>0.3574</v>
      </c>
      <c r="L802" s="20">
        <v>0.2132</v>
      </c>
      <c r="M802" s="20">
        <v>-6.5000000000000002E-2</v>
      </c>
      <c r="N802" s="20">
        <v>0.62880000000000003</v>
      </c>
      <c r="O802" s="20">
        <v>0.70779999999999998</v>
      </c>
      <c r="P802" s="20">
        <v>-9.7000000000000003E-2</v>
      </c>
      <c r="Q802" s="20">
        <v>0.52900000000000003</v>
      </c>
      <c r="R802" s="20">
        <v>0.44600000000000001</v>
      </c>
      <c r="S802" s="20">
        <v>1.1211</v>
      </c>
      <c r="T802" s="20">
        <v>-8.1000000000000003E-2</v>
      </c>
      <c r="U802" s="20">
        <v>1.7067999999999999</v>
      </c>
      <c r="V802" s="20">
        <v>1.4999999999999999E-2</v>
      </c>
      <c r="W802" s="20">
        <v>2.0167999999999999</v>
      </c>
      <c r="X802" s="20">
        <v>0.15</v>
      </c>
      <c r="Y802" s="20">
        <v>2.2021000000000002</v>
      </c>
      <c r="Z802" s="20">
        <v>0.54400000000000004</v>
      </c>
      <c r="AA802" s="20">
        <v>2.7728000000000002</v>
      </c>
      <c r="AB802" s="20">
        <v>1.3959999999999999</v>
      </c>
    </row>
    <row r="803" spans="1:28">
      <c r="A803" s="2">
        <v>42003</v>
      </c>
      <c r="B803" s="20">
        <v>0.25</v>
      </c>
      <c r="C803" s="20">
        <v>-5.1000000000000004E-3</v>
      </c>
      <c r="D803" s="20">
        <v>-0.16500000000000001</v>
      </c>
      <c r="E803" s="20">
        <v>0.16950000000000001</v>
      </c>
      <c r="F803" s="20">
        <v>5.1000000000000004E-3</v>
      </c>
      <c r="G803" s="20">
        <v>-4.2000000000000003E-2</v>
      </c>
      <c r="H803" s="20">
        <v>0.25519999999999998</v>
      </c>
      <c r="I803" s="20">
        <v>0.1065</v>
      </c>
      <c r="J803" s="20">
        <v>-0.19600000000000001</v>
      </c>
      <c r="K803" s="20">
        <v>0.3574</v>
      </c>
      <c r="L803" s="20">
        <v>0.19289999999999999</v>
      </c>
      <c r="M803" s="20">
        <v>-9.5000000000000001E-2</v>
      </c>
      <c r="N803" s="20">
        <v>0.62880000000000003</v>
      </c>
      <c r="O803" s="20">
        <v>0.68410000000000004</v>
      </c>
      <c r="P803" s="20">
        <v>-0.105</v>
      </c>
      <c r="Q803" s="20">
        <v>0.48699999999999999</v>
      </c>
      <c r="R803" s="20">
        <v>0.41199999999999998</v>
      </c>
      <c r="S803" s="20">
        <v>1.0942000000000001</v>
      </c>
      <c r="T803" s="20">
        <v>-8.4000000000000005E-2</v>
      </c>
      <c r="U803" s="20">
        <v>1.679</v>
      </c>
      <c r="V803" s="20">
        <v>1.2E-2</v>
      </c>
      <c r="W803" s="20">
        <v>1.9929000000000001</v>
      </c>
      <c r="X803" s="20">
        <v>0.14599999999999999</v>
      </c>
      <c r="Y803" s="20">
        <v>2.1871</v>
      </c>
      <c r="Z803" s="20">
        <v>0.54</v>
      </c>
      <c r="AA803" s="20">
        <v>2.7563</v>
      </c>
      <c r="AB803" s="20">
        <v>1.3860000000000001</v>
      </c>
    </row>
    <row r="804" spans="1:28">
      <c r="A804" s="2">
        <v>42004</v>
      </c>
      <c r="B804" s="20">
        <v>0.25</v>
      </c>
      <c r="C804" s="20">
        <v>1.01E-2</v>
      </c>
      <c r="D804" s="20">
        <v>-0.16</v>
      </c>
      <c r="E804" s="20">
        <v>0.17125000000000001</v>
      </c>
      <c r="F804" s="20">
        <v>3.5499999999999997E-2</v>
      </c>
      <c r="G804" s="20">
        <v>-1.6E-2</v>
      </c>
      <c r="H804" s="20">
        <v>0.25559999999999999</v>
      </c>
      <c r="I804" s="20">
        <v>0.1167</v>
      </c>
      <c r="J804" s="20">
        <v>-0.27900000000000003</v>
      </c>
      <c r="K804" s="20">
        <v>0.36280000000000001</v>
      </c>
      <c r="L804" s="20">
        <v>0.2132</v>
      </c>
      <c r="M804" s="20">
        <v>-6.4000000000000001E-2</v>
      </c>
      <c r="N804" s="20">
        <v>0.62880000000000003</v>
      </c>
      <c r="O804" s="20">
        <v>0.66449999999999998</v>
      </c>
      <c r="P804" s="20">
        <v>-9.8000000000000004E-2</v>
      </c>
      <c r="Q804" s="20">
        <v>0.48899999999999999</v>
      </c>
      <c r="R804" s="20">
        <v>0.379</v>
      </c>
      <c r="S804" s="20">
        <v>1.0701000000000001</v>
      </c>
      <c r="T804" s="20">
        <v>-7.9000000000000001E-2</v>
      </c>
      <c r="U804" s="20">
        <v>1.6528</v>
      </c>
      <c r="V804" s="20">
        <v>1.7000000000000001E-2</v>
      </c>
      <c r="W804" s="20">
        <v>1.9712000000000001</v>
      </c>
      <c r="X804" s="20">
        <v>0.151</v>
      </c>
      <c r="Y804" s="20">
        <v>2.1711999999999998</v>
      </c>
      <c r="Z804" s="20">
        <v>0.54100000000000004</v>
      </c>
      <c r="AA804" s="20">
        <v>2.7518000000000002</v>
      </c>
      <c r="AB804" s="20">
        <v>1.389</v>
      </c>
    </row>
    <row r="805" spans="1:28">
      <c r="A805" s="2">
        <v>42005</v>
      </c>
      <c r="B805" s="20">
        <v>0.25</v>
      </c>
      <c r="C805" s="20">
        <v>1.01E-2</v>
      </c>
      <c r="D805" s="20">
        <v>-0.16</v>
      </c>
      <c r="E805" s="20">
        <v>0.17125000000000001</v>
      </c>
      <c r="F805" s="20">
        <v>3.5499999999999997E-2</v>
      </c>
      <c r="G805" s="20">
        <v>-1.6E-2</v>
      </c>
      <c r="H805" s="20">
        <v>0.25559999999999999</v>
      </c>
      <c r="I805" s="20">
        <v>0.1167</v>
      </c>
      <c r="J805" s="20">
        <v>-0.27900000000000003</v>
      </c>
      <c r="K805" s="20">
        <v>0.36280000000000001</v>
      </c>
      <c r="L805" s="20">
        <v>0.2132</v>
      </c>
      <c r="M805" s="20">
        <v>-6.4000000000000001E-2</v>
      </c>
      <c r="N805" s="20">
        <v>0.62880000000000003</v>
      </c>
      <c r="O805" s="20">
        <v>0.66449999999999998</v>
      </c>
      <c r="P805" s="20">
        <v>-9.8000000000000004E-2</v>
      </c>
      <c r="Q805" s="20">
        <v>0.48899999999999999</v>
      </c>
      <c r="R805" s="20">
        <v>0.379</v>
      </c>
      <c r="S805" s="20">
        <v>1.0701000000000001</v>
      </c>
      <c r="T805" s="20">
        <v>-7.9000000000000001E-2</v>
      </c>
      <c r="U805" s="20">
        <v>1.6528</v>
      </c>
      <c r="V805" s="20">
        <v>1.4999999999999999E-2</v>
      </c>
      <c r="W805" s="20">
        <v>1.9712000000000001</v>
      </c>
      <c r="X805" s="20">
        <v>0.151</v>
      </c>
      <c r="Y805" s="20">
        <v>2.1711999999999998</v>
      </c>
      <c r="Z805" s="20">
        <v>0.54100000000000004</v>
      </c>
      <c r="AA805" s="20">
        <v>2.7518000000000002</v>
      </c>
      <c r="AB805" s="20">
        <v>1.389</v>
      </c>
    </row>
    <row r="806" spans="1:28">
      <c r="A806" s="2">
        <v>42006</v>
      </c>
      <c r="B806" s="20">
        <v>0.25</v>
      </c>
      <c r="C806" s="20">
        <v>1.01E-2</v>
      </c>
      <c r="D806" s="20">
        <v>-0.27</v>
      </c>
      <c r="E806" s="20">
        <v>0.16750000000000001</v>
      </c>
      <c r="F806" s="20">
        <v>1.52E-2</v>
      </c>
      <c r="G806" s="20">
        <v>-0.14699999999999999</v>
      </c>
      <c r="H806" s="20">
        <v>0.25559999999999999</v>
      </c>
      <c r="I806" s="20">
        <v>0.1014</v>
      </c>
      <c r="J806" s="20">
        <v>-0.193</v>
      </c>
      <c r="K806" s="20">
        <v>0.36480000000000001</v>
      </c>
      <c r="L806" s="20">
        <v>0.21829999999999999</v>
      </c>
      <c r="M806" s="20">
        <v>-8.3000000000000004E-2</v>
      </c>
      <c r="N806" s="20">
        <v>0.63280000000000003</v>
      </c>
      <c r="O806" s="20">
        <v>0.66469999999999996</v>
      </c>
      <c r="P806" s="20">
        <v>-0.111</v>
      </c>
      <c r="Q806" s="20">
        <v>0.38300000000000001</v>
      </c>
      <c r="R806" s="20">
        <v>0.34799999999999998</v>
      </c>
      <c r="S806" s="20">
        <v>1.0567</v>
      </c>
      <c r="T806" s="20">
        <v>-9.2999999999999999E-2</v>
      </c>
      <c r="U806" s="20">
        <v>1.607</v>
      </c>
      <c r="V806" s="20">
        <v>-5.0000000000000001E-3</v>
      </c>
      <c r="W806" s="20">
        <v>1.9137999999999999</v>
      </c>
      <c r="X806" s="20">
        <v>0.122</v>
      </c>
      <c r="Y806" s="20">
        <v>2.1105</v>
      </c>
      <c r="Z806" s="20">
        <v>0.498</v>
      </c>
      <c r="AA806" s="20">
        <v>2.6879999999999997</v>
      </c>
      <c r="AB806" s="20">
        <v>1.325</v>
      </c>
    </row>
    <row r="807" spans="1:28">
      <c r="A807" s="2">
        <v>42009</v>
      </c>
      <c r="B807" s="20">
        <v>0.25</v>
      </c>
      <c r="C807" s="20">
        <v>1.01E-2</v>
      </c>
      <c r="D807" s="20">
        <v>-0.28299999999999997</v>
      </c>
      <c r="E807" s="20">
        <v>0.16800000000000001</v>
      </c>
      <c r="F807" s="20">
        <v>1.01E-2</v>
      </c>
      <c r="G807" s="20">
        <v>-0.13700000000000001</v>
      </c>
      <c r="H807" s="20">
        <v>0.25359999999999999</v>
      </c>
      <c r="I807" s="20">
        <v>8.1100000000000005E-2</v>
      </c>
      <c r="J807" s="20">
        <v>-0.24099999999999999</v>
      </c>
      <c r="K807" s="20">
        <v>0.36230000000000001</v>
      </c>
      <c r="L807" s="20">
        <v>0.2132</v>
      </c>
      <c r="M807" s="20">
        <v>-9.0999999999999998E-2</v>
      </c>
      <c r="N807" s="20">
        <v>0.63380000000000003</v>
      </c>
      <c r="O807" s="20">
        <v>0.65680000000000005</v>
      </c>
      <c r="P807" s="20">
        <v>-0.1</v>
      </c>
      <c r="Q807" s="20">
        <v>0.44500000000000001</v>
      </c>
      <c r="R807" s="20">
        <v>0.378</v>
      </c>
      <c r="S807" s="20">
        <v>1.0378000000000001</v>
      </c>
      <c r="T807" s="20">
        <v>-8.5000000000000006E-2</v>
      </c>
      <c r="U807" s="20">
        <v>1.5645</v>
      </c>
      <c r="V807" s="20">
        <v>8.9999999999999993E-3</v>
      </c>
      <c r="W807" s="20">
        <v>1.8448</v>
      </c>
      <c r="X807" s="20">
        <v>0.14000000000000001</v>
      </c>
      <c r="Y807" s="20">
        <v>2.032</v>
      </c>
      <c r="Z807" s="20">
        <v>0.51700000000000002</v>
      </c>
      <c r="AA807" s="20">
        <v>2.5987</v>
      </c>
      <c r="AB807" s="20">
        <v>1.319</v>
      </c>
    </row>
    <row r="808" spans="1:28">
      <c r="A808" s="2">
        <v>42010</v>
      </c>
      <c r="B808" s="20">
        <v>0.25</v>
      </c>
      <c r="C808" s="20">
        <v>1.01E-2</v>
      </c>
      <c r="D808" s="20">
        <v>-0.21</v>
      </c>
      <c r="E808" s="20">
        <v>0.16775000000000001</v>
      </c>
      <c r="F808" s="20">
        <v>2.53E-2</v>
      </c>
      <c r="G808" s="20">
        <v>-0.14399999999999999</v>
      </c>
      <c r="H808" s="20">
        <v>0.25109999999999999</v>
      </c>
      <c r="I808" s="20">
        <v>9.1300000000000006E-2</v>
      </c>
      <c r="J808" s="20">
        <v>-0.26900000000000002</v>
      </c>
      <c r="K808" s="20">
        <v>0.36030000000000001</v>
      </c>
      <c r="L808" s="20">
        <v>0.2031</v>
      </c>
      <c r="M808" s="20">
        <v>-9.2999999999999999E-2</v>
      </c>
      <c r="N808" s="20">
        <v>0.62829999999999997</v>
      </c>
      <c r="O808" s="20">
        <v>0.625</v>
      </c>
      <c r="P808" s="20">
        <v>-0.106</v>
      </c>
      <c r="Q808" s="20">
        <v>0.48799999999999999</v>
      </c>
      <c r="R808" s="20">
        <v>0.41699999999999998</v>
      </c>
      <c r="S808" s="20">
        <v>0.98370000000000002</v>
      </c>
      <c r="T808" s="20">
        <v>-8.8999999999999996E-2</v>
      </c>
      <c r="U808" s="20">
        <v>1.478</v>
      </c>
      <c r="V808" s="20">
        <v>-6.0000000000000001E-3</v>
      </c>
      <c r="W808" s="20">
        <v>1.7572000000000001</v>
      </c>
      <c r="X808" s="20">
        <v>0.10299999999999999</v>
      </c>
      <c r="Y808" s="20">
        <v>1.9401999999999999</v>
      </c>
      <c r="Z808" s="20">
        <v>0.44600000000000001</v>
      </c>
      <c r="AA808" s="20">
        <v>2.5023</v>
      </c>
      <c r="AB808" s="20">
        <v>1.175</v>
      </c>
    </row>
    <row r="809" spans="1:28">
      <c r="A809" s="2">
        <v>42011</v>
      </c>
      <c r="B809" s="20">
        <v>0.25</v>
      </c>
      <c r="C809" s="20">
        <v>1.01E-2</v>
      </c>
      <c r="D809" s="20">
        <v>-0.216</v>
      </c>
      <c r="E809" s="20">
        <v>0.16650000000000001</v>
      </c>
      <c r="F809" s="20">
        <v>2.0299999999999999E-2</v>
      </c>
      <c r="G809" s="20">
        <v>-0.152</v>
      </c>
      <c r="H809" s="20">
        <v>0.25209999999999999</v>
      </c>
      <c r="I809" s="20">
        <v>8.6199999999999999E-2</v>
      </c>
      <c r="J809" s="20">
        <v>-0.24199999999999999</v>
      </c>
      <c r="K809" s="20">
        <v>0.36130000000000001</v>
      </c>
      <c r="L809" s="20">
        <v>0.24379999999999999</v>
      </c>
      <c r="M809" s="20">
        <v>-0.09</v>
      </c>
      <c r="N809" s="20">
        <v>0.62729999999999997</v>
      </c>
      <c r="O809" s="20">
        <v>0.60909999999999997</v>
      </c>
      <c r="P809" s="20">
        <v>-0.108</v>
      </c>
      <c r="Q809" s="20">
        <v>0.503</v>
      </c>
      <c r="R809" s="20">
        <v>0.40600000000000003</v>
      </c>
      <c r="S809" s="20">
        <v>0.97289999999999999</v>
      </c>
      <c r="T809" s="20">
        <v>-9.2999999999999999E-2</v>
      </c>
      <c r="U809" s="20">
        <v>1.4779</v>
      </c>
      <c r="V809" s="20">
        <v>-1E-3</v>
      </c>
      <c r="W809" s="20">
        <v>1.7736000000000001</v>
      </c>
      <c r="X809" s="20">
        <v>0.121</v>
      </c>
      <c r="Y809" s="20">
        <v>1.9677</v>
      </c>
      <c r="Z809" s="20">
        <v>0.48399999999999999</v>
      </c>
      <c r="AA809" s="20">
        <v>2.5289000000000001</v>
      </c>
      <c r="AB809" s="20">
        <v>1.238</v>
      </c>
    </row>
    <row r="810" spans="1:28">
      <c r="A810" s="2">
        <v>42012</v>
      </c>
      <c r="B810" s="20">
        <v>0.25</v>
      </c>
      <c r="C810" s="20">
        <v>5.1000000000000004E-3</v>
      </c>
      <c r="D810" s="20">
        <v>-0.09</v>
      </c>
      <c r="E810" s="20">
        <v>0.16625000000000001</v>
      </c>
      <c r="F810" s="20">
        <v>1.52E-2</v>
      </c>
      <c r="G810" s="20">
        <v>-0.09</v>
      </c>
      <c r="H810" s="20">
        <v>0.25209999999999999</v>
      </c>
      <c r="I810" s="20">
        <v>7.0999999999999994E-2</v>
      </c>
      <c r="J810" s="20">
        <v>-0.20499999999999999</v>
      </c>
      <c r="K810" s="20">
        <v>0.3604</v>
      </c>
      <c r="L810" s="20">
        <v>0.22850000000000001</v>
      </c>
      <c r="M810" s="20">
        <v>-9.0999999999999998E-2</v>
      </c>
      <c r="N810" s="20">
        <v>0.62890000000000001</v>
      </c>
      <c r="O810" s="20">
        <v>0.60509999999999997</v>
      </c>
      <c r="P810" s="20">
        <v>-0.104</v>
      </c>
      <c r="Q810" s="20">
        <v>0.47899999999999998</v>
      </c>
      <c r="R810" s="20">
        <v>0.39100000000000001</v>
      </c>
      <c r="S810" s="20">
        <v>0.97009999999999996</v>
      </c>
      <c r="T810" s="20">
        <v>-0.09</v>
      </c>
      <c r="U810" s="20">
        <v>1.4908999999999999</v>
      </c>
      <c r="V810" s="20">
        <v>8.0000000000000002E-3</v>
      </c>
      <c r="W810" s="20">
        <v>1.8065</v>
      </c>
      <c r="X810" s="20">
        <v>0.13300000000000001</v>
      </c>
      <c r="Y810" s="20">
        <v>2.0179</v>
      </c>
      <c r="Z810" s="20">
        <v>0.51</v>
      </c>
      <c r="AA810" s="20">
        <v>2.5992999999999999</v>
      </c>
      <c r="AB810" s="20">
        <v>1.2810000000000001</v>
      </c>
    </row>
    <row r="811" spans="1:28">
      <c r="A811" s="2">
        <v>42013</v>
      </c>
      <c r="B811" s="20">
        <v>0.25</v>
      </c>
      <c r="C811" s="20">
        <v>1.52E-2</v>
      </c>
      <c r="D811" s="20">
        <v>-0.18</v>
      </c>
      <c r="E811" s="20">
        <v>0.16675000000000001</v>
      </c>
      <c r="F811" s="20">
        <v>1.52E-2</v>
      </c>
      <c r="G811" s="20">
        <v>-0.14399999999999999</v>
      </c>
      <c r="H811" s="20">
        <v>0.25409999999999999</v>
      </c>
      <c r="I811" s="20">
        <v>7.0999999999999994E-2</v>
      </c>
      <c r="J811" s="20">
        <v>-0.20699999999999999</v>
      </c>
      <c r="K811" s="20">
        <v>0.3619</v>
      </c>
      <c r="L811" s="20">
        <v>0.19289999999999999</v>
      </c>
      <c r="M811" s="20">
        <v>-9.6000000000000002E-2</v>
      </c>
      <c r="N811" s="20">
        <v>0.62639999999999996</v>
      </c>
      <c r="O811" s="20">
        <v>0.56100000000000005</v>
      </c>
      <c r="P811" s="20">
        <v>-0.11899999999999999</v>
      </c>
      <c r="Q811" s="20">
        <v>0.496</v>
      </c>
      <c r="R811" s="20">
        <v>0.40200000000000002</v>
      </c>
      <c r="S811" s="20">
        <v>0.91579999999999995</v>
      </c>
      <c r="T811" s="20">
        <v>-0.10299999999999999</v>
      </c>
      <c r="U811" s="20">
        <v>1.419</v>
      </c>
      <c r="V811" s="20">
        <v>-3.0000000000000001E-3</v>
      </c>
      <c r="W811" s="20">
        <v>1.7305000000000001</v>
      </c>
      <c r="X811" s="20">
        <v>0.11799999999999999</v>
      </c>
      <c r="Y811" s="20">
        <v>1.9449000000000001</v>
      </c>
      <c r="Z811" s="20">
        <v>0.49199999999999999</v>
      </c>
      <c r="AA811" s="20">
        <v>2.5281000000000002</v>
      </c>
      <c r="AB811" s="20">
        <v>1.2490000000000001</v>
      </c>
    </row>
    <row r="812" spans="1:28">
      <c r="A812" s="2">
        <v>42016</v>
      </c>
      <c r="B812" s="20">
        <v>0.25</v>
      </c>
      <c r="C812" s="20">
        <v>1.52E-2</v>
      </c>
      <c r="D812" s="20">
        <v>-0.39800000000000002</v>
      </c>
      <c r="E812" s="20">
        <v>0.16650000000000001</v>
      </c>
      <c r="F812" s="20">
        <v>1.52E-2</v>
      </c>
      <c r="G812" s="20">
        <v>-0.16200000000000001</v>
      </c>
      <c r="H812" s="20">
        <v>0.25280000000000002</v>
      </c>
      <c r="I812" s="20">
        <v>8.1100000000000005E-2</v>
      </c>
      <c r="J812" s="20">
        <v>-0.151</v>
      </c>
      <c r="K812" s="20">
        <v>0.35909999999999997</v>
      </c>
      <c r="L812" s="20">
        <v>0.1827</v>
      </c>
      <c r="M812" s="20">
        <v>-9.0999999999999998E-2</v>
      </c>
      <c r="N812" s="20">
        <v>0.62090000000000001</v>
      </c>
      <c r="O812" s="20">
        <v>0.54490000000000005</v>
      </c>
      <c r="P812" s="20">
        <v>-0.114</v>
      </c>
      <c r="Q812" s="20">
        <v>0.47099999999999997</v>
      </c>
      <c r="R812" s="20">
        <v>0.38500000000000001</v>
      </c>
      <c r="S812" s="20">
        <v>0.88590000000000002</v>
      </c>
      <c r="T812" s="20">
        <v>-9.8000000000000004E-2</v>
      </c>
      <c r="U812" s="20">
        <v>1.3799000000000001</v>
      </c>
      <c r="V812" s="20">
        <v>3.0000000000000001E-3</v>
      </c>
      <c r="W812" s="20">
        <v>1.6833</v>
      </c>
      <c r="X812" s="20">
        <v>0.115</v>
      </c>
      <c r="Y812" s="20">
        <v>1.907</v>
      </c>
      <c r="Z812" s="20">
        <v>0.47799999999999998</v>
      </c>
      <c r="AA812" s="20">
        <v>2.4965000000000002</v>
      </c>
      <c r="AB812" s="20">
        <v>1.216</v>
      </c>
    </row>
    <row r="813" spans="1:28">
      <c r="A813" s="2">
        <v>42017</v>
      </c>
      <c r="B813" s="20">
        <v>0.25</v>
      </c>
      <c r="C813" s="20">
        <v>1.01E-2</v>
      </c>
      <c r="D813" s="20">
        <v>-0.40699999999999997</v>
      </c>
      <c r="E813" s="20">
        <v>0.16650000000000001</v>
      </c>
      <c r="F813" s="20">
        <v>2.53E-2</v>
      </c>
      <c r="G813" s="20">
        <v>-0.16800000000000001</v>
      </c>
      <c r="H813" s="20">
        <v>0.25330000000000003</v>
      </c>
      <c r="I813" s="20">
        <v>8.1100000000000005E-2</v>
      </c>
      <c r="J813" s="20">
        <v>-0.14899999999999999</v>
      </c>
      <c r="K813" s="20">
        <v>0.35759999999999997</v>
      </c>
      <c r="L813" s="20">
        <v>0.1827</v>
      </c>
      <c r="M813" s="20">
        <v>-9.2999999999999999E-2</v>
      </c>
      <c r="N813" s="20">
        <v>0.62239999999999995</v>
      </c>
      <c r="O813" s="20">
        <v>0.53879999999999995</v>
      </c>
      <c r="P813" s="20">
        <v>-0.12</v>
      </c>
      <c r="Q813" s="20">
        <v>0.48099999999999998</v>
      </c>
      <c r="R813" s="20">
        <v>0.38500000000000001</v>
      </c>
      <c r="S813" s="20">
        <v>0.89090000000000003</v>
      </c>
      <c r="T813" s="20">
        <v>-0.10199999999999999</v>
      </c>
      <c r="U813" s="20">
        <v>1.3684000000000001</v>
      </c>
      <c r="V813" s="20">
        <v>0</v>
      </c>
      <c r="W813" s="20">
        <v>1.6714</v>
      </c>
      <c r="X813" s="20">
        <v>0.11600000000000001</v>
      </c>
      <c r="Y813" s="20">
        <v>1.9</v>
      </c>
      <c r="Z813" s="20">
        <v>0.47699999999999998</v>
      </c>
      <c r="AA813" s="20">
        <v>2.4992000000000001</v>
      </c>
      <c r="AB813" s="20">
        <v>1.22</v>
      </c>
    </row>
    <row r="814" spans="1:28">
      <c r="A814" s="2">
        <v>42018</v>
      </c>
      <c r="B814" s="20">
        <v>0.25</v>
      </c>
      <c r="C814" s="20">
        <v>2.0299999999999999E-2</v>
      </c>
      <c r="D814" s="20">
        <v>-0.35299999999999998</v>
      </c>
      <c r="E814" s="20">
        <v>0.16825000000000001</v>
      </c>
      <c r="F814" s="20">
        <v>2.53E-2</v>
      </c>
      <c r="G814" s="20">
        <v>-0.17399999999999999</v>
      </c>
      <c r="H814" s="20">
        <v>0.25359999999999999</v>
      </c>
      <c r="I814" s="20">
        <v>7.6100000000000001E-2</v>
      </c>
      <c r="J814" s="20">
        <v>-0.161</v>
      </c>
      <c r="K814" s="20">
        <v>0.3589</v>
      </c>
      <c r="L814" s="20">
        <v>0.16239999999999999</v>
      </c>
      <c r="M814" s="20">
        <v>-0.107</v>
      </c>
      <c r="N814" s="20">
        <v>0.62239999999999995</v>
      </c>
      <c r="O814" s="20">
        <v>0.50060000000000004</v>
      </c>
      <c r="P814" s="20">
        <v>-0.12</v>
      </c>
      <c r="Q814" s="20">
        <v>0.45300000000000001</v>
      </c>
      <c r="R814" s="20">
        <v>0.36599999999999999</v>
      </c>
      <c r="S814" s="20">
        <v>0.83799999999999997</v>
      </c>
      <c r="T814" s="20">
        <v>-0.108</v>
      </c>
      <c r="U814" s="20">
        <v>1.3195999999999999</v>
      </c>
      <c r="V814" s="20">
        <v>-1.6E-2</v>
      </c>
      <c r="W814" s="20">
        <v>1.6267</v>
      </c>
      <c r="X814" s="20">
        <v>8.5999999999999993E-2</v>
      </c>
      <c r="Y814" s="20">
        <v>1.8552999999999999</v>
      </c>
      <c r="Z814" s="20">
        <v>0.42399999999999999</v>
      </c>
      <c r="AA814" s="20">
        <v>2.4685000000000001</v>
      </c>
      <c r="AB814" s="20">
        <v>1.165</v>
      </c>
    </row>
    <row r="815" spans="1:28">
      <c r="A815" s="2">
        <v>42019</v>
      </c>
      <c r="B815" s="20">
        <v>0.25</v>
      </c>
      <c r="C815" s="20">
        <v>1.52E-2</v>
      </c>
      <c r="D815" s="20">
        <v>-0.32900000000000001</v>
      </c>
      <c r="E815" s="20">
        <v>0.16800000000000001</v>
      </c>
      <c r="F815" s="20">
        <v>2.53E-2</v>
      </c>
      <c r="G815" s="20">
        <v>-0.192</v>
      </c>
      <c r="H815" s="20">
        <v>0.25259999999999999</v>
      </c>
      <c r="I815" s="20">
        <v>6.59E-2</v>
      </c>
      <c r="J815" s="20">
        <v>-0.18</v>
      </c>
      <c r="K815" s="20">
        <v>0.35639999999999999</v>
      </c>
      <c r="L815" s="20">
        <v>0.1472</v>
      </c>
      <c r="M815" s="20">
        <v>-0.13300000000000001</v>
      </c>
      <c r="N815" s="20">
        <v>0.6149</v>
      </c>
      <c r="O815" s="20">
        <v>0.41220000000000001</v>
      </c>
      <c r="P815" s="20">
        <v>-0.14399999999999999</v>
      </c>
      <c r="Q815" s="20">
        <v>0.44</v>
      </c>
      <c r="R815" s="20">
        <v>0.36499999999999999</v>
      </c>
      <c r="S815" s="20">
        <v>0.71140000000000003</v>
      </c>
      <c r="T815" s="20">
        <v>-0.13</v>
      </c>
      <c r="U815" s="20">
        <v>1.1613</v>
      </c>
      <c r="V815" s="20">
        <v>-4.3999999999999997E-2</v>
      </c>
      <c r="W815" s="20">
        <v>1.4774</v>
      </c>
      <c r="X815" s="20">
        <v>7.0000000000000007E-2</v>
      </c>
      <c r="Y815" s="20">
        <v>1.7149000000000001</v>
      </c>
      <c r="Z815" s="20">
        <v>0.47399999999999998</v>
      </c>
      <c r="AA815" s="20">
        <v>2.3677000000000001</v>
      </c>
      <c r="AB815" s="20">
        <v>1.167</v>
      </c>
    </row>
    <row r="816" spans="1:28">
      <c r="A816" s="2">
        <v>42020</v>
      </c>
      <c r="B816" s="20">
        <v>0.25</v>
      </c>
      <c r="C816" s="20">
        <v>1.52E-2</v>
      </c>
      <c r="D816" s="20">
        <v>-0.34399999999999997</v>
      </c>
      <c r="E816" s="20">
        <v>0.16800000000000001</v>
      </c>
      <c r="F816" s="20">
        <v>1.52E-2</v>
      </c>
      <c r="G816" s="20">
        <v>-0.20300000000000001</v>
      </c>
      <c r="H816" s="20">
        <v>0.25659999999999999</v>
      </c>
      <c r="I816" s="20">
        <v>6.59E-2</v>
      </c>
      <c r="J816" s="20">
        <v>-0.19800000000000001</v>
      </c>
      <c r="K816" s="20">
        <v>0.35489999999999999</v>
      </c>
      <c r="L816" s="20">
        <v>0.1573</v>
      </c>
      <c r="M816" s="20">
        <v>-0.154</v>
      </c>
      <c r="N816" s="20">
        <v>0.6099</v>
      </c>
      <c r="O816" s="20">
        <v>0.48349999999999999</v>
      </c>
      <c r="P816" s="20">
        <v>-0.16200000000000001</v>
      </c>
      <c r="Q816" s="20">
        <v>0.39400000000000002</v>
      </c>
      <c r="R816" s="20">
        <v>0.33800000000000002</v>
      </c>
      <c r="S816" s="20">
        <v>0.82189999999999996</v>
      </c>
      <c r="T816" s="20">
        <v>-0.14699999999999999</v>
      </c>
      <c r="U816" s="20">
        <v>1.3026</v>
      </c>
      <c r="V816" s="20">
        <v>-4.9000000000000002E-2</v>
      </c>
      <c r="W816" s="20">
        <v>1.6116999999999999</v>
      </c>
      <c r="X816" s="20">
        <v>0.1</v>
      </c>
      <c r="Y816" s="20">
        <v>1.8368</v>
      </c>
      <c r="Z816" s="20">
        <v>0.45400000000000001</v>
      </c>
      <c r="AA816" s="20">
        <v>2.4531000000000001</v>
      </c>
      <c r="AB816" s="20">
        <v>1.1579999999999999</v>
      </c>
    </row>
    <row r="817" spans="1:28">
      <c r="A817" s="2">
        <v>42023</v>
      </c>
      <c r="B817" s="20">
        <v>0.25</v>
      </c>
      <c r="C817" s="20">
        <v>1.52E-2</v>
      </c>
      <c r="D817" s="20">
        <v>-0.35099999999999998</v>
      </c>
      <c r="E817" s="20">
        <v>0.16875000000000001</v>
      </c>
      <c r="F817" s="20">
        <v>1.52E-2</v>
      </c>
      <c r="G817" s="20">
        <v>-0.20599999999999999</v>
      </c>
      <c r="H817" s="20">
        <v>0.25619999999999998</v>
      </c>
      <c r="I817" s="20">
        <v>6.59E-2</v>
      </c>
      <c r="J817" s="20">
        <v>-0.19600000000000001</v>
      </c>
      <c r="K817" s="20">
        <v>0.35589999999999999</v>
      </c>
      <c r="L817" s="20">
        <v>0.1573</v>
      </c>
      <c r="M817" s="20">
        <v>-0.15</v>
      </c>
      <c r="N817" s="20">
        <v>0.6119</v>
      </c>
      <c r="O817" s="20">
        <v>0.48349999999999999</v>
      </c>
      <c r="P817" s="20">
        <v>-0.16800000000000001</v>
      </c>
      <c r="Q817" s="20">
        <v>0.38900000000000001</v>
      </c>
      <c r="R817" s="20">
        <v>0.32900000000000001</v>
      </c>
      <c r="S817" s="20">
        <v>0.82189999999999996</v>
      </c>
      <c r="T817" s="20">
        <v>-0.151</v>
      </c>
      <c r="U817" s="20">
        <v>1.3026</v>
      </c>
      <c r="V817" s="20">
        <v>-4.9000000000000002E-2</v>
      </c>
      <c r="W817" s="20">
        <v>1.6116999999999999</v>
      </c>
      <c r="X817" s="20">
        <v>9.5000000000000001E-2</v>
      </c>
      <c r="Y817" s="20">
        <v>1.8368</v>
      </c>
      <c r="Z817" s="20">
        <v>0.439</v>
      </c>
      <c r="AA817" s="20">
        <v>2.4531000000000001</v>
      </c>
      <c r="AB817" s="20">
        <v>1.1479999999999999</v>
      </c>
    </row>
    <row r="818" spans="1:28">
      <c r="A818" s="2">
        <v>42024</v>
      </c>
      <c r="B818" s="20">
        <v>0.25</v>
      </c>
      <c r="C818" s="20">
        <v>5.1000000000000004E-3</v>
      </c>
      <c r="D818" s="20">
        <v>-0.35099999999999998</v>
      </c>
      <c r="E818" s="20">
        <v>0.16850000000000001</v>
      </c>
      <c r="F818" s="20">
        <v>5.1000000000000004E-3</v>
      </c>
      <c r="G818" s="20">
        <v>-0.19900000000000001</v>
      </c>
      <c r="H818" s="20">
        <v>0.25669999999999998</v>
      </c>
      <c r="I818" s="20">
        <v>6.0900000000000003E-2</v>
      </c>
      <c r="J818" s="20">
        <v>-0.188</v>
      </c>
      <c r="K818" s="20">
        <v>0.35589999999999999</v>
      </c>
      <c r="L818" s="20">
        <v>0.1573</v>
      </c>
      <c r="M818" s="20">
        <v>-0.15</v>
      </c>
      <c r="N818" s="20">
        <v>0.6159</v>
      </c>
      <c r="O818" s="20">
        <v>0.4914</v>
      </c>
      <c r="P818" s="20">
        <v>-0.158</v>
      </c>
      <c r="Q818" s="20">
        <v>0.376</v>
      </c>
      <c r="R818" s="20">
        <v>0.32400000000000001</v>
      </c>
      <c r="S818" s="20">
        <v>0.82979999999999998</v>
      </c>
      <c r="T818" s="20">
        <v>-0.13500000000000001</v>
      </c>
      <c r="U818" s="20">
        <v>1.2797000000000001</v>
      </c>
      <c r="V818" s="20">
        <v>-3.1E-2</v>
      </c>
      <c r="W818" s="20">
        <v>1.5834000000000001</v>
      </c>
      <c r="X818" s="20">
        <v>0.108</v>
      </c>
      <c r="Y818" s="20">
        <v>1.788</v>
      </c>
      <c r="Z818" s="20">
        <v>0.44900000000000001</v>
      </c>
      <c r="AA818" s="20">
        <v>2.3776999999999999</v>
      </c>
      <c r="AB818" s="20">
        <v>1.1400000000000001</v>
      </c>
    </row>
    <row r="819" spans="1:28">
      <c r="A819" s="2">
        <v>42025</v>
      </c>
      <c r="B819" s="20">
        <v>0.25</v>
      </c>
      <c r="C819" s="20">
        <v>-1.01E-2</v>
      </c>
      <c r="D819" s="20">
        <v>-0.40699999999999997</v>
      </c>
      <c r="E819" s="20">
        <v>0.16675000000000001</v>
      </c>
      <c r="F819" s="20">
        <v>2.0299999999999999E-2</v>
      </c>
      <c r="G819" s="20">
        <v>-0.193</v>
      </c>
      <c r="H819" s="20">
        <v>0.2571</v>
      </c>
      <c r="I819" s="20">
        <v>7.0999999999999994E-2</v>
      </c>
      <c r="J819" s="20">
        <v>-0.186</v>
      </c>
      <c r="K819" s="20">
        <v>0.3589</v>
      </c>
      <c r="L819" s="20">
        <v>0.1573</v>
      </c>
      <c r="M819" s="20">
        <v>-0.14599999999999999</v>
      </c>
      <c r="N819" s="20">
        <v>0.62190000000000001</v>
      </c>
      <c r="O819" s="20">
        <v>0.50739999999999996</v>
      </c>
      <c r="P819" s="20">
        <v>-0.16600000000000001</v>
      </c>
      <c r="Q819" s="20">
        <v>0.377</v>
      </c>
      <c r="R819" s="20">
        <v>0.32600000000000001</v>
      </c>
      <c r="S819" s="20">
        <v>0.86970000000000003</v>
      </c>
      <c r="T819" s="20">
        <v>-0.13100000000000001</v>
      </c>
      <c r="U819" s="20">
        <v>1.3493999999999999</v>
      </c>
      <c r="V819" s="20">
        <v>0.04</v>
      </c>
      <c r="W819" s="20">
        <v>1.6653</v>
      </c>
      <c r="X819" s="20">
        <v>0.16300000000000001</v>
      </c>
      <c r="Y819" s="20">
        <v>1.8717000000000001</v>
      </c>
      <c r="Z819" s="20">
        <v>0.52400000000000002</v>
      </c>
      <c r="AA819" s="20">
        <v>2.4613999999999998</v>
      </c>
      <c r="AB819" s="20">
        <v>1.218</v>
      </c>
    </row>
    <row r="820" spans="1:28">
      <c r="A820" s="2">
        <v>42026</v>
      </c>
      <c r="B820" s="20">
        <v>0.25</v>
      </c>
      <c r="C820" s="20">
        <v>1.01E-2</v>
      </c>
      <c r="D820" s="20">
        <v>-0.39400000000000002</v>
      </c>
      <c r="E820" s="20">
        <v>0.16825000000000001</v>
      </c>
      <c r="F820" s="20">
        <v>1.52E-2</v>
      </c>
      <c r="G820" s="20">
        <v>-0.187</v>
      </c>
      <c r="H820" s="20">
        <v>0.25609999999999999</v>
      </c>
      <c r="I820" s="20">
        <v>7.0999999999999994E-2</v>
      </c>
      <c r="J820" s="20">
        <v>-0.19</v>
      </c>
      <c r="K820" s="20">
        <v>0.3574</v>
      </c>
      <c r="L820" s="20">
        <v>0.1573</v>
      </c>
      <c r="M820" s="20">
        <v>-0.15</v>
      </c>
      <c r="N820" s="20">
        <v>0.62290000000000001</v>
      </c>
      <c r="O820" s="20">
        <v>0.51739999999999997</v>
      </c>
      <c r="P820" s="20">
        <v>-0.16900000000000001</v>
      </c>
      <c r="Q820" s="20">
        <v>0.30299999999999999</v>
      </c>
      <c r="R820" s="20">
        <v>0.255</v>
      </c>
      <c r="S820" s="20">
        <v>0.89100000000000001</v>
      </c>
      <c r="T820" s="20">
        <v>-0.12</v>
      </c>
      <c r="U820" s="20">
        <v>1.3639000000000001</v>
      </c>
      <c r="V820" s="20">
        <v>1.7000000000000001E-2</v>
      </c>
      <c r="W820" s="20">
        <v>1.6675</v>
      </c>
      <c r="X820" s="20">
        <v>0.113</v>
      </c>
      <c r="Y820" s="20">
        <v>1.8631</v>
      </c>
      <c r="Z820" s="20">
        <v>0.44700000000000001</v>
      </c>
      <c r="AA820" s="20">
        <v>2.4384999999999999</v>
      </c>
      <c r="AB820" s="20">
        <v>1.1579999999999999</v>
      </c>
    </row>
    <row r="821" spans="1:28">
      <c r="A821" s="2">
        <v>42027</v>
      </c>
      <c r="B821" s="20">
        <v>0.25</v>
      </c>
      <c r="C821" s="20">
        <v>1.52E-2</v>
      </c>
      <c r="D821" s="20">
        <v>-0.32400000000000001</v>
      </c>
      <c r="E821" s="20">
        <v>0.16775000000000001</v>
      </c>
      <c r="F821" s="20">
        <v>1.52E-2</v>
      </c>
      <c r="G821" s="20">
        <v>-0.17499999999999999</v>
      </c>
      <c r="H821" s="20">
        <v>0.25609999999999999</v>
      </c>
      <c r="I821" s="20">
        <v>6.59E-2</v>
      </c>
      <c r="J821" s="20">
        <v>-0.17899999999999999</v>
      </c>
      <c r="K821" s="20">
        <v>0.35389999999999999</v>
      </c>
      <c r="L821" s="20">
        <v>0.1472</v>
      </c>
      <c r="M821" s="20">
        <v>-0.16</v>
      </c>
      <c r="N821" s="20">
        <v>0.62190000000000001</v>
      </c>
      <c r="O821" s="20">
        <v>0.4864</v>
      </c>
      <c r="P821" s="20">
        <v>-0.16700000000000001</v>
      </c>
      <c r="Q821" s="20">
        <v>0.316</v>
      </c>
      <c r="R821" s="20">
        <v>0.246</v>
      </c>
      <c r="S821" s="20">
        <v>0.85099999999999998</v>
      </c>
      <c r="T821" s="20">
        <v>-0.13700000000000001</v>
      </c>
      <c r="U821" s="20">
        <v>1.3080000000000001</v>
      </c>
      <c r="V821" s="20">
        <v>-2.3E-2</v>
      </c>
      <c r="W821" s="20">
        <v>1.6011</v>
      </c>
      <c r="X821" s="20">
        <v>6.3E-2</v>
      </c>
      <c r="Y821" s="20">
        <v>1.7968</v>
      </c>
      <c r="Z821" s="20">
        <v>0.36199999999999999</v>
      </c>
      <c r="AA821" s="20">
        <v>2.3734999999999999</v>
      </c>
      <c r="AB821" s="20">
        <v>1.0669999999999999</v>
      </c>
    </row>
    <row r="822" spans="1:28">
      <c r="A822" s="2">
        <v>42030</v>
      </c>
      <c r="B822" s="20">
        <v>0.25</v>
      </c>
      <c r="C822" s="20">
        <v>1.52E-2</v>
      </c>
      <c r="D822" s="20">
        <v>-0.34699999999999998</v>
      </c>
      <c r="E822" s="20">
        <v>0.16900000000000001</v>
      </c>
      <c r="F822" s="20">
        <v>5.1000000000000004E-3</v>
      </c>
      <c r="G822" s="20">
        <v>-0.17299999999999999</v>
      </c>
      <c r="H822" s="20">
        <v>0.25609999999999999</v>
      </c>
      <c r="I822" s="20">
        <v>6.0900000000000003E-2</v>
      </c>
      <c r="J822" s="20">
        <v>-0.17</v>
      </c>
      <c r="K822" s="20">
        <v>0.35539999999999999</v>
      </c>
      <c r="L822" s="20">
        <v>0.1522</v>
      </c>
      <c r="M822" s="20">
        <v>-0.156</v>
      </c>
      <c r="N822" s="20">
        <v>0.62139999999999995</v>
      </c>
      <c r="O822" s="20">
        <v>0.51070000000000004</v>
      </c>
      <c r="P822" s="20">
        <v>-0.14799999999999999</v>
      </c>
      <c r="Q822" s="20">
        <v>0.33200000000000002</v>
      </c>
      <c r="R822" s="20">
        <v>0.29399999999999998</v>
      </c>
      <c r="S822" s="20">
        <v>0.87229999999999996</v>
      </c>
      <c r="T822" s="20">
        <v>-0.109</v>
      </c>
      <c r="U822" s="20">
        <v>1.3371999999999999</v>
      </c>
      <c r="V822" s="20">
        <v>1.7000000000000001E-2</v>
      </c>
      <c r="W822" s="20">
        <v>1.6339000000000001</v>
      </c>
      <c r="X822" s="20">
        <v>0.106</v>
      </c>
      <c r="Y822" s="20">
        <v>1.8241000000000001</v>
      </c>
      <c r="Z822" s="20">
        <v>0.39500000000000002</v>
      </c>
      <c r="AA822" s="20">
        <v>2.3971999999999998</v>
      </c>
      <c r="AB822" s="20">
        <v>1.101</v>
      </c>
    </row>
    <row r="823" spans="1:28">
      <c r="A823" s="2">
        <v>42031</v>
      </c>
      <c r="B823" s="20">
        <v>0.25</v>
      </c>
      <c r="C823" s="20">
        <v>1.52E-2</v>
      </c>
      <c r="D823" s="20">
        <v>-0.20799999999999999</v>
      </c>
      <c r="E823" s="20">
        <v>0.16800000000000001</v>
      </c>
      <c r="F823" s="20">
        <v>1.52E-2</v>
      </c>
      <c r="G823" s="20">
        <v>-0.16600000000000001</v>
      </c>
      <c r="H823" s="20">
        <v>0.25259999999999999</v>
      </c>
      <c r="I823" s="20">
        <v>7.6100000000000001E-2</v>
      </c>
      <c r="J823" s="20">
        <v>-0.17</v>
      </c>
      <c r="K823" s="20">
        <v>0.35539999999999999</v>
      </c>
      <c r="L823" s="20">
        <v>0.1472</v>
      </c>
      <c r="M823" s="20">
        <v>-0.13800000000000001</v>
      </c>
      <c r="N823" s="20">
        <v>0.62239999999999995</v>
      </c>
      <c r="O823" s="20">
        <v>0.51049999999999995</v>
      </c>
      <c r="P823" s="20">
        <v>-0.154</v>
      </c>
      <c r="Q823" s="20">
        <v>0.35099999999999998</v>
      </c>
      <c r="R823" s="20">
        <v>0.30099999999999999</v>
      </c>
      <c r="S823" s="20">
        <v>0.86960000000000004</v>
      </c>
      <c r="T823" s="20">
        <v>-0.113</v>
      </c>
      <c r="U823" s="20">
        <v>1.3353999999999999</v>
      </c>
      <c r="V823" s="20">
        <v>1.7999999999999999E-2</v>
      </c>
      <c r="W823" s="20">
        <v>1.6266</v>
      </c>
      <c r="X823" s="20">
        <v>0.112</v>
      </c>
      <c r="Y823" s="20">
        <v>1.8231000000000002</v>
      </c>
      <c r="Z823" s="20">
        <v>0.38300000000000001</v>
      </c>
      <c r="AA823" s="20">
        <v>2.3999000000000001</v>
      </c>
      <c r="AB823" s="20">
        <v>1.0740000000000001</v>
      </c>
    </row>
    <row r="824" spans="1:28">
      <c r="A824" s="2">
        <v>42032</v>
      </c>
      <c r="B824" s="20">
        <v>0.25</v>
      </c>
      <c r="C824" s="20">
        <v>1.52E-2</v>
      </c>
      <c r="D824" s="20">
        <v>-0.22500000000000001</v>
      </c>
      <c r="E824" s="20">
        <v>0.17050000000000001</v>
      </c>
      <c r="F824" s="20">
        <v>1.52E-2</v>
      </c>
      <c r="G824" s="20">
        <v>-0.182</v>
      </c>
      <c r="H824" s="20">
        <v>0.25459999999999999</v>
      </c>
      <c r="I824" s="20">
        <v>7.0999999999999994E-2</v>
      </c>
      <c r="J824" s="20">
        <v>-0.17299999999999999</v>
      </c>
      <c r="K824" s="20">
        <v>0.3574</v>
      </c>
      <c r="L824" s="20">
        <v>0.1472</v>
      </c>
      <c r="M824" s="20">
        <v>-0.13400000000000001</v>
      </c>
      <c r="N824" s="20">
        <v>0.6179</v>
      </c>
      <c r="O824" s="20">
        <v>0.46539999999999998</v>
      </c>
      <c r="P824" s="20">
        <v>-0.16700000000000001</v>
      </c>
      <c r="Q824" s="20">
        <v>0.38600000000000001</v>
      </c>
      <c r="R824" s="20">
        <v>0.34399999999999997</v>
      </c>
      <c r="S824" s="20">
        <v>0.80010000000000003</v>
      </c>
      <c r="T824" s="20">
        <v>-0.13600000000000001</v>
      </c>
      <c r="U824" s="20">
        <v>1.2391000000000001</v>
      </c>
      <c r="V824" s="20">
        <v>-1.4999999999999999E-2</v>
      </c>
      <c r="W824" s="20">
        <v>1.5255999999999998</v>
      </c>
      <c r="X824" s="20">
        <v>8.2000000000000003E-2</v>
      </c>
      <c r="Y824" s="20">
        <v>1.7206999999999999</v>
      </c>
      <c r="Z824" s="20">
        <v>0.35299999999999998</v>
      </c>
      <c r="AA824" s="20">
        <v>2.2907999999999999</v>
      </c>
      <c r="AB824" s="20">
        <v>1.0329999999999999</v>
      </c>
    </row>
    <row r="825" spans="1:28">
      <c r="A825" s="2">
        <v>42033</v>
      </c>
      <c r="B825" s="20">
        <v>0.25</v>
      </c>
      <c r="C825" s="20">
        <v>5.1000000000000004E-3</v>
      </c>
      <c r="D825" s="20">
        <v>-0.26</v>
      </c>
      <c r="E825" s="20">
        <v>0.1709</v>
      </c>
      <c r="F825" s="20">
        <v>5.1000000000000004E-3</v>
      </c>
      <c r="G825" s="20">
        <v>-0.19500000000000001</v>
      </c>
      <c r="H825" s="20">
        <v>0.25459999999999999</v>
      </c>
      <c r="I825" s="20">
        <v>6.0900000000000003E-2</v>
      </c>
      <c r="J825" s="20">
        <v>-0.17299999999999999</v>
      </c>
      <c r="K825" s="20">
        <v>0.3579</v>
      </c>
      <c r="L825" s="20">
        <v>0.1472</v>
      </c>
      <c r="M825" s="20">
        <v>-0.14399999999999999</v>
      </c>
      <c r="N825" s="20">
        <v>0.62039999999999995</v>
      </c>
      <c r="O825" s="20">
        <v>0.51580000000000004</v>
      </c>
      <c r="P825" s="20">
        <v>-0.17599999999999999</v>
      </c>
      <c r="Q825" s="20">
        <v>0.371</v>
      </c>
      <c r="R825" s="20">
        <v>0.30499999999999999</v>
      </c>
      <c r="S825" s="20">
        <v>0.82679999999999998</v>
      </c>
      <c r="T825" s="20">
        <v>-0.14399999999999999</v>
      </c>
      <c r="U825" s="20">
        <v>1.2698</v>
      </c>
      <c r="V825" s="20">
        <v>-1.6E-2</v>
      </c>
      <c r="W825" s="20">
        <v>1.5558000000000001</v>
      </c>
      <c r="X825" s="20">
        <v>8.3000000000000004E-2</v>
      </c>
      <c r="Y825" s="20">
        <v>1.7511999999999999</v>
      </c>
      <c r="Z825" s="20">
        <v>0.35899999999999999</v>
      </c>
      <c r="AA825" s="20">
        <v>2.3148</v>
      </c>
      <c r="AB825" s="20">
        <v>1.0409999999999999</v>
      </c>
    </row>
    <row r="826" spans="1:28">
      <c r="A826" s="2">
        <v>42034</v>
      </c>
      <c r="B826" s="20">
        <v>0.25</v>
      </c>
      <c r="C826" s="20">
        <v>1.01E-2</v>
      </c>
      <c r="D826" s="20">
        <v>-0.20300000000000001</v>
      </c>
      <c r="E826" s="20">
        <v>0.17125000000000001</v>
      </c>
      <c r="F826" s="20">
        <v>0</v>
      </c>
      <c r="G826" s="20">
        <v>-0.188</v>
      </c>
      <c r="H826" s="20">
        <v>0.25309999999999999</v>
      </c>
      <c r="I826" s="20">
        <v>4.5600000000000002E-2</v>
      </c>
      <c r="J826" s="20">
        <v>-0.16900000000000001</v>
      </c>
      <c r="K826" s="20">
        <v>0.3574</v>
      </c>
      <c r="L826" s="20">
        <v>0.13700000000000001</v>
      </c>
      <c r="M826" s="20">
        <v>-0.14199999999999999</v>
      </c>
      <c r="N826" s="20">
        <v>0.62090000000000001</v>
      </c>
      <c r="O826" s="20">
        <v>0.44879999999999998</v>
      </c>
      <c r="P826" s="20">
        <v>-0.184</v>
      </c>
      <c r="Q826" s="20">
        <v>0.35299999999999998</v>
      </c>
      <c r="R826" s="20">
        <v>0.28999999999999998</v>
      </c>
      <c r="S826" s="20">
        <v>0.73550000000000004</v>
      </c>
      <c r="T826" s="20">
        <v>-0.16400000000000001</v>
      </c>
      <c r="U826" s="20">
        <v>1.1548</v>
      </c>
      <c r="V826" s="20">
        <v>-4.8000000000000001E-2</v>
      </c>
      <c r="W826" s="20">
        <v>1.4599</v>
      </c>
      <c r="X826" s="20">
        <v>3.7999999999999999E-2</v>
      </c>
      <c r="Y826" s="20">
        <v>1.6407</v>
      </c>
      <c r="Z826" s="20">
        <v>0.30199999999999999</v>
      </c>
      <c r="AA826" s="20">
        <v>2.2222</v>
      </c>
      <c r="AB826" s="20">
        <v>0.95099999999999996</v>
      </c>
    </row>
    <row r="827" spans="1:28">
      <c r="A827" s="2">
        <v>42037</v>
      </c>
      <c r="B827" s="20">
        <v>0.25</v>
      </c>
      <c r="C827" s="20">
        <v>0</v>
      </c>
      <c r="D827" s="20">
        <v>-0.20599999999999999</v>
      </c>
      <c r="E827" s="20">
        <v>0.16950000000000001</v>
      </c>
      <c r="F827" s="20">
        <v>5.1000000000000004E-3</v>
      </c>
      <c r="G827" s="20">
        <v>-0.185</v>
      </c>
      <c r="H827" s="20">
        <v>0.25209999999999999</v>
      </c>
      <c r="I827" s="20">
        <v>3.5499999999999997E-2</v>
      </c>
      <c r="J827" s="20">
        <v>-0.17399999999999999</v>
      </c>
      <c r="K827" s="20">
        <v>0.3574</v>
      </c>
      <c r="L827" s="20">
        <v>0.1421</v>
      </c>
      <c r="M827" s="20">
        <v>-0.17299999999999999</v>
      </c>
      <c r="N827" s="20">
        <v>0.61939999999999995</v>
      </c>
      <c r="O827" s="20">
        <v>0.45860000000000001</v>
      </c>
      <c r="P827" s="20">
        <v>-0.182</v>
      </c>
      <c r="Q827" s="20">
        <v>0.33800000000000002</v>
      </c>
      <c r="R827" s="20">
        <v>0.27600000000000002</v>
      </c>
      <c r="S827" s="20">
        <v>0.75949999999999995</v>
      </c>
      <c r="T827" s="20">
        <v>-0.161</v>
      </c>
      <c r="U827" s="20">
        <v>1.1789000000000001</v>
      </c>
      <c r="V827" s="20">
        <v>-4.3999999999999997E-2</v>
      </c>
      <c r="W827" s="20">
        <v>1.4835</v>
      </c>
      <c r="X827" s="20">
        <v>4.5999999999999999E-2</v>
      </c>
      <c r="Y827" s="20">
        <v>1.6642000000000001</v>
      </c>
      <c r="Z827" s="20">
        <v>0.313</v>
      </c>
      <c r="AA827" s="20">
        <v>2.2503000000000002</v>
      </c>
      <c r="AB827" s="20">
        <v>0.93200000000000005</v>
      </c>
    </row>
    <row r="828" spans="1:28">
      <c r="A828" s="2">
        <v>42038</v>
      </c>
      <c r="B828" s="20">
        <v>0.25</v>
      </c>
      <c r="C828" s="20">
        <v>0</v>
      </c>
      <c r="D828" s="20">
        <v>-0.24</v>
      </c>
      <c r="E828" s="20">
        <v>0.17100000000000001</v>
      </c>
      <c r="F828" s="20">
        <v>1.52E-2</v>
      </c>
      <c r="G828" s="20">
        <v>-0.19800000000000001</v>
      </c>
      <c r="H828" s="20">
        <v>0.25509999999999999</v>
      </c>
      <c r="I828" s="20">
        <v>6.59E-2</v>
      </c>
      <c r="J828" s="20">
        <v>-0.191</v>
      </c>
      <c r="K828" s="20">
        <v>0.35880000000000001</v>
      </c>
      <c r="L828" s="20">
        <v>0.16750000000000001</v>
      </c>
      <c r="M828" s="20">
        <v>-0.17</v>
      </c>
      <c r="N828" s="20">
        <v>0.61814999999999998</v>
      </c>
      <c r="O828" s="20">
        <v>0.50790000000000002</v>
      </c>
      <c r="P828" s="20">
        <v>-0.193</v>
      </c>
      <c r="Q828" s="20">
        <v>0.313</v>
      </c>
      <c r="R828" s="20">
        <v>0.251</v>
      </c>
      <c r="S828" s="20">
        <v>0.83460000000000001</v>
      </c>
      <c r="T828" s="20">
        <v>-0.16800000000000001</v>
      </c>
      <c r="U828" s="20">
        <v>1.2888999999999999</v>
      </c>
      <c r="V828" s="20">
        <v>-3.6999999999999998E-2</v>
      </c>
      <c r="W828" s="20">
        <v>1.6068</v>
      </c>
      <c r="X828" s="20">
        <v>6.2E-2</v>
      </c>
      <c r="Y828" s="20">
        <v>1.7915000000000001</v>
      </c>
      <c r="Z828" s="20">
        <v>0.34599999999999997</v>
      </c>
      <c r="AA828" s="20">
        <v>2.3792</v>
      </c>
      <c r="AB828" s="20">
        <v>0.96899999999999997</v>
      </c>
    </row>
    <row r="829" spans="1:28">
      <c r="A829" s="2">
        <v>42039</v>
      </c>
      <c r="B829" s="20">
        <v>0.25</v>
      </c>
      <c r="C829" s="20">
        <v>5.1000000000000004E-3</v>
      </c>
      <c r="D829" s="20">
        <v>-0.216</v>
      </c>
      <c r="E829" s="20">
        <v>0.17349999999999999</v>
      </c>
      <c r="F829" s="20">
        <v>5.1000000000000004E-3</v>
      </c>
      <c r="G829" s="20">
        <v>-0.20100000000000001</v>
      </c>
      <c r="H829" s="20">
        <v>0.25509999999999999</v>
      </c>
      <c r="I829" s="20">
        <v>5.5800000000000002E-2</v>
      </c>
      <c r="J829" s="20">
        <v>-0.20699999999999999</v>
      </c>
      <c r="K829" s="20">
        <v>0.36080000000000001</v>
      </c>
      <c r="L829" s="20">
        <v>0.19289999999999999</v>
      </c>
      <c r="M829" s="20">
        <v>-0.18099999999999999</v>
      </c>
      <c r="N829" s="20">
        <v>0.62539999999999996</v>
      </c>
      <c r="O829" s="20">
        <v>0.48420000000000002</v>
      </c>
      <c r="P829" s="20">
        <v>-0.191</v>
      </c>
      <c r="Q829" s="20">
        <v>0.29599999999999999</v>
      </c>
      <c r="R829" s="20">
        <v>0.22900000000000001</v>
      </c>
      <c r="S829" s="20">
        <v>0.79959999999999998</v>
      </c>
      <c r="T829" s="20">
        <v>-0.16400000000000001</v>
      </c>
      <c r="U829" s="20">
        <v>1.2484</v>
      </c>
      <c r="V829" s="20">
        <v>-3.4000000000000002E-2</v>
      </c>
      <c r="W829" s="20">
        <v>1.5615999999999999</v>
      </c>
      <c r="X829" s="20">
        <v>7.2999999999999995E-2</v>
      </c>
      <c r="Y829" s="20">
        <v>1.7513000000000001</v>
      </c>
      <c r="Z829" s="20">
        <v>0.36699999999999999</v>
      </c>
      <c r="AA829" s="20">
        <v>2.3481000000000001</v>
      </c>
      <c r="AB829" s="20">
        <v>0.97</v>
      </c>
    </row>
    <row r="830" spans="1:28">
      <c r="A830" s="2">
        <v>42040</v>
      </c>
      <c r="B830" s="20">
        <v>0.25</v>
      </c>
      <c r="C830" s="20">
        <v>5.1000000000000004E-3</v>
      </c>
      <c r="D830" s="20">
        <v>-0.18</v>
      </c>
      <c r="E830" s="20">
        <v>0.17100000000000001</v>
      </c>
      <c r="F830" s="20">
        <v>5.1000000000000004E-3</v>
      </c>
      <c r="G830" s="20">
        <v>-0.19900000000000001</v>
      </c>
      <c r="H830" s="20">
        <v>0.25609999999999999</v>
      </c>
      <c r="I830" s="20">
        <v>5.5800000000000002E-2</v>
      </c>
      <c r="J830" s="20">
        <v>-0.20499999999999999</v>
      </c>
      <c r="K830" s="20">
        <v>0.3624</v>
      </c>
      <c r="L830" s="20">
        <v>0.19289999999999999</v>
      </c>
      <c r="M830" s="20">
        <v>-0.185</v>
      </c>
      <c r="N830" s="20">
        <v>0.629</v>
      </c>
      <c r="O830" s="20">
        <v>0.51980000000000004</v>
      </c>
      <c r="P830" s="20">
        <v>-0.19400000000000001</v>
      </c>
      <c r="Q830" s="20">
        <v>0.28100000000000003</v>
      </c>
      <c r="R830" s="20">
        <v>0.21199999999999999</v>
      </c>
      <c r="S830" s="20">
        <v>0.84799999999999998</v>
      </c>
      <c r="T830" s="20">
        <v>-0.16300000000000001</v>
      </c>
      <c r="U830" s="20">
        <v>1.3035999999999999</v>
      </c>
      <c r="V830" s="20">
        <v>-2.9000000000000001E-2</v>
      </c>
      <c r="W830" s="20">
        <v>1.6234999999999999</v>
      </c>
      <c r="X830" s="20">
        <v>7.5999999999999998E-2</v>
      </c>
      <c r="Y830" s="20">
        <v>1.8204</v>
      </c>
      <c r="Z830" s="20">
        <v>0.36599999999999999</v>
      </c>
      <c r="AA830" s="20">
        <v>2.4318</v>
      </c>
      <c r="AB830" s="20">
        <v>0.95799999999999996</v>
      </c>
    </row>
    <row r="831" spans="1:28">
      <c r="A831" s="2">
        <v>42041</v>
      </c>
      <c r="B831" s="20">
        <v>0.25</v>
      </c>
      <c r="C831" s="20">
        <v>5.1000000000000004E-3</v>
      </c>
      <c r="D831" s="20">
        <v>-0.18</v>
      </c>
      <c r="E831" s="20">
        <v>0.17150000000000001</v>
      </c>
      <c r="F831" s="20">
        <v>1.52E-2</v>
      </c>
      <c r="G831" s="20">
        <v>-0.20799999999999999</v>
      </c>
      <c r="H831" s="20">
        <v>0.25559999999999999</v>
      </c>
      <c r="I831" s="20">
        <v>8.1100000000000005E-2</v>
      </c>
      <c r="J831" s="20">
        <v>-0.22600000000000001</v>
      </c>
      <c r="K831" s="20">
        <v>0.3624</v>
      </c>
      <c r="L831" s="20">
        <v>0.24379999999999999</v>
      </c>
      <c r="M831" s="20">
        <v>-0.19</v>
      </c>
      <c r="N831" s="20">
        <v>0.63149999999999995</v>
      </c>
      <c r="O831" s="20">
        <v>0.64349999999999996</v>
      </c>
      <c r="P831" s="20">
        <v>-0.20499999999999999</v>
      </c>
      <c r="Q831" s="20">
        <v>0.29199999999999998</v>
      </c>
      <c r="R831" s="20">
        <v>0.214</v>
      </c>
      <c r="S831" s="20">
        <v>1.0105999999999999</v>
      </c>
      <c r="T831" s="20">
        <v>-0.17100000000000001</v>
      </c>
      <c r="U831" s="20">
        <v>1.4788000000000001</v>
      </c>
      <c r="V831" s="20">
        <v>-3.6999999999999998E-2</v>
      </c>
      <c r="W831" s="20">
        <v>1.7823</v>
      </c>
      <c r="X831" s="20">
        <v>7.8E-2</v>
      </c>
      <c r="Y831" s="20">
        <v>1.9567000000000001</v>
      </c>
      <c r="Z831" s="20">
        <v>0.375</v>
      </c>
      <c r="AA831" s="20">
        <v>2.5286999999999997</v>
      </c>
      <c r="AB831" s="20">
        <v>0.96099999999999997</v>
      </c>
    </row>
    <row r="832" spans="1:28">
      <c r="A832" s="2">
        <v>42044</v>
      </c>
      <c r="B832" s="20">
        <v>0.25</v>
      </c>
      <c r="C832" s="20">
        <v>5.1000000000000004E-3</v>
      </c>
      <c r="D832" s="20">
        <v>-0.24399999999999999</v>
      </c>
      <c r="E832" s="20">
        <v>0.17219999999999999</v>
      </c>
      <c r="F832" s="20">
        <v>5.1000000000000004E-3</v>
      </c>
      <c r="G832" s="20">
        <v>-0.224</v>
      </c>
      <c r="H832" s="20">
        <v>0.25835000000000002</v>
      </c>
      <c r="I832" s="20">
        <v>7.0999999999999994E-2</v>
      </c>
      <c r="J832" s="20">
        <v>-0.20200000000000001</v>
      </c>
      <c r="K832" s="20">
        <v>0.37340000000000001</v>
      </c>
      <c r="L832" s="20">
        <v>0.2336</v>
      </c>
      <c r="M832" s="20">
        <v>-0.16700000000000001</v>
      </c>
      <c r="N832" s="20">
        <v>0.65600000000000003</v>
      </c>
      <c r="O832" s="20">
        <v>0.65169999999999995</v>
      </c>
      <c r="P832" s="20">
        <v>-0.20300000000000001</v>
      </c>
      <c r="Q832" s="20">
        <v>0.33800000000000002</v>
      </c>
      <c r="R832" s="20">
        <v>0.251</v>
      </c>
      <c r="S832" s="20">
        <v>1.0324</v>
      </c>
      <c r="T832" s="20">
        <v>-0.17199999999999999</v>
      </c>
      <c r="U832" s="20">
        <v>1.5068999999999999</v>
      </c>
      <c r="V832" s="20">
        <v>-4.4999999999999998E-2</v>
      </c>
      <c r="W832" s="20">
        <v>1.8041</v>
      </c>
      <c r="X832" s="20">
        <v>6.6000000000000003E-2</v>
      </c>
      <c r="Y832" s="20">
        <v>1.9775</v>
      </c>
      <c r="Z832" s="20">
        <v>0.35499999999999998</v>
      </c>
      <c r="AA832" s="20">
        <v>2.5528</v>
      </c>
      <c r="AB832" s="20">
        <v>0.94299999999999995</v>
      </c>
    </row>
    <row r="833" spans="1:28">
      <c r="A833" s="2">
        <v>42045</v>
      </c>
      <c r="B833" s="20">
        <v>0.25</v>
      </c>
      <c r="C833" s="20">
        <v>0</v>
      </c>
      <c r="D833" s="20">
        <v>-0.26300000000000001</v>
      </c>
      <c r="E833" s="20">
        <v>0.17169999999999999</v>
      </c>
      <c r="F833" s="20">
        <v>5.1000000000000004E-3</v>
      </c>
      <c r="G833" s="20">
        <v>-0.23</v>
      </c>
      <c r="H833" s="20">
        <v>0.2581</v>
      </c>
      <c r="I833" s="20">
        <v>6.59E-2</v>
      </c>
      <c r="J833" s="20">
        <v>-0.21099999999999999</v>
      </c>
      <c r="K833" s="20">
        <v>0.37680000000000002</v>
      </c>
      <c r="L833" s="20">
        <v>0.22850000000000001</v>
      </c>
      <c r="M833" s="20">
        <v>-0.18</v>
      </c>
      <c r="N833" s="20">
        <v>0.66359999999999997</v>
      </c>
      <c r="O833" s="20">
        <v>0.64990000000000003</v>
      </c>
      <c r="P833" s="20">
        <v>-0.217</v>
      </c>
      <c r="Q833" s="20">
        <v>0.33700000000000002</v>
      </c>
      <c r="R833" s="20">
        <v>0.251</v>
      </c>
      <c r="S833" s="20">
        <v>1.0217000000000001</v>
      </c>
      <c r="T833" s="20">
        <v>-0.17499999999999999</v>
      </c>
      <c r="U833" s="20">
        <v>1.512</v>
      </c>
      <c r="V833" s="20">
        <v>-4.2000000000000003E-2</v>
      </c>
      <c r="W833" s="20">
        <v>1.8138999999999998</v>
      </c>
      <c r="X833" s="20">
        <v>7.5999999999999998E-2</v>
      </c>
      <c r="Y833" s="20">
        <v>1.9967000000000001</v>
      </c>
      <c r="Z833" s="20">
        <v>0.37</v>
      </c>
      <c r="AA833" s="20">
        <v>2.5762999999999998</v>
      </c>
      <c r="AB833" s="20">
        <v>0.95599999999999996</v>
      </c>
    </row>
    <row r="834" spans="1:28">
      <c r="A834" s="2">
        <v>42046</v>
      </c>
      <c r="B834" s="20">
        <v>0.25</v>
      </c>
      <c r="C834" s="20">
        <v>1.52E-2</v>
      </c>
      <c r="D834" s="20">
        <v>-0.28499999999999998</v>
      </c>
      <c r="E834" s="20">
        <v>0.17169999999999999</v>
      </c>
      <c r="F834" s="20">
        <v>5.1000000000000004E-3</v>
      </c>
      <c r="G834" s="20">
        <v>-0.22900000000000001</v>
      </c>
      <c r="H834" s="20">
        <v>0.2581</v>
      </c>
      <c r="I834" s="20">
        <v>7.0999999999999994E-2</v>
      </c>
      <c r="J834" s="20">
        <v>-0.21</v>
      </c>
      <c r="K834" s="20">
        <v>0.37830000000000003</v>
      </c>
      <c r="L834" s="20">
        <v>0.22850000000000001</v>
      </c>
      <c r="M834" s="20">
        <v>-0.19</v>
      </c>
      <c r="N834" s="20">
        <v>0.66459999999999997</v>
      </c>
      <c r="O834" s="20">
        <v>0.66420000000000001</v>
      </c>
      <c r="P834" s="20">
        <v>-0.21199999999999999</v>
      </c>
      <c r="Q834" s="20">
        <v>0.34599999999999997</v>
      </c>
      <c r="R834" s="20">
        <v>0.25600000000000001</v>
      </c>
      <c r="S834" s="20">
        <v>1.0664</v>
      </c>
      <c r="T834" s="20">
        <v>-0.182</v>
      </c>
      <c r="U834" s="20">
        <v>1.5419</v>
      </c>
      <c r="V834" s="20">
        <v>-5.5E-2</v>
      </c>
      <c r="W834" s="20">
        <v>1.8456000000000001</v>
      </c>
      <c r="X834" s="20">
        <v>6.0999999999999999E-2</v>
      </c>
      <c r="Y834" s="20">
        <v>2.0175999999999998</v>
      </c>
      <c r="Z834" s="20">
        <v>0.35499999999999998</v>
      </c>
      <c r="AA834" s="20">
        <v>2.5863</v>
      </c>
      <c r="AB834" s="20">
        <v>0.94099999999999995</v>
      </c>
    </row>
    <row r="835" spans="1:28">
      <c r="A835" s="2">
        <v>42047</v>
      </c>
      <c r="B835" s="20">
        <v>0.25</v>
      </c>
      <c r="C835" s="20">
        <v>1.01E-2</v>
      </c>
      <c r="D835" s="20">
        <v>-0.24</v>
      </c>
      <c r="E835" s="20">
        <v>0.17199999999999999</v>
      </c>
      <c r="F835" s="20">
        <v>1.01E-2</v>
      </c>
      <c r="G835" s="20">
        <v>-0.23200000000000001</v>
      </c>
      <c r="H835" s="20">
        <v>0.2581</v>
      </c>
      <c r="I835" s="20">
        <v>6.59E-2</v>
      </c>
      <c r="J835" s="20">
        <v>-0.216</v>
      </c>
      <c r="K835" s="20">
        <v>0.37690000000000001</v>
      </c>
      <c r="L835" s="20">
        <v>0.22339999999999999</v>
      </c>
      <c r="M835" s="20">
        <v>-0.193</v>
      </c>
      <c r="N835" s="20">
        <v>0.67159999999999997</v>
      </c>
      <c r="O835" s="20">
        <v>0.62419999999999998</v>
      </c>
      <c r="P835" s="20">
        <v>-0.223</v>
      </c>
      <c r="Q835" s="20">
        <v>0.33</v>
      </c>
      <c r="R835" s="20">
        <v>0.24</v>
      </c>
      <c r="S835" s="20">
        <v>1.0159</v>
      </c>
      <c r="T835" s="20">
        <v>-0.192</v>
      </c>
      <c r="U835" s="20">
        <v>1.4908000000000001</v>
      </c>
      <c r="V835" s="20">
        <v>-7.1999999999999995E-2</v>
      </c>
      <c r="W835" s="20">
        <v>1.802</v>
      </c>
      <c r="X835" s="20">
        <v>3.7999999999999999E-2</v>
      </c>
      <c r="Y835" s="20">
        <v>1.9843999999999999</v>
      </c>
      <c r="Z835" s="20">
        <v>0.31900000000000001</v>
      </c>
      <c r="AA835" s="20">
        <v>2.5754999999999999</v>
      </c>
      <c r="AB835" s="20">
        <v>0.89200000000000002</v>
      </c>
    </row>
    <row r="836" spans="1:28">
      <c r="A836" s="2">
        <v>42048</v>
      </c>
      <c r="B836" s="20">
        <v>0.25</v>
      </c>
      <c r="C836" s="20">
        <v>5.1000000000000004E-3</v>
      </c>
      <c r="D836" s="20">
        <v>-0.18</v>
      </c>
      <c r="E836" s="20">
        <v>0.17299999999999999</v>
      </c>
      <c r="F836" s="20">
        <v>5.1000000000000004E-3</v>
      </c>
      <c r="G836" s="20">
        <v>-0.23899999999999999</v>
      </c>
      <c r="H836" s="20">
        <v>0.2571</v>
      </c>
      <c r="I836" s="20">
        <v>6.0900000000000003E-2</v>
      </c>
      <c r="J836" s="20">
        <v>-0.216</v>
      </c>
      <c r="K836" s="20">
        <v>0.38240000000000002</v>
      </c>
      <c r="L836" s="20">
        <v>0.21829999999999999</v>
      </c>
      <c r="M836" s="20">
        <v>-0.183</v>
      </c>
      <c r="N836" s="20">
        <v>0.67359999999999998</v>
      </c>
      <c r="O836" s="20">
        <v>0.6411</v>
      </c>
      <c r="P836" s="20">
        <v>-0.22</v>
      </c>
      <c r="Q836" s="20">
        <v>0.312</v>
      </c>
      <c r="R836" s="20">
        <v>0.23100000000000001</v>
      </c>
      <c r="S836" s="20">
        <v>1.0425</v>
      </c>
      <c r="T836" s="20">
        <v>-0.186</v>
      </c>
      <c r="U836" s="20">
        <v>1.5377000000000001</v>
      </c>
      <c r="V836" s="20">
        <v>-6.6000000000000003E-2</v>
      </c>
      <c r="W836" s="20">
        <v>1.8584000000000001</v>
      </c>
      <c r="X836" s="20">
        <v>0.05</v>
      </c>
      <c r="Y836" s="20">
        <v>2.0503999999999998</v>
      </c>
      <c r="Z836" s="20">
        <v>0.34200000000000003</v>
      </c>
      <c r="AA836" s="20">
        <v>2.6478000000000002</v>
      </c>
      <c r="AB836" s="20">
        <v>0.92400000000000004</v>
      </c>
    </row>
    <row r="837" spans="1:28">
      <c r="A837" s="2">
        <v>42051</v>
      </c>
      <c r="B837" s="20">
        <v>0.25</v>
      </c>
      <c r="C837" s="20">
        <v>5.1000000000000004E-3</v>
      </c>
      <c r="D837" s="20">
        <v>-0.25700000000000001</v>
      </c>
      <c r="E837" s="20">
        <v>0.17299999999999999</v>
      </c>
      <c r="F837" s="20">
        <v>5.1000000000000004E-3</v>
      </c>
      <c r="G837" s="20">
        <v>-0.23300000000000001</v>
      </c>
      <c r="H837" s="20">
        <v>0.25619999999999998</v>
      </c>
      <c r="I837" s="20">
        <v>6.0900000000000003E-2</v>
      </c>
      <c r="J837" s="20">
        <v>-0.218</v>
      </c>
      <c r="K837" s="20">
        <v>0.38090000000000002</v>
      </c>
      <c r="L837" s="20">
        <v>0.21829999999999999</v>
      </c>
      <c r="M837" s="20">
        <v>-0.17799999999999999</v>
      </c>
      <c r="N837" s="20">
        <v>0.67259999999999998</v>
      </c>
      <c r="O837" s="20">
        <v>0.6411</v>
      </c>
      <c r="P837" s="20">
        <v>-0.223</v>
      </c>
      <c r="Q837" s="20">
        <v>0.33700000000000002</v>
      </c>
      <c r="R837" s="20">
        <v>0.25600000000000001</v>
      </c>
      <c r="S837" s="20">
        <v>1.0425</v>
      </c>
      <c r="T837" s="20">
        <v>-0.19</v>
      </c>
      <c r="U837" s="20">
        <v>1.5377000000000001</v>
      </c>
      <c r="V837" s="20">
        <v>-6.9000000000000006E-2</v>
      </c>
      <c r="W837" s="20">
        <v>1.8584000000000001</v>
      </c>
      <c r="X837" s="20">
        <v>4.3999999999999997E-2</v>
      </c>
      <c r="Y837" s="20">
        <v>2.0503999999999998</v>
      </c>
      <c r="Z837" s="20">
        <v>0.33400000000000002</v>
      </c>
      <c r="AA837" s="20">
        <v>2.6478000000000002</v>
      </c>
      <c r="AB837" s="20">
        <v>0.92700000000000005</v>
      </c>
    </row>
    <row r="838" spans="1:28">
      <c r="A838" s="2">
        <v>42052</v>
      </c>
      <c r="B838" s="20">
        <v>0.25</v>
      </c>
      <c r="C838" s="20">
        <v>0</v>
      </c>
      <c r="D838" s="20">
        <v>-0.21</v>
      </c>
      <c r="E838" s="20">
        <v>0.17349999999999999</v>
      </c>
      <c r="F838" s="20">
        <v>5.1000000000000004E-3</v>
      </c>
      <c r="G838" s="20">
        <v>-0.23200000000000001</v>
      </c>
      <c r="H838" s="20">
        <v>0.25669999999999998</v>
      </c>
      <c r="I838" s="20">
        <v>6.0900000000000003E-2</v>
      </c>
      <c r="J838" s="20">
        <v>-0.216</v>
      </c>
      <c r="K838" s="20">
        <v>0.38190000000000002</v>
      </c>
      <c r="L838" s="20">
        <v>0.21829999999999999</v>
      </c>
      <c r="M838" s="20">
        <v>-0.189</v>
      </c>
      <c r="N838" s="20">
        <v>0.67459999999999998</v>
      </c>
      <c r="O838" s="20">
        <v>0.66149999999999998</v>
      </c>
      <c r="P838" s="20">
        <v>-0.214</v>
      </c>
      <c r="Q838" s="20">
        <v>0.32700000000000001</v>
      </c>
      <c r="R838" s="20">
        <v>0.255</v>
      </c>
      <c r="S838" s="20">
        <v>1.0851</v>
      </c>
      <c r="T838" s="20">
        <v>-0.17399999999999999</v>
      </c>
      <c r="U838" s="20">
        <v>1.6059000000000001</v>
      </c>
      <c r="V838" s="20">
        <v>-4.7E-2</v>
      </c>
      <c r="W838" s="20">
        <v>1.9441999999999999</v>
      </c>
      <c r="X838" s="20">
        <v>7.1999999999999995E-2</v>
      </c>
      <c r="Y838" s="20">
        <v>2.1379000000000001</v>
      </c>
      <c r="Z838" s="20">
        <v>0.372</v>
      </c>
      <c r="AA838" s="20">
        <v>2.7267999999999999</v>
      </c>
      <c r="AB838" s="20">
        <v>0.97299999999999998</v>
      </c>
    </row>
    <row r="839" spans="1:28">
      <c r="A839" s="2">
        <v>42053</v>
      </c>
      <c r="B839" s="20">
        <v>0.25</v>
      </c>
      <c r="C839" s="20">
        <v>5.1000000000000004E-3</v>
      </c>
      <c r="D839" s="20">
        <v>-0.28799999999999998</v>
      </c>
      <c r="E839" s="20">
        <v>0.17349999999999999</v>
      </c>
      <c r="F839" s="20">
        <v>1.52E-2</v>
      </c>
      <c r="G839" s="20">
        <v>-0.247</v>
      </c>
      <c r="H839" s="20">
        <v>0.2606</v>
      </c>
      <c r="I839" s="20">
        <v>6.0900000000000003E-2</v>
      </c>
      <c r="J839" s="20">
        <v>-0.22700000000000001</v>
      </c>
      <c r="K839" s="20">
        <v>0.38529999999999998</v>
      </c>
      <c r="L839" s="20">
        <v>0.19800000000000001</v>
      </c>
      <c r="M839" s="20">
        <v>-0.20399999999999999</v>
      </c>
      <c r="N839" s="20">
        <v>0.68410000000000004</v>
      </c>
      <c r="O839" s="20">
        <v>0.59699999999999998</v>
      </c>
      <c r="P839" s="20">
        <v>-0.224</v>
      </c>
      <c r="Q839" s="20">
        <v>0.30599999999999999</v>
      </c>
      <c r="R839" s="20">
        <v>0.24099999999999999</v>
      </c>
      <c r="S839" s="20">
        <v>1.008</v>
      </c>
      <c r="T839" s="20">
        <v>-0.187</v>
      </c>
      <c r="U839" s="20">
        <v>1.5181</v>
      </c>
      <c r="V839" s="20">
        <v>-6.0999999999999999E-2</v>
      </c>
      <c r="W839" s="20">
        <v>1.8685</v>
      </c>
      <c r="X839" s="20">
        <v>6.7000000000000004E-2</v>
      </c>
      <c r="Y839" s="20">
        <v>2.08</v>
      </c>
      <c r="Z839" s="20">
        <v>0.38100000000000001</v>
      </c>
      <c r="AA839" s="20">
        <v>2.7101999999999999</v>
      </c>
      <c r="AB839" s="20">
        <v>1.02</v>
      </c>
    </row>
    <row r="840" spans="1:28">
      <c r="A840" s="2">
        <v>42054</v>
      </c>
      <c r="B840" s="20">
        <v>0.25</v>
      </c>
      <c r="C840" s="20">
        <v>1.01E-2</v>
      </c>
      <c r="D840" s="20">
        <v>-0.27</v>
      </c>
      <c r="E840" s="20">
        <v>0.17349999999999999</v>
      </c>
      <c r="F840" s="20">
        <v>1.52E-2</v>
      </c>
      <c r="G840" s="20">
        <v>-0.24299999999999999</v>
      </c>
      <c r="H840" s="20">
        <v>0.26150000000000001</v>
      </c>
      <c r="I840" s="20">
        <v>6.0900000000000003E-2</v>
      </c>
      <c r="J840" s="20">
        <v>-0.218</v>
      </c>
      <c r="K840" s="20">
        <v>0.3841</v>
      </c>
      <c r="L840" s="20">
        <v>0.2082</v>
      </c>
      <c r="M840" s="20">
        <v>-0.193</v>
      </c>
      <c r="N840" s="20">
        <v>0.67090000000000005</v>
      </c>
      <c r="O840" s="20">
        <v>0.61739999999999995</v>
      </c>
      <c r="P840" s="20">
        <v>-0.215</v>
      </c>
      <c r="Q840" s="20">
        <v>0.312</v>
      </c>
      <c r="R840" s="20">
        <v>0.22700000000000001</v>
      </c>
      <c r="S840" s="20">
        <v>1.0426</v>
      </c>
      <c r="T840" s="20">
        <v>-0.184</v>
      </c>
      <c r="U840" s="20">
        <v>1.5764</v>
      </c>
      <c r="V840" s="20">
        <v>-6.0999999999999999E-2</v>
      </c>
      <c r="W840" s="20">
        <v>1.92</v>
      </c>
      <c r="X840" s="20">
        <v>0.06</v>
      </c>
      <c r="Y840" s="20">
        <v>2.1141999999999999</v>
      </c>
      <c r="Z840" s="20">
        <v>0.38</v>
      </c>
      <c r="AA840" s="20">
        <v>2.7339000000000002</v>
      </c>
      <c r="AB840" s="20">
        <v>1.0429999999999999</v>
      </c>
    </row>
    <row r="841" spans="1:28">
      <c r="A841" s="2">
        <v>42055</v>
      </c>
      <c r="B841" s="20">
        <v>0.25</v>
      </c>
      <c r="C841" s="20">
        <v>1.01E-2</v>
      </c>
      <c r="D841" s="20">
        <v>-0.18</v>
      </c>
      <c r="E841" s="20">
        <v>0.17150000000000001</v>
      </c>
      <c r="F841" s="20">
        <v>1.52E-2</v>
      </c>
      <c r="G841" s="20">
        <v>-0.23699999999999999</v>
      </c>
      <c r="H841" s="20">
        <v>0.2626</v>
      </c>
      <c r="I841" s="20">
        <v>5.5800000000000002E-2</v>
      </c>
      <c r="J841" s="20">
        <v>-0.22</v>
      </c>
      <c r="K841" s="20">
        <v>0.38569999999999999</v>
      </c>
      <c r="L841" s="20">
        <v>0.2082</v>
      </c>
      <c r="M841" s="20">
        <v>-0.189</v>
      </c>
      <c r="N841" s="20">
        <v>0.6744</v>
      </c>
      <c r="O841" s="20">
        <v>0.6321</v>
      </c>
      <c r="P841" s="20">
        <v>-0.222</v>
      </c>
      <c r="Q841" s="20">
        <v>0.30199999999999999</v>
      </c>
      <c r="R841" s="20">
        <v>0.24</v>
      </c>
      <c r="S841" s="20">
        <v>1.0507</v>
      </c>
      <c r="T841" s="20">
        <v>-0.19400000000000001</v>
      </c>
      <c r="U841" s="20">
        <v>1.5851999999999999</v>
      </c>
      <c r="V841" s="20">
        <v>-7.2999999999999995E-2</v>
      </c>
      <c r="W841" s="20">
        <v>1.9205000000000001</v>
      </c>
      <c r="X841" s="20">
        <v>4.7E-2</v>
      </c>
      <c r="Y841" s="20">
        <v>2.1116999999999999</v>
      </c>
      <c r="Z841" s="20">
        <v>0.36699999999999999</v>
      </c>
      <c r="AA841" s="20">
        <v>2.7141999999999999</v>
      </c>
      <c r="AB841" s="20">
        <v>1.05</v>
      </c>
    </row>
    <row r="842" spans="1:28">
      <c r="A842" s="2">
        <v>42058</v>
      </c>
      <c r="B842" s="20">
        <v>0.25</v>
      </c>
      <c r="C842" s="20">
        <v>1.01E-2</v>
      </c>
      <c r="D842" s="20">
        <v>-1.26</v>
      </c>
      <c r="E842" s="20">
        <v>0.17100000000000001</v>
      </c>
      <c r="F842" s="20">
        <v>1.52E-2</v>
      </c>
      <c r="G842" s="20">
        <v>-0.248</v>
      </c>
      <c r="H842" s="20">
        <v>0.2616</v>
      </c>
      <c r="I842" s="20">
        <v>6.59E-2</v>
      </c>
      <c r="J842" s="20">
        <v>-0.221</v>
      </c>
      <c r="K842" s="20">
        <v>0.38469999999999999</v>
      </c>
      <c r="L842" s="20">
        <v>0.2031</v>
      </c>
      <c r="M842" s="20">
        <v>-0.17</v>
      </c>
      <c r="N842" s="20">
        <v>0.6784</v>
      </c>
      <c r="O842" s="20">
        <v>0.60170000000000001</v>
      </c>
      <c r="P842" s="20">
        <v>-0.218</v>
      </c>
      <c r="Q842" s="20">
        <v>0.26500000000000001</v>
      </c>
      <c r="R842" s="20">
        <v>0.21</v>
      </c>
      <c r="S842" s="20">
        <v>1.0186999999999999</v>
      </c>
      <c r="T842" s="20">
        <v>-0.19400000000000001</v>
      </c>
      <c r="U842" s="20">
        <v>1.5404</v>
      </c>
      <c r="V842" s="20">
        <v>-7.2999999999999995E-2</v>
      </c>
      <c r="W842" s="20">
        <v>1.8667</v>
      </c>
      <c r="X842" s="20">
        <v>4.2999999999999997E-2</v>
      </c>
      <c r="Y842" s="20">
        <v>2.0573999999999999</v>
      </c>
      <c r="Z842" s="20">
        <v>0.36499999999999999</v>
      </c>
      <c r="AA842" s="20">
        <v>2.6572</v>
      </c>
      <c r="AB842" s="20">
        <v>1.0609999999999999</v>
      </c>
    </row>
    <row r="843" spans="1:28">
      <c r="A843" s="2">
        <v>42059</v>
      </c>
      <c r="B843" s="20">
        <v>0.25</v>
      </c>
      <c r="C843" s="20">
        <v>1.01E-2</v>
      </c>
      <c r="D843" s="20">
        <v>-0.18</v>
      </c>
      <c r="E843" s="20">
        <v>0.17150000000000001</v>
      </c>
      <c r="F843" s="20">
        <v>1.52E-2</v>
      </c>
      <c r="G843" s="20">
        <v>-0.26400000000000001</v>
      </c>
      <c r="H843" s="20">
        <v>0.2611</v>
      </c>
      <c r="I843" s="20">
        <v>6.59E-2</v>
      </c>
      <c r="J843" s="20">
        <v>-0.23599999999999999</v>
      </c>
      <c r="K843" s="20">
        <v>0.38514999999999999</v>
      </c>
      <c r="L843" s="20">
        <v>0.1827</v>
      </c>
      <c r="M843" s="20">
        <v>-0.17299999999999999</v>
      </c>
      <c r="N843" s="20">
        <v>0.67735000000000001</v>
      </c>
      <c r="O843" s="20">
        <v>0.55289999999999995</v>
      </c>
      <c r="P843" s="20">
        <v>-0.218</v>
      </c>
      <c r="Q843" s="20">
        <v>0.249</v>
      </c>
      <c r="R843" s="20">
        <v>0.192</v>
      </c>
      <c r="S843" s="20">
        <v>0.95720000000000005</v>
      </c>
      <c r="T843" s="20">
        <v>-0.193</v>
      </c>
      <c r="U843" s="20">
        <v>1.4559</v>
      </c>
      <c r="V843" s="20">
        <v>-6.4000000000000001E-2</v>
      </c>
      <c r="W843" s="20">
        <v>1.7814999999999999</v>
      </c>
      <c r="X843" s="20">
        <v>4.5999999999999999E-2</v>
      </c>
      <c r="Y843" s="20">
        <v>1.98</v>
      </c>
      <c r="Z843" s="20">
        <v>0.375</v>
      </c>
      <c r="AA843" s="20">
        <v>2.5918000000000001</v>
      </c>
      <c r="AB843" s="20">
        <v>1.0640000000000001</v>
      </c>
    </row>
    <row r="844" spans="1:28">
      <c r="A844" s="2">
        <v>42060</v>
      </c>
      <c r="B844" s="20">
        <v>0.25</v>
      </c>
      <c r="C844" s="20">
        <v>1.01E-2</v>
      </c>
      <c r="D844" s="20">
        <v>-0.29499999999999998</v>
      </c>
      <c r="E844" s="20">
        <v>0.17199999999999999</v>
      </c>
      <c r="F844" s="20">
        <v>1.52E-2</v>
      </c>
      <c r="G844" s="20">
        <v>-0.23400000000000001</v>
      </c>
      <c r="H844" s="20">
        <v>0.26090000000000002</v>
      </c>
      <c r="I844" s="20">
        <v>6.59E-2</v>
      </c>
      <c r="J844" s="20">
        <v>-0.24299999999999999</v>
      </c>
      <c r="K844" s="20">
        <v>0.38290000000000002</v>
      </c>
      <c r="L844" s="20">
        <v>0.1827</v>
      </c>
      <c r="M844" s="20">
        <v>-0.17799999999999999</v>
      </c>
      <c r="N844" s="20">
        <v>0.66859999999999997</v>
      </c>
      <c r="O844" s="20">
        <v>0.60260000000000002</v>
      </c>
      <c r="P844" s="20">
        <v>-0.23100000000000001</v>
      </c>
      <c r="Q844" s="20">
        <v>0.247</v>
      </c>
      <c r="R844" s="20">
        <v>0.186</v>
      </c>
      <c r="S844" s="20">
        <v>0.96519999999999995</v>
      </c>
      <c r="T844" s="20">
        <v>-0.21099999999999999</v>
      </c>
      <c r="U844" s="20">
        <v>1.4527000000000001</v>
      </c>
      <c r="V844" s="20">
        <v>-0.09</v>
      </c>
      <c r="W844" s="20">
        <v>1.7766999999999999</v>
      </c>
      <c r="X844" s="20">
        <v>1.0999999999999999E-2</v>
      </c>
      <c r="Y844" s="20">
        <v>1.9687999999999999</v>
      </c>
      <c r="Z844" s="20">
        <v>0.32500000000000001</v>
      </c>
      <c r="AA844" s="20">
        <v>2.5697999999999999</v>
      </c>
      <c r="AB844" s="20">
        <v>1.0109999999999999</v>
      </c>
    </row>
    <row r="845" spans="1:28">
      <c r="A845" s="2">
        <v>42061</v>
      </c>
      <c r="B845" s="20">
        <v>0.25</v>
      </c>
      <c r="C845" s="20">
        <v>1.01E-2</v>
      </c>
      <c r="D845" s="20">
        <v>-0.30099999999999999</v>
      </c>
      <c r="E845" s="20">
        <v>0.1719</v>
      </c>
      <c r="F845" s="20">
        <v>1.52E-2</v>
      </c>
      <c r="G845" s="20">
        <v>-0.24299999999999999</v>
      </c>
      <c r="H845" s="20">
        <v>0.2616</v>
      </c>
      <c r="I845" s="20">
        <v>7.0999999999999994E-2</v>
      </c>
      <c r="J845" s="20">
        <v>-0.25</v>
      </c>
      <c r="K845" s="20">
        <v>0.37835000000000002</v>
      </c>
      <c r="L845" s="20">
        <v>0.19800000000000001</v>
      </c>
      <c r="M845" s="20">
        <v>-0.185</v>
      </c>
      <c r="N845" s="20">
        <v>0.66935</v>
      </c>
      <c r="O845" s="20">
        <v>0.64610000000000001</v>
      </c>
      <c r="P845" s="20">
        <v>-0.23400000000000001</v>
      </c>
      <c r="Q845" s="20">
        <v>0.21099999999999999</v>
      </c>
      <c r="R845" s="20">
        <v>0.13700000000000001</v>
      </c>
      <c r="S845" s="20">
        <v>1.0214000000000001</v>
      </c>
      <c r="T845" s="20">
        <v>-0.215</v>
      </c>
      <c r="U845" s="20">
        <v>1.5365</v>
      </c>
      <c r="V845" s="20">
        <v>-0.104</v>
      </c>
      <c r="W845" s="20">
        <v>1.8475000000000001</v>
      </c>
      <c r="X845" s="20">
        <v>-7.0000000000000001E-3</v>
      </c>
      <c r="Y845" s="20">
        <v>2.0295000000000001</v>
      </c>
      <c r="Z845" s="20">
        <v>0.29799999999999999</v>
      </c>
      <c r="AA845" s="20">
        <v>2.6294</v>
      </c>
      <c r="AB845" s="20">
        <v>0.96299999999999997</v>
      </c>
    </row>
    <row r="846" spans="1:28">
      <c r="A846" s="2">
        <v>42062</v>
      </c>
      <c r="B846" s="20">
        <v>0.25</v>
      </c>
      <c r="C846" s="20">
        <v>2.0299999999999999E-2</v>
      </c>
      <c r="D846" s="20">
        <v>-0.30599999999999999</v>
      </c>
      <c r="E846" s="20">
        <v>0.17299999999999999</v>
      </c>
      <c r="F846" s="20">
        <v>1.01E-2</v>
      </c>
      <c r="G846" s="20">
        <v>-0.23899999999999999</v>
      </c>
      <c r="H846" s="20">
        <v>0.26185000000000003</v>
      </c>
      <c r="I846" s="20">
        <v>6.59E-2</v>
      </c>
      <c r="J846" s="20">
        <v>-0.25</v>
      </c>
      <c r="K846" s="20">
        <v>0.38069999999999998</v>
      </c>
      <c r="L846" s="20">
        <v>0.18779999999999999</v>
      </c>
      <c r="M846" s="20">
        <v>-0.185</v>
      </c>
      <c r="N846" s="20">
        <v>0.67959999999999998</v>
      </c>
      <c r="O846" s="20">
        <v>0.61839999999999995</v>
      </c>
      <c r="P846" s="20">
        <v>-0.22700000000000001</v>
      </c>
      <c r="Q846" s="20">
        <v>0.19800000000000001</v>
      </c>
      <c r="R846" s="20">
        <v>0.13100000000000001</v>
      </c>
      <c r="S846" s="20">
        <v>0.99729999999999996</v>
      </c>
      <c r="T846" s="20">
        <v>-0.20599999999999999</v>
      </c>
      <c r="U846" s="20">
        <v>1.4988000000000001</v>
      </c>
      <c r="V846" s="20">
        <v>-8.5999999999999993E-2</v>
      </c>
      <c r="W846" s="20">
        <v>1.8169</v>
      </c>
      <c r="X846" s="20">
        <v>1.9E-2</v>
      </c>
      <c r="Y846" s="20">
        <v>1.9929999999999999</v>
      </c>
      <c r="Z846" s="20">
        <v>0.32800000000000001</v>
      </c>
      <c r="AA846" s="20">
        <v>2.5903</v>
      </c>
      <c r="AB846" s="20">
        <v>1.008</v>
      </c>
    </row>
    <row r="847" spans="1:28">
      <c r="A847" s="2">
        <v>42065</v>
      </c>
      <c r="B847" s="20">
        <v>0.25</v>
      </c>
      <c r="C847" s="20">
        <v>1.01E-2</v>
      </c>
      <c r="D847" s="20">
        <v>-0.30199999999999999</v>
      </c>
      <c r="E847" s="20">
        <v>0.17269999999999999</v>
      </c>
      <c r="F847" s="20">
        <v>1.01E-2</v>
      </c>
      <c r="G847" s="20">
        <v>-0.247</v>
      </c>
      <c r="H847" s="20">
        <v>0.26095000000000002</v>
      </c>
      <c r="I847" s="20">
        <v>7.0999999999999994E-2</v>
      </c>
      <c r="J847" s="20">
        <v>-0.247</v>
      </c>
      <c r="K847" s="20">
        <v>0.38419999999999999</v>
      </c>
      <c r="L847" s="20">
        <v>0.19289999999999999</v>
      </c>
      <c r="M847" s="20">
        <v>-0.193</v>
      </c>
      <c r="N847" s="20">
        <v>0.68184999999999996</v>
      </c>
      <c r="O847" s="20">
        <v>0.66210000000000002</v>
      </c>
      <c r="P847" s="20">
        <v>-0.21299999999999999</v>
      </c>
      <c r="Q847" s="20">
        <v>0.19700000000000001</v>
      </c>
      <c r="R847" s="20">
        <v>0.13200000000000001</v>
      </c>
      <c r="S847" s="20">
        <v>1.0484</v>
      </c>
      <c r="T847" s="20">
        <v>-0.189</v>
      </c>
      <c r="U847" s="20">
        <v>1.5743</v>
      </c>
      <c r="V847" s="20">
        <v>-6.2E-2</v>
      </c>
      <c r="W847" s="20">
        <v>1.901</v>
      </c>
      <c r="X847" s="20">
        <v>4.2999999999999997E-2</v>
      </c>
      <c r="Y847" s="20">
        <v>2.0819999999999999</v>
      </c>
      <c r="Z847" s="20">
        <v>0.35599999999999998</v>
      </c>
      <c r="AA847" s="20">
        <v>2.6814</v>
      </c>
      <c r="AB847" s="20">
        <v>1.032</v>
      </c>
    </row>
    <row r="848" spans="1:28">
      <c r="A848" s="2">
        <v>42066</v>
      </c>
      <c r="B848" s="20">
        <v>0.25</v>
      </c>
      <c r="C848" s="20">
        <v>5.1000000000000004E-3</v>
      </c>
      <c r="D848" s="20">
        <v>-0.29399999999999998</v>
      </c>
      <c r="E848" s="20">
        <v>0.17299999999999999</v>
      </c>
      <c r="F848" s="20">
        <v>1.01E-2</v>
      </c>
      <c r="G848" s="20">
        <v>-0.24</v>
      </c>
      <c r="H848" s="20">
        <v>0.26515</v>
      </c>
      <c r="I848" s="20">
        <v>7.6300000000000007E-2</v>
      </c>
      <c r="J848" s="20">
        <v>-0.251</v>
      </c>
      <c r="K848" s="20">
        <v>0.38790000000000002</v>
      </c>
      <c r="L848" s="20">
        <v>0.2132</v>
      </c>
      <c r="M848" s="20">
        <v>-0.186</v>
      </c>
      <c r="N848" s="20">
        <v>0.68710000000000004</v>
      </c>
      <c r="O848" s="20">
        <v>0.67820000000000003</v>
      </c>
      <c r="P848" s="20">
        <v>-0.21</v>
      </c>
      <c r="Q848" s="20">
        <v>0.23100000000000001</v>
      </c>
      <c r="R848" s="20">
        <v>0.158</v>
      </c>
      <c r="S848" s="20">
        <v>1.0727</v>
      </c>
      <c r="T848" s="20">
        <v>-0.191</v>
      </c>
      <c r="U848" s="20">
        <v>1.6055999999999999</v>
      </c>
      <c r="V848" s="20">
        <v>-0.06</v>
      </c>
      <c r="W848" s="20">
        <v>1.9348999999999998</v>
      </c>
      <c r="X848" s="20">
        <v>4.5999999999999999E-2</v>
      </c>
      <c r="Y848" s="20">
        <v>2.1189</v>
      </c>
      <c r="Z848" s="20">
        <v>0.36199999999999999</v>
      </c>
      <c r="AA848" s="20">
        <v>2.7143000000000002</v>
      </c>
      <c r="AB848" s="20">
        <v>1.03</v>
      </c>
    </row>
    <row r="849" spans="1:28">
      <c r="A849" s="2">
        <v>42067</v>
      </c>
      <c r="B849" s="20">
        <v>0.25</v>
      </c>
      <c r="C849" s="20">
        <v>0</v>
      </c>
      <c r="D849" s="20">
        <v>-0.28699999999999998</v>
      </c>
      <c r="E849" s="20">
        <v>0.17499999999999999</v>
      </c>
      <c r="F849" s="20">
        <v>5.1000000000000004E-3</v>
      </c>
      <c r="G849" s="20">
        <v>-0.22900000000000001</v>
      </c>
      <c r="H849" s="20">
        <v>0.2636</v>
      </c>
      <c r="I849" s="20">
        <v>7.6300000000000007E-2</v>
      </c>
      <c r="J849" s="20">
        <v>-0.24</v>
      </c>
      <c r="K849" s="20">
        <v>0.39560000000000001</v>
      </c>
      <c r="L849" s="20">
        <v>0.23930000000000001</v>
      </c>
      <c r="M849" s="20">
        <v>-0.185</v>
      </c>
      <c r="N849" s="20">
        <v>0.68859999999999999</v>
      </c>
      <c r="O849" s="20">
        <v>0.65459999999999996</v>
      </c>
      <c r="P849" s="20">
        <v>-0.20300000000000001</v>
      </c>
      <c r="Q849" s="20">
        <v>0.22</v>
      </c>
      <c r="R849" s="20">
        <v>0.15</v>
      </c>
      <c r="S849" s="20">
        <v>1.0458000000000001</v>
      </c>
      <c r="T849" s="20">
        <v>-0.17499999999999999</v>
      </c>
      <c r="U849" s="20">
        <v>1.5876000000000001</v>
      </c>
      <c r="V849" s="20">
        <v>-3.9E-2</v>
      </c>
      <c r="W849" s="20">
        <v>1.9253</v>
      </c>
      <c r="X849" s="20">
        <v>6.9000000000000006E-2</v>
      </c>
      <c r="Y849" s="20">
        <v>2.1172</v>
      </c>
      <c r="Z849" s="20">
        <v>0.38300000000000001</v>
      </c>
      <c r="AA849" s="20">
        <v>2.7198000000000002</v>
      </c>
      <c r="AB849" s="20">
        <v>1.0349999999999999</v>
      </c>
    </row>
    <row r="850" spans="1:28">
      <c r="A850" s="2">
        <v>42068</v>
      </c>
      <c r="B850" s="20">
        <v>0.25</v>
      </c>
      <c r="C850" s="20">
        <v>5.1000000000000004E-3</v>
      </c>
      <c r="D850" s="20">
        <v>-0.28899999999999998</v>
      </c>
      <c r="E850" s="20">
        <v>0.17499999999999999</v>
      </c>
      <c r="F850" s="20">
        <v>5.1000000000000004E-3</v>
      </c>
      <c r="G850" s="20">
        <v>-0.245</v>
      </c>
      <c r="H850" s="20">
        <v>0.2636</v>
      </c>
      <c r="I850" s="20">
        <v>7.1199999999999999E-2</v>
      </c>
      <c r="J850" s="20">
        <v>-0.254</v>
      </c>
      <c r="K850" s="20">
        <v>0.39710000000000001</v>
      </c>
      <c r="L850" s="20">
        <v>0.2291</v>
      </c>
      <c r="M850" s="20">
        <v>-0.19500000000000001</v>
      </c>
      <c r="N850" s="20">
        <v>0.68884999999999996</v>
      </c>
      <c r="O850" s="20">
        <v>0.63890000000000002</v>
      </c>
      <c r="P850" s="20">
        <v>-0.20200000000000001</v>
      </c>
      <c r="Q850" s="20">
        <v>0.159</v>
      </c>
      <c r="R850" s="20">
        <v>9.9000000000000005E-2</v>
      </c>
      <c r="S850" s="20">
        <v>1.0349999999999999</v>
      </c>
      <c r="T850" s="20">
        <v>-0.184</v>
      </c>
      <c r="U850" s="20">
        <v>1.5729</v>
      </c>
      <c r="V850" s="20">
        <v>-6.6000000000000003E-2</v>
      </c>
      <c r="W850" s="20">
        <v>1.9132</v>
      </c>
      <c r="X850" s="20">
        <v>4.1000000000000002E-2</v>
      </c>
      <c r="Y850" s="20">
        <v>2.1154000000000002</v>
      </c>
      <c r="Z850" s="20">
        <v>0.34799999999999998</v>
      </c>
      <c r="AA850" s="20">
        <v>2.7284999999999999</v>
      </c>
      <c r="AB850" s="20">
        <v>0.94699999999999995</v>
      </c>
    </row>
    <row r="851" spans="1:28">
      <c r="A851" s="2">
        <v>42069</v>
      </c>
      <c r="B851" s="20">
        <v>0.25</v>
      </c>
      <c r="C851" s="20">
        <v>5.1000000000000004E-3</v>
      </c>
      <c r="D851" s="20">
        <v>-0.31</v>
      </c>
      <c r="E851" s="20">
        <v>0.17499999999999999</v>
      </c>
      <c r="F851" s="20">
        <v>5.1000000000000004E-3</v>
      </c>
      <c r="G851" s="20">
        <v>-0.23100000000000001</v>
      </c>
      <c r="H851" s="20">
        <v>0.2646</v>
      </c>
      <c r="I851" s="20">
        <v>9.6600000000000005E-2</v>
      </c>
      <c r="J851" s="20">
        <v>-0.254</v>
      </c>
      <c r="K851" s="20">
        <v>0.39760000000000001</v>
      </c>
      <c r="L851" s="20">
        <v>0.25969999999999999</v>
      </c>
      <c r="M851" s="20">
        <v>-0.19800000000000001</v>
      </c>
      <c r="N851" s="20">
        <v>0.68810000000000004</v>
      </c>
      <c r="O851" s="20">
        <v>0.72340000000000004</v>
      </c>
      <c r="P851" s="20">
        <v>-0.20699999999999999</v>
      </c>
      <c r="Q851" s="20">
        <v>0.17399999999999999</v>
      </c>
      <c r="R851" s="20">
        <v>0.107</v>
      </c>
      <c r="S851" s="20">
        <v>1.1409</v>
      </c>
      <c r="T851" s="20">
        <v>-0.18</v>
      </c>
      <c r="U851" s="20">
        <v>1.6939</v>
      </c>
      <c r="V851" s="20">
        <v>-5.0999999999999997E-2</v>
      </c>
      <c r="W851" s="20">
        <v>2.0396999999999998</v>
      </c>
      <c r="X851" s="20">
        <v>7.4999999999999997E-2</v>
      </c>
      <c r="Y851" s="20">
        <v>2.2414000000000001</v>
      </c>
      <c r="Z851" s="20">
        <v>0.39300000000000002</v>
      </c>
      <c r="AA851" s="20">
        <v>2.8409</v>
      </c>
      <c r="AB851" s="20">
        <v>0.98799999999999999</v>
      </c>
    </row>
    <row r="852" spans="1:28">
      <c r="A852" s="2">
        <v>42072</v>
      </c>
      <c r="B852" s="20">
        <v>0.25</v>
      </c>
      <c r="C852" s="20">
        <v>0</v>
      </c>
      <c r="D852" s="20">
        <v>-0.316</v>
      </c>
      <c r="E852" s="20">
        <v>0.17649999999999999</v>
      </c>
      <c r="F852" s="20">
        <v>5.1000000000000004E-3</v>
      </c>
      <c r="G852" s="20">
        <v>-0.254</v>
      </c>
      <c r="H852" s="20">
        <v>0.2666</v>
      </c>
      <c r="I852" s="20">
        <v>8.6499999999999994E-2</v>
      </c>
      <c r="J852" s="20">
        <v>-0.21299999999999999</v>
      </c>
      <c r="K852" s="20">
        <v>0.40410000000000001</v>
      </c>
      <c r="L852" s="20">
        <v>0.23930000000000001</v>
      </c>
      <c r="M852" s="20">
        <v>-0.19700000000000001</v>
      </c>
      <c r="N852" s="20">
        <v>0.71109999999999995</v>
      </c>
      <c r="O852" s="20">
        <v>0.69169999999999998</v>
      </c>
      <c r="P852" s="20">
        <v>-0.22</v>
      </c>
      <c r="Q852" s="20">
        <v>0.16200000000000001</v>
      </c>
      <c r="R852" s="20">
        <v>9.0999999999999998E-2</v>
      </c>
      <c r="S852" s="20">
        <v>1.103</v>
      </c>
      <c r="T852" s="20">
        <v>-0.2</v>
      </c>
      <c r="U852" s="20">
        <v>1.6493</v>
      </c>
      <c r="V852" s="20">
        <v>-8.2000000000000003E-2</v>
      </c>
      <c r="W852" s="20">
        <v>1.9910999999999999</v>
      </c>
      <c r="X852" s="20">
        <v>1.7999999999999999E-2</v>
      </c>
      <c r="Y852" s="20">
        <v>2.1907000000000001</v>
      </c>
      <c r="Z852" s="20">
        <v>0.312</v>
      </c>
      <c r="AA852" s="20">
        <v>2.798</v>
      </c>
      <c r="AB852" s="20">
        <v>0.89400000000000002</v>
      </c>
    </row>
    <row r="853" spans="1:28">
      <c r="A853" s="2">
        <v>42073</v>
      </c>
      <c r="B853" s="20">
        <v>0.25</v>
      </c>
      <c r="C853" s="20">
        <v>1.01E-2</v>
      </c>
      <c r="D853" s="20">
        <v>-0.31900000000000001</v>
      </c>
      <c r="E853" s="20">
        <v>0.1779</v>
      </c>
      <c r="F853" s="20">
        <v>1.01E-2</v>
      </c>
      <c r="G853" s="20">
        <v>-0.25900000000000001</v>
      </c>
      <c r="H853" s="20">
        <v>0.26769999999999999</v>
      </c>
      <c r="I853" s="20">
        <v>9.6600000000000005E-2</v>
      </c>
      <c r="J853" s="20">
        <v>-0.21099999999999999</v>
      </c>
      <c r="K853" s="20">
        <v>0.4042</v>
      </c>
      <c r="L853" s="20">
        <v>0.2291</v>
      </c>
      <c r="M853" s="20">
        <v>-0.20499999999999999</v>
      </c>
      <c r="N853" s="20">
        <v>0.71084999999999998</v>
      </c>
      <c r="O853" s="20">
        <v>0.67989999999999995</v>
      </c>
      <c r="P853" s="20">
        <v>-0.23699999999999999</v>
      </c>
      <c r="Q853" s="20">
        <v>0.16300000000000001</v>
      </c>
      <c r="R853" s="20">
        <v>8.5000000000000006E-2</v>
      </c>
      <c r="S853" s="20">
        <v>1.0705</v>
      </c>
      <c r="T853" s="20">
        <v>-0.22700000000000001</v>
      </c>
      <c r="U853" s="20">
        <v>1.6080999999999999</v>
      </c>
      <c r="V853" s="20">
        <v>-0.11600000000000001</v>
      </c>
      <c r="W853" s="20">
        <v>1.9377</v>
      </c>
      <c r="X853" s="20">
        <v>-3.5999999999999997E-2</v>
      </c>
      <c r="Y853" s="20">
        <v>2.1297000000000001</v>
      </c>
      <c r="Z853" s="20">
        <v>0.23400000000000001</v>
      </c>
      <c r="AA853" s="20">
        <v>2.7231000000000001</v>
      </c>
      <c r="AB853" s="20">
        <v>0.76</v>
      </c>
    </row>
    <row r="854" spans="1:28">
      <c r="A854" s="2">
        <v>42074</v>
      </c>
      <c r="B854" s="20">
        <v>0.25</v>
      </c>
      <c r="C854" s="20">
        <v>3.04E-2</v>
      </c>
      <c r="D854" s="20">
        <v>-0.32200000000000001</v>
      </c>
      <c r="E854" s="20">
        <v>0.17599999999999999</v>
      </c>
      <c r="F854" s="20">
        <v>1.52E-2</v>
      </c>
      <c r="G854" s="20">
        <v>-0.25800000000000001</v>
      </c>
      <c r="H854" s="20">
        <v>0.26989999999999997</v>
      </c>
      <c r="I854" s="20">
        <v>9.6600000000000005E-2</v>
      </c>
      <c r="J854" s="20">
        <v>-0.218</v>
      </c>
      <c r="K854" s="20">
        <v>0.40139999999999998</v>
      </c>
      <c r="L854" s="20">
        <v>0.23419999999999999</v>
      </c>
      <c r="M854" s="20">
        <v>-0.20799999999999999</v>
      </c>
      <c r="N854" s="20">
        <v>0.71509999999999996</v>
      </c>
      <c r="O854" s="20">
        <v>0.68020000000000003</v>
      </c>
      <c r="P854" s="20">
        <v>-0.23799999999999999</v>
      </c>
      <c r="Q854" s="20">
        <v>0.158</v>
      </c>
      <c r="R854" s="20">
        <v>0.10199999999999999</v>
      </c>
      <c r="S854" s="20">
        <v>1.0955999999999999</v>
      </c>
      <c r="T854" s="20">
        <v>-0.22600000000000001</v>
      </c>
      <c r="U854" s="20">
        <v>1.6049</v>
      </c>
      <c r="V854" s="20">
        <v>-0.11899999999999999</v>
      </c>
      <c r="W854" s="20">
        <v>1.9257</v>
      </c>
      <c r="X854" s="20">
        <v>-4.8000000000000001E-2</v>
      </c>
      <c r="Y854" s="20">
        <v>2.1086</v>
      </c>
      <c r="Z854" s="20">
        <v>0.20899999999999999</v>
      </c>
      <c r="AA854" s="20">
        <v>2.6852999999999998</v>
      </c>
      <c r="AB854" s="20">
        <v>0.69599999999999995</v>
      </c>
    </row>
    <row r="855" spans="1:28">
      <c r="A855" s="2">
        <v>42075</v>
      </c>
      <c r="B855" s="20">
        <v>0.25</v>
      </c>
      <c r="C855" s="20">
        <v>2.0299999999999999E-2</v>
      </c>
      <c r="D855" s="20">
        <v>-0.33100000000000002</v>
      </c>
      <c r="E855" s="20">
        <v>0.17449999999999999</v>
      </c>
      <c r="F855" s="20">
        <v>2.0299999999999999E-2</v>
      </c>
      <c r="G855" s="20">
        <v>-0.26300000000000001</v>
      </c>
      <c r="H855" s="20">
        <v>0.27060000000000001</v>
      </c>
      <c r="I855" s="20">
        <v>0.1017</v>
      </c>
      <c r="J855" s="20">
        <v>-0.221</v>
      </c>
      <c r="K855" s="20">
        <v>0.40310000000000001</v>
      </c>
      <c r="L855" s="20">
        <v>0.23419999999999999</v>
      </c>
      <c r="M855" s="20">
        <v>-0.20499999999999999</v>
      </c>
      <c r="N855" s="20">
        <v>0.71360000000000001</v>
      </c>
      <c r="O855" s="20">
        <v>0.66439999999999999</v>
      </c>
      <c r="P855" s="20">
        <v>-0.23400000000000001</v>
      </c>
      <c r="Q855" s="20">
        <v>0.17</v>
      </c>
      <c r="R855" s="20">
        <v>9.8000000000000004E-2</v>
      </c>
      <c r="S855" s="20">
        <v>1.0796999999999999</v>
      </c>
      <c r="T855" s="20">
        <v>-0.21299999999999999</v>
      </c>
      <c r="U855" s="20">
        <v>1.5968</v>
      </c>
      <c r="V855" s="20">
        <v>-9.6000000000000002E-2</v>
      </c>
      <c r="W855" s="20">
        <v>1.9233</v>
      </c>
      <c r="X855" s="20">
        <v>-1.4E-2</v>
      </c>
      <c r="Y855" s="20">
        <v>2.1156000000000001</v>
      </c>
      <c r="Z855" s="20">
        <v>0.248</v>
      </c>
      <c r="AA855" s="20">
        <v>2.6995</v>
      </c>
      <c r="AB855" s="20">
        <v>0.72399999999999998</v>
      </c>
    </row>
    <row r="856" spans="1:28">
      <c r="A856" s="2">
        <v>42076</v>
      </c>
      <c r="B856" s="20">
        <v>0.25</v>
      </c>
      <c r="C856" s="20">
        <v>2.0299999999999999E-2</v>
      </c>
      <c r="D856" s="20">
        <v>-0.33100000000000002</v>
      </c>
      <c r="E856" s="20">
        <v>0.17649999999999999</v>
      </c>
      <c r="F856" s="20">
        <v>2.0299999999999999E-2</v>
      </c>
      <c r="G856" s="20">
        <v>-0.26500000000000001</v>
      </c>
      <c r="H856" s="20">
        <v>0.27065</v>
      </c>
      <c r="I856" s="20">
        <v>0.10680000000000001</v>
      </c>
      <c r="J856" s="20">
        <v>-0.23200000000000001</v>
      </c>
      <c r="K856" s="20">
        <v>0.40289999999999998</v>
      </c>
      <c r="L856" s="20">
        <v>0.23419999999999999</v>
      </c>
      <c r="M856" s="20">
        <v>-0.20699999999999999</v>
      </c>
      <c r="N856" s="20">
        <v>0.71335000000000004</v>
      </c>
      <c r="O856" s="20">
        <v>0.65700000000000003</v>
      </c>
      <c r="P856" s="20">
        <v>-0.23100000000000001</v>
      </c>
      <c r="Q856" s="20">
        <v>0.16700000000000001</v>
      </c>
      <c r="R856" s="20">
        <v>0.11</v>
      </c>
      <c r="S856" s="20">
        <v>1.0664</v>
      </c>
      <c r="T856" s="20">
        <v>-0.20799999999999999</v>
      </c>
      <c r="U856" s="20">
        <v>1.5838999999999999</v>
      </c>
      <c r="V856" s="20">
        <v>-0.09</v>
      </c>
      <c r="W856" s="20">
        <v>1.9161999999999999</v>
      </c>
      <c r="X856" s="20">
        <v>-3.0000000000000001E-3</v>
      </c>
      <c r="Y856" s="20">
        <v>2.1139999999999999</v>
      </c>
      <c r="Z856" s="20">
        <v>0.25700000000000001</v>
      </c>
      <c r="AA856" s="20">
        <v>2.6987000000000001</v>
      </c>
      <c r="AB856" s="20">
        <v>0.71899999999999997</v>
      </c>
    </row>
    <row r="857" spans="1:28">
      <c r="A857" s="2">
        <v>42079</v>
      </c>
      <c r="B857" s="20">
        <v>0.25</v>
      </c>
      <c r="C857" s="20">
        <v>2.53E-2</v>
      </c>
      <c r="D857" s="20">
        <v>-0.3</v>
      </c>
      <c r="E857" s="20">
        <v>0.17699999999999999</v>
      </c>
      <c r="F857" s="20">
        <v>3.04E-2</v>
      </c>
      <c r="G857" s="20">
        <v>-0.25700000000000001</v>
      </c>
      <c r="H857" s="20">
        <v>0.27015</v>
      </c>
      <c r="I857" s="20">
        <v>0.13730000000000001</v>
      </c>
      <c r="J857" s="20">
        <v>-0.23100000000000001</v>
      </c>
      <c r="K857" s="20">
        <v>0.40189999999999998</v>
      </c>
      <c r="L857" s="20">
        <v>0.23930000000000001</v>
      </c>
      <c r="M857" s="20">
        <v>-0.20499999999999999</v>
      </c>
      <c r="N857" s="20">
        <v>0.71335000000000004</v>
      </c>
      <c r="O857" s="20">
        <v>0.64910000000000001</v>
      </c>
      <c r="P857" s="20">
        <v>-0.21199999999999999</v>
      </c>
      <c r="Q857" s="20">
        <v>0.19900000000000001</v>
      </c>
      <c r="R857" s="20">
        <v>0.11</v>
      </c>
      <c r="S857" s="20">
        <v>1.0530999999999999</v>
      </c>
      <c r="T857" s="20">
        <v>-0.186</v>
      </c>
      <c r="U857" s="20">
        <v>1.5526</v>
      </c>
      <c r="V857" s="20">
        <v>-5.7000000000000002E-2</v>
      </c>
      <c r="W857" s="20">
        <v>1.88</v>
      </c>
      <c r="X857" s="20">
        <v>2.5000000000000001E-2</v>
      </c>
      <c r="Y857" s="20">
        <v>2.0716999999999999</v>
      </c>
      <c r="Z857" s="20">
        <v>0.27900000000000003</v>
      </c>
      <c r="AA857" s="20">
        <v>2.6448999999999998</v>
      </c>
      <c r="AB857" s="20">
        <v>0.69499999999999995</v>
      </c>
    </row>
    <row r="858" spans="1:28">
      <c r="A858" s="2">
        <v>42080</v>
      </c>
      <c r="B858" s="20">
        <v>0.25</v>
      </c>
      <c r="C858" s="20">
        <v>3.5499999999999997E-2</v>
      </c>
      <c r="D858" s="20">
        <v>-0.29399999999999998</v>
      </c>
      <c r="E858" s="20">
        <v>0.17749999999999999</v>
      </c>
      <c r="F858" s="20">
        <v>4.5600000000000002E-2</v>
      </c>
      <c r="G858" s="20">
        <v>-0.26</v>
      </c>
      <c r="H858" s="20">
        <v>0.26934999999999998</v>
      </c>
      <c r="I858" s="20">
        <v>0.14710000000000001</v>
      </c>
      <c r="J858" s="20">
        <v>-0.224</v>
      </c>
      <c r="K858" s="20">
        <v>0.40610000000000002</v>
      </c>
      <c r="L858" s="20">
        <v>0.25459999999999999</v>
      </c>
      <c r="M858" s="20">
        <v>-0.19800000000000001</v>
      </c>
      <c r="N858" s="20">
        <v>0.71335000000000004</v>
      </c>
      <c r="O858" s="20">
        <v>0.67159999999999997</v>
      </c>
      <c r="P858" s="20">
        <v>-0.20699999999999999</v>
      </c>
      <c r="Q858" s="20">
        <v>0.22900000000000001</v>
      </c>
      <c r="R858" s="20">
        <v>0.11</v>
      </c>
      <c r="S858" s="20">
        <v>1.0665</v>
      </c>
      <c r="T858" s="20">
        <v>-0.18</v>
      </c>
      <c r="U858" s="20">
        <v>1.5527</v>
      </c>
      <c r="V858" s="20">
        <v>-5.1999999999999998E-2</v>
      </c>
      <c r="W858" s="20">
        <v>1.8631</v>
      </c>
      <c r="X858" s="20">
        <v>2.8000000000000001E-2</v>
      </c>
      <c r="Y858" s="20">
        <v>2.0507</v>
      </c>
      <c r="Z858" s="20">
        <v>0.28199999999999997</v>
      </c>
      <c r="AA858" s="20">
        <v>2.6025999999999998</v>
      </c>
      <c r="AB858" s="20">
        <v>0.72199999999999998</v>
      </c>
    </row>
    <row r="859" spans="1:28">
      <c r="A859" s="2">
        <v>42081</v>
      </c>
      <c r="B859" s="20">
        <v>0.25</v>
      </c>
      <c r="C859" s="20">
        <v>1.01E-2</v>
      </c>
      <c r="D859" s="20">
        <v>-0.29199999999999998</v>
      </c>
      <c r="E859" s="20">
        <v>0.17599999999999999</v>
      </c>
      <c r="F859" s="20">
        <v>2.53E-2</v>
      </c>
      <c r="G859" s="20">
        <v>-0.24399999999999999</v>
      </c>
      <c r="H859" s="20">
        <v>0.27029999999999998</v>
      </c>
      <c r="I859" s="20">
        <v>0.1116</v>
      </c>
      <c r="J859" s="20">
        <v>-0.22600000000000001</v>
      </c>
      <c r="K859" s="20">
        <v>0.40910000000000002</v>
      </c>
      <c r="L859" s="20">
        <v>0.19339999999999999</v>
      </c>
      <c r="M859" s="20">
        <v>-0.19700000000000001</v>
      </c>
      <c r="N859" s="20">
        <v>0.71535000000000004</v>
      </c>
      <c r="O859" s="20">
        <v>0.55249999999999999</v>
      </c>
      <c r="P859" s="20">
        <v>-0.23</v>
      </c>
      <c r="Q859" s="20">
        <v>0.25900000000000001</v>
      </c>
      <c r="R859" s="20">
        <v>0.123</v>
      </c>
      <c r="S859" s="20">
        <v>0.90969999999999995</v>
      </c>
      <c r="T859" s="20">
        <v>-0.21299999999999999</v>
      </c>
      <c r="U859" s="20">
        <v>1.3881000000000001</v>
      </c>
      <c r="V859" s="20">
        <v>-0.10199999999999999</v>
      </c>
      <c r="W859" s="20">
        <v>1.714</v>
      </c>
      <c r="X859" s="20">
        <v>-2.9000000000000001E-2</v>
      </c>
      <c r="Y859" s="20">
        <v>1.9199000000000002</v>
      </c>
      <c r="Z859" s="20">
        <v>0.19700000000000001</v>
      </c>
      <c r="AA859" s="20">
        <v>2.5103999999999997</v>
      </c>
      <c r="AB859" s="20">
        <v>0.65100000000000002</v>
      </c>
    </row>
    <row r="860" spans="1:28">
      <c r="A860" s="2">
        <v>42082</v>
      </c>
      <c r="B860" s="20">
        <v>0.25</v>
      </c>
      <c r="C860" s="20">
        <v>-5.1000000000000004E-3</v>
      </c>
      <c r="D860" s="20">
        <v>-0.29699999999999999</v>
      </c>
      <c r="E860" s="20">
        <v>0.17324999999999999</v>
      </c>
      <c r="F860" s="20">
        <v>5.1000000000000004E-3</v>
      </c>
      <c r="G860" s="20">
        <v>-0.25900000000000001</v>
      </c>
      <c r="H860" s="20">
        <v>0.26455000000000001</v>
      </c>
      <c r="I860" s="20">
        <v>0.1167</v>
      </c>
      <c r="J860" s="20">
        <v>-0.24199999999999999</v>
      </c>
      <c r="K860" s="20">
        <v>0.39384999999999998</v>
      </c>
      <c r="L860" s="20">
        <v>0.23930000000000001</v>
      </c>
      <c r="M860" s="20">
        <v>-0.20799999999999999</v>
      </c>
      <c r="N860" s="20">
        <v>0.68684999999999996</v>
      </c>
      <c r="O860" s="20">
        <v>0.60919999999999996</v>
      </c>
      <c r="P860" s="20">
        <v>-0.23300000000000001</v>
      </c>
      <c r="Q860" s="20">
        <v>0.245</v>
      </c>
      <c r="R860" s="20">
        <v>9.2999999999999999E-2</v>
      </c>
      <c r="S860" s="20">
        <v>0.98670000000000002</v>
      </c>
      <c r="T860" s="20">
        <v>-0.214</v>
      </c>
      <c r="U860" s="20">
        <v>1.4670000000000001</v>
      </c>
      <c r="V860" s="20">
        <v>-0.10199999999999999</v>
      </c>
      <c r="W860" s="20">
        <v>1.7764</v>
      </c>
      <c r="X860" s="20">
        <v>-3.2000000000000001E-2</v>
      </c>
      <c r="Y860" s="20">
        <v>1.9685000000000001</v>
      </c>
      <c r="Z860" s="20">
        <v>0.187</v>
      </c>
      <c r="AA860" s="20">
        <v>2.5291000000000001</v>
      </c>
      <c r="AB860" s="20">
        <v>0.628</v>
      </c>
    </row>
    <row r="861" spans="1:28">
      <c r="A861" s="2">
        <v>42083</v>
      </c>
      <c r="B861" s="20">
        <v>0.25</v>
      </c>
      <c r="C861" s="20">
        <v>-5.1000000000000004E-3</v>
      </c>
      <c r="D861" s="20">
        <v>-0.28000000000000003</v>
      </c>
      <c r="E861" s="20">
        <v>0.17399999999999999</v>
      </c>
      <c r="F861" s="20">
        <v>0</v>
      </c>
      <c r="G861" s="20">
        <v>-0.25800000000000001</v>
      </c>
      <c r="H861" s="20">
        <v>0.26679999999999998</v>
      </c>
      <c r="I861" s="20">
        <v>9.1300000000000006E-2</v>
      </c>
      <c r="J861" s="20">
        <v>-0.23499999999999999</v>
      </c>
      <c r="K861" s="20">
        <v>0.39734999999999998</v>
      </c>
      <c r="L861" s="20">
        <v>0.21379999999999999</v>
      </c>
      <c r="M861" s="20">
        <v>-0.20699999999999999</v>
      </c>
      <c r="N861" s="20">
        <v>0.69735000000000003</v>
      </c>
      <c r="O861" s="20">
        <v>0.58120000000000005</v>
      </c>
      <c r="P861" s="20">
        <v>-0.23599999999999999</v>
      </c>
      <c r="Q861" s="20">
        <v>0.223</v>
      </c>
      <c r="R861" s="20">
        <v>8.5999999999999993E-2</v>
      </c>
      <c r="S861" s="20">
        <v>0.94130000000000003</v>
      </c>
      <c r="T861" s="20">
        <v>-0.221</v>
      </c>
      <c r="U861" s="20">
        <v>1.4144000000000001</v>
      </c>
      <c r="V861" s="20">
        <v>-0.11</v>
      </c>
      <c r="W861" s="20">
        <v>1.7282999999999999</v>
      </c>
      <c r="X861" s="20">
        <v>-3.6999999999999998E-2</v>
      </c>
      <c r="Y861" s="20">
        <v>1.9302999999999999</v>
      </c>
      <c r="Z861" s="20">
        <v>0.184</v>
      </c>
      <c r="AA861" s="20">
        <v>2.5059</v>
      </c>
      <c r="AB861" s="20">
        <v>0.63300000000000001</v>
      </c>
    </row>
    <row r="862" spans="1:28">
      <c r="A862" s="2">
        <v>42086</v>
      </c>
      <c r="B862" s="20">
        <v>0.25</v>
      </c>
      <c r="C862" s="20">
        <v>0</v>
      </c>
      <c r="D862" s="20">
        <v>-0.309</v>
      </c>
      <c r="E862" s="20">
        <v>0.17374999999999999</v>
      </c>
      <c r="F862" s="20">
        <v>0</v>
      </c>
      <c r="G862" s="20">
        <v>-0.24099999999999999</v>
      </c>
      <c r="H862" s="20">
        <v>0.26679999999999998</v>
      </c>
      <c r="I862" s="20">
        <v>8.6199999999999999E-2</v>
      </c>
      <c r="J862" s="20">
        <v>-0.24</v>
      </c>
      <c r="K862" s="20">
        <v>0.39484999999999998</v>
      </c>
      <c r="L862" s="20">
        <v>0.21379999999999999</v>
      </c>
      <c r="M862" s="20">
        <v>-0.20399999999999999</v>
      </c>
      <c r="N862" s="20">
        <v>0.69110000000000005</v>
      </c>
      <c r="O862" s="20">
        <v>0.56910000000000005</v>
      </c>
      <c r="P862" s="20">
        <v>-0.224</v>
      </c>
      <c r="Q862" s="20">
        <v>0.26300000000000001</v>
      </c>
      <c r="R862" s="20">
        <v>0.104</v>
      </c>
      <c r="S862" s="20">
        <v>0.92259999999999998</v>
      </c>
      <c r="T862" s="20">
        <v>-0.19400000000000001</v>
      </c>
      <c r="U862" s="20">
        <v>1.3896999999999999</v>
      </c>
      <c r="V862" s="20">
        <v>-6.9000000000000006E-2</v>
      </c>
      <c r="W862" s="20">
        <v>1.7067999999999999</v>
      </c>
      <c r="X862" s="20">
        <v>1E-3</v>
      </c>
      <c r="Y862" s="20">
        <v>1.9119999999999999</v>
      </c>
      <c r="Z862" s="20">
        <v>0.224</v>
      </c>
      <c r="AA862" s="20">
        <v>2.5141</v>
      </c>
      <c r="AB862" s="20">
        <v>0.66</v>
      </c>
    </row>
    <row r="863" spans="1:28">
      <c r="A863" s="2">
        <v>42087</v>
      </c>
      <c r="B863" s="20">
        <v>0.25</v>
      </c>
      <c r="C863" s="20">
        <v>5.1000000000000004E-3</v>
      </c>
      <c r="D863" s="20">
        <v>-0.30199999999999999</v>
      </c>
      <c r="E863" s="20">
        <v>0.17274999999999999</v>
      </c>
      <c r="F863" s="20">
        <v>1.52E-2</v>
      </c>
      <c r="G863" s="20">
        <v>-0.24</v>
      </c>
      <c r="H863" s="20">
        <v>0.26934999999999998</v>
      </c>
      <c r="I863" s="20">
        <v>0.10680000000000001</v>
      </c>
      <c r="J863" s="20">
        <v>-0.247</v>
      </c>
      <c r="K863" s="20">
        <v>0.39865</v>
      </c>
      <c r="L863" s="20">
        <v>0.21379999999999999</v>
      </c>
      <c r="M863" s="20">
        <v>-0.2</v>
      </c>
      <c r="N863" s="20">
        <v>0.69240000000000002</v>
      </c>
      <c r="O863" s="20">
        <v>0.55700000000000005</v>
      </c>
      <c r="P863" s="20">
        <v>-0.222</v>
      </c>
      <c r="Q863" s="20">
        <v>0.27500000000000002</v>
      </c>
      <c r="R863" s="20">
        <v>0.111</v>
      </c>
      <c r="S863" s="20">
        <v>0.9012</v>
      </c>
      <c r="T863" s="20">
        <v>-0.189</v>
      </c>
      <c r="U863" s="20">
        <v>1.3602000000000001</v>
      </c>
      <c r="V863" s="20">
        <v>-5.8000000000000003E-2</v>
      </c>
      <c r="W863" s="20">
        <v>1.6732</v>
      </c>
      <c r="X863" s="20">
        <v>1.2E-2</v>
      </c>
      <c r="Y863" s="20">
        <v>1.8731</v>
      </c>
      <c r="Z863" s="20">
        <v>0.23499999999999999</v>
      </c>
      <c r="AA863" s="20">
        <v>2.4643000000000002</v>
      </c>
      <c r="AB863" s="20">
        <v>0.66800000000000004</v>
      </c>
    </row>
    <row r="864" spans="1:28">
      <c r="A864" s="2">
        <v>42088</v>
      </c>
      <c r="B864" s="20">
        <v>0.25</v>
      </c>
      <c r="C864" s="20">
        <v>1.52E-2</v>
      </c>
      <c r="D864" s="20">
        <v>-0.311</v>
      </c>
      <c r="E864" s="20">
        <v>0.17560000000000001</v>
      </c>
      <c r="F864" s="20">
        <v>2.53E-2</v>
      </c>
      <c r="G864" s="20">
        <v>-0.24299999999999999</v>
      </c>
      <c r="H864" s="20">
        <v>0.26855000000000001</v>
      </c>
      <c r="I864" s="20">
        <v>0.1119</v>
      </c>
      <c r="J864" s="20">
        <v>-0.23899999999999999</v>
      </c>
      <c r="K864" s="20">
        <v>0.39789999999999998</v>
      </c>
      <c r="L864" s="20">
        <v>0.23419999999999999</v>
      </c>
      <c r="M864" s="20">
        <v>-0.20699999999999999</v>
      </c>
      <c r="N864" s="20">
        <v>0.69715000000000005</v>
      </c>
      <c r="O864" s="20">
        <v>0.60229999999999995</v>
      </c>
      <c r="P864" s="20">
        <v>-0.23499999999999999</v>
      </c>
      <c r="Q864" s="20">
        <v>0.26800000000000002</v>
      </c>
      <c r="R864" s="20">
        <v>0.104</v>
      </c>
      <c r="S864" s="20">
        <v>0.94120000000000004</v>
      </c>
      <c r="T864" s="20">
        <v>-0.20399999999999999</v>
      </c>
      <c r="U864" s="20">
        <v>1.4144999999999999</v>
      </c>
      <c r="V864" s="20">
        <v>-7.2999999999999995E-2</v>
      </c>
      <c r="W864" s="20">
        <v>1.7259</v>
      </c>
      <c r="X864" s="20">
        <v>0</v>
      </c>
      <c r="Y864" s="20">
        <v>1.925</v>
      </c>
      <c r="Z864" s="20">
        <v>0.22</v>
      </c>
      <c r="AA864" s="20">
        <v>2.5074000000000001</v>
      </c>
      <c r="AB864" s="20">
        <v>0.64200000000000002</v>
      </c>
    </row>
    <row r="865" spans="1:28">
      <c r="A865" s="2">
        <v>42089</v>
      </c>
      <c r="B865" s="20">
        <v>0.25</v>
      </c>
      <c r="C865" s="20">
        <v>-5.1000000000000004E-3</v>
      </c>
      <c r="D865" s="20">
        <v>-0.30599999999999999</v>
      </c>
      <c r="E865" s="20">
        <v>0.17774999999999999</v>
      </c>
      <c r="F865" s="20">
        <v>2.53E-2</v>
      </c>
      <c r="G865" s="20">
        <v>-0.24299999999999999</v>
      </c>
      <c r="H865" s="20">
        <v>0.27305000000000001</v>
      </c>
      <c r="I865" s="20">
        <v>0.12720000000000001</v>
      </c>
      <c r="J865" s="20">
        <v>-0.23699999999999999</v>
      </c>
      <c r="K865" s="20">
        <v>0.40189999999999998</v>
      </c>
      <c r="L865" s="20">
        <v>0.25459999999999999</v>
      </c>
      <c r="M865" s="20">
        <v>-0.20599999999999999</v>
      </c>
      <c r="N865" s="20">
        <v>0.69989999999999997</v>
      </c>
      <c r="O865" s="20">
        <v>0.61019999999999996</v>
      </c>
      <c r="P865" s="20">
        <v>-0.246</v>
      </c>
      <c r="Q865" s="20">
        <v>0.23699999999999999</v>
      </c>
      <c r="R865" s="20">
        <v>7.1999999999999995E-2</v>
      </c>
      <c r="S865" s="20">
        <v>0.95450000000000002</v>
      </c>
      <c r="T865" s="20">
        <v>-0.214</v>
      </c>
      <c r="U865" s="20">
        <v>1.4579</v>
      </c>
      <c r="V865" s="20">
        <v>-8.6999999999999994E-2</v>
      </c>
      <c r="W865" s="20">
        <v>1.7812000000000001</v>
      </c>
      <c r="X865" s="20">
        <v>-8.0000000000000002E-3</v>
      </c>
      <c r="Y865" s="20">
        <v>1.9893999999999998</v>
      </c>
      <c r="Z865" s="20">
        <v>0.215</v>
      </c>
      <c r="AA865" s="20">
        <v>2.5798000000000001</v>
      </c>
      <c r="AB865" s="20">
        <v>0.65500000000000003</v>
      </c>
    </row>
    <row r="866" spans="1:28">
      <c r="A866" s="2">
        <v>42090</v>
      </c>
      <c r="B866" s="20">
        <v>0.25</v>
      </c>
      <c r="C866" s="20">
        <v>5.1000000000000004E-3</v>
      </c>
      <c r="D866" s="20">
        <v>-0.29799999999999999</v>
      </c>
      <c r="E866" s="20">
        <v>0.17799999999999999</v>
      </c>
      <c r="F866" s="20">
        <v>3.5499999999999997E-2</v>
      </c>
      <c r="G866" s="20">
        <v>-0.25</v>
      </c>
      <c r="H866" s="20">
        <v>0.27539999999999998</v>
      </c>
      <c r="I866" s="20">
        <v>0.1221</v>
      </c>
      <c r="J866" s="20">
        <v>-0.24</v>
      </c>
      <c r="K866" s="20">
        <v>0.40489999999999998</v>
      </c>
      <c r="L866" s="20">
        <v>0.23930000000000001</v>
      </c>
      <c r="M866" s="20">
        <v>-0.2</v>
      </c>
      <c r="N866" s="20">
        <v>0.70215000000000005</v>
      </c>
      <c r="O866" s="20">
        <v>0.59440000000000004</v>
      </c>
      <c r="P866" s="20">
        <v>-0.246</v>
      </c>
      <c r="Q866" s="20">
        <v>0.24099999999999999</v>
      </c>
      <c r="R866" s="20">
        <v>6.5000000000000002E-2</v>
      </c>
      <c r="S866" s="20">
        <v>0.93020000000000003</v>
      </c>
      <c r="T866" s="20">
        <v>-0.214</v>
      </c>
      <c r="U866" s="20">
        <v>1.4351</v>
      </c>
      <c r="V866" s="20">
        <v>-9.2999999999999999E-2</v>
      </c>
      <c r="W866" s="20">
        <v>1.7619</v>
      </c>
      <c r="X866" s="20">
        <v>-1.4999999999999999E-2</v>
      </c>
      <c r="Y866" s="20">
        <v>1.9615</v>
      </c>
      <c r="Z866" s="20">
        <v>0.20699999999999999</v>
      </c>
      <c r="AA866" s="20">
        <v>2.5404</v>
      </c>
      <c r="AB866" s="20">
        <v>0.64800000000000002</v>
      </c>
    </row>
    <row r="867" spans="1:28">
      <c r="A867" s="2">
        <v>42093</v>
      </c>
      <c r="B867" s="20">
        <v>0.25</v>
      </c>
      <c r="C867" s="20">
        <v>0</v>
      </c>
      <c r="D867" s="20">
        <v>-0.32800000000000001</v>
      </c>
      <c r="E867" s="20">
        <v>0.17924999999999999</v>
      </c>
      <c r="F867" s="20">
        <v>1.52E-2</v>
      </c>
      <c r="G867" s="20">
        <v>-0.25700000000000001</v>
      </c>
      <c r="H867" s="20">
        <v>0.27415</v>
      </c>
      <c r="I867" s="20">
        <v>0.11700000000000001</v>
      </c>
      <c r="J867" s="20">
        <v>-0.248</v>
      </c>
      <c r="K867" s="20">
        <v>0.40265000000000001</v>
      </c>
      <c r="L867" s="20">
        <v>0.24440000000000001</v>
      </c>
      <c r="M867" s="20">
        <v>-0.21099999999999999</v>
      </c>
      <c r="N867" s="20">
        <v>0.69889999999999997</v>
      </c>
      <c r="O867" s="20">
        <v>0.57869999999999999</v>
      </c>
      <c r="P867" s="20">
        <v>-0.247</v>
      </c>
      <c r="Q867" s="20">
        <v>0.23499999999999999</v>
      </c>
      <c r="R867" s="20">
        <v>6.7000000000000004E-2</v>
      </c>
      <c r="S867" s="20">
        <v>0.90600000000000003</v>
      </c>
      <c r="T867" s="20">
        <v>-0.21099999999999999</v>
      </c>
      <c r="U867" s="20">
        <v>1.4026000000000001</v>
      </c>
      <c r="V867" s="20">
        <v>-8.2000000000000003E-2</v>
      </c>
      <c r="W867" s="20">
        <v>1.7381</v>
      </c>
      <c r="X867" s="20">
        <v>-8.9999999999999993E-3</v>
      </c>
      <c r="Y867" s="20">
        <v>1.9475</v>
      </c>
      <c r="Z867" s="20">
        <v>0.20599999999999999</v>
      </c>
      <c r="AA867" s="20">
        <v>2.5479000000000003</v>
      </c>
      <c r="AB867" s="20">
        <v>0.63500000000000001</v>
      </c>
    </row>
    <row r="868" spans="1:28">
      <c r="A868" s="2">
        <v>42094</v>
      </c>
      <c r="B868" s="20">
        <v>0.25</v>
      </c>
      <c r="C868" s="20">
        <v>1.01E-2</v>
      </c>
      <c r="D868" s="20">
        <v>-0.32700000000000001</v>
      </c>
      <c r="E868" s="20">
        <v>0.17624999999999999</v>
      </c>
      <c r="F868" s="20">
        <v>2.0299999999999999E-2</v>
      </c>
      <c r="G868" s="20">
        <v>-0.27700000000000002</v>
      </c>
      <c r="H868" s="20">
        <v>0.27074999999999999</v>
      </c>
      <c r="I868" s="20">
        <v>0.1323</v>
      </c>
      <c r="J868" s="20">
        <v>-0.246</v>
      </c>
      <c r="K868" s="20">
        <v>0.40065000000000001</v>
      </c>
      <c r="L868" s="20">
        <v>0.2291</v>
      </c>
      <c r="M868" s="20">
        <v>-0.21099999999999999</v>
      </c>
      <c r="N868" s="20">
        <v>0.69420000000000004</v>
      </c>
      <c r="O868" s="20">
        <v>0.55510000000000004</v>
      </c>
      <c r="P868" s="20">
        <v>-0.252</v>
      </c>
      <c r="Q868" s="20">
        <v>0.188</v>
      </c>
      <c r="R868" s="20">
        <v>4.1000000000000002E-2</v>
      </c>
      <c r="S868" s="20">
        <v>0.87909999999999999</v>
      </c>
      <c r="T868" s="20">
        <v>-0.221</v>
      </c>
      <c r="U868" s="20">
        <v>1.3700999999999999</v>
      </c>
      <c r="V868" s="20">
        <v>-0.1</v>
      </c>
      <c r="W868" s="20">
        <v>1.7072000000000001</v>
      </c>
      <c r="X868" s="20">
        <v>-2.8000000000000001E-2</v>
      </c>
      <c r="Y868" s="20">
        <v>1.9231</v>
      </c>
      <c r="Z868" s="20">
        <v>0.18</v>
      </c>
      <c r="AA868" s="20">
        <v>2.5358999999999998</v>
      </c>
      <c r="AB868" s="20">
        <v>0.60499999999999998</v>
      </c>
    </row>
    <row r="869" spans="1:28">
      <c r="A869" s="2">
        <v>42095</v>
      </c>
      <c r="B869" s="20">
        <v>0.25</v>
      </c>
      <c r="C869" s="20">
        <v>1.52E-2</v>
      </c>
      <c r="D869" s="20">
        <v>-0.34399999999999997</v>
      </c>
      <c r="E869" s="20">
        <v>0.17755000000000001</v>
      </c>
      <c r="F869" s="20">
        <v>1.52E-2</v>
      </c>
      <c r="G869" s="20">
        <v>-0.27700000000000002</v>
      </c>
      <c r="H869" s="20">
        <v>0.27074999999999999</v>
      </c>
      <c r="I869" s="20">
        <v>9.6600000000000005E-2</v>
      </c>
      <c r="J869" s="20">
        <v>-0.25</v>
      </c>
      <c r="K869" s="20">
        <v>0.40339999999999998</v>
      </c>
      <c r="L869" s="20">
        <v>0.23419999999999999</v>
      </c>
      <c r="M869" s="20">
        <v>-0.21199999999999999</v>
      </c>
      <c r="N869" s="20">
        <v>0.69810000000000005</v>
      </c>
      <c r="O869" s="20">
        <v>0.53549999999999998</v>
      </c>
      <c r="P869" s="20">
        <v>-0.25600000000000001</v>
      </c>
      <c r="Q869" s="20">
        <v>0.187</v>
      </c>
      <c r="R869" s="20">
        <v>2.1000000000000001E-2</v>
      </c>
      <c r="S869" s="20">
        <v>0.84950000000000003</v>
      </c>
      <c r="T869" s="20">
        <v>-0.22700000000000001</v>
      </c>
      <c r="U869" s="20">
        <v>1.3182</v>
      </c>
      <c r="V869" s="20">
        <v>-0.106</v>
      </c>
      <c r="W869" s="20">
        <v>1.6455</v>
      </c>
      <c r="X869" s="20">
        <v>-3.5000000000000003E-2</v>
      </c>
      <c r="Y869" s="20">
        <v>1.8573</v>
      </c>
      <c r="Z869" s="20">
        <v>0.16700000000000001</v>
      </c>
      <c r="AA869" s="20">
        <v>2.4651000000000001</v>
      </c>
      <c r="AB869" s="20">
        <v>0.60199999999999998</v>
      </c>
    </row>
    <row r="870" spans="1:28">
      <c r="A870" s="2">
        <v>42096</v>
      </c>
      <c r="B870" s="20">
        <v>0.25</v>
      </c>
      <c r="C870" s="20">
        <v>3.04E-2</v>
      </c>
      <c r="D870" s="20">
        <v>-0.33400000000000002</v>
      </c>
      <c r="E870" s="20">
        <v>0.17974999999999999</v>
      </c>
      <c r="F870" s="20">
        <v>1.01E-2</v>
      </c>
      <c r="G870" s="20">
        <v>-0.27600000000000002</v>
      </c>
      <c r="H870" s="20">
        <v>0.27374999999999999</v>
      </c>
      <c r="I870" s="20">
        <v>9.6600000000000005E-2</v>
      </c>
      <c r="J870" s="20">
        <v>-0.254</v>
      </c>
      <c r="K870" s="20">
        <v>0.40115000000000001</v>
      </c>
      <c r="L870" s="20">
        <v>0.23419999999999999</v>
      </c>
      <c r="M870" s="20">
        <v>-0.217</v>
      </c>
      <c r="N870" s="20">
        <v>0.69235000000000002</v>
      </c>
      <c r="O870" s="20">
        <v>0.53959999999999997</v>
      </c>
      <c r="P870" s="20">
        <v>-0.254</v>
      </c>
      <c r="Q870" s="20">
        <v>0.18099999999999999</v>
      </c>
      <c r="R870" s="20">
        <v>2.3E-2</v>
      </c>
      <c r="S870" s="20">
        <v>0.85709999999999997</v>
      </c>
      <c r="T870" s="20">
        <v>-0.217</v>
      </c>
      <c r="U870" s="20">
        <v>1.3506</v>
      </c>
      <c r="V870" s="20">
        <v>-8.6999999999999994E-2</v>
      </c>
      <c r="W870" s="20">
        <v>1.6880999999999999</v>
      </c>
      <c r="X870" s="20">
        <v>-0.01</v>
      </c>
      <c r="Y870" s="20">
        <v>1.9117</v>
      </c>
      <c r="Z870" s="20">
        <v>0.19400000000000001</v>
      </c>
      <c r="AA870" s="20">
        <v>2.5320999999999998</v>
      </c>
      <c r="AB870" s="20">
        <v>0.64800000000000002</v>
      </c>
    </row>
    <row r="871" spans="1:28">
      <c r="A871" s="2">
        <v>42097</v>
      </c>
      <c r="B871" s="20">
        <v>0.25</v>
      </c>
      <c r="C871" s="20">
        <v>3.04E-2</v>
      </c>
      <c r="D871" s="20">
        <v>-0.33400000000000002</v>
      </c>
      <c r="E871" s="20">
        <v>0.17974999999999999</v>
      </c>
      <c r="F871" s="20">
        <v>1.01E-2</v>
      </c>
      <c r="G871" s="20">
        <v>-0.27600000000000002</v>
      </c>
      <c r="H871" s="20">
        <v>0.27374999999999999</v>
      </c>
      <c r="I871" s="20">
        <v>7.1199999999999999E-2</v>
      </c>
      <c r="J871" s="20">
        <v>-0.254</v>
      </c>
      <c r="K871" s="20">
        <v>0.40115000000000001</v>
      </c>
      <c r="L871" s="20">
        <v>0.19850000000000001</v>
      </c>
      <c r="M871" s="20">
        <v>-0.217</v>
      </c>
      <c r="N871" s="20">
        <v>0.69235000000000002</v>
      </c>
      <c r="O871" s="20">
        <v>0.47620000000000001</v>
      </c>
      <c r="P871" s="20">
        <v>-0.254</v>
      </c>
      <c r="Q871" s="20">
        <v>0.18099999999999999</v>
      </c>
      <c r="R871" s="20">
        <v>2.3E-2</v>
      </c>
      <c r="S871" s="20">
        <v>0.77890000000000004</v>
      </c>
      <c r="T871" s="20">
        <v>-0.217</v>
      </c>
      <c r="U871" s="20">
        <v>1.2533000000000001</v>
      </c>
      <c r="V871" s="20">
        <v>-8.6999999999999994E-2</v>
      </c>
      <c r="W871" s="20">
        <v>1.5956999999999999</v>
      </c>
      <c r="X871" s="20">
        <v>-0.01</v>
      </c>
      <c r="Y871" s="20">
        <v>1.8389</v>
      </c>
      <c r="Z871" s="20">
        <v>0.19400000000000001</v>
      </c>
      <c r="AA871" s="20">
        <v>2.4858000000000002</v>
      </c>
      <c r="AB871" s="20">
        <v>0.64800000000000002</v>
      </c>
    </row>
    <row r="872" spans="1:28">
      <c r="A872" s="2">
        <v>42100</v>
      </c>
      <c r="B872" s="20">
        <v>0.25</v>
      </c>
      <c r="C872" s="20">
        <v>1.01E-2</v>
      </c>
      <c r="D872" s="20">
        <v>-0.33400000000000002</v>
      </c>
      <c r="E872" s="20">
        <v>0.17974999999999999</v>
      </c>
      <c r="F872" s="20">
        <v>5.1000000000000004E-3</v>
      </c>
      <c r="G872" s="20">
        <v>-0.27600000000000002</v>
      </c>
      <c r="H872" s="20">
        <v>0.27374999999999999</v>
      </c>
      <c r="I872" s="20">
        <v>8.14E-2</v>
      </c>
      <c r="J872" s="20">
        <v>-0.254</v>
      </c>
      <c r="K872" s="20">
        <v>0.40115000000000001</v>
      </c>
      <c r="L872" s="20">
        <v>0.19850000000000001</v>
      </c>
      <c r="M872" s="20">
        <v>-0.217</v>
      </c>
      <c r="N872" s="20">
        <v>0.69235000000000002</v>
      </c>
      <c r="O872" s="20">
        <v>0.496</v>
      </c>
      <c r="P872" s="20">
        <v>-0.254</v>
      </c>
      <c r="Q872" s="20">
        <v>0.18099999999999999</v>
      </c>
      <c r="R872" s="20">
        <v>2.3E-2</v>
      </c>
      <c r="S872" s="20">
        <v>0.80579999999999996</v>
      </c>
      <c r="T872" s="20">
        <v>-0.217</v>
      </c>
      <c r="U872" s="20">
        <v>1.3035000000000001</v>
      </c>
      <c r="V872" s="20">
        <v>-8.6999999999999994E-2</v>
      </c>
      <c r="W872" s="20">
        <v>1.6501000000000001</v>
      </c>
      <c r="X872" s="20">
        <v>-0.01</v>
      </c>
      <c r="Y872" s="20">
        <v>1.8952</v>
      </c>
      <c r="Z872" s="20">
        <v>0.19400000000000001</v>
      </c>
      <c r="AA872" s="20">
        <v>2.5531999999999999</v>
      </c>
      <c r="AB872" s="20">
        <v>0.64800000000000002</v>
      </c>
    </row>
    <row r="873" spans="1:28">
      <c r="A873" s="2">
        <v>42101</v>
      </c>
      <c r="B873" s="20">
        <v>0.25</v>
      </c>
      <c r="C873" s="20">
        <v>2.0299999999999999E-2</v>
      </c>
      <c r="D873" s="20">
        <v>-0.315</v>
      </c>
      <c r="E873" s="20">
        <v>0.18015</v>
      </c>
      <c r="F873" s="20">
        <v>1.52E-2</v>
      </c>
      <c r="G873" s="20">
        <v>-0.25600000000000001</v>
      </c>
      <c r="H873" s="20">
        <v>0.27374999999999999</v>
      </c>
      <c r="I873" s="20">
        <v>9.6600000000000005E-2</v>
      </c>
      <c r="J873" s="20">
        <v>-0.25700000000000001</v>
      </c>
      <c r="K873" s="20">
        <v>0.39839999999999998</v>
      </c>
      <c r="L873" s="20">
        <v>0.2087</v>
      </c>
      <c r="M873" s="20">
        <v>-0.21</v>
      </c>
      <c r="N873" s="20">
        <v>0.68559999999999999</v>
      </c>
      <c r="O873" s="20">
        <v>0.51590000000000003</v>
      </c>
      <c r="P873" s="20">
        <v>-0.26700000000000002</v>
      </c>
      <c r="Q873" s="20">
        <v>0.157</v>
      </c>
      <c r="R873" s="20">
        <v>1.6E-2</v>
      </c>
      <c r="S873" s="20">
        <v>0.82720000000000005</v>
      </c>
      <c r="T873" s="20">
        <v>-0.23300000000000001</v>
      </c>
      <c r="U873" s="20">
        <v>1.3212999999999999</v>
      </c>
      <c r="V873" s="20">
        <v>-0.105</v>
      </c>
      <c r="W873" s="20">
        <v>1.6595</v>
      </c>
      <c r="X873" s="20">
        <v>-2.3E-2</v>
      </c>
      <c r="Y873" s="20">
        <v>1.8848</v>
      </c>
      <c r="Z873" s="20">
        <v>0.186</v>
      </c>
      <c r="AA873" s="20">
        <v>2.5179</v>
      </c>
      <c r="AB873" s="20">
        <v>0.67400000000000004</v>
      </c>
    </row>
    <row r="874" spans="1:28">
      <c r="A874" s="2">
        <v>42102</v>
      </c>
      <c r="B874" s="20">
        <v>0.25</v>
      </c>
      <c r="C874" s="20">
        <v>1.52E-2</v>
      </c>
      <c r="D874" s="20">
        <v>-0.30299999999999999</v>
      </c>
      <c r="E874" s="20">
        <v>0.18095</v>
      </c>
      <c r="F874" s="20">
        <v>2.0299999999999999E-2</v>
      </c>
      <c r="G874" s="20">
        <v>-0.29699999999999999</v>
      </c>
      <c r="H874" s="20">
        <v>0.2712</v>
      </c>
      <c r="I874" s="20">
        <v>9.6600000000000005E-2</v>
      </c>
      <c r="J874" s="20">
        <v>-0.27100000000000002</v>
      </c>
      <c r="K874" s="20">
        <v>0.39950000000000002</v>
      </c>
      <c r="L874" s="20">
        <v>0.21379999999999999</v>
      </c>
      <c r="M874" s="20">
        <v>-0.22600000000000001</v>
      </c>
      <c r="N874" s="20">
        <v>0.68910000000000005</v>
      </c>
      <c r="O874" s="20">
        <v>0.53180000000000005</v>
      </c>
      <c r="P874" s="20">
        <v>-0.28299999999999997</v>
      </c>
      <c r="Q874" s="20">
        <v>0.154</v>
      </c>
      <c r="R874" s="20">
        <v>1.7000000000000001E-2</v>
      </c>
      <c r="S874" s="20">
        <v>0.87429999999999997</v>
      </c>
      <c r="T874" s="20">
        <v>-0.254</v>
      </c>
      <c r="U874" s="20">
        <v>1.3472999999999999</v>
      </c>
      <c r="V874" s="20">
        <v>-0.13500000000000001</v>
      </c>
      <c r="W874" s="20">
        <v>1.6785000000000001</v>
      </c>
      <c r="X874" s="20">
        <v>-4.8000000000000001E-2</v>
      </c>
      <c r="Y874" s="20">
        <v>1.9047000000000001</v>
      </c>
      <c r="Z874" s="20">
        <v>0.16300000000000001</v>
      </c>
      <c r="AA874" s="20">
        <v>2.5291000000000001</v>
      </c>
      <c r="AB874" s="20">
        <v>0.65600000000000003</v>
      </c>
    </row>
    <row r="875" spans="1:28">
      <c r="A875" s="2">
        <v>42103</v>
      </c>
      <c r="B875" s="20">
        <v>0.25</v>
      </c>
      <c r="C875" s="20">
        <v>1.01E-2</v>
      </c>
      <c r="D875" s="20">
        <v>-0.33700000000000002</v>
      </c>
      <c r="E875" s="20">
        <v>0.18</v>
      </c>
      <c r="F875" s="20">
        <v>2.0299999999999999E-2</v>
      </c>
      <c r="G875" s="20">
        <v>-0.29499999999999998</v>
      </c>
      <c r="H875" s="20">
        <v>0.27589999999999998</v>
      </c>
      <c r="I875" s="20">
        <v>9.6600000000000005E-2</v>
      </c>
      <c r="J875" s="20">
        <v>-0.27300000000000002</v>
      </c>
      <c r="K875" s="20">
        <v>0.40339999999999998</v>
      </c>
      <c r="L875" s="20">
        <v>0.21890000000000001</v>
      </c>
      <c r="M875" s="20">
        <v>-0.23</v>
      </c>
      <c r="N875" s="20">
        <v>0.69435000000000002</v>
      </c>
      <c r="O875" s="20">
        <v>0.54779999999999995</v>
      </c>
      <c r="P875" s="20">
        <v>-0.27700000000000002</v>
      </c>
      <c r="Q875" s="20">
        <v>0.155</v>
      </c>
      <c r="R875" s="20">
        <v>2.5000000000000001E-2</v>
      </c>
      <c r="S875" s="20">
        <v>0.90610000000000002</v>
      </c>
      <c r="T875" s="20">
        <v>-0.249</v>
      </c>
      <c r="U875" s="20">
        <v>1.3977999999999999</v>
      </c>
      <c r="V875" s="20">
        <v>-0.13100000000000001</v>
      </c>
      <c r="W875" s="20">
        <v>1.7309000000000001</v>
      </c>
      <c r="X875" s="20">
        <v>-4.8000000000000001E-2</v>
      </c>
      <c r="Y875" s="20">
        <v>1.9596</v>
      </c>
      <c r="Z875" s="20">
        <v>0.16</v>
      </c>
      <c r="AA875" s="20">
        <v>2.5981000000000001</v>
      </c>
      <c r="AB875" s="20">
        <v>0.65</v>
      </c>
    </row>
    <row r="876" spans="1:28">
      <c r="A876" s="2">
        <v>42104</v>
      </c>
      <c r="B876" s="20">
        <v>0.25</v>
      </c>
      <c r="C876" s="20">
        <v>1.01E-2</v>
      </c>
      <c r="D876" s="20">
        <v>-0.36</v>
      </c>
      <c r="E876" s="20">
        <v>0.17849999999999999</v>
      </c>
      <c r="F876" s="20">
        <v>1.52E-2</v>
      </c>
      <c r="G876" s="20">
        <v>-0.29399999999999998</v>
      </c>
      <c r="H876" s="20">
        <v>0.27700000000000002</v>
      </c>
      <c r="I876" s="20">
        <v>9.1499999999999998E-2</v>
      </c>
      <c r="J876" s="20">
        <v>-0.27700000000000002</v>
      </c>
      <c r="K876" s="20">
        <v>0.40439999999999998</v>
      </c>
      <c r="L876" s="20">
        <v>0.21890000000000001</v>
      </c>
      <c r="M876" s="20">
        <v>-0.23599999999999999</v>
      </c>
      <c r="N876" s="20">
        <v>0.69835000000000003</v>
      </c>
      <c r="O876" s="20">
        <v>0.55600000000000005</v>
      </c>
      <c r="P876" s="20">
        <v>-0.28000000000000003</v>
      </c>
      <c r="Q876" s="20">
        <v>0.15</v>
      </c>
      <c r="R876" s="20">
        <v>2.5000000000000001E-2</v>
      </c>
      <c r="S876" s="20">
        <v>0.91139999999999999</v>
      </c>
      <c r="T876" s="20">
        <v>-0.25</v>
      </c>
      <c r="U876" s="20">
        <v>1.3946000000000001</v>
      </c>
      <c r="V876" s="20">
        <v>-0.128</v>
      </c>
      <c r="W876" s="20">
        <v>1.7237</v>
      </c>
      <c r="X876" s="20">
        <v>-4.9000000000000002E-2</v>
      </c>
      <c r="Y876" s="20">
        <v>1.9473</v>
      </c>
      <c r="Z876" s="20">
        <v>0.155</v>
      </c>
      <c r="AA876" s="20">
        <v>2.5790999999999999</v>
      </c>
      <c r="AB876" s="20">
        <v>0.64</v>
      </c>
    </row>
    <row r="877" spans="1:28">
      <c r="A877" s="2">
        <v>42107</v>
      </c>
      <c r="B877" s="20">
        <v>0.25</v>
      </c>
      <c r="C877" s="20">
        <v>1.01E-2</v>
      </c>
      <c r="D877" s="20">
        <v>-0.32400000000000001</v>
      </c>
      <c r="E877" s="20">
        <v>0.18149999999999999</v>
      </c>
      <c r="F877" s="20">
        <v>1.01E-2</v>
      </c>
      <c r="G877" s="20">
        <v>-0.36799999999999999</v>
      </c>
      <c r="H877" s="20">
        <v>0.27529999999999999</v>
      </c>
      <c r="I877" s="20">
        <v>9.1499999999999998E-2</v>
      </c>
      <c r="J877" s="20">
        <v>-0.26900000000000002</v>
      </c>
      <c r="K877" s="20">
        <v>0.40515000000000001</v>
      </c>
      <c r="L877" s="20">
        <v>0.21379999999999999</v>
      </c>
      <c r="M877" s="20">
        <v>-0.24099999999999999</v>
      </c>
      <c r="N877" s="20">
        <v>0.70335000000000003</v>
      </c>
      <c r="O877" s="20">
        <v>0.52800000000000002</v>
      </c>
      <c r="P877" s="20">
        <v>-0.27800000000000002</v>
      </c>
      <c r="Q877" s="20">
        <v>0.151</v>
      </c>
      <c r="R877" s="20">
        <v>2.9000000000000001E-2</v>
      </c>
      <c r="S877" s="20">
        <v>0.88219999999999998</v>
      </c>
      <c r="T877" s="20">
        <v>-0.248</v>
      </c>
      <c r="U877" s="20">
        <v>1.3668</v>
      </c>
      <c r="V877" s="20">
        <v>-0.128</v>
      </c>
      <c r="W877" s="20">
        <v>1.6974</v>
      </c>
      <c r="X877" s="20">
        <v>-4.7E-2</v>
      </c>
      <c r="Y877" s="20">
        <v>1.9272</v>
      </c>
      <c r="Z877" s="20">
        <v>0.157</v>
      </c>
      <c r="AA877" s="20">
        <v>2.573</v>
      </c>
      <c r="AB877" s="20">
        <v>0.61499999999999999</v>
      </c>
    </row>
    <row r="878" spans="1:28">
      <c r="A878" s="2">
        <v>42108</v>
      </c>
      <c r="B878" s="20">
        <v>0.25</v>
      </c>
      <c r="C878" s="20">
        <v>2.0299999999999999E-2</v>
      </c>
      <c r="D878" s="20">
        <v>-0.33300000000000002</v>
      </c>
      <c r="E878" s="20">
        <v>0.1825</v>
      </c>
      <c r="F878" s="20">
        <v>1.52E-2</v>
      </c>
      <c r="G878" s="20">
        <v>-0.36399999999999999</v>
      </c>
      <c r="H878" s="20">
        <v>0.27555000000000002</v>
      </c>
      <c r="I878" s="20">
        <v>8.6199999999999999E-2</v>
      </c>
      <c r="J878" s="20">
        <v>-0.28399999999999997</v>
      </c>
      <c r="K878" s="20">
        <v>0.40489999999999998</v>
      </c>
      <c r="L878" s="20">
        <v>0.2087</v>
      </c>
      <c r="M878" s="20">
        <v>-0.24299999999999999</v>
      </c>
      <c r="N878" s="20">
        <v>0.70009999999999994</v>
      </c>
      <c r="O878" s="20">
        <v>0.51200000000000001</v>
      </c>
      <c r="P878" s="20">
        <v>-0.27800000000000002</v>
      </c>
      <c r="Q878" s="20">
        <v>0.16500000000000001</v>
      </c>
      <c r="R878" s="20">
        <v>3.4000000000000002E-2</v>
      </c>
      <c r="S878" s="20">
        <v>0.85840000000000005</v>
      </c>
      <c r="T878" s="20">
        <v>-0.254</v>
      </c>
      <c r="U878" s="20">
        <v>1.3373999999999999</v>
      </c>
      <c r="V878" s="20">
        <v>-0.13600000000000001</v>
      </c>
      <c r="W878" s="20">
        <v>1.6688000000000001</v>
      </c>
      <c r="X878" s="20">
        <v>-0.06</v>
      </c>
      <c r="Y878" s="20">
        <v>1.8984999999999999</v>
      </c>
      <c r="Z878" s="20">
        <v>0.13800000000000001</v>
      </c>
      <c r="AA878" s="20">
        <v>2.5427</v>
      </c>
      <c r="AB878" s="20">
        <v>0.57799999999999996</v>
      </c>
    </row>
    <row r="879" spans="1:28">
      <c r="A879" s="2">
        <v>42109</v>
      </c>
      <c r="B879" s="20">
        <v>0.25</v>
      </c>
      <c r="C879" s="20">
        <v>2.0299999999999999E-2</v>
      </c>
      <c r="D879" s="20">
        <v>-0.33800000000000002</v>
      </c>
      <c r="E879" s="20">
        <v>0.1804</v>
      </c>
      <c r="F879" s="20">
        <v>1.01E-2</v>
      </c>
      <c r="G879" s="20">
        <v>-0.372</v>
      </c>
      <c r="H879" s="20">
        <v>0.27434999999999998</v>
      </c>
      <c r="I879" s="20">
        <v>7.6100000000000001E-2</v>
      </c>
      <c r="J879" s="20">
        <v>-0.28299999999999997</v>
      </c>
      <c r="K879" s="20">
        <v>0.40139999999999998</v>
      </c>
      <c r="L879" s="20">
        <v>0.19339999999999999</v>
      </c>
      <c r="M879" s="20">
        <v>-0.253</v>
      </c>
      <c r="N879" s="20">
        <v>0.69264999999999999</v>
      </c>
      <c r="O879" s="20">
        <v>0.496</v>
      </c>
      <c r="P879" s="20">
        <v>-0.27300000000000002</v>
      </c>
      <c r="Q879" s="20">
        <v>0.14499999999999999</v>
      </c>
      <c r="R879" s="20">
        <v>2.4E-2</v>
      </c>
      <c r="S879" s="20">
        <v>0.83730000000000004</v>
      </c>
      <c r="T879" s="20">
        <v>-0.253</v>
      </c>
      <c r="U879" s="20">
        <v>1.3145</v>
      </c>
      <c r="V879" s="20">
        <v>-0.14799999999999999</v>
      </c>
      <c r="W879" s="20">
        <v>1.6473</v>
      </c>
      <c r="X879" s="20">
        <v>-7.9000000000000001E-2</v>
      </c>
      <c r="Y879" s="20">
        <v>1.8879999999999999</v>
      </c>
      <c r="Z879" s="20">
        <v>0.107</v>
      </c>
      <c r="AA879" s="20">
        <v>2.5396999999999998</v>
      </c>
      <c r="AB879" s="20">
        <v>0.52700000000000002</v>
      </c>
    </row>
    <row r="880" spans="1:28">
      <c r="A880" s="2">
        <v>42110</v>
      </c>
      <c r="B880" s="20">
        <v>0.25</v>
      </c>
      <c r="C880" s="20">
        <v>2.0299999999999999E-2</v>
      </c>
      <c r="D880" s="20">
        <v>-0.34799999999999998</v>
      </c>
      <c r="E880" s="20">
        <v>0.18054999999999999</v>
      </c>
      <c r="F880" s="20">
        <v>1.52E-2</v>
      </c>
      <c r="G880" s="20">
        <v>-0.372</v>
      </c>
      <c r="H880" s="20">
        <v>0.27510000000000001</v>
      </c>
      <c r="I880" s="20">
        <v>7.6100000000000001E-2</v>
      </c>
      <c r="J880" s="20">
        <v>-0.27500000000000002</v>
      </c>
      <c r="K880" s="20">
        <v>0.40265000000000001</v>
      </c>
      <c r="L880" s="20">
        <v>0.19850000000000001</v>
      </c>
      <c r="M880" s="20">
        <v>-0.248</v>
      </c>
      <c r="N880" s="20">
        <v>0.69140000000000001</v>
      </c>
      <c r="O880" s="20">
        <v>0.4839</v>
      </c>
      <c r="P880" s="20">
        <v>-0.27400000000000002</v>
      </c>
      <c r="Q880" s="20">
        <v>0.17899999999999999</v>
      </c>
      <c r="R880" s="20">
        <v>3.5999999999999997E-2</v>
      </c>
      <c r="S880" s="20">
        <v>0.81879999999999997</v>
      </c>
      <c r="T880" s="20">
        <v>-0.25700000000000001</v>
      </c>
      <c r="U880" s="20">
        <v>1.2998000000000001</v>
      </c>
      <c r="V880" s="20">
        <v>-0.151</v>
      </c>
      <c r="W880" s="20">
        <v>1.6402000000000001</v>
      </c>
      <c r="X880" s="20">
        <v>-0.09</v>
      </c>
      <c r="Y880" s="20">
        <v>1.8896999999999999</v>
      </c>
      <c r="Z880" s="20">
        <v>8.5000000000000006E-2</v>
      </c>
      <c r="AA880" s="20">
        <v>2.5752999999999999</v>
      </c>
      <c r="AB880" s="20">
        <v>0.497</v>
      </c>
    </row>
    <row r="881" spans="1:28">
      <c r="A881" s="2">
        <v>42111</v>
      </c>
      <c r="B881" s="20">
        <v>0.25</v>
      </c>
      <c r="C881" s="20">
        <v>1.52E-2</v>
      </c>
      <c r="D881" s="20">
        <v>-0.34799999999999998</v>
      </c>
      <c r="E881" s="20">
        <v>0.18024999999999999</v>
      </c>
      <c r="F881" s="20">
        <v>1.52E-2</v>
      </c>
      <c r="G881" s="20">
        <v>-0.372</v>
      </c>
      <c r="H881" s="20">
        <v>0.27575</v>
      </c>
      <c r="I881" s="20">
        <v>7.0999999999999994E-2</v>
      </c>
      <c r="J881" s="20">
        <v>-0.28699999999999998</v>
      </c>
      <c r="K881" s="20">
        <v>0.40289999999999998</v>
      </c>
      <c r="L881" s="20">
        <v>0.2036</v>
      </c>
      <c r="M881" s="20">
        <v>-0.23899999999999999</v>
      </c>
      <c r="N881" s="20">
        <v>0.68464999999999998</v>
      </c>
      <c r="O881" s="20">
        <v>0.5081</v>
      </c>
      <c r="P881" s="20">
        <v>-0.26900000000000002</v>
      </c>
      <c r="Q881" s="20">
        <v>0.193</v>
      </c>
      <c r="R881" s="20">
        <v>6.6000000000000003E-2</v>
      </c>
      <c r="S881" s="20">
        <v>0.84019999999999995</v>
      </c>
      <c r="T881" s="20">
        <v>-0.253</v>
      </c>
      <c r="U881" s="20">
        <v>1.3062</v>
      </c>
      <c r="V881" s="20">
        <v>-0.153</v>
      </c>
      <c r="W881" s="20">
        <v>1.6353</v>
      </c>
      <c r="X881" s="20">
        <v>-9.5000000000000001E-2</v>
      </c>
      <c r="Y881" s="20">
        <v>1.8653</v>
      </c>
      <c r="Z881" s="20">
        <v>7.8E-2</v>
      </c>
      <c r="AA881" s="20">
        <v>2.5194000000000001</v>
      </c>
      <c r="AB881" s="20">
        <v>0.47799999999999998</v>
      </c>
    </row>
    <row r="882" spans="1:28">
      <c r="A882" s="2">
        <v>42114</v>
      </c>
      <c r="B882" s="20">
        <v>0.25</v>
      </c>
      <c r="C882" s="20">
        <v>1.01E-2</v>
      </c>
      <c r="D882" s="20">
        <v>-0.34100000000000003</v>
      </c>
      <c r="E882" s="20">
        <v>0.18049999999999999</v>
      </c>
      <c r="F882" s="20">
        <v>1.01E-2</v>
      </c>
      <c r="G882" s="20">
        <v>-0.36</v>
      </c>
      <c r="H882" s="20">
        <v>0.27600000000000002</v>
      </c>
      <c r="I882" s="20">
        <v>7.0999999999999994E-2</v>
      </c>
      <c r="J882" s="20">
        <v>-0.28100000000000003</v>
      </c>
      <c r="K882" s="20">
        <v>0.40539999999999998</v>
      </c>
      <c r="L882" s="20">
        <v>0.2087</v>
      </c>
      <c r="M882" s="20">
        <v>-0.245</v>
      </c>
      <c r="N882" s="20">
        <v>0.69515000000000005</v>
      </c>
      <c r="O882" s="20">
        <v>0.5202</v>
      </c>
      <c r="P882" s="20">
        <v>-0.26700000000000002</v>
      </c>
      <c r="Q882" s="20">
        <v>0.19600000000000001</v>
      </c>
      <c r="R882" s="20">
        <v>5.8000000000000003E-2</v>
      </c>
      <c r="S882" s="20">
        <v>0.84830000000000005</v>
      </c>
      <c r="T882" s="20">
        <v>-0.247</v>
      </c>
      <c r="U882" s="20">
        <v>1.3176000000000001</v>
      </c>
      <c r="V882" s="20">
        <v>-0.14599999999999999</v>
      </c>
      <c r="W882" s="20">
        <v>1.6495</v>
      </c>
      <c r="X882" s="20">
        <v>-9.2999999999999999E-2</v>
      </c>
      <c r="Y882" s="20">
        <v>1.8895999999999999</v>
      </c>
      <c r="Z882" s="20">
        <v>7.4999999999999997E-2</v>
      </c>
      <c r="AA882" s="20">
        <v>2.5624000000000002</v>
      </c>
      <c r="AB882" s="20">
        <v>0.46500000000000002</v>
      </c>
    </row>
    <row r="883" spans="1:28">
      <c r="A883" s="2">
        <v>42115</v>
      </c>
      <c r="B883" s="20">
        <v>0.25</v>
      </c>
      <c r="C883" s="20">
        <v>5.1000000000000004E-3</v>
      </c>
      <c r="D883" s="20">
        <v>-0.35299999999999998</v>
      </c>
      <c r="E883" s="20">
        <v>0.18149999999999999</v>
      </c>
      <c r="F883" s="20">
        <v>2.0299999999999999E-2</v>
      </c>
      <c r="G883" s="20">
        <v>-0.35499999999999998</v>
      </c>
      <c r="H883" s="20">
        <v>0.27725</v>
      </c>
      <c r="I883" s="20">
        <v>9.1499999999999998E-2</v>
      </c>
      <c r="J883" s="20">
        <v>-0.27800000000000002</v>
      </c>
      <c r="K883" s="20">
        <v>0.40565000000000001</v>
      </c>
      <c r="L883" s="20">
        <v>0.2036</v>
      </c>
      <c r="M883" s="20">
        <v>-0.25</v>
      </c>
      <c r="N883" s="20">
        <v>0.70089999999999997</v>
      </c>
      <c r="O883" s="20">
        <v>0.51619999999999999</v>
      </c>
      <c r="P883" s="20">
        <v>-0.26800000000000002</v>
      </c>
      <c r="Q883" s="20">
        <v>0.17699999999999999</v>
      </c>
      <c r="R883" s="20">
        <v>4.3999999999999997E-2</v>
      </c>
      <c r="S883" s="20">
        <v>0.84840000000000004</v>
      </c>
      <c r="T883" s="20">
        <v>-0.24399999999999999</v>
      </c>
      <c r="U883" s="20">
        <v>1.3307</v>
      </c>
      <c r="V883" s="20">
        <v>-0.14000000000000001</v>
      </c>
      <c r="W883" s="20">
        <v>1.6661999999999999</v>
      </c>
      <c r="X883" s="20">
        <v>-0.08</v>
      </c>
      <c r="Y883" s="20">
        <v>1.9087000000000001</v>
      </c>
      <c r="Z883" s="20">
        <v>0.10100000000000001</v>
      </c>
      <c r="AA883" s="20">
        <v>2.5806</v>
      </c>
      <c r="AB883" s="20">
        <v>0.505</v>
      </c>
    </row>
    <row r="884" spans="1:28">
      <c r="A884" s="2">
        <v>42116</v>
      </c>
      <c r="B884" s="20">
        <v>0.25</v>
      </c>
      <c r="C884" s="20">
        <v>5.1000000000000004E-3</v>
      </c>
      <c r="D884" s="20">
        <v>-0.35299999999999998</v>
      </c>
      <c r="E884" s="20">
        <v>0.18174999999999999</v>
      </c>
      <c r="F884" s="20">
        <v>2.0299999999999999E-2</v>
      </c>
      <c r="G884" s="20">
        <v>-0.34200000000000003</v>
      </c>
      <c r="H884" s="20">
        <v>0.27750000000000002</v>
      </c>
      <c r="I884" s="20">
        <v>8.6499999999999994E-2</v>
      </c>
      <c r="J884" s="20">
        <v>-0.28799999999999998</v>
      </c>
      <c r="K884" s="20">
        <v>0.40489999999999998</v>
      </c>
      <c r="L884" s="20">
        <v>0.21379999999999999</v>
      </c>
      <c r="M884" s="20">
        <v>-0.248</v>
      </c>
      <c r="N884" s="20">
        <v>0.69915000000000005</v>
      </c>
      <c r="O884" s="20">
        <v>0.54459999999999997</v>
      </c>
      <c r="P884" s="20">
        <v>-0.26</v>
      </c>
      <c r="Q884" s="20">
        <v>0.159</v>
      </c>
      <c r="R884" s="20">
        <v>2.8000000000000001E-2</v>
      </c>
      <c r="S884" s="20">
        <v>0.89390000000000003</v>
      </c>
      <c r="T884" s="20">
        <v>-0.224</v>
      </c>
      <c r="U884" s="20">
        <v>1.393</v>
      </c>
      <c r="V884" s="20">
        <v>-9.7000000000000003E-2</v>
      </c>
      <c r="W884" s="20">
        <v>1.7379</v>
      </c>
      <c r="X884" s="20">
        <v>-2.9000000000000001E-2</v>
      </c>
      <c r="Y884" s="20">
        <v>1.9788000000000001</v>
      </c>
      <c r="Z884" s="20">
        <v>0.16500000000000001</v>
      </c>
      <c r="AA884" s="20">
        <v>2.6616</v>
      </c>
      <c r="AB884" s="20">
        <v>0.57899999999999996</v>
      </c>
    </row>
    <row r="885" spans="1:28">
      <c r="A885" s="2">
        <v>42117</v>
      </c>
      <c r="B885" s="20">
        <v>0.25</v>
      </c>
      <c r="C885" s="20">
        <v>5.1000000000000004E-3</v>
      </c>
      <c r="D885" s="20">
        <v>-0.32900000000000001</v>
      </c>
      <c r="E885" s="20">
        <v>0.18124999999999999</v>
      </c>
      <c r="F885" s="20">
        <v>2.0299999999999999E-2</v>
      </c>
      <c r="G885" s="20">
        <v>-0.35099999999999998</v>
      </c>
      <c r="H885" s="20">
        <v>0.27700000000000002</v>
      </c>
      <c r="I885" s="20">
        <v>8.6499999999999994E-2</v>
      </c>
      <c r="J885" s="20">
        <v>-0.28899999999999998</v>
      </c>
      <c r="K885" s="20">
        <v>0.40865000000000001</v>
      </c>
      <c r="L885" s="20">
        <v>0.2087</v>
      </c>
      <c r="M885" s="20">
        <v>-0.24399999999999999</v>
      </c>
      <c r="N885" s="20">
        <v>0.70640000000000003</v>
      </c>
      <c r="O885" s="20">
        <v>0.52839999999999998</v>
      </c>
      <c r="P885" s="20">
        <v>-0.26400000000000001</v>
      </c>
      <c r="Q885" s="20">
        <v>0.16200000000000001</v>
      </c>
      <c r="R885" s="20">
        <v>8.9999999999999993E-3</v>
      </c>
      <c r="S885" s="20">
        <v>0.87260000000000004</v>
      </c>
      <c r="T885" s="20">
        <v>-0.22900000000000001</v>
      </c>
      <c r="U885" s="20">
        <v>1.3651</v>
      </c>
      <c r="V885" s="20">
        <v>-0.10100000000000001</v>
      </c>
      <c r="W885" s="20">
        <v>1.7139</v>
      </c>
      <c r="X885" s="20">
        <v>-3.1E-2</v>
      </c>
      <c r="Y885" s="20">
        <v>1.9577</v>
      </c>
      <c r="Z885" s="20">
        <v>0.16500000000000001</v>
      </c>
      <c r="AA885" s="20">
        <v>2.653</v>
      </c>
      <c r="AB885" s="20">
        <v>0.60399999999999998</v>
      </c>
    </row>
    <row r="886" spans="1:28">
      <c r="A886" s="2">
        <v>42118</v>
      </c>
      <c r="B886" s="20">
        <v>0.25</v>
      </c>
      <c r="C886" s="20">
        <v>5.1000000000000004E-3</v>
      </c>
      <c r="D886" s="20">
        <v>-0.34399999999999997</v>
      </c>
      <c r="E886" s="20">
        <v>0.18149999999999999</v>
      </c>
      <c r="F886" s="20">
        <v>1.52E-2</v>
      </c>
      <c r="G886" s="20">
        <v>-0.30399999999999999</v>
      </c>
      <c r="H886" s="20">
        <v>0.27900000000000003</v>
      </c>
      <c r="I886" s="20">
        <v>8.6499999999999994E-2</v>
      </c>
      <c r="J886" s="20">
        <v>-0.29599999999999999</v>
      </c>
      <c r="K886" s="20">
        <v>0.40889999999999999</v>
      </c>
      <c r="L886" s="20">
        <v>0.2087</v>
      </c>
      <c r="M886" s="20">
        <v>-0.25</v>
      </c>
      <c r="N886" s="20">
        <v>0.70589999999999997</v>
      </c>
      <c r="O886" s="20">
        <v>0.50409999999999999</v>
      </c>
      <c r="P886" s="20">
        <v>-0.26200000000000001</v>
      </c>
      <c r="Q886" s="20">
        <v>0.16</v>
      </c>
      <c r="R886" s="20">
        <v>1.0999999999999999E-2</v>
      </c>
      <c r="S886" s="20">
        <v>0.83009999999999995</v>
      </c>
      <c r="T886" s="20">
        <v>-0.22800000000000001</v>
      </c>
      <c r="U886" s="20">
        <v>1.3142</v>
      </c>
      <c r="V886" s="20">
        <v>-0.10100000000000001</v>
      </c>
      <c r="W886" s="20">
        <v>1.6636</v>
      </c>
      <c r="X886" s="20">
        <v>-3.5000000000000003E-2</v>
      </c>
      <c r="Y886" s="20">
        <v>1.9085999999999999</v>
      </c>
      <c r="Z886" s="20">
        <v>0.155</v>
      </c>
      <c r="AA886" s="20">
        <v>2.6097999999999999</v>
      </c>
      <c r="AB886" s="20">
        <v>0.60899999999999999</v>
      </c>
    </row>
    <row r="887" spans="1:28">
      <c r="A887" s="2">
        <v>42121</v>
      </c>
      <c r="B887" s="20">
        <v>0.25</v>
      </c>
      <c r="C887" s="20">
        <v>5.1000000000000004E-3</v>
      </c>
      <c r="D887" s="20">
        <v>-0.34300000000000003</v>
      </c>
      <c r="E887" s="20">
        <v>0.18124999999999999</v>
      </c>
      <c r="F887" s="20">
        <v>1.01E-2</v>
      </c>
      <c r="G887" s="20">
        <v>-0.33200000000000002</v>
      </c>
      <c r="H887" s="20">
        <v>0.27900000000000003</v>
      </c>
      <c r="I887" s="20">
        <v>8.6499999999999994E-2</v>
      </c>
      <c r="J887" s="20">
        <v>-0.29399999999999998</v>
      </c>
      <c r="K887" s="20">
        <v>0.40765000000000001</v>
      </c>
      <c r="L887" s="20">
        <v>0.21379999999999999</v>
      </c>
      <c r="M887" s="20">
        <v>-0.255</v>
      </c>
      <c r="N887" s="20">
        <v>0.70115000000000005</v>
      </c>
      <c r="O887" s="20">
        <v>0.51629999999999998</v>
      </c>
      <c r="P887" s="20">
        <v>-0.27</v>
      </c>
      <c r="Q887" s="20">
        <v>0.14799999999999999</v>
      </c>
      <c r="R887" s="20">
        <v>1E-3</v>
      </c>
      <c r="S887" s="20">
        <v>0.85160000000000002</v>
      </c>
      <c r="T887" s="20">
        <v>-0.23300000000000001</v>
      </c>
      <c r="U887" s="20">
        <v>1.3371</v>
      </c>
      <c r="V887" s="20">
        <v>-0.108</v>
      </c>
      <c r="W887" s="20">
        <v>1.6802999999999999</v>
      </c>
      <c r="X887" s="20">
        <v>-3.5000000000000003E-2</v>
      </c>
      <c r="Y887" s="20">
        <v>1.9207999999999998</v>
      </c>
      <c r="Z887" s="20">
        <v>0.16200000000000001</v>
      </c>
      <c r="AA887" s="20">
        <v>2.6120999999999999</v>
      </c>
      <c r="AB887" s="20">
        <v>0.626</v>
      </c>
    </row>
    <row r="888" spans="1:28">
      <c r="A888" s="2">
        <v>42122</v>
      </c>
      <c r="B888" s="20">
        <v>0.25</v>
      </c>
      <c r="C888" s="20">
        <v>-5.1000000000000004E-3</v>
      </c>
      <c r="D888" s="20">
        <v>-0.34200000000000003</v>
      </c>
      <c r="E888" s="20">
        <v>0.18425</v>
      </c>
      <c r="F888" s="20">
        <v>1.01E-2</v>
      </c>
      <c r="G888" s="20">
        <v>-0.34100000000000003</v>
      </c>
      <c r="H888" s="20">
        <v>0.27815000000000001</v>
      </c>
      <c r="I888" s="20">
        <v>7.6300000000000007E-2</v>
      </c>
      <c r="J888" s="20">
        <v>-0.30599999999999999</v>
      </c>
      <c r="K888" s="20">
        <v>0.40615000000000001</v>
      </c>
      <c r="L888" s="20">
        <v>0.21379999999999999</v>
      </c>
      <c r="M888" s="20">
        <v>-0.27100000000000002</v>
      </c>
      <c r="N888" s="20">
        <v>0.69599999999999995</v>
      </c>
      <c r="O888" s="20">
        <v>0.56100000000000005</v>
      </c>
      <c r="P888" s="20">
        <v>-0.27300000000000002</v>
      </c>
      <c r="Q888" s="20">
        <v>0.14399999999999999</v>
      </c>
      <c r="R888" s="20">
        <v>-3.0000000000000001E-3</v>
      </c>
      <c r="S888" s="20">
        <v>0.89459999999999995</v>
      </c>
      <c r="T888" s="20">
        <v>-0.24</v>
      </c>
      <c r="U888" s="20">
        <v>1.4013</v>
      </c>
      <c r="V888" s="20">
        <v>-0.115</v>
      </c>
      <c r="W888" s="20">
        <v>1.7547000000000001</v>
      </c>
      <c r="X888" s="20">
        <v>-4.1000000000000002E-2</v>
      </c>
      <c r="Y888" s="20">
        <v>2.0034000000000001</v>
      </c>
      <c r="Z888" s="20">
        <v>0.16300000000000001</v>
      </c>
      <c r="AA888" s="20">
        <v>2.7031000000000001</v>
      </c>
      <c r="AB888" s="20">
        <v>0.64200000000000002</v>
      </c>
    </row>
    <row r="889" spans="1:28">
      <c r="A889" s="2">
        <v>42123</v>
      </c>
      <c r="B889" s="20">
        <v>0.25</v>
      </c>
      <c r="C889" s="20">
        <v>-3.04E-2</v>
      </c>
      <c r="D889" s="20">
        <v>-0.36</v>
      </c>
      <c r="E889" s="20">
        <v>0.18024999999999999</v>
      </c>
      <c r="F889" s="20">
        <v>-5.1000000000000004E-3</v>
      </c>
      <c r="G889" s="20">
        <v>-0.33</v>
      </c>
      <c r="H889" s="20">
        <v>0.27815000000000001</v>
      </c>
      <c r="I889" s="20">
        <v>5.5899999999999998E-2</v>
      </c>
      <c r="J889" s="20">
        <v>-0.29699999999999999</v>
      </c>
      <c r="K889" s="20">
        <v>0.40765000000000001</v>
      </c>
      <c r="L889" s="20">
        <v>0.224</v>
      </c>
      <c r="M889" s="20">
        <v>-0.26100000000000001</v>
      </c>
      <c r="N889" s="20">
        <v>0.69899999999999995</v>
      </c>
      <c r="O889" s="20">
        <v>0.55700000000000005</v>
      </c>
      <c r="P889" s="20">
        <v>-0.23699999999999999</v>
      </c>
      <c r="Q889" s="20">
        <v>0.18</v>
      </c>
      <c r="R889" s="20">
        <v>1.4999999999999999E-2</v>
      </c>
      <c r="S889" s="20">
        <v>0.8921</v>
      </c>
      <c r="T889" s="20">
        <v>-0.185</v>
      </c>
      <c r="U889" s="20">
        <v>1.4220999999999999</v>
      </c>
      <c r="V889" s="20">
        <v>-3.5999999999999997E-2</v>
      </c>
      <c r="W889" s="20">
        <v>1.7837000000000001</v>
      </c>
      <c r="X889" s="20">
        <v>5.8000000000000003E-2</v>
      </c>
      <c r="Y889" s="20">
        <v>2.0388000000000002</v>
      </c>
      <c r="Z889" s="20">
        <v>0.28499999999999998</v>
      </c>
      <c r="AA889" s="20">
        <v>2.7523</v>
      </c>
      <c r="AB889" s="20">
        <v>0.79300000000000004</v>
      </c>
    </row>
    <row r="890" spans="1:28">
      <c r="A890" s="2">
        <v>42124</v>
      </c>
      <c r="B890" s="20">
        <v>0.25</v>
      </c>
      <c r="C890" s="20">
        <v>-1.52E-2</v>
      </c>
      <c r="D890" s="20">
        <v>-0.36</v>
      </c>
      <c r="E890" s="20">
        <v>0.18099999999999999</v>
      </c>
      <c r="F890" s="20">
        <v>0</v>
      </c>
      <c r="G890" s="20">
        <v>-0.33400000000000002</v>
      </c>
      <c r="H890" s="20">
        <v>0.27875</v>
      </c>
      <c r="I890" s="20">
        <v>3.56E-2</v>
      </c>
      <c r="J890" s="20">
        <v>-0.28899999999999998</v>
      </c>
      <c r="K890" s="20">
        <v>0.40789999999999998</v>
      </c>
      <c r="L890" s="20">
        <v>0.224</v>
      </c>
      <c r="M890" s="20">
        <v>-0.25800000000000001</v>
      </c>
      <c r="N890" s="20">
        <v>0.70525000000000004</v>
      </c>
      <c r="O890" s="20">
        <v>0.56699999999999995</v>
      </c>
      <c r="P890" s="20">
        <v>-0.221</v>
      </c>
      <c r="Q890" s="20">
        <v>0.16</v>
      </c>
      <c r="R890" s="20">
        <v>1.4999999999999999E-2</v>
      </c>
      <c r="S890" s="20">
        <v>0.90029999999999999</v>
      </c>
      <c r="T890" s="20">
        <v>-0.159</v>
      </c>
      <c r="U890" s="20">
        <v>1.4254</v>
      </c>
      <c r="V890" s="20">
        <v>8.0000000000000002E-3</v>
      </c>
      <c r="W890" s="20">
        <v>1.7906</v>
      </c>
      <c r="X890" s="20">
        <v>0.12</v>
      </c>
      <c r="Y890" s="20">
        <v>2.0316999999999998</v>
      </c>
      <c r="Z890" s="20">
        <v>0.36599999999999999</v>
      </c>
      <c r="AA890" s="20">
        <v>2.7404000000000002</v>
      </c>
      <c r="AB890" s="20">
        <v>0.86699999999999999</v>
      </c>
    </row>
    <row r="891" spans="1:28">
      <c r="A891" s="2">
        <v>42125</v>
      </c>
      <c r="B891" s="20">
        <v>0.25</v>
      </c>
      <c r="C891" s="20">
        <v>0</v>
      </c>
      <c r="D891" s="20">
        <v>-0.36</v>
      </c>
      <c r="E891" s="20">
        <v>0.18225</v>
      </c>
      <c r="F891" s="20">
        <v>0</v>
      </c>
      <c r="G891" s="20">
        <v>-0.36</v>
      </c>
      <c r="H891" s="20">
        <v>0.27975</v>
      </c>
      <c r="I891" s="20">
        <v>3.56E-2</v>
      </c>
      <c r="J891" s="20">
        <v>-0.28899999999999998</v>
      </c>
      <c r="K891" s="20">
        <v>0.41089999999999999</v>
      </c>
      <c r="L891" s="20">
        <v>0.2291</v>
      </c>
      <c r="M891" s="20">
        <v>-0.27200000000000002</v>
      </c>
      <c r="N891" s="20">
        <v>0.71760000000000002</v>
      </c>
      <c r="O891" s="20">
        <v>0.59499999999999997</v>
      </c>
      <c r="P891" s="20">
        <v>-0.224</v>
      </c>
      <c r="Q891" s="20">
        <v>0.153</v>
      </c>
      <c r="R891" s="20">
        <v>1.4999999999999999E-2</v>
      </c>
      <c r="S891" s="20">
        <v>0.9466</v>
      </c>
      <c r="T891" s="20">
        <v>-0.14499999999999999</v>
      </c>
      <c r="U891" s="20">
        <v>1.4988999999999999</v>
      </c>
      <c r="V891" s="20">
        <v>2.3E-2</v>
      </c>
      <c r="W891" s="20">
        <v>1.8746</v>
      </c>
      <c r="X891" s="20">
        <v>0.13100000000000001</v>
      </c>
      <c r="Y891" s="20">
        <v>2.1135000000000002</v>
      </c>
      <c r="Z891" s="20">
        <v>0.373</v>
      </c>
      <c r="AA891" s="20">
        <v>2.8273000000000001</v>
      </c>
      <c r="AB891" s="20">
        <v>0.88500000000000001</v>
      </c>
    </row>
    <row r="892" spans="1:28">
      <c r="A892" s="2">
        <v>42128</v>
      </c>
      <c r="B892" s="20">
        <v>0.25</v>
      </c>
      <c r="C892" s="20">
        <v>0</v>
      </c>
      <c r="D892" s="20">
        <v>-0.373</v>
      </c>
      <c r="E892" s="20">
        <v>0.18225</v>
      </c>
      <c r="F892" s="20">
        <v>0</v>
      </c>
      <c r="G892" s="20">
        <v>-0.32400000000000001</v>
      </c>
      <c r="H892" s="20">
        <v>0.27975</v>
      </c>
      <c r="I892" s="20">
        <v>2.0299999999999999E-2</v>
      </c>
      <c r="J892" s="20">
        <v>-0.29299999999999998</v>
      </c>
      <c r="K892" s="20">
        <v>0.41089999999999999</v>
      </c>
      <c r="L892" s="20">
        <v>0.224</v>
      </c>
      <c r="M892" s="20">
        <v>-0.25900000000000001</v>
      </c>
      <c r="N892" s="20">
        <v>0.71760000000000002</v>
      </c>
      <c r="O892" s="20">
        <v>0.59909999999999997</v>
      </c>
      <c r="P892" s="20">
        <v>-0.216</v>
      </c>
      <c r="Q892" s="20">
        <v>0.161</v>
      </c>
      <c r="R892" s="20">
        <v>1.6E-2</v>
      </c>
      <c r="S892" s="20">
        <v>0.94140000000000001</v>
      </c>
      <c r="T892" s="20">
        <v>-0.14599999999999999</v>
      </c>
      <c r="U892" s="20">
        <v>1.5023</v>
      </c>
      <c r="V892" s="20">
        <v>3.9E-2</v>
      </c>
      <c r="W892" s="20">
        <v>1.8891</v>
      </c>
      <c r="X892" s="20">
        <v>0.17799999999999999</v>
      </c>
      <c r="Y892" s="20">
        <v>2.1440000000000001</v>
      </c>
      <c r="Z892" s="20">
        <v>0.45300000000000001</v>
      </c>
      <c r="AA892" s="20">
        <v>2.8765000000000001</v>
      </c>
      <c r="AB892" s="20">
        <v>0.99399999999999999</v>
      </c>
    </row>
    <row r="893" spans="1:28">
      <c r="A893" s="2">
        <v>42129</v>
      </c>
      <c r="B893" s="20">
        <v>0.25</v>
      </c>
      <c r="C893" s="20">
        <v>0</v>
      </c>
      <c r="D893" s="20">
        <v>-0.374</v>
      </c>
      <c r="E893" s="20">
        <v>0.18049999999999999</v>
      </c>
      <c r="F893" s="20">
        <v>5.1000000000000004E-3</v>
      </c>
      <c r="G893" s="20">
        <v>-0.318</v>
      </c>
      <c r="H893" s="20">
        <v>0.27589999999999998</v>
      </c>
      <c r="I893" s="20">
        <v>6.6100000000000006E-2</v>
      </c>
      <c r="J893" s="20">
        <v>-0.28100000000000003</v>
      </c>
      <c r="K893" s="20">
        <v>0.41275000000000001</v>
      </c>
      <c r="L893" s="20">
        <v>0.2291</v>
      </c>
      <c r="M893" s="20">
        <v>-0.25</v>
      </c>
      <c r="N893" s="20">
        <v>0.72135000000000005</v>
      </c>
      <c r="O893" s="20">
        <v>0.623</v>
      </c>
      <c r="P893" s="20">
        <v>-0.222</v>
      </c>
      <c r="Q893" s="20">
        <v>0.192</v>
      </c>
      <c r="R893" s="20">
        <v>4.7E-2</v>
      </c>
      <c r="S893" s="20">
        <v>0.98760000000000003</v>
      </c>
      <c r="T893" s="20">
        <v>-0.14599999999999999</v>
      </c>
      <c r="U893" s="20">
        <v>1.5499000000000001</v>
      </c>
      <c r="V893" s="20">
        <v>5.7000000000000002E-2</v>
      </c>
      <c r="W893" s="20">
        <v>1.9350000000000001</v>
      </c>
      <c r="X893" s="20">
        <v>0.21</v>
      </c>
      <c r="Y893" s="20">
        <v>2.1852999999999998</v>
      </c>
      <c r="Z893" s="20">
        <v>0.51600000000000001</v>
      </c>
      <c r="AA893" s="20">
        <v>2.9121999999999999</v>
      </c>
      <c r="AB893" s="20">
        <v>1.069</v>
      </c>
    </row>
    <row r="894" spans="1:28">
      <c r="A894" s="2">
        <v>42130</v>
      </c>
      <c r="B894" s="20">
        <v>0.25</v>
      </c>
      <c r="C894" s="20">
        <v>1.52E-2</v>
      </c>
      <c r="D894" s="20">
        <v>-0.36</v>
      </c>
      <c r="E894" s="20">
        <v>0.18024999999999999</v>
      </c>
      <c r="F894" s="20">
        <v>5.1000000000000004E-3</v>
      </c>
      <c r="G894" s="20">
        <v>-0.33900000000000002</v>
      </c>
      <c r="H894" s="20">
        <v>0.27600000000000002</v>
      </c>
      <c r="I894" s="20">
        <v>8.14E-2</v>
      </c>
      <c r="J894" s="20">
        <v>-0.29199999999999998</v>
      </c>
      <c r="K894" s="20">
        <v>0.41639999999999999</v>
      </c>
      <c r="L894" s="20">
        <v>0.23930000000000001</v>
      </c>
      <c r="M894" s="20">
        <v>-0.26100000000000001</v>
      </c>
      <c r="N894" s="20">
        <v>0.73409999999999997</v>
      </c>
      <c r="O894" s="20">
        <v>0.6351</v>
      </c>
      <c r="P894" s="20">
        <v>-0.22</v>
      </c>
      <c r="Q894" s="20">
        <v>0.20499999999999999</v>
      </c>
      <c r="R894" s="20">
        <v>6.8000000000000005E-2</v>
      </c>
      <c r="S894" s="20">
        <v>1.0095000000000001</v>
      </c>
      <c r="T894" s="20">
        <v>-0.13400000000000001</v>
      </c>
      <c r="U894" s="20">
        <v>1.5862000000000001</v>
      </c>
      <c r="V894" s="20">
        <v>8.7999999999999995E-2</v>
      </c>
      <c r="W894" s="20">
        <v>1.9835</v>
      </c>
      <c r="X894" s="20">
        <v>0.253</v>
      </c>
      <c r="Y894" s="20">
        <v>2.2431000000000001</v>
      </c>
      <c r="Z894" s="20">
        <v>0.58599999999999997</v>
      </c>
      <c r="AA894" s="20">
        <v>2.9929000000000001</v>
      </c>
      <c r="AB894" s="20">
        <v>1.2070000000000001</v>
      </c>
    </row>
    <row r="895" spans="1:28">
      <c r="A895" s="2">
        <v>42131</v>
      </c>
      <c r="B895" s="20">
        <v>0.25</v>
      </c>
      <c r="C895" s="20">
        <v>0</v>
      </c>
      <c r="D895" s="20">
        <v>-0.32</v>
      </c>
      <c r="E895" s="20">
        <v>0.18149999999999999</v>
      </c>
      <c r="F895" s="20">
        <v>5.1000000000000004E-3</v>
      </c>
      <c r="G895" s="20">
        <v>-0.371</v>
      </c>
      <c r="H895" s="20">
        <v>0.27884999999999999</v>
      </c>
      <c r="I895" s="20">
        <v>7.6300000000000007E-2</v>
      </c>
      <c r="J895" s="20">
        <v>-0.3</v>
      </c>
      <c r="K895" s="20">
        <v>0.41475000000000001</v>
      </c>
      <c r="L895" s="20">
        <v>0.23419999999999999</v>
      </c>
      <c r="M895" s="20">
        <v>-0.26100000000000001</v>
      </c>
      <c r="N895" s="20">
        <v>0.73609999999999998</v>
      </c>
      <c r="O895" s="20">
        <v>0.63129999999999997</v>
      </c>
      <c r="P895" s="20">
        <v>-0.20399999999999999</v>
      </c>
      <c r="Q895" s="20">
        <v>0.18099999999999999</v>
      </c>
      <c r="R895" s="20">
        <v>6.6000000000000003E-2</v>
      </c>
      <c r="S895" s="20">
        <v>1.0098</v>
      </c>
      <c r="T895" s="20">
        <v>-0.13700000000000001</v>
      </c>
      <c r="U895" s="20">
        <v>1.5615999999999999</v>
      </c>
      <c r="V895" s="20">
        <v>8.5999999999999993E-2</v>
      </c>
      <c r="W895" s="20">
        <v>1.9375</v>
      </c>
      <c r="X895" s="20">
        <v>0.251</v>
      </c>
      <c r="Y895" s="20">
        <v>2.1800000000000002</v>
      </c>
      <c r="Z895" s="20">
        <v>0.59</v>
      </c>
      <c r="AA895" s="20">
        <v>2.9104999999999999</v>
      </c>
      <c r="AB895" s="20">
        <v>1.1639999999999999</v>
      </c>
    </row>
    <row r="896" spans="1:28">
      <c r="A896" s="2">
        <v>42132</v>
      </c>
      <c r="B896" s="20">
        <v>0.25</v>
      </c>
      <c r="C896" s="20">
        <v>0</v>
      </c>
      <c r="D896" s="20">
        <v>-0.27</v>
      </c>
      <c r="E896" s="20">
        <v>0.18475</v>
      </c>
      <c r="F896" s="20">
        <v>5.1000000000000004E-3</v>
      </c>
      <c r="G896" s="20">
        <v>-0.34300000000000003</v>
      </c>
      <c r="H896" s="20">
        <v>0.27984999999999999</v>
      </c>
      <c r="I896" s="20">
        <v>7.1199999999999999E-2</v>
      </c>
      <c r="J896" s="20">
        <v>-0.29799999999999999</v>
      </c>
      <c r="K896" s="20">
        <v>0.41425000000000001</v>
      </c>
      <c r="L896" s="20">
        <v>0.21890000000000001</v>
      </c>
      <c r="M896" s="20">
        <v>-0.25</v>
      </c>
      <c r="N896" s="20">
        <v>0.73260000000000003</v>
      </c>
      <c r="O896" s="20">
        <v>0.57189999999999996</v>
      </c>
      <c r="P896" s="20">
        <v>-0.20499999999999999</v>
      </c>
      <c r="Q896" s="20">
        <v>0.157</v>
      </c>
      <c r="R896" s="20">
        <v>0.05</v>
      </c>
      <c r="S896" s="20">
        <v>0.92610000000000003</v>
      </c>
      <c r="T896" s="20">
        <v>-0.151</v>
      </c>
      <c r="U896" s="20">
        <v>1.4879</v>
      </c>
      <c r="V896" s="20">
        <v>0.06</v>
      </c>
      <c r="W896" s="20">
        <v>1.8820999999999999</v>
      </c>
      <c r="X896" s="20">
        <v>0.215</v>
      </c>
      <c r="Y896" s="20">
        <v>2.1478000000000002</v>
      </c>
      <c r="Z896" s="20">
        <v>0.54700000000000004</v>
      </c>
      <c r="AA896" s="20">
        <v>2.9005999999999998</v>
      </c>
      <c r="AB896" s="20">
        <v>1.1360000000000001</v>
      </c>
    </row>
    <row r="897" spans="1:28">
      <c r="A897" s="2">
        <v>42135</v>
      </c>
      <c r="B897" s="20">
        <v>0.25</v>
      </c>
      <c r="C897" s="20">
        <v>0</v>
      </c>
      <c r="D897" s="20">
        <v>-0.33800000000000002</v>
      </c>
      <c r="E897" s="20">
        <v>0.18559999999999999</v>
      </c>
      <c r="F897" s="20">
        <v>5.1000000000000004E-3</v>
      </c>
      <c r="G897" s="20">
        <v>-0.27100000000000002</v>
      </c>
      <c r="H897" s="20">
        <v>0.27660000000000001</v>
      </c>
      <c r="I897" s="20">
        <v>7.6300000000000007E-2</v>
      </c>
      <c r="J897" s="20">
        <v>-0.247</v>
      </c>
      <c r="K897" s="20">
        <v>0.41265000000000002</v>
      </c>
      <c r="L897" s="20">
        <v>0.2291</v>
      </c>
      <c r="M897" s="20">
        <v>-0.24399999999999999</v>
      </c>
      <c r="N897" s="20">
        <v>0.72409999999999997</v>
      </c>
      <c r="O897" s="20">
        <v>0.61599999999999999</v>
      </c>
      <c r="P897" s="20">
        <v>-0.20499999999999999</v>
      </c>
      <c r="Q897" s="20">
        <v>0.156</v>
      </c>
      <c r="R897" s="20">
        <v>4.2999999999999997E-2</v>
      </c>
      <c r="S897" s="20">
        <v>0.99439999999999995</v>
      </c>
      <c r="T897" s="20">
        <v>-0.14099999999999999</v>
      </c>
      <c r="U897" s="20">
        <v>1.6</v>
      </c>
      <c r="V897" s="20">
        <v>8.5000000000000006E-2</v>
      </c>
      <c r="W897" s="20">
        <v>2.0106999999999999</v>
      </c>
      <c r="X897" s="20">
        <v>0.25900000000000001</v>
      </c>
      <c r="Y897" s="20">
        <v>2.2797000000000001</v>
      </c>
      <c r="Z897" s="20">
        <v>0.61</v>
      </c>
      <c r="AA897" s="20">
        <v>3.0409999999999999</v>
      </c>
      <c r="AB897" s="20">
        <v>1.23</v>
      </c>
    </row>
    <row r="898" spans="1:28">
      <c r="A898" s="2">
        <v>42136</v>
      </c>
      <c r="B898" s="20">
        <v>0.25</v>
      </c>
      <c r="C898" s="20">
        <v>5.1000000000000004E-3</v>
      </c>
      <c r="D898" s="20">
        <v>-0.33400000000000002</v>
      </c>
      <c r="E898" s="20">
        <v>0.18559999999999999</v>
      </c>
      <c r="F898" s="20">
        <v>1.01E-2</v>
      </c>
      <c r="G898" s="20">
        <v>-0.28399999999999997</v>
      </c>
      <c r="H898" s="20">
        <v>0.27500000000000002</v>
      </c>
      <c r="I898" s="20">
        <v>8.1100000000000005E-2</v>
      </c>
      <c r="J898" s="20">
        <v>-0.25700000000000001</v>
      </c>
      <c r="K898" s="20">
        <v>0.41454999999999997</v>
      </c>
      <c r="L898" s="20">
        <v>0.224</v>
      </c>
      <c r="M898" s="20">
        <v>-0.24299999999999999</v>
      </c>
      <c r="N898" s="20">
        <v>0.73460000000000003</v>
      </c>
      <c r="O898" s="20">
        <v>0.59609999999999996</v>
      </c>
      <c r="P898" s="20">
        <v>-0.19800000000000001</v>
      </c>
      <c r="Q898" s="20">
        <v>0.16200000000000001</v>
      </c>
      <c r="R898" s="20">
        <v>4.8000000000000001E-2</v>
      </c>
      <c r="S898" s="20">
        <v>0.97</v>
      </c>
      <c r="T898" s="20">
        <v>-0.13</v>
      </c>
      <c r="U898" s="20">
        <v>1.5621</v>
      </c>
      <c r="V898" s="20">
        <v>0.106</v>
      </c>
      <c r="W898" s="20">
        <v>1.9767000000000001</v>
      </c>
      <c r="X898" s="20">
        <v>0.29599999999999999</v>
      </c>
      <c r="Y898" s="20">
        <v>2.2488999999999999</v>
      </c>
      <c r="Z898" s="20">
        <v>0.67500000000000004</v>
      </c>
      <c r="AA898" s="20">
        <v>3.0127000000000002</v>
      </c>
      <c r="AB898" s="20">
        <v>1.306</v>
      </c>
    </row>
    <row r="899" spans="1:28">
      <c r="A899" s="2">
        <v>42137</v>
      </c>
      <c r="B899" s="20">
        <v>0.25</v>
      </c>
      <c r="C899" s="20">
        <v>5.1000000000000004E-3</v>
      </c>
      <c r="D899" s="20">
        <v>-0.33700000000000002</v>
      </c>
      <c r="E899" s="20">
        <v>0.18559999999999999</v>
      </c>
      <c r="F899" s="20">
        <v>1.52E-2</v>
      </c>
      <c r="G899" s="20">
        <v>-0.23799999999999999</v>
      </c>
      <c r="H899" s="20">
        <v>0.27389999999999998</v>
      </c>
      <c r="I899" s="20">
        <v>8.1100000000000005E-2</v>
      </c>
      <c r="J899" s="20">
        <v>-0.255</v>
      </c>
      <c r="K899" s="20">
        <v>0.41415000000000002</v>
      </c>
      <c r="L899" s="20">
        <v>0.21379999999999999</v>
      </c>
      <c r="M899" s="20">
        <v>-0.23799999999999999</v>
      </c>
      <c r="N899" s="20">
        <v>0.73035000000000005</v>
      </c>
      <c r="O899" s="20">
        <v>0.57620000000000005</v>
      </c>
      <c r="P899" s="20">
        <v>-0.189</v>
      </c>
      <c r="Q899" s="20">
        <v>0.16600000000000001</v>
      </c>
      <c r="R899" s="20">
        <v>3.1E-2</v>
      </c>
      <c r="S899" s="20">
        <v>0.96819999999999995</v>
      </c>
      <c r="T899" s="20">
        <v>-0.11799999999999999</v>
      </c>
      <c r="U899" s="20">
        <v>1.5655000000000001</v>
      </c>
      <c r="V899" s="20">
        <v>0.122</v>
      </c>
      <c r="W899" s="20">
        <v>2.0059999999999998</v>
      </c>
      <c r="X899" s="20">
        <v>0.32700000000000001</v>
      </c>
      <c r="Y899" s="20">
        <v>2.2926000000000002</v>
      </c>
      <c r="Z899" s="20">
        <v>0.72399999999999998</v>
      </c>
      <c r="AA899" s="20">
        <v>3.0870000000000002</v>
      </c>
      <c r="AB899" s="20">
        <v>1.395</v>
      </c>
    </row>
    <row r="900" spans="1:28">
      <c r="A900" s="2">
        <v>42138</v>
      </c>
      <c r="B900" s="20">
        <v>0.25</v>
      </c>
      <c r="C900" s="20">
        <v>5.1000000000000004E-3</v>
      </c>
      <c r="D900" s="20">
        <v>-0.35</v>
      </c>
      <c r="E900" s="20">
        <v>0.18335000000000001</v>
      </c>
      <c r="F900" s="20">
        <v>1.01E-2</v>
      </c>
      <c r="G900" s="20">
        <v>-0.28399999999999997</v>
      </c>
      <c r="H900" s="20">
        <v>0.27600000000000002</v>
      </c>
      <c r="I900" s="20">
        <v>8.1100000000000005E-2</v>
      </c>
      <c r="J900" s="20">
        <v>-0.25600000000000001</v>
      </c>
      <c r="K900" s="20">
        <v>0.41275000000000001</v>
      </c>
      <c r="L900" s="20">
        <v>0.19850000000000001</v>
      </c>
      <c r="M900" s="20">
        <v>-0.23799999999999999</v>
      </c>
      <c r="N900" s="20">
        <v>0.72284999999999999</v>
      </c>
      <c r="O900" s="20">
        <v>0.54410000000000003</v>
      </c>
      <c r="P900" s="20">
        <v>-0.182</v>
      </c>
      <c r="Q900" s="20">
        <v>0.16700000000000001</v>
      </c>
      <c r="R900" s="20">
        <v>8.0000000000000002E-3</v>
      </c>
      <c r="S900" s="20">
        <v>0.91800000000000004</v>
      </c>
      <c r="T900" s="20">
        <v>-0.128</v>
      </c>
      <c r="U900" s="20">
        <v>1.5045999999999999</v>
      </c>
      <c r="V900" s="20">
        <v>0.113</v>
      </c>
      <c r="W900" s="20">
        <v>1.9453</v>
      </c>
      <c r="X900" s="20">
        <v>0.309</v>
      </c>
      <c r="Y900" s="20">
        <v>2.2301000000000002</v>
      </c>
      <c r="Z900" s="20">
        <v>0.70199999999999996</v>
      </c>
      <c r="AA900" s="20">
        <v>3.0497000000000001</v>
      </c>
      <c r="AB900" s="20">
        <v>1.379</v>
      </c>
    </row>
    <row r="901" spans="1:28">
      <c r="A901" s="2">
        <v>42139</v>
      </c>
      <c r="B901" s="20">
        <v>0.25</v>
      </c>
      <c r="C901" s="20">
        <v>0</v>
      </c>
      <c r="D901" s="20">
        <v>-0.35</v>
      </c>
      <c r="E901" s="20">
        <v>0.1862</v>
      </c>
      <c r="F901" s="20">
        <v>1.01E-2</v>
      </c>
      <c r="G901" s="20">
        <v>-0.28699999999999998</v>
      </c>
      <c r="H901" s="20">
        <v>0.27650000000000002</v>
      </c>
      <c r="I901" s="20">
        <v>7.6100000000000001E-2</v>
      </c>
      <c r="J901" s="20">
        <v>-0.254</v>
      </c>
      <c r="K901" s="20">
        <v>0.41275000000000001</v>
      </c>
      <c r="L901" s="20">
        <v>0.19339999999999999</v>
      </c>
      <c r="M901" s="20">
        <v>-0.24099999999999999</v>
      </c>
      <c r="N901" s="20">
        <v>0.72335000000000005</v>
      </c>
      <c r="O901" s="20">
        <v>0.5363</v>
      </c>
      <c r="P901" s="20">
        <v>-0.19700000000000001</v>
      </c>
      <c r="Q901" s="20">
        <v>0.13900000000000001</v>
      </c>
      <c r="R901" s="20">
        <v>-4.0000000000000001E-3</v>
      </c>
      <c r="S901" s="20">
        <v>0.90190000000000003</v>
      </c>
      <c r="T901" s="20">
        <v>-0.14299999999999999</v>
      </c>
      <c r="U901" s="20">
        <v>1.4602999999999999</v>
      </c>
      <c r="V901" s="20">
        <v>8.4000000000000005E-2</v>
      </c>
      <c r="W901" s="20">
        <v>1.8727</v>
      </c>
      <c r="X901" s="20">
        <v>0.26</v>
      </c>
      <c r="Y901" s="20">
        <v>2.1423999999999999</v>
      </c>
      <c r="Z901" s="20">
        <v>0.624</v>
      </c>
      <c r="AA901" s="20">
        <v>2.9291999999999998</v>
      </c>
      <c r="AB901" s="20">
        <v>1.2629999999999999</v>
      </c>
    </row>
    <row r="902" spans="1:28">
      <c r="A902" s="2">
        <v>42142</v>
      </c>
      <c r="B902" s="20">
        <v>0.25</v>
      </c>
      <c r="C902" s="20">
        <v>0</v>
      </c>
      <c r="D902" s="20">
        <v>-0.37</v>
      </c>
      <c r="E902" s="20">
        <v>0.184</v>
      </c>
      <c r="F902" s="20">
        <v>5.1000000000000004E-3</v>
      </c>
      <c r="G902" s="20">
        <v>-0.28599999999999998</v>
      </c>
      <c r="H902" s="20">
        <v>0.27600000000000002</v>
      </c>
      <c r="I902" s="20">
        <v>6.59E-2</v>
      </c>
      <c r="J902" s="20">
        <v>-0.25900000000000001</v>
      </c>
      <c r="K902" s="20">
        <v>0.41425000000000001</v>
      </c>
      <c r="L902" s="20">
        <v>0.19850000000000001</v>
      </c>
      <c r="M902" s="20">
        <v>-0.20899999999999999</v>
      </c>
      <c r="N902" s="20">
        <v>0.72509999999999997</v>
      </c>
      <c r="O902" s="20">
        <v>0.57669999999999999</v>
      </c>
      <c r="P902" s="20">
        <v>-0.19500000000000001</v>
      </c>
      <c r="Q902" s="20">
        <v>0.14199999999999999</v>
      </c>
      <c r="R902" s="20">
        <v>6.0000000000000001E-3</v>
      </c>
      <c r="S902" s="20">
        <v>0.96009999999999995</v>
      </c>
      <c r="T902" s="20">
        <v>-0.14399999999999999</v>
      </c>
      <c r="U902" s="20">
        <v>1.5362</v>
      </c>
      <c r="V902" s="20">
        <v>8.5000000000000006E-2</v>
      </c>
      <c r="W902" s="20">
        <v>1.9577</v>
      </c>
      <c r="X902" s="20">
        <v>0.27200000000000002</v>
      </c>
      <c r="Y902" s="20">
        <v>2.2336999999999998</v>
      </c>
      <c r="Z902" s="20">
        <v>0.64900000000000002</v>
      </c>
      <c r="AA902" s="20">
        <v>3.0295000000000001</v>
      </c>
      <c r="AB902" s="20">
        <v>1.302</v>
      </c>
    </row>
    <row r="903" spans="1:28">
      <c r="A903" s="2">
        <v>42143</v>
      </c>
      <c r="B903" s="20">
        <v>0.25</v>
      </c>
      <c r="C903" s="20">
        <v>5.1000000000000004E-3</v>
      </c>
      <c r="D903" s="20">
        <v>-0.35499999999999998</v>
      </c>
      <c r="E903" s="20">
        <v>0.18675</v>
      </c>
      <c r="F903" s="20">
        <v>1.01E-2</v>
      </c>
      <c r="G903" s="20">
        <v>-0.28199999999999997</v>
      </c>
      <c r="H903" s="20">
        <v>0.28100000000000003</v>
      </c>
      <c r="I903" s="20">
        <v>7.6300000000000007E-2</v>
      </c>
      <c r="J903" s="20">
        <v>-0.254</v>
      </c>
      <c r="K903" s="20">
        <v>0.41549999999999998</v>
      </c>
      <c r="L903" s="20">
        <v>0.2036</v>
      </c>
      <c r="M903" s="20">
        <v>-0.21299999999999999</v>
      </c>
      <c r="N903" s="20">
        <v>0.72760000000000002</v>
      </c>
      <c r="O903" s="20">
        <v>0.61329999999999996</v>
      </c>
      <c r="P903" s="20">
        <v>-0.20899999999999999</v>
      </c>
      <c r="Q903" s="20">
        <v>0.113</v>
      </c>
      <c r="R903" s="20">
        <v>-6.0000000000000001E-3</v>
      </c>
      <c r="S903" s="20">
        <v>1.0133000000000001</v>
      </c>
      <c r="T903" s="20">
        <v>-0.16300000000000001</v>
      </c>
      <c r="U903" s="20">
        <v>1.6026</v>
      </c>
      <c r="V903" s="20">
        <v>5.7000000000000002E-2</v>
      </c>
      <c r="W903" s="20">
        <v>2.0188000000000001</v>
      </c>
      <c r="X903" s="20">
        <v>0.23599999999999999</v>
      </c>
      <c r="Y903" s="20">
        <v>2.2886000000000002</v>
      </c>
      <c r="Z903" s="20">
        <v>0.59499999999999997</v>
      </c>
      <c r="AA903" s="20">
        <v>3.0752999999999999</v>
      </c>
      <c r="AB903" s="20">
        <v>1.2090000000000001</v>
      </c>
    </row>
    <row r="904" spans="1:28">
      <c r="A904" s="2">
        <v>42144</v>
      </c>
      <c r="B904" s="20">
        <v>0.25</v>
      </c>
      <c r="C904" s="20">
        <v>1.52E-2</v>
      </c>
      <c r="D904" s="20">
        <v>-0.36</v>
      </c>
      <c r="E904" s="20">
        <v>0.18475</v>
      </c>
      <c r="F904" s="20">
        <v>1.52E-2</v>
      </c>
      <c r="G904" s="20">
        <v>-0.28899999999999998</v>
      </c>
      <c r="H904" s="20">
        <v>0.28349999999999997</v>
      </c>
      <c r="I904" s="20">
        <v>7.1199999999999999E-2</v>
      </c>
      <c r="J904" s="20">
        <v>-0.26200000000000001</v>
      </c>
      <c r="K904" s="20">
        <v>0.41699999999999998</v>
      </c>
      <c r="L904" s="20">
        <v>0.19339999999999999</v>
      </c>
      <c r="M904" s="20">
        <v>-0.21099999999999999</v>
      </c>
      <c r="N904" s="20">
        <v>0.73934999999999995</v>
      </c>
      <c r="O904" s="20">
        <v>0.58499999999999996</v>
      </c>
      <c r="P904" s="20">
        <v>-0.21199999999999999</v>
      </c>
      <c r="Q904" s="20">
        <v>0.1</v>
      </c>
      <c r="R904" s="20">
        <v>-0.04</v>
      </c>
      <c r="S904" s="20">
        <v>0.97599999999999998</v>
      </c>
      <c r="T904" s="20">
        <v>-0.16</v>
      </c>
      <c r="U904" s="20">
        <v>1.5512999999999999</v>
      </c>
      <c r="V904" s="20">
        <v>7.1999999999999995E-2</v>
      </c>
      <c r="W904" s="20">
        <v>1.9676</v>
      </c>
      <c r="X904" s="20">
        <v>0.26100000000000001</v>
      </c>
      <c r="Y904" s="20">
        <v>2.2479</v>
      </c>
      <c r="Z904" s="20">
        <v>0.63200000000000001</v>
      </c>
      <c r="AA904" s="20">
        <v>3.0470999999999999</v>
      </c>
      <c r="AB904" s="20">
        <v>1.258</v>
      </c>
    </row>
    <row r="905" spans="1:28">
      <c r="A905" s="2">
        <v>42145</v>
      </c>
      <c r="B905" s="20">
        <v>0.25</v>
      </c>
      <c r="C905" s="20">
        <v>1.52E-2</v>
      </c>
      <c r="D905" s="20">
        <v>-0.36</v>
      </c>
      <c r="E905" s="20">
        <v>0.18475</v>
      </c>
      <c r="F905" s="20">
        <v>1.01E-2</v>
      </c>
      <c r="G905" s="20">
        <v>-0.28599999999999998</v>
      </c>
      <c r="H905" s="20">
        <v>0.28199999999999997</v>
      </c>
      <c r="I905" s="20">
        <v>7.1199999999999999E-2</v>
      </c>
      <c r="J905" s="20">
        <v>-0.26500000000000001</v>
      </c>
      <c r="K905" s="20">
        <v>0.41815000000000002</v>
      </c>
      <c r="L905" s="20">
        <v>0.1883</v>
      </c>
      <c r="M905" s="20">
        <v>-0.216</v>
      </c>
      <c r="N905" s="20">
        <v>0.73909999999999998</v>
      </c>
      <c r="O905" s="20">
        <v>0.57299999999999995</v>
      </c>
      <c r="P905" s="20">
        <v>-0.22</v>
      </c>
      <c r="Q905" s="20">
        <v>0.11600000000000001</v>
      </c>
      <c r="R905" s="20">
        <v>-6.0000000000000001E-3</v>
      </c>
      <c r="S905" s="20">
        <v>0.94669999999999999</v>
      </c>
      <c r="T905" s="20">
        <v>-0.16500000000000001</v>
      </c>
      <c r="U905" s="20">
        <v>1.5117</v>
      </c>
      <c r="V905" s="20">
        <v>7.1999999999999995E-2</v>
      </c>
      <c r="W905" s="20">
        <v>1.9142000000000001</v>
      </c>
      <c r="X905" s="20">
        <v>0.26200000000000001</v>
      </c>
      <c r="Y905" s="20">
        <v>2.1898</v>
      </c>
      <c r="Z905" s="20">
        <v>0.64</v>
      </c>
      <c r="AA905" s="20">
        <v>2.9881000000000002</v>
      </c>
      <c r="AB905" s="20">
        <v>1.2770000000000001</v>
      </c>
    </row>
    <row r="906" spans="1:28">
      <c r="A906" s="2">
        <v>42146</v>
      </c>
      <c r="B906" s="20">
        <v>0.25</v>
      </c>
      <c r="C906" s="20">
        <v>5.1000000000000004E-3</v>
      </c>
      <c r="D906" s="20">
        <v>-0.36</v>
      </c>
      <c r="E906" s="20">
        <v>0.18484999999999999</v>
      </c>
      <c r="F906" s="20">
        <v>1.01E-2</v>
      </c>
      <c r="G906" s="20">
        <v>-0.27800000000000002</v>
      </c>
      <c r="H906" s="20">
        <v>0.28449999999999998</v>
      </c>
      <c r="I906" s="20">
        <v>7.6300000000000007E-2</v>
      </c>
      <c r="J906" s="20">
        <v>-0.26800000000000002</v>
      </c>
      <c r="K906" s="20">
        <v>0.41865000000000002</v>
      </c>
      <c r="L906" s="20">
        <v>0.2036</v>
      </c>
      <c r="M906" s="20">
        <v>-0.217</v>
      </c>
      <c r="N906" s="20">
        <v>0.73760000000000003</v>
      </c>
      <c r="O906" s="20">
        <v>0.61419999999999997</v>
      </c>
      <c r="P906" s="20">
        <v>-0.216</v>
      </c>
      <c r="Q906" s="20">
        <v>0.11700000000000001</v>
      </c>
      <c r="R906" s="20">
        <v>-5.0000000000000001E-3</v>
      </c>
      <c r="S906" s="20">
        <v>0.99460000000000004</v>
      </c>
      <c r="T906" s="20">
        <v>-0.16500000000000001</v>
      </c>
      <c r="U906" s="20">
        <v>1.5617000000000001</v>
      </c>
      <c r="V906" s="20">
        <v>6.0999999999999999E-2</v>
      </c>
      <c r="W906" s="20">
        <v>1.9534</v>
      </c>
      <c r="X906" s="20">
        <v>0.24</v>
      </c>
      <c r="Y906" s="20">
        <v>2.2092000000000001</v>
      </c>
      <c r="Z906" s="20">
        <v>0.60399999999999998</v>
      </c>
      <c r="AA906" s="20">
        <v>2.9840999999999998</v>
      </c>
      <c r="AB906" s="20">
        <v>1.244</v>
      </c>
    </row>
    <row r="907" spans="1:28">
      <c r="A907" s="2">
        <v>42149</v>
      </c>
      <c r="B907" s="20">
        <v>0.25</v>
      </c>
      <c r="C907" s="20">
        <v>5.1000000000000004E-3</v>
      </c>
      <c r="D907" s="20">
        <v>-0.373</v>
      </c>
      <c r="E907" s="20">
        <v>0.18484999999999999</v>
      </c>
      <c r="F907" s="20">
        <v>1.01E-2</v>
      </c>
      <c r="G907" s="20">
        <v>-0.221</v>
      </c>
      <c r="H907" s="20">
        <v>0.28449999999999998</v>
      </c>
      <c r="I907" s="20">
        <v>7.6300000000000007E-2</v>
      </c>
      <c r="J907" s="20">
        <v>-0.26700000000000002</v>
      </c>
      <c r="K907" s="20">
        <v>0.41865000000000002</v>
      </c>
      <c r="L907" s="20">
        <v>0.2036</v>
      </c>
      <c r="M907" s="20">
        <v>-0.21</v>
      </c>
      <c r="N907" s="20">
        <v>0.73760000000000003</v>
      </c>
      <c r="O907" s="20">
        <v>0.61419999999999997</v>
      </c>
      <c r="P907" s="20">
        <v>-0.21099999999999999</v>
      </c>
      <c r="Q907" s="20">
        <v>0.11899999999999999</v>
      </c>
      <c r="R907" s="20">
        <v>4.0000000000000001E-3</v>
      </c>
      <c r="S907" s="20">
        <v>0.99460000000000004</v>
      </c>
      <c r="T907" s="20">
        <v>-0.16400000000000001</v>
      </c>
      <c r="U907" s="20">
        <v>1.5617000000000001</v>
      </c>
      <c r="V907" s="20">
        <v>6.7000000000000004E-2</v>
      </c>
      <c r="W907" s="20">
        <v>1.9534</v>
      </c>
      <c r="X907" s="20">
        <v>0.24</v>
      </c>
      <c r="Y907" s="20">
        <v>2.2092000000000001</v>
      </c>
      <c r="Z907" s="20">
        <v>0.60599999999999998</v>
      </c>
      <c r="AA907" s="20">
        <v>2.9840999999999998</v>
      </c>
      <c r="AB907" s="20">
        <v>1.2509999999999999</v>
      </c>
    </row>
    <row r="908" spans="1:28">
      <c r="A908" s="2">
        <v>42150</v>
      </c>
      <c r="B908" s="20">
        <v>0.25</v>
      </c>
      <c r="C908" s="20">
        <v>5.1000000000000004E-3</v>
      </c>
      <c r="D908" s="20">
        <v>-0.36699999999999999</v>
      </c>
      <c r="E908" s="20">
        <v>0.18629999999999999</v>
      </c>
      <c r="F908" s="20">
        <v>1.01E-2</v>
      </c>
      <c r="G908" s="20">
        <v>-0.28799999999999998</v>
      </c>
      <c r="H908" s="20">
        <v>0.28584999999999999</v>
      </c>
      <c r="I908" s="20">
        <v>6.6100000000000006E-2</v>
      </c>
      <c r="J908" s="20">
        <v>-0.27100000000000002</v>
      </c>
      <c r="K908" s="20">
        <v>0.42499999999999999</v>
      </c>
      <c r="L908" s="20">
        <v>0.21890000000000001</v>
      </c>
      <c r="M908" s="20">
        <v>-0.22600000000000001</v>
      </c>
      <c r="N908" s="20">
        <v>0.75685000000000002</v>
      </c>
      <c r="O908" s="20">
        <v>0.61229999999999996</v>
      </c>
      <c r="P908" s="20">
        <v>-0.22600000000000001</v>
      </c>
      <c r="Q908" s="20">
        <v>0.14199999999999999</v>
      </c>
      <c r="R908" s="20">
        <v>8.0000000000000002E-3</v>
      </c>
      <c r="S908" s="20">
        <v>0.97589999999999999</v>
      </c>
      <c r="T908" s="20">
        <v>-0.185</v>
      </c>
      <c r="U908" s="20">
        <v>1.5203</v>
      </c>
      <c r="V908" s="20">
        <v>2.5999999999999999E-2</v>
      </c>
      <c r="W908" s="20">
        <v>1.8925999999999998</v>
      </c>
      <c r="X908" s="20">
        <v>0.191</v>
      </c>
      <c r="Y908" s="20">
        <v>2.1390000000000002</v>
      </c>
      <c r="Z908" s="20">
        <v>0.54700000000000004</v>
      </c>
      <c r="AA908" s="20">
        <v>2.8980999999999999</v>
      </c>
      <c r="AB908" s="20">
        <v>1.1859999999999999</v>
      </c>
    </row>
    <row r="909" spans="1:28">
      <c r="A909" s="2">
        <v>42151</v>
      </c>
      <c r="B909" s="20">
        <v>0.25</v>
      </c>
      <c r="C909" s="20">
        <v>0</v>
      </c>
      <c r="D909" s="20">
        <v>-0.36</v>
      </c>
      <c r="E909" s="20">
        <v>0.18534999999999999</v>
      </c>
      <c r="F909" s="20">
        <v>5.1000000000000004E-3</v>
      </c>
      <c r="G909" s="20">
        <v>-0.29099999999999998</v>
      </c>
      <c r="H909" s="20">
        <v>0.28349999999999997</v>
      </c>
      <c r="I909" s="20">
        <v>8.14E-2</v>
      </c>
      <c r="J909" s="20">
        <v>-0.27400000000000002</v>
      </c>
      <c r="K909" s="20">
        <v>0.42304999999999998</v>
      </c>
      <c r="L909" s="20">
        <v>0.224</v>
      </c>
      <c r="M909" s="20">
        <v>-0.22500000000000001</v>
      </c>
      <c r="N909" s="20">
        <v>0.75260000000000005</v>
      </c>
      <c r="O909" s="20">
        <v>0.64849999999999997</v>
      </c>
      <c r="P909" s="20">
        <v>-0.22900000000000001</v>
      </c>
      <c r="Q909" s="20">
        <v>0.13300000000000001</v>
      </c>
      <c r="R909" s="20">
        <v>3.0000000000000001E-3</v>
      </c>
      <c r="S909" s="20">
        <v>0.98660000000000003</v>
      </c>
      <c r="T909" s="20">
        <v>-0.185</v>
      </c>
      <c r="U909" s="20">
        <v>1.5303</v>
      </c>
      <c r="V909" s="20">
        <v>2.4E-2</v>
      </c>
      <c r="W909" s="20">
        <v>1.8925999999999998</v>
      </c>
      <c r="X909" s="20">
        <v>0.191</v>
      </c>
      <c r="Y909" s="20">
        <v>2.1284999999999998</v>
      </c>
      <c r="Z909" s="20">
        <v>0.55400000000000005</v>
      </c>
      <c r="AA909" s="20">
        <v>2.8673000000000002</v>
      </c>
      <c r="AB909" s="20">
        <v>1.1990000000000001</v>
      </c>
    </row>
    <row r="910" spans="1:28">
      <c r="A910" s="2">
        <v>42152</v>
      </c>
      <c r="B910" s="20">
        <v>0.25</v>
      </c>
      <c r="C910" s="20">
        <v>1.01E-2</v>
      </c>
      <c r="D910" s="20">
        <v>-0.36</v>
      </c>
      <c r="E910" s="20">
        <v>0.184</v>
      </c>
      <c r="F910" s="20">
        <v>0</v>
      </c>
      <c r="G910" s="20">
        <v>-0.29299999999999998</v>
      </c>
      <c r="H910" s="20">
        <v>0.28275</v>
      </c>
      <c r="I910" s="20">
        <v>5.5899999999999998E-2</v>
      </c>
      <c r="J910" s="20">
        <v>-0.27700000000000002</v>
      </c>
      <c r="K910" s="20">
        <v>0.42315000000000003</v>
      </c>
      <c r="L910" s="20">
        <v>0.2495</v>
      </c>
      <c r="M910" s="20">
        <v>-0.218</v>
      </c>
      <c r="N910" s="20">
        <v>0.75295000000000001</v>
      </c>
      <c r="O910" s="20">
        <v>0.62890000000000001</v>
      </c>
      <c r="P910" s="20">
        <v>-0.22700000000000001</v>
      </c>
      <c r="Q910" s="20">
        <v>0.14599999999999999</v>
      </c>
      <c r="R910" s="20">
        <v>1.7999999999999999E-2</v>
      </c>
      <c r="S910" s="20">
        <v>0.95709999999999995</v>
      </c>
      <c r="T910" s="20">
        <v>-0.183</v>
      </c>
      <c r="U910" s="20">
        <v>1.5163</v>
      </c>
      <c r="V910" s="20">
        <v>2.5000000000000001E-2</v>
      </c>
      <c r="W910" s="20">
        <v>1.8854</v>
      </c>
      <c r="X910" s="20">
        <v>0.17899999999999999</v>
      </c>
      <c r="Y910" s="20">
        <v>2.1355</v>
      </c>
      <c r="Z910" s="20">
        <v>0.53</v>
      </c>
      <c r="AA910" s="20">
        <v>2.8872999999999998</v>
      </c>
      <c r="AB910" s="20">
        <v>1.1599999999999999</v>
      </c>
    </row>
    <row r="911" spans="1:28">
      <c r="A911" s="2">
        <v>42153</v>
      </c>
      <c r="B911" s="20">
        <v>0.25</v>
      </c>
      <c r="C911" s="20">
        <v>0</v>
      </c>
      <c r="D911" s="20">
        <v>-0.36</v>
      </c>
      <c r="E911" s="20">
        <v>0.184</v>
      </c>
      <c r="F911" s="20">
        <v>0</v>
      </c>
      <c r="G911" s="20">
        <v>-0.29199999999999998</v>
      </c>
      <c r="H911" s="20">
        <v>0.28375</v>
      </c>
      <c r="I911" s="20">
        <v>6.0999999999999999E-2</v>
      </c>
      <c r="J911" s="20">
        <v>-0.27600000000000002</v>
      </c>
      <c r="K911" s="20">
        <v>0.42465000000000003</v>
      </c>
      <c r="L911" s="20">
        <v>0.24440000000000001</v>
      </c>
      <c r="M911" s="20">
        <v>-0.217</v>
      </c>
      <c r="N911" s="20">
        <v>0.74970000000000003</v>
      </c>
      <c r="O911" s="20">
        <v>0.60529999999999995</v>
      </c>
      <c r="P911" s="20">
        <v>-0.22500000000000001</v>
      </c>
      <c r="Q911" s="20">
        <v>0.13800000000000001</v>
      </c>
      <c r="R911" s="20">
        <v>2.1999999999999999E-2</v>
      </c>
      <c r="S911" s="20">
        <v>0.92469999999999997</v>
      </c>
      <c r="T911" s="20">
        <v>-0.19500000000000001</v>
      </c>
      <c r="U911" s="20">
        <v>1.4853000000000001</v>
      </c>
      <c r="V911" s="20">
        <v>-2E-3</v>
      </c>
      <c r="W911" s="20">
        <v>1.8653999999999999</v>
      </c>
      <c r="X911" s="20">
        <v>0.14099999999999999</v>
      </c>
      <c r="Y911" s="20">
        <v>2.1214</v>
      </c>
      <c r="Z911" s="20">
        <v>0.48699999999999999</v>
      </c>
      <c r="AA911" s="20">
        <v>2.8818000000000001</v>
      </c>
      <c r="AB911" s="20">
        <v>1.107</v>
      </c>
    </row>
    <row r="912" spans="1:28">
      <c r="A912" s="2">
        <v>42156</v>
      </c>
      <c r="B912" s="20">
        <v>0.25</v>
      </c>
      <c r="C912" s="20">
        <v>0</v>
      </c>
      <c r="D912" s="20">
        <v>-0.35099999999999998</v>
      </c>
      <c r="E912" s="20">
        <v>0.183</v>
      </c>
      <c r="F912" s="20">
        <v>0</v>
      </c>
      <c r="G912" s="20">
        <v>-0.29599999999999999</v>
      </c>
      <c r="H912" s="20">
        <v>0.28249999999999997</v>
      </c>
      <c r="I912" s="20">
        <v>4.58E-2</v>
      </c>
      <c r="J912" s="20">
        <v>-0.28000000000000003</v>
      </c>
      <c r="K912" s="20">
        <v>0.42365000000000003</v>
      </c>
      <c r="L912" s="20">
        <v>0.24440000000000001</v>
      </c>
      <c r="M912" s="20">
        <v>-0.221</v>
      </c>
      <c r="N912" s="20">
        <v>0.74770000000000003</v>
      </c>
      <c r="O912" s="20">
        <v>0.64470000000000005</v>
      </c>
      <c r="P912" s="20">
        <v>-0.215</v>
      </c>
      <c r="Q912" s="20">
        <v>0.157</v>
      </c>
      <c r="R912" s="20">
        <v>2.8000000000000001E-2</v>
      </c>
      <c r="S912" s="20">
        <v>0.97840000000000005</v>
      </c>
      <c r="T912" s="20">
        <v>-0.185</v>
      </c>
      <c r="U912" s="20">
        <v>1.5457000000000001</v>
      </c>
      <c r="V912" s="20">
        <v>2.9000000000000001E-2</v>
      </c>
      <c r="W912" s="20">
        <v>1.9254</v>
      </c>
      <c r="X912" s="20">
        <v>0.17399999999999999</v>
      </c>
      <c r="Y912" s="20">
        <v>2.1794000000000002</v>
      </c>
      <c r="Z912" s="20">
        <v>0.54100000000000004</v>
      </c>
      <c r="AA912" s="20">
        <v>2.9337999999999997</v>
      </c>
      <c r="AB912" s="20">
        <v>1.147</v>
      </c>
    </row>
    <row r="913" spans="1:28">
      <c r="A913" s="2">
        <v>42157</v>
      </c>
      <c r="B913" s="20">
        <v>0.25</v>
      </c>
      <c r="C913" s="20">
        <v>1.01E-2</v>
      </c>
      <c r="D913" s="20">
        <v>-0.34200000000000003</v>
      </c>
      <c r="E913" s="20">
        <v>0.18479999999999999</v>
      </c>
      <c r="F913" s="20">
        <v>5.1000000000000004E-3</v>
      </c>
      <c r="G913" s="20">
        <v>-0.28999999999999998</v>
      </c>
      <c r="H913" s="20">
        <v>0.2787</v>
      </c>
      <c r="I913" s="20">
        <v>6.6100000000000006E-2</v>
      </c>
      <c r="J913" s="20">
        <v>-0.28399999999999997</v>
      </c>
      <c r="K913" s="20">
        <v>0.4219</v>
      </c>
      <c r="L913" s="20">
        <v>0.24440000000000001</v>
      </c>
      <c r="M913" s="20">
        <v>-0.215</v>
      </c>
      <c r="N913" s="20">
        <v>0.74995000000000001</v>
      </c>
      <c r="O913" s="20">
        <v>0.65269999999999995</v>
      </c>
      <c r="P913" s="20">
        <v>-0.19400000000000001</v>
      </c>
      <c r="Q913" s="20">
        <v>0.185</v>
      </c>
      <c r="R913" s="20">
        <v>4.2000000000000003E-2</v>
      </c>
      <c r="S913" s="20">
        <v>1.0026999999999999</v>
      </c>
      <c r="T913" s="20">
        <v>-0.14799999999999999</v>
      </c>
      <c r="U913" s="20">
        <v>1.6063000000000001</v>
      </c>
      <c r="V913" s="20">
        <v>0.10299999999999999</v>
      </c>
      <c r="W913" s="20">
        <v>2.0049000000000001</v>
      </c>
      <c r="X913" s="20">
        <v>0.28899999999999998</v>
      </c>
      <c r="Y913" s="20">
        <v>2.2624</v>
      </c>
      <c r="Z913" s="20">
        <v>0.71399999999999997</v>
      </c>
      <c r="AA913" s="20">
        <v>3.0143</v>
      </c>
      <c r="AB913" s="20">
        <v>1.3340000000000001</v>
      </c>
    </row>
    <row r="914" spans="1:28">
      <c r="A914" s="2">
        <v>42158</v>
      </c>
      <c r="B914" s="20">
        <v>0.25</v>
      </c>
      <c r="C914" s="20">
        <v>1.01E-2</v>
      </c>
      <c r="D914" s="20">
        <v>-0.36</v>
      </c>
      <c r="E914" s="20">
        <v>0.185</v>
      </c>
      <c r="F914" s="20">
        <v>1.0200000000000001E-2</v>
      </c>
      <c r="G914" s="20">
        <v>-0.28999999999999998</v>
      </c>
      <c r="H914" s="20">
        <v>0.2792</v>
      </c>
      <c r="I914" s="20">
        <v>6.0999999999999999E-2</v>
      </c>
      <c r="J914" s="20">
        <v>-0.28399999999999997</v>
      </c>
      <c r="K914" s="20">
        <v>0.4204</v>
      </c>
      <c r="L914" s="20">
        <v>0.2495</v>
      </c>
      <c r="M914" s="20">
        <v>-0.217</v>
      </c>
      <c r="N914" s="20">
        <v>0.74544999999999995</v>
      </c>
      <c r="O914" s="20">
        <v>0.67249999999999999</v>
      </c>
      <c r="P914" s="20">
        <v>-0.182</v>
      </c>
      <c r="Q914" s="20">
        <v>0.184</v>
      </c>
      <c r="R914" s="20">
        <v>4.2999999999999997E-2</v>
      </c>
      <c r="S914" s="20">
        <v>1.0459000000000001</v>
      </c>
      <c r="T914" s="20">
        <v>-0.113</v>
      </c>
      <c r="U914" s="20">
        <v>1.6869000000000001</v>
      </c>
      <c r="V914" s="20">
        <v>0.185</v>
      </c>
      <c r="W914" s="20">
        <v>2.1069</v>
      </c>
      <c r="X914" s="20">
        <v>0.40699999999999997</v>
      </c>
      <c r="Y914" s="20">
        <v>2.3641999999999999</v>
      </c>
      <c r="Z914" s="20">
        <v>0.88200000000000001</v>
      </c>
      <c r="AA914" s="20">
        <v>3.1021999999999998</v>
      </c>
      <c r="AB914" s="20">
        <v>1.516</v>
      </c>
    </row>
    <row r="915" spans="1:28">
      <c r="A915" s="2">
        <v>42159</v>
      </c>
      <c r="B915" s="20">
        <v>0.25</v>
      </c>
      <c r="C915" s="20">
        <v>1.01E-2</v>
      </c>
      <c r="D915" s="20">
        <v>-0.36</v>
      </c>
      <c r="E915" s="20">
        <v>0.18404999999999999</v>
      </c>
      <c r="F915" s="20">
        <v>1.0200000000000001E-2</v>
      </c>
      <c r="G915" s="20">
        <v>-0.29099999999999998</v>
      </c>
      <c r="H915" s="20">
        <v>0.27889999999999998</v>
      </c>
      <c r="I915" s="20">
        <v>6.6100000000000006E-2</v>
      </c>
      <c r="J915" s="20">
        <v>-0.28100000000000003</v>
      </c>
      <c r="K915" s="20">
        <v>0.42185</v>
      </c>
      <c r="L915" s="20">
        <v>0.2495</v>
      </c>
      <c r="M915" s="20">
        <v>-0.219</v>
      </c>
      <c r="N915" s="20">
        <v>0.74795</v>
      </c>
      <c r="O915" s="20">
        <v>0.66069999999999995</v>
      </c>
      <c r="P915" s="20">
        <v>-0.185</v>
      </c>
      <c r="Q915" s="20">
        <v>0.16600000000000001</v>
      </c>
      <c r="R915" s="20">
        <v>0.04</v>
      </c>
      <c r="S915" s="20">
        <v>1.0216000000000001</v>
      </c>
      <c r="T915" s="20">
        <v>-0.127</v>
      </c>
      <c r="U915" s="20">
        <v>1.6409</v>
      </c>
      <c r="V915" s="20">
        <v>0.16200000000000001</v>
      </c>
      <c r="W915" s="20">
        <v>2.0510999999999999</v>
      </c>
      <c r="X915" s="20">
        <v>0.379</v>
      </c>
      <c r="Y915" s="20">
        <v>2.3069999999999999</v>
      </c>
      <c r="Z915" s="20">
        <v>0.83799999999999997</v>
      </c>
      <c r="AA915" s="20">
        <v>3.0407000000000002</v>
      </c>
      <c r="AB915" s="20">
        <v>1.4889999999999999</v>
      </c>
    </row>
    <row r="916" spans="1:28">
      <c r="A916" s="2">
        <v>42160</v>
      </c>
      <c r="B916" s="20">
        <v>0.25</v>
      </c>
      <c r="C916" s="20">
        <v>5.1000000000000004E-3</v>
      </c>
      <c r="D916" s="20">
        <v>-0.372</v>
      </c>
      <c r="E916" s="20">
        <v>0.183</v>
      </c>
      <c r="F916" s="20">
        <v>1.5299999999999999E-2</v>
      </c>
      <c r="G916" s="20">
        <v>-0.29099999999999998</v>
      </c>
      <c r="H916" s="20">
        <v>0.28120000000000001</v>
      </c>
      <c r="I916" s="20">
        <v>7.1199999999999999E-2</v>
      </c>
      <c r="J916" s="20">
        <v>-0.28199999999999997</v>
      </c>
      <c r="K916" s="20">
        <v>0.4239</v>
      </c>
      <c r="L916" s="20">
        <v>0.25969999999999999</v>
      </c>
      <c r="M916" s="20">
        <v>-0.217</v>
      </c>
      <c r="N916" s="20">
        <v>0.74919999999999998</v>
      </c>
      <c r="O916" s="20">
        <v>0.7087</v>
      </c>
      <c r="P916" s="20">
        <v>-0.17799999999999999</v>
      </c>
      <c r="Q916" s="20">
        <v>0.193</v>
      </c>
      <c r="R916" s="20">
        <v>4.4999999999999998E-2</v>
      </c>
      <c r="S916" s="20">
        <v>1.0949</v>
      </c>
      <c r="T916" s="20">
        <v>-0.122</v>
      </c>
      <c r="U916" s="20">
        <v>1.7402</v>
      </c>
      <c r="V916" s="20">
        <v>0.17</v>
      </c>
      <c r="W916" s="20">
        <v>2.1585999999999999</v>
      </c>
      <c r="X916" s="20">
        <v>0.38700000000000001</v>
      </c>
      <c r="Y916" s="20">
        <v>2.4076</v>
      </c>
      <c r="Z916" s="20">
        <v>0.84399999999999997</v>
      </c>
      <c r="AA916" s="20">
        <v>3.1135999999999999</v>
      </c>
      <c r="AB916" s="20">
        <v>1.5190000000000001</v>
      </c>
    </row>
    <row r="917" spans="1:28">
      <c r="A917" s="2">
        <v>42163</v>
      </c>
      <c r="B917" s="20">
        <v>0.25</v>
      </c>
      <c r="C917" s="20">
        <v>1.01E-2</v>
      </c>
      <c r="D917" s="20">
        <v>-0.32900000000000001</v>
      </c>
      <c r="E917" s="20">
        <v>0.18540000000000001</v>
      </c>
      <c r="F917" s="20">
        <v>1.0200000000000001E-2</v>
      </c>
      <c r="G917" s="20">
        <v>-0.25</v>
      </c>
      <c r="H917" s="20">
        <v>0.28220000000000001</v>
      </c>
      <c r="I917" s="20">
        <v>7.1199999999999999E-2</v>
      </c>
      <c r="J917" s="20">
        <v>-0.24299999999999999</v>
      </c>
      <c r="K917" s="20">
        <v>0.43340000000000001</v>
      </c>
      <c r="L917" s="20">
        <v>0.2495</v>
      </c>
      <c r="M917" s="20">
        <v>-0.21299999999999999</v>
      </c>
      <c r="N917" s="20">
        <v>0.7722</v>
      </c>
      <c r="O917" s="20">
        <v>0.68079999999999996</v>
      </c>
      <c r="P917" s="20">
        <v>-0.16800000000000001</v>
      </c>
      <c r="Q917" s="20">
        <v>0.186</v>
      </c>
      <c r="R917" s="20">
        <v>5.0999999999999997E-2</v>
      </c>
      <c r="S917" s="20">
        <v>1.0624</v>
      </c>
      <c r="T917" s="20">
        <v>-0.113</v>
      </c>
      <c r="U917" s="20">
        <v>1.7055</v>
      </c>
      <c r="V917" s="20">
        <v>0.183</v>
      </c>
      <c r="W917" s="20">
        <v>2.1219999999999999</v>
      </c>
      <c r="X917" s="20">
        <v>0.41299999999999998</v>
      </c>
      <c r="Y917" s="20">
        <v>2.3824000000000001</v>
      </c>
      <c r="Z917" s="20">
        <v>0.879</v>
      </c>
      <c r="AA917" s="20">
        <v>3.1143999999999998</v>
      </c>
      <c r="AB917" s="20">
        <v>1.5669999999999999</v>
      </c>
    </row>
    <row r="918" spans="1:28">
      <c r="A918" s="2">
        <v>42164</v>
      </c>
      <c r="B918" s="20">
        <v>0.25</v>
      </c>
      <c r="C918" s="20">
        <v>5.1000000000000004E-3</v>
      </c>
      <c r="D918" s="20">
        <v>-0.312</v>
      </c>
      <c r="E918" s="20">
        <v>0.1875</v>
      </c>
      <c r="F918" s="20">
        <v>1.0200000000000001E-2</v>
      </c>
      <c r="G918" s="20">
        <v>-0.245</v>
      </c>
      <c r="H918" s="20">
        <v>0.28549999999999998</v>
      </c>
      <c r="I918" s="20">
        <v>7.6100000000000001E-2</v>
      </c>
      <c r="J918" s="20">
        <v>-0.23799999999999999</v>
      </c>
      <c r="K918" s="20">
        <v>0.43795000000000001</v>
      </c>
      <c r="L918" s="20">
        <v>0.2495</v>
      </c>
      <c r="M918" s="20">
        <v>-0.21</v>
      </c>
      <c r="N918" s="20">
        <v>0.76819999999999999</v>
      </c>
      <c r="O918" s="20">
        <v>0.71689999999999998</v>
      </c>
      <c r="P918" s="20">
        <v>-0.159</v>
      </c>
      <c r="Q918" s="20">
        <v>0.182</v>
      </c>
      <c r="R918" s="20">
        <v>5.8999999999999997E-2</v>
      </c>
      <c r="S918" s="20">
        <v>1.1059000000000001</v>
      </c>
      <c r="T918" s="20">
        <v>-9.0999999999999998E-2</v>
      </c>
      <c r="U918" s="20">
        <v>1.7537</v>
      </c>
      <c r="V918" s="20">
        <v>0.22800000000000001</v>
      </c>
      <c r="W918" s="20">
        <v>2.1734999999999998</v>
      </c>
      <c r="X918" s="20">
        <v>0.47499999999999998</v>
      </c>
      <c r="Y918" s="20">
        <v>2.4384000000000001</v>
      </c>
      <c r="Z918" s="20">
        <v>0.95</v>
      </c>
      <c r="AA918" s="20">
        <v>3.1663000000000001</v>
      </c>
      <c r="AB918" s="20">
        <v>1.655</v>
      </c>
    </row>
    <row r="919" spans="1:28">
      <c r="A919" s="2">
        <v>42165</v>
      </c>
      <c r="B919" s="20">
        <v>0.25</v>
      </c>
      <c r="C919" s="20">
        <v>5.1000000000000004E-3</v>
      </c>
      <c r="D919" s="20">
        <v>-0.311</v>
      </c>
      <c r="E919" s="20">
        <v>0.18875</v>
      </c>
      <c r="F919" s="20">
        <v>1.5299999999999999E-2</v>
      </c>
      <c r="G919" s="20">
        <v>-0.251</v>
      </c>
      <c r="H919" s="20">
        <v>0.28784999999999999</v>
      </c>
      <c r="I919" s="20">
        <v>9.1300000000000006E-2</v>
      </c>
      <c r="J919" s="20">
        <v>-0.24099999999999999</v>
      </c>
      <c r="K919" s="20">
        <v>0.44155</v>
      </c>
      <c r="L919" s="20">
        <v>0.25459999999999999</v>
      </c>
      <c r="M919" s="20">
        <v>-0.20799999999999999</v>
      </c>
      <c r="N919" s="20">
        <v>0.78195000000000003</v>
      </c>
      <c r="O919" s="20">
        <v>0.72499999999999998</v>
      </c>
      <c r="P919" s="20">
        <v>-0.16400000000000001</v>
      </c>
      <c r="Q919" s="20">
        <v>0.186</v>
      </c>
      <c r="R919" s="20">
        <v>6.6000000000000003E-2</v>
      </c>
      <c r="S919" s="20">
        <v>1.1435999999999999</v>
      </c>
      <c r="T919" s="20">
        <v>-0.10199999999999999</v>
      </c>
      <c r="U919" s="20">
        <v>1.7854000000000001</v>
      </c>
      <c r="V919" s="20">
        <v>0.222</v>
      </c>
      <c r="W919" s="20">
        <v>2.2105000000000001</v>
      </c>
      <c r="X919" s="20">
        <v>0.48299999999999998</v>
      </c>
      <c r="Y919" s="20">
        <v>2.4838</v>
      </c>
      <c r="Z919" s="20">
        <v>0.98099999999999998</v>
      </c>
      <c r="AA919" s="20">
        <v>3.2156000000000002</v>
      </c>
      <c r="AB919" s="20">
        <v>1.702</v>
      </c>
    </row>
    <row r="920" spans="1:28">
      <c r="A920" s="2">
        <v>42166</v>
      </c>
      <c r="B920" s="20">
        <v>0.25</v>
      </c>
      <c r="C920" s="20">
        <v>-5.1000000000000004E-3</v>
      </c>
      <c r="D920" s="20">
        <v>-0.33600000000000002</v>
      </c>
      <c r="E920" s="20">
        <v>0.1855</v>
      </c>
      <c r="F920" s="20">
        <v>1.0200000000000001E-2</v>
      </c>
      <c r="G920" s="20">
        <v>-0.25900000000000001</v>
      </c>
      <c r="H920" s="20">
        <v>0.28584999999999999</v>
      </c>
      <c r="I920" s="20">
        <v>9.64E-2</v>
      </c>
      <c r="J920" s="20">
        <v>-0.23499999999999999</v>
      </c>
      <c r="K920" s="20">
        <v>0.44479999999999997</v>
      </c>
      <c r="L920" s="20">
        <v>0.25459999999999999</v>
      </c>
      <c r="M920" s="20">
        <v>-0.21299999999999999</v>
      </c>
      <c r="N920" s="20">
        <v>0.78795000000000004</v>
      </c>
      <c r="O920" s="20">
        <v>0.71309999999999996</v>
      </c>
      <c r="P920" s="20">
        <v>-0.16900000000000001</v>
      </c>
      <c r="Q920" s="20">
        <v>0.2</v>
      </c>
      <c r="R920" s="20">
        <v>6.7000000000000004E-2</v>
      </c>
      <c r="S920" s="20">
        <v>1.1144000000000001</v>
      </c>
      <c r="T920" s="20">
        <v>-0.11899999999999999</v>
      </c>
      <c r="U920" s="20">
        <v>1.7257</v>
      </c>
      <c r="V920" s="20">
        <v>0.185</v>
      </c>
      <c r="W920" s="20">
        <v>2.1246999999999998</v>
      </c>
      <c r="X920" s="20">
        <v>0.42099999999999999</v>
      </c>
      <c r="Y920" s="20">
        <v>2.3772000000000002</v>
      </c>
      <c r="Z920" s="20">
        <v>0.88400000000000001</v>
      </c>
      <c r="AA920" s="20">
        <v>3.0956999999999999</v>
      </c>
      <c r="AB920" s="20">
        <v>1.5880000000000001</v>
      </c>
    </row>
    <row r="921" spans="1:28">
      <c r="A921" s="2">
        <v>42167</v>
      </c>
      <c r="B921" s="20">
        <v>0.25</v>
      </c>
      <c r="C921" s="20">
        <v>0</v>
      </c>
      <c r="D921" s="20">
        <v>-0.32900000000000001</v>
      </c>
      <c r="E921" s="20">
        <v>0.18475</v>
      </c>
      <c r="F921" s="20">
        <v>5.1000000000000004E-3</v>
      </c>
      <c r="G921" s="20">
        <v>-0.254</v>
      </c>
      <c r="H921" s="20">
        <v>0.28605000000000003</v>
      </c>
      <c r="I921" s="20">
        <v>9.1300000000000006E-2</v>
      </c>
      <c r="J921" s="20">
        <v>-0.23499999999999999</v>
      </c>
      <c r="K921" s="20">
        <v>0.44840000000000002</v>
      </c>
      <c r="L921" s="20">
        <v>0.25459999999999999</v>
      </c>
      <c r="M921" s="20">
        <v>-0.214</v>
      </c>
      <c r="N921" s="20">
        <v>0.79079999999999995</v>
      </c>
      <c r="O921" s="20">
        <v>0.72560000000000002</v>
      </c>
      <c r="P921" s="20">
        <v>-0.184</v>
      </c>
      <c r="Q921" s="20">
        <v>0.29299999999999998</v>
      </c>
      <c r="R921" s="20">
        <v>0.11799999999999999</v>
      </c>
      <c r="S921" s="20">
        <v>1.1355999999999999</v>
      </c>
      <c r="T921" s="20">
        <v>-0.13700000000000001</v>
      </c>
      <c r="U921" s="20">
        <v>1.7444</v>
      </c>
      <c r="V921" s="20">
        <v>0.155</v>
      </c>
      <c r="W921" s="20">
        <v>2.1446000000000001</v>
      </c>
      <c r="X921" s="20">
        <v>0.38500000000000001</v>
      </c>
      <c r="Y921" s="20">
        <v>2.3917999999999999</v>
      </c>
      <c r="Z921" s="20">
        <v>0.83399999999999996</v>
      </c>
      <c r="AA921" s="20">
        <v>3.1030000000000002</v>
      </c>
      <c r="AB921" s="20">
        <v>1.542</v>
      </c>
    </row>
    <row r="922" spans="1:28">
      <c r="A922" s="2">
        <v>42170</v>
      </c>
      <c r="B922" s="20">
        <v>0.25</v>
      </c>
      <c r="C922" s="20">
        <v>-5.1000000000000004E-3</v>
      </c>
      <c r="D922" s="20">
        <v>-0.34100000000000003</v>
      </c>
      <c r="E922" s="20">
        <v>0.18525</v>
      </c>
      <c r="F922" s="20">
        <v>5.1000000000000004E-3</v>
      </c>
      <c r="G922" s="20">
        <v>-0.27700000000000002</v>
      </c>
      <c r="H922" s="20">
        <v>0.28325</v>
      </c>
      <c r="I922" s="20">
        <v>9.1300000000000006E-2</v>
      </c>
      <c r="J922" s="20">
        <v>-0.24099999999999999</v>
      </c>
      <c r="K922" s="20">
        <v>0.44985000000000003</v>
      </c>
      <c r="L922" s="20">
        <v>0.2495</v>
      </c>
      <c r="M922" s="20">
        <v>-0.216</v>
      </c>
      <c r="N922" s="20">
        <v>0.79185000000000005</v>
      </c>
      <c r="O922" s="20">
        <v>0.70150000000000001</v>
      </c>
      <c r="P922" s="20">
        <v>-0.185</v>
      </c>
      <c r="Q922" s="20">
        <v>0.44900000000000001</v>
      </c>
      <c r="R922" s="20">
        <v>0.44600000000000001</v>
      </c>
      <c r="S922" s="20">
        <v>1.1036999999999999</v>
      </c>
      <c r="T922" s="20">
        <v>-0.13700000000000001</v>
      </c>
      <c r="U922" s="20">
        <v>1.7013</v>
      </c>
      <c r="V922" s="20">
        <v>0.156</v>
      </c>
      <c r="W922" s="20">
        <v>2.1006</v>
      </c>
      <c r="X922" s="20">
        <v>0.38200000000000001</v>
      </c>
      <c r="Y922" s="20">
        <v>2.3559000000000001</v>
      </c>
      <c r="Z922" s="20">
        <v>0.82499999999999996</v>
      </c>
      <c r="AA922" s="20">
        <v>3.0851000000000002</v>
      </c>
      <c r="AB922" s="20">
        <v>1.5169999999999999</v>
      </c>
    </row>
    <row r="923" spans="1:28">
      <c r="A923" s="2">
        <v>42171</v>
      </c>
      <c r="B923" s="20">
        <v>0.25</v>
      </c>
      <c r="C923" s="20">
        <v>-5.1000000000000004E-3</v>
      </c>
      <c r="D923" s="20">
        <v>-0.34699999999999998</v>
      </c>
      <c r="E923" s="20">
        <v>0.185</v>
      </c>
      <c r="F923" s="20">
        <v>5.1000000000000004E-3</v>
      </c>
      <c r="G923" s="20">
        <v>-0.26400000000000001</v>
      </c>
      <c r="H923" s="20">
        <v>0.28625</v>
      </c>
      <c r="I923" s="20">
        <v>0.1017</v>
      </c>
      <c r="J923" s="20">
        <v>-0.24</v>
      </c>
      <c r="K923" s="20">
        <v>0.45184999999999997</v>
      </c>
      <c r="L923" s="20">
        <v>0.2495</v>
      </c>
      <c r="M923" s="20">
        <v>-0.216</v>
      </c>
      <c r="N923" s="20">
        <v>0.78959999999999997</v>
      </c>
      <c r="O923" s="20">
        <v>0.6855</v>
      </c>
      <c r="P923" s="20">
        <v>-0.19500000000000001</v>
      </c>
      <c r="Q923" s="20">
        <v>0.44400000000000001</v>
      </c>
      <c r="R923" s="20">
        <v>0.46600000000000003</v>
      </c>
      <c r="S923" s="20">
        <v>1.0770999999999999</v>
      </c>
      <c r="T923" s="20">
        <v>-0.153</v>
      </c>
      <c r="U923" s="20">
        <v>1.6598999999999999</v>
      </c>
      <c r="V923" s="20">
        <v>0.13500000000000001</v>
      </c>
      <c r="W923" s="20">
        <v>2.0590999999999999</v>
      </c>
      <c r="X923" s="20">
        <v>0.36</v>
      </c>
      <c r="Y923" s="20">
        <v>2.3092999999999999</v>
      </c>
      <c r="Z923" s="20">
        <v>0.79800000000000004</v>
      </c>
      <c r="AA923" s="20">
        <v>3.0407000000000002</v>
      </c>
      <c r="AB923" s="20">
        <v>1.502</v>
      </c>
    </row>
    <row r="924" spans="1:28">
      <c r="A924" s="2">
        <v>42172</v>
      </c>
      <c r="B924" s="20">
        <v>0.25</v>
      </c>
      <c r="C924" s="20">
        <v>-5.1000000000000004E-3</v>
      </c>
      <c r="D924" s="20">
        <v>-0.30499999999999999</v>
      </c>
      <c r="E924" s="20">
        <v>0.1875</v>
      </c>
      <c r="F924" s="20">
        <v>0</v>
      </c>
      <c r="G924" s="20">
        <v>-0.26700000000000002</v>
      </c>
      <c r="H924" s="20">
        <v>0.28570000000000001</v>
      </c>
      <c r="I924" s="20">
        <v>9.1499999999999998E-2</v>
      </c>
      <c r="J924" s="20">
        <v>-0.24199999999999999</v>
      </c>
      <c r="K924" s="20">
        <v>0.45205000000000001</v>
      </c>
      <c r="L924" s="20">
        <v>0.23419999999999999</v>
      </c>
      <c r="M924" s="20">
        <v>-0.21299999999999999</v>
      </c>
      <c r="N924" s="20">
        <v>0.79135</v>
      </c>
      <c r="O924" s="20">
        <v>0.6492</v>
      </c>
      <c r="P924" s="20">
        <v>-0.19500000000000001</v>
      </c>
      <c r="Q924" s="20">
        <v>0.40200000000000002</v>
      </c>
      <c r="R924" s="20">
        <v>0.435</v>
      </c>
      <c r="S924" s="20">
        <v>1.0293000000000001</v>
      </c>
      <c r="T924" s="20">
        <v>-0.15</v>
      </c>
      <c r="U924" s="20">
        <v>1.6252</v>
      </c>
      <c r="V924" s="20">
        <v>0.13500000000000001</v>
      </c>
      <c r="W924" s="20">
        <v>2.0421</v>
      </c>
      <c r="X924" s="20">
        <v>0.36599999999999999</v>
      </c>
      <c r="Y924" s="20">
        <v>2.3165</v>
      </c>
      <c r="Z924" s="20">
        <v>0.80800000000000005</v>
      </c>
      <c r="AA924" s="20">
        <v>3.0931999999999999</v>
      </c>
      <c r="AB924" s="20">
        <v>1.516</v>
      </c>
    </row>
    <row r="925" spans="1:28">
      <c r="A925" s="2">
        <v>42173</v>
      </c>
      <c r="B925" s="20">
        <v>0.25</v>
      </c>
      <c r="C925" s="20">
        <v>-1.01E-2</v>
      </c>
      <c r="D925" s="20">
        <v>-0.28999999999999998</v>
      </c>
      <c r="E925" s="20">
        <v>0.18675</v>
      </c>
      <c r="F925" s="20">
        <v>0</v>
      </c>
      <c r="G925" s="20">
        <v>-0.26800000000000002</v>
      </c>
      <c r="H925" s="20">
        <v>0.28079999999999999</v>
      </c>
      <c r="I925" s="20">
        <v>6.6100000000000006E-2</v>
      </c>
      <c r="J925" s="20">
        <v>-0.24099999999999999</v>
      </c>
      <c r="K925" s="20">
        <v>0.44340000000000002</v>
      </c>
      <c r="L925" s="20">
        <v>0.21890000000000001</v>
      </c>
      <c r="M925" s="20">
        <v>-0.22</v>
      </c>
      <c r="N925" s="20">
        <v>0.76634999999999998</v>
      </c>
      <c r="O925" s="20">
        <v>0.6331</v>
      </c>
      <c r="P925" s="20">
        <v>-0.19900000000000001</v>
      </c>
      <c r="Q925" s="20">
        <v>0.372</v>
      </c>
      <c r="R925" s="20">
        <v>0.41</v>
      </c>
      <c r="S925" s="20">
        <v>1.0133000000000001</v>
      </c>
      <c r="T925" s="20">
        <v>-0.153</v>
      </c>
      <c r="U925" s="20">
        <v>1.6253</v>
      </c>
      <c r="V925" s="20">
        <v>0.13500000000000001</v>
      </c>
      <c r="W925" s="20">
        <v>2.0592000000000001</v>
      </c>
      <c r="X925" s="20">
        <v>0.36799999999999999</v>
      </c>
      <c r="Y925" s="20">
        <v>2.3345000000000002</v>
      </c>
      <c r="Z925" s="20">
        <v>0.80800000000000005</v>
      </c>
      <c r="AA925" s="20">
        <v>3.1292</v>
      </c>
      <c r="AB925" s="20">
        <v>1.5049999999999999</v>
      </c>
    </row>
    <row r="926" spans="1:28">
      <c r="A926" s="2">
        <v>42174</v>
      </c>
      <c r="B926" s="20">
        <v>0.25</v>
      </c>
      <c r="C926" s="20">
        <v>-5.1000000000000004E-3</v>
      </c>
      <c r="D926" s="20">
        <v>-0.30299999999999999</v>
      </c>
      <c r="E926" s="20">
        <v>0.187</v>
      </c>
      <c r="F926" s="20">
        <v>0</v>
      </c>
      <c r="G926" s="20">
        <v>-0.25800000000000001</v>
      </c>
      <c r="H926" s="20">
        <v>0.28129999999999999</v>
      </c>
      <c r="I926" s="20">
        <v>5.0799999999999998E-2</v>
      </c>
      <c r="J926" s="20">
        <v>-0.23100000000000001</v>
      </c>
      <c r="K926" s="20">
        <v>0.44364999999999999</v>
      </c>
      <c r="L926" s="20">
        <v>0.21890000000000001</v>
      </c>
      <c r="M926" s="20">
        <v>-0.224</v>
      </c>
      <c r="N926" s="20">
        <v>0.76659999999999995</v>
      </c>
      <c r="O926" s="20">
        <v>0.6169</v>
      </c>
      <c r="P926" s="20">
        <v>-0.20399999999999999</v>
      </c>
      <c r="Q926" s="20">
        <v>0.38300000000000001</v>
      </c>
      <c r="R926" s="20">
        <v>0.40899999999999997</v>
      </c>
      <c r="S926" s="20">
        <v>0.98370000000000002</v>
      </c>
      <c r="T926" s="20">
        <v>-0.16700000000000001</v>
      </c>
      <c r="U926" s="20">
        <v>1.5709</v>
      </c>
      <c r="V926" s="20">
        <v>0.104</v>
      </c>
      <c r="W926" s="20">
        <v>1.9863</v>
      </c>
      <c r="X926" s="20">
        <v>0.33</v>
      </c>
      <c r="Y926" s="20">
        <v>2.2576999999999998</v>
      </c>
      <c r="Z926" s="20">
        <v>0.752</v>
      </c>
      <c r="AA926" s="20">
        <v>3.0470999999999999</v>
      </c>
      <c r="AB926" s="20">
        <v>1.4530000000000001</v>
      </c>
    </row>
    <row r="927" spans="1:28">
      <c r="A927" s="2">
        <v>42177</v>
      </c>
      <c r="B927" s="20">
        <v>0.25</v>
      </c>
      <c r="C927" s="20">
        <v>-2.0299999999999999E-2</v>
      </c>
      <c r="D927" s="20">
        <v>-0.3</v>
      </c>
      <c r="E927" s="20">
        <v>0.187</v>
      </c>
      <c r="F927" s="20">
        <v>0</v>
      </c>
      <c r="G927" s="20">
        <v>-0.24399999999999999</v>
      </c>
      <c r="H927" s="20">
        <v>0.28225</v>
      </c>
      <c r="I927" s="20">
        <v>4.58E-2</v>
      </c>
      <c r="J927" s="20">
        <v>-0.24</v>
      </c>
      <c r="K927" s="20">
        <v>0.44405</v>
      </c>
      <c r="L927" s="20">
        <v>0.2291</v>
      </c>
      <c r="M927" s="20">
        <v>-0.217</v>
      </c>
      <c r="N927" s="20">
        <v>0.76600000000000001</v>
      </c>
      <c r="O927" s="20">
        <v>0.65749999999999997</v>
      </c>
      <c r="P927" s="20">
        <v>-0.189</v>
      </c>
      <c r="Q927" s="20">
        <v>0.30499999999999999</v>
      </c>
      <c r="R927" s="20">
        <v>0.30599999999999999</v>
      </c>
      <c r="S927" s="20">
        <v>1.0475000000000001</v>
      </c>
      <c r="T927" s="20">
        <v>-0.14000000000000001</v>
      </c>
      <c r="U927" s="20">
        <v>1.6671</v>
      </c>
      <c r="V927" s="20">
        <v>0.16500000000000001</v>
      </c>
      <c r="W927" s="20">
        <v>2.0987</v>
      </c>
      <c r="X927" s="20">
        <v>0.42</v>
      </c>
      <c r="Y927" s="20">
        <v>2.3725000000000001</v>
      </c>
      <c r="Z927" s="20">
        <v>0.88400000000000001</v>
      </c>
      <c r="AA927" s="20">
        <v>3.1606000000000001</v>
      </c>
      <c r="AB927" s="20">
        <v>1.6179999999999999</v>
      </c>
    </row>
    <row r="928" spans="1:28">
      <c r="A928" s="2">
        <v>42178</v>
      </c>
      <c r="B928" s="20">
        <v>0.25</v>
      </c>
      <c r="C928" s="20">
        <v>-2.0299999999999999E-2</v>
      </c>
      <c r="D928" s="20">
        <v>-0.30599999999999999</v>
      </c>
      <c r="E928" s="20">
        <v>0.187</v>
      </c>
      <c r="F928" s="20">
        <v>5.1000000000000004E-3</v>
      </c>
      <c r="G928" s="20">
        <v>-0.23799999999999999</v>
      </c>
      <c r="H928" s="20">
        <v>0.28075</v>
      </c>
      <c r="I928" s="20">
        <v>8.14E-2</v>
      </c>
      <c r="J928" s="20">
        <v>-0.252</v>
      </c>
      <c r="K928" s="20">
        <v>0.44379999999999997</v>
      </c>
      <c r="L928" s="20">
        <v>0.2495</v>
      </c>
      <c r="M928" s="20">
        <v>-0.217</v>
      </c>
      <c r="N928" s="20">
        <v>0.76875000000000004</v>
      </c>
      <c r="O928" s="20">
        <v>0.67789999999999995</v>
      </c>
      <c r="P928" s="20">
        <v>-0.189</v>
      </c>
      <c r="Q928" s="20">
        <v>0.252</v>
      </c>
      <c r="R928" s="20">
        <v>0.249</v>
      </c>
      <c r="S928" s="20">
        <v>1.0634999999999999</v>
      </c>
      <c r="T928" s="20">
        <v>-0.14899999999999999</v>
      </c>
      <c r="U928" s="20">
        <v>1.6955</v>
      </c>
      <c r="V928" s="20">
        <v>0.15</v>
      </c>
      <c r="W928" s="20">
        <v>2.1330999999999998</v>
      </c>
      <c r="X928" s="20">
        <v>0.40400000000000003</v>
      </c>
      <c r="Y928" s="20">
        <v>2.4087000000000001</v>
      </c>
      <c r="Z928" s="20">
        <v>0.872</v>
      </c>
      <c r="AA928" s="20">
        <v>3.1964000000000001</v>
      </c>
      <c r="AB928" s="20">
        <v>1.6280000000000001</v>
      </c>
    </row>
    <row r="929" spans="1:28">
      <c r="A929" s="2">
        <v>42179</v>
      </c>
      <c r="B929" s="20">
        <v>0.25</v>
      </c>
      <c r="C929" s="20">
        <v>-5.1000000000000004E-3</v>
      </c>
      <c r="D929" s="20">
        <v>-0.29399999999999998</v>
      </c>
      <c r="E929" s="20">
        <v>0.1865</v>
      </c>
      <c r="F929" s="20">
        <v>0</v>
      </c>
      <c r="G929" s="20">
        <v>-0.25</v>
      </c>
      <c r="H929" s="20">
        <v>0.28075</v>
      </c>
      <c r="I929" s="20">
        <v>7.1199999999999999E-2</v>
      </c>
      <c r="J929" s="20">
        <v>-0.255</v>
      </c>
      <c r="K929" s="20">
        <v>0.44679999999999997</v>
      </c>
      <c r="L929" s="20">
        <v>0.2853</v>
      </c>
      <c r="M929" s="20">
        <v>-0.218</v>
      </c>
      <c r="N929" s="20">
        <v>0.77575000000000005</v>
      </c>
      <c r="O929" s="20">
        <v>0.68020000000000003</v>
      </c>
      <c r="P929" s="20">
        <v>-0.19700000000000001</v>
      </c>
      <c r="Q929" s="20">
        <v>0.28699999999999998</v>
      </c>
      <c r="R929" s="20">
        <v>0.29299999999999998</v>
      </c>
      <c r="S929" s="20">
        <v>1.0394000000000001</v>
      </c>
      <c r="T929" s="20">
        <v>-0.153</v>
      </c>
      <c r="U929" s="20">
        <v>1.6656</v>
      </c>
      <c r="V929" s="20">
        <v>0.13900000000000001</v>
      </c>
      <c r="W929" s="20">
        <v>2.0964</v>
      </c>
      <c r="X929" s="20">
        <v>0.38200000000000001</v>
      </c>
      <c r="Y929" s="20">
        <v>2.3672</v>
      </c>
      <c r="Z929" s="20">
        <v>0.84399999999999997</v>
      </c>
      <c r="AA929" s="20">
        <v>3.1457999999999999</v>
      </c>
      <c r="AB929" s="20">
        <v>1.605</v>
      </c>
    </row>
    <row r="930" spans="1:28">
      <c r="A930" s="2">
        <v>42180</v>
      </c>
      <c r="B930" s="20">
        <v>0.25</v>
      </c>
      <c r="C930" s="20">
        <v>-2.0299999999999999E-2</v>
      </c>
      <c r="D930" s="20">
        <v>-0.29299999999999998</v>
      </c>
      <c r="E930" s="20">
        <v>0.186</v>
      </c>
      <c r="F930" s="20">
        <v>0</v>
      </c>
      <c r="G930" s="20">
        <v>-0.246</v>
      </c>
      <c r="H930" s="20">
        <v>0.28199999999999997</v>
      </c>
      <c r="I930" s="20">
        <v>6.0999999999999999E-2</v>
      </c>
      <c r="J930" s="20">
        <v>-0.26400000000000001</v>
      </c>
      <c r="K930" s="20">
        <v>0.44705</v>
      </c>
      <c r="L930" s="20">
        <v>0.2802</v>
      </c>
      <c r="M930" s="20">
        <v>-0.20200000000000001</v>
      </c>
      <c r="N930" s="20">
        <v>0.77424999999999999</v>
      </c>
      <c r="O930" s="20">
        <v>0.68799999999999994</v>
      </c>
      <c r="P930" s="20">
        <v>-0.2</v>
      </c>
      <c r="Q930" s="20">
        <v>0.253</v>
      </c>
      <c r="R930" s="20">
        <v>0.253</v>
      </c>
      <c r="S930" s="20">
        <v>1.0580000000000001</v>
      </c>
      <c r="T930" s="20">
        <v>-0.161</v>
      </c>
      <c r="U930" s="20">
        <v>1.7101</v>
      </c>
      <c r="V930" s="20">
        <v>0.13300000000000001</v>
      </c>
      <c r="W930" s="20">
        <v>2.1309</v>
      </c>
      <c r="X930" s="20">
        <v>0.38600000000000001</v>
      </c>
      <c r="Y930" s="20">
        <v>2.4087999999999998</v>
      </c>
      <c r="Z930" s="20">
        <v>0.86199999999999999</v>
      </c>
      <c r="AA930" s="20">
        <v>3.1756000000000002</v>
      </c>
      <c r="AB930" s="20">
        <v>1.649</v>
      </c>
    </row>
    <row r="931" spans="1:28">
      <c r="A931" s="2">
        <v>42181</v>
      </c>
      <c r="B931" s="20">
        <v>0.25</v>
      </c>
      <c r="C931" s="20">
        <v>-5.1000000000000004E-3</v>
      </c>
      <c r="D931" s="20">
        <v>-0.26400000000000001</v>
      </c>
      <c r="E931" s="20">
        <v>0.18659999999999999</v>
      </c>
      <c r="F931" s="20">
        <v>0</v>
      </c>
      <c r="G931" s="20">
        <v>-0.26300000000000001</v>
      </c>
      <c r="H931" s="20">
        <v>0.28175</v>
      </c>
      <c r="I931" s="20">
        <v>6.6100000000000006E-2</v>
      </c>
      <c r="J931" s="20">
        <v>-0.255</v>
      </c>
      <c r="K931" s="20">
        <v>0.44640000000000002</v>
      </c>
      <c r="L931" s="20">
        <v>0.2802</v>
      </c>
      <c r="M931" s="20">
        <v>-0.219</v>
      </c>
      <c r="N931" s="20">
        <v>0.77649999999999997</v>
      </c>
      <c r="O931" s="20">
        <v>0.7117</v>
      </c>
      <c r="P931" s="20">
        <v>-0.191</v>
      </c>
      <c r="Q931" s="20">
        <v>0.29099999999999998</v>
      </c>
      <c r="R931" s="20">
        <v>0.28699999999999998</v>
      </c>
      <c r="S931" s="20">
        <v>1.0872999999999999</v>
      </c>
      <c r="T931" s="20">
        <v>-0.14399999999999999</v>
      </c>
      <c r="U931" s="20">
        <v>1.7544999999999999</v>
      </c>
      <c r="V931" s="20">
        <v>0.16900000000000001</v>
      </c>
      <c r="W931" s="20">
        <v>2.2000000000000002</v>
      </c>
      <c r="X931" s="20">
        <v>0.433</v>
      </c>
      <c r="Y931" s="20">
        <v>2.4725999999999999</v>
      </c>
      <c r="Z931" s="20">
        <v>0.92200000000000004</v>
      </c>
      <c r="AA931" s="20">
        <v>3.2402000000000002</v>
      </c>
      <c r="AB931" s="20">
        <v>1.7189999999999999</v>
      </c>
    </row>
    <row r="932" spans="1:28">
      <c r="A932" s="2">
        <v>42184</v>
      </c>
      <c r="B932" s="20">
        <v>0.25</v>
      </c>
      <c r="C932" s="20">
        <v>-1.52E-2</v>
      </c>
      <c r="D932" s="20">
        <v>-0.34699999999999998</v>
      </c>
      <c r="E932" s="20">
        <v>0.18659999999999999</v>
      </c>
      <c r="F932" s="20">
        <v>0</v>
      </c>
      <c r="G932" s="20">
        <v>-0.28999999999999998</v>
      </c>
      <c r="H932" s="20">
        <v>0.28370000000000001</v>
      </c>
      <c r="I932" s="20">
        <v>8.14E-2</v>
      </c>
      <c r="J932" s="20">
        <v>-0.26200000000000001</v>
      </c>
      <c r="K932" s="20">
        <v>0.44285000000000002</v>
      </c>
      <c r="L932" s="20">
        <v>0.25969999999999999</v>
      </c>
      <c r="M932" s="20">
        <v>-0.22800000000000001</v>
      </c>
      <c r="N932" s="20">
        <v>0.76600000000000001</v>
      </c>
      <c r="O932" s="20">
        <v>0.63290000000000002</v>
      </c>
      <c r="P932" s="20">
        <v>-0.214</v>
      </c>
      <c r="Q932" s="20">
        <v>0.44600000000000001</v>
      </c>
      <c r="R932" s="20">
        <v>0.45</v>
      </c>
      <c r="S932" s="20">
        <v>0.97729999999999995</v>
      </c>
      <c r="T932" s="20">
        <v>-0.17799999999999999</v>
      </c>
      <c r="U932" s="20">
        <v>1.6217000000000001</v>
      </c>
      <c r="V932" s="20">
        <v>0.11</v>
      </c>
      <c r="W932" s="20">
        <v>2.0503999999999998</v>
      </c>
      <c r="X932" s="20">
        <v>0.34200000000000003</v>
      </c>
      <c r="Y932" s="20">
        <v>2.3241999999999998</v>
      </c>
      <c r="Z932" s="20">
        <v>0.79600000000000004</v>
      </c>
      <c r="AA932" s="20">
        <v>3.0998000000000001</v>
      </c>
      <c r="AB932" s="20">
        <v>1.597</v>
      </c>
    </row>
    <row r="933" spans="1:28">
      <c r="A933" s="2">
        <v>42185</v>
      </c>
      <c r="B933" s="20">
        <v>0.25</v>
      </c>
      <c r="C933" s="20">
        <v>-1.01E-2</v>
      </c>
      <c r="D933" s="20">
        <v>-0.34599999999999997</v>
      </c>
      <c r="E933" s="20">
        <v>0.1865</v>
      </c>
      <c r="F933" s="20">
        <v>5.1000000000000004E-3</v>
      </c>
      <c r="G933" s="20">
        <v>-0.26</v>
      </c>
      <c r="H933" s="20">
        <v>0.28320000000000001</v>
      </c>
      <c r="I933" s="20">
        <v>0.1119</v>
      </c>
      <c r="J933" s="20">
        <v>-0.26600000000000001</v>
      </c>
      <c r="K933" s="20">
        <v>0.44485000000000002</v>
      </c>
      <c r="L933" s="20">
        <v>0.26479999999999998</v>
      </c>
      <c r="M933" s="20">
        <v>-0.23599999999999999</v>
      </c>
      <c r="N933" s="20">
        <v>0.77149999999999996</v>
      </c>
      <c r="O933" s="20">
        <v>0.64270000000000005</v>
      </c>
      <c r="P933" s="20">
        <v>-0.22700000000000001</v>
      </c>
      <c r="Q933" s="20">
        <v>0.43099999999999999</v>
      </c>
      <c r="R933" s="20">
        <v>0.43</v>
      </c>
      <c r="S933" s="20">
        <v>1.004</v>
      </c>
      <c r="T933" s="20">
        <v>-0.19900000000000001</v>
      </c>
      <c r="U933" s="20">
        <v>1.6478999999999999</v>
      </c>
      <c r="V933" s="20">
        <v>7.4999999999999997E-2</v>
      </c>
      <c r="W933" s="20">
        <v>2.0792000000000002</v>
      </c>
      <c r="X933" s="20">
        <v>0.308</v>
      </c>
      <c r="Y933" s="20">
        <v>2.3531</v>
      </c>
      <c r="Z933" s="20">
        <v>0.76400000000000001</v>
      </c>
      <c r="AA933" s="20">
        <v>3.1236000000000002</v>
      </c>
      <c r="AB933" s="20">
        <v>1.5720000000000001</v>
      </c>
    </row>
    <row r="934" spans="1:28">
      <c r="A934" s="2">
        <v>42186</v>
      </c>
      <c r="B934" s="20">
        <v>0.25</v>
      </c>
      <c r="C934" s="20">
        <v>5.1000000000000004E-3</v>
      </c>
      <c r="D934" s="20">
        <v>-0.375</v>
      </c>
      <c r="E934" s="20">
        <v>0.185</v>
      </c>
      <c r="F934" s="20">
        <v>1.5299999999999999E-2</v>
      </c>
      <c r="G934" s="20">
        <v>-0.27800000000000002</v>
      </c>
      <c r="H934" s="20">
        <v>0.28360000000000002</v>
      </c>
      <c r="I934" s="20">
        <v>0.1119</v>
      </c>
      <c r="J934" s="20">
        <v>-0.26600000000000001</v>
      </c>
      <c r="K934" s="20">
        <v>0.44835000000000003</v>
      </c>
      <c r="L934" s="20">
        <v>0.26989999999999997</v>
      </c>
      <c r="M934" s="20">
        <v>-0.23799999999999999</v>
      </c>
      <c r="N934" s="20">
        <v>0.77775000000000005</v>
      </c>
      <c r="O934" s="20">
        <v>0.68820000000000003</v>
      </c>
      <c r="P934" s="20">
        <v>-0.24</v>
      </c>
      <c r="Q934" s="20">
        <v>0.379</v>
      </c>
      <c r="R934" s="20">
        <v>0.37</v>
      </c>
      <c r="S934" s="20">
        <v>1.0629999999999999</v>
      </c>
      <c r="T934" s="20">
        <v>-0.156</v>
      </c>
      <c r="U934" s="20">
        <v>1.7053</v>
      </c>
      <c r="V934" s="20">
        <v>0.155</v>
      </c>
      <c r="W934" s="20">
        <v>2.1442999999999999</v>
      </c>
      <c r="X934" s="20">
        <v>0.32500000000000001</v>
      </c>
      <c r="Y934" s="20">
        <v>2.4218999999999999</v>
      </c>
      <c r="Z934" s="20">
        <v>0.81299999999999994</v>
      </c>
      <c r="AA934" s="20">
        <v>3.2015000000000002</v>
      </c>
      <c r="AB934" s="20">
        <v>1.659</v>
      </c>
    </row>
    <row r="935" spans="1:28">
      <c r="A935" s="2">
        <v>42187</v>
      </c>
      <c r="B935" s="20">
        <v>0.25</v>
      </c>
      <c r="C935" s="20">
        <v>0</v>
      </c>
      <c r="D935" s="20">
        <v>-0.3</v>
      </c>
      <c r="E935" s="20">
        <v>0.18815000000000001</v>
      </c>
      <c r="F935" s="20">
        <v>0</v>
      </c>
      <c r="G935" s="20">
        <v>-0.26500000000000001</v>
      </c>
      <c r="H935" s="20">
        <v>0.28349999999999997</v>
      </c>
      <c r="I935" s="20">
        <v>9.6600000000000005E-2</v>
      </c>
      <c r="J935" s="20">
        <v>-0.27200000000000002</v>
      </c>
      <c r="K935" s="20">
        <v>0.45469999999999999</v>
      </c>
      <c r="L935" s="20">
        <v>0.24440000000000001</v>
      </c>
      <c r="M935" s="20">
        <v>-0.245</v>
      </c>
      <c r="N935" s="20">
        <v>0.78710000000000002</v>
      </c>
      <c r="O935" s="20">
        <v>0.627</v>
      </c>
      <c r="P935" s="20">
        <v>-0.248</v>
      </c>
      <c r="Q935" s="20">
        <v>0.40300000000000002</v>
      </c>
      <c r="R935" s="20">
        <v>0.40500000000000003</v>
      </c>
      <c r="S935" s="20">
        <v>0.9899</v>
      </c>
      <c r="T935" s="20">
        <v>-0.16200000000000001</v>
      </c>
      <c r="U935" s="20">
        <v>1.6315</v>
      </c>
      <c r="V935" s="20">
        <v>0.161</v>
      </c>
      <c r="W935" s="20">
        <v>2.0838999999999999</v>
      </c>
      <c r="X935" s="20">
        <v>0.33900000000000002</v>
      </c>
      <c r="Y935" s="20">
        <v>2.3822999999999999</v>
      </c>
      <c r="Z935" s="20">
        <v>0.84499999999999997</v>
      </c>
      <c r="AA935" s="20">
        <v>3.1865000000000001</v>
      </c>
      <c r="AB935" s="20">
        <v>1.694</v>
      </c>
    </row>
    <row r="936" spans="1:28">
      <c r="A936" s="2">
        <v>42188</v>
      </c>
      <c r="B936" s="20">
        <v>0.25</v>
      </c>
      <c r="C936" s="20">
        <v>0</v>
      </c>
      <c r="D936" s="20">
        <v>-0.315</v>
      </c>
      <c r="E936" s="20">
        <v>0.18840000000000001</v>
      </c>
      <c r="F936" s="20">
        <v>0</v>
      </c>
      <c r="G936" s="20">
        <v>-0.30399999999999999</v>
      </c>
      <c r="H936" s="20">
        <v>0.2843</v>
      </c>
      <c r="I936" s="20">
        <v>9.6600000000000005E-2</v>
      </c>
      <c r="J936" s="20">
        <v>-0.28000000000000003</v>
      </c>
      <c r="K936" s="20">
        <v>0.44800000000000001</v>
      </c>
      <c r="L936" s="20">
        <v>0.24440000000000001</v>
      </c>
      <c r="M936" s="20">
        <v>-0.24399999999999999</v>
      </c>
      <c r="N936" s="20">
        <v>0.77159999999999995</v>
      </c>
      <c r="O936" s="20">
        <v>0.627</v>
      </c>
      <c r="P936" s="20">
        <v>-0.254</v>
      </c>
      <c r="Q936" s="20">
        <v>0.36099999999999999</v>
      </c>
      <c r="R936" s="20">
        <v>0.38</v>
      </c>
      <c r="S936" s="20">
        <v>0.9899</v>
      </c>
      <c r="T936" s="20">
        <v>-0.18</v>
      </c>
      <c r="U936" s="20">
        <v>1.6315</v>
      </c>
      <c r="V936" s="20">
        <v>0.125</v>
      </c>
      <c r="W936" s="20">
        <v>2.0838999999999999</v>
      </c>
      <c r="X936" s="20">
        <v>0.29599999999999999</v>
      </c>
      <c r="Y936" s="20">
        <v>2.3822999999999999</v>
      </c>
      <c r="Z936" s="20">
        <v>0.79100000000000004</v>
      </c>
      <c r="AA936" s="20">
        <v>3.1865000000000001</v>
      </c>
      <c r="AB936" s="20">
        <v>1.613</v>
      </c>
    </row>
    <row r="937" spans="1:28">
      <c r="A937" s="2">
        <v>42191</v>
      </c>
      <c r="B937" s="20">
        <v>0.25</v>
      </c>
      <c r="C937" s="20">
        <v>0</v>
      </c>
      <c r="D937" s="20">
        <v>-0.33400000000000002</v>
      </c>
      <c r="E937" s="20">
        <v>0.1865</v>
      </c>
      <c r="F937" s="20">
        <v>1.0200000000000001E-2</v>
      </c>
      <c r="G937" s="20">
        <v>-0.28799999999999998</v>
      </c>
      <c r="H937" s="20">
        <v>0.28425</v>
      </c>
      <c r="I937" s="20">
        <v>8.6499999999999994E-2</v>
      </c>
      <c r="J937" s="20">
        <v>-0.27700000000000002</v>
      </c>
      <c r="K937" s="20">
        <v>0.44469999999999998</v>
      </c>
      <c r="L937" s="20">
        <v>0.23419999999999999</v>
      </c>
      <c r="M937" s="20">
        <v>-0.247</v>
      </c>
      <c r="N937" s="20">
        <v>0.76185000000000003</v>
      </c>
      <c r="O937" s="20">
        <v>0.58919999999999995</v>
      </c>
      <c r="P937" s="20">
        <v>-0.249</v>
      </c>
      <c r="Q937" s="20">
        <v>0.434</v>
      </c>
      <c r="R937" s="20">
        <v>0.44600000000000001</v>
      </c>
      <c r="S937" s="20">
        <v>0.93320000000000003</v>
      </c>
      <c r="T937" s="20">
        <v>-0.186</v>
      </c>
      <c r="U937" s="20">
        <v>1.5563</v>
      </c>
      <c r="V937" s="20">
        <v>0.109</v>
      </c>
      <c r="W937" s="20">
        <v>1.9948999999999999</v>
      </c>
      <c r="X937" s="20">
        <v>0.27600000000000002</v>
      </c>
      <c r="Y937" s="20">
        <v>2.2850000000000001</v>
      </c>
      <c r="Z937" s="20">
        <v>0.76400000000000001</v>
      </c>
      <c r="AA937" s="20">
        <v>3.0827</v>
      </c>
      <c r="AB937" s="20">
        <v>1.573</v>
      </c>
    </row>
    <row r="938" spans="1:28">
      <c r="A938" s="2">
        <v>42192</v>
      </c>
      <c r="B938" s="20">
        <v>0.25</v>
      </c>
      <c r="C938" s="20">
        <v>0</v>
      </c>
      <c r="D938" s="20">
        <v>-0.307</v>
      </c>
      <c r="E938" s="20">
        <v>0.1895</v>
      </c>
      <c r="F938" s="20">
        <v>1.0200000000000001E-2</v>
      </c>
      <c r="G938" s="20">
        <v>-0.29299999999999998</v>
      </c>
      <c r="H938" s="20">
        <v>0.28325</v>
      </c>
      <c r="I938" s="20">
        <v>7.0999999999999994E-2</v>
      </c>
      <c r="J938" s="20">
        <v>-0.28100000000000003</v>
      </c>
      <c r="K938" s="20">
        <v>0.44445000000000001</v>
      </c>
      <c r="L938" s="20">
        <v>0.2291</v>
      </c>
      <c r="M938" s="20">
        <v>-0.247</v>
      </c>
      <c r="N938" s="20">
        <v>0.75985000000000003</v>
      </c>
      <c r="O938" s="20">
        <v>0.58520000000000005</v>
      </c>
      <c r="P938" s="20">
        <v>-0.26200000000000001</v>
      </c>
      <c r="Q938" s="20">
        <v>0.38</v>
      </c>
      <c r="R938" s="20">
        <v>0.41299999999999998</v>
      </c>
      <c r="S938" s="20">
        <v>0.92769999999999997</v>
      </c>
      <c r="T938" s="20">
        <v>-0.21199999999999999</v>
      </c>
      <c r="U938" s="20">
        <v>1.5464</v>
      </c>
      <c r="V938" s="20">
        <v>6.3E-2</v>
      </c>
      <c r="W938" s="20">
        <v>1.9733000000000001</v>
      </c>
      <c r="X938" s="20">
        <v>0.20100000000000001</v>
      </c>
      <c r="Y938" s="20">
        <v>2.2582</v>
      </c>
      <c r="Z938" s="20">
        <v>0.64300000000000002</v>
      </c>
      <c r="AA938" s="20">
        <v>3.0398999999999998</v>
      </c>
      <c r="AB938" s="20">
        <v>1.4119999999999999</v>
      </c>
    </row>
    <row r="939" spans="1:28">
      <c r="A939" s="2">
        <v>42193</v>
      </c>
      <c r="B939" s="20">
        <v>0.25</v>
      </c>
      <c r="C939" s="20">
        <v>1.01E-2</v>
      </c>
      <c r="D939" s="20">
        <v>-0.29499999999999998</v>
      </c>
      <c r="E939" s="20">
        <v>0.1885</v>
      </c>
      <c r="F939" s="20">
        <v>1.0200000000000001E-2</v>
      </c>
      <c r="G939" s="20">
        <v>-0.28100000000000003</v>
      </c>
      <c r="H939" s="20">
        <v>0.28344999999999998</v>
      </c>
      <c r="I939" s="20">
        <v>7.6100000000000001E-2</v>
      </c>
      <c r="J939" s="20">
        <v>-0.28000000000000003</v>
      </c>
      <c r="K939" s="20">
        <v>0.44590000000000002</v>
      </c>
      <c r="L939" s="20">
        <v>0.21890000000000001</v>
      </c>
      <c r="M939" s="20">
        <v>-0.254</v>
      </c>
      <c r="N939" s="20">
        <v>0.75034999999999996</v>
      </c>
      <c r="O939" s="20">
        <v>0.54139999999999999</v>
      </c>
      <c r="P939" s="20">
        <v>-0.26300000000000001</v>
      </c>
      <c r="Q939" s="20">
        <v>0.34499999999999997</v>
      </c>
      <c r="R939" s="20">
        <v>0.38300000000000001</v>
      </c>
      <c r="S939" s="20">
        <v>0.90939999999999999</v>
      </c>
      <c r="T939" s="20">
        <v>-0.19400000000000001</v>
      </c>
      <c r="U939" s="20">
        <v>1.4876</v>
      </c>
      <c r="V939" s="20">
        <v>9.5000000000000001E-2</v>
      </c>
      <c r="W939" s="20">
        <v>1.9062999999999999</v>
      </c>
      <c r="X939" s="20">
        <v>0.23599999999999999</v>
      </c>
      <c r="Y939" s="20">
        <v>2.1922000000000001</v>
      </c>
      <c r="Z939" s="20">
        <v>0.67100000000000004</v>
      </c>
      <c r="AA939" s="20">
        <v>2.9744999999999999</v>
      </c>
      <c r="AB939" s="20">
        <v>1.393</v>
      </c>
    </row>
    <row r="940" spans="1:28">
      <c r="A940" s="2">
        <v>42194</v>
      </c>
      <c r="B940" s="20">
        <v>0.25</v>
      </c>
      <c r="C940" s="20">
        <v>1.01E-2</v>
      </c>
      <c r="D940" s="20">
        <v>-0.312</v>
      </c>
      <c r="E940" s="20">
        <v>0.1867</v>
      </c>
      <c r="F940" s="20">
        <v>1.0200000000000001E-2</v>
      </c>
      <c r="G940" s="20">
        <v>-0.27900000000000003</v>
      </c>
      <c r="H940" s="20">
        <v>0.28599999999999998</v>
      </c>
      <c r="I940" s="20">
        <v>7.6100000000000001E-2</v>
      </c>
      <c r="J940" s="20">
        <v>-0.28799999999999998</v>
      </c>
      <c r="K940" s="20">
        <v>0.44990000000000002</v>
      </c>
      <c r="L940" s="20">
        <v>0.224</v>
      </c>
      <c r="M940" s="20">
        <v>-0.253</v>
      </c>
      <c r="N940" s="20">
        <v>0.75334999999999996</v>
      </c>
      <c r="O940" s="20">
        <v>0.58509999999999995</v>
      </c>
      <c r="P940" s="20">
        <v>-0.25600000000000001</v>
      </c>
      <c r="Q940" s="20">
        <v>0.32200000000000001</v>
      </c>
      <c r="R940" s="20">
        <v>0.36499999999999999</v>
      </c>
      <c r="S940" s="20">
        <v>0.9677</v>
      </c>
      <c r="T940" s="20">
        <v>-0.188</v>
      </c>
      <c r="U940" s="20">
        <v>1.5855999999999999</v>
      </c>
      <c r="V940" s="20">
        <v>0.106</v>
      </c>
      <c r="W940" s="20">
        <v>2.0211999999999999</v>
      </c>
      <c r="X940" s="20">
        <v>0.25900000000000001</v>
      </c>
      <c r="Y940" s="20">
        <v>2.3210999999999999</v>
      </c>
      <c r="Z940" s="20">
        <v>0.71899999999999997</v>
      </c>
      <c r="AA940" s="20">
        <v>3.1202999999999999</v>
      </c>
      <c r="AB940" s="20">
        <v>1.474</v>
      </c>
    </row>
    <row r="941" spans="1:28">
      <c r="A941" s="2">
        <v>42195</v>
      </c>
      <c r="B941" s="20">
        <v>0.25</v>
      </c>
      <c r="C941" s="20">
        <v>1.01E-2</v>
      </c>
      <c r="D941" s="20">
        <v>-0.31</v>
      </c>
      <c r="E941" s="20">
        <v>0.186</v>
      </c>
      <c r="F941" s="20">
        <v>5.1000000000000004E-3</v>
      </c>
      <c r="G941" s="20">
        <v>-0.27800000000000002</v>
      </c>
      <c r="H941" s="20">
        <v>0.2858</v>
      </c>
      <c r="I941" s="20">
        <v>8.1100000000000005E-2</v>
      </c>
      <c r="J941" s="20">
        <v>-0.28899999999999998</v>
      </c>
      <c r="K941" s="20">
        <v>0.45400000000000001</v>
      </c>
      <c r="L941" s="20">
        <v>0.24440000000000001</v>
      </c>
      <c r="M941" s="20">
        <v>-0.248</v>
      </c>
      <c r="N941" s="20">
        <v>0.76270000000000004</v>
      </c>
      <c r="O941" s="20">
        <v>0.63700000000000001</v>
      </c>
      <c r="P941" s="20">
        <v>-0.21</v>
      </c>
      <c r="Q941" s="20">
        <v>0.26500000000000001</v>
      </c>
      <c r="R941" s="20">
        <v>0.28499999999999998</v>
      </c>
      <c r="S941" s="20">
        <v>1.0261</v>
      </c>
      <c r="T941" s="20">
        <v>-0.109</v>
      </c>
      <c r="U941" s="20">
        <v>1.6562000000000001</v>
      </c>
      <c r="V941" s="20">
        <v>0.222</v>
      </c>
      <c r="W941" s="20">
        <v>2.0983000000000001</v>
      </c>
      <c r="X941" s="20">
        <v>0.39800000000000002</v>
      </c>
      <c r="Y941" s="20">
        <v>2.3971999999999998</v>
      </c>
      <c r="Z941" s="20">
        <v>0.89800000000000002</v>
      </c>
      <c r="AA941" s="20">
        <v>3.1899000000000002</v>
      </c>
      <c r="AB941" s="20">
        <v>1.6600000000000001</v>
      </c>
    </row>
    <row r="942" spans="1:28">
      <c r="A942" s="2">
        <v>42198</v>
      </c>
      <c r="B942" s="20">
        <v>0.25</v>
      </c>
      <c r="C942" s="20">
        <v>1.01E-2</v>
      </c>
      <c r="D942" s="20">
        <v>-0.315</v>
      </c>
      <c r="E942" s="20">
        <v>0.18729999999999999</v>
      </c>
      <c r="F942" s="20">
        <v>-1.0200000000000001E-2</v>
      </c>
      <c r="G942" s="20">
        <v>-0.26900000000000002</v>
      </c>
      <c r="H942" s="20">
        <v>0.2888</v>
      </c>
      <c r="I942" s="20">
        <v>8.1100000000000005E-2</v>
      </c>
      <c r="J942" s="20">
        <v>-0.26200000000000001</v>
      </c>
      <c r="K942" s="20">
        <v>0.46339999999999998</v>
      </c>
      <c r="L942" s="20">
        <v>0.2495</v>
      </c>
      <c r="M942" s="20">
        <v>-0.249</v>
      </c>
      <c r="N942" s="20">
        <v>0.78120000000000001</v>
      </c>
      <c r="O942" s="20">
        <v>0.67720000000000002</v>
      </c>
      <c r="P942" s="20">
        <v>-0.22600000000000001</v>
      </c>
      <c r="Q942" s="20">
        <v>0.22700000000000001</v>
      </c>
      <c r="R942" s="20">
        <v>0.25</v>
      </c>
      <c r="S942" s="20">
        <v>1.0740000000000001</v>
      </c>
      <c r="T942" s="20">
        <v>-0.14000000000000001</v>
      </c>
      <c r="U942" s="20">
        <v>1.7173</v>
      </c>
      <c r="V942" s="20">
        <v>0.17499999999999999</v>
      </c>
      <c r="W942" s="20">
        <v>2.1589</v>
      </c>
      <c r="X942" s="20">
        <v>0.35</v>
      </c>
      <c r="Y942" s="20">
        <v>2.4538000000000002</v>
      </c>
      <c r="Z942" s="20">
        <v>0.85499999999999998</v>
      </c>
      <c r="AA942" s="20">
        <v>3.2362000000000002</v>
      </c>
      <c r="AB942" s="20">
        <v>1.669</v>
      </c>
    </row>
    <row r="943" spans="1:28">
      <c r="A943" s="2">
        <v>42199</v>
      </c>
      <c r="B943" s="20">
        <v>0.25</v>
      </c>
      <c r="C943" s="20">
        <v>5.1000000000000004E-3</v>
      </c>
      <c r="D943" s="20">
        <v>-0.313</v>
      </c>
      <c r="E943" s="20">
        <v>0.187</v>
      </c>
      <c r="F943" s="20">
        <v>5.1000000000000004E-3</v>
      </c>
      <c r="G943" s="20">
        <v>-0.26800000000000002</v>
      </c>
      <c r="H943" s="20">
        <v>0.28849999999999998</v>
      </c>
      <c r="I943" s="20">
        <v>9.6600000000000005E-2</v>
      </c>
      <c r="J943" s="20">
        <v>-0.27900000000000003</v>
      </c>
      <c r="K943" s="20">
        <v>0.46344999999999997</v>
      </c>
      <c r="L943" s="20">
        <v>0.24440000000000001</v>
      </c>
      <c r="M943" s="20">
        <v>-0.249</v>
      </c>
      <c r="N943" s="20">
        <v>0.77895000000000003</v>
      </c>
      <c r="O943" s="20">
        <v>0.63700000000000001</v>
      </c>
      <c r="P943" s="20">
        <v>-0.22900000000000001</v>
      </c>
      <c r="Q943" s="20">
        <v>0.19900000000000001</v>
      </c>
      <c r="R943" s="20">
        <v>0.23400000000000001</v>
      </c>
      <c r="S943" s="20">
        <v>1.0287999999999999</v>
      </c>
      <c r="T943" s="20">
        <v>-0.14599999999999999</v>
      </c>
      <c r="U943" s="20">
        <v>1.6579000000000002</v>
      </c>
      <c r="V943" s="20">
        <v>0.16200000000000001</v>
      </c>
      <c r="W943" s="20">
        <v>2.0983000000000001</v>
      </c>
      <c r="X943" s="20">
        <v>0.33400000000000002</v>
      </c>
      <c r="Y943" s="20">
        <v>2.4009999999999998</v>
      </c>
      <c r="Z943" s="20">
        <v>0.83699999999999997</v>
      </c>
      <c r="AA943" s="20">
        <v>3.1958000000000002</v>
      </c>
      <c r="AB943" s="20">
        <v>1.631</v>
      </c>
    </row>
    <row r="944" spans="1:28">
      <c r="A944" s="2">
        <v>42200</v>
      </c>
      <c r="B944" s="20">
        <v>0.25</v>
      </c>
      <c r="C944" s="20">
        <v>2.0299999999999999E-2</v>
      </c>
      <c r="D944" s="20">
        <v>-0.30499999999999999</v>
      </c>
      <c r="E944" s="20">
        <v>0.186</v>
      </c>
      <c r="F944" s="20">
        <v>1.01E-2</v>
      </c>
      <c r="G944" s="20">
        <v>-0.27100000000000002</v>
      </c>
      <c r="H944" s="20">
        <v>0.28849999999999998</v>
      </c>
      <c r="I944" s="20">
        <v>0.1017</v>
      </c>
      <c r="J944" s="20">
        <v>-0.27800000000000002</v>
      </c>
      <c r="K944" s="20">
        <v>0.46195000000000003</v>
      </c>
      <c r="L944" s="20">
        <v>0.23930000000000001</v>
      </c>
      <c r="M944" s="20">
        <v>-0.253</v>
      </c>
      <c r="N944" s="20">
        <v>0.77295000000000003</v>
      </c>
      <c r="O944" s="20">
        <v>0.625</v>
      </c>
      <c r="P944" s="20">
        <v>-0.23200000000000001</v>
      </c>
      <c r="Q944" s="20">
        <v>0.17100000000000001</v>
      </c>
      <c r="R944" s="20">
        <v>0.19600000000000001</v>
      </c>
      <c r="S944" s="20">
        <v>1.0103</v>
      </c>
      <c r="T944" s="20">
        <v>-0.16500000000000001</v>
      </c>
      <c r="U944" s="20">
        <v>1.6249</v>
      </c>
      <c r="V944" s="20">
        <v>0.129</v>
      </c>
      <c r="W944" s="20">
        <v>2.0547</v>
      </c>
      <c r="X944" s="20">
        <v>0.39500000000000002</v>
      </c>
      <c r="Y944" s="20">
        <v>2.3521000000000001</v>
      </c>
      <c r="Z944" s="20">
        <v>0.82799999999999996</v>
      </c>
      <c r="AA944" s="20">
        <v>3.1385000000000001</v>
      </c>
      <c r="AB944" s="20">
        <v>1.5489999999999999</v>
      </c>
    </row>
    <row r="945" spans="1:28">
      <c r="A945" s="2">
        <v>42201</v>
      </c>
      <c r="B945" s="20">
        <v>0.25</v>
      </c>
      <c r="C945" s="20">
        <v>2.0299999999999999E-2</v>
      </c>
      <c r="D945" s="20">
        <v>-0.313</v>
      </c>
      <c r="E945" s="20">
        <v>0.188</v>
      </c>
      <c r="F945" s="20">
        <v>1.52E-2</v>
      </c>
      <c r="G945" s="20">
        <v>-0.28000000000000003</v>
      </c>
      <c r="H945" s="20">
        <v>0.28699999999999998</v>
      </c>
      <c r="I945" s="20">
        <v>0.1017</v>
      </c>
      <c r="J945" s="20">
        <v>-0.28000000000000003</v>
      </c>
      <c r="K945" s="20">
        <v>0.45569999999999999</v>
      </c>
      <c r="L945" s="20">
        <v>0.2495</v>
      </c>
      <c r="M945" s="20">
        <v>-0.249</v>
      </c>
      <c r="N945" s="20">
        <v>0.7732</v>
      </c>
      <c r="O945" s="20">
        <v>0.6552</v>
      </c>
      <c r="P945" s="20">
        <v>-0.22</v>
      </c>
      <c r="Q945" s="20">
        <v>0.14799999999999999</v>
      </c>
      <c r="R945" s="20">
        <v>0.16600000000000001</v>
      </c>
      <c r="S945" s="20">
        <v>1.0397000000000001</v>
      </c>
      <c r="T945" s="20">
        <v>-0.15</v>
      </c>
      <c r="U945" s="20">
        <v>1.653</v>
      </c>
      <c r="V945" s="20">
        <v>0.14699999999999999</v>
      </c>
      <c r="W945" s="20">
        <v>2.0668000000000002</v>
      </c>
      <c r="X945" s="20">
        <v>0.40799999999999997</v>
      </c>
      <c r="Y945" s="20">
        <v>2.3502999999999998</v>
      </c>
      <c r="Z945" s="20">
        <v>0.83299999999999996</v>
      </c>
      <c r="AA945" s="20">
        <v>3.1089000000000002</v>
      </c>
      <c r="AB945" s="20">
        <v>1.5390000000000001</v>
      </c>
    </row>
    <row r="946" spans="1:28">
      <c r="A946" s="2">
        <v>42202</v>
      </c>
      <c r="B946" s="20">
        <v>0.25</v>
      </c>
      <c r="C946" s="20">
        <v>2.0299999999999999E-2</v>
      </c>
      <c r="D946" s="20">
        <v>-0.32700000000000001</v>
      </c>
      <c r="E946" s="20">
        <v>0.1905</v>
      </c>
      <c r="F946" s="20">
        <v>1.52E-2</v>
      </c>
      <c r="G946" s="20">
        <v>-0.28399999999999997</v>
      </c>
      <c r="H946" s="20">
        <v>0.29175000000000001</v>
      </c>
      <c r="I946" s="20">
        <v>0.10680000000000001</v>
      </c>
      <c r="J946" s="20">
        <v>-0.27600000000000002</v>
      </c>
      <c r="K946" s="20">
        <v>0.4602</v>
      </c>
      <c r="L946" s="20">
        <v>0.25459999999999999</v>
      </c>
      <c r="M946" s="20">
        <v>-0.251</v>
      </c>
      <c r="N946" s="20">
        <v>0.77569999999999995</v>
      </c>
      <c r="O946" s="20">
        <v>0.66549999999999998</v>
      </c>
      <c r="P946" s="20">
        <v>-0.22</v>
      </c>
      <c r="Q946" s="20">
        <v>0.11799999999999999</v>
      </c>
      <c r="R946" s="20">
        <v>0.123</v>
      </c>
      <c r="S946" s="20">
        <v>1.0508</v>
      </c>
      <c r="T946" s="20">
        <v>-0.161</v>
      </c>
      <c r="U946" s="20">
        <v>1.6695</v>
      </c>
      <c r="V946" s="20">
        <v>0.122</v>
      </c>
      <c r="W946" s="20">
        <v>2.0739000000000001</v>
      </c>
      <c r="X946" s="20">
        <v>0.371</v>
      </c>
      <c r="Y946" s="20">
        <v>2.3468999999999998</v>
      </c>
      <c r="Z946" s="20">
        <v>0.78800000000000003</v>
      </c>
      <c r="AA946" s="20">
        <v>3.0828000000000002</v>
      </c>
      <c r="AB946" s="20">
        <v>1.488</v>
      </c>
    </row>
    <row r="947" spans="1:28">
      <c r="A947" s="2">
        <v>42205</v>
      </c>
      <c r="B947" s="20">
        <v>0.25</v>
      </c>
      <c r="C947" s="20">
        <v>2.0299999999999999E-2</v>
      </c>
      <c r="D947" s="20">
        <v>-0.29099999999999998</v>
      </c>
      <c r="E947" s="20">
        <v>0.189</v>
      </c>
      <c r="F947" s="20">
        <v>2.0299999999999999E-2</v>
      </c>
      <c r="G947" s="20">
        <v>-0.248</v>
      </c>
      <c r="H947" s="20">
        <v>0.29499999999999998</v>
      </c>
      <c r="I947" s="20">
        <v>0.12720000000000001</v>
      </c>
      <c r="J947" s="20">
        <v>-0.26100000000000001</v>
      </c>
      <c r="K947" s="20">
        <v>0.4647</v>
      </c>
      <c r="L947" s="20">
        <v>0.28010000000000002</v>
      </c>
      <c r="M947" s="20">
        <v>-0.248</v>
      </c>
      <c r="N947" s="20">
        <v>0.79535</v>
      </c>
      <c r="O947" s="20">
        <v>0.70609999999999995</v>
      </c>
      <c r="P947" s="20">
        <v>-0.218</v>
      </c>
      <c r="Q947" s="20">
        <v>0.12</v>
      </c>
      <c r="R947" s="20">
        <v>0.13300000000000001</v>
      </c>
      <c r="S947" s="20">
        <v>1.0911</v>
      </c>
      <c r="T947" s="20">
        <v>-0.16500000000000001</v>
      </c>
      <c r="U947" s="20">
        <v>1.706</v>
      </c>
      <c r="V947" s="20">
        <v>0.112</v>
      </c>
      <c r="W947" s="20">
        <v>2.1103000000000001</v>
      </c>
      <c r="X947" s="20">
        <v>0.35499999999999998</v>
      </c>
      <c r="Y947" s="20">
        <v>2.3723000000000001</v>
      </c>
      <c r="Z947" s="20">
        <v>0.76200000000000001</v>
      </c>
      <c r="AA947" s="20">
        <v>3.0941999999999998</v>
      </c>
      <c r="AB947" s="20">
        <v>1.4610000000000001</v>
      </c>
    </row>
    <row r="948" spans="1:28">
      <c r="A948" s="2">
        <v>42206</v>
      </c>
      <c r="B948" s="20">
        <v>0.25</v>
      </c>
      <c r="C948" s="20">
        <v>2.0299999999999999E-2</v>
      </c>
      <c r="D948" s="20">
        <v>-0.28799999999999998</v>
      </c>
      <c r="E948" s="20">
        <v>0.185</v>
      </c>
      <c r="F948" s="20">
        <v>2.5399999999999999E-2</v>
      </c>
      <c r="G948" s="20">
        <v>-0.25600000000000001</v>
      </c>
      <c r="H948" s="20">
        <v>0.29409999999999997</v>
      </c>
      <c r="I948" s="20">
        <v>0.1323</v>
      </c>
      <c r="J948" s="20">
        <v>-0.25900000000000001</v>
      </c>
      <c r="K948" s="20">
        <v>0.47070000000000001</v>
      </c>
      <c r="L948" s="20">
        <v>0.28520000000000001</v>
      </c>
      <c r="M948" s="20">
        <v>-0.249</v>
      </c>
      <c r="N948" s="20">
        <v>0.80535000000000001</v>
      </c>
      <c r="O948" s="20">
        <v>0.67779999999999996</v>
      </c>
      <c r="P948" s="20">
        <v>-0.22</v>
      </c>
      <c r="Q948" s="20">
        <v>0.129</v>
      </c>
      <c r="R948" s="20">
        <v>0.13700000000000001</v>
      </c>
      <c r="S948" s="20">
        <v>1.0510999999999999</v>
      </c>
      <c r="T948" s="20">
        <v>-0.161</v>
      </c>
      <c r="U948" s="20">
        <v>1.653</v>
      </c>
      <c r="V948" s="20">
        <v>0.122</v>
      </c>
      <c r="W948" s="20">
        <v>2.0569000000000002</v>
      </c>
      <c r="X948" s="20">
        <v>0.371</v>
      </c>
      <c r="Y948" s="20">
        <v>2.3252999999999999</v>
      </c>
      <c r="Z948" s="20">
        <v>0.78100000000000003</v>
      </c>
      <c r="AA948" s="20">
        <v>3.0617000000000001</v>
      </c>
      <c r="AB948" s="20">
        <v>1.4990000000000001</v>
      </c>
    </row>
    <row r="949" spans="1:28">
      <c r="A949" s="2">
        <v>42207</v>
      </c>
      <c r="B949" s="20">
        <v>0.25</v>
      </c>
      <c r="C949" s="20">
        <v>3.04E-2</v>
      </c>
      <c r="D949" s="20">
        <v>-0.27500000000000002</v>
      </c>
      <c r="E949" s="20">
        <v>0.187</v>
      </c>
      <c r="F949" s="20">
        <v>3.0499999999999999E-2</v>
      </c>
      <c r="G949" s="20">
        <v>-0.254</v>
      </c>
      <c r="H949" s="20">
        <v>0.29249999999999998</v>
      </c>
      <c r="I949" s="20">
        <v>0.12720000000000001</v>
      </c>
      <c r="J949" s="20">
        <v>-0.25900000000000001</v>
      </c>
      <c r="K949" s="20">
        <v>0.46744999999999998</v>
      </c>
      <c r="L949" s="20">
        <v>0.33119999999999999</v>
      </c>
      <c r="M949" s="20">
        <v>-0.252</v>
      </c>
      <c r="N949" s="20">
        <v>0.80459999999999998</v>
      </c>
      <c r="O949" s="20">
        <v>0.70630000000000004</v>
      </c>
      <c r="P949" s="20">
        <v>-0.22600000000000001</v>
      </c>
      <c r="Q949" s="20">
        <v>0.11899999999999999</v>
      </c>
      <c r="R949" s="20">
        <v>0.14699999999999999</v>
      </c>
      <c r="S949" s="20">
        <v>1.0808</v>
      </c>
      <c r="T949" s="20">
        <v>-0.17299999999999999</v>
      </c>
      <c r="U949" s="20">
        <v>1.6713</v>
      </c>
      <c r="V949" s="20">
        <v>0.10299999999999999</v>
      </c>
      <c r="W949" s="20">
        <v>2.0617999999999999</v>
      </c>
      <c r="X949" s="20">
        <v>0.34100000000000003</v>
      </c>
      <c r="Y949" s="20">
        <v>2.3235000000000001</v>
      </c>
      <c r="Z949" s="20">
        <v>0.747</v>
      </c>
      <c r="AA949" s="20">
        <v>3.0367000000000002</v>
      </c>
      <c r="AB949" s="20">
        <v>1.456</v>
      </c>
    </row>
    <row r="950" spans="1:28">
      <c r="A950" s="2">
        <v>42208</v>
      </c>
      <c r="B950" s="20">
        <v>0.25</v>
      </c>
      <c r="C950" s="20">
        <v>3.04E-2</v>
      </c>
      <c r="D950" s="20">
        <v>-0.30399999999999999</v>
      </c>
      <c r="E950" s="20">
        <v>0.1905</v>
      </c>
      <c r="F950" s="20">
        <v>3.0499999999999999E-2</v>
      </c>
      <c r="G950" s="20">
        <v>-0.255</v>
      </c>
      <c r="H950" s="20">
        <v>0.29509999999999997</v>
      </c>
      <c r="I950" s="20">
        <v>0.12720000000000001</v>
      </c>
      <c r="J950" s="20">
        <v>-0.25600000000000001</v>
      </c>
      <c r="K950" s="20">
        <v>0.46994999999999998</v>
      </c>
      <c r="L950" s="20">
        <v>0.32100000000000001</v>
      </c>
      <c r="M950" s="20">
        <v>-0.252</v>
      </c>
      <c r="N950" s="20">
        <v>0.80720000000000003</v>
      </c>
      <c r="O950" s="20">
        <v>0.69420000000000004</v>
      </c>
      <c r="P950" s="20">
        <v>-0.22700000000000001</v>
      </c>
      <c r="Q950" s="20">
        <v>0.121</v>
      </c>
      <c r="R950" s="20">
        <v>0.14499999999999999</v>
      </c>
      <c r="S950" s="20">
        <v>1.0568</v>
      </c>
      <c r="T950" s="20">
        <v>-0.17699999999999999</v>
      </c>
      <c r="U950" s="20">
        <v>1.6332</v>
      </c>
      <c r="V950" s="20">
        <v>9.2999999999999999E-2</v>
      </c>
      <c r="W950" s="20">
        <v>2.0133000000000001</v>
      </c>
      <c r="X950" s="20">
        <v>0.33500000000000002</v>
      </c>
      <c r="Y950" s="20">
        <v>2.2677</v>
      </c>
      <c r="Z950" s="20">
        <v>0.74199999999999999</v>
      </c>
      <c r="AA950" s="20">
        <v>2.9672999999999998</v>
      </c>
      <c r="AB950" s="20">
        <v>1.4490000000000001</v>
      </c>
    </row>
    <row r="951" spans="1:28">
      <c r="A951" s="2">
        <v>42209</v>
      </c>
      <c r="B951" s="20">
        <v>0.25</v>
      </c>
      <c r="C951" s="20">
        <v>3.04E-2</v>
      </c>
      <c r="D951" s="20">
        <v>-0.28799999999999998</v>
      </c>
      <c r="E951" s="20">
        <v>0.189</v>
      </c>
      <c r="F951" s="20">
        <v>3.0499999999999999E-2</v>
      </c>
      <c r="G951" s="20">
        <v>-0.25800000000000001</v>
      </c>
      <c r="H951" s="20">
        <v>0.29360000000000003</v>
      </c>
      <c r="I951" s="20">
        <v>0.12720000000000001</v>
      </c>
      <c r="J951" s="20">
        <v>-0.25600000000000001</v>
      </c>
      <c r="K951" s="20">
        <v>0.46970000000000001</v>
      </c>
      <c r="L951" s="20">
        <v>0.31590000000000001</v>
      </c>
      <c r="M951" s="20">
        <v>-0.249</v>
      </c>
      <c r="N951" s="20">
        <v>0.80710000000000004</v>
      </c>
      <c r="O951" s="20">
        <v>0.67810000000000004</v>
      </c>
      <c r="P951" s="20">
        <v>-0.22500000000000001</v>
      </c>
      <c r="Q951" s="20">
        <v>0.115</v>
      </c>
      <c r="R951" s="20">
        <v>0.124</v>
      </c>
      <c r="S951" s="20">
        <v>1.0385</v>
      </c>
      <c r="T951" s="20">
        <v>-0.188</v>
      </c>
      <c r="U951" s="20">
        <v>1.6183000000000001</v>
      </c>
      <c r="V951" s="20">
        <v>7.1999999999999995E-2</v>
      </c>
      <c r="W951" s="20">
        <v>2.0034999999999998</v>
      </c>
      <c r="X951" s="20">
        <v>0.29599999999999999</v>
      </c>
      <c r="Y951" s="20">
        <v>2.2624</v>
      </c>
      <c r="Z951" s="20">
        <v>0.69099999999999995</v>
      </c>
      <c r="AA951" s="20">
        <v>2.9618000000000002</v>
      </c>
      <c r="AB951" s="20">
        <v>1.379</v>
      </c>
    </row>
    <row r="952" spans="1:28">
      <c r="A952" s="2">
        <v>42212</v>
      </c>
      <c r="B952" s="20">
        <v>0.25</v>
      </c>
      <c r="C952" s="20">
        <v>3.5499999999999997E-2</v>
      </c>
      <c r="D952" s="20">
        <v>-0.29599999999999999</v>
      </c>
      <c r="E952" s="20">
        <v>0.189</v>
      </c>
      <c r="F952" s="20">
        <v>3.0499999999999999E-2</v>
      </c>
      <c r="G952" s="20">
        <v>-0.28499999999999998</v>
      </c>
      <c r="H952" s="20">
        <v>0.29409999999999997</v>
      </c>
      <c r="I952" s="20">
        <v>0.12720000000000001</v>
      </c>
      <c r="J952" s="20">
        <v>-0.26300000000000001</v>
      </c>
      <c r="K952" s="20">
        <v>0.46894999999999998</v>
      </c>
      <c r="L952" s="20">
        <v>0.30570000000000003</v>
      </c>
      <c r="M952" s="20">
        <v>-0.218</v>
      </c>
      <c r="N952" s="20">
        <v>0.80095000000000005</v>
      </c>
      <c r="O952" s="20">
        <v>0.64949999999999997</v>
      </c>
      <c r="P952" s="20">
        <v>-0.22500000000000001</v>
      </c>
      <c r="Q952" s="20">
        <v>0.13100000000000001</v>
      </c>
      <c r="R952" s="20">
        <v>0.13300000000000001</v>
      </c>
      <c r="S952" s="20">
        <v>0.99560000000000004</v>
      </c>
      <c r="T952" s="20">
        <v>-0.182</v>
      </c>
      <c r="U952" s="20">
        <v>1.5620000000000001</v>
      </c>
      <c r="V952" s="20">
        <v>7.9000000000000001E-2</v>
      </c>
      <c r="W952" s="20">
        <v>1.9456</v>
      </c>
      <c r="X952" s="20">
        <v>0.30099999999999999</v>
      </c>
      <c r="Y952" s="20">
        <v>2.2174999999999998</v>
      </c>
      <c r="Z952" s="20">
        <v>0.69099999999999995</v>
      </c>
      <c r="AA952" s="20">
        <v>2.9327000000000001</v>
      </c>
      <c r="AB952" s="20">
        <v>1.38</v>
      </c>
    </row>
    <row r="953" spans="1:28">
      <c r="A953" s="2">
        <v>42213</v>
      </c>
      <c r="B953" s="20">
        <v>0.25</v>
      </c>
      <c r="C953" s="20">
        <v>3.04E-2</v>
      </c>
      <c r="D953" s="20">
        <v>-0.29099999999999998</v>
      </c>
      <c r="E953" s="20">
        <v>0.1908</v>
      </c>
      <c r="F953" s="20">
        <v>4.58E-2</v>
      </c>
      <c r="G953" s="20">
        <v>-0.27900000000000003</v>
      </c>
      <c r="H953" s="20">
        <v>0.29680000000000001</v>
      </c>
      <c r="I953" s="20">
        <v>0.1424</v>
      </c>
      <c r="J953" s="20">
        <v>-0.26600000000000001</v>
      </c>
      <c r="K953" s="20">
        <v>0.47365000000000002</v>
      </c>
      <c r="L953" s="20">
        <v>0.31590000000000001</v>
      </c>
      <c r="M953" s="20">
        <v>-0.218</v>
      </c>
      <c r="N953" s="20">
        <v>0.80420000000000003</v>
      </c>
      <c r="O953" s="20">
        <v>0.66800000000000004</v>
      </c>
      <c r="P953" s="20">
        <v>-0.23300000000000001</v>
      </c>
      <c r="Q953" s="20">
        <v>0.115</v>
      </c>
      <c r="R953" s="20">
        <v>0.122</v>
      </c>
      <c r="S953" s="20">
        <v>1.0199</v>
      </c>
      <c r="T953" s="20">
        <v>-0.193</v>
      </c>
      <c r="U953" s="20">
        <v>1.5885</v>
      </c>
      <c r="V953" s="20">
        <v>7.0000000000000007E-2</v>
      </c>
      <c r="W953" s="20">
        <v>1.9792999999999998</v>
      </c>
      <c r="X953" s="20">
        <v>0.29299999999999998</v>
      </c>
      <c r="Y953" s="20">
        <v>2.2499000000000002</v>
      </c>
      <c r="Z953" s="20">
        <v>0.68899999999999995</v>
      </c>
      <c r="AA953" s="20">
        <v>2.9649999999999999</v>
      </c>
      <c r="AB953" s="20">
        <v>1.379</v>
      </c>
    </row>
    <row r="954" spans="1:28">
      <c r="A954" s="2">
        <v>42214</v>
      </c>
      <c r="B954" s="20">
        <v>0.25</v>
      </c>
      <c r="C954" s="20">
        <v>4.5600000000000002E-2</v>
      </c>
      <c r="D954" s="20">
        <v>-0.28499999999999998</v>
      </c>
      <c r="E954" s="20">
        <v>0.18955</v>
      </c>
      <c r="F954" s="20">
        <v>4.58E-2</v>
      </c>
      <c r="G954" s="20">
        <v>-0.28299999999999997</v>
      </c>
      <c r="H954" s="20">
        <v>0.29680000000000001</v>
      </c>
      <c r="I954" s="20">
        <v>0.1424</v>
      </c>
      <c r="J954" s="20">
        <v>-0.26800000000000002</v>
      </c>
      <c r="K954" s="20">
        <v>0.47465000000000002</v>
      </c>
      <c r="L954" s="20">
        <v>0.31590000000000001</v>
      </c>
      <c r="M954" s="20">
        <v>-0.223</v>
      </c>
      <c r="N954" s="20">
        <v>0.80110000000000003</v>
      </c>
      <c r="O954" s="20">
        <v>0.70379999999999998</v>
      </c>
      <c r="P954" s="20">
        <v>-0.24199999999999999</v>
      </c>
      <c r="Q954" s="20">
        <v>0.114</v>
      </c>
      <c r="R954" s="20">
        <v>0.127</v>
      </c>
      <c r="S954" s="20">
        <v>1.0335000000000001</v>
      </c>
      <c r="T954" s="20">
        <v>-0.19500000000000001</v>
      </c>
      <c r="U954" s="20">
        <v>1.6133</v>
      </c>
      <c r="V954" s="20">
        <v>7.3999999999999996E-2</v>
      </c>
      <c r="W954" s="20">
        <v>2.0106999999999999</v>
      </c>
      <c r="X954" s="20">
        <v>0.31</v>
      </c>
      <c r="Y954" s="20">
        <v>2.2858999999999998</v>
      </c>
      <c r="Z954" s="20">
        <v>0.71699999999999997</v>
      </c>
      <c r="AA954" s="20">
        <v>2.9975000000000001</v>
      </c>
      <c r="AB954" s="20">
        <v>1.4319999999999999</v>
      </c>
    </row>
    <row r="955" spans="1:28">
      <c r="A955" s="2">
        <v>42215</v>
      </c>
      <c r="B955" s="20">
        <v>0.25</v>
      </c>
      <c r="C955" s="20">
        <v>4.0599999999999997E-2</v>
      </c>
      <c r="D955" s="20">
        <v>-0.32</v>
      </c>
      <c r="E955" s="20">
        <v>0.1885</v>
      </c>
      <c r="F955" s="20">
        <v>6.6100000000000006E-2</v>
      </c>
      <c r="G955" s="20">
        <v>-0.28499999999999998</v>
      </c>
      <c r="H955" s="20">
        <v>0.30009999999999998</v>
      </c>
      <c r="I955" s="20">
        <v>0.14749999999999999</v>
      </c>
      <c r="J955" s="20">
        <v>-0.27400000000000002</v>
      </c>
      <c r="K955" s="20">
        <v>0.47989999999999999</v>
      </c>
      <c r="L955" s="20">
        <v>0.34139999999999998</v>
      </c>
      <c r="M955" s="20">
        <v>-0.217</v>
      </c>
      <c r="N955" s="20">
        <v>0.81359999999999999</v>
      </c>
      <c r="O955" s="20">
        <v>0.72750000000000004</v>
      </c>
      <c r="P955" s="20">
        <v>-0.24</v>
      </c>
      <c r="Q955" s="20">
        <v>9.7000000000000003E-2</v>
      </c>
      <c r="R955" s="20">
        <v>0.114</v>
      </c>
      <c r="S955" s="20">
        <v>1.0499000000000001</v>
      </c>
      <c r="T955" s="20">
        <v>-0.21</v>
      </c>
      <c r="U955" s="20">
        <v>1.6200999999999999</v>
      </c>
      <c r="V955" s="20">
        <v>0.04</v>
      </c>
      <c r="W955" s="20">
        <v>1.9961</v>
      </c>
      <c r="X955" s="20">
        <v>0.25800000000000001</v>
      </c>
      <c r="Y955" s="20">
        <v>2.2589000000000001</v>
      </c>
      <c r="Z955" s="20">
        <v>0.65</v>
      </c>
      <c r="AA955" s="20">
        <v>2.9428999999999998</v>
      </c>
      <c r="AB955" s="20">
        <v>1.3519999999999999</v>
      </c>
    </row>
    <row r="956" spans="1:28">
      <c r="A956" s="2">
        <v>42216</v>
      </c>
      <c r="B956" s="20">
        <v>0.25</v>
      </c>
      <c r="C956" s="20">
        <v>2.0299999999999999E-2</v>
      </c>
      <c r="D956" s="20">
        <v>-0.315</v>
      </c>
      <c r="E956" s="20">
        <v>0.19175</v>
      </c>
      <c r="F956" s="20">
        <v>6.0999999999999999E-2</v>
      </c>
      <c r="G956" s="20">
        <v>-0.27900000000000003</v>
      </c>
      <c r="H956" s="20">
        <v>0.30859999999999999</v>
      </c>
      <c r="I956" s="20">
        <v>0.1424</v>
      </c>
      <c r="J956" s="20">
        <v>-0.27</v>
      </c>
      <c r="K956" s="20">
        <v>0.4899</v>
      </c>
      <c r="L956" s="20">
        <v>0.31080000000000002</v>
      </c>
      <c r="M956" s="20">
        <v>-0.223</v>
      </c>
      <c r="N956" s="20">
        <v>0.82835000000000003</v>
      </c>
      <c r="O956" s="20">
        <v>0.66059999999999997</v>
      </c>
      <c r="P956" s="20">
        <v>-0.23200000000000001</v>
      </c>
      <c r="Q956" s="20">
        <v>9.2999999999999999E-2</v>
      </c>
      <c r="R956" s="20">
        <v>0.113</v>
      </c>
      <c r="S956" s="20">
        <v>0.97199999999999998</v>
      </c>
      <c r="T956" s="20">
        <v>-0.20399999999999999</v>
      </c>
      <c r="U956" s="20">
        <v>1.5286999999999999</v>
      </c>
      <c r="V956" s="20">
        <v>4.5999999999999999E-2</v>
      </c>
      <c r="W956" s="20">
        <v>1.9137</v>
      </c>
      <c r="X956" s="20">
        <v>0.26</v>
      </c>
      <c r="Y956" s="20">
        <v>2.1800999999999999</v>
      </c>
      <c r="Z956" s="20">
        <v>0.64400000000000002</v>
      </c>
      <c r="AA956" s="20">
        <v>2.9060999999999999</v>
      </c>
      <c r="AB956" s="20">
        <v>1.3160000000000001</v>
      </c>
    </row>
    <row r="957" spans="1:28">
      <c r="A957" s="2">
        <v>42219</v>
      </c>
      <c r="B957" s="20">
        <v>0.25</v>
      </c>
      <c r="C957" s="20">
        <v>2.0299999999999999E-2</v>
      </c>
      <c r="D957" s="20">
        <v>-0.33400000000000002</v>
      </c>
      <c r="E957" s="20">
        <v>0.1905</v>
      </c>
      <c r="F957" s="20">
        <v>6.6100000000000006E-2</v>
      </c>
      <c r="G957" s="20">
        <v>-0.28799999999999998</v>
      </c>
      <c r="H957" s="20">
        <v>0.30370000000000003</v>
      </c>
      <c r="I957" s="20">
        <v>0.1424</v>
      </c>
      <c r="J957" s="20">
        <v>-0.27100000000000002</v>
      </c>
      <c r="K957" s="20">
        <v>0.48759999999999998</v>
      </c>
      <c r="L957" s="20">
        <v>0.31590000000000001</v>
      </c>
      <c r="M957" s="20">
        <v>-0.22600000000000001</v>
      </c>
      <c r="N957" s="20">
        <v>0.80884999999999996</v>
      </c>
      <c r="O957" s="20">
        <v>0.66459999999999997</v>
      </c>
      <c r="P957" s="20">
        <v>-0.24099999999999999</v>
      </c>
      <c r="Q957" s="20">
        <v>8.5999999999999993E-2</v>
      </c>
      <c r="R957" s="20">
        <v>0.109</v>
      </c>
      <c r="S957" s="20">
        <v>0.9748</v>
      </c>
      <c r="T957" s="20">
        <v>-0.21099999999999999</v>
      </c>
      <c r="U957" s="20">
        <v>1.5157</v>
      </c>
      <c r="V957" s="20">
        <v>3.4000000000000002E-2</v>
      </c>
      <c r="W957" s="20">
        <v>1.8921000000000001</v>
      </c>
      <c r="X957" s="20">
        <v>0.245</v>
      </c>
      <c r="Y957" s="20">
        <v>2.1480000000000001</v>
      </c>
      <c r="Z957" s="20">
        <v>0.628</v>
      </c>
      <c r="AA957" s="20">
        <v>2.8519999999999999</v>
      </c>
      <c r="AB957" s="20">
        <v>1.3089999999999999</v>
      </c>
    </row>
    <row r="958" spans="1:28">
      <c r="A958" s="2">
        <v>42220</v>
      </c>
      <c r="B958" s="20">
        <v>0.25</v>
      </c>
      <c r="C958" s="20">
        <v>3.5499999999999997E-2</v>
      </c>
      <c r="D958" s="20">
        <v>-0.33</v>
      </c>
      <c r="E958" s="20">
        <v>0.19075</v>
      </c>
      <c r="F958" s="20">
        <v>7.6300000000000007E-2</v>
      </c>
      <c r="G958" s="20">
        <v>-0.29699999999999999</v>
      </c>
      <c r="H958" s="20">
        <v>0.30109999999999998</v>
      </c>
      <c r="I958" s="20">
        <v>0.17760000000000001</v>
      </c>
      <c r="J958" s="20">
        <v>-0.27300000000000002</v>
      </c>
      <c r="K958" s="20">
        <v>0.48585</v>
      </c>
      <c r="L958" s="20">
        <v>0.35670000000000002</v>
      </c>
      <c r="M958" s="20">
        <v>-0.23</v>
      </c>
      <c r="N958" s="20">
        <v>0.80520000000000003</v>
      </c>
      <c r="O958" s="20">
        <v>0.73219999999999996</v>
      </c>
      <c r="P958" s="20">
        <v>-0.249</v>
      </c>
      <c r="Q958" s="20">
        <v>0.06</v>
      </c>
      <c r="R958" s="20">
        <v>9.7000000000000003E-2</v>
      </c>
      <c r="S958" s="20">
        <v>1.0615000000000001</v>
      </c>
      <c r="T958" s="20">
        <v>-0.218</v>
      </c>
      <c r="U958" s="20">
        <v>1.6036999999999999</v>
      </c>
      <c r="V958" s="20">
        <v>2.9000000000000001E-2</v>
      </c>
      <c r="W958" s="20">
        <v>1.9710999999999999</v>
      </c>
      <c r="X958" s="20">
        <v>0.248</v>
      </c>
      <c r="Y958" s="20">
        <v>2.2212999999999998</v>
      </c>
      <c r="Z958" s="20">
        <v>0.63800000000000001</v>
      </c>
      <c r="AA958" s="20">
        <v>2.8967999999999998</v>
      </c>
      <c r="AB958" s="20">
        <v>1.3420000000000001</v>
      </c>
    </row>
    <row r="959" spans="1:28">
      <c r="A959" s="2">
        <v>42221</v>
      </c>
      <c r="B959" s="20">
        <v>0.25</v>
      </c>
      <c r="C959" s="20">
        <v>4.58E-2</v>
      </c>
      <c r="D959" s="20">
        <v>-0.36</v>
      </c>
      <c r="E959" s="20">
        <v>0.19350000000000001</v>
      </c>
      <c r="F959" s="20">
        <v>7.1199999999999999E-2</v>
      </c>
      <c r="G959" s="20">
        <v>-0.29599999999999999</v>
      </c>
      <c r="H959" s="20">
        <v>0.31090000000000001</v>
      </c>
      <c r="I959" s="20">
        <v>0.1928</v>
      </c>
      <c r="J959" s="20">
        <v>-0.28399999999999997</v>
      </c>
      <c r="K959" s="20">
        <v>0.50375000000000003</v>
      </c>
      <c r="L959" s="20">
        <v>0.3619</v>
      </c>
      <c r="M959" s="20">
        <v>-0.22900000000000001</v>
      </c>
      <c r="N959" s="20">
        <v>0.83184999999999998</v>
      </c>
      <c r="O959" s="20">
        <v>0.72629999999999995</v>
      </c>
      <c r="P959" s="20">
        <v>-0.247</v>
      </c>
      <c r="Q959" s="20">
        <v>7.4999999999999997E-2</v>
      </c>
      <c r="R959" s="20">
        <v>0.11899999999999999</v>
      </c>
      <c r="S959" s="20">
        <v>1.0780000000000001</v>
      </c>
      <c r="T959" s="20">
        <v>-0.193</v>
      </c>
      <c r="U959" s="20">
        <v>1.6446000000000001</v>
      </c>
      <c r="V959" s="20">
        <v>7.9000000000000001E-2</v>
      </c>
      <c r="W959" s="20">
        <v>2.0217000000000001</v>
      </c>
      <c r="X959" s="20">
        <v>0.32400000000000001</v>
      </c>
      <c r="Y959" s="20">
        <v>2.2698999999999998</v>
      </c>
      <c r="Z959" s="20">
        <v>0.754</v>
      </c>
      <c r="AA959" s="20">
        <v>2.9436999999999998</v>
      </c>
      <c r="AB959" s="20">
        <v>1.48</v>
      </c>
    </row>
    <row r="960" spans="1:28">
      <c r="A960" s="2">
        <v>42222</v>
      </c>
      <c r="B960" s="20">
        <v>0.25</v>
      </c>
      <c r="C960" s="20">
        <v>2.5399999999999999E-2</v>
      </c>
      <c r="D960" s="20">
        <v>-0.27</v>
      </c>
      <c r="E960" s="20">
        <v>0.1915</v>
      </c>
      <c r="F960" s="20">
        <v>3.56E-2</v>
      </c>
      <c r="G960" s="20">
        <v>-0.29899999999999999</v>
      </c>
      <c r="H960" s="20">
        <v>0.31140000000000001</v>
      </c>
      <c r="I960" s="20">
        <v>0.17760000000000001</v>
      </c>
      <c r="J960" s="20">
        <v>-0.28000000000000003</v>
      </c>
      <c r="K960" s="20">
        <v>0.5091</v>
      </c>
      <c r="L960" s="20">
        <v>0.33629999999999999</v>
      </c>
      <c r="M960" s="20">
        <v>-0.22500000000000001</v>
      </c>
      <c r="N960" s="20">
        <v>0.83509999999999995</v>
      </c>
      <c r="O960" s="20">
        <v>0.7006</v>
      </c>
      <c r="P960" s="20">
        <v>-0.24199999999999999</v>
      </c>
      <c r="Q960" s="20">
        <v>5.1999999999999998E-2</v>
      </c>
      <c r="R960" s="20">
        <v>0.105</v>
      </c>
      <c r="S960" s="20">
        <v>1.0564</v>
      </c>
      <c r="T960" s="20">
        <v>-0.19700000000000001</v>
      </c>
      <c r="U960" s="20">
        <v>1.6101999999999999</v>
      </c>
      <c r="V960" s="20">
        <v>6.0999999999999999E-2</v>
      </c>
      <c r="W960" s="20">
        <v>1.9782999999999999</v>
      </c>
      <c r="X960" s="20">
        <v>0.28499999999999998</v>
      </c>
      <c r="Y960" s="20">
        <v>2.2214</v>
      </c>
      <c r="Z960" s="20">
        <v>0.70899999999999996</v>
      </c>
      <c r="AA960" s="20">
        <v>2.8914</v>
      </c>
      <c r="AB960" s="20">
        <v>1.4330000000000001</v>
      </c>
    </row>
    <row r="961" spans="1:28">
      <c r="A961" s="2">
        <v>42223</v>
      </c>
      <c r="B961" s="20">
        <v>0.25</v>
      </c>
      <c r="C961" s="20">
        <v>2.5399999999999999E-2</v>
      </c>
      <c r="D961" s="20">
        <v>-0.18</v>
      </c>
      <c r="E961" s="20">
        <v>0.19125</v>
      </c>
      <c r="F961" s="20">
        <v>6.0999999999999999E-2</v>
      </c>
      <c r="G961" s="20">
        <v>-0.29799999999999999</v>
      </c>
      <c r="H961" s="20">
        <v>0.31159999999999999</v>
      </c>
      <c r="I961" s="20">
        <v>0.20810000000000001</v>
      </c>
      <c r="J961" s="20">
        <v>-0.27800000000000002</v>
      </c>
      <c r="K961" s="20">
        <v>0.51005</v>
      </c>
      <c r="L961" s="20">
        <v>0.35670000000000002</v>
      </c>
      <c r="M961" s="20">
        <v>-0.23</v>
      </c>
      <c r="N961" s="20">
        <v>0.83584999999999998</v>
      </c>
      <c r="O961" s="20">
        <v>0.71689999999999998</v>
      </c>
      <c r="P961" s="20">
        <v>-0.26200000000000001</v>
      </c>
      <c r="Q961" s="20">
        <v>5.3999999999999999E-2</v>
      </c>
      <c r="R961" s="20">
        <v>0.10299999999999999</v>
      </c>
      <c r="S961" s="20">
        <v>1.0514000000000001</v>
      </c>
      <c r="T961" s="20">
        <v>-0.22500000000000001</v>
      </c>
      <c r="U961" s="20">
        <v>1.5709</v>
      </c>
      <c r="V961" s="20">
        <v>2.7E-2</v>
      </c>
      <c r="W961" s="20">
        <v>1.9205999999999999</v>
      </c>
      <c r="X961" s="20">
        <v>0.24199999999999999</v>
      </c>
      <c r="Y961" s="20">
        <v>2.1623000000000001</v>
      </c>
      <c r="Z961" s="20">
        <v>0.66100000000000003</v>
      </c>
      <c r="AA961" s="20">
        <v>2.8191000000000002</v>
      </c>
      <c r="AB961" s="20">
        <v>1.381</v>
      </c>
    </row>
    <row r="962" spans="1:28">
      <c r="A962" s="2">
        <v>42226</v>
      </c>
      <c r="B962" s="20">
        <v>0.25</v>
      </c>
      <c r="C962" s="20">
        <v>1.5299999999999999E-2</v>
      </c>
      <c r="D962" s="20">
        <v>-0.35499999999999998</v>
      </c>
      <c r="E962" s="20">
        <v>0.19255</v>
      </c>
      <c r="F962" s="20">
        <v>6.6100000000000006E-2</v>
      </c>
      <c r="G962" s="20">
        <v>-0.25700000000000001</v>
      </c>
      <c r="H962" s="20">
        <v>0.31419999999999998</v>
      </c>
      <c r="I962" s="20">
        <v>0.22839999999999999</v>
      </c>
      <c r="J962" s="20">
        <v>-0.254</v>
      </c>
      <c r="K962" s="20">
        <v>0.51970000000000005</v>
      </c>
      <c r="L962" s="20">
        <v>0.36699999999999999</v>
      </c>
      <c r="M962" s="20">
        <v>-0.23400000000000001</v>
      </c>
      <c r="N962" s="20">
        <v>0.84670000000000001</v>
      </c>
      <c r="O962" s="20">
        <v>0.72099999999999997</v>
      </c>
      <c r="P962" s="20">
        <v>-0.26700000000000002</v>
      </c>
      <c r="Q962" s="20">
        <v>5.0999999999999997E-2</v>
      </c>
      <c r="R962" s="20">
        <v>9.2999999999999999E-2</v>
      </c>
      <c r="S962" s="20">
        <v>1.0680000000000001</v>
      </c>
      <c r="T962" s="20">
        <v>-0.221</v>
      </c>
      <c r="U962" s="20">
        <v>1.6101999999999999</v>
      </c>
      <c r="V962" s="20">
        <v>0.04</v>
      </c>
      <c r="W962" s="20">
        <v>1.9759</v>
      </c>
      <c r="X962" s="20">
        <v>0.26600000000000001</v>
      </c>
      <c r="Y962" s="20">
        <v>2.2269000000000001</v>
      </c>
      <c r="Z962" s="20">
        <v>0.69799999999999995</v>
      </c>
      <c r="AA962" s="20">
        <v>2.8959999999999999</v>
      </c>
      <c r="AB962" s="20">
        <v>1.417</v>
      </c>
    </row>
    <row r="963" spans="1:28">
      <c r="A963" s="2">
        <v>42227</v>
      </c>
      <c r="B963" s="20">
        <v>0.25</v>
      </c>
      <c r="C963" s="20">
        <v>3.0499999999999999E-2</v>
      </c>
      <c r="D963" s="20">
        <v>-0.36</v>
      </c>
      <c r="E963" s="20">
        <v>0.19345000000000001</v>
      </c>
      <c r="F963" s="20">
        <v>0.1014</v>
      </c>
      <c r="G963" s="20">
        <v>-0.25600000000000001</v>
      </c>
      <c r="H963" s="20">
        <v>0.31435000000000002</v>
      </c>
      <c r="I963" s="20">
        <v>0.22389999999999999</v>
      </c>
      <c r="J963" s="20">
        <v>-0.25700000000000001</v>
      </c>
      <c r="K963" s="20">
        <v>0.51829999999999998</v>
      </c>
      <c r="L963" s="20">
        <v>0.35160000000000002</v>
      </c>
      <c r="M963" s="20">
        <v>-0.23599999999999999</v>
      </c>
      <c r="N963" s="20">
        <v>0.8387</v>
      </c>
      <c r="O963" s="20">
        <v>0.67300000000000004</v>
      </c>
      <c r="P963" s="20">
        <v>-0.27600000000000002</v>
      </c>
      <c r="Q963" s="20">
        <v>0.05</v>
      </c>
      <c r="R963" s="20">
        <v>0.08</v>
      </c>
      <c r="S963" s="20">
        <v>0.99719999999999998</v>
      </c>
      <c r="T963" s="20">
        <v>-0.23400000000000001</v>
      </c>
      <c r="U963" s="20">
        <v>1.5232999999999999</v>
      </c>
      <c r="V963" s="20">
        <v>0.01</v>
      </c>
      <c r="W963" s="20">
        <v>1.8846000000000001</v>
      </c>
      <c r="X963" s="20">
        <v>0.214</v>
      </c>
      <c r="Y963" s="20">
        <v>2.1408999999999998</v>
      </c>
      <c r="Z963" s="20">
        <v>0.63200000000000001</v>
      </c>
      <c r="AA963" s="20">
        <v>2.8092000000000001</v>
      </c>
      <c r="AB963" s="20">
        <v>1.3180000000000001</v>
      </c>
    </row>
    <row r="964" spans="1:28">
      <c r="A964" s="2">
        <v>42228</v>
      </c>
      <c r="B964" s="20">
        <v>0.25</v>
      </c>
      <c r="C964" s="20">
        <v>5.0799999999999998E-2</v>
      </c>
      <c r="D964" s="20">
        <v>-0.36499999999999999</v>
      </c>
      <c r="E964" s="20">
        <v>0.19400000000000001</v>
      </c>
      <c r="F964" s="20">
        <v>9.6299999999999997E-2</v>
      </c>
      <c r="G964" s="20">
        <v>-0.25900000000000001</v>
      </c>
      <c r="H964" s="20">
        <v>0.30930000000000002</v>
      </c>
      <c r="I964" s="20">
        <v>0.21879999999999999</v>
      </c>
      <c r="J964" s="20">
        <v>-0.25800000000000001</v>
      </c>
      <c r="K964" s="20">
        <v>0.50849999999999995</v>
      </c>
      <c r="L964" s="20">
        <v>0.35160000000000002</v>
      </c>
      <c r="M964" s="20">
        <v>-0.23599999999999999</v>
      </c>
      <c r="N964" s="20">
        <v>0.82215000000000005</v>
      </c>
      <c r="O964" s="20">
        <v>0.66510000000000002</v>
      </c>
      <c r="P964" s="20">
        <v>-0.28399999999999997</v>
      </c>
      <c r="Q964" s="20">
        <v>5.7000000000000002E-2</v>
      </c>
      <c r="R964" s="20">
        <v>8.2000000000000003E-2</v>
      </c>
      <c r="S964" s="20">
        <v>1.0159</v>
      </c>
      <c r="T964" s="20">
        <v>-0.24299999999999999</v>
      </c>
      <c r="U964" s="20">
        <v>1.5217000000000001</v>
      </c>
      <c r="V964" s="20">
        <v>-2E-3</v>
      </c>
      <c r="W964" s="20">
        <v>1.8893</v>
      </c>
      <c r="X964" s="20">
        <v>0.19</v>
      </c>
      <c r="Y964" s="20">
        <v>2.1480000000000001</v>
      </c>
      <c r="Z964" s="20">
        <v>0.60499999999999998</v>
      </c>
      <c r="AA964" s="20">
        <v>2.8397000000000001</v>
      </c>
      <c r="AB964" s="20">
        <v>1.282</v>
      </c>
    </row>
    <row r="965" spans="1:28">
      <c r="A965" s="2">
        <v>42229</v>
      </c>
      <c r="B965" s="20">
        <v>0.25</v>
      </c>
      <c r="C965" s="20">
        <v>4.58E-2</v>
      </c>
      <c r="D965" s="20">
        <v>-0.36</v>
      </c>
      <c r="E965" s="20">
        <v>0.1976</v>
      </c>
      <c r="F965" s="20">
        <v>8.6199999999999999E-2</v>
      </c>
      <c r="G965" s="20">
        <v>-0.25900000000000001</v>
      </c>
      <c r="H965" s="20">
        <v>0.32050000000000001</v>
      </c>
      <c r="I965" s="20">
        <v>0.22900000000000001</v>
      </c>
      <c r="J965" s="20">
        <v>-0.26400000000000001</v>
      </c>
      <c r="K965" s="20">
        <v>0.51859999999999995</v>
      </c>
      <c r="L965" s="20">
        <v>0.37209999999999999</v>
      </c>
      <c r="M965" s="20">
        <v>-0.23300000000000001</v>
      </c>
      <c r="N965" s="20">
        <v>0.83489999999999998</v>
      </c>
      <c r="O965" s="20">
        <v>0.70730000000000004</v>
      </c>
      <c r="P965" s="20">
        <v>-0.27800000000000002</v>
      </c>
      <c r="Q965" s="20">
        <v>7.0999999999999994E-2</v>
      </c>
      <c r="R965" s="20">
        <v>8.4000000000000005E-2</v>
      </c>
      <c r="S965" s="20">
        <v>1.0610999999999999</v>
      </c>
      <c r="T965" s="20">
        <v>-0.23400000000000001</v>
      </c>
      <c r="U965" s="20">
        <v>1.5724</v>
      </c>
      <c r="V965" s="20">
        <v>1.2999999999999999E-2</v>
      </c>
      <c r="W965" s="20">
        <v>1.9325000000000001</v>
      </c>
      <c r="X965" s="20">
        <v>0.21</v>
      </c>
      <c r="Y965" s="20">
        <v>2.1854</v>
      </c>
      <c r="Z965" s="20">
        <v>0.63</v>
      </c>
      <c r="AA965" s="20">
        <v>2.855</v>
      </c>
      <c r="AB965" s="20">
        <v>1.3129999999999999</v>
      </c>
    </row>
    <row r="966" spans="1:28">
      <c r="A966" s="2">
        <v>42230</v>
      </c>
      <c r="B966" s="20">
        <v>0.25</v>
      </c>
      <c r="C966" s="20">
        <v>2.0299999999999999E-2</v>
      </c>
      <c r="D966" s="20">
        <v>-0.35399999999999998</v>
      </c>
      <c r="E966" s="20">
        <v>0.1996</v>
      </c>
      <c r="F966" s="20">
        <v>8.1100000000000005E-2</v>
      </c>
      <c r="G966" s="20">
        <v>-0.26700000000000002</v>
      </c>
      <c r="H966" s="20">
        <v>0.32445000000000002</v>
      </c>
      <c r="I966" s="20">
        <v>0.2341</v>
      </c>
      <c r="J966" s="20">
        <v>-0.26500000000000001</v>
      </c>
      <c r="K966" s="20">
        <v>0.52490000000000003</v>
      </c>
      <c r="L966" s="20">
        <v>0.37719999999999998</v>
      </c>
      <c r="M966" s="20">
        <v>-0.23200000000000001</v>
      </c>
      <c r="N966" s="20">
        <v>0.84409999999999996</v>
      </c>
      <c r="O966" s="20">
        <v>0.7218</v>
      </c>
      <c r="P966" s="20">
        <v>-0.27</v>
      </c>
      <c r="Q966" s="20">
        <v>8.5000000000000006E-2</v>
      </c>
      <c r="R966" s="20">
        <v>9.8000000000000004E-2</v>
      </c>
      <c r="S966" s="20">
        <v>1.0796999999999999</v>
      </c>
      <c r="T966" s="20">
        <v>-0.21299999999999999</v>
      </c>
      <c r="U966" s="20">
        <v>1.597</v>
      </c>
      <c r="V966" s="20">
        <v>3.6999999999999998E-2</v>
      </c>
      <c r="W966" s="20">
        <v>1.9517</v>
      </c>
      <c r="X966" s="20">
        <v>0.245</v>
      </c>
      <c r="Y966" s="20">
        <v>2.1977000000000002</v>
      </c>
      <c r="Z966" s="20">
        <v>0.66</v>
      </c>
      <c r="AA966" s="20">
        <v>2.8416000000000001</v>
      </c>
      <c r="AB966" s="20">
        <v>1.329</v>
      </c>
    </row>
    <row r="967" spans="1:28">
      <c r="A967" s="2">
        <v>42233</v>
      </c>
      <c r="B967" s="20">
        <v>0.25</v>
      </c>
      <c r="C967" s="20">
        <v>1.5299999999999999E-2</v>
      </c>
      <c r="D967" s="20">
        <v>-0.36599999999999999</v>
      </c>
      <c r="E967" s="20">
        <v>0.2046</v>
      </c>
      <c r="F967" s="20">
        <v>6.08E-2</v>
      </c>
      <c r="G967" s="20">
        <v>-0.26600000000000001</v>
      </c>
      <c r="H967" s="20">
        <v>0.33284999999999998</v>
      </c>
      <c r="I967" s="20">
        <v>0.22900000000000001</v>
      </c>
      <c r="J967" s="20">
        <v>-0.26700000000000002</v>
      </c>
      <c r="K967" s="20">
        <v>0.52980000000000005</v>
      </c>
      <c r="L967" s="20">
        <v>0.372</v>
      </c>
      <c r="M967" s="20">
        <v>-0.23200000000000001</v>
      </c>
      <c r="N967" s="20">
        <v>0.84909999999999997</v>
      </c>
      <c r="O967" s="20">
        <v>0.70579999999999998</v>
      </c>
      <c r="P967" s="20">
        <v>-0.25700000000000001</v>
      </c>
      <c r="Q967" s="20">
        <v>9.0999999999999998E-2</v>
      </c>
      <c r="R967" s="20">
        <v>9.5000000000000001E-2</v>
      </c>
      <c r="S967" s="20">
        <v>1.0585</v>
      </c>
      <c r="T967" s="20">
        <v>-0.21</v>
      </c>
      <c r="U967" s="20">
        <v>1.5672999999999999</v>
      </c>
      <c r="V967" s="20">
        <v>1.6E-2</v>
      </c>
      <c r="W967" s="20">
        <v>1.9203000000000001</v>
      </c>
      <c r="X967" s="20">
        <v>0.221</v>
      </c>
      <c r="Y967" s="20">
        <v>2.1678000000000002</v>
      </c>
      <c r="Z967" s="20">
        <v>0.627</v>
      </c>
      <c r="AA967" s="20">
        <v>2.8176000000000001</v>
      </c>
      <c r="AB967" s="20">
        <v>1.3009999999999999</v>
      </c>
    </row>
    <row r="968" spans="1:28">
      <c r="A968" s="2">
        <v>42234</v>
      </c>
      <c r="B968" s="20">
        <v>0.25</v>
      </c>
      <c r="C968" s="20">
        <v>1.0200000000000001E-2</v>
      </c>
      <c r="D968" s="20">
        <v>-0.35299999999999998</v>
      </c>
      <c r="E968" s="20">
        <v>0.20275000000000001</v>
      </c>
      <c r="F968" s="20">
        <v>6.6100000000000006E-2</v>
      </c>
      <c r="G968" s="20">
        <v>-0.26900000000000002</v>
      </c>
      <c r="H968" s="20">
        <v>0.33284999999999998</v>
      </c>
      <c r="I968" s="20">
        <v>0.24429999999999999</v>
      </c>
      <c r="J968" s="20">
        <v>-0.27</v>
      </c>
      <c r="K968" s="20">
        <v>0.52929999999999999</v>
      </c>
      <c r="L968" s="20">
        <v>0.372</v>
      </c>
      <c r="M968" s="20">
        <v>-0.23400000000000001</v>
      </c>
      <c r="N968" s="20">
        <v>0.84435000000000004</v>
      </c>
      <c r="O968" s="20">
        <v>0.71799999999999997</v>
      </c>
      <c r="P968" s="20">
        <v>-0.254</v>
      </c>
      <c r="Q968" s="20">
        <v>0.114</v>
      </c>
      <c r="R968" s="20">
        <v>0.13300000000000001</v>
      </c>
      <c r="S968" s="20">
        <v>1.0639000000000001</v>
      </c>
      <c r="T968" s="20">
        <v>-0.19800000000000001</v>
      </c>
      <c r="U968" s="20">
        <v>1.5788</v>
      </c>
      <c r="V968" s="20">
        <v>0.03</v>
      </c>
      <c r="W968" s="20">
        <v>1.9396</v>
      </c>
      <c r="X968" s="20">
        <v>0.23599999999999999</v>
      </c>
      <c r="Y968" s="20">
        <v>2.1924999999999999</v>
      </c>
      <c r="Z968" s="20">
        <v>0.64200000000000002</v>
      </c>
      <c r="AA968" s="20">
        <v>2.8555000000000001</v>
      </c>
      <c r="AB968" s="20">
        <v>1.3220000000000001</v>
      </c>
    </row>
    <row r="969" spans="1:28">
      <c r="A969" s="2">
        <v>42235</v>
      </c>
      <c r="B969" s="20">
        <v>0.25</v>
      </c>
      <c r="C969" s="20">
        <v>3.5499999999999997E-2</v>
      </c>
      <c r="D969" s="20">
        <v>-0.34599999999999997</v>
      </c>
      <c r="E969" s="20">
        <v>0.20200000000000001</v>
      </c>
      <c r="F969" s="20">
        <v>4.07E-2</v>
      </c>
      <c r="G969" s="20">
        <v>-0.27200000000000002</v>
      </c>
      <c r="H969" s="20">
        <v>0.33334999999999998</v>
      </c>
      <c r="I969" s="20">
        <v>0.21879999999999999</v>
      </c>
      <c r="J969" s="20">
        <v>-0.27200000000000002</v>
      </c>
      <c r="K969" s="20">
        <v>0.53405000000000002</v>
      </c>
      <c r="L969" s="20">
        <v>0.38229999999999997</v>
      </c>
      <c r="M969" s="20">
        <v>-0.23400000000000001</v>
      </c>
      <c r="N969" s="20">
        <v>0.84960000000000002</v>
      </c>
      <c r="O969" s="20">
        <v>0.65739999999999998</v>
      </c>
      <c r="P969" s="20">
        <v>-0.25700000000000001</v>
      </c>
      <c r="Q969" s="20">
        <v>0.114</v>
      </c>
      <c r="R969" s="20">
        <v>0.13100000000000001</v>
      </c>
      <c r="S969" s="20">
        <v>0.99470000000000003</v>
      </c>
      <c r="T969" s="20">
        <v>-0.20100000000000001</v>
      </c>
      <c r="U969" s="20">
        <v>1.4999</v>
      </c>
      <c r="V969" s="20">
        <v>1.9E-2</v>
      </c>
      <c r="W969" s="20">
        <v>1.8601999999999999</v>
      </c>
      <c r="X969" s="20">
        <v>0.219</v>
      </c>
      <c r="Y969" s="20">
        <v>2.1255999999999999</v>
      </c>
      <c r="Z969" s="20">
        <v>0.61899999999999999</v>
      </c>
      <c r="AA969" s="20">
        <v>2.8153000000000001</v>
      </c>
      <c r="AB969" s="20">
        <v>1.3</v>
      </c>
    </row>
    <row r="970" spans="1:28">
      <c r="A970" s="2">
        <v>42236</v>
      </c>
      <c r="B970" s="20">
        <v>0.25</v>
      </c>
      <c r="C970" s="20">
        <v>-5.1000000000000004E-3</v>
      </c>
      <c r="D970" s="20">
        <v>-0.34399999999999997</v>
      </c>
      <c r="E970" s="20">
        <v>0.20039999999999999</v>
      </c>
      <c r="F970" s="20">
        <v>1.5299999999999999E-2</v>
      </c>
      <c r="G970" s="20">
        <v>-0.26400000000000001</v>
      </c>
      <c r="H970" s="20">
        <v>0.3291</v>
      </c>
      <c r="I970" s="20">
        <v>0.20349999999999999</v>
      </c>
      <c r="J970" s="20">
        <v>-0.27</v>
      </c>
      <c r="K970" s="20">
        <v>0.53280000000000005</v>
      </c>
      <c r="L970" s="20">
        <v>0.37209999999999999</v>
      </c>
      <c r="M970" s="20">
        <v>-0.23799999999999999</v>
      </c>
      <c r="N970" s="20">
        <v>0.85760000000000003</v>
      </c>
      <c r="O970" s="20">
        <v>0.65329999999999999</v>
      </c>
      <c r="P970" s="20">
        <v>-0.25600000000000001</v>
      </c>
      <c r="Q970" s="20">
        <v>0.13100000000000001</v>
      </c>
      <c r="R970" s="20">
        <v>0.14299999999999999</v>
      </c>
      <c r="S970" s="20">
        <v>0.98399999999999999</v>
      </c>
      <c r="T970" s="20">
        <v>-0.21299999999999999</v>
      </c>
      <c r="U970" s="20">
        <v>1.4687000000000001</v>
      </c>
      <c r="V970" s="20">
        <v>-4.0000000000000001E-3</v>
      </c>
      <c r="W970" s="20">
        <v>1.8123</v>
      </c>
      <c r="X970" s="20">
        <v>0.189</v>
      </c>
      <c r="Y970" s="20">
        <v>2.0678999999999998</v>
      </c>
      <c r="Z970" s="20">
        <v>0.58199999999999996</v>
      </c>
      <c r="AA970" s="20">
        <v>2.7429000000000001</v>
      </c>
      <c r="AB970" s="20">
        <v>1.2589999999999999</v>
      </c>
    </row>
    <row r="971" spans="1:28">
      <c r="A971" s="2">
        <v>42237</v>
      </c>
      <c r="B971" s="20">
        <v>0.25</v>
      </c>
      <c r="C971" s="20">
        <v>5.1000000000000004E-3</v>
      </c>
      <c r="D971" s="20">
        <v>-0.34399999999999997</v>
      </c>
      <c r="E971" s="20">
        <v>0.19939999999999999</v>
      </c>
      <c r="F971" s="20">
        <v>2.0299999999999999E-2</v>
      </c>
      <c r="G971" s="20">
        <v>-0.26300000000000001</v>
      </c>
      <c r="H971" s="20">
        <v>0.3291</v>
      </c>
      <c r="I971" s="20">
        <v>0.1883</v>
      </c>
      <c r="J971" s="20">
        <v>-0.26900000000000002</v>
      </c>
      <c r="K971" s="20">
        <v>0.52980000000000005</v>
      </c>
      <c r="L971" s="20">
        <v>0.35170000000000001</v>
      </c>
      <c r="M971" s="20">
        <v>-0.23899999999999999</v>
      </c>
      <c r="N971" s="20">
        <v>0.84784999999999999</v>
      </c>
      <c r="O971" s="20">
        <v>0.61280000000000001</v>
      </c>
      <c r="P971" s="20">
        <v>-0.254</v>
      </c>
      <c r="Q971" s="20">
        <v>0.13</v>
      </c>
      <c r="R971" s="20">
        <v>0.14399999999999999</v>
      </c>
      <c r="S971" s="20">
        <v>0.94130000000000003</v>
      </c>
      <c r="T971" s="20">
        <v>-0.21299999999999999</v>
      </c>
      <c r="U971" s="20">
        <v>1.4275</v>
      </c>
      <c r="V971" s="20">
        <v>-1.2E-2</v>
      </c>
      <c r="W971" s="20">
        <v>1.7763</v>
      </c>
      <c r="X971" s="20">
        <v>0.17599999999999999</v>
      </c>
      <c r="Y971" s="20">
        <v>2.0365000000000002</v>
      </c>
      <c r="Z971" s="20">
        <v>0.56399999999999995</v>
      </c>
      <c r="AA971" s="20">
        <v>2.7233000000000001</v>
      </c>
      <c r="AB971" s="20">
        <v>1.224</v>
      </c>
    </row>
    <row r="972" spans="1:28">
      <c r="A972" s="2">
        <v>42240</v>
      </c>
      <c r="B972" s="20">
        <v>0.25</v>
      </c>
      <c r="C972" s="20">
        <v>1.01E-2</v>
      </c>
      <c r="D972" s="20">
        <v>-0.34300000000000003</v>
      </c>
      <c r="E972" s="20">
        <v>0.19939999999999999</v>
      </c>
      <c r="F972" s="20">
        <v>1.5299999999999999E-2</v>
      </c>
      <c r="G972" s="20">
        <v>-0.26200000000000001</v>
      </c>
      <c r="H972" s="20">
        <v>0.33160000000000001</v>
      </c>
      <c r="I972" s="20">
        <v>0.1883</v>
      </c>
      <c r="J972" s="20">
        <v>-0.26700000000000002</v>
      </c>
      <c r="K972" s="20">
        <v>0.52454999999999996</v>
      </c>
      <c r="L972" s="20">
        <v>0.31590000000000001</v>
      </c>
      <c r="M972" s="20">
        <v>-0.23799999999999999</v>
      </c>
      <c r="N972" s="20">
        <v>0.83335000000000004</v>
      </c>
      <c r="O972" s="20">
        <v>0.56799999999999995</v>
      </c>
      <c r="P972" s="20">
        <v>-0.252</v>
      </c>
      <c r="Q972" s="20">
        <v>0.16400000000000001</v>
      </c>
      <c r="R972" s="20">
        <v>0.16400000000000001</v>
      </c>
      <c r="S972" s="20">
        <v>0.88790000000000002</v>
      </c>
      <c r="T972" s="20">
        <v>-0.2</v>
      </c>
      <c r="U972" s="20">
        <v>1.3669</v>
      </c>
      <c r="V972" s="20">
        <v>5.0000000000000001E-3</v>
      </c>
      <c r="W972" s="20">
        <v>1.7381</v>
      </c>
      <c r="X972" s="20">
        <v>0.20200000000000001</v>
      </c>
      <c r="Y972" s="20">
        <v>2.0034000000000001</v>
      </c>
      <c r="Z972" s="20">
        <v>0.59199999999999997</v>
      </c>
      <c r="AA972" s="20">
        <v>2.7292999999999998</v>
      </c>
      <c r="AB972" s="20">
        <v>1.2370000000000001</v>
      </c>
    </row>
    <row r="973" spans="1:28">
      <c r="A973" s="2">
        <v>42241</v>
      </c>
      <c r="B973" s="20">
        <v>0.25</v>
      </c>
      <c r="C973" s="20">
        <v>2.53E-2</v>
      </c>
      <c r="D973" s="20">
        <v>-0.33300000000000002</v>
      </c>
      <c r="E973" s="20">
        <v>0.19775000000000001</v>
      </c>
      <c r="F973" s="20">
        <v>5.0799999999999998E-2</v>
      </c>
      <c r="G973" s="20">
        <v>-0.27900000000000003</v>
      </c>
      <c r="H973" s="20">
        <v>0.32700000000000001</v>
      </c>
      <c r="I973" s="20">
        <v>0.19839999999999999</v>
      </c>
      <c r="J973" s="20">
        <v>-0.27100000000000002</v>
      </c>
      <c r="K973" s="20">
        <v>0.52280000000000004</v>
      </c>
      <c r="L973" s="20">
        <v>0.3261</v>
      </c>
      <c r="M973" s="20">
        <v>-0.23499999999999999</v>
      </c>
      <c r="N973" s="20">
        <v>0.82735000000000003</v>
      </c>
      <c r="O973" s="20">
        <v>0.60050000000000003</v>
      </c>
      <c r="P973" s="20">
        <v>-0.23799999999999999</v>
      </c>
      <c r="Q973" s="20">
        <v>0.17899999999999999</v>
      </c>
      <c r="R973" s="20">
        <v>0.17</v>
      </c>
      <c r="S973" s="20">
        <v>0.92510000000000003</v>
      </c>
      <c r="T973" s="20">
        <v>-0.154</v>
      </c>
      <c r="U973" s="20">
        <v>1.4175</v>
      </c>
      <c r="V973" s="20">
        <v>8.4000000000000005E-2</v>
      </c>
      <c r="W973" s="20">
        <v>1.7976000000000001</v>
      </c>
      <c r="X973" s="20">
        <v>0.31</v>
      </c>
      <c r="Y973" s="20">
        <v>2.0714000000000001</v>
      </c>
      <c r="Z973" s="20">
        <v>0.73</v>
      </c>
      <c r="AA973" s="20">
        <v>2.7991999999999999</v>
      </c>
      <c r="AB973" s="20">
        <v>1.399</v>
      </c>
    </row>
    <row r="974" spans="1:28">
      <c r="A974" s="2">
        <v>42242</v>
      </c>
      <c r="B974" s="20">
        <v>0.25</v>
      </c>
      <c r="C974" s="20">
        <v>2.0299999999999999E-2</v>
      </c>
      <c r="D974" s="20">
        <v>-0.35099999999999998</v>
      </c>
      <c r="E974" s="20">
        <v>0.19800000000000001</v>
      </c>
      <c r="F974" s="20">
        <v>5.0799999999999998E-2</v>
      </c>
      <c r="G974" s="20">
        <v>-0.28799999999999998</v>
      </c>
      <c r="H974" s="20">
        <v>0.32519999999999999</v>
      </c>
      <c r="I974" s="20">
        <v>0.19839999999999999</v>
      </c>
      <c r="J974" s="20">
        <v>-0.27100000000000002</v>
      </c>
      <c r="K974" s="20">
        <v>0.52849999999999997</v>
      </c>
      <c r="L974" s="20">
        <v>0.34139999999999998</v>
      </c>
      <c r="M974" s="20">
        <v>-0.24</v>
      </c>
      <c r="N974" s="20">
        <v>0.83104999999999996</v>
      </c>
      <c r="O974" s="20">
        <v>0.67200000000000004</v>
      </c>
      <c r="P974" s="20">
        <v>-0.22900000000000001</v>
      </c>
      <c r="Q974" s="20">
        <v>0.19900000000000001</v>
      </c>
      <c r="R974" s="20">
        <v>0.17599999999999999</v>
      </c>
      <c r="S974" s="20">
        <v>0.97319999999999995</v>
      </c>
      <c r="T974" s="20">
        <v>-0.157</v>
      </c>
      <c r="U974" s="20">
        <v>1.4814000000000001</v>
      </c>
      <c r="V974" s="20">
        <v>6.7000000000000004E-2</v>
      </c>
      <c r="W974" s="20">
        <v>1.8862999999999999</v>
      </c>
      <c r="X974" s="20">
        <v>0.28999999999999998</v>
      </c>
      <c r="Y974" s="20">
        <v>2.1751999999999998</v>
      </c>
      <c r="Z974" s="20">
        <v>0.70399999999999996</v>
      </c>
      <c r="AA974" s="20">
        <v>2.9316</v>
      </c>
      <c r="AB974" s="20">
        <v>1.379</v>
      </c>
    </row>
    <row r="975" spans="1:28">
      <c r="A975" s="2">
        <v>42243</v>
      </c>
      <c r="B975" s="20">
        <v>0.25</v>
      </c>
      <c r="C975" s="20">
        <v>0</v>
      </c>
      <c r="D975" s="20">
        <v>-0.32600000000000001</v>
      </c>
      <c r="E975" s="20">
        <v>0.19700000000000001</v>
      </c>
      <c r="F975" s="20">
        <v>5.0799999999999998E-2</v>
      </c>
      <c r="G975" s="20">
        <v>-0.28499999999999998</v>
      </c>
      <c r="H975" s="20">
        <v>0.32440000000000002</v>
      </c>
      <c r="I975" s="20">
        <v>0.19839999999999999</v>
      </c>
      <c r="J975" s="20">
        <v>-0.28000000000000003</v>
      </c>
      <c r="K975" s="20">
        <v>0.53500000000000003</v>
      </c>
      <c r="L975" s="20">
        <v>0.34649999999999997</v>
      </c>
      <c r="M975" s="20">
        <v>-0.25800000000000001</v>
      </c>
      <c r="N975" s="20">
        <v>0.84179999999999999</v>
      </c>
      <c r="O975" s="20">
        <v>0.68779999999999997</v>
      </c>
      <c r="P975" s="20">
        <v>-0.222</v>
      </c>
      <c r="Q975" s="20">
        <v>0.183</v>
      </c>
      <c r="R975" s="20">
        <v>0.16300000000000001</v>
      </c>
      <c r="S975" s="20">
        <v>0.98660000000000003</v>
      </c>
      <c r="T975" s="20">
        <v>-0.14899999999999999</v>
      </c>
      <c r="U975" s="20">
        <v>1.4986999999999999</v>
      </c>
      <c r="V975" s="20">
        <v>8.1000000000000003E-2</v>
      </c>
      <c r="W975" s="20">
        <v>1.8935</v>
      </c>
      <c r="X975" s="20">
        <v>0.316</v>
      </c>
      <c r="Y975" s="20">
        <v>2.1840999999999999</v>
      </c>
      <c r="Z975" s="20">
        <v>0.74199999999999999</v>
      </c>
      <c r="AA975" s="20">
        <v>2.9237000000000002</v>
      </c>
      <c r="AB975" s="20">
        <v>1.4450000000000001</v>
      </c>
    </row>
    <row r="976" spans="1:28">
      <c r="A976" s="2">
        <v>42244</v>
      </c>
      <c r="B976" s="20">
        <v>0.25</v>
      </c>
      <c r="C976" s="20">
        <v>5.1000000000000004E-3</v>
      </c>
      <c r="D976" s="20">
        <v>-0.32400000000000001</v>
      </c>
      <c r="E976" s="20">
        <v>0.19855</v>
      </c>
      <c r="F976" s="20">
        <v>5.0799999999999998E-2</v>
      </c>
      <c r="G976" s="20">
        <v>-0.28399999999999997</v>
      </c>
      <c r="H976" s="20">
        <v>0.32900000000000001</v>
      </c>
      <c r="I976" s="20">
        <v>0.22900000000000001</v>
      </c>
      <c r="J976" s="20">
        <v>-0.28000000000000003</v>
      </c>
      <c r="K976" s="20">
        <v>0.53425</v>
      </c>
      <c r="L976" s="20">
        <v>0.36699999999999999</v>
      </c>
      <c r="M976" s="20">
        <v>-0.252</v>
      </c>
      <c r="N976" s="20">
        <v>0.84330000000000005</v>
      </c>
      <c r="O976" s="20">
        <v>0.71560000000000001</v>
      </c>
      <c r="P976" s="20">
        <v>-0.20799999999999999</v>
      </c>
      <c r="Q976" s="20">
        <v>0.19</v>
      </c>
      <c r="R976" s="20">
        <v>0.16700000000000001</v>
      </c>
      <c r="S976" s="20">
        <v>1.0215000000000001</v>
      </c>
      <c r="T976" s="20">
        <v>-0.13300000000000001</v>
      </c>
      <c r="U976" s="20">
        <v>1.5118</v>
      </c>
      <c r="V976" s="20">
        <v>9.8000000000000004E-2</v>
      </c>
      <c r="W976" s="20">
        <v>1.9060999999999999</v>
      </c>
      <c r="X976" s="20">
        <v>0.32900000000000001</v>
      </c>
      <c r="Y976" s="20">
        <v>2.1806999999999999</v>
      </c>
      <c r="Z976" s="20">
        <v>0.74199999999999999</v>
      </c>
      <c r="AA976" s="20">
        <v>2.9119000000000002</v>
      </c>
      <c r="AB976" s="20">
        <v>1.4419999999999999</v>
      </c>
    </row>
    <row r="977" spans="1:28">
      <c r="A977" s="2">
        <v>42247</v>
      </c>
      <c r="B977" s="20">
        <v>0.25</v>
      </c>
      <c r="C977" s="20">
        <v>0</v>
      </c>
      <c r="D977" s="20">
        <v>-0.34699999999999998</v>
      </c>
      <c r="E977" s="20">
        <v>0.19855</v>
      </c>
      <c r="F977" s="20">
        <v>0</v>
      </c>
      <c r="G977" s="20">
        <v>-0.27800000000000002</v>
      </c>
      <c r="H977" s="20">
        <v>0.32900000000000001</v>
      </c>
      <c r="I977" s="20">
        <v>0.22900000000000001</v>
      </c>
      <c r="J977" s="20">
        <v>-0.27700000000000002</v>
      </c>
      <c r="K977" s="20">
        <v>0.53425</v>
      </c>
      <c r="L977" s="20">
        <v>0.37719999999999998</v>
      </c>
      <c r="M977" s="20">
        <v>-0.23400000000000001</v>
      </c>
      <c r="N977" s="20">
        <v>0.84330000000000005</v>
      </c>
      <c r="O977" s="20">
        <v>0.73750000000000004</v>
      </c>
      <c r="P977" s="20">
        <v>-0.20300000000000001</v>
      </c>
      <c r="Q977" s="20">
        <v>0.184</v>
      </c>
      <c r="R977" s="20">
        <v>0.154</v>
      </c>
      <c r="S977" s="20">
        <v>1.0510999999999999</v>
      </c>
      <c r="T977" s="20">
        <v>-0.11600000000000001</v>
      </c>
      <c r="U977" s="20">
        <v>1.5478000000000001</v>
      </c>
      <c r="V977" s="20">
        <v>0.127</v>
      </c>
      <c r="W977" s="20">
        <v>1.9470000000000001</v>
      </c>
      <c r="X977" s="20">
        <v>0.378</v>
      </c>
      <c r="Y977" s="20">
        <v>2.2179000000000002</v>
      </c>
      <c r="Z977" s="20">
        <v>0.79800000000000004</v>
      </c>
      <c r="AA977" s="20">
        <v>2.9619</v>
      </c>
      <c r="AB977" s="20">
        <v>1.516</v>
      </c>
    </row>
    <row r="978" spans="1:28">
      <c r="A978" s="2">
        <v>42248</v>
      </c>
      <c r="B978" s="20">
        <v>0.25</v>
      </c>
      <c r="C978" s="20">
        <v>0</v>
      </c>
      <c r="D978" s="20">
        <v>-0.33200000000000002</v>
      </c>
      <c r="E978" s="20">
        <v>0.20119999999999999</v>
      </c>
      <c r="F978" s="20">
        <v>3.56E-2</v>
      </c>
      <c r="G978" s="20">
        <v>-0.28699999999999998</v>
      </c>
      <c r="H978" s="20">
        <v>0.33400000000000002</v>
      </c>
      <c r="I978" s="20">
        <v>0.2545</v>
      </c>
      <c r="J978" s="20">
        <v>-0.27400000000000002</v>
      </c>
      <c r="K978" s="20">
        <v>0.54274999999999995</v>
      </c>
      <c r="L978" s="20">
        <v>0.3619</v>
      </c>
      <c r="M978" s="20">
        <v>-0.252</v>
      </c>
      <c r="N978" s="20">
        <v>0.85555000000000003</v>
      </c>
      <c r="O978" s="20">
        <v>0.70399999999999996</v>
      </c>
      <c r="P978" s="20">
        <v>-0.21299999999999999</v>
      </c>
      <c r="Q978" s="20">
        <v>0.193</v>
      </c>
      <c r="R978" s="20">
        <v>0.16700000000000001</v>
      </c>
      <c r="S978" s="20">
        <v>1.008</v>
      </c>
      <c r="T978" s="20">
        <v>-0.122</v>
      </c>
      <c r="U978" s="20">
        <v>1.4874000000000001</v>
      </c>
      <c r="V978" s="20">
        <v>0.13400000000000001</v>
      </c>
      <c r="W978" s="20">
        <v>1.8822000000000001</v>
      </c>
      <c r="X978" s="20">
        <v>0.38600000000000001</v>
      </c>
      <c r="Y978" s="20">
        <v>2.1524000000000001</v>
      </c>
      <c r="Z978" s="20">
        <v>0.79700000000000004</v>
      </c>
      <c r="AA978" s="20">
        <v>2.915</v>
      </c>
      <c r="AB978" s="20">
        <v>1.506</v>
      </c>
    </row>
    <row r="979" spans="1:28">
      <c r="A979" s="2">
        <v>42249</v>
      </c>
      <c r="B979" s="20">
        <v>0.25</v>
      </c>
      <c r="C979" s="20">
        <v>5.1000000000000004E-3</v>
      </c>
      <c r="D979" s="20">
        <v>-0.34499999999999997</v>
      </c>
      <c r="E979" s="20">
        <v>0.20280000000000001</v>
      </c>
      <c r="F979" s="20">
        <v>1.0200000000000001E-2</v>
      </c>
      <c r="G979" s="20">
        <v>-0.28000000000000003</v>
      </c>
      <c r="H979" s="20">
        <v>0.33250000000000002</v>
      </c>
      <c r="I979" s="20">
        <v>0.24429999999999999</v>
      </c>
      <c r="J979" s="20">
        <v>-0.27600000000000002</v>
      </c>
      <c r="K979" s="20">
        <v>0.53925000000000001</v>
      </c>
      <c r="L979" s="20">
        <v>0.34139999999999998</v>
      </c>
      <c r="M979" s="20">
        <v>-0.25700000000000001</v>
      </c>
      <c r="N979" s="20">
        <v>0.85429999999999995</v>
      </c>
      <c r="O979" s="20">
        <v>0.70809999999999995</v>
      </c>
      <c r="P979" s="20">
        <v>-0.20899999999999999</v>
      </c>
      <c r="Q979" s="20">
        <v>0.17399999999999999</v>
      </c>
      <c r="R979" s="20">
        <v>0.157</v>
      </c>
      <c r="S979" s="20">
        <v>1.0134000000000001</v>
      </c>
      <c r="T979" s="20">
        <v>-0.128</v>
      </c>
      <c r="U979" s="20">
        <v>1.5087000000000002</v>
      </c>
      <c r="V979" s="20">
        <v>0.11899999999999999</v>
      </c>
      <c r="W979" s="20">
        <v>1.9085999999999999</v>
      </c>
      <c r="X979" s="20">
        <v>0.36699999999999999</v>
      </c>
      <c r="Y979" s="20">
        <v>2.1842999999999999</v>
      </c>
      <c r="Z979" s="20">
        <v>0.78200000000000003</v>
      </c>
      <c r="AA979" s="20">
        <v>2.9539</v>
      </c>
      <c r="AB979" s="20">
        <v>1.4769999999999999</v>
      </c>
    </row>
    <row r="980" spans="1:28">
      <c r="A980" s="2">
        <v>42250</v>
      </c>
      <c r="B980" s="20">
        <v>0.25</v>
      </c>
      <c r="C980" s="20">
        <v>5.1000000000000004E-3</v>
      </c>
      <c r="D980" s="20">
        <v>-0.34</v>
      </c>
      <c r="E980" s="20">
        <v>0.20430000000000001</v>
      </c>
      <c r="F980" s="20">
        <v>1.5299999999999999E-2</v>
      </c>
      <c r="G980" s="20">
        <v>-0.28799999999999998</v>
      </c>
      <c r="H980" s="20">
        <v>0.33350000000000002</v>
      </c>
      <c r="I980" s="20">
        <v>0.22900000000000001</v>
      </c>
      <c r="J980" s="20">
        <v>-0.28000000000000003</v>
      </c>
      <c r="K980" s="20">
        <v>0.53900000000000003</v>
      </c>
      <c r="L980" s="20">
        <v>0.33629999999999999</v>
      </c>
      <c r="M980" s="20">
        <v>-0.26</v>
      </c>
      <c r="N980" s="20">
        <v>0.85355000000000003</v>
      </c>
      <c r="O980" s="20">
        <v>0.69230000000000003</v>
      </c>
      <c r="P980" s="20">
        <v>-0.23899999999999999</v>
      </c>
      <c r="Q980" s="20">
        <v>0.127</v>
      </c>
      <c r="R980" s="20">
        <v>0.114</v>
      </c>
      <c r="S980" s="20">
        <v>0.98650000000000004</v>
      </c>
      <c r="T980" s="20">
        <v>-0.16700000000000001</v>
      </c>
      <c r="U980" s="20">
        <v>1.4825999999999999</v>
      </c>
      <c r="V980" s="20">
        <v>6.5000000000000002E-2</v>
      </c>
      <c r="W980" s="20">
        <v>1.8797999999999999</v>
      </c>
      <c r="X980" s="20">
        <v>0.309</v>
      </c>
      <c r="Y980" s="20">
        <v>2.1596000000000002</v>
      </c>
      <c r="Z980" s="20">
        <v>0.72399999999999998</v>
      </c>
      <c r="AA980" s="20">
        <v>2.9348000000000001</v>
      </c>
      <c r="AB980" s="20">
        <v>1.4470000000000001</v>
      </c>
    </row>
    <row r="981" spans="1:28">
      <c r="A981" s="2">
        <v>42251</v>
      </c>
      <c r="B981" s="20">
        <v>0.25</v>
      </c>
      <c r="C981" s="20">
        <v>0</v>
      </c>
      <c r="D981" s="20">
        <v>-0.33800000000000002</v>
      </c>
      <c r="E981" s="20">
        <v>0.19925000000000001</v>
      </c>
      <c r="F981" s="20">
        <v>2.5399999999999999E-2</v>
      </c>
      <c r="G981" s="20">
        <v>-0.28699999999999998</v>
      </c>
      <c r="H981" s="20">
        <v>0.33200000000000002</v>
      </c>
      <c r="I981" s="20">
        <v>0.2392</v>
      </c>
      <c r="J981" s="20">
        <v>-0.28000000000000003</v>
      </c>
      <c r="K981" s="20">
        <v>0.53749999999999998</v>
      </c>
      <c r="L981" s="20">
        <v>0.34649999999999997</v>
      </c>
      <c r="M981" s="20">
        <v>-0.26200000000000001</v>
      </c>
      <c r="N981" s="20">
        <v>0.85029999999999994</v>
      </c>
      <c r="O981" s="20">
        <v>0.70669999999999999</v>
      </c>
      <c r="P981" s="20">
        <v>-0.23400000000000001</v>
      </c>
      <c r="Q981" s="20">
        <v>7.9000000000000001E-2</v>
      </c>
      <c r="R981" s="20">
        <v>8.3000000000000004E-2</v>
      </c>
      <c r="S981" s="20">
        <v>0.98640000000000005</v>
      </c>
      <c r="T981" s="20">
        <v>-0.17299999999999999</v>
      </c>
      <c r="U981" s="20">
        <v>1.4663999999999999</v>
      </c>
      <c r="V981" s="20">
        <v>5.1999999999999998E-2</v>
      </c>
      <c r="W981" s="20">
        <v>1.851</v>
      </c>
      <c r="X981" s="20">
        <v>0.27</v>
      </c>
      <c r="Y981" s="20">
        <v>2.1244000000000001</v>
      </c>
      <c r="Z981" s="20">
        <v>0.66800000000000004</v>
      </c>
      <c r="AA981" s="20">
        <v>2.8835999999999999</v>
      </c>
      <c r="AB981" s="20">
        <v>1.373</v>
      </c>
    </row>
    <row r="982" spans="1:28">
      <c r="A982" s="2">
        <v>42254</v>
      </c>
      <c r="B982" s="20">
        <v>0.25</v>
      </c>
      <c r="C982" s="20">
        <v>0</v>
      </c>
      <c r="D982" s="20">
        <v>-0.36</v>
      </c>
      <c r="E982" s="20">
        <v>0.20269999999999999</v>
      </c>
      <c r="F982" s="20">
        <v>2.5399999999999999E-2</v>
      </c>
      <c r="G982" s="20">
        <v>-0.27400000000000002</v>
      </c>
      <c r="H982" s="20">
        <v>0.33300000000000002</v>
      </c>
      <c r="I982" s="20">
        <v>0.2392</v>
      </c>
      <c r="J982" s="20">
        <v>-0.28000000000000003</v>
      </c>
      <c r="K982" s="20">
        <v>0.54174999999999995</v>
      </c>
      <c r="L982" s="20">
        <v>0.34649999999999997</v>
      </c>
      <c r="M982" s="20">
        <v>-0.26</v>
      </c>
      <c r="N982" s="20">
        <v>0.86004999999999998</v>
      </c>
      <c r="O982" s="20">
        <v>0.70669999999999999</v>
      </c>
      <c r="P982" s="20">
        <v>-0.22500000000000001</v>
      </c>
      <c r="Q982" s="20">
        <v>9.8000000000000004E-2</v>
      </c>
      <c r="R982" s="20">
        <v>0.11</v>
      </c>
      <c r="S982" s="20">
        <v>0.98640000000000005</v>
      </c>
      <c r="T982" s="20">
        <v>-0.17199999999999999</v>
      </c>
      <c r="U982" s="20">
        <v>1.4663999999999999</v>
      </c>
      <c r="V982" s="20">
        <v>4.2999999999999997E-2</v>
      </c>
      <c r="W982" s="20">
        <v>1.851</v>
      </c>
      <c r="X982" s="20">
        <v>0.26900000000000002</v>
      </c>
      <c r="Y982" s="20">
        <v>2.1244000000000001</v>
      </c>
      <c r="Z982" s="20">
        <v>0.67500000000000004</v>
      </c>
      <c r="AA982" s="20">
        <v>2.8835999999999999</v>
      </c>
      <c r="AB982" s="20">
        <v>1.415</v>
      </c>
    </row>
    <row r="983" spans="1:28">
      <c r="A983" s="2">
        <v>42255</v>
      </c>
      <c r="B983" s="20">
        <v>0.25</v>
      </c>
      <c r="C983" s="20">
        <v>5.1000000000000004E-3</v>
      </c>
      <c r="D983" s="20">
        <v>-0.36</v>
      </c>
      <c r="E983" s="20">
        <v>0.20300000000000001</v>
      </c>
      <c r="F983" s="20">
        <v>2.5399999999999999E-2</v>
      </c>
      <c r="G983" s="20">
        <v>-0.28999999999999998</v>
      </c>
      <c r="H983" s="20">
        <v>0.33200000000000002</v>
      </c>
      <c r="I983" s="20">
        <v>0.24429999999999999</v>
      </c>
      <c r="J983" s="20">
        <v>-0.28299999999999997</v>
      </c>
      <c r="K983" s="20">
        <v>0.53800000000000003</v>
      </c>
      <c r="L983" s="20">
        <v>0.36180000000000001</v>
      </c>
      <c r="M983" s="20">
        <v>-0.26100000000000001</v>
      </c>
      <c r="N983" s="20">
        <v>0.85680000000000001</v>
      </c>
      <c r="O983" s="20">
        <v>0.73270000000000002</v>
      </c>
      <c r="P983" s="20">
        <v>-0.223</v>
      </c>
      <c r="Q983" s="20">
        <v>0.08</v>
      </c>
      <c r="R983" s="20">
        <v>9.4E-2</v>
      </c>
      <c r="S983" s="20">
        <v>1.0325</v>
      </c>
      <c r="T983" s="20">
        <v>-0.17</v>
      </c>
      <c r="U983" s="20">
        <v>1.5173000000000001</v>
      </c>
      <c r="V983" s="20">
        <v>4.2999999999999997E-2</v>
      </c>
      <c r="W983" s="20">
        <v>1.9037999999999999</v>
      </c>
      <c r="X983" s="20">
        <v>0.26600000000000001</v>
      </c>
      <c r="Y983" s="20">
        <v>2.1827999999999999</v>
      </c>
      <c r="Z983" s="20">
        <v>0.67600000000000005</v>
      </c>
      <c r="AA983" s="20">
        <v>2.9554999999999998</v>
      </c>
      <c r="AB983" s="20">
        <v>1.4330000000000001</v>
      </c>
    </row>
    <row r="984" spans="1:28">
      <c r="A984" s="2">
        <v>42256</v>
      </c>
      <c r="B984" s="20">
        <v>0.25</v>
      </c>
      <c r="C984" s="20">
        <v>2.5399999999999999E-2</v>
      </c>
      <c r="D984" s="20">
        <v>-0.32400000000000001</v>
      </c>
      <c r="E984" s="20">
        <v>0.20399999999999999</v>
      </c>
      <c r="F984" s="20">
        <v>2.53E-2</v>
      </c>
      <c r="G984" s="20">
        <v>-0.30099999999999999</v>
      </c>
      <c r="H984" s="20">
        <v>0.33300000000000002</v>
      </c>
      <c r="I984" s="20">
        <v>0.2545</v>
      </c>
      <c r="J984" s="20">
        <v>-0.28999999999999998</v>
      </c>
      <c r="K984" s="20">
        <v>0.53900000000000003</v>
      </c>
      <c r="L984" s="20">
        <v>0.36180000000000001</v>
      </c>
      <c r="M984" s="20">
        <v>-0.253</v>
      </c>
      <c r="N984" s="20">
        <v>0.85455000000000003</v>
      </c>
      <c r="O984" s="20">
        <v>0.7409</v>
      </c>
      <c r="P984" s="20">
        <v>-0.22500000000000001</v>
      </c>
      <c r="Q984" s="20">
        <v>9.2999999999999999E-2</v>
      </c>
      <c r="R984" s="20">
        <v>9.9000000000000005E-2</v>
      </c>
      <c r="S984" s="20">
        <v>1.0637000000000001</v>
      </c>
      <c r="T984" s="20">
        <v>-0.17299999999999999</v>
      </c>
      <c r="U984" s="20">
        <v>1.5306</v>
      </c>
      <c r="V984" s="20">
        <v>4.3999999999999997E-2</v>
      </c>
      <c r="W984" s="20">
        <v>1.9134</v>
      </c>
      <c r="X984" s="20">
        <v>0.27100000000000002</v>
      </c>
      <c r="Y984" s="20">
        <v>2.2006000000000001</v>
      </c>
      <c r="Z984" s="20">
        <v>0.69799999999999995</v>
      </c>
      <c r="AA984" s="20">
        <v>2.9611000000000001</v>
      </c>
      <c r="AB984" s="20">
        <v>1.4510000000000001</v>
      </c>
    </row>
    <row r="985" spans="1:28">
      <c r="A985" s="2">
        <v>42257</v>
      </c>
      <c r="B985" s="20">
        <v>0.25</v>
      </c>
      <c r="C985" s="20">
        <v>1.5299999999999999E-2</v>
      </c>
      <c r="D985" s="20">
        <v>-0.36</v>
      </c>
      <c r="E985" s="20">
        <v>0.20635000000000001</v>
      </c>
      <c r="F985" s="20">
        <v>1.52E-2</v>
      </c>
      <c r="G985" s="20">
        <v>-0.30399999999999999</v>
      </c>
      <c r="H985" s="20">
        <v>0.33600000000000002</v>
      </c>
      <c r="I985" s="20">
        <v>0.24940000000000001</v>
      </c>
      <c r="J985" s="20">
        <v>-0.28999999999999998</v>
      </c>
      <c r="K985" s="20">
        <v>0.54049999999999998</v>
      </c>
      <c r="L985" s="20">
        <v>0.3669</v>
      </c>
      <c r="M985" s="20">
        <v>-0.254</v>
      </c>
      <c r="N985" s="20">
        <v>0.8548</v>
      </c>
      <c r="O985" s="20">
        <v>0.73299999999999998</v>
      </c>
      <c r="P985" s="20">
        <v>-0.224</v>
      </c>
      <c r="Q985" s="20">
        <v>0.109</v>
      </c>
      <c r="R985" s="20">
        <v>0.115</v>
      </c>
      <c r="S985" s="20">
        <v>1.0584</v>
      </c>
      <c r="T985" s="20">
        <v>-0.17599999999999999</v>
      </c>
      <c r="U985" s="20">
        <v>1.5470999999999999</v>
      </c>
      <c r="V985" s="20">
        <v>4.2999999999999997E-2</v>
      </c>
      <c r="W985" s="20">
        <v>1.9302999999999999</v>
      </c>
      <c r="X985" s="20">
        <v>0.26700000000000002</v>
      </c>
      <c r="Y985" s="20">
        <v>2.222</v>
      </c>
      <c r="Z985" s="20">
        <v>0.69499999999999995</v>
      </c>
      <c r="AA985" s="20">
        <v>2.9851999999999999</v>
      </c>
      <c r="AB985" s="20">
        <v>1.4530000000000001</v>
      </c>
    </row>
    <row r="986" spans="1:28">
      <c r="A986" s="2">
        <v>42258</v>
      </c>
      <c r="B986" s="20">
        <v>0.25</v>
      </c>
      <c r="C986" s="20">
        <v>2.0299999999999999E-2</v>
      </c>
      <c r="D986" s="20">
        <v>-0.36</v>
      </c>
      <c r="E986" s="20">
        <v>0.20655000000000001</v>
      </c>
      <c r="F986" s="20">
        <v>2.53E-2</v>
      </c>
      <c r="G986" s="20">
        <v>-0.28999999999999998</v>
      </c>
      <c r="H986" s="20">
        <v>0.3372</v>
      </c>
      <c r="I986" s="20">
        <v>0.2341</v>
      </c>
      <c r="J986" s="20">
        <v>-0.29199999999999998</v>
      </c>
      <c r="K986" s="20">
        <v>0.54069999999999996</v>
      </c>
      <c r="L986" s="20">
        <v>0.36180000000000001</v>
      </c>
      <c r="M986" s="20">
        <v>-0.252</v>
      </c>
      <c r="N986" s="20">
        <v>0.85555000000000003</v>
      </c>
      <c r="O986" s="20">
        <v>0.70530000000000004</v>
      </c>
      <c r="P986" s="20">
        <v>-0.23200000000000001</v>
      </c>
      <c r="Q986" s="20">
        <v>0.112</v>
      </c>
      <c r="R986" s="20">
        <v>0.13</v>
      </c>
      <c r="S986" s="20">
        <v>1.0291999999999999</v>
      </c>
      <c r="T986" s="20">
        <v>-0.186</v>
      </c>
      <c r="U986" s="20">
        <v>1.5127999999999999</v>
      </c>
      <c r="V986" s="20">
        <v>0.02</v>
      </c>
      <c r="W986" s="20">
        <v>1.8894</v>
      </c>
      <c r="X986" s="20">
        <v>0.23499999999999999</v>
      </c>
      <c r="Y986" s="20">
        <v>2.1882999999999999</v>
      </c>
      <c r="Z986" s="20">
        <v>0.65300000000000002</v>
      </c>
      <c r="AA986" s="20">
        <v>2.9523999999999999</v>
      </c>
      <c r="AB986" s="20">
        <v>1.4319999999999999</v>
      </c>
    </row>
    <row r="987" spans="1:28">
      <c r="A987" s="2">
        <v>42261</v>
      </c>
      <c r="B987" s="20">
        <v>0.25</v>
      </c>
      <c r="C987" s="20">
        <v>5.1000000000000004E-3</v>
      </c>
      <c r="D987" s="20">
        <v>-0.32800000000000001</v>
      </c>
      <c r="E987" s="20">
        <v>0.20899999999999999</v>
      </c>
      <c r="F987" s="20">
        <v>2.0299999999999999E-2</v>
      </c>
      <c r="G987" s="20">
        <v>-0.34300000000000003</v>
      </c>
      <c r="H987" s="20">
        <v>0.33550000000000002</v>
      </c>
      <c r="I987" s="20">
        <v>0.22389999999999999</v>
      </c>
      <c r="J987" s="20">
        <v>-0.27</v>
      </c>
      <c r="K987" s="20">
        <v>0.54174999999999995</v>
      </c>
      <c r="L987" s="20">
        <v>0.372</v>
      </c>
      <c r="M987" s="20">
        <v>-0.252</v>
      </c>
      <c r="N987" s="20">
        <v>0.85455000000000003</v>
      </c>
      <c r="O987" s="20">
        <v>0.72560000000000002</v>
      </c>
      <c r="P987" s="20">
        <v>-0.23699999999999999</v>
      </c>
      <c r="Q987" s="20">
        <v>0.112</v>
      </c>
      <c r="R987" s="20">
        <v>0.127</v>
      </c>
      <c r="S987" s="20">
        <v>1.0318000000000001</v>
      </c>
      <c r="T987" s="20">
        <v>-0.192</v>
      </c>
      <c r="U987" s="20">
        <v>1.5095000000000001</v>
      </c>
      <c r="V987" s="20">
        <v>1.9E-2</v>
      </c>
      <c r="W987" s="20">
        <v>1.8846000000000001</v>
      </c>
      <c r="X987" s="20">
        <v>0.23400000000000001</v>
      </c>
      <c r="Y987" s="20">
        <v>2.1831</v>
      </c>
      <c r="Z987" s="20">
        <v>0.65500000000000003</v>
      </c>
      <c r="AA987" s="20">
        <v>2.9554999999999998</v>
      </c>
      <c r="AB987" s="20">
        <v>1.4179999999999999</v>
      </c>
    </row>
    <row r="988" spans="1:28">
      <c r="A988" s="2">
        <v>42262</v>
      </c>
      <c r="B988" s="20">
        <v>0.25</v>
      </c>
      <c r="C988" s="20">
        <v>1.5299999999999999E-2</v>
      </c>
      <c r="D988" s="20">
        <v>-0.32</v>
      </c>
      <c r="E988" s="20">
        <v>0.20724999999999999</v>
      </c>
      <c r="F988" s="20">
        <v>5.5899999999999998E-2</v>
      </c>
      <c r="G988" s="20">
        <v>-0.33800000000000002</v>
      </c>
      <c r="H988" s="20">
        <v>0.33424999999999999</v>
      </c>
      <c r="I988" s="20">
        <v>0.26979999999999998</v>
      </c>
      <c r="J988" s="20">
        <v>-0.26900000000000002</v>
      </c>
      <c r="K988" s="20">
        <v>0.54</v>
      </c>
      <c r="L988" s="20">
        <v>0.44869999999999999</v>
      </c>
      <c r="M988" s="20">
        <v>-0.26400000000000001</v>
      </c>
      <c r="N988" s="20">
        <v>0.85455000000000003</v>
      </c>
      <c r="O988" s="20">
        <v>0.8024</v>
      </c>
      <c r="P988" s="20">
        <v>-0.23</v>
      </c>
      <c r="Q988" s="20">
        <v>0.122</v>
      </c>
      <c r="R988" s="20">
        <v>0.13200000000000001</v>
      </c>
      <c r="S988" s="20">
        <v>1.1195999999999999</v>
      </c>
      <c r="T988" s="20">
        <v>-0.17100000000000001</v>
      </c>
      <c r="U988" s="20">
        <v>1.6104000000000001</v>
      </c>
      <c r="V988" s="20">
        <v>6.7000000000000004E-2</v>
      </c>
      <c r="W988" s="20">
        <v>1.9933999999999998</v>
      </c>
      <c r="X988" s="20">
        <v>0.30099999999999999</v>
      </c>
      <c r="Y988" s="20">
        <v>2.2867000000000002</v>
      </c>
      <c r="Z988" s="20">
        <v>0.74299999999999999</v>
      </c>
      <c r="AA988" s="20">
        <v>3.0674000000000001</v>
      </c>
      <c r="AB988" s="20">
        <v>1.5089999999999999</v>
      </c>
    </row>
    <row r="989" spans="1:28">
      <c r="A989" s="2">
        <v>42263</v>
      </c>
      <c r="B989" s="20">
        <v>0.25</v>
      </c>
      <c r="C989" s="20">
        <v>-5.1000000000000004E-3</v>
      </c>
      <c r="D989" s="20">
        <v>-0.318</v>
      </c>
      <c r="E989" s="20">
        <v>0.21279999999999999</v>
      </c>
      <c r="F989" s="20">
        <v>5.0799999999999998E-2</v>
      </c>
      <c r="G989" s="20">
        <v>-0.33800000000000002</v>
      </c>
      <c r="H989" s="20">
        <v>0.33960000000000001</v>
      </c>
      <c r="I989" s="20">
        <v>0.2392</v>
      </c>
      <c r="J989" s="20">
        <v>-0.25900000000000001</v>
      </c>
      <c r="K989" s="20">
        <v>0.54949999999999999</v>
      </c>
      <c r="L989" s="20">
        <v>0.4642</v>
      </c>
      <c r="M989" s="20">
        <v>-0.255</v>
      </c>
      <c r="N989" s="20">
        <v>0.86655000000000004</v>
      </c>
      <c r="O989" s="20">
        <v>0.81079999999999997</v>
      </c>
      <c r="P989" s="20">
        <v>-0.22</v>
      </c>
      <c r="Q989" s="20">
        <v>0.14099999999999999</v>
      </c>
      <c r="R989" s="20">
        <v>0.13800000000000001</v>
      </c>
      <c r="S989" s="20">
        <v>1.1276999999999999</v>
      </c>
      <c r="T989" s="20">
        <v>-0.157</v>
      </c>
      <c r="U989" s="20">
        <v>1.6089</v>
      </c>
      <c r="V989" s="20">
        <v>8.3000000000000004E-2</v>
      </c>
      <c r="W989" s="20">
        <v>2.0007000000000001</v>
      </c>
      <c r="X989" s="20">
        <v>0.32300000000000001</v>
      </c>
      <c r="Y989" s="20">
        <v>2.294</v>
      </c>
      <c r="Z989" s="20">
        <v>0.77400000000000002</v>
      </c>
      <c r="AA989" s="20">
        <v>3.0821999999999998</v>
      </c>
      <c r="AB989" s="20">
        <v>1.522</v>
      </c>
    </row>
    <row r="990" spans="1:28">
      <c r="A990" s="2">
        <v>42264</v>
      </c>
      <c r="B990" s="20">
        <v>0.25</v>
      </c>
      <c r="C990" s="20">
        <v>-2.53E-2</v>
      </c>
      <c r="D990" s="20">
        <v>-0.30499999999999999</v>
      </c>
      <c r="E990" s="20">
        <v>0.216</v>
      </c>
      <c r="F990" s="20">
        <v>-5.1000000000000004E-3</v>
      </c>
      <c r="G990" s="20">
        <v>-0.314</v>
      </c>
      <c r="H990" s="20">
        <v>0.34510000000000002</v>
      </c>
      <c r="I990" s="20">
        <v>0.12720000000000001</v>
      </c>
      <c r="J990" s="20">
        <v>-0.25900000000000001</v>
      </c>
      <c r="K990" s="20">
        <v>0.55449999999999999</v>
      </c>
      <c r="L990" s="20">
        <v>0.35170000000000001</v>
      </c>
      <c r="M990" s="20">
        <v>-0.249</v>
      </c>
      <c r="N990" s="20">
        <v>0.87080000000000002</v>
      </c>
      <c r="O990" s="20">
        <v>0.67949999999999999</v>
      </c>
      <c r="P990" s="20">
        <v>-0.20599999999999999</v>
      </c>
      <c r="Q990" s="20">
        <v>0.16300000000000001</v>
      </c>
      <c r="R990" s="20">
        <v>0.16500000000000001</v>
      </c>
      <c r="S990" s="20">
        <v>0.98409999999999997</v>
      </c>
      <c r="T990" s="20">
        <v>-0.13700000000000001</v>
      </c>
      <c r="U990" s="20">
        <v>1.4783999999999999</v>
      </c>
      <c r="V990" s="20">
        <v>0.105</v>
      </c>
      <c r="W990" s="20">
        <v>1.8846000000000001</v>
      </c>
      <c r="X990" s="20">
        <v>0.33800000000000002</v>
      </c>
      <c r="Y990" s="20">
        <v>2.1903000000000001</v>
      </c>
      <c r="Z990" s="20">
        <v>0.78100000000000003</v>
      </c>
      <c r="AA990" s="20">
        <v>3.0053999999999998</v>
      </c>
      <c r="AB990" s="20">
        <v>1.5150000000000001</v>
      </c>
    </row>
    <row r="991" spans="1:28">
      <c r="A991" s="2">
        <v>42265</v>
      </c>
      <c r="B991" s="20">
        <v>0.25</v>
      </c>
      <c r="C991" s="20">
        <v>-2.0299999999999999E-2</v>
      </c>
      <c r="D991" s="20">
        <v>-0.311</v>
      </c>
      <c r="E991" s="20">
        <v>0.1958</v>
      </c>
      <c r="F991" s="20">
        <v>-1.52E-2</v>
      </c>
      <c r="G991" s="20">
        <v>-0.35</v>
      </c>
      <c r="H991" s="20">
        <v>0.31919999999999998</v>
      </c>
      <c r="I991" s="20">
        <v>9.1499999999999998E-2</v>
      </c>
      <c r="J991" s="20">
        <v>-0.26100000000000001</v>
      </c>
      <c r="K991" s="20">
        <v>0.52639999999999998</v>
      </c>
      <c r="L991" s="20">
        <v>0.34139999999999998</v>
      </c>
      <c r="M991" s="20">
        <v>-0.252</v>
      </c>
      <c r="N991" s="20">
        <v>0.82455000000000001</v>
      </c>
      <c r="O991" s="20">
        <v>0.67769999999999997</v>
      </c>
      <c r="P991" s="20">
        <v>-0.23599999999999999</v>
      </c>
      <c r="Q991" s="20">
        <v>0.126</v>
      </c>
      <c r="R991" s="20">
        <v>0.13400000000000001</v>
      </c>
      <c r="S991" s="20">
        <v>0.97870000000000001</v>
      </c>
      <c r="T991" s="20">
        <v>-0.184</v>
      </c>
      <c r="U991" s="20">
        <v>1.444</v>
      </c>
      <c r="V991" s="20">
        <v>3.9E-2</v>
      </c>
      <c r="W991" s="20">
        <v>1.8364</v>
      </c>
      <c r="X991" s="20">
        <v>0.253</v>
      </c>
      <c r="Y991" s="20">
        <v>2.1335999999999999</v>
      </c>
      <c r="Z991" s="20">
        <v>0.66300000000000003</v>
      </c>
      <c r="AA991" s="20">
        <v>2.9356</v>
      </c>
      <c r="AB991" s="20">
        <v>1.38</v>
      </c>
    </row>
    <row r="992" spans="1:28">
      <c r="A992" s="2">
        <v>42268</v>
      </c>
      <c r="B992" s="20">
        <v>0.25</v>
      </c>
      <c r="C992" s="20">
        <v>-2.0299999999999999E-2</v>
      </c>
      <c r="D992" s="20">
        <v>-0.3</v>
      </c>
      <c r="E992" s="20">
        <v>0.19500000000000001</v>
      </c>
      <c r="F992" s="20">
        <v>-1.52E-2</v>
      </c>
      <c r="G992" s="20">
        <v>-0.34100000000000003</v>
      </c>
      <c r="H992" s="20">
        <v>0.32600000000000001</v>
      </c>
      <c r="I992" s="20">
        <v>6.0999999999999999E-2</v>
      </c>
      <c r="J992" s="20">
        <v>-0.26</v>
      </c>
      <c r="K992" s="20">
        <v>0.52549999999999997</v>
      </c>
      <c r="L992" s="20">
        <v>0.34649999999999997</v>
      </c>
      <c r="M992" s="20">
        <v>-0.253</v>
      </c>
      <c r="N992" s="20">
        <v>0.83879999999999999</v>
      </c>
      <c r="O992" s="20">
        <v>0.70620000000000005</v>
      </c>
      <c r="P992" s="20">
        <v>-0.23400000000000001</v>
      </c>
      <c r="Q992" s="20">
        <v>0.14599999999999999</v>
      </c>
      <c r="R992" s="20">
        <v>0.153</v>
      </c>
      <c r="S992" s="20">
        <v>1.0186999999999999</v>
      </c>
      <c r="T992" s="20">
        <v>-0.185</v>
      </c>
      <c r="U992" s="20">
        <v>1.4935</v>
      </c>
      <c r="V992" s="20">
        <v>4.1000000000000002E-2</v>
      </c>
      <c r="W992" s="20">
        <v>1.8967000000000001</v>
      </c>
      <c r="X992" s="20">
        <v>0.26500000000000001</v>
      </c>
      <c r="Y992" s="20">
        <v>2.2012</v>
      </c>
      <c r="Z992" s="20">
        <v>0.68400000000000005</v>
      </c>
      <c r="AA992" s="20">
        <v>3.0215999999999998</v>
      </c>
      <c r="AB992" s="20">
        <v>1.421</v>
      </c>
    </row>
    <row r="993" spans="1:28">
      <c r="A993" s="2">
        <v>42269</v>
      </c>
      <c r="B993" s="20">
        <v>0.25</v>
      </c>
      <c r="C993" s="20">
        <v>-2.0299999999999999E-2</v>
      </c>
      <c r="D993" s="20">
        <v>-0.34200000000000003</v>
      </c>
      <c r="E993" s="20">
        <v>0.1956</v>
      </c>
      <c r="F993" s="20">
        <v>-5.1000000000000004E-3</v>
      </c>
      <c r="G993" s="20">
        <v>-0.35</v>
      </c>
      <c r="H993" s="20">
        <v>0.32650000000000001</v>
      </c>
      <c r="I993" s="20">
        <v>9.1499999999999998E-2</v>
      </c>
      <c r="J993" s="20">
        <v>-0.28199999999999997</v>
      </c>
      <c r="K993" s="20">
        <v>0.52725</v>
      </c>
      <c r="L993" s="20">
        <v>0.33629999999999999</v>
      </c>
      <c r="M993" s="20">
        <v>-0.253</v>
      </c>
      <c r="N993" s="20">
        <v>0.84155000000000002</v>
      </c>
      <c r="O993" s="20">
        <v>0.67379999999999995</v>
      </c>
      <c r="P993" s="20">
        <v>-0.26200000000000001</v>
      </c>
      <c r="Q993" s="20">
        <v>0.122</v>
      </c>
      <c r="R993" s="20">
        <v>0.14799999999999999</v>
      </c>
      <c r="S993" s="20">
        <v>0.97330000000000005</v>
      </c>
      <c r="T993" s="20">
        <v>-0.221</v>
      </c>
      <c r="U993" s="20">
        <v>1.4292</v>
      </c>
      <c r="V993" s="20">
        <v>-1.4E-2</v>
      </c>
      <c r="W993" s="20">
        <v>1.8220000000000001</v>
      </c>
      <c r="X993" s="20">
        <v>0.19500000000000001</v>
      </c>
      <c r="Y993" s="20">
        <v>2.1337000000000002</v>
      </c>
      <c r="Z993" s="20">
        <v>0.59</v>
      </c>
      <c r="AA993" s="20">
        <v>2.9428000000000001</v>
      </c>
      <c r="AB993" s="20">
        <v>1.321</v>
      </c>
    </row>
    <row r="994" spans="1:28">
      <c r="A994" s="2">
        <v>42270</v>
      </c>
      <c r="B994" s="20">
        <v>0.25</v>
      </c>
      <c r="C994" s="20">
        <v>-3.56E-2</v>
      </c>
      <c r="D994" s="20">
        <v>-0.32200000000000001</v>
      </c>
      <c r="E994" s="20">
        <v>0.19389999999999999</v>
      </c>
      <c r="F994" s="20">
        <v>5.1000000000000004E-3</v>
      </c>
      <c r="G994" s="20">
        <v>-0.312</v>
      </c>
      <c r="H994" s="20">
        <v>0.32550000000000001</v>
      </c>
      <c r="I994" s="20">
        <v>8.6499999999999994E-2</v>
      </c>
      <c r="J994" s="20">
        <v>-0.28399999999999997</v>
      </c>
      <c r="K994" s="20">
        <v>0.52680000000000005</v>
      </c>
      <c r="L994" s="20">
        <v>0.3261</v>
      </c>
      <c r="M994" s="20">
        <v>-0.24399999999999999</v>
      </c>
      <c r="N994" s="20">
        <v>0.8458</v>
      </c>
      <c r="O994" s="20">
        <v>0.69930000000000003</v>
      </c>
      <c r="P994" s="20">
        <v>-0.255</v>
      </c>
      <c r="Q994" s="20">
        <v>0.123</v>
      </c>
      <c r="R994" s="20">
        <v>0.14899999999999999</v>
      </c>
      <c r="S994" s="20">
        <v>0.99199999999999999</v>
      </c>
      <c r="T994" s="20">
        <v>-0.21299999999999999</v>
      </c>
      <c r="U994" s="20">
        <v>1.4474</v>
      </c>
      <c r="V994" s="20">
        <v>-5.0000000000000001E-3</v>
      </c>
      <c r="W994" s="20">
        <v>1.8435999999999999</v>
      </c>
      <c r="X994" s="20">
        <v>0.20100000000000001</v>
      </c>
      <c r="Y994" s="20">
        <v>2.1497000000000002</v>
      </c>
      <c r="Z994" s="20">
        <v>0.59699999999999998</v>
      </c>
      <c r="AA994" s="20">
        <v>2.9451999999999998</v>
      </c>
      <c r="AB994" s="20">
        <v>1.32</v>
      </c>
    </row>
    <row r="995" spans="1:28">
      <c r="A995" s="2">
        <v>42271</v>
      </c>
      <c r="B995" s="20">
        <v>0.25</v>
      </c>
      <c r="C995" s="20">
        <v>-3.56E-2</v>
      </c>
      <c r="D995" s="20">
        <v>-0.33700000000000002</v>
      </c>
      <c r="E995" s="20">
        <v>0.1943</v>
      </c>
      <c r="F995" s="20">
        <v>0</v>
      </c>
      <c r="G995" s="20">
        <v>-0.32500000000000001</v>
      </c>
      <c r="H995" s="20">
        <v>0.32640000000000002</v>
      </c>
      <c r="I995" s="20">
        <v>8.14E-2</v>
      </c>
      <c r="J995" s="20">
        <v>-0.27900000000000003</v>
      </c>
      <c r="K995" s="20">
        <v>0.52975000000000005</v>
      </c>
      <c r="L995" s="20">
        <v>0.31590000000000001</v>
      </c>
      <c r="M995" s="20">
        <v>-0.248</v>
      </c>
      <c r="N995" s="20">
        <v>0.84684999999999999</v>
      </c>
      <c r="O995" s="20">
        <v>0.67979999999999996</v>
      </c>
      <c r="P995" s="20">
        <v>-0.246</v>
      </c>
      <c r="Q995" s="20">
        <v>0.128</v>
      </c>
      <c r="R995" s="20">
        <v>0.161</v>
      </c>
      <c r="S995" s="20">
        <v>0.97330000000000005</v>
      </c>
      <c r="T995" s="20">
        <v>-0.2</v>
      </c>
      <c r="U995" s="20">
        <v>1.4498</v>
      </c>
      <c r="V995" s="20">
        <v>7.0000000000000001E-3</v>
      </c>
      <c r="W995" s="20">
        <v>1.8218999999999999</v>
      </c>
      <c r="X995" s="20">
        <v>0.20899999999999999</v>
      </c>
      <c r="Y995" s="20">
        <v>2.1265999999999998</v>
      </c>
      <c r="Z995" s="20">
        <v>0.60299999999999998</v>
      </c>
      <c r="AA995" s="20">
        <v>2.9165999999999999</v>
      </c>
      <c r="AB995" s="20">
        <v>1.3160000000000001</v>
      </c>
    </row>
    <row r="996" spans="1:28">
      <c r="A996" s="2">
        <v>42272</v>
      </c>
      <c r="B996" s="20">
        <v>0.25</v>
      </c>
      <c r="C996" s="20">
        <v>-3.0499999999999999E-2</v>
      </c>
      <c r="D996" s="20">
        <v>-0.32400000000000001</v>
      </c>
      <c r="E996" s="20">
        <v>0.1943</v>
      </c>
      <c r="F996" s="20">
        <v>-2.0299999999999999E-2</v>
      </c>
      <c r="G996" s="20">
        <v>-0.32900000000000001</v>
      </c>
      <c r="H996" s="20">
        <v>0.3261</v>
      </c>
      <c r="I996" s="20">
        <v>6.6100000000000006E-2</v>
      </c>
      <c r="J996" s="20">
        <v>-0.28100000000000003</v>
      </c>
      <c r="K996" s="20">
        <v>0.53610000000000002</v>
      </c>
      <c r="L996" s="20">
        <v>0.32100000000000001</v>
      </c>
      <c r="M996" s="20">
        <v>-0.25</v>
      </c>
      <c r="N996" s="20">
        <v>0.86085</v>
      </c>
      <c r="O996" s="20">
        <v>0.69179999999999997</v>
      </c>
      <c r="P996" s="20">
        <v>-0.24399999999999999</v>
      </c>
      <c r="Q996" s="20">
        <v>0.14000000000000001</v>
      </c>
      <c r="R996" s="20">
        <v>0.17499999999999999</v>
      </c>
      <c r="S996" s="20">
        <v>0.98919999999999997</v>
      </c>
      <c r="T996" s="20">
        <v>-0.19400000000000001</v>
      </c>
      <c r="U996" s="20">
        <v>1.4742</v>
      </c>
      <c r="V996" s="20">
        <v>0.02</v>
      </c>
      <c r="W996" s="20">
        <v>1.8624000000000001</v>
      </c>
      <c r="X996" s="20">
        <v>0.23699999999999999</v>
      </c>
      <c r="Y996" s="20">
        <v>2.1623000000000001</v>
      </c>
      <c r="Z996" s="20">
        <v>0.64900000000000002</v>
      </c>
      <c r="AA996" s="20">
        <v>2.9556</v>
      </c>
      <c r="AB996" s="20">
        <v>1.379</v>
      </c>
    </row>
    <row r="997" spans="1:28">
      <c r="A997" s="2">
        <v>42275</v>
      </c>
      <c r="B997" s="20">
        <v>0.25</v>
      </c>
      <c r="C997" s="20">
        <v>-2.5399999999999999E-2</v>
      </c>
      <c r="D997" s="20">
        <v>-0.32100000000000001</v>
      </c>
      <c r="E997" s="20">
        <v>0.19359999999999999</v>
      </c>
      <c r="F997" s="20">
        <v>-5.1000000000000004E-3</v>
      </c>
      <c r="G997" s="20">
        <v>-0.33400000000000002</v>
      </c>
      <c r="H997" s="20">
        <v>0.3266</v>
      </c>
      <c r="I997" s="20">
        <v>6.6100000000000006E-2</v>
      </c>
      <c r="J997" s="20">
        <v>-0.28899999999999998</v>
      </c>
      <c r="K997" s="20">
        <v>0.53310000000000002</v>
      </c>
      <c r="L997" s="20">
        <v>0.31590000000000001</v>
      </c>
      <c r="M997" s="20">
        <v>-0.245</v>
      </c>
      <c r="N997" s="20">
        <v>0.85485</v>
      </c>
      <c r="O997" s="20">
        <v>0.66830000000000001</v>
      </c>
      <c r="P997" s="20">
        <v>-0.25700000000000001</v>
      </c>
      <c r="Q997" s="20">
        <v>0.126</v>
      </c>
      <c r="R997" s="20">
        <v>0.14000000000000001</v>
      </c>
      <c r="S997" s="20">
        <v>0.95709999999999995</v>
      </c>
      <c r="T997" s="20">
        <v>-0.21</v>
      </c>
      <c r="U997" s="20">
        <v>1.4189000000000001</v>
      </c>
      <c r="V997" s="20">
        <v>-7.0000000000000001E-3</v>
      </c>
      <c r="W997" s="20">
        <v>1.7953000000000001</v>
      </c>
      <c r="X997" s="20">
        <v>0.192</v>
      </c>
      <c r="Y997" s="20">
        <v>2.0949</v>
      </c>
      <c r="Z997" s="20">
        <v>0.58699999999999997</v>
      </c>
      <c r="AA997" s="20">
        <v>2.8757000000000001</v>
      </c>
      <c r="AB997" s="20">
        <v>1.3129999999999999</v>
      </c>
    </row>
    <row r="998" spans="1:28">
      <c r="A998" s="2">
        <v>42276</v>
      </c>
      <c r="B998" s="20">
        <v>0.25</v>
      </c>
      <c r="C998" s="20">
        <v>-1.52E-2</v>
      </c>
      <c r="D998" s="20">
        <v>-0.318</v>
      </c>
      <c r="E998" s="20">
        <v>0.193</v>
      </c>
      <c r="F998" s="20">
        <v>-1.0200000000000001E-2</v>
      </c>
      <c r="G998" s="20">
        <v>-0.34899999999999998</v>
      </c>
      <c r="H998" s="20">
        <v>0.32550000000000001</v>
      </c>
      <c r="I998" s="20">
        <v>9.1499999999999998E-2</v>
      </c>
      <c r="J998" s="20">
        <v>-0.29599999999999999</v>
      </c>
      <c r="K998" s="20">
        <v>0.53459999999999996</v>
      </c>
      <c r="L998" s="20">
        <v>0.32100000000000001</v>
      </c>
      <c r="M998" s="20">
        <v>-0.25900000000000001</v>
      </c>
      <c r="N998" s="20">
        <v>0.85235000000000005</v>
      </c>
      <c r="O998" s="20">
        <v>0.64859999999999995</v>
      </c>
      <c r="P998" s="20">
        <v>-0.252</v>
      </c>
      <c r="Q998" s="20">
        <v>0.128</v>
      </c>
      <c r="R998" s="20">
        <v>0.13500000000000001</v>
      </c>
      <c r="S998" s="20">
        <v>0.92490000000000006</v>
      </c>
      <c r="T998" s="20">
        <v>-0.20300000000000001</v>
      </c>
      <c r="U998" s="20">
        <v>1.3766</v>
      </c>
      <c r="V998" s="20">
        <v>0</v>
      </c>
      <c r="W998" s="20">
        <v>1.75</v>
      </c>
      <c r="X998" s="20">
        <v>0.19500000000000001</v>
      </c>
      <c r="Y998" s="20">
        <v>2.0508000000000002</v>
      </c>
      <c r="Z998" s="20">
        <v>0.58299999999999996</v>
      </c>
      <c r="AA998" s="20">
        <v>2.8529999999999998</v>
      </c>
      <c r="AB998" s="20">
        <v>1.3129999999999999</v>
      </c>
    </row>
    <row r="999" spans="1:28">
      <c r="A999" s="2">
        <v>42277</v>
      </c>
      <c r="B999" s="20">
        <v>0.25</v>
      </c>
      <c r="C999" s="20">
        <v>-2.0299999999999999E-2</v>
      </c>
      <c r="D999" s="20">
        <v>-0.33</v>
      </c>
      <c r="E999" s="20">
        <v>0.193</v>
      </c>
      <c r="F999" s="20">
        <v>-2.0299999999999999E-2</v>
      </c>
      <c r="G999" s="20">
        <v>-0.33900000000000002</v>
      </c>
      <c r="H999" s="20">
        <v>0.32500000000000001</v>
      </c>
      <c r="I999" s="20">
        <v>6.6100000000000006E-2</v>
      </c>
      <c r="J999" s="20">
        <v>-0.30099999999999999</v>
      </c>
      <c r="K999" s="20">
        <v>0.53400000000000003</v>
      </c>
      <c r="L999" s="20">
        <v>0.31080000000000002</v>
      </c>
      <c r="M999" s="20">
        <v>-0.26900000000000002</v>
      </c>
      <c r="N999" s="20">
        <v>0.85109999999999997</v>
      </c>
      <c r="O999" s="20">
        <v>0.62890000000000001</v>
      </c>
      <c r="P999" s="20">
        <v>-0.252</v>
      </c>
      <c r="Q999" s="20">
        <v>0.125</v>
      </c>
      <c r="R999" s="20">
        <v>0.13</v>
      </c>
      <c r="S999" s="20">
        <v>0.90069999999999995</v>
      </c>
      <c r="T999" s="20">
        <v>-0.20699999999999999</v>
      </c>
      <c r="U999" s="20">
        <v>1.3572</v>
      </c>
      <c r="V999" s="20">
        <v>-6.0000000000000001E-3</v>
      </c>
      <c r="W999" s="20">
        <v>1.7357</v>
      </c>
      <c r="X999" s="20">
        <v>0.19400000000000001</v>
      </c>
      <c r="Y999" s="20">
        <v>2.0367999999999999</v>
      </c>
      <c r="Z999" s="20">
        <v>0.58699999999999997</v>
      </c>
      <c r="AA999" s="20">
        <v>2.8538000000000001</v>
      </c>
      <c r="AB999" s="20">
        <v>1.33</v>
      </c>
    </row>
    <row r="1000" spans="1:28">
      <c r="A1000" s="2">
        <v>42278</v>
      </c>
      <c r="B1000" s="20">
        <v>0.25</v>
      </c>
      <c r="C1000" s="20">
        <v>-2.5399999999999999E-2</v>
      </c>
      <c r="D1000" s="20">
        <v>-0.34</v>
      </c>
      <c r="E1000" s="20">
        <v>0.19400000000000001</v>
      </c>
      <c r="F1000" s="20">
        <v>-2.5399999999999999E-2</v>
      </c>
      <c r="G1000" s="20">
        <v>-0.32700000000000001</v>
      </c>
      <c r="H1000" s="20">
        <v>0.32400000000000001</v>
      </c>
      <c r="I1000" s="20">
        <v>6.6100000000000006E-2</v>
      </c>
      <c r="J1000" s="20">
        <v>-0.30599999999999999</v>
      </c>
      <c r="K1000" s="20">
        <v>0.53100000000000003</v>
      </c>
      <c r="L1000" s="20">
        <v>0.29039999999999999</v>
      </c>
      <c r="M1000" s="20">
        <v>-0.27300000000000002</v>
      </c>
      <c r="N1000" s="20">
        <v>0.84735000000000005</v>
      </c>
      <c r="O1000" s="20">
        <v>0.64470000000000005</v>
      </c>
      <c r="P1000" s="20">
        <v>-0.26900000000000002</v>
      </c>
      <c r="Q1000" s="20">
        <v>0.1</v>
      </c>
      <c r="R1000" s="20">
        <v>0.11</v>
      </c>
      <c r="S1000" s="20">
        <v>0.91400000000000003</v>
      </c>
      <c r="T1000" s="20">
        <v>-0.22800000000000001</v>
      </c>
      <c r="U1000" s="20">
        <v>1.3653</v>
      </c>
      <c r="V1000" s="20">
        <v>-4.2000000000000003E-2</v>
      </c>
      <c r="W1000" s="20">
        <v>1.7452000000000001</v>
      </c>
      <c r="X1000" s="20">
        <v>0.14899999999999999</v>
      </c>
      <c r="Y1000" s="20">
        <v>2.0367999999999999</v>
      </c>
      <c r="Z1000" s="20">
        <v>0.53600000000000003</v>
      </c>
      <c r="AA1000" s="20">
        <v>2.8498999999999999</v>
      </c>
      <c r="AB1000" s="20">
        <v>1.2789999999999999</v>
      </c>
    </row>
    <row r="1001" spans="1:28">
      <c r="A1001" s="2">
        <v>42279</v>
      </c>
      <c r="B1001" s="20">
        <v>0.25</v>
      </c>
      <c r="C1001" s="20">
        <v>-3.0499999999999999E-2</v>
      </c>
      <c r="D1001" s="20">
        <v>-0.33800000000000002</v>
      </c>
      <c r="E1001" s="20">
        <v>0.19470000000000001</v>
      </c>
      <c r="F1001" s="20">
        <v>-5.1000000000000004E-3</v>
      </c>
      <c r="G1001" s="20">
        <v>-0.33200000000000002</v>
      </c>
      <c r="H1001" s="20">
        <v>0.3271</v>
      </c>
      <c r="I1001" s="20">
        <v>5.0799999999999998E-2</v>
      </c>
      <c r="J1001" s="20">
        <v>-0.30499999999999999</v>
      </c>
      <c r="K1001" s="20">
        <v>0.53449999999999998</v>
      </c>
      <c r="L1001" s="20">
        <v>0.2291</v>
      </c>
      <c r="M1001" s="20">
        <v>-0.26900000000000002</v>
      </c>
      <c r="N1001" s="20">
        <v>0.85209999999999997</v>
      </c>
      <c r="O1001" s="20">
        <v>0.57940000000000003</v>
      </c>
      <c r="P1001" s="20">
        <v>-0.26700000000000002</v>
      </c>
      <c r="Q1001" s="20">
        <v>6.0999999999999999E-2</v>
      </c>
      <c r="R1001" s="20">
        <v>8.1000000000000003E-2</v>
      </c>
      <c r="S1001" s="20">
        <v>0.84389999999999998</v>
      </c>
      <c r="T1001" s="20">
        <v>-0.23100000000000001</v>
      </c>
      <c r="U1001" s="20">
        <v>1.2955000000000001</v>
      </c>
      <c r="V1001" s="20">
        <v>-5.1999999999999998E-2</v>
      </c>
      <c r="W1001" s="20">
        <v>1.6833</v>
      </c>
      <c r="X1001" s="20">
        <v>0.13</v>
      </c>
      <c r="Y1001" s="20">
        <v>1.9929000000000001</v>
      </c>
      <c r="Z1001" s="20">
        <v>0.51</v>
      </c>
      <c r="AA1001" s="20">
        <v>2.8273999999999999</v>
      </c>
      <c r="AB1001" s="20">
        <v>1.236</v>
      </c>
    </row>
    <row r="1002" spans="1:28">
      <c r="A1002" s="2">
        <v>42282</v>
      </c>
      <c r="B1002" s="20">
        <v>0.25</v>
      </c>
      <c r="C1002" s="20">
        <v>-2.5399999999999999E-2</v>
      </c>
      <c r="D1002" s="20">
        <v>-0.38600000000000001</v>
      </c>
      <c r="E1002" s="20">
        <v>0.19375000000000001</v>
      </c>
      <c r="F1002" s="20">
        <v>-1.0200000000000001E-2</v>
      </c>
      <c r="G1002" s="20">
        <v>-0.33100000000000002</v>
      </c>
      <c r="H1002" s="20">
        <v>0.32319999999999999</v>
      </c>
      <c r="I1002" s="20">
        <v>4.07E-2</v>
      </c>
      <c r="J1002" s="20">
        <v>-0.31</v>
      </c>
      <c r="K1002" s="20">
        <v>0.52324999999999999</v>
      </c>
      <c r="L1002" s="20">
        <v>0.23419999999999999</v>
      </c>
      <c r="M1002" s="20">
        <v>-0.28100000000000003</v>
      </c>
      <c r="N1002" s="20">
        <v>0.8306</v>
      </c>
      <c r="O1002" s="20">
        <v>0.60519999999999996</v>
      </c>
      <c r="P1002" s="20">
        <v>-0.25900000000000001</v>
      </c>
      <c r="Q1002" s="20">
        <v>6.7000000000000004E-2</v>
      </c>
      <c r="R1002" s="20">
        <v>7.0999999999999994E-2</v>
      </c>
      <c r="S1002" s="20">
        <v>0.876</v>
      </c>
      <c r="T1002" s="20">
        <v>-0.217</v>
      </c>
      <c r="U1002" s="20">
        <v>1.3425</v>
      </c>
      <c r="V1002" s="20">
        <v>-3.1E-2</v>
      </c>
      <c r="W1002" s="20">
        <v>1.7381</v>
      </c>
      <c r="X1002" s="20">
        <v>0.16700000000000001</v>
      </c>
      <c r="Y1002" s="20">
        <v>2.0562</v>
      </c>
      <c r="Z1002" s="20">
        <v>0.56599999999999995</v>
      </c>
      <c r="AA1002" s="20">
        <v>2.8969</v>
      </c>
      <c r="AB1002" s="20">
        <v>1.3260000000000001</v>
      </c>
    </row>
    <row r="1003" spans="1:28">
      <c r="A1003" s="2">
        <v>42283</v>
      </c>
      <c r="B1003" s="20">
        <v>0.25</v>
      </c>
      <c r="C1003" s="20">
        <v>-2.0299999999999999E-2</v>
      </c>
      <c r="D1003" s="20">
        <v>-0.33</v>
      </c>
      <c r="E1003" s="20">
        <v>0.19409999999999999</v>
      </c>
      <c r="F1003" s="20">
        <v>-5.1000000000000004E-3</v>
      </c>
      <c r="G1003" s="20">
        <v>-0.308</v>
      </c>
      <c r="H1003" s="20">
        <v>0.318</v>
      </c>
      <c r="I1003" s="20">
        <v>6.0999999999999999E-2</v>
      </c>
      <c r="J1003" s="20">
        <v>-0.309</v>
      </c>
      <c r="K1003" s="20">
        <v>0.52500000000000002</v>
      </c>
      <c r="L1003" s="20">
        <v>0.2291</v>
      </c>
      <c r="M1003" s="20">
        <v>-0.28399999999999997</v>
      </c>
      <c r="N1003" s="20">
        <v>0.83635000000000004</v>
      </c>
      <c r="O1003" s="20">
        <v>0.60119999999999996</v>
      </c>
      <c r="P1003" s="20">
        <v>-0.247</v>
      </c>
      <c r="Q1003" s="20">
        <v>7.6999999999999999E-2</v>
      </c>
      <c r="R1003" s="20">
        <v>0.08</v>
      </c>
      <c r="S1003" s="20">
        <v>0.87319999999999998</v>
      </c>
      <c r="T1003" s="20">
        <v>-0.20100000000000001</v>
      </c>
      <c r="U1003" s="20">
        <v>1.3246</v>
      </c>
      <c r="V1003" s="20">
        <v>-1.0999999999999999E-2</v>
      </c>
      <c r="W1003" s="20">
        <v>1.7095</v>
      </c>
      <c r="X1003" s="20">
        <v>0.191</v>
      </c>
      <c r="Y1003" s="20">
        <v>2.0314999999999999</v>
      </c>
      <c r="Z1003" s="20">
        <v>0.59599999999999997</v>
      </c>
      <c r="AA1003" s="20">
        <v>2.8685999999999998</v>
      </c>
      <c r="AB1003" s="20">
        <v>1.3599999999999999</v>
      </c>
    </row>
    <row r="1004" spans="1:28">
      <c r="A1004" s="2">
        <v>42284</v>
      </c>
      <c r="B1004" s="20">
        <v>0.25</v>
      </c>
      <c r="C1004" s="20">
        <v>-5.1000000000000004E-3</v>
      </c>
      <c r="D1004" s="20">
        <v>-0.32400000000000001</v>
      </c>
      <c r="E1004" s="20">
        <v>0.19605</v>
      </c>
      <c r="F1004" s="20">
        <v>-5.1000000000000004E-3</v>
      </c>
      <c r="G1004" s="20">
        <v>-0.31900000000000001</v>
      </c>
      <c r="H1004" s="20">
        <v>0.31859999999999999</v>
      </c>
      <c r="I1004" s="20">
        <v>6.6100000000000006E-2</v>
      </c>
      <c r="J1004" s="20">
        <v>-0.311</v>
      </c>
      <c r="K1004" s="20">
        <v>0.52659999999999996</v>
      </c>
      <c r="L1004" s="20">
        <v>0.23930000000000001</v>
      </c>
      <c r="M1004" s="20">
        <v>-0.28000000000000003</v>
      </c>
      <c r="N1004" s="20">
        <v>0.83984999999999999</v>
      </c>
      <c r="O1004" s="20">
        <v>0.625</v>
      </c>
      <c r="P1004" s="20">
        <v>-0.25</v>
      </c>
      <c r="Q1004" s="20">
        <v>7.6999999999999999E-2</v>
      </c>
      <c r="R1004" s="20">
        <v>7.2999999999999995E-2</v>
      </c>
      <c r="S1004" s="20">
        <v>0.92530000000000001</v>
      </c>
      <c r="T1004" s="20">
        <v>-0.20300000000000001</v>
      </c>
      <c r="U1004" s="20">
        <v>1.3700999999999999</v>
      </c>
      <c r="V1004" s="20">
        <v>-1.0999999999999999E-2</v>
      </c>
      <c r="W1004" s="20">
        <v>1.75</v>
      </c>
      <c r="X1004" s="20">
        <v>0.188</v>
      </c>
      <c r="Y1004" s="20">
        <v>2.0668000000000002</v>
      </c>
      <c r="Z1004" s="20">
        <v>0.59299999999999997</v>
      </c>
      <c r="AA1004" s="20">
        <v>2.8944999999999999</v>
      </c>
      <c r="AB1004" s="20">
        <v>1.3460000000000001</v>
      </c>
    </row>
    <row r="1005" spans="1:28">
      <c r="A1005" s="2">
        <v>42285</v>
      </c>
      <c r="B1005" s="20">
        <v>0.25</v>
      </c>
      <c r="C1005" s="20">
        <v>-5.1000000000000004E-3</v>
      </c>
      <c r="D1005" s="20">
        <v>-0.36</v>
      </c>
      <c r="E1005" s="20">
        <v>0.19545000000000001</v>
      </c>
      <c r="F1005" s="20">
        <v>0</v>
      </c>
      <c r="G1005" s="20">
        <v>-0.30399999999999999</v>
      </c>
      <c r="H1005" s="20">
        <v>0.3196</v>
      </c>
      <c r="I1005" s="20">
        <v>7.1199999999999999E-2</v>
      </c>
      <c r="J1005" s="20">
        <v>-0.317</v>
      </c>
      <c r="K1005" s="20">
        <v>0.52659999999999996</v>
      </c>
      <c r="L1005" s="20">
        <v>0.23419999999999999</v>
      </c>
      <c r="M1005" s="20">
        <v>-0.28499999999999998</v>
      </c>
      <c r="N1005" s="20">
        <v>0.84084999999999999</v>
      </c>
      <c r="O1005" s="20">
        <v>0.63300000000000001</v>
      </c>
      <c r="P1005" s="20">
        <v>-0.248</v>
      </c>
      <c r="Q1005" s="20">
        <v>7.3999999999999996E-2</v>
      </c>
      <c r="R1005" s="20">
        <v>7.0000000000000007E-2</v>
      </c>
      <c r="S1005" s="20">
        <v>0.94120000000000004</v>
      </c>
      <c r="T1005" s="20">
        <v>-0.20300000000000001</v>
      </c>
      <c r="U1005" s="20">
        <v>1.3961999999999999</v>
      </c>
      <c r="V1005" s="20">
        <v>-8.9999999999999993E-3</v>
      </c>
      <c r="W1005" s="20">
        <v>1.7810999999999999</v>
      </c>
      <c r="X1005" s="20">
        <v>0.185</v>
      </c>
      <c r="Y1005" s="20">
        <v>2.1040000000000001</v>
      </c>
      <c r="Z1005" s="20">
        <v>0.58599999999999997</v>
      </c>
      <c r="AA1005" s="20">
        <v>2.9397000000000002</v>
      </c>
      <c r="AB1005" s="20">
        <v>1.3340000000000001</v>
      </c>
    </row>
    <row r="1006" spans="1:28">
      <c r="A1006" s="2">
        <v>42286</v>
      </c>
      <c r="B1006" s="20">
        <v>0.25</v>
      </c>
      <c r="C1006" s="20">
        <v>0</v>
      </c>
      <c r="D1006" s="20">
        <v>-0.18</v>
      </c>
      <c r="E1006" s="20">
        <v>0.19685</v>
      </c>
      <c r="F1006" s="20">
        <v>0</v>
      </c>
      <c r="G1006" s="20">
        <v>-0.29699999999999999</v>
      </c>
      <c r="H1006" s="20">
        <v>0.3206</v>
      </c>
      <c r="I1006" s="20">
        <v>6.6100000000000006E-2</v>
      </c>
      <c r="J1006" s="20">
        <v>-0.314</v>
      </c>
      <c r="K1006" s="20">
        <v>0.52825</v>
      </c>
      <c r="L1006" s="20">
        <v>0.24440000000000001</v>
      </c>
      <c r="M1006" s="20">
        <v>-0.28699999999999998</v>
      </c>
      <c r="N1006" s="20">
        <v>0.84475</v>
      </c>
      <c r="O1006" s="20">
        <v>0.63700000000000001</v>
      </c>
      <c r="P1006" s="20">
        <v>-0.249</v>
      </c>
      <c r="Q1006" s="20">
        <v>7.1999999999999995E-2</v>
      </c>
      <c r="R1006" s="20">
        <v>6.7000000000000004E-2</v>
      </c>
      <c r="S1006" s="20">
        <v>0.94650000000000001</v>
      </c>
      <c r="T1006" s="20">
        <v>-0.2</v>
      </c>
      <c r="U1006" s="20">
        <v>1.3977999999999999</v>
      </c>
      <c r="V1006" s="20">
        <v>1E-3</v>
      </c>
      <c r="W1006" s="20">
        <v>1.7739</v>
      </c>
      <c r="X1006" s="20">
        <v>0.20399999999999999</v>
      </c>
      <c r="Y1006" s="20">
        <v>2.0880999999999998</v>
      </c>
      <c r="Z1006" s="20">
        <v>0.61499999999999999</v>
      </c>
      <c r="AA1006" s="20">
        <v>2.9173999999999998</v>
      </c>
      <c r="AB1006" s="20">
        <v>1.367</v>
      </c>
    </row>
    <row r="1007" spans="1:28">
      <c r="A1007" s="2">
        <v>42289</v>
      </c>
      <c r="B1007" s="20">
        <v>0.25</v>
      </c>
      <c r="C1007" s="20">
        <v>0</v>
      </c>
      <c r="D1007" s="20">
        <v>-0.32800000000000001</v>
      </c>
      <c r="E1007" s="20">
        <v>0.19325000000000001</v>
      </c>
      <c r="F1007" s="20">
        <v>0</v>
      </c>
      <c r="G1007" s="20">
        <v>-0.30399999999999999</v>
      </c>
      <c r="H1007" s="20">
        <v>0.32074999999999998</v>
      </c>
      <c r="I1007" s="20">
        <v>6.6100000000000006E-2</v>
      </c>
      <c r="J1007" s="20">
        <v>-0.28399999999999997</v>
      </c>
      <c r="K1007" s="20">
        <v>0.52625</v>
      </c>
      <c r="L1007" s="20">
        <v>0.24440000000000001</v>
      </c>
      <c r="M1007" s="20">
        <v>-0.28699999999999998</v>
      </c>
      <c r="N1007" s="20">
        <v>0.83950000000000002</v>
      </c>
      <c r="O1007" s="20">
        <v>0.63700000000000001</v>
      </c>
      <c r="P1007" s="20">
        <v>-0.25700000000000001</v>
      </c>
      <c r="Q1007" s="20">
        <v>7.8E-2</v>
      </c>
      <c r="R1007" s="20">
        <v>7.3999999999999996E-2</v>
      </c>
      <c r="S1007" s="20">
        <v>0.94650000000000001</v>
      </c>
      <c r="T1007" s="20">
        <v>-0.214</v>
      </c>
      <c r="U1007" s="20">
        <v>1.3977999999999999</v>
      </c>
      <c r="V1007" s="20">
        <v>-0.02</v>
      </c>
      <c r="W1007" s="20">
        <v>1.7739</v>
      </c>
      <c r="X1007" s="20">
        <v>0.17299999999999999</v>
      </c>
      <c r="Y1007" s="20">
        <v>2.0880999999999998</v>
      </c>
      <c r="Z1007" s="20">
        <v>0.57799999999999996</v>
      </c>
      <c r="AA1007" s="20">
        <v>2.9173999999999998</v>
      </c>
      <c r="AB1007" s="20">
        <v>1.329</v>
      </c>
    </row>
    <row r="1008" spans="1:28">
      <c r="A1008" s="2">
        <v>42290</v>
      </c>
      <c r="B1008" s="20">
        <v>0.25</v>
      </c>
      <c r="C1008" s="20">
        <v>-5.1000000000000004E-3</v>
      </c>
      <c r="D1008" s="20">
        <v>-0.34</v>
      </c>
      <c r="E1008" s="20">
        <v>0.19575000000000001</v>
      </c>
      <c r="F1008" s="20">
        <v>0</v>
      </c>
      <c r="G1008" s="20">
        <v>-0.29599999999999999</v>
      </c>
      <c r="H1008" s="20">
        <v>0.32050000000000001</v>
      </c>
      <c r="I1008" s="20">
        <v>5.0799999999999998E-2</v>
      </c>
      <c r="J1008" s="20">
        <v>-0.28899999999999998</v>
      </c>
      <c r="K1008" s="20">
        <v>0.52449999999999997</v>
      </c>
      <c r="L1008" s="20">
        <v>0.2291</v>
      </c>
      <c r="M1008" s="20">
        <v>-0.28299999999999997</v>
      </c>
      <c r="N1008" s="20">
        <v>0.83499999999999996</v>
      </c>
      <c r="O1008" s="20">
        <v>0.61699999999999999</v>
      </c>
      <c r="P1008" s="20">
        <v>-0.252</v>
      </c>
      <c r="Q1008" s="20">
        <v>8.3000000000000004E-2</v>
      </c>
      <c r="R1008" s="20">
        <v>7.0999999999999994E-2</v>
      </c>
      <c r="S1008" s="20">
        <v>0.91469999999999996</v>
      </c>
      <c r="T1008" s="20">
        <v>-0.20799999999999999</v>
      </c>
      <c r="U1008" s="20">
        <v>1.3536999999999999</v>
      </c>
      <c r="V1008" s="20">
        <v>-1.2999999999999999E-2</v>
      </c>
      <c r="W1008" s="20">
        <v>1.7307999999999999</v>
      </c>
      <c r="X1008" s="20">
        <v>0.18099999999999999</v>
      </c>
      <c r="Y1008" s="20">
        <v>2.0438999999999998</v>
      </c>
      <c r="Z1008" s="20">
        <v>0.58699999999999997</v>
      </c>
      <c r="AA1008" s="20">
        <v>2.8843000000000001</v>
      </c>
      <c r="AB1008" s="20">
        <v>1.351</v>
      </c>
    </row>
    <row r="1009" spans="1:28">
      <c r="A1009" s="2">
        <v>42291</v>
      </c>
      <c r="B1009" s="20">
        <v>0.25</v>
      </c>
      <c r="C1009" s="20">
        <v>-1.52E-2</v>
      </c>
      <c r="D1009" s="20">
        <v>-0.318</v>
      </c>
      <c r="E1009" s="20">
        <v>0.19900000000000001</v>
      </c>
      <c r="F1009" s="20">
        <v>-5.1000000000000004E-3</v>
      </c>
      <c r="G1009" s="20">
        <v>-0.29499999999999998</v>
      </c>
      <c r="H1009" s="20">
        <v>0.31705</v>
      </c>
      <c r="I1009" s="20">
        <v>6.6100000000000006E-2</v>
      </c>
      <c r="J1009" s="20">
        <v>-0.28899999999999998</v>
      </c>
      <c r="K1009" s="20">
        <v>0.52015</v>
      </c>
      <c r="L1009" s="20">
        <v>0.2087</v>
      </c>
      <c r="M1009" s="20">
        <v>-0.28399999999999997</v>
      </c>
      <c r="N1009" s="20">
        <v>0.82889999999999997</v>
      </c>
      <c r="O1009" s="20">
        <v>0.54869999999999997</v>
      </c>
      <c r="P1009" s="20">
        <v>-0.26</v>
      </c>
      <c r="Q1009" s="20">
        <v>8.6999999999999994E-2</v>
      </c>
      <c r="R1009" s="20">
        <v>7.3999999999999996E-2</v>
      </c>
      <c r="S1009" s="20">
        <v>0.8327</v>
      </c>
      <c r="T1009" s="20">
        <v>-0.22600000000000001</v>
      </c>
      <c r="U1009" s="20">
        <v>1.2690000000000001</v>
      </c>
      <c r="V1009" s="20">
        <v>-4.3999999999999997E-2</v>
      </c>
      <c r="W1009" s="20">
        <v>1.6474</v>
      </c>
      <c r="X1009" s="20">
        <v>0.14099999999999999</v>
      </c>
      <c r="Y1009" s="20">
        <v>1.9718</v>
      </c>
      <c r="Z1009" s="20">
        <v>0.54100000000000004</v>
      </c>
      <c r="AA1009" s="20">
        <v>2.8344</v>
      </c>
      <c r="AB1009" s="20">
        <v>1.3089999999999999</v>
      </c>
    </row>
    <row r="1010" spans="1:28">
      <c r="A1010" s="2">
        <v>42292</v>
      </c>
      <c r="B1010" s="20">
        <v>0.25</v>
      </c>
      <c r="C1010" s="20">
        <v>0</v>
      </c>
      <c r="D1010" s="20">
        <v>-0.313</v>
      </c>
      <c r="E1010" s="20">
        <v>0.19675000000000001</v>
      </c>
      <c r="F1010" s="20">
        <v>-5.1000000000000004E-3</v>
      </c>
      <c r="G1010" s="20">
        <v>-0.30499999999999999</v>
      </c>
      <c r="H1010" s="20">
        <v>0.31514999999999999</v>
      </c>
      <c r="I1010" s="20">
        <v>7.1199999999999999E-2</v>
      </c>
      <c r="J1010" s="20">
        <v>-0.29099999999999998</v>
      </c>
      <c r="K1010" s="20">
        <v>0.51590000000000003</v>
      </c>
      <c r="L1010" s="20">
        <v>0.2087</v>
      </c>
      <c r="M1010" s="20">
        <v>-0.29299999999999998</v>
      </c>
      <c r="N1010" s="20">
        <v>0.81640000000000001</v>
      </c>
      <c r="O1010" s="20">
        <v>0.5968</v>
      </c>
      <c r="P1010" s="20">
        <v>-0.26100000000000001</v>
      </c>
      <c r="Q1010" s="20">
        <v>8.8999999999999996E-2</v>
      </c>
      <c r="R1010" s="20">
        <v>7.3999999999999996E-2</v>
      </c>
      <c r="S1010" s="20">
        <v>0.89349999999999996</v>
      </c>
      <c r="T1010" s="20">
        <v>-0.222</v>
      </c>
      <c r="U1010" s="20">
        <v>1.3325</v>
      </c>
      <c r="V1010" s="20">
        <v>-3.2000000000000001E-2</v>
      </c>
      <c r="W1010" s="20">
        <v>1.7020999999999999</v>
      </c>
      <c r="X1010" s="20">
        <v>0.151</v>
      </c>
      <c r="Y1010" s="20">
        <v>2.0175000000000001</v>
      </c>
      <c r="Z1010" s="20">
        <v>0.55000000000000004</v>
      </c>
      <c r="AA1010" s="20">
        <v>2.8624000000000001</v>
      </c>
      <c r="AB1010" s="20">
        <v>1.31</v>
      </c>
    </row>
    <row r="1011" spans="1:28">
      <c r="A1011" s="2">
        <v>42293</v>
      </c>
      <c r="B1011" s="20">
        <v>0.25</v>
      </c>
      <c r="C1011" s="20">
        <v>3.04E-2</v>
      </c>
      <c r="D1011" s="20">
        <v>-0.35199999999999998</v>
      </c>
      <c r="E1011" s="20">
        <v>0.19425000000000001</v>
      </c>
      <c r="F1011" s="20">
        <v>0</v>
      </c>
      <c r="G1011" s="20">
        <v>-0.3</v>
      </c>
      <c r="H1011" s="20">
        <v>0.31714999999999999</v>
      </c>
      <c r="I1011" s="20">
        <v>6.6100000000000006E-2</v>
      </c>
      <c r="J1011" s="20">
        <v>-0.29899999999999999</v>
      </c>
      <c r="K1011" s="20">
        <v>0.51839999999999997</v>
      </c>
      <c r="L1011" s="20">
        <v>0.2087</v>
      </c>
      <c r="M1011" s="20">
        <v>-0.3</v>
      </c>
      <c r="N1011" s="20">
        <v>0.82565</v>
      </c>
      <c r="O1011" s="20">
        <v>0.60880000000000001</v>
      </c>
      <c r="P1011" s="20">
        <v>-0.26900000000000002</v>
      </c>
      <c r="Q1011" s="20">
        <v>8.1000000000000003E-2</v>
      </c>
      <c r="R1011" s="20">
        <v>7.5999999999999998E-2</v>
      </c>
      <c r="S1011" s="20">
        <v>0.9042</v>
      </c>
      <c r="T1011" s="20">
        <v>-0.22700000000000001</v>
      </c>
      <c r="U1011" s="20">
        <v>1.3519999999999999</v>
      </c>
      <c r="V1011" s="20">
        <v>-3.7999999999999999E-2</v>
      </c>
      <c r="W1011" s="20">
        <v>1.726</v>
      </c>
      <c r="X1011" s="20">
        <v>0.14699999999999999</v>
      </c>
      <c r="Y1011" s="20">
        <v>2.0333999999999999</v>
      </c>
      <c r="Z1011" s="20">
        <v>0.54800000000000004</v>
      </c>
      <c r="AA1011" s="20">
        <v>2.8811999999999998</v>
      </c>
      <c r="AB1011" s="20">
        <v>1.3029999999999999</v>
      </c>
    </row>
    <row r="1012" spans="1:28">
      <c r="A1012" s="2">
        <v>42296</v>
      </c>
      <c r="B1012" s="20">
        <v>0.25</v>
      </c>
      <c r="C1012" s="20">
        <v>7.0999999999999994E-2</v>
      </c>
      <c r="D1012" s="20">
        <v>-0.29099999999999998</v>
      </c>
      <c r="E1012" s="20">
        <v>0.19600000000000001</v>
      </c>
      <c r="F1012" s="20">
        <v>-5.1000000000000004E-3</v>
      </c>
      <c r="G1012" s="20">
        <v>-0.30399999999999999</v>
      </c>
      <c r="H1012" s="20">
        <v>0.31664999999999999</v>
      </c>
      <c r="I1012" s="20">
        <v>7.6300000000000007E-2</v>
      </c>
      <c r="J1012" s="20">
        <v>-0.30099999999999999</v>
      </c>
      <c r="K1012" s="20">
        <v>0.51790000000000003</v>
      </c>
      <c r="L1012" s="20">
        <v>0.21379999999999999</v>
      </c>
      <c r="M1012" s="20">
        <v>-0.29399999999999998</v>
      </c>
      <c r="N1012" s="20">
        <v>0.82615000000000005</v>
      </c>
      <c r="O1012" s="20">
        <v>0.58660000000000001</v>
      </c>
      <c r="P1012" s="20">
        <v>-0.26700000000000002</v>
      </c>
      <c r="Q1012" s="20">
        <v>8.2000000000000003E-2</v>
      </c>
      <c r="R1012" s="20">
        <v>6.9000000000000006E-2</v>
      </c>
      <c r="S1012" s="20">
        <v>0.88029999999999997</v>
      </c>
      <c r="T1012" s="20">
        <v>-0.22600000000000001</v>
      </c>
      <c r="U1012" s="20">
        <v>1.3372999999999999</v>
      </c>
      <c r="V1012" s="20">
        <v>-3.5000000000000003E-2</v>
      </c>
      <c r="W1012" s="20">
        <v>1.7187999999999999</v>
      </c>
      <c r="X1012" s="20">
        <v>0.156</v>
      </c>
      <c r="Y1012" s="20">
        <v>2.0228000000000002</v>
      </c>
      <c r="Z1012" s="20">
        <v>0.56499999999999995</v>
      </c>
      <c r="AA1012" s="20">
        <v>2.8795999999999999</v>
      </c>
      <c r="AB1012" s="20">
        <v>1.3320000000000001</v>
      </c>
    </row>
    <row r="1013" spans="1:28">
      <c r="A1013" s="2">
        <v>42297</v>
      </c>
      <c r="B1013" s="20">
        <v>0.25</v>
      </c>
      <c r="C1013" s="20">
        <v>0.1014</v>
      </c>
      <c r="D1013" s="20">
        <v>-0.28799999999999998</v>
      </c>
      <c r="E1013" s="20">
        <v>0.19650000000000001</v>
      </c>
      <c r="F1013" s="20">
        <v>1.0200000000000001E-2</v>
      </c>
      <c r="G1013" s="20">
        <v>-0.27700000000000002</v>
      </c>
      <c r="H1013" s="20">
        <v>0.32040000000000002</v>
      </c>
      <c r="I1013" s="20">
        <v>0.1119</v>
      </c>
      <c r="J1013" s="20">
        <v>-0.29199999999999998</v>
      </c>
      <c r="K1013" s="20">
        <v>0.52439999999999998</v>
      </c>
      <c r="L1013" s="20">
        <v>0.21890000000000001</v>
      </c>
      <c r="M1013" s="20">
        <v>-0.29699999999999999</v>
      </c>
      <c r="N1013" s="20">
        <v>0.82815000000000005</v>
      </c>
      <c r="O1013" s="20">
        <v>0.629</v>
      </c>
      <c r="P1013" s="20">
        <v>-0.24399999999999999</v>
      </c>
      <c r="Q1013" s="20">
        <v>0.1</v>
      </c>
      <c r="R1013" s="20">
        <v>8.3000000000000004E-2</v>
      </c>
      <c r="S1013" s="20">
        <v>0.92290000000000005</v>
      </c>
      <c r="T1013" s="20">
        <v>-0.19500000000000001</v>
      </c>
      <c r="U1013" s="20">
        <v>1.3881000000000001</v>
      </c>
      <c r="V1013" s="20">
        <v>7.0000000000000001E-3</v>
      </c>
      <c r="W1013" s="20">
        <v>1.774</v>
      </c>
      <c r="X1013" s="20">
        <v>0.21</v>
      </c>
      <c r="Y1013" s="20">
        <v>2.0670000000000002</v>
      </c>
      <c r="Z1013" s="20">
        <v>0.626</v>
      </c>
      <c r="AA1013" s="20">
        <v>2.9165999999999999</v>
      </c>
      <c r="AB1013" s="20">
        <v>1.389</v>
      </c>
    </row>
    <row r="1014" spans="1:28">
      <c r="A1014" s="2">
        <v>42298</v>
      </c>
      <c r="B1014" s="20">
        <v>0.25</v>
      </c>
      <c r="C1014" s="20">
        <v>0</v>
      </c>
      <c r="D1014" s="20">
        <v>-0.28399999999999997</v>
      </c>
      <c r="E1014" s="20">
        <v>0.1948</v>
      </c>
      <c r="F1014" s="20">
        <v>0</v>
      </c>
      <c r="G1014" s="20">
        <v>-0.30299999999999999</v>
      </c>
      <c r="H1014" s="20">
        <v>0.31640000000000001</v>
      </c>
      <c r="I1014" s="20">
        <v>0.1119</v>
      </c>
      <c r="J1014" s="20">
        <v>-0.29799999999999999</v>
      </c>
      <c r="K1014" s="20">
        <v>0.52690000000000003</v>
      </c>
      <c r="L1014" s="20">
        <v>0.21890000000000001</v>
      </c>
      <c r="M1014" s="20">
        <v>-0.3</v>
      </c>
      <c r="N1014" s="20">
        <v>0.83140000000000003</v>
      </c>
      <c r="O1014" s="20">
        <v>0.62090000000000001</v>
      </c>
      <c r="P1014" s="20">
        <v>-0.25700000000000001</v>
      </c>
      <c r="Q1014" s="20">
        <v>8.5999999999999993E-2</v>
      </c>
      <c r="R1014" s="20">
        <v>7.1999999999999995E-2</v>
      </c>
      <c r="S1014" s="20">
        <v>0.90429999999999999</v>
      </c>
      <c r="T1014" s="20">
        <v>-0.215</v>
      </c>
      <c r="U1014" s="20">
        <v>1.3519999999999999</v>
      </c>
      <c r="V1014" s="20">
        <v>-2.8000000000000001E-2</v>
      </c>
      <c r="W1014" s="20">
        <v>1.7282999999999999</v>
      </c>
      <c r="X1014" s="20">
        <v>0.161</v>
      </c>
      <c r="Y1014" s="20">
        <v>2.0228000000000002</v>
      </c>
      <c r="Z1014" s="20">
        <v>0.56799999999999995</v>
      </c>
      <c r="AA1014" s="20">
        <v>2.8647</v>
      </c>
      <c r="AB1014" s="20">
        <v>1.323</v>
      </c>
    </row>
    <row r="1015" spans="1:28">
      <c r="A1015" s="2">
        <v>42299</v>
      </c>
      <c r="B1015" s="20">
        <v>0.25</v>
      </c>
      <c r="C1015" s="20">
        <v>1.0200000000000001E-2</v>
      </c>
      <c r="D1015" s="20">
        <v>-0.29299999999999998</v>
      </c>
      <c r="E1015" s="20">
        <v>0.19694999999999999</v>
      </c>
      <c r="F1015" s="20">
        <v>0</v>
      </c>
      <c r="G1015" s="20">
        <v>-0.31</v>
      </c>
      <c r="H1015" s="20">
        <v>0.31990000000000002</v>
      </c>
      <c r="I1015" s="20">
        <v>0.1119</v>
      </c>
      <c r="J1015" s="20">
        <v>-0.318</v>
      </c>
      <c r="K1015" s="20">
        <v>0.52839999999999998</v>
      </c>
      <c r="L1015" s="20">
        <v>0.21379999999999999</v>
      </c>
      <c r="M1015" s="20">
        <v>-0.33</v>
      </c>
      <c r="N1015" s="20">
        <v>0.83414999999999995</v>
      </c>
      <c r="O1015" s="20">
        <v>0.60060000000000002</v>
      </c>
      <c r="P1015" s="20">
        <v>-0.316</v>
      </c>
      <c r="Q1015" s="20">
        <v>-0.01</v>
      </c>
      <c r="R1015" s="20">
        <v>-8.9999999999999993E-3</v>
      </c>
      <c r="S1015" s="20">
        <v>0.89100000000000001</v>
      </c>
      <c r="T1015" s="20">
        <v>-0.28100000000000003</v>
      </c>
      <c r="U1015" s="20">
        <v>1.3519999999999999</v>
      </c>
      <c r="V1015" s="20">
        <v>-9.8000000000000004E-2</v>
      </c>
      <c r="W1015" s="20">
        <v>1.7355</v>
      </c>
      <c r="X1015" s="20">
        <v>8.2000000000000003E-2</v>
      </c>
      <c r="Y1015" s="20">
        <v>2.0263</v>
      </c>
      <c r="Z1015" s="20">
        <v>0.496</v>
      </c>
      <c r="AA1015" s="20">
        <v>2.8608000000000002</v>
      </c>
      <c r="AB1015" s="20">
        <v>1.2589999999999999</v>
      </c>
    </row>
    <row r="1016" spans="1:28">
      <c r="A1016" s="2">
        <v>42300</v>
      </c>
      <c r="B1016" s="20">
        <v>0.25</v>
      </c>
      <c r="C1016" s="20">
        <v>1.0200000000000001E-2</v>
      </c>
      <c r="D1016" s="20">
        <v>-0.28799999999999998</v>
      </c>
      <c r="E1016" s="20">
        <v>0.19350000000000001</v>
      </c>
      <c r="F1016" s="20">
        <v>0</v>
      </c>
      <c r="G1016" s="20">
        <v>-0.33200000000000002</v>
      </c>
      <c r="H1016" s="20">
        <v>0.32290000000000002</v>
      </c>
      <c r="I1016" s="20">
        <v>0.1221</v>
      </c>
      <c r="J1016" s="20">
        <v>-0.33300000000000002</v>
      </c>
      <c r="K1016" s="20">
        <v>0.52690000000000003</v>
      </c>
      <c r="L1016" s="20">
        <v>0.23419999999999999</v>
      </c>
      <c r="M1016" s="20">
        <v>-0.33900000000000002</v>
      </c>
      <c r="N1016" s="20">
        <v>0.83189999999999997</v>
      </c>
      <c r="O1016" s="20">
        <v>0.64129999999999998</v>
      </c>
      <c r="P1016" s="20">
        <v>-0.31900000000000001</v>
      </c>
      <c r="Q1016" s="20">
        <v>1.4E-2</v>
      </c>
      <c r="R1016" s="20">
        <v>5.0000000000000001E-3</v>
      </c>
      <c r="S1016" s="20">
        <v>0.94450000000000001</v>
      </c>
      <c r="T1016" s="20">
        <v>-0.28199999999999997</v>
      </c>
      <c r="U1016" s="20">
        <v>1.4161000000000001</v>
      </c>
      <c r="V1016" s="20">
        <v>-9.8000000000000004E-2</v>
      </c>
      <c r="W1016" s="20">
        <v>1.8005</v>
      </c>
      <c r="X1016" s="20">
        <v>8.6999999999999994E-2</v>
      </c>
      <c r="Y1016" s="20">
        <v>2.0865999999999998</v>
      </c>
      <c r="Z1016" s="20">
        <v>0.51200000000000001</v>
      </c>
      <c r="AA1016" s="20">
        <v>2.9008000000000003</v>
      </c>
      <c r="AB1016" s="20">
        <v>1.2869999999999999</v>
      </c>
    </row>
    <row r="1017" spans="1:28">
      <c r="A1017" s="2">
        <v>42303</v>
      </c>
      <c r="B1017" s="20">
        <v>0.25</v>
      </c>
      <c r="C1017" s="20">
        <v>5.1000000000000004E-3</v>
      </c>
      <c r="D1017" s="20">
        <v>-0.309</v>
      </c>
      <c r="E1017" s="20">
        <v>0.19355</v>
      </c>
      <c r="F1017" s="20">
        <v>1.5299999999999999E-2</v>
      </c>
      <c r="G1017" s="20">
        <v>-0.34100000000000003</v>
      </c>
      <c r="H1017" s="20">
        <v>0.32314999999999999</v>
      </c>
      <c r="I1017" s="20">
        <v>0.1424</v>
      </c>
      <c r="J1017" s="20">
        <v>-0.35499999999999998</v>
      </c>
      <c r="K1017" s="20">
        <v>0.53164999999999996</v>
      </c>
      <c r="L1017" s="20">
        <v>0.24440000000000001</v>
      </c>
      <c r="M1017" s="20">
        <v>-0.34699999999999998</v>
      </c>
      <c r="N1017" s="20">
        <v>0.83814999999999995</v>
      </c>
      <c r="O1017" s="20">
        <v>0.63719999999999999</v>
      </c>
      <c r="P1017" s="20">
        <v>-0.32500000000000001</v>
      </c>
      <c r="Q1017" s="20">
        <v>2.3E-2</v>
      </c>
      <c r="R1017" s="20">
        <v>1.7999999999999999E-2</v>
      </c>
      <c r="S1017" s="20">
        <v>0.93120000000000003</v>
      </c>
      <c r="T1017" s="20">
        <v>-0.28699999999999998</v>
      </c>
      <c r="U1017" s="20">
        <v>1.3947000000000001</v>
      </c>
      <c r="V1017" s="20">
        <v>-9.8000000000000004E-2</v>
      </c>
      <c r="W1017" s="20">
        <v>1.7764</v>
      </c>
      <c r="X1017" s="20">
        <v>8.3000000000000004E-2</v>
      </c>
      <c r="Y1017" s="20">
        <v>2.0564</v>
      </c>
      <c r="Z1017" s="20">
        <v>0.5</v>
      </c>
      <c r="AA1017" s="20">
        <v>2.8685999999999998</v>
      </c>
      <c r="AB1017" s="20">
        <v>1.262</v>
      </c>
    </row>
    <row r="1018" spans="1:28">
      <c r="A1018" s="2">
        <v>42304</v>
      </c>
      <c r="B1018" s="20">
        <v>0.25</v>
      </c>
      <c r="C1018" s="20">
        <v>0</v>
      </c>
      <c r="D1018" s="20">
        <v>-0.30499999999999999</v>
      </c>
      <c r="E1018" s="20">
        <v>0.19075</v>
      </c>
      <c r="F1018" s="20">
        <v>1.5299999999999999E-2</v>
      </c>
      <c r="G1018" s="20">
        <v>-0.34100000000000003</v>
      </c>
      <c r="H1018" s="20">
        <v>0.32390000000000002</v>
      </c>
      <c r="I1018" s="20">
        <v>0.17299999999999999</v>
      </c>
      <c r="J1018" s="20">
        <v>-0.36199999999999999</v>
      </c>
      <c r="K1018" s="20">
        <v>0.53464999999999996</v>
      </c>
      <c r="L1018" s="20">
        <v>0.27500000000000002</v>
      </c>
      <c r="M1018" s="20">
        <v>-0.35599999999999998</v>
      </c>
      <c r="N1018" s="20">
        <v>0.83840000000000003</v>
      </c>
      <c r="O1018" s="20">
        <v>0.62090000000000001</v>
      </c>
      <c r="P1018" s="20">
        <v>-0.33900000000000002</v>
      </c>
      <c r="Q1018" s="20">
        <v>0.01</v>
      </c>
      <c r="R1018" s="20">
        <v>3.0000000000000001E-3</v>
      </c>
      <c r="S1018" s="20">
        <v>0.90439999999999998</v>
      </c>
      <c r="T1018" s="20">
        <v>-0.30599999999999999</v>
      </c>
      <c r="U1018" s="20">
        <v>1.3651</v>
      </c>
      <c r="V1018" s="20">
        <v>-0.13</v>
      </c>
      <c r="W1018" s="20">
        <v>1.7450999999999999</v>
      </c>
      <c r="X1018" s="20">
        <v>3.6999999999999998E-2</v>
      </c>
      <c r="Y1018" s="20">
        <v>2.0369999999999999</v>
      </c>
      <c r="Z1018" s="20">
        <v>0.443</v>
      </c>
      <c r="AA1018" s="20">
        <v>2.8592</v>
      </c>
      <c r="AB1018" s="20">
        <v>1.1910000000000001</v>
      </c>
    </row>
    <row r="1019" spans="1:28">
      <c r="A1019" s="2">
        <v>42305</v>
      </c>
      <c r="B1019" s="20">
        <v>0.25</v>
      </c>
      <c r="C1019" s="20">
        <v>2.5399999999999999E-2</v>
      </c>
      <c r="D1019" s="20">
        <v>-0.3</v>
      </c>
      <c r="E1019" s="20">
        <v>0.1883</v>
      </c>
      <c r="F1019" s="20">
        <v>3.56E-2</v>
      </c>
      <c r="G1019" s="20">
        <v>-0.35</v>
      </c>
      <c r="H1019" s="20">
        <v>0.32190000000000002</v>
      </c>
      <c r="I1019" s="20">
        <v>0.20349999999999999</v>
      </c>
      <c r="J1019" s="20">
        <v>-0.374</v>
      </c>
      <c r="K1019" s="20">
        <v>0.53364999999999996</v>
      </c>
      <c r="L1019" s="20">
        <v>0.31080000000000002</v>
      </c>
      <c r="M1019" s="20">
        <v>-0.35399999999999998</v>
      </c>
      <c r="N1019" s="20">
        <v>0.83614999999999995</v>
      </c>
      <c r="O1019" s="20">
        <v>0.70289999999999997</v>
      </c>
      <c r="P1019" s="20">
        <v>-0.34499999999999997</v>
      </c>
      <c r="Q1019" s="20">
        <v>7.0000000000000001E-3</v>
      </c>
      <c r="R1019" s="20">
        <v>-4.0000000000000001E-3</v>
      </c>
      <c r="S1019" s="20">
        <v>1.0011000000000001</v>
      </c>
      <c r="T1019" s="20">
        <v>-0.313</v>
      </c>
      <c r="U1019" s="20">
        <v>1.4674</v>
      </c>
      <c r="V1019" s="20">
        <v>-0.13900000000000001</v>
      </c>
      <c r="W1019" s="20">
        <v>1.8319999999999999</v>
      </c>
      <c r="X1019" s="20">
        <v>0.03</v>
      </c>
      <c r="Y1019" s="20">
        <v>2.1009000000000002</v>
      </c>
      <c r="Z1019" s="20">
        <v>0.438</v>
      </c>
      <c r="AA1019" s="20">
        <v>2.8788</v>
      </c>
      <c r="AB1019" s="20">
        <v>1.1839999999999999</v>
      </c>
    </row>
    <row r="1020" spans="1:28">
      <c r="A1020" s="2">
        <v>42306</v>
      </c>
      <c r="B1020" s="20">
        <v>0.25</v>
      </c>
      <c r="C1020" s="20">
        <v>1.0200000000000001E-2</v>
      </c>
      <c r="D1020" s="20">
        <v>-0.3</v>
      </c>
      <c r="E1020" s="20">
        <v>0.193</v>
      </c>
      <c r="F1020" s="20">
        <v>6.0999999999999999E-2</v>
      </c>
      <c r="G1020" s="20">
        <v>-0.28999999999999998</v>
      </c>
      <c r="H1020" s="20">
        <v>0.32890000000000003</v>
      </c>
      <c r="I1020" s="20">
        <v>0.2137</v>
      </c>
      <c r="J1020" s="20">
        <v>-0.374</v>
      </c>
      <c r="K1020" s="20">
        <v>0.54890000000000005</v>
      </c>
      <c r="L1020" s="20">
        <v>0.30570000000000003</v>
      </c>
      <c r="M1020" s="20">
        <v>-0.34699999999999998</v>
      </c>
      <c r="N1020" s="20">
        <v>0.8629</v>
      </c>
      <c r="O1020" s="20">
        <v>0.72360000000000002</v>
      </c>
      <c r="P1020" s="20">
        <v>-0.32500000000000001</v>
      </c>
      <c r="Q1020" s="20">
        <v>3.6999999999999998E-2</v>
      </c>
      <c r="R1020" s="20">
        <v>0.02</v>
      </c>
      <c r="S1020" s="20">
        <v>1.0335000000000001</v>
      </c>
      <c r="T1020" s="20">
        <v>-0.28199999999999997</v>
      </c>
      <c r="U1020" s="20">
        <v>1.5331999999999999</v>
      </c>
      <c r="V1020" s="20">
        <v>-7.6999999999999999E-2</v>
      </c>
      <c r="W1020" s="20">
        <v>1.9</v>
      </c>
      <c r="X1020" s="20">
        <v>0.108</v>
      </c>
      <c r="Y1020" s="20">
        <v>2.1724999999999999</v>
      </c>
      <c r="Z1020" s="20">
        <v>0.53</v>
      </c>
      <c r="AA1020" s="20">
        <v>2.9588999999999999</v>
      </c>
      <c r="AB1020" s="20">
        <v>1.268</v>
      </c>
    </row>
    <row r="1021" spans="1:28">
      <c r="A1021" s="2">
        <v>42307</v>
      </c>
      <c r="B1021" s="20">
        <v>0.25</v>
      </c>
      <c r="C1021" s="20">
        <v>0</v>
      </c>
      <c r="D1021" s="20">
        <v>-0.39</v>
      </c>
      <c r="E1021" s="20">
        <v>0.192</v>
      </c>
      <c r="F1021" s="20">
        <v>7.1199999999999999E-2</v>
      </c>
      <c r="G1021" s="20">
        <v>-0.34200000000000003</v>
      </c>
      <c r="H1021" s="20">
        <v>0.33410000000000001</v>
      </c>
      <c r="I1021" s="20">
        <v>0.22389999999999999</v>
      </c>
      <c r="J1021" s="20">
        <v>-0.36299999999999999</v>
      </c>
      <c r="K1021" s="20">
        <v>0.55164999999999997</v>
      </c>
      <c r="L1021" s="20">
        <v>0.32100000000000001</v>
      </c>
      <c r="M1021" s="20">
        <v>-0.35</v>
      </c>
      <c r="N1021" s="20">
        <v>0.86839999999999995</v>
      </c>
      <c r="O1021" s="20">
        <v>0.72399999999999998</v>
      </c>
      <c r="P1021" s="20">
        <v>-0.315</v>
      </c>
      <c r="Q1021" s="20">
        <v>3.3000000000000002E-2</v>
      </c>
      <c r="R1021" s="20">
        <v>2.1000000000000001E-2</v>
      </c>
      <c r="S1021" s="20">
        <v>1.0232000000000001</v>
      </c>
      <c r="T1021" s="20">
        <v>-0.27900000000000003</v>
      </c>
      <c r="U1021" s="20">
        <v>1.5185</v>
      </c>
      <c r="V1021" s="20">
        <v>-7.8E-2</v>
      </c>
      <c r="W1021" s="20">
        <v>1.8846000000000001</v>
      </c>
      <c r="X1021" s="20">
        <v>0.10100000000000001</v>
      </c>
      <c r="Y1021" s="20">
        <v>2.1421000000000001</v>
      </c>
      <c r="Z1021" s="20">
        <v>0.51700000000000002</v>
      </c>
      <c r="AA1021" s="20">
        <v>2.9222000000000001</v>
      </c>
      <c r="AB1021" s="20">
        <v>1.2549999999999999</v>
      </c>
    </row>
    <row r="1022" spans="1:28">
      <c r="A1022" s="2">
        <v>42310</v>
      </c>
      <c r="B1022" s="20">
        <v>0.25</v>
      </c>
      <c r="C1022" s="20">
        <v>-5.1000000000000004E-3</v>
      </c>
      <c r="D1022" s="20">
        <v>-0.38</v>
      </c>
      <c r="E1022" s="20">
        <v>0.19</v>
      </c>
      <c r="F1022" s="20">
        <v>5.0799999999999998E-2</v>
      </c>
      <c r="G1022" s="20">
        <v>-0.33800000000000002</v>
      </c>
      <c r="H1022" s="20">
        <v>0.33410000000000001</v>
      </c>
      <c r="I1022" s="20">
        <v>0.24429999999999999</v>
      </c>
      <c r="J1022" s="20">
        <v>-0.35899999999999999</v>
      </c>
      <c r="K1022" s="20">
        <v>0.55615000000000003</v>
      </c>
      <c r="L1022" s="20">
        <v>0.34139999999999998</v>
      </c>
      <c r="M1022" s="20">
        <v>-0.35</v>
      </c>
      <c r="N1022" s="20">
        <v>0.87465000000000004</v>
      </c>
      <c r="O1022" s="20">
        <v>0.75309999999999999</v>
      </c>
      <c r="P1022" s="20">
        <v>-0.30499999999999999</v>
      </c>
      <c r="Q1022" s="20">
        <v>5.8000000000000003E-2</v>
      </c>
      <c r="R1022" s="20">
        <v>4.3999999999999997E-2</v>
      </c>
      <c r="S1022" s="20">
        <v>1.0585</v>
      </c>
      <c r="T1022" s="20">
        <v>-0.26500000000000001</v>
      </c>
      <c r="U1022" s="20">
        <v>1.5528999999999999</v>
      </c>
      <c r="V1022" s="20">
        <v>-5.8000000000000003E-2</v>
      </c>
      <c r="W1022" s="20">
        <v>1.9157999999999999</v>
      </c>
      <c r="X1022" s="20">
        <v>0.13100000000000001</v>
      </c>
      <c r="Y1022" s="20">
        <v>2.1709000000000001</v>
      </c>
      <c r="Z1022" s="20">
        <v>0.55700000000000005</v>
      </c>
      <c r="AA1022" s="20">
        <v>2.9436999999999998</v>
      </c>
      <c r="AB1022" s="20">
        <v>1.3069999999999999</v>
      </c>
    </row>
    <row r="1023" spans="1:28">
      <c r="A1023" s="2">
        <v>42311</v>
      </c>
      <c r="B1023" s="20">
        <v>0.25</v>
      </c>
      <c r="C1023" s="20">
        <v>2.0299999999999999E-2</v>
      </c>
      <c r="D1023" s="20">
        <v>-0.38100000000000001</v>
      </c>
      <c r="E1023" s="20">
        <v>0.19220000000000001</v>
      </c>
      <c r="F1023" s="20">
        <v>5.0700000000000002E-2</v>
      </c>
      <c r="G1023" s="20">
        <v>-0.33400000000000002</v>
      </c>
      <c r="H1023" s="20">
        <v>0.33360000000000001</v>
      </c>
      <c r="I1023" s="20">
        <v>0.2596</v>
      </c>
      <c r="J1023" s="20">
        <v>-0.35599999999999998</v>
      </c>
      <c r="K1023" s="20">
        <v>0.55740000000000001</v>
      </c>
      <c r="L1023" s="20">
        <v>0.35160000000000002</v>
      </c>
      <c r="M1023" s="20">
        <v>-0.35099999999999998</v>
      </c>
      <c r="N1023" s="20">
        <v>0.88239999999999996</v>
      </c>
      <c r="O1023" s="20">
        <v>0.76570000000000005</v>
      </c>
      <c r="P1023" s="20">
        <v>-0.32100000000000001</v>
      </c>
      <c r="Q1023" s="20">
        <v>4.4999999999999998E-2</v>
      </c>
      <c r="R1023" s="20">
        <v>3.5999999999999997E-2</v>
      </c>
      <c r="S1023" s="20">
        <v>1.0885</v>
      </c>
      <c r="T1023" s="20">
        <v>-0.27400000000000002</v>
      </c>
      <c r="U1023" s="20">
        <v>1.5891999999999999</v>
      </c>
      <c r="V1023" s="20">
        <v>-6.0999999999999999E-2</v>
      </c>
      <c r="W1023" s="20">
        <v>1.9567000000000001</v>
      </c>
      <c r="X1023" s="20">
        <v>0.13600000000000001</v>
      </c>
      <c r="Y1023" s="20">
        <v>2.2105000000000001</v>
      </c>
      <c r="Z1023" s="20">
        <v>0.57299999999999995</v>
      </c>
      <c r="AA1023" s="20">
        <v>2.9919000000000002</v>
      </c>
      <c r="AB1023" s="20">
        <v>1.3519999999999999</v>
      </c>
    </row>
    <row r="1024" spans="1:28">
      <c r="A1024" s="2">
        <v>42312</v>
      </c>
      <c r="B1024" s="20">
        <v>0.25</v>
      </c>
      <c r="C1024" s="20">
        <v>6.6100000000000006E-2</v>
      </c>
      <c r="D1024" s="20">
        <v>-0.34899999999999998</v>
      </c>
      <c r="E1024" s="20">
        <v>0.19320000000000001</v>
      </c>
      <c r="F1024" s="20">
        <v>3.5499999999999997E-2</v>
      </c>
      <c r="G1024" s="20">
        <v>-0.34100000000000003</v>
      </c>
      <c r="H1024" s="20">
        <v>0.33660000000000001</v>
      </c>
      <c r="I1024" s="20">
        <v>0.26979999999999998</v>
      </c>
      <c r="J1024" s="20">
        <v>-0.35799999999999998</v>
      </c>
      <c r="K1024" s="20">
        <v>0.56064999999999998</v>
      </c>
      <c r="L1024" s="20">
        <v>0.37209999999999999</v>
      </c>
      <c r="M1024" s="20">
        <v>-0.35099999999999998</v>
      </c>
      <c r="N1024" s="20">
        <v>0.88614999999999999</v>
      </c>
      <c r="O1024" s="20">
        <v>0.81159999999999999</v>
      </c>
      <c r="P1024" s="20">
        <v>-0.31900000000000001</v>
      </c>
      <c r="Q1024" s="20">
        <v>4.5999999999999999E-2</v>
      </c>
      <c r="R1024" s="20">
        <v>3.3000000000000002E-2</v>
      </c>
      <c r="S1024" s="20">
        <v>1.1375999999999999</v>
      </c>
      <c r="T1024" s="20">
        <v>-0.27200000000000002</v>
      </c>
      <c r="U1024" s="20">
        <v>1.6337999999999999</v>
      </c>
      <c r="V1024" s="20">
        <v>-5.8999999999999997E-2</v>
      </c>
      <c r="W1024" s="20">
        <v>1.9832999999999998</v>
      </c>
      <c r="X1024" s="20">
        <v>0.14399999999999999</v>
      </c>
      <c r="Y1024" s="20">
        <v>2.2250000000000001</v>
      </c>
      <c r="Z1024" s="20">
        <v>0.59799999999999998</v>
      </c>
      <c r="AA1024" s="20">
        <v>2.9903</v>
      </c>
      <c r="AB1024" s="20">
        <v>1.3959999999999999</v>
      </c>
    </row>
    <row r="1025" spans="1:28">
      <c r="A1025" s="2">
        <v>42313</v>
      </c>
      <c r="B1025" s="20">
        <v>0.25</v>
      </c>
      <c r="C1025" s="20">
        <v>3.0499999999999999E-2</v>
      </c>
      <c r="D1025" s="20">
        <v>-0.372</v>
      </c>
      <c r="E1025" s="20">
        <v>0.19475000000000001</v>
      </c>
      <c r="F1025" s="20">
        <v>3.5499999999999997E-2</v>
      </c>
      <c r="G1025" s="20">
        <v>-0.34399999999999997</v>
      </c>
      <c r="H1025" s="20">
        <v>0.34389999999999998</v>
      </c>
      <c r="I1025" s="20">
        <v>0.26979999999999998</v>
      </c>
      <c r="J1025" s="20">
        <v>-0.36</v>
      </c>
      <c r="K1025" s="20">
        <v>0.57069999999999999</v>
      </c>
      <c r="L1025" s="20">
        <v>0.38740000000000002</v>
      </c>
      <c r="M1025" s="20">
        <v>-0.35899999999999999</v>
      </c>
      <c r="N1025" s="20">
        <v>0.90064999999999995</v>
      </c>
      <c r="O1025" s="20">
        <v>0.8256</v>
      </c>
      <c r="P1025" s="20">
        <v>-0.318</v>
      </c>
      <c r="Q1025" s="20">
        <v>6.3E-2</v>
      </c>
      <c r="R1025" s="20">
        <v>0.04</v>
      </c>
      <c r="S1025" s="20">
        <v>1.1323000000000001</v>
      </c>
      <c r="T1025" s="20">
        <v>-0.26900000000000002</v>
      </c>
      <c r="U1025" s="20">
        <v>1.6306</v>
      </c>
      <c r="V1025" s="20">
        <v>-5.0999999999999997E-2</v>
      </c>
      <c r="W1025" s="20">
        <v>1.9832999999999998</v>
      </c>
      <c r="X1025" s="20">
        <v>0.14799999999999999</v>
      </c>
      <c r="Y1025" s="20">
        <v>2.2323</v>
      </c>
      <c r="Z1025" s="20">
        <v>0.60699999999999998</v>
      </c>
      <c r="AA1025" s="20">
        <v>3</v>
      </c>
      <c r="AB1025" s="20">
        <v>1.4319999999999999</v>
      </c>
    </row>
    <row r="1026" spans="1:28">
      <c r="A1026" s="2">
        <v>42314</v>
      </c>
      <c r="B1026" s="20">
        <v>0.25</v>
      </c>
      <c r="C1026" s="20">
        <v>3.0499999999999999E-2</v>
      </c>
      <c r="D1026" s="20">
        <v>-0.36599999999999999</v>
      </c>
      <c r="E1026" s="20">
        <v>0.19450000000000001</v>
      </c>
      <c r="F1026" s="20">
        <v>7.6100000000000001E-2</v>
      </c>
      <c r="G1026" s="20">
        <v>-0.32100000000000001</v>
      </c>
      <c r="H1026" s="20">
        <v>0.34139999999999998</v>
      </c>
      <c r="I1026" s="20">
        <v>0.30549999999999999</v>
      </c>
      <c r="J1026" s="20">
        <v>-0.34599999999999997</v>
      </c>
      <c r="K1026" s="20">
        <v>0.57079999999999997</v>
      </c>
      <c r="L1026" s="20">
        <v>0.43340000000000001</v>
      </c>
      <c r="M1026" s="20">
        <v>-0.33300000000000002</v>
      </c>
      <c r="N1026" s="20">
        <v>0.90115000000000001</v>
      </c>
      <c r="O1026" s="20">
        <v>0.88590000000000002</v>
      </c>
      <c r="P1026" s="20">
        <v>-0.29099999999999998</v>
      </c>
      <c r="Q1026" s="20">
        <v>8.5999999999999993E-2</v>
      </c>
      <c r="R1026" s="20">
        <v>6.6000000000000003E-2</v>
      </c>
      <c r="S1026" s="20">
        <v>1.2178</v>
      </c>
      <c r="T1026" s="20">
        <v>-0.23400000000000001</v>
      </c>
      <c r="U1026" s="20">
        <v>1.7303999999999999</v>
      </c>
      <c r="V1026" s="20">
        <v>6.0000000000000001E-3</v>
      </c>
      <c r="W1026" s="20">
        <v>2.0853999999999999</v>
      </c>
      <c r="X1026" s="20">
        <v>0.214</v>
      </c>
      <c r="Y1026" s="20">
        <v>2.3252000000000002</v>
      </c>
      <c r="Z1026" s="20">
        <v>0.69299999999999995</v>
      </c>
      <c r="AA1026" s="20">
        <v>3.0853000000000002</v>
      </c>
      <c r="AB1026" s="20">
        <v>1.5329999999999999</v>
      </c>
    </row>
    <row r="1027" spans="1:28">
      <c r="A1027" s="2">
        <v>42317</v>
      </c>
      <c r="B1027" s="20">
        <v>0.25</v>
      </c>
      <c r="C1027" s="20">
        <v>4.58E-2</v>
      </c>
      <c r="D1027" s="20">
        <v>-0.36599999999999999</v>
      </c>
      <c r="E1027" s="20">
        <v>0.19700000000000001</v>
      </c>
      <c r="F1027" s="20">
        <v>7.6100000000000001E-2</v>
      </c>
      <c r="G1027" s="20">
        <v>-0.32800000000000001</v>
      </c>
      <c r="H1027" s="20">
        <v>0.35560000000000003</v>
      </c>
      <c r="I1027" s="20">
        <v>0.3004</v>
      </c>
      <c r="J1027" s="20">
        <v>-0.36799999999999999</v>
      </c>
      <c r="K1027" s="20">
        <v>0.59499999999999997</v>
      </c>
      <c r="L1027" s="20">
        <v>0.43340000000000001</v>
      </c>
      <c r="M1027" s="20">
        <v>-0.35499999999999998</v>
      </c>
      <c r="N1027" s="20">
        <v>0.93384999999999996</v>
      </c>
      <c r="O1027" s="20">
        <v>0.8821</v>
      </c>
      <c r="P1027" s="20">
        <v>-0.32900000000000001</v>
      </c>
      <c r="Q1027" s="20">
        <v>6.2E-2</v>
      </c>
      <c r="R1027" s="20">
        <v>4.8000000000000001E-2</v>
      </c>
      <c r="S1027" s="20">
        <v>1.2290000000000001</v>
      </c>
      <c r="T1027" s="20">
        <v>-0.28000000000000003</v>
      </c>
      <c r="U1027" s="20">
        <v>1.7389000000000001</v>
      </c>
      <c r="V1027" s="20">
        <v>-5.2999999999999999E-2</v>
      </c>
      <c r="W1027" s="20">
        <v>2.1000999999999999</v>
      </c>
      <c r="X1027" s="20">
        <v>0.16800000000000001</v>
      </c>
      <c r="Y1027" s="20">
        <v>2.3435999999999999</v>
      </c>
      <c r="Z1027" s="20">
        <v>0.66100000000000003</v>
      </c>
      <c r="AA1027" s="20">
        <v>3.1076999999999999</v>
      </c>
      <c r="AB1027" s="20">
        <v>1.5529999999999999</v>
      </c>
    </row>
    <row r="1028" spans="1:28">
      <c r="A1028" s="2">
        <v>42318</v>
      </c>
      <c r="B1028" s="20">
        <v>0.25</v>
      </c>
      <c r="C1028" s="20">
        <v>5.5899999999999998E-2</v>
      </c>
      <c r="D1028" s="20">
        <v>-0.38700000000000001</v>
      </c>
      <c r="E1028" s="20">
        <v>0.19550000000000001</v>
      </c>
      <c r="F1028" s="20">
        <v>0.12709999999999999</v>
      </c>
      <c r="G1028" s="20">
        <v>-0.33200000000000002</v>
      </c>
      <c r="H1028" s="20">
        <v>0.35610000000000003</v>
      </c>
      <c r="I1028" s="20">
        <v>0.33100000000000002</v>
      </c>
      <c r="J1028" s="20">
        <v>-0.374</v>
      </c>
      <c r="K1028" s="20">
        <v>0.59175</v>
      </c>
      <c r="L1028" s="20">
        <v>0.4385</v>
      </c>
      <c r="M1028" s="20">
        <v>-0.36199999999999999</v>
      </c>
      <c r="N1028" s="20">
        <v>0.92484999999999995</v>
      </c>
      <c r="O1028" s="20">
        <v>0.87439999999999996</v>
      </c>
      <c r="P1028" s="20">
        <v>-0.35099999999999998</v>
      </c>
      <c r="Q1028" s="20">
        <v>0.04</v>
      </c>
      <c r="R1028" s="20">
        <v>3.4000000000000002E-2</v>
      </c>
      <c r="S1028" s="20">
        <v>1.234</v>
      </c>
      <c r="T1028" s="20">
        <v>-0.30599999999999999</v>
      </c>
      <c r="U1028" s="20">
        <v>1.7227000000000001</v>
      </c>
      <c r="V1028" s="20">
        <v>-8.1000000000000003E-2</v>
      </c>
      <c r="W1028" s="20">
        <v>2.0929000000000002</v>
      </c>
      <c r="X1028" s="20">
        <v>0.13500000000000001</v>
      </c>
      <c r="Y1028" s="20">
        <v>2.3418999999999999</v>
      </c>
      <c r="Z1028" s="20">
        <v>0.621</v>
      </c>
      <c r="AA1028" s="20">
        <v>3.1152000000000002</v>
      </c>
      <c r="AB1028" s="20">
        <v>1.5169999999999999</v>
      </c>
    </row>
    <row r="1029" spans="1:28">
      <c r="A1029" s="2">
        <v>42319</v>
      </c>
      <c r="B1029" s="20">
        <v>0.25</v>
      </c>
      <c r="C1029" s="20">
        <v>7.5999999999999998E-2</v>
      </c>
      <c r="D1029" s="20">
        <v>-0.38800000000000001</v>
      </c>
      <c r="E1029" s="20">
        <v>0.19575000000000001</v>
      </c>
      <c r="F1029" s="20">
        <v>0.12709999999999999</v>
      </c>
      <c r="G1029" s="20">
        <v>-0.32300000000000001</v>
      </c>
      <c r="H1029" s="20">
        <v>0.35909999999999997</v>
      </c>
      <c r="I1029" s="20">
        <v>0.33100000000000002</v>
      </c>
      <c r="J1029" s="20">
        <v>-0.38600000000000001</v>
      </c>
      <c r="K1029" s="20">
        <v>0.59499999999999997</v>
      </c>
      <c r="L1029" s="20">
        <v>0.49430000000000002</v>
      </c>
      <c r="M1029" s="20">
        <v>-0.36699999999999999</v>
      </c>
      <c r="N1029" s="20">
        <v>0.92835000000000001</v>
      </c>
      <c r="O1029" s="20">
        <v>0.87439999999999996</v>
      </c>
      <c r="P1029" s="20">
        <v>-0.36</v>
      </c>
      <c r="Q1029" s="20">
        <v>3.2000000000000001E-2</v>
      </c>
      <c r="R1029" s="20">
        <v>2.5999999999999999E-2</v>
      </c>
      <c r="S1029" s="20">
        <v>1.234</v>
      </c>
      <c r="T1029" s="20">
        <v>-0.312</v>
      </c>
      <c r="U1029" s="20">
        <v>1.7227000000000001</v>
      </c>
      <c r="V1029" s="20">
        <v>-8.6999999999999994E-2</v>
      </c>
      <c r="W1029" s="20">
        <v>2.0929000000000002</v>
      </c>
      <c r="X1029" s="20">
        <v>0.126</v>
      </c>
      <c r="Y1029" s="20">
        <v>2.3300999999999998</v>
      </c>
      <c r="Z1029" s="20">
        <v>0.61</v>
      </c>
      <c r="AA1029" s="20">
        <v>3.1152000000000002</v>
      </c>
      <c r="AB1029" s="20">
        <v>1.4969999999999999</v>
      </c>
    </row>
    <row r="1030" spans="1:28">
      <c r="A1030" s="2">
        <v>42320</v>
      </c>
      <c r="B1030" s="20">
        <v>0.25</v>
      </c>
      <c r="C1030" s="20">
        <v>7.0999999999999994E-2</v>
      </c>
      <c r="D1030" s="20">
        <v>-0.36799999999999999</v>
      </c>
      <c r="E1030" s="20">
        <v>0.19700000000000001</v>
      </c>
      <c r="F1030" s="20">
        <v>0.12709999999999999</v>
      </c>
      <c r="G1030" s="20">
        <v>-0.33900000000000002</v>
      </c>
      <c r="H1030" s="20">
        <v>0.36159999999999998</v>
      </c>
      <c r="I1030" s="20">
        <v>0.33100000000000002</v>
      </c>
      <c r="J1030" s="20">
        <v>-0.38900000000000001</v>
      </c>
      <c r="K1030" s="20">
        <v>0.60050000000000003</v>
      </c>
      <c r="L1030" s="20">
        <v>0.50509999999999999</v>
      </c>
      <c r="M1030" s="20">
        <v>-0.373</v>
      </c>
      <c r="N1030" s="20">
        <v>0.93259999999999998</v>
      </c>
      <c r="O1030" s="20">
        <v>0.87060000000000004</v>
      </c>
      <c r="P1030" s="20">
        <v>-0.35599999999999998</v>
      </c>
      <c r="Q1030" s="20">
        <v>0.03</v>
      </c>
      <c r="R1030" s="20">
        <v>2.1999999999999999E-2</v>
      </c>
      <c r="S1030" s="20">
        <v>1.2286999999999999</v>
      </c>
      <c r="T1030" s="20">
        <v>-0.307</v>
      </c>
      <c r="U1030" s="20">
        <v>1.7128999999999999</v>
      </c>
      <c r="V1030" s="20">
        <v>-7.9000000000000001E-2</v>
      </c>
      <c r="W1030" s="20">
        <v>2.0783999999999998</v>
      </c>
      <c r="X1030" s="20">
        <v>0.13100000000000001</v>
      </c>
      <c r="Y1030" s="20">
        <v>2.3115999999999999</v>
      </c>
      <c r="Z1030" s="20">
        <v>0.60799999999999998</v>
      </c>
      <c r="AA1030" s="20">
        <v>3.0893999999999999</v>
      </c>
      <c r="AB1030" s="20">
        <v>1.458</v>
      </c>
    </row>
    <row r="1031" spans="1:28">
      <c r="A1031" s="2">
        <v>42321</v>
      </c>
      <c r="B1031" s="20">
        <v>0.25</v>
      </c>
      <c r="C1031" s="20">
        <v>2.0299999999999999E-2</v>
      </c>
      <c r="D1031" s="20">
        <v>-0.35199999999999998</v>
      </c>
      <c r="E1031" s="20">
        <v>0.19725000000000001</v>
      </c>
      <c r="F1031" s="20">
        <v>0.1169</v>
      </c>
      <c r="G1031" s="20">
        <v>-0.33900000000000002</v>
      </c>
      <c r="H1031" s="20">
        <v>0.36359999999999998</v>
      </c>
      <c r="I1031" s="20">
        <v>0.29020000000000001</v>
      </c>
      <c r="J1031" s="20">
        <v>-0.38600000000000001</v>
      </c>
      <c r="K1031" s="20">
        <v>0.60375000000000001</v>
      </c>
      <c r="L1031" s="20">
        <v>0.47949999999999998</v>
      </c>
      <c r="M1031" s="20">
        <v>-0.379</v>
      </c>
      <c r="N1031" s="20">
        <v>0.93610000000000004</v>
      </c>
      <c r="O1031" s="20">
        <v>0.8347</v>
      </c>
      <c r="P1031" s="20">
        <v>-0.37</v>
      </c>
      <c r="Q1031" s="20">
        <v>1.7999999999999999E-2</v>
      </c>
      <c r="R1031" s="20">
        <v>8.9999999999999993E-3</v>
      </c>
      <c r="S1031" s="20">
        <v>1.1781999999999999</v>
      </c>
      <c r="T1031" s="20">
        <v>-0.32900000000000001</v>
      </c>
      <c r="U1031" s="20">
        <v>1.6518999999999999</v>
      </c>
      <c r="V1031" s="20">
        <v>-0.107</v>
      </c>
      <c r="W1031" s="20">
        <v>2.0274000000000001</v>
      </c>
      <c r="X1031" s="20">
        <v>9.1999999999999998E-2</v>
      </c>
      <c r="Y1031" s="20">
        <v>2.2658</v>
      </c>
      <c r="Z1031" s="20">
        <v>0.55800000000000005</v>
      </c>
      <c r="AA1031" s="20">
        <v>3.0518999999999998</v>
      </c>
      <c r="AB1031" s="20">
        <v>1.4139999999999999</v>
      </c>
    </row>
    <row r="1032" spans="1:28">
      <c r="A1032" s="2">
        <v>42324</v>
      </c>
      <c r="B1032" s="20">
        <v>0.25</v>
      </c>
      <c r="C1032" s="20">
        <v>2.53E-2</v>
      </c>
      <c r="D1032" s="20">
        <v>-0.36899999999999999</v>
      </c>
      <c r="E1032" s="20">
        <v>0.19925000000000001</v>
      </c>
      <c r="F1032" s="20">
        <v>0.1017</v>
      </c>
      <c r="G1032" s="20">
        <v>-0.34699999999999998</v>
      </c>
      <c r="H1032" s="20">
        <v>0.36409999999999998</v>
      </c>
      <c r="I1032" s="20">
        <v>0.28510000000000002</v>
      </c>
      <c r="J1032" s="20">
        <v>-0.376</v>
      </c>
      <c r="K1032" s="20">
        <v>0.60275000000000001</v>
      </c>
      <c r="L1032" s="20">
        <v>0.47439999999999999</v>
      </c>
      <c r="M1032" s="20">
        <v>-0.373</v>
      </c>
      <c r="N1032" s="20">
        <v>0.93235000000000001</v>
      </c>
      <c r="O1032" s="20">
        <v>0.85099999999999998</v>
      </c>
      <c r="P1032" s="20">
        <v>-0.36499999999999999</v>
      </c>
      <c r="Q1032" s="20">
        <v>1.4999999999999999E-2</v>
      </c>
      <c r="R1032" s="20">
        <v>1.2999999999999999E-2</v>
      </c>
      <c r="S1032" s="20">
        <v>1.1860999999999999</v>
      </c>
      <c r="T1032" s="20">
        <v>-0.33600000000000002</v>
      </c>
      <c r="U1032" s="20">
        <v>1.6520000000000001</v>
      </c>
      <c r="V1032" s="20">
        <v>-0.123</v>
      </c>
      <c r="W1032" s="20">
        <v>2.0274000000000001</v>
      </c>
      <c r="X1032" s="20">
        <v>7.0000000000000007E-2</v>
      </c>
      <c r="Y1032" s="20">
        <v>2.2675999999999998</v>
      </c>
      <c r="Z1032" s="20">
        <v>0.53</v>
      </c>
      <c r="AA1032" s="20">
        <v>3.0615999999999999</v>
      </c>
      <c r="AB1032" s="20">
        <v>1.385</v>
      </c>
    </row>
    <row r="1033" spans="1:28">
      <c r="A1033" s="2">
        <v>42325</v>
      </c>
      <c r="B1033" s="20">
        <v>0.25</v>
      </c>
      <c r="C1033" s="20">
        <v>4.0599999999999997E-2</v>
      </c>
      <c r="D1033" s="20">
        <v>-0.36</v>
      </c>
      <c r="E1033" s="20">
        <v>0.20250000000000001</v>
      </c>
      <c r="F1033" s="20">
        <v>0.11700000000000001</v>
      </c>
      <c r="G1033" s="20">
        <v>-0.35499999999999998</v>
      </c>
      <c r="H1033" s="20">
        <v>0.36709999999999998</v>
      </c>
      <c r="I1033" s="20">
        <v>0.32590000000000002</v>
      </c>
      <c r="J1033" s="20">
        <v>-0.39200000000000002</v>
      </c>
      <c r="K1033" s="20">
        <v>0.60175000000000001</v>
      </c>
      <c r="L1033" s="20">
        <v>0.48459999999999998</v>
      </c>
      <c r="M1033" s="20">
        <v>-0.34200000000000003</v>
      </c>
      <c r="N1033" s="20">
        <v>0.93084999999999996</v>
      </c>
      <c r="O1033" s="20">
        <v>0.85109999999999997</v>
      </c>
      <c r="P1033" s="20">
        <v>-0.379</v>
      </c>
      <c r="Q1033" s="20">
        <v>0.01</v>
      </c>
      <c r="R1033" s="20">
        <v>8.9999999999999993E-3</v>
      </c>
      <c r="S1033" s="20">
        <v>1.1859999999999999</v>
      </c>
      <c r="T1033" s="20">
        <v>-0.34599999999999997</v>
      </c>
      <c r="U1033" s="20">
        <v>1.6537999999999999</v>
      </c>
      <c r="V1033" s="20">
        <v>-0.13400000000000001</v>
      </c>
      <c r="W1033" s="20">
        <v>2.0251000000000001</v>
      </c>
      <c r="X1033" s="20">
        <v>6.2E-2</v>
      </c>
      <c r="Y1033" s="20">
        <v>2.2658</v>
      </c>
      <c r="Z1033" s="20">
        <v>0.52400000000000002</v>
      </c>
      <c r="AA1033" s="20">
        <v>3.0543</v>
      </c>
      <c r="AB1033" s="20">
        <v>1.391</v>
      </c>
    </row>
    <row r="1034" spans="1:28">
      <c r="A1034" s="2">
        <v>42326</v>
      </c>
      <c r="B1034" s="20">
        <v>0.25</v>
      </c>
      <c r="C1034" s="20">
        <v>5.5899999999999998E-2</v>
      </c>
      <c r="D1034" s="20">
        <v>-0.39</v>
      </c>
      <c r="E1034" s="20">
        <v>0.20674999999999999</v>
      </c>
      <c r="F1034" s="20">
        <v>0.1119</v>
      </c>
      <c r="G1034" s="20">
        <v>-0.34200000000000003</v>
      </c>
      <c r="H1034" s="20">
        <v>0.36959999999999998</v>
      </c>
      <c r="I1034" s="20">
        <v>0.29530000000000001</v>
      </c>
      <c r="J1034" s="20">
        <v>-0.376</v>
      </c>
      <c r="K1034" s="20">
        <v>0.60599999999999998</v>
      </c>
      <c r="L1034" s="20">
        <v>0.47439999999999999</v>
      </c>
      <c r="M1034" s="20">
        <v>-0.34</v>
      </c>
      <c r="N1034" s="20">
        <v>0.93584999999999996</v>
      </c>
      <c r="O1034" s="20">
        <v>0.87560000000000004</v>
      </c>
      <c r="P1034" s="20">
        <v>-0.375</v>
      </c>
      <c r="Q1034" s="20">
        <v>5.0000000000000001E-3</v>
      </c>
      <c r="R1034" s="20">
        <v>-3.0000000000000001E-3</v>
      </c>
      <c r="S1034" s="20">
        <v>1.2126000000000001</v>
      </c>
      <c r="T1034" s="20">
        <v>-0.34399999999999997</v>
      </c>
      <c r="U1034" s="20">
        <v>1.6839</v>
      </c>
      <c r="V1034" s="20">
        <v>-0.13600000000000001</v>
      </c>
      <c r="W1034" s="20">
        <v>2.0373000000000001</v>
      </c>
      <c r="X1034" s="20">
        <v>5.0999999999999997E-2</v>
      </c>
      <c r="Y1034" s="20">
        <v>2.2728000000000002</v>
      </c>
      <c r="Z1034" s="20">
        <v>0.50600000000000001</v>
      </c>
      <c r="AA1034" s="20">
        <v>3.0423</v>
      </c>
      <c r="AB1034" s="20">
        <v>1.3460000000000001</v>
      </c>
    </row>
    <row r="1035" spans="1:28">
      <c r="A1035" s="2">
        <v>42327</v>
      </c>
      <c r="B1035" s="20">
        <v>0.25</v>
      </c>
      <c r="C1035" s="20">
        <v>4.58E-2</v>
      </c>
      <c r="D1035" s="20">
        <v>-0.38100000000000001</v>
      </c>
      <c r="E1035" s="20">
        <v>0.21325</v>
      </c>
      <c r="F1035" s="20">
        <v>9.1499999999999998E-2</v>
      </c>
      <c r="G1035" s="20">
        <v>-0.34200000000000003</v>
      </c>
      <c r="H1035" s="20">
        <v>0.37759999999999999</v>
      </c>
      <c r="I1035" s="20">
        <v>0.3004</v>
      </c>
      <c r="J1035" s="20">
        <v>-0.377</v>
      </c>
      <c r="K1035" s="20">
        <v>0.61175000000000002</v>
      </c>
      <c r="L1035" s="20">
        <v>0.4642</v>
      </c>
      <c r="M1035" s="20">
        <v>-0.34200000000000003</v>
      </c>
      <c r="N1035" s="20">
        <v>0.94135000000000002</v>
      </c>
      <c r="O1035" s="20">
        <v>0.8921</v>
      </c>
      <c r="P1035" s="20">
        <v>-0.38100000000000001</v>
      </c>
      <c r="Q1035" s="20">
        <v>0.01</v>
      </c>
      <c r="R1035" s="20">
        <v>0</v>
      </c>
      <c r="S1035" s="20">
        <v>1.2152000000000001</v>
      </c>
      <c r="T1035" s="20">
        <v>-0.34899999999999998</v>
      </c>
      <c r="U1035" s="20">
        <v>1.6741000000000001</v>
      </c>
      <c r="V1035" s="20">
        <v>-0.14699999999999999</v>
      </c>
      <c r="W1035" s="20">
        <v>2.0203000000000002</v>
      </c>
      <c r="X1035" s="20">
        <v>3.2000000000000001E-2</v>
      </c>
      <c r="Y1035" s="20">
        <v>2.2482000000000002</v>
      </c>
      <c r="Z1035" s="20">
        <v>0.47899999999999998</v>
      </c>
      <c r="AA1035" s="20">
        <v>3.0103</v>
      </c>
      <c r="AB1035" s="20">
        <v>1.302</v>
      </c>
    </row>
    <row r="1036" spans="1:28">
      <c r="A1036" s="2">
        <v>42328</v>
      </c>
      <c r="B1036" s="20">
        <v>0.25</v>
      </c>
      <c r="C1036" s="20">
        <v>4.07E-2</v>
      </c>
      <c r="D1036" s="20">
        <v>-0.39200000000000002</v>
      </c>
      <c r="E1036" s="20">
        <v>0.21149999999999999</v>
      </c>
      <c r="F1036" s="20">
        <v>9.6600000000000005E-2</v>
      </c>
      <c r="G1036" s="20">
        <v>-0.35</v>
      </c>
      <c r="H1036" s="20">
        <v>0.3821</v>
      </c>
      <c r="I1036" s="20">
        <v>0.29530000000000001</v>
      </c>
      <c r="J1036" s="20">
        <v>-0.39</v>
      </c>
      <c r="K1036" s="20">
        <v>0.61865000000000003</v>
      </c>
      <c r="L1036" s="20">
        <v>0.47439999999999999</v>
      </c>
      <c r="M1036" s="20">
        <v>-0.35199999999999998</v>
      </c>
      <c r="N1036" s="20">
        <v>0.94735000000000003</v>
      </c>
      <c r="O1036" s="20">
        <v>0.91720000000000002</v>
      </c>
      <c r="P1036" s="20">
        <v>-0.38900000000000001</v>
      </c>
      <c r="Q1036" s="20">
        <v>-5.0000000000000001E-3</v>
      </c>
      <c r="R1036" s="20">
        <v>-1.2999999999999999E-2</v>
      </c>
      <c r="S1036" s="20">
        <v>1.2393000000000001</v>
      </c>
      <c r="T1036" s="20">
        <v>-0.35699999999999998</v>
      </c>
      <c r="U1036" s="20">
        <v>1.6861999999999999</v>
      </c>
      <c r="V1036" s="20">
        <v>-0.155</v>
      </c>
      <c r="W1036" s="20">
        <v>2.0326</v>
      </c>
      <c r="X1036" s="20">
        <v>2.7E-2</v>
      </c>
      <c r="Y1036" s="20">
        <v>2.2622999999999998</v>
      </c>
      <c r="Z1036" s="20">
        <v>0.47899999999999998</v>
      </c>
      <c r="AA1036" s="20">
        <v>3.0198999999999998</v>
      </c>
      <c r="AB1036" s="20">
        <v>1.2709999999999999</v>
      </c>
    </row>
    <row r="1037" spans="1:28">
      <c r="A1037" s="2">
        <v>42331</v>
      </c>
      <c r="B1037" s="20">
        <v>0.25</v>
      </c>
      <c r="C1037" s="20">
        <v>4.58E-2</v>
      </c>
      <c r="D1037" s="20">
        <v>-0.40799999999999997</v>
      </c>
      <c r="E1037" s="20">
        <v>0.221</v>
      </c>
      <c r="F1037" s="20">
        <v>0.10680000000000001</v>
      </c>
      <c r="G1037" s="20">
        <v>-0.36899999999999999</v>
      </c>
      <c r="H1037" s="20">
        <v>0.39319999999999999</v>
      </c>
      <c r="I1037" s="20">
        <v>0.3105</v>
      </c>
      <c r="J1037" s="20">
        <v>-0.39700000000000002</v>
      </c>
      <c r="K1037" s="20">
        <v>0.63314999999999999</v>
      </c>
      <c r="L1037" s="20">
        <v>0.47439999999999999</v>
      </c>
      <c r="M1037" s="20">
        <v>-0.35799999999999998</v>
      </c>
      <c r="N1037" s="20">
        <v>0.96135000000000004</v>
      </c>
      <c r="O1037" s="20">
        <v>0.91739999999999999</v>
      </c>
      <c r="P1037" s="20">
        <v>-0.39200000000000002</v>
      </c>
      <c r="Q1037" s="20">
        <v>-1E-3</v>
      </c>
      <c r="R1037" s="20">
        <v>-1.4E-2</v>
      </c>
      <c r="S1037" s="20">
        <v>1.2365999999999999</v>
      </c>
      <c r="T1037" s="20">
        <v>-0.36</v>
      </c>
      <c r="U1037" s="20">
        <v>1.6714</v>
      </c>
      <c r="V1037" s="20">
        <v>-0.14099999999999999</v>
      </c>
      <c r="W1037" s="20">
        <v>2.0083000000000002</v>
      </c>
      <c r="X1037" s="20">
        <v>5.6000000000000001E-2</v>
      </c>
      <c r="Y1037" s="20">
        <v>2.2376999999999998</v>
      </c>
      <c r="Z1037" s="20">
        <v>0.53</v>
      </c>
      <c r="AA1037" s="20">
        <v>2.992</v>
      </c>
      <c r="AB1037" s="20">
        <v>1.327</v>
      </c>
    </row>
    <row r="1038" spans="1:28">
      <c r="A1038" s="2">
        <v>42332</v>
      </c>
      <c r="B1038" s="20">
        <v>0.25</v>
      </c>
      <c r="C1038" s="20">
        <v>7.1199999999999999E-2</v>
      </c>
      <c r="D1038" s="20">
        <v>-0.41199999999999998</v>
      </c>
      <c r="E1038" s="20">
        <v>0.22500000000000001</v>
      </c>
      <c r="F1038" s="20">
        <v>0.15759999999999999</v>
      </c>
      <c r="G1038" s="20">
        <v>-0.36899999999999999</v>
      </c>
      <c r="H1038" s="20">
        <v>0.40229999999999999</v>
      </c>
      <c r="I1038" s="20">
        <v>0.35649999999999998</v>
      </c>
      <c r="J1038" s="20">
        <v>-0.38500000000000001</v>
      </c>
      <c r="K1038" s="20">
        <v>0.64075000000000004</v>
      </c>
      <c r="L1038" s="20">
        <v>0.47949999999999998</v>
      </c>
      <c r="M1038" s="20">
        <v>-0.34499999999999997</v>
      </c>
      <c r="N1038" s="20">
        <v>0.96660000000000001</v>
      </c>
      <c r="O1038" s="20">
        <v>0.93030000000000002</v>
      </c>
      <c r="P1038" s="20">
        <v>-0.38</v>
      </c>
      <c r="Q1038" s="20">
        <v>-8.9999999999999993E-3</v>
      </c>
      <c r="R1038" s="20">
        <v>-1.7000000000000001E-2</v>
      </c>
      <c r="S1038" s="20">
        <v>1.2339</v>
      </c>
      <c r="T1038" s="20">
        <v>-0.34599999999999997</v>
      </c>
      <c r="U1038" s="20">
        <v>1.6649</v>
      </c>
      <c r="V1038" s="20">
        <v>-0.13600000000000001</v>
      </c>
      <c r="W1038" s="20">
        <v>2.0034999999999998</v>
      </c>
      <c r="X1038" s="20">
        <v>4.9000000000000002E-2</v>
      </c>
      <c r="Y1038" s="20">
        <v>2.2376999999999998</v>
      </c>
      <c r="Z1038" s="20">
        <v>0.51700000000000002</v>
      </c>
      <c r="AA1038" s="20">
        <v>3.0024000000000002</v>
      </c>
      <c r="AB1038" s="20">
        <v>1.325</v>
      </c>
    </row>
    <row r="1039" spans="1:28">
      <c r="A1039" s="2">
        <v>42333</v>
      </c>
      <c r="B1039" s="20">
        <v>0.25</v>
      </c>
      <c r="C1039" s="20">
        <v>0.13220000000000001</v>
      </c>
      <c r="D1039" s="20">
        <v>-0.436</v>
      </c>
      <c r="E1039" s="20">
        <v>0.23150000000000001</v>
      </c>
      <c r="F1039" s="20">
        <v>0.1729</v>
      </c>
      <c r="G1039" s="20">
        <v>-0.374</v>
      </c>
      <c r="H1039" s="20">
        <v>0.40670000000000001</v>
      </c>
      <c r="I1039" s="20">
        <v>0.37690000000000001</v>
      </c>
      <c r="J1039" s="20">
        <v>-0.40500000000000003</v>
      </c>
      <c r="K1039" s="20">
        <v>0.64864999999999995</v>
      </c>
      <c r="L1039" s="20">
        <v>0.47949999999999998</v>
      </c>
      <c r="M1039" s="20">
        <v>-0.374</v>
      </c>
      <c r="N1039" s="20">
        <v>0.97335000000000005</v>
      </c>
      <c r="O1039" s="20">
        <v>0.93430000000000002</v>
      </c>
      <c r="P1039" s="20">
        <v>-0.41899999999999998</v>
      </c>
      <c r="Q1039" s="20">
        <v>-0.04</v>
      </c>
      <c r="R1039" s="20">
        <v>-3.9E-2</v>
      </c>
      <c r="S1039" s="20">
        <v>1.2392000000000001</v>
      </c>
      <c r="T1039" s="20">
        <v>-0.39</v>
      </c>
      <c r="U1039" s="20">
        <v>1.6707999999999998</v>
      </c>
      <c r="V1039" s="20">
        <v>-0.188</v>
      </c>
      <c r="W1039" s="20">
        <v>2.0059999999999998</v>
      </c>
      <c r="X1039" s="20">
        <v>-3.0000000000000001E-3</v>
      </c>
      <c r="Y1039" s="20">
        <v>2.2341000000000002</v>
      </c>
      <c r="Z1039" s="20">
        <v>0.47099999999999997</v>
      </c>
      <c r="AA1039" s="20">
        <v>2.9943999999999997</v>
      </c>
      <c r="AB1039" s="20">
        <v>1.3080000000000001</v>
      </c>
    </row>
    <row r="1040" spans="1:28">
      <c r="A1040" s="2">
        <v>42334</v>
      </c>
      <c r="B1040" s="20">
        <v>0.25</v>
      </c>
      <c r="C1040" s="20">
        <v>7.6300000000000007E-2</v>
      </c>
      <c r="D1040" s="20">
        <v>-0.42099999999999999</v>
      </c>
      <c r="E1040" s="20">
        <v>0.23275000000000001</v>
      </c>
      <c r="F1040" s="20">
        <v>0.1729</v>
      </c>
      <c r="G1040" s="20">
        <v>-0.4</v>
      </c>
      <c r="H1040" s="20">
        <v>0.41170000000000001</v>
      </c>
      <c r="I1040" s="20">
        <v>0.37690000000000001</v>
      </c>
      <c r="J1040" s="20">
        <v>-0.40699999999999997</v>
      </c>
      <c r="K1040" s="20">
        <v>0.65490000000000004</v>
      </c>
      <c r="L1040" s="20">
        <v>0.47949999999999998</v>
      </c>
      <c r="M1040" s="20">
        <v>-0.377</v>
      </c>
      <c r="N1040" s="20">
        <v>0.97760000000000002</v>
      </c>
      <c r="O1040" s="20">
        <v>0.93430000000000002</v>
      </c>
      <c r="P1040" s="20">
        <v>-0.41899999999999998</v>
      </c>
      <c r="Q1040" s="20">
        <v>-3.9E-2</v>
      </c>
      <c r="R1040" s="20">
        <v>-3.9E-2</v>
      </c>
      <c r="S1040" s="20">
        <v>1.2392000000000001</v>
      </c>
      <c r="T1040" s="20">
        <v>-0.39</v>
      </c>
      <c r="U1040" s="20">
        <v>1.6707999999999998</v>
      </c>
      <c r="V1040" s="20">
        <v>-0.192</v>
      </c>
      <c r="W1040" s="20">
        <v>2.0102000000000002</v>
      </c>
      <c r="X1040" s="20">
        <v>-7.0000000000000001E-3</v>
      </c>
      <c r="Y1040" s="20">
        <v>2.2341000000000002</v>
      </c>
      <c r="Z1040" s="20">
        <v>0.47</v>
      </c>
      <c r="AA1040" s="20">
        <v>2.9943999999999997</v>
      </c>
      <c r="AB1040" s="20">
        <v>1.302</v>
      </c>
    </row>
    <row r="1041" spans="1:28">
      <c r="A1041" s="2">
        <v>42335</v>
      </c>
      <c r="B1041" s="20">
        <v>0.25</v>
      </c>
      <c r="C1041" s="20">
        <v>0.1118</v>
      </c>
      <c r="D1041" s="20">
        <v>-0.44800000000000001</v>
      </c>
      <c r="E1041" s="20">
        <v>0.24374999999999999</v>
      </c>
      <c r="F1041" s="20">
        <v>0.1678</v>
      </c>
      <c r="G1041" s="20">
        <v>-0.41</v>
      </c>
      <c r="H1041" s="20">
        <v>0.41420000000000001</v>
      </c>
      <c r="I1041" s="20">
        <v>0.36670000000000003</v>
      </c>
      <c r="J1041" s="20">
        <v>-0.4</v>
      </c>
      <c r="K1041" s="20">
        <v>0.65390000000000004</v>
      </c>
      <c r="L1041" s="20">
        <v>0.4743</v>
      </c>
      <c r="M1041" s="20">
        <v>-0.378</v>
      </c>
      <c r="N1041" s="20">
        <v>0.97384999999999999</v>
      </c>
      <c r="O1041" s="20">
        <v>0.91849999999999998</v>
      </c>
      <c r="P1041" s="20">
        <v>-0.41699999999999998</v>
      </c>
      <c r="Q1041" s="20">
        <v>-2.4E-2</v>
      </c>
      <c r="R1041" s="20">
        <v>-3.7999999999999999E-2</v>
      </c>
      <c r="S1041" s="20">
        <v>1.2121999999999999</v>
      </c>
      <c r="T1041" s="20">
        <v>-0.38800000000000001</v>
      </c>
      <c r="U1041" s="20">
        <v>1.6446000000000001</v>
      </c>
      <c r="V1041" s="20">
        <v>-0.192</v>
      </c>
      <c r="W1041" s="20">
        <v>1.9856</v>
      </c>
      <c r="X1041" s="20">
        <v>-1.2999999999999999E-2</v>
      </c>
      <c r="Y1041" s="20">
        <v>2.2201</v>
      </c>
      <c r="Z1041" s="20">
        <v>0.46</v>
      </c>
      <c r="AA1041" s="20">
        <v>2.9967999999999999</v>
      </c>
      <c r="AB1041" s="20">
        <v>1.296</v>
      </c>
    </row>
    <row r="1042" spans="1:28">
      <c r="A1042" s="2">
        <v>42338</v>
      </c>
      <c r="B1042" s="20">
        <v>0.25</v>
      </c>
      <c r="C1042" s="20">
        <v>9.1499999999999998E-2</v>
      </c>
      <c r="D1042" s="20">
        <v>-0.42399999999999999</v>
      </c>
      <c r="E1042" s="20">
        <v>0.24299999999999999</v>
      </c>
      <c r="F1042" s="20">
        <v>0.1678</v>
      </c>
      <c r="G1042" s="20">
        <v>-0.40600000000000003</v>
      </c>
      <c r="H1042" s="20">
        <v>0.41620000000000001</v>
      </c>
      <c r="I1042" s="20">
        <v>0.3871</v>
      </c>
      <c r="J1042" s="20">
        <v>-0.40600000000000003</v>
      </c>
      <c r="K1042" s="20">
        <v>0.65990000000000004</v>
      </c>
      <c r="L1042" s="20">
        <v>0.47949999999999998</v>
      </c>
      <c r="M1042" s="20">
        <v>-0.379</v>
      </c>
      <c r="N1042" s="20">
        <v>0.98060000000000003</v>
      </c>
      <c r="O1042" s="20">
        <v>0.9304</v>
      </c>
      <c r="P1042" s="20">
        <v>-0.41499999999999998</v>
      </c>
      <c r="Q1042" s="20">
        <v>-2.8000000000000001E-2</v>
      </c>
      <c r="R1042" s="20">
        <v>-3.7999999999999999E-2</v>
      </c>
      <c r="S1042" s="20">
        <v>1.2202999999999999</v>
      </c>
      <c r="T1042" s="20">
        <v>-0.38400000000000001</v>
      </c>
      <c r="U1042" s="20">
        <v>1.6446000000000001</v>
      </c>
      <c r="V1042" s="20">
        <v>-0.182</v>
      </c>
      <c r="W1042" s="20">
        <v>1.988</v>
      </c>
      <c r="X1042" s="20">
        <v>-6.0000000000000001E-3</v>
      </c>
      <c r="Y1042" s="20">
        <v>2.206</v>
      </c>
      <c r="Z1042" s="20">
        <v>0.47299999999999998</v>
      </c>
      <c r="AA1042" s="20">
        <v>2.9723000000000002</v>
      </c>
      <c r="AB1042" s="20">
        <v>1.33</v>
      </c>
    </row>
    <row r="1043" spans="1:28">
      <c r="A1043" s="2">
        <v>42339</v>
      </c>
      <c r="B1043" s="20">
        <v>0.25</v>
      </c>
      <c r="C1043" s="20">
        <v>9.6600000000000005E-2</v>
      </c>
      <c r="D1043" s="20">
        <v>-0.43</v>
      </c>
      <c r="E1043" s="20">
        <v>0.24374999999999999</v>
      </c>
      <c r="F1043" s="20">
        <v>0.1983</v>
      </c>
      <c r="G1043" s="20">
        <v>-0.40699999999999997</v>
      </c>
      <c r="H1043" s="20">
        <v>0.42220000000000002</v>
      </c>
      <c r="I1043" s="20">
        <v>0.41260000000000002</v>
      </c>
      <c r="J1043" s="20">
        <v>-0.41699999999999998</v>
      </c>
      <c r="K1043" s="20">
        <v>0.66339999999999999</v>
      </c>
      <c r="L1043" s="20">
        <v>0.4743</v>
      </c>
      <c r="M1043" s="20">
        <v>-0.39400000000000002</v>
      </c>
      <c r="N1043" s="20">
        <v>0.98434999999999995</v>
      </c>
      <c r="O1043" s="20">
        <v>0.90669999999999995</v>
      </c>
      <c r="P1043" s="20">
        <v>-0.44</v>
      </c>
      <c r="Q1043" s="20">
        <v>-3.4000000000000002E-2</v>
      </c>
      <c r="R1043" s="20">
        <v>-4.3999999999999997E-2</v>
      </c>
      <c r="S1043" s="20">
        <v>1.1825000000000001</v>
      </c>
      <c r="T1043" s="20">
        <v>-0.40799999999999997</v>
      </c>
      <c r="U1043" s="20">
        <v>1.5857999999999999</v>
      </c>
      <c r="V1043" s="20">
        <v>-0.19800000000000001</v>
      </c>
      <c r="W1043" s="20">
        <v>1.9209000000000001</v>
      </c>
      <c r="X1043" s="20">
        <v>-0.02</v>
      </c>
      <c r="Y1043" s="20">
        <v>2.1431</v>
      </c>
      <c r="Z1043" s="20">
        <v>0.46800000000000003</v>
      </c>
      <c r="AA1043" s="20">
        <v>2.9018999999999999</v>
      </c>
      <c r="AB1043" s="20">
        <v>1.353</v>
      </c>
    </row>
    <row r="1044" spans="1:28">
      <c r="A1044" s="2">
        <v>42340</v>
      </c>
      <c r="B1044" s="20">
        <v>0.25</v>
      </c>
      <c r="C1044" s="20">
        <v>0.183</v>
      </c>
      <c r="D1044" s="20">
        <v>-0.436</v>
      </c>
      <c r="E1044" s="20">
        <v>0.251</v>
      </c>
      <c r="F1044" s="20">
        <v>0.2034</v>
      </c>
      <c r="G1044" s="20">
        <v>-0.40699999999999997</v>
      </c>
      <c r="H1044" s="20">
        <v>0.436</v>
      </c>
      <c r="I1044" s="20">
        <v>0.41770000000000002</v>
      </c>
      <c r="J1044" s="20">
        <v>-0.41799999999999998</v>
      </c>
      <c r="K1044" s="20">
        <v>0.66944999999999999</v>
      </c>
      <c r="L1044" s="20">
        <v>0.49480000000000002</v>
      </c>
      <c r="M1044" s="20">
        <v>-0.39500000000000002</v>
      </c>
      <c r="N1044" s="20">
        <v>0.98960000000000004</v>
      </c>
      <c r="O1044" s="20">
        <v>0.9345</v>
      </c>
      <c r="P1044" s="20">
        <v>-0.443</v>
      </c>
      <c r="Q1044" s="20">
        <v>-3.6999999999999998E-2</v>
      </c>
      <c r="R1044" s="20">
        <v>-4.7E-2</v>
      </c>
      <c r="S1044" s="20">
        <v>1.2121</v>
      </c>
      <c r="T1044" s="20">
        <v>-0.41199999999999998</v>
      </c>
      <c r="U1044" s="20">
        <v>1.6332</v>
      </c>
      <c r="V1044" s="20">
        <v>-0.216</v>
      </c>
      <c r="W1044" s="20">
        <v>1.9662999999999999</v>
      </c>
      <c r="X1044" s="20">
        <v>-2.5000000000000001E-2</v>
      </c>
      <c r="Y1044" s="20">
        <v>2.1797</v>
      </c>
      <c r="Z1044" s="20">
        <v>0.47</v>
      </c>
      <c r="AA1044" s="20">
        <v>2.9081000000000001</v>
      </c>
      <c r="AB1044" s="20">
        <v>1.347</v>
      </c>
    </row>
    <row r="1045" spans="1:28">
      <c r="A1045" s="2">
        <v>42341</v>
      </c>
      <c r="B1045" s="20">
        <v>0.25</v>
      </c>
      <c r="C1045" s="20">
        <v>0.1779</v>
      </c>
      <c r="D1045" s="20">
        <v>-0.40400000000000003</v>
      </c>
      <c r="E1045" s="20">
        <v>0.26860000000000001</v>
      </c>
      <c r="F1045" s="20">
        <v>0.2034</v>
      </c>
      <c r="G1045" s="20">
        <v>-0.36</v>
      </c>
      <c r="H1045" s="20">
        <v>0.45200000000000001</v>
      </c>
      <c r="I1045" s="20">
        <v>0.44319999999999998</v>
      </c>
      <c r="J1045" s="20">
        <v>-0.34</v>
      </c>
      <c r="K1045" s="20">
        <v>0.68464999999999998</v>
      </c>
      <c r="L1045" s="20">
        <v>0.54090000000000005</v>
      </c>
      <c r="M1045" s="20">
        <v>-0.28699999999999998</v>
      </c>
      <c r="N1045" s="20">
        <v>1.0112000000000001</v>
      </c>
      <c r="O1045" s="20">
        <v>0.95050000000000001</v>
      </c>
      <c r="P1045" s="20">
        <v>-0.31</v>
      </c>
      <c r="Q1045" s="20">
        <v>4.4999999999999998E-2</v>
      </c>
      <c r="R1045" s="20">
        <v>3.6999999999999998E-2</v>
      </c>
      <c r="S1045" s="20">
        <v>1.2499</v>
      </c>
      <c r="T1045" s="20">
        <v>-0.26</v>
      </c>
      <c r="U1045" s="20">
        <v>1.7332999999999998</v>
      </c>
      <c r="V1045" s="20">
        <v>-3.6999999999999998E-2</v>
      </c>
      <c r="W1045" s="20">
        <v>2.0941999999999998</v>
      </c>
      <c r="X1045" s="20">
        <v>0.16600000000000001</v>
      </c>
      <c r="Y1045" s="20">
        <v>2.3136000000000001</v>
      </c>
      <c r="Z1045" s="20">
        <v>0.66600000000000004</v>
      </c>
      <c r="AA1045" s="20">
        <v>3.0543</v>
      </c>
      <c r="AB1045" s="20">
        <v>1.4870000000000001</v>
      </c>
    </row>
    <row r="1046" spans="1:28">
      <c r="A1046" s="2">
        <v>42342</v>
      </c>
      <c r="B1046" s="20">
        <v>0.25</v>
      </c>
      <c r="C1046" s="20">
        <v>0.1678</v>
      </c>
      <c r="D1046" s="20">
        <v>-0.40500000000000003</v>
      </c>
      <c r="E1046" s="20">
        <v>0.27550000000000002</v>
      </c>
      <c r="F1046" s="20">
        <v>0.21360000000000001</v>
      </c>
      <c r="G1046" s="20">
        <v>-0.34300000000000003</v>
      </c>
      <c r="H1046" s="20">
        <v>0.46200000000000002</v>
      </c>
      <c r="I1046" s="20">
        <v>0.46870000000000001</v>
      </c>
      <c r="J1046" s="20">
        <v>-0.33600000000000002</v>
      </c>
      <c r="K1046" s="20">
        <v>0.69240000000000002</v>
      </c>
      <c r="L1046" s="20">
        <v>0.5665</v>
      </c>
      <c r="M1046" s="20">
        <v>-0.29799999999999999</v>
      </c>
      <c r="N1046" s="20">
        <v>1.0177</v>
      </c>
      <c r="O1046" s="20">
        <v>0.93879999999999997</v>
      </c>
      <c r="P1046" s="20">
        <v>-0.30299999999999999</v>
      </c>
      <c r="Q1046" s="20">
        <v>4.3999999999999997E-2</v>
      </c>
      <c r="R1046" s="20">
        <v>4.7E-2</v>
      </c>
      <c r="S1046" s="20">
        <v>1.2391000000000001</v>
      </c>
      <c r="T1046" s="20">
        <v>-0.251</v>
      </c>
      <c r="U1046" s="20">
        <v>1.7055</v>
      </c>
      <c r="V1046" s="20">
        <v>-0.01</v>
      </c>
      <c r="W1046" s="20">
        <v>2.0579000000000001</v>
      </c>
      <c r="X1046" s="20">
        <v>0.186</v>
      </c>
      <c r="Y1046" s="20">
        <v>2.2692999999999999</v>
      </c>
      <c r="Z1046" s="20">
        <v>0.67800000000000005</v>
      </c>
      <c r="AA1046" s="20">
        <v>3.0095000000000001</v>
      </c>
      <c r="AB1046" s="20">
        <v>1.498</v>
      </c>
    </row>
    <row r="1047" spans="1:28">
      <c r="A1047" s="2">
        <v>42345</v>
      </c>
      <c r="B1047" s="20">
        <v>0.25</v>
      </c>
      <c r="C1047" s="20">
        <v>0.19320000000000001</v>
      </c>
      <c r="D1047" s="20">
        <v>-0.40600000000000003</v>
      </c>
      <c r="E1047" s="20">
        <v>0.28699999999999998</v>
      </c>
      <c r="F1047" s="20">
        <v>0.22889999999999999</v>
      </c>
      <c r="G1047" s="20">
        <v>-0.35399999999999998</v>
      </c>
      <c r="H1047" s="20">
        <v>0.47699999999999998</v>
      </c>
      <c r="I1047" s="20">
        <v>0.53</v>
      </c>
      <c r="J1047" s="20">
        <v>-0.35399999999999998</v>
      </c>
      <c r="K1047" s="20">
        <v>0.71214999999999995</v>
      </c>
      <c r="L1047" s="20">
        <v>0.64339999999999997</v>
      </c>
      <c r="M1047" s="20">
        <v>-0.318</v>
      </c>
      <c r="N1047" s="20">
        <v>1.0402</v>
      </c>
      <c r="O1047" s="20">
        <v>0.92689999999999995</v>
      </c>
      <c r="P1047" s="20">
        <v>-0.32100000000000001</v>
      </c>
      <c r="Q1047" s="20">
        <v>2.5000000000000001E-2</v>
      </c>
      <c r="R1047" s="20">
        <v>2.1000000000000001E-2</v>
      </c>
      <c r="S1047" s="20">
        <v>1.22</v>
      </c>
      <c r="T1047" s="20">
        <v>-0.28100000000000003</v>
      </c>
      <c r="U1047" s="20">
        <v>1.6709000000000001</v>
      </c>
      <c r="V1047" s="20">
        <v>-7.3999999999999996E-2</v>
      </c>
      <c r="W1047" s="20">
        <v>2.0144000000000002</v>
      </c>
      <c r="X1047" s="20">
        <v>0.12</v>
      </c>
      <c r="Y1047" s="20">
        <v>2.2288000000000001</v>
      </c>
      <c r="Z1047" s="20">
        <v>0.58099999999999996</v>
      </c>
      <c r="AA1047" s="20">
        <v>2.9611999999999998</v>
      </c>
      <c r="AB1047" s="20">
        <v>1.405</v>
      </c>
    </row>
    <row r="1048" spans="1:28">
      <c r="A1048" s="2">
        <v>42346</v>
      </c>
      <c r="B1048" s="20">
        <v>0.25</v>
      </c>
      <c r="C1048" s="20">
        <v>0.2034</v>
      </c>
      <c r="D1048" s="20">
        <v>-0.41799999999999998</v>
      </c>
      <c r="E1048" s="20">
        <v>0.29310000000000003</v>
      </c>
      <c r="F1048" s="20">
        <v>0.26960000000000001</v>
      </c>
      <c r="G1048" s="20">
        <v>-0.36</v>
      </c>
      <c r="H1048" s="20">
        <v>0.48649999999999999</v>
      </c>
      <c r="I1048" s="20">
        <v>0.55049999999999999</v>
      </c>
      <c r="J1048" s="20">
        <v>-0.37</v>
      </c>
      <c r="K1048" s="20">
        <v>0.72114999999999996</v>
      </c>
      <c r="L1048" s="20">
        <v>0.68440000000000001</v>
      </c>
      <c r="M1048" s="20">
        <v>-0.33300000000000002</v>
      </c>
      <c r="N1048" s="20">
        <v>1.04495</v>
      </c>
      <c r="O1048" s="20">
        <v>0.92900000000000005</v>
      </c>
      <c r="P1048" s="20">
        <v>-0.314</v>
      </c>
      <c r="Q1048" s="20">
        <v>3.1E-2</v>
      </c>
      <c r="R1048" s="20">
        <v>3.7999999999999999E-2</v>
      </c>
      <c r="S1048" s="20">
        <v>1.22</v>
      </c>
      <c r="T1048" s="20">
        <v>-0.27500000000000002</v>
      </c>
      <c r="U1048" s="20">
        <v>1.6611</v>
      </c>
      <c r="V1048" s="20">
        <v>-7.0999999999999994E-2</v>
      </c>
      <c r="W1048" s="20">
        <v>2</v>
      </c>
      <c r="X1048" s="20">
        <v>0.11700000000000001</v>
      </c>
      <c r="Y1048" s="20">
        <v>2.2181999999999999</v>
      </c>
      <c r="Z1048" s="20">
        <v>0.57099999999999995</v>
      </c>
      <c r="AA1048" s="20">
        <v>2.9548999999999999</v>
      </c>
      <c r="AB1048" s="20">
        <v>1.371</v>
      </c>
    </row>
    <row r="1049" spans="1:28">
      <c r="A1049" s="2">
        <v>42347</v>
      </c>
      <c r="B1049" s="20">
        <v>0.25</v>
      </c>
      <c r="C1049" s="20">
        <v>0.18759999999999999</v>
      </c>
      <c r="D1049" s="20">
        <v>-0.436</v>
      </c>
      <c r="E1049" s="20">
        <v>0.30049999999999999</v>
      </c>
      <c r="F1049" s="20">
        <v>0.2492</v>
      </c>
      <c r="G1049" s="20">
        <v>-0.39300000000000002</v>
      </c>
      <c r="H1049" s="20">
        <v>0.49199999999999999</v>
      </c>
      <c r="I1049" s="20">
        <v>0.52500000000000002</v>
      </c>
      <c r="J1049" s="20">
        <v>-0.38100000000000001</v>
      </c>
      <c r="K1049" s="20">
        <v>0.72965000000000002</v>
      </c>
      <c r="L1049" s="20">
        <v>0.69489999999999996</v>
      </c>
      <c r="M1049" s="20">
        <v>-0.34399999999999997</v>
      </c>
      <c r="N1049" s="20">
        <v>1.0524499999999999</v>
      </c>
      <c r="O1049" s="20">
        <v>0.92300000000000004</v>
      </c>
      <c r="P1049" s="20">
        <v>-0.31900000000000001</v>
      </c>
      <c r="Q1049" s="20">
        <v>4.9000000000000002E-2</v>
      </c>
      <c r="R1049" s="20">
        <v>3.7999999999999999E-2</v>
      </c>
      <c r="S1049" s="20">
        <v>1.2314000000000001</v>
      </c>
      <c r="T1049" s="20">
        <v>-0.28000000000000003</v>
      </c>
      <c r="U1049" s="20">
        <v>1.643</v>
      </c>
      <c r="V1049" s="20">
        <v>-6.8000000000000005E-2</v>
      </c>
      <c r="W1049" s="20">
        <v>1.9903</v>
      </c>
      <c r="X1049" s="20">
        <v>0.127</v>
      </c>
      <c r="Y1049" s="20">
        <v>2.2164000000000001</v>
      </c>
      <c r="Z1049" s="20">
        <v>0.6</v>
      </c>
      <c r="AA1049" s="20">
        <v>2.9737999999999998</v>
      </c>
      <c r="AB1049" s="20">
        <v>1.405</v>
      </c>
    </row>
    <row r="1050" spans="1:28">
      <c r="A1050" s="2">
        <v>42348</v>
      </c>
      <c r="B1050" s="20">
        <v>0.25</v>
      </c>
      <c r="C1050" s="20">
        <v>0.1673</v>
      </c>
      <c r="D1050" s="20">
        <v>-0.432</v>
      </c>
      <c r="E1050" s="20">
        <v>0.317</v>
      </c>
      <c r="F1050" s="20">
        <v>0.22889999999999999</v>
      </c>
      <c r="G1050" s="20">
        <v>-0.40600000000000003</v>
      </c>
      <c r="H1050" s="20">
        <v>0.502</v>
      </c>
      <c r="I1050" s="20">
        <v>0.53010000000000002</v>
      </c>
      <c r="J1050" s="20">
        <v>-0.39</v>
      </c>
      <c r="K1050" s="20">
        <v>0.7359</v>
      </c>
      <c r="L1050" s="20">
        <v>0.68979999999999997</v>
      </c>
      <c r="M1050" s="20">
        <v>-0.35199999999999998</v>
      </c>
      <c r="N1050" s="20">
        <v>1.0547</v>
      </c>
      <c r="O1050" s="20">
        <v>0.94320000000000004</v>
      </c>
      <c r="P1050" s="20">
        <v>-0.33300000000000002</v>
      </c>
      <c r="Q1050" s="20">
        <v>5.6000000000000001E-2</v>
      </c>
      <c r="R1050" s="20">
        <v>5.0999999999999997E-2</v>
      </c>
      <c r="S1050" s="20">
        <v>1.2553000000000001</v>
      </c>
      <c r="T1050" s="20">
        <v>-0.30099999999999999</v>
      </c>
      <c r="U1050" s="20">
        <v>1.6776</v>
      </c>
      <c r="V1050" s="20">
        <v>-8.8999999999999996E-2</v>
      </c>
      <c r="W1050" s="20">
        <v>2.0217000000000001</v>
      </c>
      <c r="X1050" s="20">
        <v>9.4E-2</v>
      </c>
      <c r="Y1050" s="20">
        <v>2.2305000000000001</v>
      </c>
      <c r="Z1050" s="20">
        <v>0.56799999999999995</v>
      </c>
      <c r="AA1050" s="20">
        <v>2.9675000000000002</v>
      </c>
      <c r="AB1050" s="20">
        <v>1.3919999999999999</v>
      </c>
    </row>
    <row r="1051" spans="1:28">
      <c r="A1051" s="2">
        <v>42349</v>
      </c>
      <c r="B1051" s="20">
        <v>0.25</v>
      </c>
      <c r="C1051" s="20">
        <v>0.12670000000000001</v>
      </c>
      <c r="D1051" s="20">
        <v>-0.441</v>
      </c>
      <c r="E1051" s="20">
        <v>0.33050000000000002</v>
      </c>
      <c r="F1051" s="20">
        <v>0.21870000000000001</v>
      </c>
      <c r="G1051" s="20">
        <v>-0.41399999999999998</v>
      </c>
      <c r="H1051" s="20">
        <v>0.51200000000000001</v>
      </c>
      <c r="I1051" s="20">
        <v>0.50960000000000005</v>
      </c>
      <c r="J1051" s="20">
        <v>-0.40200000000000002</v>
      </c>
      <c r="K1051" s="20">
        <v>0.74650000000000005</v>
      </c>
      <c r="L1051" s="20">
        <v>0.65380000000000005</v>
      </c>
      <c r="M1051" s="20">
        <v>-0.35799999999999998</v>
      </c>
      <c r="N1051" s="20">
        <v>1.0667500000000001</v>
      </c>
      <c r="O1051" s="20">
        <v>0.875</v>
      </c>
      <c r="P1051" s="20">
        <v>-0.35099999999999998</v>
      </c>
      <c r="Q1051" s="20">
        <v>7.3999999999999996E-2</v>
      </c>
      <c r="R1051" s="20">
        <v>6.7000000000000004E-2</v>
      </c>
      <c r="S1051" s="20">
        <v>1.1597</v>
      </c>
      <c r="T1051" s="20">
        <v>-0.31900000000000001</v>
      </c>
      <c r="U1051" s="20">
        <v>1.5527</v>
      </c>
      <c r="V1051" s="20">
        <v>-0.11</v>
      </c>
      <c r="W1051" s="20">
        <v>1.9085000000000001</v>
      </c>
      <c r="X1051" s="20">
        <v>6.8000000000000005E-2</v>
      </c>
      <c r="Y1051" s="20">
        <v>2.1269999999999998</v>
      </c>
      <c r="Z1051" s="20">
        <v>0.54</v>
      </c>
      <c r="AA1051" s="20">
        <v>2.8708999999999998</v>
      </c>
      <c r="AB1051" s="20">
        <v>1.3360000000000001</v>
      </c>
    </row>
    <row r="1052" spans="1:28">
      <c r="A1052" s="2">
        <v>42352</v>
      </c>
      <c r="B1052" s="20">
        <v>0.25</v>
      </c>
      <c r="C1052" s="20">
        <v>0.1115</v>
      </c>
      <c r="D1052" s="20">
        <v>-0.443</v>
      </c>
      <c r="E1052" s="20">
        <v>0.34449999999999997</v>
      </c>
      <c r="F1052" s="20">
        <v>0.2034</v>
      </c>
      <c r="G1052" s="20">
        <v>-0.41099999999999998</v>
      </c>
      <c r="H1052" s="20">
        <v>0.51775000000000004</v>
      </c>
      <c r="I1052" s="20">
        <v>0.49430000000000002</v>
      </c>
      <c r="J1052" s="20">
        <v>-0.41799999999999998</v>
      </c>
      <c r="K1052" s="20">
        <v>0.74850000000000005</v>
      </c>
      <c r="L1052" s="20">
        <v>0.66920000000000002</v>
      </c>
      <c r="M1052" s="20">
        <v>-0.35399999999999998</v>
      </c>
      <c r="N1052" s="20">
        <v>1.0642499999999999</v>
      </c>
      <c r="O1052" s="20">
        <v>0.94350000000000001</v>
      </c>
      <c r="P1052" s="20">
        <v>-0.33900000000000002</v>
      </c>
      <c r="Q1052" s="20">
        <v>8.5000000000000006E-2</v>
      </c>
      <c r="R1052" s="20">
        <v>9.1999999999999998E-2</v>
      </c>
      <c r="S1052" s="20">
        <v>1.2473000000000001</v>
      </c>
      <c r="T1052" s="20">
        <v>-0.307</v>
      </c>
      <c r="U1052" s="20">
        <v>1.653</v>
      </c>
      <c r="V1052" s="20">
        <v>-9.2999999999999999E-2</v>
      </c>
      <c r="W1052" s="20">
        <v>2.012</v>
      </c>
      <c r="X1052" s="20">
        <v>9.2999999999999999E-2</v>
      </c>
      <c r="Y1052" s="20">
        <v>2.2217000000000002</v>
      </c>
      <c r="Z1052" s="20">
        <v>0.57399999999999995</v>
      </c>
      <c r="AA1052" s="20">
        <v>2.9516999999999998</v>
      </c>
      <c r="AB1052" s="20">
        <v>1.365</v>
      </c>
    </row>
    <row r="1053" spans="1:28">
      <c r="A1053" s="2">
        <v>42353</v>
      </c>
      <c r="B1053" s="20">
        <v>0.25</v>
      </c>
      <c r="C1053" s="20">
        <v>0.14199999999999999</v>
      </c>
      <c r="D1053" s="20">
        <v>-0.44</v>
      </c>
      <c r="E1053" s="20">
        <v>0.35049999999999998</v>
      </c>
      <c r="F1053" s="20">
        <v>0.24410000000000001</v>
      </c>
      <c r="G1053" s="20">
        <v>-0.45900000000000002</v>
      </c>
      <c r="H1053" s="20">
        <v>0.52575000000000005</v>
      </c>
      <c r="I1053" s="20">
        <v>0.51470000000000005</v>
      </c>
      <c r="J1053" s="20">
        <v>-0.41899999999999998</v>
      </c>
      <c r="K1053" s="20">
        <v>0.755</v>
      </c>
      <c r="L1053" s="20">
        <v>0.67430000000000001</v>
      </c>
      <c r="M1053" s="20">
        <v>-0.35</v>
      </c>
      <c r="N1053" s="20">
        <v>1.0734999999999999</v>
      </c>
      <c r="O1053" s="20">
        <v>0.96389999999999998</v>
      </c>
      <c r="P1053" s="20">
        <v>-0.33900000000000002</v>
      </c>
      <c r="Q1053" s="20">
        <v>8.6999999999999994E-2</v>
      </c>
      <c r="R1053" s="20">
        <v>9.2999999999999999E-2</v>
      </c>
      <c r="S1053" s="20">
        <v>1.2846</v>
      </c>
      <c r="T1053" s="20">
        <v>-0.29599999999999999</v>
      </c>
      <c r="U1053" s="20">
        <v>1.6926000000000001</v>
      </c>
      <c r="V1053" s="20">
        <v>-4.9000000000000002E-2</v>
      </c>
      <c r="W1053" s="20">
        <v>2.0531999999999999</v>
      </c>
      <c r="X1053" s="20">
        <v>0.152</v>
      </c>
      <c r="Y1053" s="20">
        <v>2.2658</v>
      </c>
      <c r="Z1053" s="20">
        <v>0.64100000000000001</v>
      </c>
      <c r="AA1053" s="20">
        <v>2.9855999999999998</v>
      </c>
      <c r="AB1053" s="20">
        <v>1.411</v>
      </c>
    </row>
    <row r="1054" spans="1:28">
      <c r="A1054" s="2">
        <v>42354</v>
      </c>
      <c r="B1054" s="20">
        <v>0.5</v>
      </c>
      <c r="C1054" s="20">
        <v>0.18809999999999999</v>
      </c>
      <c r="D1054" s="20">
        <v>-0.42199999999999999</v>
      </c>
      <c r="E1054" s="20">
        <v>0.36</v>
      </c>
      <c r="F1054" s="20">
        <v>0.2492</v>
      </c>
      <c r="G1054" s="20">
        <v>-0.47299999999999998</v>
      </c>
      <c r="H1054" s="20">
        <v>0.53249999999999997</v>
      </c>
      <c r="I1054" s="20">
        <v>0.48920000000000002</v>
      </c>
      <c r="J1054" s="20">
        <v>-0.41799999999999998</v>
      </c>
      <c r="K1054" s="20">
        <v>0.76990000000000003</v>
      </c>
      <c r="L1054" s="20">
        <v>0.68459999999999999</v>
      </c>
      <c r="M1054" s="20">
        <v>-0.34599999999999997</v>
      </c>
      <c r="N1054" s="20">
        <v>1.0834999999999999</v>
      </c>
      <c r="O1054" s="20">
        <v>1.0024999999999999</v>
      </c>
      <c r="P1054" s="20">
        <v>-0.32700000000000001</v>
      </c>
      <c r="Q1054" s="20">
        <v>9.5000000000000001E-2</v>
      </c>
      <c r="R1054" s="20">
        <v>0.10100000000000001</v>
      </c>
      <c r="S1054" s="20">
        <v>1.3381000000000001</v>
      </c>
      <c r="T1054" s="20">
        <v>-0.28000000000000003</v>
      </c>
      <c r="U1054" s="20">
        <v>1.7473000000000001</v>
      </c>
      <c r="V1054" s="20">
        <v>-2.1999999999999999E-2</v>
      </c>
      <c r="W1054" s="20">
        <v>2.1042999999999998</v>
      </c>
      <c r="X1054" s="20">
        <v>0.191</v>
      </c>
      <c r="Y1054" s="20">
        <v>2.2959999999999998</v>
      </c>
      <c r="Z1054" s="20">
        <v>0.67800000000000005</v>
      </c>
      <c r="AA1054" s="20">
        <v>3.0038999999999998</v>
      </c>
      <c r="AB1054" s="20">
        <v>1.448</v>
      </c>
    </row>
    <row r="1055" spans="1:28">
      <c r="A1055" s="2">
        <v>42355</v>
      </c>
      <c r="B1055" s="20">
        <v>0.5</v>
      </c>
      <c r="C1055" s="20">
        <v>0.1779</v>
      </c>
      <c r="D1055" s="20">
        <v>-0.52400000000000002</v>
      </c>
      <c r="E1055" s="20">
        <v>0.40210000000000001</v>
      </c>
      <c r="F1055" s="20">
        <v>0.21870000000000001</v>
      </c>
      <c r="G1055" s="20">
        <v>-0.47199999999999998</v>
      </c>
      <c r="H1055" s="20">
        <v>0.56950000000000001</v>
      </c>
      <c r="I1055" s="20">
        <v>0.46879999999999999</v>
      </c>
      <c r="J1055" s="20">
        <v>-0.41199999999999998</v>
      </c>
      <c r="K1055" s="20">
        <v>0.79500000000000004</v>
      </c>
      <c r="L1055" s="20">
        <v>0.66920000000000002</v>
      </c>
      <c r="M1055" s="20">
        <v>-0.35399999999999998</v>
      </c>
      <c r="N1055" s="20">
        <v>1.109</v>
      </c>
      <c r="O1055" s="20">
        <v>0.98440000000000005</v>
      </c>
      <c r="P1055" s="20">
        <v>-0.34599999999999997</v>
      </c>
      <c r="Q1055" s="20">
        <v>6.9000000000000006E-2</v>
      </c>
      <c r="R1055" s="20">
        <v>8.5999999999999993E-2</v>
      </c>
      <c r="S1055" s="20">
        <v>1.3141</v>
      </c>
      <c r="T1055" s="20">
        <v>-0.308</v>
      </c>
      <c r="U1055" s="20">
        <v>1.7025999999999999</v>
      </c>
      <c r="V1055" s="20">
        <v>-7.1999999999999995E-2</v>
      </c>
      <c r="W1055" s="20">
        <v>2.0314000000000001</v>
      </c>
      <c r="X1055" s="20">
        <v>0.13100000000000001</v>
      </c>
      <c r="Y1055" s="20">
        <v>2.2233999999999998</v>
      </c>
      <c r="Z1055" s="20">
        <v>0.59899999999999998</v>
      </c>
      <c r="AA1055" s="20">
        <v>2.9275000000000002</v>
      </c>
      <c r="AB1055" s="20">
        <v>1.365</v>
      </c>
    </row>
    <row r="1056" spans="1:28">
      <c r="A1056" s="2">
        <v>42356</v>
      </c>
      <c r="B1056" s="20">
        <v>0.5</v>
      </c>
      <c r="C1056" s="20">
        <v>0.1474</v>
      </c>
      <c r="D1056" s="20">
        <v>-0.55600000000000005</v>
      </c>
      <c r="E1056" s="20">
        <v>0.41299999999999998</v>
      </c>
      <c r="F1056" s="20">
        <v>0.1729</v>
      </c>
      <c r="G1056" s="20">
        <v>-0.48199999999999998</v>
      </c>
      <c r="H1056" s="20">
        <v>0.58550000000000002</v>
      </c>
      <c r="I1056" s="20">
        <v>0.44829999999999998</v>
      </c>
      <c r="J1056" s="20">
        <v>-0.42099999999999999</v>
      </c>
      <c r="K1056" s="20">
        <v>0.80700000000000005</v>
      </c>
      <c r="L1056" s="20">
        <v>0.64859999999999995</v>
      </c>
      <c r="M1056" s="20">
        <v>-0.375</v>
      </c>
      <c r="N1056" s="20">
        <v>1.11425</v>
      </c>
      <c r="O1056" s="20">
        <v>0.95220000000000005</v>
      </c>
      <c r="P1056" s="20">
        <v>-0.35399999999999998</v>
      </c>
      <c r="Q1056" s="20">
        <v>0.06</v>
      </c>
      <c r="R1056" s="20">
        <v>8.8999999999999996E-2</v>
      </c>
      <c r="S1056" s="20">
        <v>1.2821</v>
      </c>
      <c r="T1056" s="20">
        <v>-0.32500000000000001</v>
      </c>
      <c r="U1056" s="20">
        <v>1.6762000000000001</v>
      </c>
      <c r="V1056" s="20">
        <v>-9.8000000000000004E-2</v>
      </c>
      <c r="W1056" s="20">
        <v>2.0072000000000001</v>
      </c>
      <c r="X1056" s="20">
        <v>9.7000000000000003E-2</v>
      </c>
      <c r="Y1056" s="20">
        <v>2.2040000000000002</v>
      </c>
      <c r="Z1056" s="20">
        <v>0.54800000000000004</v>
      </c>
      <c r="AA1056" s="20">
        <v>2.9220000000000002</v>
      </c>
      <c r="AB1056" s="20">
        <v>1.306</v>
      </c>
    </row>
    <row r="1057" spans="1:28">
      <c r="A1057" s="2">
        <v>42359</v>
      </c>
      <c r="B1057" s="20">
        <v>0.5</v>
      </c>
      <c r="C1057" s="20">
        <v>0.1118</v>
      </c>
      <c r="D1057" s="20">
        <v>-0.56599999999999995</v>
      </c>
      <c r="E1057" s="20">
        <v>0.41949999999999998</v>
      </c>
      <c r="F1057" s="20">
        <v>0.15759999999999999</v>
      </c>
      <c r="G1057" s="20">
        <v>-0.48399999999999999</v>
      </c>
      <c r="H1057" s="20">
        <v>0.59309999999999996</v>
      </c>
      <c r="I1057" s="20">
        <v>0.43809999999999999</v>
      </c>
      <c r="J1057" s="20">
        <v>-0.41599999999999998</v>
      </c>
      <c r="K1057" s="20">
        <v>0.8115</v>
      </c>
      <c r="L1057" s="20">
        <v>0.63319999999999999</v>
      </c>
      <c r="M1057" s="20">
        <v>-0.376</v>
      </c>
      <c r="N1057" s="20">
        <v>1.12575</v>
      </c>
      <c r="O1057" s="20">
        <v>0.94420000000000004</v>
      </c>
      <c r="P1057" s="20">
        <v>-0.36199999999999999</v>
      </c>
      <c r="Q1057" s="20">
        <v>4.5999999999999999E-2</v>
      </c>
      <c r="R1057" s="20">
        <v>0.10100000000000001</v>
      </c>
      <c r="S1057" s="20">
        <v>1.2741</v>
      </c>
      <c r="T1057" s="20">
        <v>-0.32800000000000001</v>
      </c>
      <c r="U1057" s="20">
        <v>1.6678999999999999</v>
      </c>
      <c r="V1057" s="20">
        <v>-9.4E-2</v>
      </c>
      <c r="W1057" s="20">
        <v>1.9999</v>
      </c>
      <c r="X1057" s="20">
        <v>0.10199999999999999</v>
      </c>
      <c r="Y1057" s="20">
        <v>2.1917</v>
      </c>
      <c r="Z1057" s="20">
        <v>0.55100000000000005</v>
      </c>
      <c r="AA1057" s="20">
        <v>2.9102999999999999</v>
      </c>
      <c r="AB1057" s="20">
        <v>1.32</v>
      </c>
    </row>
    <row r="1058" spans="1:28">
      <c r="A1058" s="2">
        <v>42360</v>
      </c>
      <c r="B1058" s="20">
        <v>0.5</v>
      </c>
      <c r="C1058" s="20">
        <v>0.13220000000000001</v>
      </c>
      <c r="D1058" s="20">
        <v>-0.54900000000000004</v>
      </c>
      <c r="E1058" s="20">
        <v>0.41749999999999998</v>
      </c>
      <c r="F1058" s="20">
        <v>0.18820000000000001</v>
      </c>
      <c r="G1058" s="20">
        <v>-0.48499999999999999</v>
      </c>
      <c r="H1058" s="20">
        <v>0.59435000000000004</v>
      </c>
      <c r="I1058" s="20">
        <v>0.45340000000000003</v>
      </c>
      <c r="J1058" s="20">
        <v>-0.41699999999999998</v>
      </c>
      <c r="K1058" s="20">
        <v>0.81950000000000001</v>
      </c>
      <c r="L1058" s="20">
        <v>0.62809999999999999</v>
      </c>
      <c r="M1058" s="20">
        <v>-0.377</v>
      </c>
      <c r="N1058" s="20">
        <v>1.131</v>
      </c>
      <c r="O1058" s="20">
        <v>0.97289999999999999</v>
      </c>
      <c r="P1058" s="20">
        <v>-0.34200000000000003</v>
      </c>
      <c r="Q1058" s="20">
        <v>3.3000000000000002E-2</v>
      </c>
      <c r="R1058" s="20">
        <v>9.4E-2</v>
      </c>
      <c r="S1058" s="20">
        <v>1.3008999999999999</v>
      </c>
      <c r="T1058" s="20">
        <v>-0.30299999999999999</v>
      </c>
      <c r="U1058" s="20">
        <v>1.7044000000000001</v>
      </c>
      <c r="V1058" s="20">
        <v>-5.8000000000000003E-2</v>
      </c>
      <c r="W1058" s="20">
        <v>2.0436000000000001</v>
      </c>
      <c r="X1058" s="20">
        <v>0.14499999999999999</v>
      </c>
      <c r="Y1058" s="20">
        <v>2.2357</v>
      </c>
      <c r="Z1058" s="20">
        <v>0.60199999999999998</v>
      </c>
      <c r="AA1058" s="20">
        <v>2.9556</v>
      </c>
      <c r="AB1058" s="20">
        <v>1.383</v>
      </c>
    </row>
    <row r="1059" spans="1:28">
      <c r="A1059" s="2">
        <v>42361</v>
      </c>
      <c r="B1059" s="20">
        <v>0.5</v>
      </c>
      <c r="C1059" s="20">
        <v>0.183</v>
      </c>
      <c r="D1059" s="20">
        <v>-0.55100000000000005</v>
      </c>
      <c r="E1059" s="20">
        <v>0.42159999999999997</v>
      </c>
      <c r="F1059" s="20">
        <v>0.1933</v>
      </c>
      <c r="G1059" s="20">
        <v>-0.47799999999999998</v>
      </c>
      <c r="H1059" s="20">
        <v>0.60309999999999997</v>
      </c>
      <c r="I1059" s="20">
        <v>0.46360000000000001</v>
      </c>
      <c r="J1059" s="20">
        <v>-0.42</v>
      </c>
      <c r="K1059" s="20">
        <v>0.82750000000000001</v>
      </c>
      <c r="L1059" s="20">
        <v>0.61780000000000002</v>
      </c>
      <c r="M1059" s="20">
        <v>-0.371</v>
      </c>
      <c r="N1059" s="20">
        <v>1.1439999999999999</v>
      </c>
      <c r="O1059" s="20">
        <v>0.98119999999999996</v>
      </c>
      <c r="P1059" s="20">
        <v>-0.33700000000000002</v>
      </c>
      <c r="Q1059" s="20">
        <v>7.0000000000000001E-3</v>
      </c>
      <c r="R1059" s="20">
        <v>7.6999999999999999E-2</v>
      </c>
      <c r="S1059" s="20">
        <v>1.3117000000000001</v>
      </c>
      <c r="T1059" s="20">
        <v>-0.28899999999999998</v>
      </c>
      <c r="U1059" s="20">
        <v>1.7194</v>
      </c>
      <c r="V1059" s="20">
        <v>-3.5999999999999997E-2</v>
      </c>
      <c r="W1059" s="20">
        <v>2.0581999999999998</v>
      </c>
      <c r="X1059" s="20">
        <v>0.17</v>
      </c>
      <c r="Y1059" s="20">
        <v>2.2534000000000001</v>
      </c>
      <c r="Z1059" s="20">
        <v>0.629</v>
      </c>
      <c r="AA1059" s="20">
        <v>2.988</v>
      </c>
      <c r="AB1059" s="20">
        <v>1.4419999999999999</v>
      </c>
    </row>
    <row r="1060" spans="1:28">
      <c r="A1060" s="2">
        <v>42362</v>
      </c>
      <c r="B1060" s="20">
        <v>0.5</v>
      </c>
      <c r="C1060" s="20">
        <v>0.14230000000000001</v>
      </c>
      <c r="D1060" s="20">
        <v>-0.6</v>
      </c>
      <c r="E1060" s="20">
        <v>0.4219</v>
      </c>
      <c r="F1060" s="20">
        <v>0.1983</v>
      </c>
      <c r="G1060" s="20">
        <v>-0.53700000000000003</v>
      </c>
      <c r="H1060" s="20">
        <v>0.60309999999999997</v>
      </c>
      <c r="I1060" s="20">
        <v>0.4738</v>
      </c>
      <c r="J1060" s="20">
        <v>-0.45</v>
      </c>
      <c r="K1060" s="20">
        <v>0.82730000000000004</v>
      </c>
      <c r="L1060" s="20">
        <v>0.61780000000000002</v>
      </c>
      <c r="M1060" s="20">
        <v>-0.34599999999999997</v>
      </c>
      <c r="N1060" s="20">
        <v>1.1475</v>
      </c>
      <c r="O1060" s="20">
        <v>0.99829999999999997</v>
      </c>
      <c r="P1060" s="20">
        <v>-0.33200000000000002</v>
      </c>
      <c r="Q1060" s="20">
        <v>7.0000000000000001E-3</v>
      </c>
      <c r="R1060" s="20">
        <v>7.6999999999999999E-2</v>
      </c>
      <c r="S1060" s="20">
        <v>1.3172999999999999</v>
      </c>
      <c r="T1060" s="20">
        <v>-0.255</v>
      </c>
      <c r="U1060" s="20">
        <v>1.7130000000000001</v>
      </c>
      <c r="V1060" s="20">
        <v>-3.5999999999999997E-2</v>
      </c>
      <c r="W1060" s="20">
        <v>2.0510000000000002</v>
      </c>
      <c r="X1060" s="20">
        <v>0.182</v>
      </c>
      <c r="Y1060" s="20">
        <v>2.2410000000000001</v>
      </c>
      <c r="Z1060" s="20">
        <v>0.64100000000000001</v>
      </c>
      <c r="AA1060" s="20">
        <v>2.9603000000000002</v>
      </c>
      <c r="AB1060" s="20">
        <v>1.4670000000000001</v>
      </c>
    </row>
    <row r="1061" spans="1:28">
      <c r="A1061" s="2">
        <v>42363</v>
      </c>
      <c r="B1061" s="20">
        <v>0.5</v>
      </c>
      <c r="C1061" s="20">
        <v>0.14230000000000001</v>
      </c>
      <c r="D1061" s="20">
        <v>-0.6</v>
      </c>
      <c r="E1061" s="20">
        <v>0.4219</v>
      </c>
      <c r="F1061" s="20">
        <v>0.1983</v>
      </c>
      <c r="G1061" s="20">
        <v>-0.53700000000000003</v>
      </c>
      <c r="H1061" s="20">
        <v>0.60309999999999997</v>
      </c>
      <c r="I1061" s="20">
        <v>0.4738</v>
      </c>
      <c r="J1061" s="20">
        <v>-0.45</v>
      </c>
      <c r="K1061" s="20">
        <v>0.82730000000000004</v>
      </c>
      <c r="L1061" s="20">
        <v>0.61780000000000002</v>
      </c>
      <c r="M1061" s="20">
        <v>-0.34599999999999997</v>
      </c>
      <c r="N1061" s="20">
        <v>1.1475</v>
      </c>
      <c r="O1061" s="20">
        <v>0.99829999999999997</v>
      </c>
      <c r="P1061" s="20">
        <v>-0.33200000000000002</v>
      </c>
      <c r="Q1061" s="20">
        <v>7.0000000000000001E-3</v>
      </c>
      <c r="R1061" s="20">
        <v>7.6999999999999999E-2</v>
      </c>
      <c r="S1061" s="20">
        <v>1.3172999999999999</v>
      </c>
      <c r="T1061" s="20">
        <v>-0.255</v>
      </c>
      <c r="U1061" s="20">
        <v>1.7130000000000001</v>
      </c>
      <c r="V1061" s="20">
        <v>-3.5999999999999997E-2</v>
      </c>
      <c r="W1061" s="20">
        <v>2.0510000000000002</v>
      </c>
      <c r="X1061" s="20">
        <v>0.182</v>
      </c>
      <c r="Y1061" s="20">
        <v>2.2410000000000001</v>
      </c>
      <c r="Z1061" s="20">
        <v>0.64100000000000001</v>
      </c>
      <c r="AA1061" s="20">
        <v>2.9603000000000002</v>
      </c>
      <c r="AB1061" s="20">
        <v>1.4670000000000001</v>
      </c>
    </row>
    <row r="1062" spans="1:28">
      <c r="A1062" s="2">
        <v>42366</v>
      </c>
      <c r="B1062" s="20">
        <v>0.5</v>
      </c>
      <c r="C1062" s="20">
        <v>0.1118</v>
      </c>
      <c r="D1062" s="20">
        <v>-0.56599999999999995</v>
      </c>
      <c r="E1062" s="20">
        <v>0.4219</v>
      </c>
      <c r="F1062" s="20">
        <v>0.1933</v>
      </c>
      <c r="G1062" s="20">
        <v>-0.46200000000000002</v>
      </c>
      <c r="H1062" s="20">
        <v>0.60309999999999997</v>
      </c>
      <c r="I1062" s="20">
        <v>0.48399999999999999</v>
      </c>
      <c r="J1062" s="20">
        <v>-0.48099999999999998</v>
      </c>
      <c r="K1062" s="20">
        <v>0.82730000000000004</v>
      </c>
      <c r="L1062" s="20">
        <v>0.628</v>
      </c>
      <c r="M1062" s="20">
        <v>-0.378</v>
      </c>
      <c r="N1062" s="20">
        <v>1.1475</v>
      </c>
      <c r="O1062" s="20">
        <v>1.0066999999999999</v>
      </c>
      <c r="P1062" s="20">
        <v>-0.33500000000000002</v>
      </c>
      <c r="Q1062" s="20">
        <v>-3.2000000000000001E-2</v>
      </c>
      <c r="R1062" s="20">
        <v>4.2000000000000003E-2</v>
      </c>
      <c r="S1062" s="20">
        <v>1.3201000000000001</v>
      </c>
      <c r="T1062" s="20">
        <v>-0.30199999999999999</v>
      </c>
      <c r="U1062" s="20">
        <v>1.718</v>
      </c>
      <c r="V1062" s="20">
        <v>-5.7000000000000002E-2</v>
      </c>
      <c r="W1062" s="20">
        <v>2.0436999999999999</v>
      </c>
      <c r="X1062" s="20">
        <v>0.13200000000000001</v>
      </c>
      <c r="Y1062" s="20">
        <v>2.2303999999999999</v>
      </c>
      <c r="Z1062" s="20">
        <v>0.56399999999999995</v>
      </c>
      <c r="AA1062" s="20">
        <v>2.9430000000000001</v>
      </c>
      <c r="AB1062" s="20">
        <v>1.37</v>
      </c>
    </row>
    <row r="1063" spans="1:28">
      <c r="A1063" s="2">
        <v>42367</v>
      </c>
      <c r="B1063" s="20">
        <v>0.5</v>
      </c>
      <c r="C1063" s="20">
        <v>0.122</v>
      </c>
      <c r="D1063" s="20">
        <v>-0.56799999999999995</v>
      </c>
      <c r="E1063" s="20">
        <v>0.4239</v>
      </c>
      <c r="F1063" s="20">
        <v>0.1933</v>
      </c>
      <c r="G1063" s="20">
        <v>-0.46800000000000003</v>
      </c>
      <c r="H1063" s="20">
        <v>0.60670000000000002</v>
      </c>
      <c r="I1063" s="20">
        <v>0.49940000000000001</v>
      </c>
      <c r="J1063" s="20">
        <v>-0.44600000000000001</v>
      </c>
      <c r="K1063" s="20">
        <v>0.83340000000000003</v>
      </c>
      <c r="L1063" s="20">
        <v>0.63829999999999998</v>
      </c>
      <c r="M1063" s="20">
        <v>-0.379</v>
      </c>
      <c r="N1063" s="20">
        <v>1.1595</v>
      </c>
      <c r="O1063" s="20">
        <v>1.0911</v>
      </c>
      <c r="P1063" s="20">
        <v>-0.33300000000000002</v>
      </c>
      <c r="Q1063" s="20">
        <v>-3.7999999999999999E-2</v>
      </c>
      <c r="R1063" s="20">
        <v>8.0000000000000002E-3</v>
      </c>
      <c r="S1063" s="20">
        <v>1.3689</v>
      </c>
      <c r="T1063" s="20">
        <v>-0.29099999999999998</v>
      </c>
      <c r="U1063" s="20">
        <v>1.7848999999999999</v>
      </c>
      <c r="V1063" s="20">
        <v>-3.1E-2</v>
      </c>
      <c r="W1063" s="20">
        <v>2.1145999999999998</v>
      </c>
      <c r="X1063" s="20">
        <v>0.17499999999999999</v>
      </c>
      <c r="Y1063" s="20">
        <v>2.3050000000000002</v>
      </c>
      <c r="Z1063" s="20">
        <v>0.629</v>
      </c>
      <c r="AA1063" s="20">
        <v>3.0358999999999998</v>
      </c>
      <c r="AB1063" s="20">
        <v>1.474</v>
      </c>
    </row>
    <row r="1064" spans="1:28">
      <c r="A1064" s="2">
        <v>42368</v>
      </c>
      <c r="B1064" s="20">
        <v>0.5</v>
      </c>
      <c r="C1064" s="20">
        <v>7.1199999999999999E-2</v>
      </c>
      <c r="D1064" s="20">
        <v>-0.62</v>
      </c>
      <c r="E1064" s="20">
        <v>0.42749999999999999</v>
      </c>
      <c r="F1064" s="20">
        <v>0.1424</v>
      </c>
      <c r="G1064" s="20">
        <v>-0.50900000000000001</v>
      </c>
      <c r="H1064" s="20">
        <v>0.61219999999999997</v>
      </c>
      <c r="I1064" s="20">
        <v>0.45850000000000002</v>
      </c>
      <c r="J1064" s="20">
        <v>-0.42299999999999999</v>
      </c>
      <c r="K1064" s="20">
        <v>0.84440000000000004</v>
      </c>
      <c r="L1064" s="20">
        <v>0.59730000000000005</v>
      </c>
      <c r="M1064" s="20">
        <v>-0.378</v>
      </c>
      <c r="N1064" s="20">
        <v>1.17475</v>
      </c>
      <c r="O1064" s="20">
        <v>1.0712999999999999</v>
      </c>
      <c r="P1064" s="20">
        <v>-0.34499999999999997</v>
      </c>
      <c r="Q1064" s="20">
        <v>-3.5000000000000003E-2</v>
      </c>
      <c r="R1064" s="20">
        <v>-1E-3</v>
      </c>
      <c r="S1064" s="20">
        <v>1.3418999999999999</v>
      </c>
      <c r="T1064" s="20">
        <v>-0.30299999999999999</v>
      </c>
      <c r="U1064" s="20">
        <v>1.7927</v>
      </c>
      <c r="V1064" s="20">
        <v>-4.4999999999999998E-2</v>
      </c>
      <c r="W1064" s="20">
        <v>2.1097000000000001</v>
      </c>
      <c r="X1064" s="20">
        <v>0.16600000000000001</v>
      </c>
      <c r="Y1064" s="20">
        <v>2.2942999999999998</v>
      </c>
      <c r="Z1064" s="20">
        <v>0.629</v>
      </c>
      <c r="AA1064" s="20">
        <v>3.0335000000000001</v>
      </c>
      <c r="AB1064" s="20">
        <v>1.4870000000000001</v>
      </c>
    </row>
    <row r="1065" spans="1:28">
      <c r="A1065" s="2">
        <v>42369</v>
      </c>
      <c r="B1065" s="20">
        <v>0.5</v>
      </c>
      <c r="C1065" s="20">
        <v>0.122</v>
      </c>
      <c r="D1065" s="20">
        <v>-0.62</v>
      </c>
      <c r="E1065" s="20">
        <v>0.42949999999999999</v>
      </c>
      <c r="F1065" s="20">
        <v>0.16270000000000001</v>
      </c>
      <c r="G1065" s="20">
        <v>-0.51700000000000002</v>
      </c>
      <c r="H1065" s="20">
        <v>0.61270000000000002</v>
      </c>
      <c r="I1065" s="20">
        <v>0.4738</v>
      </c>
      <c r="J1065" s="20">
        <v>-0.42299999999999999</v>
      </c>
      <c r="K1065" s="20">
        <v>0.84614999999999996</v>
      </c>
      <c r="L1065" s="20">
        <v>0.59719999999999995</v>
      </c>
      <c r="M1065" s="20">
        <v>-0.378</v>
      </c>
      <c r="N1065" s="20">
        <v>1.1779999999999999</v>
      </c>
      <c r="O1065" s="20">
        <v>1.0477000000000001</v>
      </c>
      <c r="P1065" s="20">
        <v>-0.34499999999999997</v>
      </c>
      <c r="Q1065" s="20">
        <v>-3.5000000000000003E-2</v>
      </c>
      <c r="R1065" s="20">
        <v>-1E-3</v>
      </c>
      <c r="S1065" s="20">
        <v>1.3069</v>
      </c>
      <c r="T1065" s="20">
        <v>-0.30299999999999999</v>
      </c>
      <c r="U1065" s="20">
        <v>1.7598</v>
      </c>
      <c r="V1065" s="20">
        <v>-4.4999999999999998E-2</v>
      </c>
      <c r="W1065" s="20">
        <v>2.0912000000000002</v>
      </c>
      <c r="X1065" s="20">
        <v>0.16600000000000001</v>
      </c>
      <c r="Y1065" s="20">
        <v>2.2694000000000001</v>
      </c>
      <c r="Z1065" s="20">
        <v>0.629</v>
      </c>
      <c r="AA1065" s="20">
        <v>3.0158</v>
      </c>
      <c r="AB1065" s="20">
        <v>1.4870000000000001</v>
      </c>
    </row>
    <row r="1066" spans="1:28">
      <c r="A1066" s="2">
        <v>42370</v>
      </c>
      <c r="B1066" s="20">
        <v>0.5</v>
      </c>
      <c r="C1066" s="20">
        <v>0.122</v>
      </c>
      <c r="D1066" s="20">
        <v>-0.62</v>
      </c>
      <c r="E1066" s="20">
        <v>0.42949999999999999</v>
      </c>
      <c r="F1066" s="20">
        <v>0.16270000000000001</v>
      </c>
      <c r="G1066" s="20">
        <v>-0.51700000000000002</v>
      </c>
      <c r="H1066" s="20">
        <v>0.61270000000000002</v>
      </c>
      <c r="I1066" s="20">
        <v>0.4738</v>
      </c>
      <c r="J1066" s="20">
        <v>-0.42299999999999999</v>
      </c>
      <c r="K1066" s="20">
        <v>0.84614999999999996</v>
      </c>
      <c r="L1066" s="20">
        <v>0.59719999999999995</v>
      </c>
      <c r="M1066" s="20">
        <v>-0.378</v>
      </c>
      <c r="N1066" s="20">
        <v>1.1779999999999999</v>
      </c>
      <c r="O1066" s="20">
        <v>1.0477000000000001</v>
      </c>
      <c r="P1066" s="20">
        <v>-0.34499999999999997</v>
      </c>
      <c r="Q1066" s="20">
        <v>-3.5000000000000003E-2</v>
      </c>
      <c r="R1066" s="20">
        <v>-1E-3</v>
      </c>
      <c r="S1066" s="20">
        <v>1.3069</v>
      </c>
      <c r="T1066" s="20">
        <v>-0.30299999999999999</v>
      </c>
      <c r="U1066" s="20">
        <v>1.7598</v>
      </c>
      <c r="V1066" s="20">
        <v>-4.4999999999999998E-2</v>
      </c>
      <c r="W1066" s="20">
        <v>2.0912000000000002</v>
      </c>
      <c r="X1066" s="20">
        <v>0.16600000000000001</v>
      </c>
      <c r="Y1066" s="20">
        <v>2.2694000000000001</v>
      </c>
      <c r="Z1066" s="20">
        <v>0.629</v>
      </c>
      <c r="AA1066" s="20">
        <v>3.0158</v>
      </c>
      <c r="AB1066" s="20">
        <v>1.4870000000000001</v>
      </c>
    </row>
    <row r="1067" spans="1:28">
      <c r="A1067" s="2">
        <v>42373</v>
      </c>
      <c r="B1067" s="20">
        <v>0.5</v>
      </c>
      <c r="C1067" s="20">
        <v>0.1678</v>
      </c>
      <c r="D1067" s="20">
        <v>-0.59099999999999997</v>
      </c>
      <c r="E1067" s="20">
        <v>0.42249999999999999</v>
      </c>
      <c r="F1067" s="20">
        <v>0.16270000000000001</v>
      </c>
      <c r="G1067" s="20">
        <v>-0.54500000000000004</v>
      </c>
      <c r="H1067" s="20">
        <v>0.61170000000000002</v>
      </c>
      <c r="I1067" s="20">
        <v>0.41260000000000002</v>
      </c>
      <c r="J1067" s="20">
        <v>-0.45200000000000001</v>
      </c>
      <c r="K1067" s="20">
        <v>0.84225000000000005</v>
      </c>
      <c r="L1067" s="20">
        <v>0.57669999999999999</v>
      </c>
      <c r="M1067" s="20">
        <v>-0.38100000000000001</v>
      </c>
      <c r="N1067" s="20">
        <v>1.1692499999999999</v>
      </c>
      <c r="O1067" s="20">
        <v>1.0358000000000001</v>
      </c>
      <c r="P1067" s="20">
        <v>-0.35099999999999998</v>
      </c>
      <c r="Q1067" s="20">
        <v>0</v>
      </c>
      <c r="R1067" s="20">
        <v>-2.5999999999999999E-2</v>
      </c>
      <c r="S1067" s="20">
        <v>1.3014999999999999</v>
      </c>
      <c r="T1067" s="20">
        <v>-0.316</v>
      </c>
      <c r="U1067" s="20">
        <v>1.7336</v>
      </c>
      <c r="V1067" s="20">
        <v>-7.0000000000000007E-2</v>
      </c>
      <c r="W1067" s="20">
        <v>2.0598000000000001</v>
      </c>
      <c r="X1067" s="20">
        <v>0.129</v>
      </c>
      <c r="Y1067" s="20">
        <v>2.2427999999999999</v>
      </c>
      <c r="Z1067" s="20">
        <v>0.56599999999999995</v>
      </c>
      <c r="AA1067" s="20">
        <v>2.9872000000000001</v>
      </c>
      <c r="AB1067" s="20">
        <v>1.4119999999999999</v>
      </c>
    </row>
    <row r="1068" spans="1:28">
      <c r="A1068" s="2">
        <v>42374</v>
      </c>
      <c r="B1068" s="20">
        <v>0.5</v>
      </c>
      <c r="C1068" s="20">
        <v>0.1983</v>
      </c>
      <c r="D1068" s="20">
        <v>-0.51</v>
      </c>
      <c r="E1068" s="20">
        <v>0.42199999999999999</v>
      </c>
      <c r="F1068" s="20">
        <v>0.1983</v>
      </c>
      <c r="G1068" s="20">
        <v>-0.495</v>
      </c>
      <c r="H1068" s="20">
        <v>0.61709999999999998</v>
      </c>
      <c r="I1068" s="20">
        <v>0.47899999999999998</v>
      </c>
      <c r="J1068" s="20">
        <v>-0.45200000000000001</v>
      </c>
      <c r="K1068" s="20">
        <v>0.85119999999999996</v>
      </c>
      <c r="L1068" s="20">
        <v>0.55620000000000003</v>
      </c>
      <c r="M1068" s="20">
        <v>-0.39700000000000002</v>
      </c>
      <c r="N1068" s="20">
        <v>1.1731</v>
      </c>
      <c r="O1068" s="20">
        <v>1.0139</v>
      </c>
      <c r="P1068" s="20">
        <v>-0.375</v>
      </c>
      <c r="Q1068" s="20">
        <v>-1.2999999999999999E-2</v>
      </c>
      <c r="R1068" s="20">
        <v>-2.5000000000000001E-2</v>
      </c>
      <c r="S1068" s="20">
        <v>1.288</v>
      </c>
      <c r="T1068" s="20">
        <v>-0.34699999999999998</v>
      </c>
      <c r="U1068" s="20">
        <v>1.7122000000000002</v>
      </c>
      <c r="V1068" s="20">
        <v>-0.111</v>
      </c>
      <c r="W1068" s="20">
        <v>2.0453999999999999</v>
      </c>
      <c r="X1068" s="20">
        <v>9.0999999999999998E-2</v>
      </c>
      <c r="Y1068" s="20">
        <v>2.2357</v>
      </c>
      <c r="Z1068" s="20">
        <v>0.54</v>
      </c>
      <c r="AA1068" s="20">
        <v>2.9950999999999999</v>
      </c>
      <c r="AB1068" s="20">
        <v>1.401</v>
      </c>
    </row>
    <row r="1069" spans="1:28">
      <c r="A1069" s="2">
        <v>42375</v>
      </c>
      <c r="B1069" s="20">
        <v>0.5</v>
      </c>
      <c r="C1069" s="20">
        <v>0.2079</v>
      </c>
      <c r="D1069" s="20">
        <v>-0.57599999999999996</v>
      </c>
      <c r="E1069" s="20">
        <v>0.42349999999999999</v>
      </c>
      <c r="F1069" s="20">
        <v>0.1983</v>
      </c>
      <c r="G1069" s="20">
        <v>-0.497</v>
      </c>
      <c r="H1069" s="20">
        <v>0.62009999999999998</v>
      </c>
      <c r="I1069" s="20">
        <v>0.45850000000000002</v>
      </c>
      <c r="J1069" s="20">
        <v>-0.46500000000000002</v>
      </c>
      <c r="K1069" s="20">
        <v>0.85129999999999995</v>
      </c>
      <c r="L1069" s="20">
        <v>0.65900000000000003</v>
      </c>
      <c r="M1069" s="20">
        <v>-0.40400000000000003</v>
      </c>
      <c r="N1069" s="20">
        <v>1.1653500000000001</v>
      </c>
      <c r="O1069" s="20">
        <v>0.97599999999999998</v>
      </c>
      <c r="P1069" s="20">
        <v>-0.38600000000000001</v>
      </c>
      <c r="Q1069" s="20">
        <v>-0.02</v>
      </c>
      <c r="R1069" s="20">
        <v>-2.8000000000000001E-2</v>
      </c>
      <c r="S1069" s="20">
        <v>1.2391000000000001</v>
      </c>
      <c r="T1069" s="20">
        <v>-0.36</v>
      </c>
      <c r="U1069" s="20">
        <v>1.6417000000000002</v>
      </c>
      <c r="V1069" s="20">
        <v>-0.13100000000000001</v>
      </c>
      <c r="W1069" s="20">
        <v>1.9757</v>
      </c>
      <c r="X1069" s="20">
        <v>6.7000000000000004E-2</v>
      </c>
      <c r="Y1069" s="20">
        <v>2.1701999999999999</v>
      </c>
      <c r="Z1069" s="20">
        <v>0.503</v>
      </c>
      <c r="AA1069" s="20">
        <v>2.9375</v>
      </c>
      <c r="AB1069" s="20">
        <v>1.367</v>
      </c>
    </row>
    <row r="1070" spans="1:28">
      <c r="A1070" s="2">
        <v>42376</v>
      </c>
      <c r="B1070" s="20">
        <v>0.5</v>
      </c>
      <c r="C1070" s="20">
        <v>0.19270000000000001</v>
      </c>
      <c r="D1070" s="20">
        <v>-0.45</v>
      </c>
      <c r="E1070" s="20">
        <v>0.42349999999999999</v>
      </c>
      <c r="F1070" s="20">
        <v>0.1983</v>
      </c>
      <c r="G1070" s="20">
        <v>-0.52600000000000002</v>
      </c>
      <c r="H1070" s="20">
        <v>0.61685000000000001</v>
      </c>
      <c r="I1070" s="20">
        <v>0.44829999999999998</v>
      </c>
      <c r="J1070" s="20">
        <v>-0.49199999999999999</v>
      </c>
      <c r="K1070" s="20">
        <v>0.8448</v>
      </c>
      <c r="L1070" s="20">
        <v>0.63839999999999997</v>
      </c>
      <c r="M1070" s="20">
        <v>-0.39700000000000002</v>
      </c>
      <c r="N1070" s="20">
        <v>1.1471</v>
      </c>
      <c r="O1070" s="20">
        <v>0.94799999999999995</v>
      </c>
      <c r="P1070" s="20">
        <v>-0.38200000000000001</v>
      </c>
      <c r="Q1070" s="20">
        <v>4.0000000000000001E-3</v>
      </c>
      <c r="R1070" s="20">
        <v>-6.0000000000000001E-3</v>
      </c>
      <c r="S1070" s="20">
        <v>1.2037</v>
      </c>
      <c r="T1070" s="20">
        <v>-0.35399999999999998</v>
      </c>
      <c r="U1070" s="20">
        <v>1.5992</v>
      </c>
      <c r="V1070" s="20">
        <v>-0.115</v>
      </c>
      <c r="W1070" s="20">
        <v>1.9398</v>
      </c>
      <c r="X1070" s="20">
        <v>9.7000000000000003E-2</v>
      </c>
      <c r="Y1070" s="20">
        <v>2.1455000000000002</v>
      </c>
      <c r="Z1070" s="20">
        <v>0.53900000000000003</v>
      </c>
      <c r="AA1070" s="20">
        <v>2.9257999999999997</v>
      </c>
      <c r="AB1070" s="20">
        <v>1.413</v>
      </c>
    </row>
    <row r="1071" spans="1:28">
      <c r="A1071" s="2">
        <v>42377</v>
      </c>
      <c r="B1071" s="20">
        <v>0.5</v>
      </c>
      <c r="C1071" s="20">
        <v>0.19270000000000001</v>
      </c>
      <c r="D1071" s="20">
        <v>-0.54</v>
      </c>
      <c r="E1071" s="20">
        <v>0.42380000000000001</v>
      </c>
      <c r="F1071" s="20">
        <v>0.1933</v>
      </c>
      <c r="G1071" s="20">
        <v>-0.54500000000000004</v>
      </c>
      <c r="H1071" s="20">
        <v>0.62109999999999999</v>
      </c>
      <c r="I1071" s="20">
        <v>0.44319999999999998</v>
      </c>
      <c r="J1071" s="20">
        <v>-0.48899999999999999</v>
      </c>
      <c r="K1071" s="20">
        <v>0.8508</v>
      </c>
      <c r="L1071" s="20">
        <v>0.6179</v>
      </c>
      <c r="M1071" s="20">
        <v>-0.40300000000000002</v>
      </c>
      <c r="N1071" s="20">
        <v>1.1551</v>
      </c>
      <c r="O1071" s="20">
        <v>0.93179999999999996</v>
      </c>
      <c r="P1071" s="20">
        <v>-0.39500000000000002</v>
      </c>
      <c r="Q1071" s="20">
        <v>-1.0999999999999999E-2</v>
      </c>
      <c r="R1071" s="20">
        <v>-6.0000000000000001E-3</v>
      </c>
      <c r="S1071" s="20">
        <v>1.1764000000000001</v>
      </c>
      <c r="T1071" s="20">
        <v>-0.36899999999999999</v>
      </c>
      <c r="U1071" s="20">
        <v>1.5596999999999999</v>
      </c>
      <c r="V1071" s="20">
        <v>-0.13400000000000001</v>
      </c>
      <c r="W1071" s="20">
        <v>1.9014</v>
      </c>
      <c r="X1071" s="20">
        <v>8.1000000000000003E-2</v>
      </c>
      <c r="Y1071" s="20">
        <v>2.1156000000000001</v>
      </c>
      <c r="Z1071" s="20">
        <v>0.51400000000000001</v>
      </c>
      <c r="AA1071" s="20">
        <v>2.9093999999999998</v>
      </c>
      <c r="AB1071" s="20">
        <v>1.38</v>
      </c>
    </row>
    <row r="1072" spans="1:28">
      <c r="A1072" s="2">
        <v>42380</v>
      </c>
      <c r="B1072" s="20">
        <v>0.5</v>
      </c>
      <c r="C1072" s="20">
        <v>0.18759999999999999</v>
      </c>
      <c r="D1072" s="20">
        <v>-0.495</v>
      </c>
      <c r="E1072" s="20">
        <v>0.42399999999999999</v>
      </c>
      <c r="F1072" s="20">
        <v>0.18820000000000001</v>
      </c>
      <c r="G1072" s="20">
        <v>-0.502</v>
      </c>
      <c r="H1072" s="20">
        <v>0.62209999999999999</v>
      </c>
      <c r="I1072" s="20">
        <v>0.42280000000000001</v>
      </c>
      <c r="J1072" s="20">
        <v>-0.439</v>
      </c>
      <c r="K1072" s="20">
        <v>0.85129999999999995</v>
      </c>
      <c r="L1072" s="20">
        <v>0.61280000000000001</v>
      </c>
      <c r="M1072" s="20">
        <v>-0.39900000000000002</v>
      </c>
      <c r="N1072" s="20">
        <v>1.1536</v>
      </c>
      <c r="O1072" s="20">
        <v>0.93169999999999997</v>
      </c>
      <c r="P1072" s="20">
        <v>-0.38300000000000001</v>
      </c>
      <c r="Q1072" s="20">
        <v>3.0000000000000001E-3</v>
      </c>
      <c r="R1072" s="20">
        <v>6.0000000000000001E-3</v>
      </c>
      <c r="S1072" s="20">
        <v>1.1872</v>
      </c>
      <c r="T1072" s="20">
        <v>-0.35599999999999998</v>
      </c>
      <c r="U1072" s="20">
        <v>1.5939000000000001</v>
      </c>
      <c r="V1072" s="20">
        <v>-0.115</v>
      </c>
      <c r="W1072" s="20">
        <v>1.9419</v>
      </c>
      <c r="X1072" s="20">
        <v>0.113</v>
      </c>
      <c r="Y1072" s="20">
        <v>2.1753999999999998</v>
      </c>
      <c r="Z1072" s="20">
        <v>0.54100000000000004</v>
      </c>
      <c r="AA1072" s="20">
        <v>2.9681999999999999</v>
      </c>
      <c r="AB1072" s="20">
        <v>1.3940000000000001</v>
      </c>
    </row>
    <row r="1073" spans="1:28">
      <c r="A1073" s="2">
        <v>42381</v>
      </c>
      <c r="B1073" s="20">
        <v>0.5</v>
      </c>
      <c r="C1073" s="20">
        <v>0.19270000000000001</v>
      </c>
      <c r="D1073" s="20">
        <v>-0.5</v>
      </c>
      <c r="E1073" s="20">
        <v>0.42449999999999999</v>
      </c>
      <c r="F1073" s="20">
        <v>0.20849999999999999</v>
      </c>
      <c r="G1073" s="20">
        <v>-0.51100000000000001</v>
      </c>
      <c r="H1073" s="20">
        <v>0.62360000000000004</v>
      </c>
      <c r="I1073" s="20">
        <v>0.46360000000000001</v>
      </c>
      <c r="J1073" s="20">
        <v>-0.44</v>
      </c>
      <c r="K1073" s="20">
        <v>0.8548</v>
      </c>
      <c r="L1073" s="20">
        <v>0.61270000000000002</v>
      </c>
      <c r="M1073" s="20">
        <v>-0.4</v>
      </c>
      <c r="N1073" s="20">
        <v>1.1560999999999999</v>
      </c>
      <c r="O1073" s="20">
        <v>0.92349999999999999</v>
      </c>
      <c r="P1073" s="20">
        <v>-0.38400000000000001</v>
      </c>
      <c r="Q1073" s="20">
        <v>1E-3</v>
      </c>
      <c r="R1073" s="20">
        <v>8.0000000000000002E-3</v>
      </c>
      <c r="S1073" s="20">
        <v>1.1572</v>
      </c>
      <c r="T1073" s="20">
        <v>-0.35399999999999998</v>
      </c>
      <c r="U1073" s="20">
        <v>1.5399</v>
      </c>
      <c r="V1073" s="20">
        <v>-0.113</v>
      </c>
      <c r="W1073" s="20">
        <v>1.8726</v>
      </c>
      <c r="X1073" s="20">
        <v>0.11600000000000001</v>
      </c>
      <c r="Y1073" s="20">
        <v>2.1032000000000002</v>
      </c>
      <c r="Z1073" s="20">
        <v>0.53300000000000003</v>
      </c>
      <c r="AA1073" s="20">
        <v>2.8815</v>
      </c>
      <c r="AB1073" s="20">
        <v>1.359</v>
      </c>
    </row>
    <row r="1074" spans="1:28">
      <c r="A1074" s="2">
        <v>42382</v>
      </c>
      <c r="B1074" s="20">
        <v>0.5</v>
      </c>
      <c r="C1074" s="20">
        <v>0.2135</v>
      </c>
      <c r="D1074" s="20">
        <v>-0.49099999999999999</v>
      </c>
      <c r="E1074" s="20">
        <v>0.42549999999999999</v>
      </c>
      <c r="F1074" s="20">
        <v>0.21870000000000001</v>
      </c>
      <c r="G1074" s="20">
        <v>-0.51300000000000001</v>
      </c>
      <c r="H1074" s="20">
        <v>0.622</v>
      </c>
      <c r="I1074" s="20">
        <v>0.45340000000000003</v>
      </c>
      <c r="J1074" s="20">
        <v>-0.442</v>
      </c>
      <c r="K1074" s="20">
        <v>0.85970000000000002</v>
      </c>
      <c r="L1074" s="20">
        <v>0.59219999999999995</v>
      </c>
      <c r="M1074" s="20">
        <v>-0.39100000000000001</v>
      </c>
      <c r="N1074" s="20">
        <v>1.1631</v>
      </c>
      <c r="O1074" s="20">
        <v>0.9073</v>
      </c>
      <c r="P1074" s="20">
        <v>-0.38400000000000001</v>
      </c>
      <c r="Q1074" s="20">
        <v>1E-3</v>
      </c>
      <c r="R1074" s="20">
        <v>8.0000000000000002E-3</v>
      </c>
      <c r="S1074" s="20">
        <v>1.1595</v>
      </c>
      <c r="T1074" s="20">
        <v>-0.35899999999999999</v>
      </c>
      <c r="U1074" s="20">
        <v>1.5251000000000001</v>
      </c>
      <c r="V1074" s="20">
        <v>-0.13200000000000001</v>
      </c>
      <c r="W1074" s="20">
        <v>1.8653</v>
      </c>
      <c r="X1074" s="20">
        <v>0.14099999999999999</v>
      </c>
      <c r="Y1074" s="20">
        <v>2.0926999999999998</v>
      </c>
      <c r="Z1074" s="20">
        <v>0.56699999999999995</v>
      </c>
      <c r="AA1074" s="20">
        <v>2.8822000000000001</v>
      </c>
      <c r="AB1074" s="20">
        <v>1.3149999999999999</v>
      </c>
    </row>
    <row r="1075" spans="1:28">
      <c r="A1075" s="2">
        <v>42383</v>
      </c>
      <c r="B1075" s="20">
        <v>0.5</v>
      </c>
      <c r="C1075" s="20">
        <v>0.2084</v>
      </c>
      <c r="D1075" s="20">
        <v>-0.53200000000000003</v>
      </c>
      <c r="E1075" s="20">
        <v>0.42549999999999999</v>
      </c>
      <c r="F1075" s="20">
        <v>0.24410000000000001</v>
      </c>
      <c r="G1075" s="20">
        <v>-0.51800000000000002</v>
      </c>
      <c r="H1075" s="20">
        <v>0.62109999999999999</v>
      </c>
      <c r="I1075" s="20">
        <v>0.40749999999999997</v>
      </c>
      <c r="J1075" s="20">
        <v>-0.434</v>
      </c>
      <c r="K1075" s="20">
        <v>0.85729999999999995</v>
      </c>
      <c r="L1075" s="20">
        <v>0.53069999999999995</v>
      </c>
      <c r="M1075" s="20">
        <v>-0.38900000000000001</v>
      </c>
      <c r="N1075" s="20">
        <v>1.1586000000000001</v>
      </c>
      <c r="O1075" s="20">
        <v>0.8911</v>
      </c>
      <c r="P1075" s="20">
        <v>-0.38300000000000001</v>
      </c>
      <c r="Q1075" s="20">
        <v>1.6E-2</v>
      </c>
      <c r="R1075" s="20">
        <v>1.0999999999999999E-2</v>
      </c>
      <c r="S1075" s="20">
        <v>1.133</v>
      </c>
      <c r="T1075" s="20">
        <v>-0.35599999999999998</v>
      </c>
      <c r="U1075" s="20">
        <v>1.5070999999999999</v>
      </c>
      <c r="V1075" s="20">
        <v>-0.13500000000000001</v>
      </c>
      <c r="W1075" s="20">
        <v>1.8580999999999999</v>
      </c>
      <c r="X1075" s="20">
        <v>0.14000000000000001</v>
      </c>
      <c r="Y1075" s="20">
        <v>2.0874000000000001</v>
      </c>
      <c r="Z1075" s="20">
        <v>0.57399999999999995</v>
      </c>
      <c r="AA1075" s="20">
        <v>2.8868999999999998</v>
      </c>
      <c r="AB1075" s="20">
        <v>1.3439999999999999</v>
      </c>
    </row>
    <row r="1076" spans="1:28">
      <c r="A1076" s="2">
        <v>42384</v>
      </c>
      <c r="B1076" s="20">
        <v>0.5</v>
      </c>
      <c r="C1076" s="20">
        <v>0.183</v>
      </c>
      <c r="D1076" s="20">
        <v>-0.55600000000000005</v>
      </c>
      <c r="E1076" s="20">
        <v>0.42549999999999999</v>
      </c>
      <c r="F1076" s="20">
        <v>0.22889999999999999</v>
      </c>
      <c r="G1076" s="20">
        <v>-0.51600000000000001</v>
      </c>
      <c r="H1076" s="20">
        <v>0.61960000000000004</v>
      </c>
      <c r="I1076" s="20">
        <v>0.3513</v>
      </c>
      <c r="J1076" s="20">
        <v>-0.43099999999999999</v>
      </c>
      <c r="K1076" s="20">
        <v>0.84904999999999997</v>
      </c>
      <c r="L1076" s="20">
        <v>0.46410000000000001</v>
      </c>
      <c r="M1076" s="20">
        <v>-0.38400000000000001</v>
      </c>
      <c r="N1076" s="20">
        <v>1.1451</v>
      </c>
      <c r="O1076" s="20">
        <v>0.85</v>
      </c>
      <c r="P1076" s="20">
        <v>-0.39400000000000002</v>
      </c>
      <c r="Q1076" s="20">
        <v>1.2999999999999999E-2</v>
      </c>
      <c r="R1076" s="20">
        <v>2E-3</v>
      </c>
      <c r="S1076" s="20">
        <v>1.0824</v>
      </c>
      <c r="T1076" s="20">
        <v>-0.372</v>
      </c>
      <c r="U1076" s="20">
        <v>1.4527000000000001</v>
      </c>
      <c r="V1076" s="20">
        <v>-0.158</v>
      </c>
      <c r="W1076" s="20">
        <v>1.7957999999999998</v>
      </c>
      <c r="X1076" s="20">
        <v>0.107</v>
      </c>
      <c r="Y1076" s="20">
        <v>2.0347</v>
      </c>
      <c r="Z1076" s="20">
        <v>0.54</v>
      </c>
      <c r="AA1076" s="20">
        <v>2.8140000000000001</v>
      </c>
      <c r="AB1076" s="20">
        <v>1.3140000000000001</v>
      </c>
    </row>
    <row r="1077" spans="1:28">
      <c r="A1077" s="2">
        <v>42387</v>
      </c>
      <c r="B1077" s="20">
        <v>0.5</v>
      </c>
      <c r="C1077" s="20">
        <v>0.183</v>
      </c>
      <c r="D1077" s="20">
        <v>-0.57399999999999995</v>
      </c>
      <c r="E1077" s="20">
        <v>0.42599999999999999</v>
      </c>
      <c r="F1077" s="20">
        <v>0.22889999999999999</v>
      </c>
      <c r="G1077" s="20">
        <v>-0.501</v>
      </c>
      <c r="H1077" s="20">
        <v>0.62380000000000002</v>
      </c>
      <c r="I1077" s="20">
        <v>0.3513</v>
      </c>
      <c r="J1077" s="20">
        <v>-0.43099999999999999</v>
      </c>
      <c r="K1077" s="20">
        <v>0.85324999999999995</v>
      </c>
      <c r="L1077" s="20">
        <v>0.46410000000000001</v>
      </c>
      <c r="M1077" s="20">
        <v>-0.38</v>
      </c>
      <c r="N1077" s="20">
        <v>1.1463000000000001</v>
      </c>
      <c r="O1077" s="20">
        <v>0.85</v>
      </c>
      <c r="P1077" s="20">
        <v>-0.39700000000000002</v>
      </c>
      <c r="Q1077" s="20">
        <v>1.4999999999999999E-2</v>
      </c>
      <c r="R1077" s="20">
        <v>3.0000000000000001E-3</v>
      </c>
      <c r="S1077" s="20">
        <v>1.0824</v>
      </c>
      <c r="T1077" s="20">
        <v>-0.373</v>
      </c>
      <c r="U1077" s="20">
        <v>1.4527000000000001</v>
      </c>
      <c r="V1077" s="20">
        <v>-0.16500000000000001</v>
      </c>
      <c r="W1077" s="20">
        <v>1.7957999999999998</v>
      </c>
      <c r="X1077" s="20">
        <v>0.10299999999999999</v>
      </c>
      <c r="Y1077" s="20">
        <v>2.0347</v>
      </c>
      <c r="Z1077" s="20">
        <v>0.53700000000000003</v>
      </c>
      <c r="AA1077" s="20">
        <v>2.8140000000000001</v>
      </c>
      <c r="AB1077" s="20">
        <v>1.3140000000000001</v>
      </c>
    </row>
    <row r="1078" spans="1:28">
      <c r="A1078" s="2">
        <v>42388</v>
      </c>
      <c r="B1078" s="20">
        <v>0.5</v>
      </c>
      <c r="C1078" s="20">
        <v>0.1983</v>
      </c>
      <c r="D1078" s="20">
        <v>-0.54</v>
      </c>
      <c r="E1078" s="20">
        <v>0.42499999999999999</v>
      </c>
      <c r="F1078" s="20">
        <v>0.23899999999999999</v>
      </c>
      <c r="G1078" s="20">
        <v>-0.46400000000000002</v>
      </c>
      <c r="H1078" s="20">
        <v>0.62429999999999997</v>
      </c>
      <c r="I1078" s="20">
        <v>0.33600000000000002</v>
      </c>
      <c r="J1078" s="20">
        <v>-0.42699999999999999</v>
      </c>
      <c r="K1078" s="20">
        <v>0.85775000000000001</v>
      </c>
      <c r="L1078" s="20">
        <v>0.45900000000000002</v>
      </c>
      <c r="M1078" s="20">
        <v>-0.38100000000000001</v>
      </c>
      <c r="N1078" s="20">
        <v>1.15045</v>
      </c>
      <c r="O1078" s="20">
        <v>0.87</v>
      </c>
      <c r="P1078" s="20">
        <v>-0.39500000000000002</v>
      </c>
      <c r="Q1078" s="20">
        <v>1.7999999999999999E-2</v>
      </c>
      <c r="R1078" s="20">
        <v>0</v>
      </c>
      <c r="S1078" s="20">
        <v>1.1063000000000001</v>
      </c>
      <c r="T1078" s="20">
        <v>-0.374</v>
      </c>
      <c r="U1078" s="20">
        <v>1.4852000000000001</v>
      </c>
      <c r="V1078" s="20">
        <v>-0.16500000000000001</v>
      </c>
      <c r="W1078" s="20">
        <v>1.8195000000000001</v>
      </c>
      <c r="X1078" s="20">
        <v>0.108</v>
      </c>
      <c r="Y1078" s="20">
        <v>2.0556000000000001</v>
      </c>
      <c r="Z1078" s="20">
        <v>0.54900000000000004</v>
      </c>
      <c r="AA1078" s="20">
        <v>2.8262</v>
      </c>
      <c r="AB1078" s="20">
        <v>1.323</v>
      </c>
    </row>
    <row r="1079" spans="1:28">
      <c r="A1079" s="2">
        <v>42389</v>
      </c>
      <c r="B1079" s="20">
        <v>0.5</v>
      </c>
      <c r="C1079" s="20">
        <v>0.21859999999999999</v>
      </c>
      <c r="D1079" s="20">
        <v>-0.56799999999999995</v>
      </c>
      <c r="E1079" s="20">
        <v>0.42530000000000001</v>
      </c>
      <c r="F1079" s="20">
        <v>0.25940000000000002</v>
      </c>
      <c r="G1079" s="20">
        <v>-0.439</v>
      </c>
      <c r="H1079" s="20">
        <v>0.62129999999999996</v>
      </c>
      <c r="I1079" s="20">
        <v>0.33610000000000001</v>
      </c>
      <c r="J1079" s="20">
        <v>-0.44</v>
      </c>
      <c r="K1079" s="20">
        <v>0.85324999999999995</v>
      </c>
      <c r="L1079" s="20">
        <v>0.41810000000000003</v>
      </c>
      <c r="M1079" s="20">
        <v>-0.39400000000000002</v>
      </c>
      <c r="N1079" s="20">
        <v>1.14045</v>
      </c>
      <c r="O1079" s="20">
        <v>0.82120000000000004</v>
      </c>
      <c r="P1079" s="20">
        <v>-0.41399999999999998</v>
      </c>
      <c r="Q1079" s="20">
        <v>4.9000000000000002E-2</v>
      </c>
      <c r="R1079" s="20">
        <v>3.0000000000000001E-3</v>
      </c>
      <c r="S1079" s="20">
        <v>1.0503</v>
      </c>
      <c r="T1079" s="20">
        <v>-0.39700000000000002</v>
      </c>
      <c r="U1079" s="20">
        <v>1.4165000000000001</v>
      </c>
      <c r="V1079" s="20">
        <v>-0.19600000000000001</v>
      </c>
      <c r="W1079" s="20">
        <v>1.7387000000000001</v>
      </c>
      <c r="X1079" s="20">
        <v>5.8000000000000003E-2</v>
      </c>
      <c r="Y1079" s="20">
        <v>1.9824000000000002</v>
      </c>
      <c r="Z1079" s="20">
        <v>0.48199999999999998</v>
      </c>
      <c r="AA1079" s="20">
        <v>2.7530000000000001</v>
      </c>
      <c r="AB1079" s="20">
        <v>1.226</v>
      </c>
    </row>
    <row r="1080" spans="1:28">
      <c r="A1080" s="2">
        <v>42390</v>
      </c>
      <c r="B1080" s="20">
        <v>0.5</v>
      </c>
      <c r="C1080" s="20">
        <v>0.25929999999999997</v>
      </c>
      <c r="D1080" s="20">
        <v>-0.41599999999999998</v>
      </c>
      <c r="E1080" s="20">
        <v>0.42649999999999999</v>
      </c>
      <c r="F1080" s="20">
        <v>0.27979999999999999</v>
      </c>
      <c r="G1080" s="20">
        <v>-0.48299999999999998</v>
      </c>
      <c r="H1080" s="20">
        <v>0.61860000000000004</v>
      </c>
      <c r="I1080" s="20">
        <v>0.37180000000000002</v>
      </c>
      <c r="J1080" s="20">
        <v>-0.46</v>
      </c>
      <c r="K1080" s="20">
        <v>0.85775000000000001</v>
      </c>
      <c r="L1080" s="20">
        <v>0.4385</v>
      </c>
      <c r="M1080" s="20">
        <v>-0.42499999999999999</v>
      </c>
      <c r="N1080" s="20">
        <v>1.1436999999999999</v>
      </c>
      <c r="O1080" s="20">
        <v>0.83309999999999995</v>
      </c>
      <c r="P1080" s="20">
        <v>-0.44700000000000001</v>
      </c>
      <c r="Q1080" s="20">
        <v>7.0000000000000001E-3</v>
      </c>
      <c r="R1080" s="20">
        <v>-8.0000000000000002E-3</v>
      </c>
      <c r="S1080" s="20">
        <v>1.0636000000000001</v>
      </c>
      <c r="T1080" s="20">
        <v>-0.42799999999999999</v>
      </c>
      <c r="U1080" s="20">
        <v>1.4424000000000001</v>
      </c>
      <c r="V1080" s="20">
        <v>-0.23799999999999999</v>
      </c>
      <c r="W1080" s="20">
        <v>1.7741</v>
      </c>
      <c r="X1080" s="20">
        <v>2.1999999999999999E-2</v>
      </c>
      <c r="Y1080" s="20">
        <v>2.0310999999999999</v>
      </c>
      <c r="Z1080" s="20">
        <v>0.45100000000000001</v>
      </c>
      <c r="AA1080" s="20">
        <v>2.8109000000000002</v>
      </c>
      <c r="AB1080" s="20">
        <v>1.216</v>
      </c>
    </row>
    <row r="1081" spans="1:28">
      <c r="A1081" s="2">
        <v>42391</v>
      </c>
      <c r="B1081" s="20">
        <v>0.5</v>
      </c>
      <c r="C1081" s="20">
        <v>0.24909999999999999</v>
      </c>
      <c r="D1081" s="20">
        <v>-0.504</v>
      </c>
      <c r="E1081" s="20">
        <v>0.42549999999999999</v>
      </c>
      <c r="F1081" s="20">
        <v>0.29499999999999998</v>
      </c>
      <c r="G1081" s="20">
        <v>-0.498</v>
      </c>
      <c r="H1081" s="20">
        <v>0.61909999999999998</v>
      </c>
      <c r="I1081" s="20">
        <v>0.3871</v>
      </c>
      <c r="J1081" s="20">
        <v>-0.433</v>
      </c>
      <c r="K1081" s="20">
        <v>0.86499999999999999</v>
      </c>
      <c r="L1081" s="20">
        <v>0.45900000000000002</v>
      </c>
      <c r="M1081" s="20">
        <v>-0.42099999999999999</v>
      </c>
      <c r="N1081" s="20">
        <v>1.15595</v>
      </c>
      <c r="O1081" s="20">
        <v>0.86909999999999998</v>
      </c>
      <c r="P1081" s="20">
        <v>-0.44500000000000001</v>
      </c>
      <c r="Q1081" s="20">
        <v>0</v>
      </c>
      <c r="R1081" s="20">
        <v>-1.2E-2</v>
      </c>
      <c r="S1081" s="20">
        <v>1.1009</v>
      </c>
      <c r="T1081" s="20">
        <v>-0.42399999999999999</v>
      </c>
      <c r="U1081" s="20">
        <v>1.4812000000000001</v>
      </c>
      <c r="V1081" s="20">
        <v>-0.22700000000000001</v>
      </c>
      <c r="W1081" s="20">
        <v>1.8069999999999999</v>
      </c>
      <c r="X1081" s="20">
        <v>4.1000000000000002E-2</v>
      </c>
      <c r="Y1081" s="20">
        <v>2.0518999999999998</v>
      </c>
      <c r="Z1081" s="20">
        <v>0.48399999999999999</v>
      </c>
      <c r="AA1081" s="20">
        <v>2.8237999999999999</v>
      </c>
      <c r="AB1081" s="20">
        <v>1.266</v>
      </c>
    </row>
    <row r="1082" spans="1:28">
      <c r="A1082" s="2">
        <v>42394</v>
      </c>
      <c r="B1082" s="20">
        <v>0.5</v>
      </c>
      <c r="C1082" s="20">
        <v>0.23899999999999999</v>
      </c>
      <c r="D1082" s="20">
        <v>-0.47599999999999998</v>
      </c>
      <c r="E1082" s="20">
        <v>0.43059999999999998</v>
      </c>
      <c r="F1082" s="20">
        <v>0.28489999999999999</v>
      </c>
      <c r="G1082" s="20">
        <v>-0.495</v>
      </c>
      <c r="H1082" s="20">
        <v>0.62129999999999996</v>
      </c>
      <c r="I1082" s="20">
        <v>0.40239999999999998</v>
      </c>
      <c r="J1082" s="20">
        <v>-0.436</v>
      </c>
      <c r="K1082" s="20">
        <v>0.86570000000000003</v>
      </c>
      <c r="L1082" s="20">
        <v>0.4385</v>
      </c>
      <c r="M1082" s="20">
        <v>-0.39600000000000002</v>
      </c>
      <c r="N1082" s="20">
        <v>1.1529</v>
      </c>
      <c r="O1082" s="20">
        <v>0.85670000000000002</v>
      </c>
      <c r="P1082" s="20">
        <v>-0.44900000000000001</v>
      </c>
      <c r="Q1082" s="20">
        <v>-7.0000000000000001E-3</v>
      </c>
      <c r="R1082" s="20">
        <v>-1.2E-2</v>
      </c>
      <c r="S1082" s="20">
        <v>1.0767</v>
      </c>
      <c r="T1082" s="20">
        <v>-0.42299999999999999</v>
      </c>
      <c r="U1082" s="20">
        <v>1.4384999999999999</v>
      </c>
      <c r="V1082" s="20">
        <v>-0.23300000000000001</v>
      </c>
      <c r="W1082" s="20">
        <v>1.7617</v>
      </c>
      <c r="X1082" s="20">
        <v>3.1E-2</v>
      </c>
      <c r="Y1082" s="20">
        <v>2.0011999999999999</v>
      </c>
      <c r="Z1082" s="20">
        <v>0.47099999999999997</v>
      </c>
      <c r="AA1082" s="20">
        <v>2.7843999999999998</v>
      </c>
      <c r="AB1082" s="20">
        <v>1.234</v>
      </c>
    </row>
    <row r="1083" spans="1:28">
      <c r="A1083" s="2">
        <v>42395</v>
      </c>
      <c r="B1083" s="20">
        <v>0.5</v>
      </c>
      <c r="C1083" s="20">
        <v>0.25419999999999998</v>
      </c>
      <c r="D1083" s="20">
        <v>-0.51200000000000001</v>
      </c>
      <c r="E1083" s="20">
        <v>0.43059999999999998</v>
      </c>
      <c r="F1083" s="20">
        <v>0.31030000000000002</v>
      </c>
      <c r="G1083" s="20">
        <v>-0.45900000000000002</v>
      </c>
      <c r="H1083" s="20">
        <v>0.62109999999999999</v>
      </c>
      <c r="I1083" s="20">
        <v>0.43809999999999999</v>
      </c>
      <c r="J1083" s="20">
        <v>-0.43099999999999999</v>
      </c>
      <c r="K1083" s="20">
        <v>0.86424999999999996</v>
      </c>
      <c r="L1083" s="20">
        <v>0.45390000000000003</v>
      </c>
      <c r="M1083" s="20">
        <v>-0.40300000000000002</v>
      </c>
      <c r="N1083" s="20">
        <v>1.1512</v>
      </c>
      <c r="O1083" s="20">
        <v>0.84009999999999996</v>
      </c>
      <c r="P1083" s="20">
        <v>-0.45700000000000002</v>
      </c>
      <c r="Q1083" s="20">
        <v>-3.0000000000000001E-3</v>
      </c>
      <c r="R1083" s="20">
        <v>-1.2E-2</v>
      </c>
      <c r="S1083" s="20">
        <v>1.0632999999999999</v>
      </c>
      <c r="T1083" s="20">
        <v>-0.43</v>
      </c>
      <c r="U1083" s="20">
        <v>1.4269000000000001</v>
      </c>
      <c r="V1083" s="20">
        <v>-0.247</v>
      </c>
      <c r="W1083" s="20">
        <v>1.7497</v>
      </c>
      <c r="X1083" s="20">
        <v>8.9999999999999993E-3</v>
      </c>
      <c r="Y1083" s="20">
        <v>1.9942</v>
      </c>
      <c r="Z1083" s="20">
        <v>0.44600000000000001</v>
      </c>
      <c r="AA1083" s="20">
        <v>2.7843999999999998</v>
      </c>
      <c r="AB1083" s="20">
        <v>1.196</v>
      </c>
    </row>
    <row r="1084" spans="1:28">
      <c r="A1084" s="2">
        <v>42396</v>
      </c>
      <c r="B1084" s="20">
        <v>0.5</v>
      </c>
      <c r="C1084" s="20">
        <v>0.26440000000000002</v>
      </c>
      <c r="D1084" s="20">
        <v>-0.51</v>
      </c>
      <c r="E1084" s="20">
        <v>0.42799999999999999</v>
      </c>
      <c r="F1084" s="20">
        <v>0.31540000000000001</v>
      </c>
      <c r="G1084" s="20">
        <v>-0.46500000000000002</v>
      </c>
      <c r="H1084" s="20">
        <v>0.61809999999999998</v>
      </c>
      <c r="I1084" s="20">
        <v>0.42280000000000001</v>
      </c>
      <c r="J1084" s="20">
        <v>-0.42199999999999999</v>
      </c>
      <c r="K1084" s="20">
        <v>0.86499999999999999</v>
      </c>
      <c r="L1084" s="20">
        <v>0.44359999999999999</v>
      </c>
      <c r="M1084" s="20">
        <v>-0.42</v>
      </c>
      <c r="N1084" s="20">
        <v>1.15045</v>
      </c>
      <c r="O1084" s="20">
        <v>0.83299999999999996</v>
      </c>
      <c r="P1084" s="20">
        <v>-0.44500000000000001</v>
      </c>
      <c r="Q1084" s="20">
        <v>-4.0000000000000001E-3</v>
      </c>
      <c r="R1084" s="20">
        <v>-8.0000000000000002E-3</v>
      </c>
      <c r="S1084" s="20">
        <v>1.0498000000000001</v>
      </c>
      <c r="T1084" s="20">
        <v>-0.41899999999999998</v>
      </c>
      <c r="U1084" s="20">
        <v>1.4104000000000001</v>
      </c>
      <c r="V1084" s="20">
        <v>-0.23599999999999999</v>
      </c>
      <c r="W1084" s="20">
        <v>1.7448000000000001</v>
      </c>
      <c r="X1084" s="20">
        <v>1.4E-2</v>
      </c>
      <c r="Y1084" s="20">
        <v>1.9992999999999999</v>
      </c>
      <c r="Z1084" s="20">
        <v>0.443</v>
      </c>
      <c r="AA1084" s="20">
        <v>2.8010000000000002</v>
      </c>
      <c r="AB1084" s="20">
        <v>1.1859999999999999</v>
      </c>
    </row>
    <row r="1085" spans="1:28">
      <c r="A1085" s="2">
        <v>42397</v>
      </c>
      <c r="B1085" s="20">
        <v>0.5</v>
      </c>
      <c r="C1085" s="20">
        <v>0.24399999999999999</v>
      </c>
      <c r="D1085" s="20">
        <v>-0.54</v>
      </c>
      <c r="E1085" s="20">
        <v>0.42620000000000002</v>
      </c>
      <c r="F1085" s="20">
        <v>0.3256</v>
      </c>
      <c r="G1085" s="20">
        <v>-0.45</v>
      </c>
      <c r="H1085" s="20">
        <v>0.61560000000000004</v>
      </c>
      <c r="I1085" s="20">
        <v>0.4279</v>
      </c>
      <c r="J1085" s="20">
        <v>-0.433</v>
      </c>
      <c r="K1085" s="20">
        <v>0.86575000000000002</v>
      </c>
      <c r="L1085" s="20">
        <v>0.44869999999999999</v>
      </c>
      <c r="M1085" s="20">
        <v>-0.41299999999999998</v>
      </c>
      <c r="N1085" s="20">
        <v>1.1510499999999999</v>
      </c>
      <c r="O1085" s="20">
        <v>0.81720000000000004</v>
      </c>
      <c r="P1085" s="20">
        <v>-0.44900000000000001</v>
      </c>
      <c r="Q1085" s="20">
        <v>6.0000000000000001E-3</v>
      </c>
      <c r="R1085" s="20">
        <v>0</v>
      </c>
      <c r="S1085" s="20">
        <v>1.0256000000000001</v>
      </c>
      <c r="T1085" s="20">
        <v>-0.42299999999999999</v>
      </c>
      <c r="U1085" s="20">
        <v>1.3994</v>
      </c>
      <c r="V1085" s="20">
        <v>-0.25900000000000001</v>
      </c>
      <c r="W1085" s="20">
        <v>1.7208999999999999</v>
      </c>
      <c r="X1085" s="20">
        <v>-1.7999999999999999E-2</v>
      </c>
      <c r="Y1085" s="20">
        <v>1.9784000000000002</v>
      </c>
      <c r="Z1085" s="20">
        <v>0.40400000000000003</v>
      </c>
      <c r="AA1085" s="20">
        <v>2.7850999999999999</v>
      </c>
      <c r="AB1085" s="20">
        <v>1.1360000000000001</v>
      </c>
    </row>
    <row r="1086" spans="1:28">
      <c r="A1086" s="2">
        <v>42398</v>
      </c>
      <c r="B1086" s="20">
        <v>0.5</v>
      </c>
      <c r="C1086" s="20">
        <v>0.21859999999999999</v>
      </c>
      <c r="D1086" s="20">
        <v>-0.51700000000000002</v>
      </c>
      <c r="E1086" s="20">
        <v>0.42499999999999999</v>
      </c>
      <c r="F1086" s="20">
        <v>0.31030000000000002</v>
      </c>
      <c r="G1086" s="20">
        <v>-0.45100000000000001</v>
      </c>
      <c r="H1086" s="20">
        <v>0.61260000000000003</v>
      </c>
      <c r="I1086" s="20">
        <v>0.42280000000000001</v>
      </c>
      <c r="J1086" s="20">
        <v>-0.44700000000000001</v>
      </c>
      <c r="K1086" s="20">
        <v>0.86024999999999996</v>
      </c>
      <c r="L1086" s="20">
        <v>0.44869999999999999</v>
      </c>
      <c r="M1086" s="20">
        <v>-0.44500000000000001</v>
      </c>
      <c r="N1086" s="20">
        <v>1.13975</v>
      </c>
      <c r="O1086" s="20">
        <v>0.77370000000000005</v>
      </c>
      <c r="P1086" s="20">
        <v>-0.48699999999999999</v>
      </c>
      <c r="Q1086" s="20">
        <v>-2.1000000000000001E-2</v>
      </c>
      <c r="R1086" s="20">
        <v>-2.3E-2</v>
      </c>
      <c r="S1086" s="20">
        <v>0.96630000000000005</v>
      </c>
      <c r="T1086" s="20">
        <v>-0.46100000000000002</v>
      </c>
      <c r="U1086" s="20">
        <v>1.3280000000000001</v>
      </c>
      <c r="V1086" s="20">
        <v>-0.312</v>
      </c>
      <c r="W1086" s="20">
        <v>1.6669</v>
      </c>
      <c r="X1086" s="20">
        <v>-8.4000000000000005E-2</v>
      </c>
      <c r="Y1086" s="20">
        <v>1.9209000000000001</v>
      </c>
      <c r="Z1086" s="20">
        <v>0.32500000000000001</v>
      </c>
      <c r="AA1086" s="20">
        <v>2.7438000000000002</v>
      </c>
      <c r="AB1086" s="20">
        <v>1.056</v>
      </c>
    </row>
    <row r="1087" spans="1:28">
      <c r="A1087" s="2">
        <v>42401</v>
      </c>
      <c r="B1087" s="20">
        <v>0.5</v>
      </c>
      <c r="C1087" s="20">
        <v>0.1779</v>
      </c>
      <c r="D1087" s="20">
        <v>-0.48899999999999999</v>
      </c>
      <c r="E1087" s="20">
        <v>0.42699999999999999</v>
      </c>
      <c r="F1087" s="20">
        <v>0.30009999999999998</v>
      </c>
      <c r="G1087" s="20">
        <v>-0.42699999999999999</v>
      </c>
      <c r="H1087" s="20">
        <v>0.61860000000000004</v>
      </c>
      <c r="I1087" s="20">
        <v>0.43809999999999999</v>
      </c>
      <c r="J1087" s="20">
        <v>-0.44600000000000001</v>
      </c>
      <c r="K1087" s="20">
        <v>0.86499999999999999</v>
      </c>
      <c r="L1087" s="20">
        <v>0.46410000000000001</v>
      </c>
      <c r="M1087" s="20">
        <v>-0.436</v>
      </c>
      <c r="N1087" s="20">
        <v>1.14025</v>
      </c>
      <c r="O1087" s="20">
        <v>0.79749999999999999</v>
      </c>
      <c r="P1087" s="20">
        <v>-0.46899999999999997</v>
      </c>
      <c r="Q1087" s="20">
        <v>-1.6E-2</v>
      </c>
      <c r="R1087" s="20">
        <v>-2.8000000000000001E-2</v>
      </c>
      <c r="S1087" s="20">
        <v>0.99570000000000003</v>
      </c>
      <c r="T1087" s="20">
        <v>-0.441</v>
      </c>
      <c r="U1087" s="20">
        <v>1.3635999999999999</v>
      </c>
      <c r="V1087" s="20">
        <v>-0.28699999999999998</v>
      </c>
      <c r="W1087" s="20">
        <v>1.7072000000000001</v>
      </c>
      <c r="X1087" s="20">
        <v>-5.3999999999999999E-2</v>
      </c>
      <c r="Y1087" s="20">
        <v>1.9485999999999999</v>
      </c>
      <c r="Z1087" s="20">
        <v>0.35099999999999998</v>
      </c>
      <c r="AA1087" s="20">
        <v>2.7618</v>
      </c>
      <c r="AB1087" s="20">
        <v>1.0840000000000001</v>
      </c>
    </row>
    <row r="1088" spans="1:28">
      <c r="A1088" s="2">
        <v>42402</v>
      </c>
      <c r="B1088" s="20">
        <v>0.5</v>
      </c>
      <c r="C1088" s="20">
        <v>0.19320000000000001</v>
      </c>
      <c r="D1088" s="20">
        <v>-0.45</v>
      </c>
      <c r="E1088" s="20">
        <v>0.42849999999999999</v>
      </c>
      <c r="F1088" s="20">
        <v>0.33579999999999999</v>
      </c>
      <c r="G1088" s="20">
        <v>-0.40699999999999997</v>
      </c>
      <c r="H1088" s="20">
        <v>0.61919999999999997</v>
      </c>
      <c r="I1088" s="20">
        <v>0.45850000000000002</v>
      </c>
      <c r="J1088" s="20">
        <v>-0.44500000000000001</v>
      </c>
      <c r="K1088" s="20">
        <v>0.86485000000000001</v>
      </c>
      <c r="L1088" s="20">
        <v>0.45379999999999998</v>
      </c>
      <c r="M1088" s="20">
        <v>-0.45500000000000002</v>
      </c>
      <c r="N1088" s="20">
        <v>1.13785</v>
      </c>
      <c r="O1088" s="20">
        <v>0.71830000000000005</v>
      </c>
      <c r="P1088" s="20">
        <v>-0.47799999999999998</v>
      </c>
      <c r="Q1088" s="20">
        <v>-1.6E-2</v>
      </c>
      <c r="R1088" s="20">
        <v>-1.9E-2</v>
      </c>
      <c r="S1088" s="20">
        <v>0.90159999999999996</v>
      </c>
      <c r="T1088" s="20">
        <v>-0.45600000000000002</v>
      </c>
      <c r="U1088" s="20">
        <v>1.26</v>
      </c>
      <c r="V1088" s="20">
        <v>-0.309</v>
      </c>
      <c r="W1088" s="20">
        <v>1.5983000000000001</v>
      </c>
      <c r="X1088" s="20">
        <v>-8.4000000000000005E-2</v>
      </c>
      <c r="Y1088" s="20">
        <v>1.8448</v>
      </c>
      <c r="Z1088" s="20">
        <v>0.307</v>
      </c>
      <c r="AA1088" s="20">
        <v>2.6560000000000001</v>
      </c>
      <c r="AB1088" s="20">
        <v>1.0529999999999999</v>
      </c>
    </row>
    <row r="1089" spans="1:28">
      <c r="A1089" s="2">
        <v>42403</v>
      </c>
      <c r="B1089" s="20">
        <v>0.5</v>
      </c>
      <c r="C1089" s="20">
        <v>0.26440000000000002</v>
      </c>
      <c r="D1089" s="20">
        <v>-0.46800000000000003</v>
      </c>
      <c r="E1089" s="20">
        <v>0.42849999999999999</v>
      </c>
      <c r="F1089" s="20">
        <v>0.33069999999999999</v>
      </c>
      <c r="G1089" s="20">
        <v>-0.41799999999999998</v>
      </c>
      <c r="H1089" s="20">
        <v>0.62060000000000004</v>
      </c>
      <c r="I1089" s="20">
        <v>0.44829999999999998</v>
      </c>
      <c r="J1089" s="20">
        <v>-0.45300000000000001</v>
      </c>
      <c r="K1089" s="20">
        <v>0.86265000000000003</v>
      </c>
      <c r="L1089" s="20">
        <v>0.53590000000000004</v>
      </c>
      <c r="M1089" s="20">
        <v>-0.46700000000000003</v>
      </c>
      <c r="N1089" s="20">
        <v>1.1304000000000001</v>
      </c>
      <c r="O1089" s="20">
        <v>0.72230000000000005</v>
      </c>
      <c r="P1089" s="20">
        <v>-0.502</v>
      </c>
      <c r="Q1089" s="20">
        <v>-3.1E-2</v>
      </c>
      <c r="R1089" s="20">
        <v>-3.7999999999999999E-2</v>
      </c>
      <c r="S1089" s="20">
        <v>0.90400000000000003</v>
      </c>
      <c r="T1089" s="20">
        <v>-0.44900000000000001</v>
      </c>
      <c r="U1089" s="20">
        <v>1.2745</v>
      </c>
      <c r="V1089" s="20">
        <v>-0.26200000000000001</v>
      </c>
      <c r="W1089" s="20">
        <v>1.6242000000000001</v>
      </c>
      <c r="X1089" s="20">
        <v>-0.111</v>
      </c>
      <c r="Y1089" s="20">
        <v>1.8860999999999999</v>
      </c>
      <c r="Z1089" s="20">
        <v>0.27500000000000002</v>
      </c>
      <c r="AA1089" s="20">
        <v>2.7126000000000001</v>
      </c>
      <c r="AB1089" s="20">
        <v>1.004</v>
      </c>
    </row>
    <row r="1090" spans="1:28">
      <c r="A1090" s="2">
        <v>42404</v>
      </c>
      <c r="B1090" s="20">
        <v>0.5</v>
      </c>
      <c r="C1090" s="20">
        <v>0.2339</v>
      </c>
      <c r="D1090" s="20">
        <v>-0.54</v>
      </c>
      <c r="E1090" s="20">
        <v>0.42770000000000002</v>
      </c>
      <c r="F1090" s="20">
        <v>0.28999999999999998</v>
      </c>
      <c r="G1090" s="20">
        <v>-0.41499999999999998</v>
      </c>
      <c r="H1090" s="20">
        <v>0.62019999999999997</v>
      </c>
      <c r="I1090" s="20">
        <v>0.42280000000000001</v>
      </c>
      <c r="J1090" s="20">
        <v>-0.45400000000000001</v>
      </c>
      <c r="K1090" s="20">
        <v>0.8649</v>
      </c>
      <c r="L1090" s="20">
        <v>0.51539999999999997</v>
      </c>
      <c r="M1090" s="20">
        <v>-0.45700000000000002</v>
      </c>
      <c r="N1090" s="20">
        <v>1.1285000000000001</v>
      </c>
      <c r="O1090" s="20">
        <v>0.69840000000000002</v>
      </c>
      <c r="P1090" s="20">
        <v>-0.48899999999999999</v>
      </c>
      <c r="Q1090" s="20">
        <v>-1.4E-2</v>
      </c>
      <c r="R1090" s="20">
        <v>-3.5000000000000003E-2</v>
      </c>
      <c r="S1090" s="20">
        <v>0.86619999999999997</v>
      </c>
      <c r="T1090" s="20">
        <v>-0.434</v>
      </c>
      <c r="U1090" s="20">
        <v>1.2292000000000001</v>
      </c>
      <c r="V1090" s="20">
        <v>-0.245</v>
      </c>
      <c r="W1090" s="20">
        <v>1.5722</v>
      </c>
      <c r="X1090" s="20">
        <v>-8.8999999999999996E-2</v>
      </c>
      <c r="Y1090" s="20">
        <v>1.8395000000000001</v>
      </c>
      <c r="Z1090" s="20">
        <v>0.30299999999999999</v>
      </c>
      <c r="AA1090" s="20">
        <v>2.6757</v>
      </c>
      <c r="AB1090" s="20">
        <v>1.0269999999999999</v>
      </c>
    </row>
    <row r="1091" spans="1:28">
      <c r="A1091" s="2">
        <v>42405</v>
      </c>
      <c r="B1091" s="20">
        <v>0.5</v>
      </c>
      <c r="C1091" s="20">
        <v>0.2084</v>
      </c>
      <c r="D1091" s="20">
        <v>-0.72</v>
      </c>
      <c r="E1091" s="20">
        <v>0.4289</v>
      </c>
      <c r="F1091" s="20">
        <v>0.28989999999999999</v>
      </c>
      <c r="G1091" s="20">
        <v>-0.41599999999999998</v>
      </c>
      <c r="H1091" s="20">
        <v>0.61970000000000003</v>
      </c>
      <c r="I1091" s="20">
        <v>0.433</v>
      </c>
      <c r="J1091" s="20">
        <v>-0.45800000000000002</v>
      </c>
      <c r="K1091" s="20">
        <v>0.86719999999999997</v>
      </c>
      <c r="L1091" s="20">
        <v>0.53069999999999995</v>
      </c>
      <c r="M1091" s="20">
        <v>-0.46100000000000002</v>
      </c>
      <c r="N1091" s="20">
        <v>1.1355</v>
      </c>
      <c r="O1091" s="20">
        <v>0.72209999999999996</v>
      </c>
      <c r="P1091" s="20">
        <v>-0.495</v>
      </c>
      <c r="Q1091" s="20">
        <v>-2E-3</v>
      </c>
      <c r="R1091" s="20">
        <v>-3.6999999999999998E-2</v>
      </c>
      <c r="S1091" s="20">
        <v>0.89510000000000001</v>
      </c>
      <c r="T1091" s="20">
        <v>-0.44</v>
      </c>
      <c r="U1091" s="20">
        <v>1.2403</v>
      </c>
      <c r="V1091" s="20">
        <v>-0.248</v>
      </c>
      <c r="W1091" s="20">
        <v>1.5695999999999999</v>
      </c>
      <c r="X1091" s="20">
        <v>-9.4E-2</v>
      </c>
      <c r="Y1091" s="20">
        <v>1.8357000000000001</v>
      </c>
      <c r="Z1091" s="20">
        <v>0.29599999999999999</v>
      </c>
      <c r="AA1091" s="20">
        <v>2.6682999999999999</v>
      </c>
      <c r="AB1091" s="20">
        <v>1.0049999999999999</v>
      </c>
    </row>
    <row r="1092" spans="1:28">
      <c r="A1092" s="2">
        <v>42408</v>
      </c>
      <c r="B1092" s="20">
        <v>0.5</v>
      </c>
      <c r="C1092" s="20">
        <v>0.2135</v>
      </c>
      <c r="D1092" s="20">
        <v>-0.442</v>
      </c>
      <c r="E1092" s="20">
        <v>0.42925000000000002</v>
      </c>
      <c r="F1092" s="20">
        <v>0.26450000000000001</v>
      </c>
      <c r="G1092" s="20">
        <v>-0.46600000000000003</v>
      </c>
      <c r="H1092" s="20">
        <v>0.621</v>
      </c>
      <c r="I1092" s="20">
        <v>0.40749999999999997</v>
      </c>
      <c r="J1092" s="20">
        <v>-0.432</v>
      </c>
      <c r="K1092" s="20">
        <v>0.87060000000000004</v>
      </c>
      <c r="L1092" s="20">
        <v>0.50509999999999999</v>
      </c>
      <c r="M1092" s="20">
        <v>-0.46600000000000003</v>
      </c>
      <c r="N1092" s="20">
        <v>1.13995</v>
      </c>
      <c r="O1092" s="20">
        <v>0.66620000000000001</v>
      </c>
      <c r="P1092" s="20">
        <v>-0.51100000000000001</v>
      </c>
      <c r="Q1092" s="20">
        <v>5.6000000000000001E-2</v>
      </c>
      <c r="R1092" s="20">
        <v>-3.0000000000000001E-3</v>
      </c>
      <c r="S1092" s="20">
        <v>0.83030000000000004</v>
      </c>
      <c r="T1092" s="20">
        <v>-0.46</v>
      </c>
      <c r="U1092" s="20">
        <v>1.1577999999999999</v>
      </c>
      <c r="V1092" s="20">
        <v>-0.28599999999999998</v>
      </c>
      <c r="W1092" s="20">
        <v>1.4849000000000001</v>
      </c>
      <c r="X1092" s="20">
        <v>-0.153</v>
      </c>
      <c r="Y1092" s="20">
        <v>1.7483</v>
      </c>
      <c r="Z1092" s="20">
        <v>0.218</v>
      </c>
      <c r="AA1092" s="20">
        <v>2.5764</v>
      </c>
      <c r="AB1092" s="20">
        <v>0.90300000000000002</v>
      </c>
    </row>
    <row r="1093" spans="1:28">
      <c r="A1093" s="2">
        <v>42409</v>
      </c>
      <c r="B1093" s="20">
        <v>0.5</v>
      </c>
      <c r="C1093" s="20">
        <v>0.24399999999999999</v>
      </c>
      <c r="D1093" s="20">
        <v>-0.434</v>
      </c>
      <c r="E1093" s="20">
        <v>0.42849999999999999</v>
      </c>
      <c r="F1093" s="20">
        <v>0.30520000000000003</v>
      </c>
      <c r="G1093" s="20">
        <v>-0.46300000000000002</v>
      </c>
      <c r="H1093" s="20">
        <v>0.62050000000000005</v>
      </c>
      <c r="I1093" s="20">
        <v>0.41770000000000002</v>
      </c>
      <c r="J1093" s="20">
        <v>-0.44700000000000001</v>
      </c>
      <c r="K1093" s="20">
        <v>0.8659</v>
      </c>
      <c r="L1093" s="20">
        <v>0.50509999999999999</v>
      </c>
      <c r="M1093" s="20">
        <v>-0.48899999999999999</v>
      </c>
      <c r="N1093" s="20">
        <v>1.1305499999999999</v>
      </c>
      <c r="O1093" s="20">
        <v>0.69010000000000005</v>
      </c>
      <c r="P1093" s="20">
        <v>-0.52</v>
      </c>
      <c r="Q1093" s="20">
        <v>0.06</v>
      </c>
      <c r="R1093" s="20">
        <v>1.0999999999999999E-2</v>
      </c>
      <c r="S1093" s="20">
        <v>0.83540000000000003</v>
      </c>
      <c r="T1093" s="20">
        <v>-0.47099999999999997</v>
      </c>
      <c r="U1093" s="20">
        <v>1.1529</v>
      </c>
      <c r="V1093" s="20">
        <v>-0.29299999999999998</v>
      </c>
      <c r="W1093" s="20">
        <v>1.4731000000000001</v>
      </c>
      <c r="X1093" s="20">
        <v>-0.15</v>
      </c>
      <c r="Y1093" s="20">
        <v>1.726</v>
      </c>
      <c r="Z1093" s="20">
        <v>0.23300000000000001</v>
      </c>
      <c r="AA1093" s="20">
        <v>2.5493000000000001</v>
      </c>
      <c r="AB1093" s="20">
        <v>0.91700000000000004</v>
      </c>
    </row>
    <row r="1094" spans="1:28">
      <c r="A1094" s="2">
        <v>42410</v>
      </c>
      <c r="B1094" s="20">
        <v>0.5</v>
      </c>
      <c r="C1094" s="20">
        <v>0.27460000000000001</v>
      </c>
      <c r="D1094" s="20">
        <v>-0.43099999999999999</v>
      </c>
      <c r="E1094" s="20">
        <v>0.42649999999999999</v>
      </c>
      <c r="F1094" s="20">
        <v>0.30520000000000003</v>
      </c>
      <c r="G1094" s="20">
        <v>-0.45700000000000002</v>
      </c>
      <c r="H1094" s="20">
        <v>0.61760000000000004</v>
      </c>
      <c r="I1094" s="20">
        <v>0.40239999999999998</v>
      </c>
      <c r="J1094" s="20">
        <v>-0.443</v>
      </c>
      <c r="K1094" s="20">
        <v>0.86550000000000005</v>
      </c>
      <c r="L1094" s="20">
        <v>0.50509999999999999</v>
      </c>
      <c r="M1094" s="20">
        <v>-0.501</v>
      </c>
      <c r="N1094" s="20">
        <v>1.1335500000000001</v>
      </c>
      <c r="O1094" s="20">
        <v>0.68600000000000005</v>
      </c>
      <c r="P1094" s="20">
        <v>-0.51300000000000001</v>
      </c>
      <c r="Q1094" s="20">
        <v>4.2000000000000003E-2</v>
      </c>
      <c r="R1094" s="20">
        <v>1E-3</v>
      </c>
      <c r="S1094" s="20">
        <v>0.83460000000000001</v>
      </c>
      <c r="T1094" s="20">
        <v>-0.46100000000000002</v>
      </c>
      <c r="U1094" s="20">
        <v>1.1205000000000001</v>
      </c>
      <c r="V1094" s="20">
        <v>-0.28899999999999998</v>
      </c>
      <c r="W1094" s="20">
        <v>1.4192</v>
      </c>
      <c r="X1094" s="20">
        <v>-0.14599999999999999</v>
      </c>
      <c r="Y1094" s="20">
        <v>1.6680999999999999</v>
      </c>
      <c r="Z1094" s="20">
        <v>0.24199999999999999</v>
      </c>
      <c r="AA1094" s="20">
        <v>2.4872000000000001</v>
      </c>
      <c r="AB1094" s="20">
        <v>0.94299999999999995</v>
      </c>
    </row>
    <row r="1095" spans="1:28">
      <c r="A1095" s="2">
        <v>42411</v>
      </c>
      <c r="B1095" s="20">
        <v>0.5</v>
      </c>
      <c r="C1095" s="20">
        <v>0.25929999999999997</v>
      </c>
      <c r="D1095" s="20">
        <v>-0.45</v>
      </c>
      <c r="E1095" s="20">
        <v>0.42699999999999999</v>
      </c>
      <c r="F1095" s="20">
        <v>0.27979999999999999</v>
      </c>
      <c r="G1095" s="20">
        <v>-0.46</v>
      </c>
      <c r="H1095" s="20">
        <v>0.61719999999999997</v>
      </c>
      <c r="I1095" s="20">
        <v>0.37690000000000001</v>
      </c>
      <c r="J1095" s="20">
        <v>-0.45700000000000002</v>
      </c>
      <c r="K1095" s="20">
        <v>0.85834999999999995</v>
      </c>
      <c r="L1095" s="20">
        <v>0.4642</v>
      </c>
      <c r="M1095" s="20">
        <v>-0.50700000000000001</v>
      </c>
      <c r="N1095" s="20">
        <v>1.117</v>
      </c>
      <c r="O1095" s="20">
        <v>0.64990000000000003</v>
      </c>
      <c r="P1095" s="20">
        <v>-0.54100000000000004</v>
      </c>
      <c r="Q1095" s="20">
        <v>0.11600000000000001</v>
      </c>
      <c r="R1095" s="20">
        <v>5.8999999999999997E-2</v>
      </c>
      <c r="S1095" s="20">
        <v>0.82399999999999995</v>
      </c>
      <c r="T1095" s="20">
        <v>-0.48699999999999999</v>
      </c>
      <c r="U1095" s="20">
        <v>1.1316999999999999</v>
      </c>
      <c r="V1095" s="20">
        <v>-0.32500000000000001</v>
      </c>
      <c r="W1095" s="20">
        <v>1.4097999999999999</v>
      </c>
      <c r="X1095" s="20">
        <v>-0.187</v>
      </c>
      <c r="Y1095" s="20">
        <v>1.6591</v>
      </c>
      <c r="Z1095" s="20">
        <v>0.188</v>
      </c>
      <c r="AA1095" s="20">
        <v>2.4977</v>
      </c>
      <c r="AB1095" s="20">
        <v>0.85699999999999998</v>
      </c>
    </row>
    <row r="1096" spans="1:28">
      <c r="A1096" s="2">
        <v>42412</v>
      </c>
      <c r="B1096" s="20">
        <v>0.5</v>
      </c>
      <c r="C1096" s="20">
        <v>0.24909999999999999</v>
      </c>
      <c r="D1096" s="20">
        <v>-0.45300000000000001</v>
      </c>
      <c r="E1096" s="20">
        <v>0.43049999999999999</v>
      </c>
      <c r="F1096" s="20">
        <v>0.27979999999999999</v>
      </c>
      <c r="G1096" s="20">
        <v>-0.46899999999999997</v>
      </c>
      <c r="H1096" s="20">
        <v>0.61819999999999997</v>
      </c>
      <c r="I1096" s="20">
        <v>0.37690000000000001</v>
      </c>
      <c r="J1096" s="20">
        <v>-0.45400000000000001</v>
      </c>
      <c r="K1096" s="20">
        <v>0.85785</v>
      </c>
      <c r="L1096" s="20">
        <v>0.48459999999999998</v>
      </c>
      <c r="M1096" s="20">
        <v>-0.49199999999999999</v>
      </c>
      <c r="N1096" s="20">
        <v>1.1155999999999999</v>
      </c>
      <c r="O1096" s="20">
        <v>0.7137</v>
      </c>
      <c r="P1096" s="20">
        <v>-0.50800000000000001</v>
      </c>
      <c r="Q1096" s="20">
        <v>7.0999999999999994E-2</v>
      </c>
      <c r="R1096" s="20">
        <v>4.5999999999999999E-2</v>
      </c>
      <c r="S1096" s="20">
        <v>0.90090000000000003</v>
      </c>
      <c r="T1096" s="20">
        <v>-0.45400000000000001</v>
      </c>
      <c r="U1096" s="20">
        <v>1.2103999999999999</v>
      </c>
      <c r="V1096" s="20">
        <v>-0.28499999999999998</v>
      </c>
      <c r="W1096" s="20">
        <v>1.5030000000000001</v>
      </c>
      <c r="X1096" s="20">
        <v>-0.13300000000000001</v>
      </c>
      <c r="Y1096" s="20">
        <v>1.7481</v>
      </c>
      <c r="Z1096" s="20">
        <v>0.26100000000000001</v>
      </c>
      <c r="AA1096" s="20">
        <v>2.6040000000000001</v>
      </c>
      <c r="AB1096" s="20">
        <v>0.93300000000000005</v>
      </c>
    </row>
    <row r="1097" spans="1:28">
      <c r="A1097" s="2">
        <v>42415</v>
      </c>
      <c r="B1097" s="20">
        <v>0.5</v>
      </c>
      <c r="C1097" s="20">
        <v>0.24909999999999999</v>
      </c>
      <c r="D1097" s="20">
        <v>-0.45</v>
      </c>
      <c r="E1097" s="20">
        <v>0.42925000000000002</v>
      </c>
      <c r="F1097" s="20">
        <v>0.27979999999999999</v>
      </c>
      <c r="G1097" s="20">
        <v>-0.47399999999999998</v>
      </c>
      <c r="H1097" s="20">
        <v>0.61819999999999997</v>
      </c>
      <c r="I1097" s="20">
        <v>0.37690000000000001</v>
      </c>
      <c r="J1097" s="20">
        <v>-0.45200000000000001</v>
      </c>
      <c r="K1097" s="20">
        <v>0.86360000000000003</v>
      </c>
      <c r="L1097" s="20">
        <v>0.48459999999999998</v>
      </c>
      <c r="M1097" s="20">
        <v>-0.50700000000000001</v>
      </c>
      <c r="N1097" s="20">
        <v>1.12825</v>
      </c>
      <c r="O1097" s="20">
        <v>0.7137</v>
      </c>
      <c r="P1097" s="20">
        <v>-0.52100000000000002</v>
      </c>
      <c r="Q1097" s="20">
        <v>5.2999999999999999E-2</v>
      </c>
      <c r="R1097" s="20">
        <v>3.5000000000000003E-2</v>
      </c>
      <c r="S1097" s="20">
        <v>0.90090000000000003</v>
      </c>
      <c r="T1097" s="20">
        <v>-0.47199999999999998</v>
      </c>
      <c r="U1097" s="20">
        <v>1.2103999999999999</v>
      </c>
      <c r="V1097" s="20">
        <v>-0.312</v>
      </c>
      <c r="W1097" s="20">
        <v>1.5030000000000001</v>
      </c>
      <c r="X1097" s="20">
        <v>-0.157</v>
      </c>
      <c r="Y1097" s="20">
        <v>1.7481</v>
      </c>
      <c r="Z1097" s="20">
        <v>0.23699999999999999</v>
      </c>
      <c r="AA1097" s="20">
        <v>2.6040000000000001</v>
      </c>
      <c r="AB1097" s="20">
        <v>0.92800000000000005</v>
      </c>
    </row>
    <row r="1098" spans="1:28">
      <c r="A1098" s="2">
        <v>42416</v>
      </c>
      <c r="B1098" s="20">
        <v>0.5</v>
      </c>
      <c r="C1098" s="20">
        <v>0.2034</v>
      </c>
      <c r="D1098" s="20">
        <v>-0.45300000000000001</v>
      </c>
      <c r="E1098" s="20">
        <v>0.42949999999999999</v>
      </c>
      <c r="F1098" s="20">
        <v>0.27979999999999999</v>
      </c>
      <c r="G1098" s="20">
        <v>-0.46700000000000003</v>
      </c>
      <c r="H1098" s="20">
        <v>0.61819999999999997</v>
      </c>
      <c r="I1098" s="20">
        <v>0.39219999999999999</v>
      </c>
      <c r="J1098" s="20">
        <v>-0.45600000000000002</v>
      </c>
      <c r="K1098" s="20">
        <v>0.86585000000000001</v>
      </c>
      <c r="L1098" s="20">
        <v>0.48970000000000002</v>
      </c>
      <c r="M1098" s="20">
        <v>-0.502</v>
      </c>
      <c r="N1098" s="20">
        <v>1.13215</v>
      </c>
      <c r="O1098" s="20">
        <v>0.71970000000000001</v>
      </c>
      <c r="P1098" s="20">
        <v>-0.51700000000000002</v>
      </c>
      <c r="Q1098" s="20">
        <v>5.6000000000000001E-2</v>
      </c>
      <c r="R1098" s="20">
        <v>4.8000000000000001E-2</v>
      </c>
      <c r="S1098" s="20">
        <v>0.90110000000000001</v>
      </c>
      <c r="T1098" s="20">
        <v>-0.46100000000000002</v>
      </c>
      <c r="U1098" s="20">
        <v>1.2152000000000001</v>
      </c>
      <c r="V1098" s="20">
        <v>-0.29699999999999999</v>
      </c>
      <c r="W1098" s="20">
        <v>1.5171000000000001</v>
      </c>
      <c r="X1098" s="20">
        <v>-0.13300000000000001</v>
      </c>
      <c r="Y1098" s="20">
        <v>1.7723</v>
      </c>
      <c r="Z1098" s="20">
        <v>0.26600000000000001</v>
      </c>
      <c r="AA1098" s="20">
        <v>2.6393</v>
      </c>
      <c r="AB1098" s="20">
        <v>0.97499999999999998</v>
      </c>
    </row>
    <row r="1099" spans="1:28">
      <c r="A1099" s="2">
        <v>42417</v>
      </c>
      <c r="B1099" s="20">
        <v>0.5</v>
      </c>
      <c r="C1099" s="20">
        <v>0.2389</v>
      </c>
      <c r="D1099" s="20">
        <v>-0.45</v>
      </c>
      <c r="E1099" s="20">
        <v>0.43004999999999999</v>
      </c>
      <c r="F1099" s="20">
        <v>0.30009999999999998</v>
      </c>
      <c r="G1099" s="20">
        <v>-0.46500000000000002</v>
      </c>
      <c r="H1099" s="20">
        <v>0.61939999999999995</v>
      </c>
      <c r="I1099" s="20">
        <v>0.433</v>
      </c>
      <c r="J1099" s="20">
        <v>-0.45100000000000001</v>
      </c>
      <c r="K1099" s="20">
        <v>0.86660000000000004</v>
      </c>
      <c r="L1099" s="20">
        <v>0.51019999999999999</v>
      </c>
      <c r="M1099" s="20">
        <v>-0.49199999999999999</v>
      </c>
      <c r="N1099" s="20">
        <v>1.1346499999999999</v>
      </c>
      <c r="O1099" s="20">
        <v>0.7419</v>
      </c>
      <c r="P1099" s="20">
        <v>-0.51</v>
      </c>
      <c r="Q1099" s="20">
        <v>4.5999999999999999E-2</v>
      </c>
      <c r="R1099" s="20">
        <v>2.1000000000000001E-2</v>
      </c>
      <c r="S1099" s="20">
        <v>0.93049999999999999</v>
      </c>
      <c r="T1099" s="20">
        <v>-0.45700000000000002</v>
      </c>
      <c r="U1099" s="20">
        <v>1.2639</v>
      </c>
      <c r="V1099" s="20">
        <v>-0.29399999999999998</v>
      </c>
      <c r="W1099" s="20">
        <v>1.5712999999999999</v>
      </c>
      <c r="X1099" s="20">
        <v>-0.13</v>
      </c>
      <c r="Y1099" s="20">
        <v>1.819</v>
      </c>
      <c r="Z1099" s="20">
        <v>0.26900000000000002</v>
      </c>
      <c r="AA1099" s="20">
        <v>2.6875</v>
      </c>
      <c r="AB1099" s="20">
        <v>0.97899999999999998</v>
      </c>
    </row>
    <row r="1100" spans="1:28">
      <c r="A1100" s="2">
        <v>42418</v>
      </c>
      <c r="B1100" s="20">
        <v>0.5</v>
      </c>
      <c r="C1100" s="20">
        <v>0.26440000000000002</v>
      </c>
      <c r="D1100" s="20">
        <v>-0.46200000000000002</v>
      </c>
      <c r="E1100" s="20">
        <v>0.432</v>
      </c>
      <c r="F1100" s="20">
        <v>0.28999999999999998</v>
      </c>
      <c r="G1100" s="20">
        <v>-0.47699999999999998</v>
      </c>
      <c r="H1100" s="20">
        <v>0.61819999999999997</v>
      </c>
      <c r="I1100" s="20">
        <v>0.433</v>
      </c>
      <c r="J1100" s="20">
        <v>-0.45600000000000002</v>
      </c>
      <c r="K1100" s="20">
        <v>0.87039999999999995</v>
      </c>
      <c r="L1100" s="20">
        <v>0.50509999999999999</v>
      </c>
      <c r="M1100" s="20">
        <v>-0.50700000000000001</v>
      </c>
      <c r="N1100" s="20">
        <v>1.1419999999999999</v>
      </c>
      <c r="O1100" s="20">
        <v>0.69330000000000003</v>
      </c>
      <c r="P1100" s="20">
        <v>-0.51900000000000002</v>
      </c>
      <c r="Q1100" s="20">
        <v>3.2000000000000001E-2</v>
      </c>
      <c r="R1100" s="20">
        <v>6.0000000000000001E-3</v>
      </c>
      <c r="S1100" s="20">
        <v>0.86140000000000005</v>
      </c>
      <c r="T1100" s="20">
        <v>-0.46899999999999997</v>
      </c>
      <c r="U1100" s="20">
        <v>1.1972</v>
      </c>
      <c r="V1100" s="20">
        <v>-0.317</v>
      </c>
      <c r="W1100" s="20">
        <v>1.4957</v>
      </c>
      <c r="X1100" s="20">
        <v>-0.16400000000000001</v>
      </c>
      <c r="Y1100" s="20">
        <v>1.7396</v>
      </c>
      <c r="Z1100" s="20">
        <v>0.218</v>
      </c>
      <c r="AA1100" s="20">
        <v>2.6086</v>
      </c>
      <c r="AB1100" s="20">
        <v>0.92100000000000004</v>
      </c>
    </row>
    <row r="1101" spans="1:28">
      <c r="A1101" s="2">
        <v>42419</v>
      </c>
      <c r="B1101" s="20">
        <v>0.5</v>
      </c>
      <c r="C1101" s="20">
        <v>0.25419999999999998</v>
      </c>
      <c r="D1101" s="20">
        <v>-0.45800000000000002</v>
      </c>
      <c r="E1101" s="20">
        <v>0.4335</v>
      </c>
      <c r="F1101" s="20">
        <v>0.28989999999999999</v>
      </c>
      <c r="G1101" s="20">
        <v>-0.47</v>
      </c>
      <c r="H1101" s="20">
        <v>0.61819999999999997</v>
      </c>
      <c r="I1101" s="20">
        <v>0.44319999999999998</v>
      </c>
      <c r="J1101" s="20">
        <v>-0.45900000000000002</v>
      </c>
      <c r="K1101" s="20">
        <v>0.8679</v>
      </c>
      <c r="L1101" s="20">
        <v>0.51019999999999999</v>
      </c>
      <c r="M1101" s="20">
        <v>-0.51100000000000001</v>
      </c>
      <c r="N1101" s="20">
        <v>1.13975</v>
      </c>
      <c r="O1101" s="20">
        <v>0.74180000000000001</v>
      </c>
      <c r="P1101" s="20">
        <v>-0.53200000000000003</v>
      </c>
      <c r="Q1101" s="20">
        <v>0.04</v>
      </c>
      <c r="R1101" s="20">
        <v>0.111</v>
      </c>
      <c r="S1101" s="20">
        <v>0.90439999999999998</v>
      </c>
      <c r="T1101" s="20">
        <v>-0.48</v>
      </c>
      <c r="U1101" s="20">
        <v>1.2245999999999999</v>
      </c>
      <c r="V1101" s="20">
        <v>-0.32500000000000001</v>
      </c>
      <c r="W1101" s="20">
        <v>1.5119</v>
      </c>
      <c r="X1101" s="20">
        <v>-0.17599999999999999</v>
      </c>
      <c r="Y1101" s="20">
        <v>1.7448999999999999</v>
      </c>
      <c r="Z1101" s="20">
        <v>0.20200000000000001</v>
      </c>
      <c r="AA1101" s="20">
        <v>2.6048</v>
      </c>
      <c r="AB1101" s="20">
        <v>0.91200000000000003</v>
      </c>
    </row>
    <row r="1102" spans="1:28">
      <c r="A1102" s="2">
        <v>42422</v>
      </c>
      <c r="B1102" s="20">
        <v>0.5</v>
      </c>
      <c r="C1102" s="20">
        <v>0.26440000000000002</v>
      </c>
      <c r="D1102" s="20">
        <v>-0.47099999999999997</v>
      </c>
      <c r="E1102" s="20">
        <v>0.4335</v>
      </c>
      <c r="F1102" s="20">
        <v>0.30009999999999998</v>
      </c>
      <c r="G1102" s="20">
        <v>-0.52200000000000002</v>
      </c>
      <c r="H1102" s="20">
        <v>0.62460000000000004</v>
      </c>
      <c r="I1102" s="20">
        <v>0.44319999999999998</v>
      </c>
      <c r="J1102" s="20">
        <v>-0.46400000000000002</v>
      </c>
      <c r="K1102" s="20">
        <v>0.88154999999999994</v>
      </c>
      <c r="L1102" s="20">
        <v>0.52549999999999997</v>
      </c>
      <c r="M1102" s="20">
        <v>-0.47699999999999998</v>
      </c>
      <c r="N1102" s="20">
        <v>1.1585000000000001</v>
      </c>
      <c r="O1102" s="20">
        <v>0.75</v>
      </c>
      <c r="P1102" s="20">
        <v>-0.53500000000000003</v>
      </c>
      <c r="Q1102" s="20">
        <v>0.03</v>
      </c>
      <c r="R1102" s="20">
        <v>9.6000000000000002E-2</v>
      </c>
      <c r="S1102" s="20">
        <v>0.90720000000000001</v>
      </c>
      <c r="T1102" s="20">
        <v>-0.48499999999999999</v>
      </c>
      <c r="U1102" s="20">
        <v>1.2310000000000001</v>
      </c>
      <c r="V1102" s="20">
        <v>-0.33600000000000002</v>
      </c>
      <c r="W1102" s="20">
        <v>1.5213000000000001</v>
      </c>
      <c r="X1102" s="20">
        <v>-0.19500000000000001</v>
      </c>
      <c r="Y1102" s="20">
        <v>1.7518</v>
      </c>
      <c r="Z1102" s="20">
        <v>0.17599999999999999</v>
      </c>
      <c r="AA1102" s="20">
        <v>2.6040000000000001</v>
      </c>
      <c r="AB1102" s="20">
        <v>0.87</v>
      </c>
    </row>
    <row r="1103" spans="1:28">
      <c r="A1103" s="2">
        <v>42423</v>
      </c>
      <c r="B1103" s="20">
        <v>0.5</v>
      </c>
      <c r="C1103" s="20">
        <v>0.24909999999999999</v>
      </c>
      <c r="D1103" s="20">
        <v>-0.47699999999999998</v>
      </c>
      <c r="E1103" s="20">
        <v>0.43580000000000002</v>
      </c>
      <c r="F1103" s="20">
        <v>0.32050000000000001</v>
      </c>
      <c r="G1103" s="20">
        <v>-0.53700000000000003</v>
      </c>
      <c r="H1103" s="20">
        <v>0.62909999999999999</v>
      </c>
      <c r="I1103" s="20">
        <v>0.45340000000000003</v>
      </c>
      <c r="J1103" s="20">
        <v>-0.47</v>
      </c>
      <c r="K1103" s="20">
        <v>0.88105</v>
      </c>
      <c r="L1103" s="20">
        <v>0.52549999999999997</v>
      </c>
      <c r="M1103" s="20">
        <v>-0.47499999999999998</v>
      </c>
      <c r="N1103" s="20">
        <v>1.157</v>
      </c>
      <c r="O1103" s="20">
        <v>0.73370000000000002</v>
      </c>
      <c r="P1103" s="20">
        <v>-0.53100000000000003</v>
      </c>
      <c r="Q1103" s="20">
        <v>2.9000000000000001E-2</v>
      </c>
      <c r="R1103" s="20">
        <v>8.4000000000000005E-2</v>
      </c>
      <c r="S1103" s="20">
        <v>0.88600000000000001</v>
      </c>
      <c r="T1103" s="20">
        <v>-0.48</v>
      </c>
      <c r="U1103" s="20">
        <v>1.1967000000000001</v>
      </c>
      <c r="V1103" s="20">
        <v>-0.32800000000000001</v>
      </c>
      <c r="W1103" s="20">
        <v>1.4904999999999999</v>
      </c>
      <c r="X1103" s="20">
        <v>-0.187</v>
      </c>
      <c r="Y1103" s="20">
        <v>1.7225000000000001</v>
      </c>
      <c r="Z1103" s="20">
        <v>0.183</v>
      </c>
      <c r="AA1103" s="20">
        <v>2.5789</v>
      </c>
      <c r="AB1103" s="20">
        <v>0.86399999999999999</v>
      </c>
    </row>
    <row r="1104" spans="1:28">
      <c r="A1104" s="2">
        <v>42424</v>
      </c>
      <c r="B1104" s="20">
        <v>0.5</v>
      </c>
      <c r="C1104" s="20">
        <v>0.27960000000000002</v>
      </c>
      <c r="D1104" s="20">
        <v>-0.48299999999999998</v>
      </c>
      <c r="E1104" s="20">
        <v>0.43380000000000002</v>
      </c>
      <c r="F1104" s="20">
        <v>0.33069999999999999</v>
      </c>
      <c r="G1104" s="20">
        <v>-0.57899999999999996</v>
      </c>
      <c r="H1104" s="20">
        <v>0.63460000000000005</v>
      </c>
      <c r="I1104" s="20">
        <v>0.45340000000000003</v>
      </c>
      <c r="J1104" s="20">
        <v>-0.48299999999999998</v>
      </c>
      <c r="K1104" s="20">
        <v>0.87829999999999997</v>
      </c>
      <c r="L1104" s="20">
        <v>0.53580000000000005</v>
      </c>
      <c r="M1104" s="20">
        <v>-0.45</v>
      </c>
      <c r="N1104" s="20">
        <v>1.1547499999999999</v>
      </c>
      <c r="O1104" s="20">
        <v>0.75390000000000001</v>
      </c>
      <c r="P1104" s="20">
        <v>-0.52</v>
      </c>
      <c r="Q1104" s="20">
        <v>3.1E-2</v>
      </c>
      <c r="R1104" s="20">
        <v>8.2000000000000003E-2</v>
      </c>
      <c r="S1104" s="20">
        <v>0.89680000000000004</v>
      </c>
      <c r="T1104" s="20">
        <v>-0.47499999999999998</v>
      </c>
      <c r="U1104" s="20">
        <v>1.2161999999999999</v>
      </c>
      <c r="V1104" s="20">
        <v>-0.33300000000000002</v>
      </c>
      <c r="W1104" s="20">
        <v>1.5116000000000001</v>
      </c>
      <c r="X1104" s="20">
        <v>-0.20300000000000001</v>
      </c>
      <c r="Y1104" s="20">
        <v>1.7484</v>
      </c>
      <c r="Z1104" s="20">
        <v>0.154</v>
      </c>
      <c r="AA1104" s="20">
        <v>2.6055999999999999</v>
      </c>
      <c r="AB1104" s="20">
        <v>0.81899999999999995</v>
      </c>
    </row>
    <row r="1105" spans="1:28">
      <c r="A1105" s="2">
        <v>42425</v>
      </c>
      <c r="B1105" s="20">
        <v>0.5</v>
      </c>
      <c r="C1105" s="20">
        <v>0.25929999999999997</v>
      </c>
      <c r="D1105" s="20">
        <v>-0.47199999999999998</v>
      </c>
      <c r="E1105" s="20">
        <v>0.4385</v>
      </c>
      <c r="F1105" s="20">
        <v>0.32050000000000001</v>
      </c>
      <c r="G1105" s="20">
        <v>-0.56000000000000005</v>
      </c>
      <c r="H1105" s="20">
        <v>0.63560000000000005</v>
      </c>
      <c r="I1105" s="20">
        <v>0.44829999999999998</v>
      </c>
      <c r="J1105" s="20">
        <v>-0.49</v>
      </c>
      <c r="K1105" s="20">
        <v>0.88044999999999995</v>
      </c>
      <c r="L1105" s="20">
        <v>0.53059999999999996</v>
      </c>
      <c r="M1105" s="20">
        <v>-0.45500000000000002</v>
      </c>
      <c r="N1105" s="20">
        <v>1.1602000000000001</v>
      </c>
      <c r="O1105" s="20">
        <v>0.72640000000000005</v>
      </c>
      <c r="P1105" s="20">
        <v>-0.53600000000000003</v>
      </c>
      <c r="Q1105" s="20">
        <v>2.5000000000000001E-2</v>
      </c>
      <c r="R1105" s="20">
        <v>7.2999999999999995E-2</v>
      </c>
      <c r="S1105" s="20">
        <v>0.85950000000000004</v>
      </c>
      <c r="T1105" s="20">
        <v>-0.495</v>
      </c>
      <c r="U1105" s="20">
        <v>1.1701999999999999</v>
      </c>
      <c r="V1105" s="20">
        <v>-0.35699999999999998</v>
      </c>
      <c r="W1105" s="20">
        <v>1.4738</v>
      </c>
      <c r="X1105" s="20">
        <v>-0.22500000000000001</v>
      </c>
      <c r="Y1105" s="20">
        <v>1.7157</v>
      </c>
      <c r="Z1105" s="20">
        <v>0.13800000000000001</v>
      </c>
      <c r="AA1105" s="20">
        <v>2.5941000000000001</v>
      </c>
      <c r="AB1105" s="20">
        <v>0.81799999999999995</v>
      </c>
    </row>
    <row r="1106" spans="1:28">
      <c r="A1106" s="2">
        <v>42426</v>
      </c>
      <c r="B1106" s="20">
        <v>0.5</v>
      </c>
      <c r="C1106" s="20">
        <v>0.23899999999999999</v>
      </c>
      <c r="D1106" s="20">
        <v>-0.49199999999999999</v>
      </c>
      <c r="E1106" s="20">
        <v>0.4385</v>
      </c>
      <c r="F1106" s="20">
        <v>0.31030000000000002</v>
      </c>
      <c r="G1106" s="20">
        <v>-0.56699999999999995</v>
      </c>
      <c r="H1106" s="20">
        <v>0.6351</v>
      </c>
      <c r="I1106" s="20">
        <v>0.45340000000000003</v>
      </c>
      <c r="J1106" s="20">
        <v>-0.51100000000000001</v>
      </c>
      <c r="K1106" s="20">
        <v>0.88065000000000004</v>
      </c>
      <c r="L1106" s="20">
        <v>0.5665</v>
      </c>
      <c r="M1106" s="20">
        <v>-0.46899999999999997</v>
      </c>
      <c r="N1106" s="20">
        <v>1.161</v>
      </c>
      <c r="O1106" s="20">
        <v>0.79339999999999999</v>
      </c>
      <c r="P1106" s="20">
        <v>-0.54700000000000004</v>
      </c>
      <c r="Q1106" s="20">
        <v>1.0999999999999999E-2</v>
      </c>
      <c r="R1106" s="20">
        <v>6.2E-2</v>
      </c>
      <c r="S1106" s="20">
        <v>0.92689999999999995</v>
      </c>
      <c r="T1106" s="20">
        <v>-0.504</v>
      </c>
      <c r="U1106" s="20">
        <v>1.2398</v>
      </c>
      <c r="V1106" s="20">
        <v>-0.36799999999999999</v>
      </c>
      <c r="W1106" s="20">
        <v>1.5350000000000001</v>
      </c>
      <c r="X1106" s="20">
        <v>-0.22800000000000001</v>
      </c>
      <c r="Y1106" s="20">
        <v>1.7623</v>
      </c>
      <c r="Z1106" s="20">
        <v>0.14699999999999999</v>
      </c>
      <c r="AA1106" s="20">
        <v>2.6362999999999999</v>
      </c>
      <c r="AB1106" s="20">
        <v>0.85099999999999998</v>
      </c>
    </row>
    <row r="1107" spans="1:28">
      <c r="A1107" s="2">
        <v>42429</v>
      </c>
      <c r="B1107" s="20">
        <v>0.5</v>
      </c>
      <c r="C1107" s="20">
        <v>0.21859999999999999</v>
      </c>
      <c r="D1107" s="20">
        <v>-0.501</v>
      </c>
      <c r="E1107" s="20">
        <v>0.4405</v>
      </c>
      <c r="F1107" s="20">
        <v>0.31540000000000001</v>
      </c>
      <c r="G1107" s="20">
        <v>-0.56499999999999995</v>
      </c>
      <c r="H1107" s="20">
        <v>0.6331</v>
      </c>
      <c r="I1107" s="20">
        <v>0.46870000000000001</v>
      </c>
      <c r="J1107" s="20">
        <v>-0.505</v>
      </c>
      <c r="K1107" s="20">
        <v>0.88590000000000002</v>
      </c>
      <c r="L1107" s="20">
        <v>0.59719999999999995</v>
      </c>
      <c r="M1107" s="20">
        <v>-0.48399999999999999</v>
      </c>
      <c r="N1107" s="20">
        <v>1.17875</v>
      </c>
      <c r="O1107" s="20">
        <v>0.77370000000000005</v>
      </c>
      <c r="P1107" s="20">
        <v>-0.57099999999999995</v>
      </c>
      <c r="Q1107" s="20">
        <v>-3.6999999999999998E-2</v>
      </c>
      <c r="R1107" s="20">
        <v>1.4E-2</v>
      </c>
      <c r="S1107" s="20">
        <v>0.8921</v>
      </c>
      <c r="T1107" s="20">
        <v>-0.53600000000000003</v>
      </c>
      <c r="U1107" s="20">
        <v>1.2122999999999999</v>
      </c>
      <c r="V1107" s="20">
        <v>-0.40699999999999997</v>
      </c>
      <c r="W1107" s="20">
        <v>1.5165</v>
      </c>
      <c r="X1107" s="20">
        <v>-0.26800000000000002</v>
      </c>
      <c r="Y1107" s="20">
        <v>1.7347000000000001</v>
      </c>
      <c r="Z1107" s="20">
        <v>0.107</v>
      </c>
      <c r="AA1107" s="20">
        <v>2.6156000000000001</v>
      </c>
      <c r="AB1107" s="20">
        <v>0.84099999999999997</v>
      </c>
    </row>
    <row r="1108" spans="1:28">
      <c r="A1108" s="2">
        <v>42430</v>
      </c>
      <c r="B1108" s="20">
        <v>0.5</v>
      </c>
      <c r="C1108" s="20">
        <v>0.2288</v>
      </c>
      <c r="D1108" s="20">
        <v>-0.498</v>
      </c>
      <c r="E1108" s="20">
        <v>0.43525000000000003</v>
      </c>
      <c r="F1108" s="20">
        <v>0.3256</v>
      </c>
      <c r="G1108" s="20">
        <v>-0.55800000000000005</v>
      </c>
      <c r="H1108" s="20">
        <v>0.63160000000000005</v>
      </c>
      <c r="I1108" s="20">
        <v>0.48280000000000001</v>
      </c>
      <c r="J1108" s="20">
        <v>-0.49399999999999999</v>
      </c>
      <c r="K1108" s="20">
        <v>0.88265000000000005</v>
      </c>
      <c r="L1108" s="20">
        <v>0.6331</v>
      </c>
      <c r="M1108" s="20">
        <v>-0.47199999999999998</v>
      </c>
      <c r="N1108" s="20">
        <v>1.179</v>
      </c>
      <c r="O1108" s="20">
        <v>0.83909999999999996</v>
      </c>
      <c r="P1108" s="20">
        <v>-0.56299999999999994</v>
      </c>
      <c r="Q1108" s="20">
        <v>-5.6000000000000001E-2</v>
      </c>
      <c r="R1108" s="20">
        <v>-2.5999999999999999E-2</v>
      </c>
      <c r="S1108" s="20">
        <v>0.97299999999999998</v>
      </c>
      <c r="T1108" s="20">
        <v>-0.52900000000000003</v>
      </c>
      <c r="U1108" s="20">
        <v>1.3163</v>
      </c>
      <c r="V1108" s="20">
        <v>-0.38900000000000001</v>
      </c>
      <c r="W1108" s="20">
        <v>1.6280999999999999</v>
      </c>
      <c r="X1108" s="20">
        <v>-0.24299999999999999</v>
      </c>
      <c r="Y1108" s="20">
        <v>1.8249</v>
      </c>
      <c r="Z1108" s="20">
        <v>0.14599999999999999</v>
      </c>
      <c r="AA1108" s="20">
        <v>2.6978</v>
      </c>
      <c r="AB1108" s="20">
        <v>0.90700000000000003</v>
      </c>
    </row>
    <row r="1109" spans="1:28">
      <c r="A1109" s="2">
        <v>42431</v>
      </c>
      <c r="B1109" s="20">
        <v>0.5</v>
      </c>
      <c r="C1109" s="20">
        <v>0.26440000000000002</v>
      </c>
      <c r="D1109" s="20">
        <v>-0.495</v>
      </c>
      <c r="E1109" s="20">
        <v>0.43759999999999999</v>
      </c>
      <c r="F1109" s="20">
        <v>0.29499999999999998</v>
      </c>
      <c r="G1109" s="20">
        <v>-0.55600000000000005</v>
      </c>
      <c r="H1109" s="20">
        <v>0.63485000000000003</v>
      </c>
      <c r="I1109" s="20">
        <v>0.45219999999999999</v>
      </c>
      <c r="J1109" s="20">
        <v>-0.49299999999999999</v>
      </c>
      <c r="K1109" s="20">
        <v>0.88900000000000001</v>
      </c>
      <c r="L1109" s="20">
        <v>0.65210000000000001</v>
      </c>
      <c r="M1109" s="20">
        <v>-0.47199999999999998</v>
      </c>
      <c r="N1109" s="20">
        <v>1.1955</v>
      </c>
      <c r="O1109" s="20">
        <v>0.84119999999999995</v>
      </c>
      <c r="P1109" s="20">
        <v>-0.55100000000000005</v>
      </c>
      <c r="Q1109" s="20">
        <v>-5.8000000000000003E-2</v>
      </c>
      <c r="R1109" s="20">
        <v>-2.1999999999999999E-2</v>
      </c>
      <c r="S1109" s="20">
        <v>0.98670000000000002</v>
      </c>
      <c r="T1109" s="20">
        <v>-0.51600000000000001</v>
      </c>
      <c r="U1109" s="20">
        <v>1.3392999999999999</v>
      </c>
      <c r="V1109" s="20">
        <v>-0.36</v>
      </c>
      <c r="W1109" s="20">
        <v>1.6520000000000001</v>
      </c>
      <c r="X1109" s="20">
        <v>-0.19900000000000001</v>
      </c>
      <c r="Y1109" s="20">
        <v>1.8406</v>
      </c>
      <c r="Z1109" s="20">
        <v>0.20599999999999999</v>
      </c>
      <c r="AA1109" s="20">
        <v>2.6844999999999999</v>
      </c>
      <c r="AB1109" s="20">
        <v>0.99199999999999999</v>
      </c>
    </row>
    <row r="1110" spans="1:28">
      <c r="A1110" s="2">
        <v>42432</v>
      </c>
      <c r="B1110" s="20">
        <v>0.5</v>
      </c>
      <c r="C1110" s="20">
        <v>0.2339</v>
      </c>
      <c r="D1110" s="20">
        <v>-0.48</v>
      </c>
      <c r="E1110" s="20">
        <v>0.4405</v>
      </c>
      <c r="F1110" s="20">
        <v>0.2747</v>
      </c>
      <c r="G1110" s="20">
        <v>-0.56399999999999995</v>
      </c>
      <c r="H1110" s="20">
        <v>0.63560000000000005</v>
      </c>
      <c r="I1110" s="20">
        <v>0.45729999999999998</v>
      </c>
      <c r="J1110" s="20">
        <v>-0.49299999999999999</v>
      </c>
      <c r="K1110" s="20">
        <v>0.89490000000000003</v>
      </c>
      <c r="L1110" s="20">
        <v>0.64690000000000003</v>
      </c>
      <c r="M1110" s="20">
        <v>-0.50800000000000001</v>
      </c>
      <c r="N1110" s="20">
        <v>1.20045</v>
      </c>
      <c r="O1110" s="20">
        <v>0.84519999999999995</v>
      </c>
      <c r="P1110" s="20">
        <v>-0.58299999999999996</v>
      </c>
      <c r="Q1110" s="20">
        <v>-7.3999999999999996E-2</v>
      </c>
      <c r="R1110" s="20">
        <v>-2.5000000000000001E-2</v>
      </c>
      <c r="S1110" s="20">
        <v>0.99239999999999995</v>
      </c>
      <c r="T1110" s="20">
        <v>-0.55400000000000005</v>
      </c>
      <c r="U1110" s="20">
        <v>1.3426</v>
      </c>
      <c r="V1110" s="20">
        <v>-0.39700000000000002</v>
      </c>
      <c r="W1110" s="20">
        <v>1.6473</v>
      </c>
      <c r="X1110" s="20">
        <v>-0.23499999999999999</v>
      </c>
      <c r="Y1110" s="20">
        <v>1.8336999999999999</v>
      </c>
      <c r="Z1110" s="20">
        <v>0.16900000000000001</v>
      </c>
      <c r="AA1110" s="20">
        <v>2.6579999999999999</v>
      </c>
      <c r="AB1110" s="20">
        <v>0.94899999999999995</v>
      </c>
    </row>
    <row r="1111" spans="1:28">
      <c r="A1111" s="2">
        <v>42433</v>
      </c>
      <c r="B1111" s="20">
        <v>0.5</v>
      </c>
      <c r="C1111" s="20">
        <v>0.23899999999999999</v>
      </c>
      <c r="D1111" s="20">
        <v>-0.47299999999999998</v>
      </c>
      <c r="E1111" s="20">
        <v>0.438</v>
      </c>
      <c r="F1111" s="20">
        <v>0.26450000000000001</v>
      </c>
      <c r="G1111" s="20">
        <v>-0.57199999999999995</v>
      </c>
      <c r="H1111" s="20">
        <v>0.63349999999999995</v>
      </c>
      <c r="I1111" s="20">
        <v>0.4471</v>
      </c>
      <c r="J1111" s="20">
        <v>-0.48599999999999999</v>
      </c>
      <c r="K1111" s="20">
        <v>0.89205000000000001</v>
      </c>
      <c r="L1111" s="20">
        <v>0.65200000000000002</v>
      </c>
      <c r="M1111" s="20">
        <v>-0.49399999999999999</v>
      </c>
      <c r="N1111" s="20">
        <v>1.194</v>
      </c>
      <c r="O1111" s="20">
        <v>0.86160000000000003</v>
      </c>
      <c r="P1111" s="20">
        <v>-0.54</v>
      </c>
      <c r="Q1111" s="20">
        <v>-5.8000000000000003E-2</v>
      </c>
      <c r="R1111" s="20">
        <v>-8.9999999999999993E-3</v>
      </c>
      <c r="S1111" s="20">
        <v>1.0256000000000001</v>
      </c>
      <c r="T1111" s="20">
        <v>-0.50900000000000001</v>
      </c>
      <c r="U1111" s="20">
        <v>1.3740999999999999</v>
      </c>
      <c r="V1111" s="20">
        <v>-0.34300000000000003</v>
      </c>
      <c r="W1111" s="20">
        <v>1.6785999999999999</v>
      </c>
      <c r="X1111" s="20">
        <v>-0.17599999999999999</v>
      </c>
      <c r="Y1111" s="20">
        <v>1.8740999999999999</v>
      </c>
      <c r="Z1111" s="20">
        <v>0.23799999999999999</v>
      </c>
      <c r="AA1111" s="20">
        <v>2.6947000000000001</v>
      </c>
      <c r="AB1111" s="20">
        <v>1.0009999999999999</v>
      </c>
    </row>
    <row r="1112" spans="1:28">
      <c r="A1112" s="2">
        <v>42436</v>
      </c>
      <c r="B1112" s="20">
        <v>0.5</v>
      </c>
      <c r="C1112" s="20">
        <v>0.25929999999999997</v>
      </c>
      <c r="D1112" s="20">
        <v>-0.48899999999999999</v>
      </c>
      <c r="E1112" s="20">
        <v>0.4405</v>
      </c>
      <c r="F1112" s="20">
        <v>0.2747</v>
      </c>
      <c r="G1112" s="20">
        <v>-0.56499999999999995</v>
      </c>
      <c r="H1112" s="20">
        <v>0.6361</v>
      </c>
      <c r="I1112" s="20">
        <v>0.45729999999999998</v>
      </c>
      <c r="J1112" s="20">
        <v>-0.49</v>
      </c>
      <c r="K1112" s="20">
        <v>0.90064999999999995</v>
      </c>
      <c r="L1112" s="20">
        <v>0.66739999999999999</v>
      </c>
      <c r="M1112" s="20">
        <v>-0.49299999999999999</v>
      </c>
      <c r="N1112" s="20">
        <v>1.21225</v>
      </c>
      <c r="O1112" s="20">
        <v>0.90569999999999995</v>
      </c>
      <c r="P1112" s="20">
        <v>-0.55000000000000004</v>
      </c>
      <c r="Q1112" s="20">
        <v>-6.5000000000000002E-2</v>
      </c>
      <c r="R1112" s="20">
        <v>-1.0999999999999999E-2</v>
      </c>
      <c r="S1112" s="20">
        <v>1.0721000000000001</v>
      </c>
      <c r="T1112" s="20">
        <v>-0.52500000000000002</v>
      </c>
      <c r="U1112" s="20">
        <v>1.4169</v>
      </c>
      <c r="V1112" s="20">
        <v>-0.36299999999999999</v>
      </c>
      <c r="W1112" s="20">
        <v>1.7074</v>
      </c>
      <c r="X1112" s="20">
        <v>-0.192</v>
      </c>
      <c r="Y1112" s="20">
        <v>1.9056999999999999</v>
      </c>
      <c r="Z1112" s="20">
        <v>0.224</v>
      </c>
      <c r="AA1112" s="20">
        <v>2.7057000000000002</v>
      </c>
      <c r="AB1112" s="20">
        <v>1.0149999999999999</v>
      </c>
    </row>
    <row r="1113" spans="1:28">
      <c r="A1113" s="2">
        <v>42437</v>
      </c>
      <c r="B1113" s="20">
        <v>0.5</v>
      </c>
      <c r="C1113" s="20">
        <v>0.24909999999999999</v>
      </c>
      <c r="D1113" s="20">
        <v>-0.45</v>
      </c>
      <c r="E1113" s="20">
        <v>0.44185000000000002</v>
      </c>
      <c r="F1113" s="20">
        <v>0.30009999999999998</v>
      </c>
      <c r="G1113" s="20">
        <v>-0.56799999999999995</v>
      </c>
      <c r="H1113" s="20">
        <v>0.63514999999999999</v>
      </c>
      <c r="I1113" s="20">
        <v>0.46239999999999998</v>
      </c>
      <c r="J1113" s="20">
        <v>-0.48699999999999999</v>
      </c>
      <c r="K1113" s="20">
        <v>0.89770000000000005</v>
      </c>
      <c r="L1113" s="20">
        <v>0.65200000000000002</v>
      </c>
      <c r="M1113" s="20">
        <v>-0.497</v>
      </c>
      <c r="N1113" s="20">
        <v>1.2070000000000001</v>
      </c>
      <c r="O1113" s="20">
        <v>0.8659</v>
      </c>
      <c r="P1113" s="20">
        <v>-0.56499999999999995</v>
      </c>
      <c r="Q1113" s="20">
        <v>-7.3999999999999996E-2</v>
      </c>
      <c r="R1113" s="20">
        <v>-2.1999999999999999E-2</v>
      </c>
      <c r="S1113" s="20">
        <v>1.0234000000000001</v>
      </c>
      <c r="T1113" s="20">
        <v>-0.54900000000000004</v>
      </c>
      <c r="U1113" s="20">
        <v>1.3399000000000001</v>
      </c>
      <c r="V1113" s="20">
        <v>-0.379</v>
      </c>
      <c r="W1113" s="20">
        <v>1.6332</v>
      </c>
      <c r="X1113" s="20">
        <v>-0.219</v>
      </c>
      <c r="Y1113" s="20">
        <v>1.8287</v>
      </c>
      <c r="Z1113" s="20">
        <v>0.182</v>
      </c>
      <c r="AA1113" s="20">
        <v>2.6348000000000003</v>
      </c>
      <c r="AB1113" s="20">
        <v>0.96399999999999997</v>
      </c>
    </row>
    <row r="1114" spans="1:28">
      <c r="A1114" s="2">
        <v>42438</v>
      </c>
      <c r="B1114" s="20">
        <v>0.5</v>
      </c>
      <c r="C1114" s="20">
        <v>0.26440000000000002</v>
      </c>
      <c r="D1114" s="20">
        <v>-0.46800000000000003</v>
      </c>
      <c r="E1114" s="20">
        <v>0.438</v>
      </c>
      <c r="F1114" s="20">
        <v>0.30009999999999998</v>
      </c>
      <c r="G1114" s="20">
        <v>-0.56599999999999995</v>
      </c>
      <c r="H1114" s="20">
        <v>0.63460000000000005</v>
      </c>
      <c r="I1114" s="20">
        <v>0.46239999999999998</v>
      </c>
      <c r="J1114" s="20">
        <v>-0.48799999999999999</v>
      </c>
      <c r="K1114" s="20">
        <v>0.89839999999999998</v>
      </c>
      <c r="L1114" s="20">
        <v>0.65710000000000002</v>
      </c>
      <c r="M1114" s="20">
        <v>-0.49399999999999999</v>
      </c>
      <c r="N1114" s="20">
        <v>1.2090000000000001</v>
      </c>
      <c r="O1114" s="20">
        <v>0.8901</v>
      </c>
      <c r="P1114" s="20">
        <v>-0.53900000000000003</v>
      </c>
      <c r="Q1114" s="20">
        <v>-7.0000000000000007E-2</v>
      </c>
      <c r="R1114" s="20">
        <v>-1.2999999999999999E-2</v>
      </c>
      <c r="S1114" s="20">
        <v>1.069</v>
      </c>
      <c r="T1114" s="20">
        <v>-0.51500000000000001</v>
      </c>
      <c r="U1114" s="20">
        <v>1.3827</v>
      </c>
      <c r="V1114" s="20">
        <v>-0.33900000000000002</v>
      </c>
      <c r="W1114" s="20">
        <v>1.6812</v>
      </c>
      <c r="X1114" s="20">
        <v>-0.16900000000000001</v>
      </c>
      <c r="Y1114" s="20">
        <v>1.8759999999999999</v>
      </c>
      <c r="Z1114" s="20">
        <v>0.24</v>
      </c>
      <c r="AA1114" s="20">
        <v>2.6619999999999999</v>
      </c>
      <c r="AB1114" s="20">
        <v>1.01</v>
      </c>
    </row>
    <row r="1115" spans="1:28">
      <c r="A1115" s="2">
        <v>42439</v>
      </c>
      <c r="B1115" s="20">
        <v>0.5</v>
      </c>
      <c r="C1115" s="20">
        <v>0.25929999999999997</v>
      </c>
      <c r="D1115" s="20">
        <v>-0.63</v>
      </c>
      <c r="E1115" s="20">
        <v>0.43809999999999999</v>
      </c>
      <c r="F1115" s="20">
        <v>0.31030000000000002</v>
      </c>
      <c r="G1115" s="20">
        <v>-0.54800000000000004</v>
      </c>
      <c r="H1115" s="20">
        <v>0.63234999999999997</v>
      </c>
      <c r="I1115" s="20">
        <v>0.47770000000000001</v>
      </c>
      <c r="J1115" s="20">
        <v>-0.44500000000000001</v>
      </c>
      <c r="K1115" s="20">
        <v>0.90049999999999997</v>
      </c>
      <c r="L1115" s="20">
        <v>0.66220000000000001</v>
      </c>
      <c r="M1115" s="20">
        <v>-0.46200000000000002</v>
      </c>
      <c r="N1115" s="20">
        <v>1.2110000000000001</v>
      </c>
      <c r="O1115" s="20">
        <v>0.92649999999999999</v>
      </c>
      <c r="P1115" s="20">
        <v>-0.45300000000000001</v>
      </c>
      <c r="Q1115" s="20">
        <v>-5.1999999999999998E-2</v>
      </c>
      <c r="R1115" s="20">
        <v>1.0999999999999999E-2</v>
      </c>
      <c r="S1115" s="20">
        <v>1.1222000000000001</v>
      </c>
      <c r="T1115" s="20">
        <v>-0.42</v>
      </c>
      <c r="U1115" s="20">
        <v>1.4454</v>
      </c>
      <c r="V1115" s="20">
        <v>-0.23599999999999999</v>
      </c>
      <c r="W1115" s="20">
        <v>1.7509999999999999</v>
      </c>
      <c r="X1115" s="20">
        <v>-8.1000000000000003E-2</v>
      </c>
      <c r="Y1115" s="20">
        <v>1.9323000000000001</v>
      </c>
      <c r="Z1115" s="20">
        <v>0.30599999999999999</v>
      </c>
      <c r="AA1115" s="20">
        <v>2.6947000000000001</v>
      </c>
      <c r="AB1115" s="20">
        <v>1.069</v>
      </c>
    </row>
    <row r="1116" spans="1:28">
      <c r="A1116" s="2">
        <v>42440</v>
      </c>
      <c r="B1116" s="20">
        <v>0.5</v>
      </c>
      <c r="C1116" s="20">
        <v>0.26440000000000002</v>
      </c>
      <c r="D1116" s="20">
        <v>-0.54</v>
      </c>
      <c r="E1116" s="20">
        <v>0.43619999999999998</v>
      </c>
      <c r="F1116" s="20">
        <v>0.31540000000000001</v>
      </c>
      <c r="G1116" s="20">
        <v>-0.55100000000000005</v>
      </c>
      <c r="H1116" s="20">
        <v>0.63385000000000002</v>
      </c>
      <c r="I1116" s="20">
        <v>0.498</v>
      </c>
      <c r="J1116" s="20">
        <v>-0.48</v>
      </c>
      <c r="K1116" s="20">
        <v>0.90549999999999997</v>
      </c>
      <c r="L1116" s="20">
        <v>0.68779999999999997</v>
      </c>
      <c r="M1116" s="20">
        <v>-0.47299999999999998</v>
      </c>
      <c r="N1116" s="20">
        <v>1.2244999999999999</v>
      </c>
      <c r="O1116" s="20">
        <v>0.95540000000000003</v>
      </c>
      <c r="P1116" s="20">
        <v>-0.46600000000000003</v>
      </c>
      <c r="Q1116" s="20">
        <v>-6.0999999999999999E-2</v>
      </c>
      <c r="R1116" s="20">
        <v>-4.0000000000000001E-3</v>
      </c>
      <c r="S1116" s="20">
        <v>1.1540999999999999</v>
      </c>
      <c r="T1116" s="20">
        <v>-0.44500000000000001</v>
      </c>
      <c r="U1116" s="20">
        <v>1.4922</v>
      </c>
      <c r="V1116" s="20">
        <v>-0.27800000000000002</v>
      </c>
      <c r="W1116" s="20">
        <v>1.79</v>
      </c>
      <c r="X1116" s="20">
        <v>-0.126</v>
      </c>
      <c r="Y1116" s="20">
        <v>1.9839</v>
      </c>
      <c r="Z1116" s="20">
        <v>0.27100000000000002</v>
      </c>
      <c r="AA1116" s="20">
        <v>2.7532000000000001</v>
      </c>
      <c r="AB1116" s="20">
        <v>1.02</v>
      </c>
    </row>
    <row r="1117" spans="1:28">
      <c r="A1117" s="2">
        <v>42443</v>
      </c>
      <c r="B1117" s="20">
        <v>0.5</v>
      </c>
      <c r="C1117" s="20">
        <v>0.26440000000000002</v>
      </c>
      <c r="D1117" s="20">
        <v>-0.51400000000000001</v>
      </c>
      <c r="E1117" s="20">
        <v>0.44130000000000003</v>
      </c>
      <c r="F1117" s="20">
        <v>0.31540000000000001</v>
      </c>
      <c r="G1117" s="20">
        <v>-0.496</v>
      </c>
      <c r="H1117" s="20">
        <v>0.63954999999999995</v>
      </c>
      <c r="I1117" s="20">
        <v>0.50309999999999999</v>
      </c>
      <c r="J1117" s="20">
        <v>-0.47499999999999998</v>
      </c>
      <c r="K1117" s="20">
        <v>0.91039999999999999</v>
      </c>
      <c r="L1117" s="20">
        <v>0.68779999999999997</v>
      </c>
      <c r="M1117" s="20">
        <v>-0.47</v>
      </c>
      <c r="N1117" s="20">
        <v>1.2312000000000001</v>
      </c>
      <c r="O1117" s="20">
        <v>0.95569999999999999</v>
      </c>
      <c r="P1117" s="20">
        <v>-0.46200000000000002</v>
      </c>
      <c r="Q1117" s="20">
        <v>-6.0999999999999999E-2</v>
      </c>
      <c r="R1117" s="20">
        <v>-5.0000000000000001E-3</v>
      </c>
      <c r="S1117" s="20">
        <v>1.1435</v>
      </c>
      <c r="T1117" s="20">
        <v>-0.439</v>
      </c>
      <c r="U1117" s="20">
        <v>1.4775</v>
      </c>
      <c r="V1117" s="20">
        <v>-0.26300000000000001</v>
      </c>
      <c r="W1117" s="20">
        <v>1.7707000000000002</v>
      </c>
      <c r="X1117" s="20">
        <v>-0.115</v>
      </c>
      <c r="Y1117" s="20">
        <v>1.9592000000000001</v>
      </c>
      <c r="Z1117" s="20">
        <v>0.27900000000000003</v>
      </c>
      <c r="AA1117" s="20">
        <v>2.7317999999999998</v>
      </c>
      <c r="AB1117" s="20">
        <v>1.018</v>
      </c>
    </row>
    <row r="1118" spans="1:28">
      <c r="A1118" s="2">
        <v>42444</v>
      </c>
      <c r="B1118" s="20">
        <v>0.5</v>
      </c>
      <c r="C1118" s="20">
        <v>0.24909999999999999</v>
      </c>
      <c r="D1118" s="20">
        <v>-0.51300000000000001</v>
      </c>
      <c r="E1118" s="20">
        <v>0.44124999999999998</v>
      </c>
      <c r="F1118" s="20">
        <v>0.33069999999999999</v>
      </c>
      <c r="G1118" s="20">
        <v>-0.49099999999999999</v>
      </c>
      <c r="H1118" s="20">
        <v>0.64195000000000002</v>
      </c>
      <c r="I1118" s="20">
        <v>0.51470000000000005</v>
      </c>
      <c r="J1118" s="20">
        <v>-0.47799999999999998</v>
      </c>
      <c r="K1118" s="20">
        <v>0.9123</v>
      </c>
      <c r="L1118" s="20">
        <v>0.69289999999999996</v>
      </c>
      <c r="M1118" s="20">
        <v>-0.47199999999999998</v>
      </c>
      <c r="N1118" s="20">
        <v>1.2370000000000001</v>
      </c>
      <c r="O1118" s="20">
        <v>0.96409999999999996</v>
      </c>
      <c r="P1118" s="20">
        <v>-0.45300000000000001</v>
      </c>
      <c r="Q1118" s="20">
        <v>-2.3E-2</v>
      </c>
      <c r="R1118" s="20">
        <v>0.03</v>
      </c>
      <c r="S1118" s="20">
        <v>1.1541999999999999</v>
      </c>
      <c r="T1118" s="20">
        <v>-0.42599999999999999</v>
      </c>
      <c r="U1118" s="20">
        <v>1.4908999999999999</v>
      </c>
      <c r="V1118" s="20">
        <v>-0.24299999999999999</v>
      </c>
      <c r="W1118" s="20">
        <v>1.7829999999999999</v>
      </c>
      <c r="X1118" s="20">
        <v>-0.09</v>
      </c>
      <c r="Y1118" s="20">
        <v>1.9699</v>
      </c>
      <c r="Z1118" s="20">
        <v>0.316</v>
      </c>
      <c r="AA1118" s="20">
        <v>2.7309999999999999</v>
      </c>
      <c r="AB1118" s="20">
        <v>1.0620000000000001</v>
      </c>
    </row>
    <row r="1119" spans="1:28">
      <c r="A1119" s="2">
        <v>42445</v>
      </c>
      <c r="B1119" s="20">
        <v>0.5</v>
      </c>
      <c r="C1119" s="20">
        <v>0.26950000000000002</v>
      </c>
      <c r="D1119" s="20">
        <v>-0.52600000000000002</v>
      </c>
      <c r="E1119" s="20">
        <v>0.43990000000000001</v>
      </c>
      <c r="F1119" s="20">
        <v>0.29499999999999998</v>
      </c>
      <c r="G1119" s="20">
        <v>-0.496</v>
      </c>
      <c r="H1119" s="20">
        <v>0.63900000000000001</v>
      </c>
      <c r="I1119" s="20">
        <v>0.45850000000000002</v>
      </c>
      <c r="J1119" s="20">
        <v>-0.48299999999999998</v>
      </c>
      <c r="K1119" s="20">
        <v>0.91739999999999999</v>
      </c>
      <c r="L1119" s="20">
        <v>0.62639999999999996</v>
      </c>
      <c r="M1119" s="20">
        <v>-0.47199999999999998</v>
      </c>
      <c r="N1119" s="20">
        <v>1.2446999999999999</v>
      </c>
      <c r="O1119" s="20">
        <v>0.85499999999999998</v>
      </c>
      <c r="P1119" s="20">
        <v>-0.45300000000000001</v>
      </c>
      <c r="Q1119" s="20">
        <v>-1.6E-2</v>
      </c>
      <c r="R1119" s="20">
        <v>3.5000000000000003E-2</v>
      </c>
      <c r="S1119" s="20">
        <v>1.0371999999999999</v>
      </c>
      <c r="T1119" s="20">
        <v>-0.432</v>
      </c>
      <c r="U1119" s="20">
        <v>1.3803000000000001</v>
      </c>
      <c r="V1119" s="20">
        <v>-0.24399999999999999</v>
      </c>
      <c r="W1119" s="20">
        <v>1.6937</v>
      </c>
      <c r="X1119" s="20">
        <v>-9.0999999999999998E-2</v>
      </c>
      <c r="Y1119" s="20">
        <v>1.9081000000000001</v>
      </c>
      <c r="Z1119" s="20">
        <v>0.311</v>
      </c>
      <c r="AA1119" s="20">
        <v>2.7105000000000001</v>
      </c>
      <c r="AB1119" s="20">
        <v>1.0529999999999999</v>
      </c>
    </row>
    <row r="1120" spans="1:28">
      <c r="A1120" s="2">
        <v>42446</v>
      </c>
      <c r="B1120" s="20">
        <v>0.5</v>
      </c>
      <c r="C1120" s="20">
        <v>0.27960000000000002</v>
      </c>
      <c r="D1120" s="20">
        <v>-0.52400000000000002</v>
      </c>
      <c r="E1120" s="20">
        <v>0.43209999999999998</v>
      </c>
      <c r="F1120" s="20">
        <v>0.27979999999999999</v>
      </c>
      <c r="G1120" s="20">
        <v>-0.503</v>
      </c>
      <c r="H1120" s="20">
        <v>0.62339999999999995</v>
      </c>
      <c r="I1120" s="20">
        <v>0.45340000000000003</v>
      </c>
      <c r="J1120" s="20">
        <v>-0.48099999999999998</v>
      </c>
      <c r="K1120" s="20">
        <v>0.88829999999999998</v>
      </c>
      <c r="L1120" s="20">
        <v>0.63149999999999995</v>
      </c>
      <c r="M1120" s="20">
        <v>-0.46400000000000002</v>
      </c>
      <c r="N1120" s="20">
        <v>1.2021999999999999</v>
      </c>
      <c r="O1120" s="20">
        <v>0.86329999999999996</v>
      </c>
      <c r="P1120" s="20">
        <v>-0.47</v>
      </c>
      <c r="Q1120" s="20">
        <v>-1.7000000000000001E-2</v>
      </c>
      <c r="R1120" s="20">
        <v>3.2000000000000001E-2</v>
      </c>
      <c r="S1120" s="20">
        <v>1.0371999999999999</v>
      </c>
      <c r="T1120" s="20">
        <v>-0.45400000000000001</v>
      </c>
      <c r="U1120" s="20">
        <v>1.3721999999999999</v>
      </c>
      <c r="V1120" s="20">
        <v>-0.28599999999999998</v>
      </c>
      <c r="W1120" s="20">
        <v>1.6840999999999999</v>
      </c>
      <c r="X1120" s="20">
        <v>-0.151</v>
      </c>
      <c r="Y1120" s="20">
        <v>1.8957999999999999</v>
      </c>
      <c r="Z1120" s="20">
        <v>0.23</v>
      </c>
      <c r="AA1120" s="20">
        <v>2.6854</v>
      </c>
      <c r="AB1120" s="20">
        <v>0.94499999999999995</v>
      </c>
    </row>
    <row r="1121" spans="1:28">
      <c r="A1121" s="2">
        <v>42447</v>
      </c>
      <c r="B1121" s="20">
        <v>0.5</v>
      </c>
      <c r="C1121" s="20">
        <v>0.26440000000000002</v>
      </c>
      <c r="D1121" s="20">
        <v>-0.52400000000000002</v>
      </c>
      <c r="E1121" s="20">
        <v>0.42830000000000001</v>
      </c>
      <c r="F1121" s="20">
        <v>0.28489999999999999</v>
      </c>
      <c r="G1121" s="20">
        <v>-0.498</v>
      </c>
      <c r="H1121" s="20">
        <v>0.62429999999999997</v>
      </c>
      <c r="I1121" s="20">
        <v>0.4279</v>
      </c>
      <c r="J1121" s="20">
        <v>-0.49399999999999999</v>
      </c>
      <c r="K1121" s="20">
        <v>0.89119999999999999</v>
      </c>
      <c r="L1121" s="20">
        <v>0.60589999999999999</v>
      </c>
      <c r="M1121" s="20">
        <v>-0.47899999999999998</v>
      </c>
      <c r="N1121" s="20">
        <v>1.2114499999999999</v>
      </c>
      <c r="O1121" s="20">
        <v>0.83530000000000004</v>
      </c>
      <c r="P1121" s="20">
        <v>-0.47599999999999998</v>
      </c>
      <c r="Q1121" s="20">
        <v>-1.9E-2</v>
      </c>
      <c r="R1121" s="20">
        <v>2.4E-2</v>
      </c>
      <c r="S1121" s="20">
        <v>1</v>
      </c>
      <c r="T1121" s="20">
        <v>-0.46200000000000002</v>
      </c>
      <c r="U1121" s="20">
        <v>1.333</v>
      </c>
      <c r="V1121" s="20">
        <v>-0.29399999999999998</v>
      </c>
      <c r="W1121" s="20">
        <v>1.653</v>
      </c>
      <c r="X1121" s="20">
        <v>-0.16600000000000001</v>
      </c>
      <c r="Y1121" s="20">
        <v>1.8732</v>
      </c>
      <c r="Z1121" s="20">
        <v>0.21199999999999999</v>
      </c>
      <c r="AA1121" s="20">
        <v>2.6753</v>
      </c>
      <c r="AB1121" s="20">
        <v>0.90900000000000003</v>
      </c>
    </row>
    <row r="1122" spans="1:28">
      <c r="A1122" s="2">
        <v>42450</v>
      </c>
      <c r="B1122" s="20">
        <v>0.5</v>
      </c>
      <c r="C1122" s="20">
        <v>0.24399999999999999</v>
      </c>
      <c r="D1122" s="20">
        <v>-0.52300000000000002</v>
      </c>
      <c r="E1122" s="20">
        <v>0.43180000000000002</v>
      </c>
      <c r="F1122" s="20">
        <v>0.30009999999999998</v>
      </c>
      <c r="G1122" s="20">
        <v>-0.499</v>
      </c>
      <c r="H1122" s="20">
        <v>0.62460000000000004</v>
      </c>
      <c r="I1122" s="20">
        <v>0.433</v>
      </c>
      <c r="J1122" s="20">
        <v>-0.495</v>
      </c>
      <c r="K1122" s="20">
        <v>0.89815</v>
      </c>
      <c r="L1122" s="20">
        <v>0.61099999999999999</v>
      </c>
      <c r="M1122" s="20">
        <v>-0.46</v>
      </c>
      <c r="N1122" s="20">
        <v>1.2136499999999999</v>
      </c>
      <c r="O1122" s="20">
        <v>0.872</v>
      </c>
      <c r="P1122" s="20">
        <v>-0.47899999999999998</v>
      </c>
      <c r="Q1122" s="20">
        <v>-2.1999999999999999E-2</v>
      </c>
      <c r="R1122" s="20">
        <v>1.2999999999999999E-2</v>
      </c>
      <c r="S1122" s="20">
        <v>1.0427</v>
      </c>
      <c r="T1122" s="20">
        <v>-0.46200000000000002</v>
      </c>
      <c r="U1122" s="20">
        <v>1.3776999999999999</v>
      </c>
      <c r="V1122" s="20">
        <v>-0.29499999999999998</v>
      </c>
      <c r="W1122" s="20">
        <v>1.6964000000000001</v>
      </c>
      <c r="X1122" s="20">
        <v>-0.157</v>
      </c>
      <c r="Y1122" s="20">
        <v>1.9155</v>
      </c>
      <c r="Z1122" s="20">
        <v>0.23</v>
      </c>
      <c r="AA1122" s="20">
        <v>2.7168999999999999</v>
      </c>
      <c r="AB1122" s="20">
        <v>0.94499999999999995</v>
      </c>
    </row>
    <row r="1123" spans="1:28">
      <c r="A1123" s="2">
        <v>42451</v>
      </c>
      <c r="B1123" s="20">
        <v>0.5</v>
      </c>
      <c r="C1123" s="20">
        <v>0.24399999999999999</v>
      </c>
      <c r="D1123" s="20">
        <v>-0.53100000000000003</v>
      </c>
      <c r="E1123" s="20">
        <v>0.43149999999999999</v>
      </c>
      <c r="F1123" s="20">
        <v>0.29509999999999997</v>
      </c>
      <c r="G1123" s="20">
        <v>-0.51900000000000002</v>
      </c>
      <c r="H1123" s="20">
        <v>0.62834999999999996</v>
      </c>
      <c r="I1123" s="20">
        <v>0.442</v>
      </c>
      <c r="J1123" s="20">
        <v>-0.497</v>
      </c>
      <c r="K1123" s="20">
        <v>0.90490000000000004</v>
      </c>
      <c r="L1123" s="20">
        <v>0.61099999999999999</v>
      </c>
      <c r="M1123" s="20">
        <v>-0.45500000000000002</v>
      </c>
      <c r="N1123" s="20">
        <v>1.2243999999999999</v>
      </c>
      <c r="O1123" s="20">
        <v>0.88649999999999995</v>
      </c>
      <c r="P1123" s="20">
        <v>-0.48199999999999998</v>
      </c>
      <c r="Q1123" s="20">
        <v>-1.9E-2</v>
      </c>
      <c r="R1123" s="20">
        <v>1.7999999999999999E-2</v>
      </c>
      <c r="S1123" s="20">
        <v>1.0695000000000001</v>
      </c>
      <c r="T1123" s="20">
        <v>-0.46700000000000003</v>
      </c>
      <c r="U1123" s="20">
        <v>1.4142999999999999</v>
      </c>
      <c r="V1123" s="20">
        <v>-0.3</v>
      </c>
      <c r="W1123" s="20">
        <v>1.7328000000000001</v>
      </c>
      <c r="X1123" s="20">
        <v>-0.16800000000000001</v>
      </c>
      <c r="Y1123" s="20">
        <v>1.9403000000000001</v>
      </c>
      <c r="Z1123" s="20">
        <v>0.21099999999999999</v>
      </c>
      <c r="AA1123" s="20">
        <v>2.7223999999999999</v>
      </c>
      <c r="AB1123" s="20">
        <v>0.91</v>
      </c>
    </row>
    <row r="1124" spans="1:28">
      <c r="A1124" s="2">
        <v>42452</v>
      </c>
      <c r="B1124" s="20">
        <v>0.5</v>
      </c>
      <c r="C1124" s="20">
        <v>0.26950000000000002</v>
      </c>
      <c r="D1124" s="20">
        <v>-0.56399999999999995</v>
      </c>
      <c r="E1124" s="20">
        <v>0.433</v>
      </c>
      <c r="F1124" s="20">
        <v>0.30009999999999998</v>
      </c>
      <c r="G1124" s="20">
        <v>-0.52</v>
      </c>
      <c r="H1124" s="20">
        <v>0.63009999999999999</v>
      </c>
      <c r="I1124" s="20">
        <v>0.442</v>
      </c>
      <c r="J1124" s="20">
        <v>-0.49199999999999999</v>
      </c>
      <c r="K1124" s="20">
        <v>0.91310000000000002</v>
      </c>
      <c r="L1124" s="20">
        <v>0.60580000000000001</v>
      </c>
      <c r="M1124" s="20">
        <v>-0.46200000000000002</v>
      </c>
      <c r="N1124" s="20">
        <v>1.2374000000000001</v>
      </c>
      <c r="O1124" s="20">
        <v>0.85199999999999998</v>
      </c>
      <c r="P1124" s="20">
        <v>-0.48799999999999999</v>
      </c>
      <c r="Q1124" s="20">
        <v>-8.0000000000000002E-3</v>
      </c>
      <c r="R1124" s="20">
        <v>2.1000000000000001E-2</v>
      </c>
      <c r="S1124" s="20">
        <v>1.0266999999999999</v>
      </c>
      <c r="T1124" s="20">
        <v>-0.47299999999999998</v>
      </c>
      <c r="U1124" s="20">
        <v>1.3548</v>
      </c>
      <c r="V1124" s="20">
        <v>-0.311</v>
      </c>
      <c r="W1124" s="20">
        <v>1.6652</v>
      </c>
      <c r="X1124" s="20">
        <v>-0.18099999999999999</v>
      </c>
      <c r="Y1124" s="20">
        <v>1.8786</v>
      </c>
      <c r="Z1124" s="20">
        <v>0.19400000000000001</v>
      </c>
      <c r="AA1124" s="20">
        <v>2.6581999999999999</v>
      </c>
      <c r="AB1124" s="20">
        <v>0.89900000000000002</v>
      </c>
    </row>
    <row r="1125" spans="1:28">
      <c r="A1125" s="2">
        <v>42453</v>
      </c>
      <c r="B1125" s="20">
        <v>0.5</v>
      </c>
      <c r="C1125" s="20">
        <v>0.23899999999999999</v>
      </c>
      <c r="D1125" s="20">
        <v>-0.60399999999999998</v>
      </c>
      <c r="E1125" s="20">
        <v>0.435</v>
      </c>
      <c r="F1125" s="20">
        <v>0.27979999999999999</v>
      </c>
      <c r="G1125" s="20">
        <v>-0.52900000000000003</v>
      </c>
      <c r="H1125" s="20">
        <v>0.62860000000000005</v>
      </c>
      <c r="I1125" s="20">
        <v>0.4471</v>
      </c>
      <c r="J1125" s="20">
        <v>-0.49</v>
      </c>
      <c r="K1125" s="20">
        <v>0.91090000000000004</v>
      </c>
      <c r="L1125" s="20">
        <v>0.60580000000000001</v>
      </c>
      <c r="M1125" s="20">
        <v>-0.45500000000000002</v>
      </c>
      <c r="N1125" s="20">
        <v>1.23115</v>
      </c>
      <c r="O1125" s="20">
        <v>0.86890000000000001</v>
      </c>
      <c r="P1125" s="20">
        <v>-0.48299999999999998</v>
      </c>
      <c r="Q1125" s="20">
        <v>1.0999999999999999E-2</v>
      </c>
      <c r="R1125" s="20">
        <v>2.3E-2</v>
      </c>
      <c r="S1125" s="20">
        <v>1.0428999999999999</v>
      </c>
      <c r="T1125" s="20">
        <v>-0.47</v>
      </c>
      <c r="U1125" s="20">
        <v>1.3785000000000001</v>
      </c>
      <c r="V1125" s="20">
        <v>-0.30599999999999999</v>
      </c>
      <c r="W1125" s="20">
        <v>1.6896</v>
      </c>
      <c r="X1125" s="20">
        <v>-0.186</v>
      </c>
      <c r="Y1125" s="20">
        <v>1.9</v>
      </c>
      <c r="Z1125" s="20">
        <v>0.18</v>
      </c>
      <c r="AA1125" s="20">
        <v>2.673</v>
      </c>
      <c r="AB1125" s="20">
        <v>0.86799999999999999</v>
      </c>
    </row>
    <row r="1126" spans="1:28">
      <c r="A1126" s="2">
        <v>42454</v>
      </c>
      <c r="B1126" s="20">
        <v>0.5</v>
      </c>
      <c r="C1126" s="20">
        <v>0.23899999999999999</v>
      </c>
      <c r="D1126" s="20">
        <v>-0.60399999999999998</v>
      </c>
      <c r="E1126" s="20">
        <v>0.435</v>
      </c>
      <c r="F1126" s="20">
        <v>0.27979999999999999</v>
      </c>
      <c r="G1126" s="20">
        <v>-0.52900000000000003</v>
      </c>
      <c r="H1126" s="20">
        <v>0.62860000000000005</v>
      </c>
      <c r="I1126" s="20">
        <v>0.4471</v>
      </c>
      <c r="J1126" s="20">
        <v>-0.49</v>
      </c>
      <c r="K1126" s="20">
        <v>0.91090000000000004</v>
      </c>
      <c r="L1126" s="20">
        <v>0.60580000000000001</v>
      </c>
      <c r="M1126" s="20">
        <v>-0.45500000000000002</v>
      </c>
      <c r="N1126" s="20">
        <v>1.23115</v>
      </c>
      <c r="O1126" s="20">
        <v>0.86890000000000001</v>
      </c>
      <c r="P1126" s="20">
        <v>-0.48299999999999998</v>
      </c>
      <c r="Q1126" s="20">
        <v>1.0999999999999999E-2</v>
      </c>
      <c r="R1126" s="20">
        <v>2.3E-2</v>
      </c>
      <c r="S1126" s="20">
        <v>1.0428999999999999</v>
      </c>
      <c r="T1126" s="20">
        <v>-0.47</v>
      </c>
      <c r="U1126" s="20">
        <v>1.3785000000000001</v>
      </c>
      <c r="V1126" s="20">
        <v>-0.30599999999999999</v>
      </c>
      <c r="W1126" s="20">
        <v>1.6896</v>
      </c>
      <c r="X1126" s="20">
        <v>-0.186</v>
      </c>
      <c r="Y1126" s="20">
        <v>1.9</v>
      </c>
      <c r="Z1126" s="20">
        <v>0.18</v>
      </c>
      <c r="AA1126" s="20">
        <v>2.673</v>
      </c>
      <c r="AB1126" s="20">
        <v>0.86799999999999999</v>
      </c>
    </row>
    <row r="1127" spans="1:28">
      <c r="A1127" s="2">
        <v>42457</v>
      </c>
      <c r="B1127" s="20">
        <v>0.5</v>
      </c>
      <c r="C1127" s="20">
        <v>0.1678</v>
      </c>
      <c r="D1127" s="20">
        <v>-0.60399999999999998</v>
      </c>
      <c r="E1127" s="20">
        <v>0.435</v>
      </c>
      <c r="F1127" s="20">
        <v>0.26450000000000001</v>
      </c>
      <c r="G1127" s="20">
        <v>-0.52900000000000003</v>
      </c>
      <c r="H1127" s="20">
        <v>0.62860000000000005</v>
      </c>
      <c r="I1127" s="20">
        <v>0.45219999999999999</v>
      </c>
      <c r="J1127" s="20">
        <v>-0.49</v>
      </c>
      <c r="K1127" s="20">
        <v>0.91090000000000004</v>
      </c>
      <c r="L1127" s="20">
        <v>0.61599999999999999</v>
      </c>
      <c r="M1127" s="20">
        <v>-0.45500000000000002</v>
      </c>
      <c r="N1127" s="20">
        <v>1.23115</v>
      </c>
      <c r="O1127" s="20">
        <v>0.86499999999999999</v>
      </c>
      <c r="P1127" s="20">
        <v>-0.48299999999999998</v>
      </c>
      <c r="Q1127" s="20">
        <v>1.0999999999999999E-2</v>
      </c>
      <c r="R1127" s="20">
        <v>2.3E-2</v>
      </c>
      <c r="S1127" s="20">
        <v>1.0348999999999999</v>
      </c>
      <c r="T1127" s="20">
        <v>-0.47</v>
      </c>
      <c r="U1127" s="20">
        <v>1.3637000000000001</v>
      </c>
      <c r="V1127" s="20">
        <v>-0.30599999999999999</v>
      </c>
      <c r="W1127" s="20">
        <v>1.6752</v>
      </c>
      <c r="X1127" s="20">
        <v>-0.186</v>
      </c>
      <c r="Y1127" s="20">
        <v>1.8860000000000001</v>
      </c>
      <c r="Z1127" s="20">
        <v>0.18</v>
      </c>
      <c r="AA1127" s="20">
        <v>2.6566999999999998</v>
      </c>
      <c r="AB1127" s="20">
        <v>0.86799999999999999</v>
      </c>
    </row>
    <row r="1128" spans="1:28">
      <c r="A1128" s="2">
        <v>42458</v>
      </c>
      <c r="B1128" s="20">
        <v>0.5</v>
      </c>
      <c r="C1128" s="20">
        <v>0.12709999999999999</v>
      </c>
      <c r="D1128" s="20">
        <v>-0.59499999999999997</v>
      </c>
      <c r="E1128" s="20">
        <v>0.43290000000000001</v>
      </c>
      <c r="F1128" s="20">
        <v>0.2238</v>
      </c>
      <c r="G1128" s="20">
        <v>-0.53500000000000003</v>
      </c>
      <c r="H1128" s="20">
        <v>0.63085000000000002</v>
      </c>
      <c r="I1128" s="20">
        <v>0.43180000000000002</v>
      </c>
      <c r="J1128" s="20">
        <v>-0.49299999999999999</v>
      </c>
      <c r="K1128" s="20">
        <v>0.91390000000000005</v>
      </c>
      <c r="L1128" s="20">
        <v>0.58020000000000005</v>
      </c>
      <c r="M1128" s="20">
        <v>-0.47099999999999997</v>
      </c>
      <c r="N1128" s="20">
        <v>1.23865</v>
      </c>
      <c r="O1128" s="20">
        <v>0.7843</v>
      </c>
      <c r="P1128" s="20">
        <v>-0.499</v>
      </c>
      <c r="Q1128" s="20">
        <v>-8.0000000000000002E-3</v>
      </c>
      <c r="R1128" s="20">
        <v>5.0000000000000001E-3</v>
      </c>
      <c r="S1128" s="20">
        <v>0.93559999999999999</v>
      </c>
      <c r="T1128" s="20">
        <v>-0.49099999999999999</v>
      </c>
      <c r="U1128" s="20">
        <v>1.2696000000000001</v>
      </c>
      <c r="V1128" s="20">
        <v>-0.34699999999999998</v>
      </c>
      <c r="W1128" s="20">
        <v>1.5836999999999999</v>
      </c>
      <c r="X1128" s="20">
        <v>-0.22700000000000001</v>
      </c>
      <c r="Y1128" s="20">
        <v>1.8035000000000001</v>
      </c>
      <c r="Z1128" s="20">
        <v>0.13700000000000001</v>
      </c>
      <c r="AA1128" s="20">
        <v>2.5996000000000001</v>
      </c>
      <c r="AB1128" s="20">
        <v>0.81200000000000006</v>
      </c>
    </row>
    <row r="1129" spans="1:28">
      <c r="A1129" s="2">
        <v>42459</v>
      </c>
      <c r="B1129" s="20">
        <v>0.5</v>
      </c>
      <c r="C1129" s="20">
        <v>0.1169</v>
      </c>
      <c r="D1129" s="20">
        <v>-0.63</v>
      </c>
      <c r="E1129" s="20">
        <v>0.434</v>
      </c>
      <c r="F1129" s="20">
        <v>0.1933</v>
      </c>
      <c r="G1129" s="20">
        <v>-0.52900000000000003</v>
      </c>
      <c r="H1129" s="20">
        <v>0.62509999999999999</v>
      </c>
      <c r="I1129" s="20">
        <v>0.3911</v>
      </c>
      <c r="J1129" s="20">
        <v>-0.5</v>
      </c>
      <c r="K1129" s="20">
        <v>0.89890000000000003</v>
      </c>
      <c r="L1129" s="20">
        <v>0.60470000000000002</v>
      </c>
      <c r="M1129" s="20">
        <v>-0.45800000000000002</v>
      </c>
      <c r="N1129" s="20">
        <v>1.2141500000000001</v>
      </c>
      <c r="O1129" s="20">
        <v>0.75670000000000004</v>
      </c>
      <c r="P1129" s="20">
        <v>-0.49</v>
      </c>
      <c r="Q1129" s="20">
        <v>-1.2999999999999999E-2</v>
      </c>
      <c r="R1129" s="20">
        <v>-1E-3</v>
      </c>
      <c r="S1129" s="20">
        <v>0.89800000000000002</v>
      </c>
      <c r="T1129" s="20">
        <v>-0.48399999999999999</v>
      </c>
      <c r="U1129" s="20">
        <v>1.2581</v>
      </c>
      <c r="V1129" s="20">
        <v>-0.33100000000000002</v>
      </c>
      <c r="W1129" s="20">
        <v>1.5813000000000001</v>
      </c>
      <c r="X1129" s="20">
        <v>-0.21099999999999999</v>
      </c>
      <c r="Y1129" s="20">
        <v>1.8228</v>
      </c>
      <c r="Z1129" s="20">
        <v>0.156</v>
      </c>
      <c r="AA1129" s="20">
        <v>2.6528</v>
      </c>
      <c r="AB1129" s="20">
        <v>0.83899999999999997</v>
      </c>
    </row>
    <row r="1130" spans="1:28">
      <c r="A1130" s="2">
        <v>42460</v>
      </c>
      <c r="B1130" s="20">
        <v>0.5</v>
      </c>
      <c r="C1130" s="20">
        <v>0.1678</v>
      </c>
      <c r="D1130" s="20">
        <v>-0.64</v>
      </c>
      <c r="E1130" s="20">
        <v>0.43725000000000003</v>
      </c>
      <c r="F1130" s="20">
        <v>0.1983</v>
      </c>
      <c r="G1130" s="20">
        <v>-0.55600000000000005</v>
      </c>
      <c r="H1130" s="20">
        <v>0.62860000000000005</v>
      </c>
      <c r="I1130" s="20">
        <v>0.37580000000000002</v>
      </c>
      <c r="J1130" s="20">
        <v>-0.49099999999999999</v>
      </c>
      <c r="K1130" s="20">
        <v>0.89970000000000006</v>
      </c>
      <c r="L1130" s="20">
        <v>0.58040000000000003</v>
      </c>
      <c r="M1130" s="20">
        <v>-0.45300000000000001</v>
      </c>
      <c r="N1130" s="20">
        <v>1.2103999999999999</v>
      </c>
      <c r="O1130" s="20">
        <v>0.72109999999999996</v>
      </c>
      <c r="P1130" s="20">
        <v>-0.48699999999999999</v>
      </c>
      <c r="Q1130" s="20">
        <v>-2.1999999999999999E-2</v>
      </c>
      <c r="R1130" s="20">
        <v>-5.0000000000000001E-3</v>
      </c>
      <c r="S1130" s="20">
        <v>0.85240000000000005</v>
      </c>
      <c r="T1130" s="20">
        <v>-0.48</v>
      </c>
      <c r="U1130" s="20">
        <v>1.2048000000000001</v>
      </c>
      <c r="V1130" s="20">
        <v>-0.32800000000000001</v>
      </c>
      <c r="W1130" s="20">
        <v>1.5331000000000001</v>
      </c>
      <c r="X1130" s="20">
        <v>-0.20899999999999999</v>
      </c>
      <c r="Y1130" s="20">
        <v>1.7686999999999999</v>
      </c>
      <c r="Z1130" s="20">
        <v>0.153</v>
      </c>
      <c r="AA1130" s="20">
        <v>2.6118999999999999</v>
      </c>
      <c r="AB1130" s="20">
        <v>0.82899999999999996</v>
      </c>
    </row>
    <row r="1131" spans="1:28">
      <c r="A1131" s="2">
        <v>42461</v>
      </c>
      <c r="B1131" s="20">
        <v>0.5</v>
      </c>
      <c r="C1131" s="20">
        <v>0.183</v>
      </c>
      <c r="D1131" s="20">
        <v>-0.69699999999999995</v>
      </c>
      <c r="E1131" s="20">
        <v>0.43735000000000002</v>
      </c>
      <c r="F1131" s="20">
        <v>0.2238</v>
      </c>
      <c r="G1131" s="20">
        <v>-0.55800000000000005</v>
      </c>
      <c r="H1131" s="20">
        <v>0.62909999999999999</v>
      </c>
      <c r="I1131" s="20">
        <v>0.38090000000000002</v>
      </c>
      <c r="J1131" s="20">
        <v>-0.502</v>
      </c>
      <c r="K1131" s="20">
        <v>0.90110000000000001</v>
      </c>
      <c r="L1131" s="20">
        <v>0.59570000000000001</v>
      </c>
      <c r="M1131" s="20">
        <v>-0.45300000000000001</v>
      </c>
      <c r="N1131" s="20">
        <v>1.2134</v>
      </c>
      <c r="O1131" s="20">
        <v>0.72240000000000004</v>
      </c>
      <c r="P1131" s="20">
        <v>-0.48199999999999998</v>
      </c>
      <c r="Q1131" s="20">
        <v>-3.3000000000000002E-2</v>
      </c>
      <c r="R1131" s="20">
        <v>-1.2E-2</v>
      </c>
      <c r="S1131" s="20">
        <v>0.85729999999999995</v>
      </c>
      <c r="T1131" s="20">
        <v>-0.48</v>
      </c>
      <c r="U1131" s="20">
        <v>1.2143999999999999</v>
      </c>
      <c r="V1131" s="20">
        <v>-0.33300000000000002</v>
      </c>
      <c r="W1131" s="20">
        <v>1.5402</v>
      </c>
      <c r="X1131" s="20">
        <v>-0.22</v>
      </c>
      <c r="Y1131" s="20">
        <v>1.7705</v>
      </c>
      <c r="Z1131" s="20">
        <v>0.13400000000000001</v>
      </c>
      <c r="AA1131" s="20">
        <v>2.5996999999999999</v>
      </c>
      <c r="AB1131" s="20">
        <v>0.78200000000000003</v>
      </c>
    </row>
    <row r="1132" spans="1:28">
      <c r="A1132" s="2">
        <v>42464</v>
      </c>
      <c r="B1132" s="20">
        <v>0.5</v>
      </c>
      <c r="C1132" s="20">
        <v>0.183</v>
      </c>
      <c r="D1132" s="20">
        <v>-0.69399999999999995</v>
      </c>
      <c r="E1132" s="20">
        <v>0.44019999999999998</v>
      </c>
      <c r="F1132" s="20">
        <v>0.1933</v>
      </c>
      <c r="G1132" s="20">
        <v>-0.56100000000000005</v>
      </c>
      <c r="H1132" s="20">
        <v>0.63009999999999999</v>
      </c>
      <c r="I1132" s="20">
        <v>0.33</v>
      </c>
      <c r="J1132" s="20">
        <v>-0.50800000000000001</v>
      </c>
      <c r="K1132" s="20">
        <v>0.90410000000000001</v>
      </c>
      <c r="L1132" s="20">
        <v>0.58040000000000003</v>
      </c>
      <c r="M1132" s="20">
        <v>-0.45500000000000002</v>
      </c>
      <c r="N1132" s="20">
        <v>1.2215</v>
      </c>
      <c r="O1132" s="20">
        <v>0.73609999999999998</v>
      </c>
      <c r="P1132" s="20">
        <v>-0.47499999999999998</v>
      </c>
      <c r="Q1132" s="20">
        <v>-2.5999999999999999E-2</v>
      </c>
      <c r="R1132" s="20">
        <v>-0.01</v>
      </c>
      <c r="S1132" s="20">
        <v>0.86519999999999997</v>
      </c>
      <c r="T1132" s="20">
        <v>-0.47899999999999998</v>
      </c>
      <c r="U1132" s="20">
        <v>1.2046999999999999</v>
      </c>
      <c r="V1132" s="20">
        <v>-0.33500000000000002</v>
      </c>
      <c r="W1132" s="20">
        <v>1.526</v>
      </c>
      <c r="X1132" s="20">
        <v>-0.224</v>
      </c>
      <c r="Y1132" s="20">
        <v>1.7618</v>
      </c>
      <c r="Z1132" s="20">
        <v>0.13100000000000001</v>
      </c>
      <c r="AA1132" s="20">
        <v>2.5966</v>
      </c>
      <c r="AB1132" s="20">
        <v>0.76900000000000002</v>
      </c>
    </row>
    <row r="1133" spans="1:28">
      <c r="A1133" s="2">
        <v>42465</v>
      </c>
      <c r="B1133" s="20">
        <v>0.5</v>
      </c>
      <c r="C1133" s="20">
        <v>0.183</v>
      </c>
      <c r="D1133" s="20">
        <v>-0.69</v>
      </c>
      <c r="E1133" s="20">
        <v>0.4385</v>
      </c>
      <c r="F1133" s="20">
        <v>0.21360000000000001</v>
      </c>
      <c r="G1133" s="20">
        <v>-0.55400000000000005</v>
      </c>
      <c r="H1133" s="20">
        <v>0.62660000000000005</v>
      </c>
      <c r="I1133" s="20">
        <v>0.35039999999999999</v>
      </c>
      <c r="J1133" s="20">
        <v>-0.50700000000000001</v>
      </c>
      <c r="K1133" s="20">
        <v>0.89190000000000003</v>
      </c>
      <c r="L1133" s="20">
        <v>0.54969999999999997</v>
      </c>
      <c r="M1133" s="20">
        <v>-0.45800000000000002</v>
      </c>
      <c r="N1133" s="20">
        <v>1.2053</v>
      </c>
      <c r="O1133" s="20">
        <v>0.72</v>
      </c>
      <c r="P1133" s="20">
        <v>-0.48599999999999999</v>
      </c>
      <c r="Q1133" s="20">
        <v>-0.01</v>
      </c>
      <c r="R1133" s="20">
        <v>2E-3</v>
      </c>
      <c r="S1133" s="20">
        <v>0.84630000000000005</v>
      </c>
      <c r="T1133" s="20">
        <v>-0.49399999999999999</v>
      </c>
      <c r="U1133" s="20">
        <v>1.1755</v>
      </c>
      <c r="V1133" s="20">
        <v>-0.35699999999999998</v>
      </c>
      <c r="W1133" s="20">
        <v>1.4904999999999999</v>
      </c>
      <c r="X1133" s="20">
        <v>-0.251</v>
      </c>
      <c r="Y1133" s="20">
        <v>1.7201</v>
      </c>
      <c r="Z1133" s="20">
        <v>9.8000000000000004E-2</v>
      </c>
      <c r="AA1133" s="20">
        <v>2.5442</v>
      </c>
      <c r="AB1133" s="20">
        <v>0.72499999999999998</v>
      </c>
    </row>
    <row r="1134" spans="1:28">
      <c r="A1134" s="2">
        <v>42466</v>
      </c>
      <c r="B1134" s="20">
        <v>0.5</v>
      </c>
      <c r="C1134" s="20">
        <v>0.18809999999999999</v>
      </c>
      <c r="D1134" s="20">
        <v>-0.75600000000000001</v>
      </c>
      <c r="E1134" s="20">
        <v>0.439</v>
      </c>
      <c r="F1134" s="20">
        <v>0.22889999999999999</v>
      </c>
      <c r="G1134" s="20">
        <v>-0.59599999999999997</v>
      </c>
      <c r="H1134" s="20">
        <v>0.63060000000000005</v>
      </c>
      <c r="I1134" s="20">
        <v>0.35039999999999999</v>
      </c>
      <c r="J1134" s="20">
        <v>-0.53200000000000003</v>
      </c>
      <c r="K1134" s="20">
        <v>0.8972</v>
      </c>
      <c r="L1134" s="20">
        <v>0.54459999999999997</v>
      </c>
      <c r="M1134" s="20">
        <v>-0.47899999999999998</v>
      </c>
      <c r="N1134" s="20">
        <v>1.2116</v>
      </c>
      <c r="O1134" s="20">
        <v>0.73170000000000002</v>
      </c>
      <c r="P1134" s="20">
        <v>-0.48899999999999999</v>
      </c>
      <c r="Q1134" s="20">
        <v>-7.0000000000000001E-3</v>
      </c>
      <c r="R1134" s="20">
        <v>7.0000000000000001E-3</v>
      </c>
      <c r="S1134" s="20">
        <v>0.86229999999999996</v>
      </c>
      <c r="T1134" s="20">
        <v>-0.49399999999999999</v>
      </c>
      <c r="U1134" s="20">
        <v>1.1980999999999999</v>
      </c>
      <c r="V1134" s="20">
        <v>-0.35899999999999999</v>
      </c>
      <c r="W1134" s="20">
        <v>1.5142</v>
      </c>
      <c r="X1134" s="20">
        <v>-0.24299999999999999</v>
      </c>
      <c r="Y1134" s="20">
        <v>1.7549000000000001</v>
      </c>
      <c r="Z1134" s="20">
        <v>0.11899999999999999</v>
      </c>
      <c r="AA1134" s="20">
        <v>2.5844</v>
      </c>
      <c r="AB1134" s="20">
        <v>0.76200000000000001</v>
      </c>
    </row>
    <row r="1135" spans="1:28">
      <c r="A1135" s="2">
        <v>42467</v>
      </c>
      <c r="B1135" s="20">
        <v>0.5</v>
      </c>
      <c r="C1135" s="20">
        <v>0.19320000000000001</v>
      </c>
      <c r="D1135" s="20">
        <v>-0.63</v>
      </c>
      <c r="E1135" s="20">
        <v>0.43645</v>
      </c>
      <c r="F1135" s="20">
        <v>0.22889999999999999</v>
      </c>
      <c r="G1135" s="20">
        <v>-0.59599999999999997</v>
      </c>
      <c r="H1135" s="20">
        <v>0.62880000000000003</v>
      </c>
      <c r="I1135" s="20">
        <v>0.3402</v>
      </c>
      <c r="J1135" s="20">
        <v>-0.53100000000000003</v>
      </c>
      <c r="K1135" s="20">
        <v>0.89464999999999995</v>
      </c>
      <c r="L1135" s="20">
        <v>0.51390000000000002</v>
      </c>
      <c r="M1135" s="20">
        <v>-0.48099999999999998</v>
      </c>
      <c r="N1135" s="20">
        <v>1.2055500000000001</v>
      </c>
      <c r="O1135" s="20">
        <v>0.68779999999999997</v>
      </c>
      <c r="P1135" s="20">
        <v>-0.50900000000000001</v>
      </c>
      <c r="Q1135" s="20">
        <v>3.5999999999999997E-2</v>
      </c>
      <c r="R1135" s="20">
        <v>5.8000000000000003E-2</v>
      </c>
      <c r="S1135" s="20">
        <v>0.81640000000000001</v>
      </c>
      <c r="T1135" s="20">
        <v>-0.51</v>
      </c>
      <c r="U1135" s="20">
        <v>1.1367</v>
      </c>
      <c r="V1135" s="20">
        <v>-0.38600000000000001</v>
      </c>
      <c r="W1135" s="20">
        <v>1.448</v>
      </c>
      <c r="X1135" s="20">
        <v>-0.27200000000000002</v>
      </c>
      <c r="Y1135" s="20">
        <v>1.6888999999999998</v>
      </c>
      <c r="Z1135" s="20">
        <v>8.8999999999999996E-2</v>
      </c>
      <c r="AA1135" s="20">
        <v>2.5148999999999999</v>
      </c>
      <c r="AB1135" s="20">
        <v>0.71699999999999997</v>
      </c>
    </row>
    <row r="1136" spans="1:28">
      <c r="A1136" s="2">
        <v>42468</v>
      </c>
      <c r="B1136" s="20">
        <v>0.5</v>
      </c>
      <c r="C1136" s="20">
        <v>0.18809999999999999</v>
      </c>
      <c r="D1136" s="20">
        <v>-0.9</v>
      </c>
      <c r="E1136" s="20">
        <v>0.43469999999999998</v>
      </c>
      <c r="F1136" s="20">
        <v>0.2238</v>
      </c>
      <c r="G1136" s="20">
        <v>-0.60399999999999998</v>
      </c>
      <c r="H1136" s="20">
        <v>0.63080000000000003</v>
      </c>
      <c r="I1136" s="20">
        <v>0.33510000000000001</v>
      </c>
      <c r="J1136" s="20">
        <v>-0.53400000000000003</v>
      </c>
      <c r="K1136" s="20">
        <v>0.89490000000000003</v>
      </c>
      <c r="L1136" s="20">
        <v>0.51390000000000002</v>
      </c>
      <c r="M1136" s="20">
        <v>-0.501</v>
      </c>
      <c r="N1136" s="20">
        <v>1.20455</v>
      </c>
      <c r="O1136" s="20">
        <v>0.69499999999999995</v>
      </c>
      <c r="P1136" s="20">
        <v>-0.51500000000000001</v>
      </c>
      <c r="Q1136" s="20">
        <v>5.0000000000000001E-3</v>
      </c>
      <c r="R1136" s="20">
        <v>2.1000000000000001E-2</v>
      </c>
      <c r="S1136" s="20">
        <v>0.82669999999999999</v>
      </c>
      <c r="T1136" s="20">
        <v>-0.51600000000000001</v>
      </c>
      <c r="U1136" s="20">
        <v>1.151</v>
      </c>
      <c r="V1136" s="20">
        <v>-0.39</v>
      </c>
      <c r="W1136" s="20">
        <v>1.4692000000000001</v>
      </c>
      <c r="X1136" s="20">
        <v>-0.27100000000000002</v>
      </c>
      <c r="Y1136" s="20">
        <v>1.7166999999999999</v>
      </c>
      <c r="Z1136" s="20">
        <v>9.5000000000000001E-2</v>
      </c>
      <c r="AA1136" s="20">
        <v>2.5525000000000002</v>
      </c>
      <c r="AB1136" s="20">
        <v>0.75</v>
      </c>
    </row>
    <row r="1137" spans="1:28">
      <c r="A1137" s="2">
        <v>42471</v>
      </c>
      <c r="B1137" s="20">
        <v>0.5</v>
      </c>
      <c r="C1137" s="20">
        <v>0.1983</v>
      </c>
      <c r="D1137" s="20">
        <v>-0.67800000000000005</v>
      </c>
      <c r="E1137" s="20">
        <v>0.43590000000000001</v>
      </c>
      <c r="F1137" s="20">
        <v>0.21360000000000001</v>
      </c>
      <c r="G1137" s="20">
        <v>-0.56100000000000005</v>
      </c>
      <c r="H1137" s="20">
        <v>0.62985000000000002</v>
      </c>
      <c r="I1137" s="20">
        <v>0.32500000000000001</v>
      </c>
      <c r="J1137" s="20">
        <v>-0.52</v>
      </c>
      <c r="K1137" s="20">
        <v>0.89639999999999997</v>
      </c>
      <c r="L1137" s="20">
        <v>0.50880000000000003</v>
      </c>
      <c r="M1137" s="20">
        <v>-0.5</v>
      </c>
      <c r="N1137" s="20">
        <v>1.2075499999999999</v>
      </c>
      <c r="O1137" s="20">
        <v>0.69869999999999999</v>
      </c>
      <c r="P1137" s="20">
        <v>-0.52100000000000002</v>
      </c>
      <c r="Q1137" s="20">
        <v>-8.9999999999999993E-3</v>
      </c>
      <c r="R1137" s="20">
        <v>3.0000000000000001E-3</v>
      </c>
      <c r="S1137" s="20">
        <v>0.83189999999999997</v>
      </c>
      <c r="T1137" s="20">
        <v>-0.52100000000000002</v>
      </c>
      <c r="U1137" s="20">
        <v>1.1575</v>
      </c>
      <c r="V1137" s="20">
        <v>-0.39500000000000002</v>
      </c>
      <c r="W1137" s="20">
        <v>1.4762999999999999</v>
      </c>
      <c r="X1137" s="20">
        <v>-0.26500000000000001</v>
      </c>
      <c r="Y1137" s="20">
        <v>1.7254</v>
      </c>
      <c r="Z1137" s="20">
        <v>0.111</v>
      </c>
      <c r="AA1137" s="20">
        <v>2.5615999999999999</v>
      </c>
      <c r="AB1137" s="20">
        <v>0.79800000000000004</v>
      </c>
    </row>
    <row r="1138" spans="1:28">
      <c r="A1138" s="2">
        <v>42472</v>
      </c>
      <c r="B1138" s="20">
        <v>0.5</v>
      </c>
      <c r="C1138" s="20">
        <v>0.2034</v>
      </c>
      <c r="D1138" s="20">
        <v>-0.67200000000000004</v>
      </c>
      <c r="E1138" s="20">
        <v>0.43714999999999998</v>
      </c>
      <c r="F1138" s="20">
        <v>0.2238</v>
      </c>
      <c r="G1138" s="20">
        <v>-0.55900000000000005</v>
      </c>
      <c r="H1138" s="20">
        <v>0.62960000000000005</v>
      </c>
      <c r="I1138" s="20">
        <v>0.3463</v>
      </c>
      <c r="J1138" s="20">
        <v>-0.51700000000000002</v>
      </c>
      <c r="K1138" s="20">
        <v>0.89415</v>
      </c>
      <c r="L1138" s="20">
        <v>0.52410000000000001</v>
      </c>
      <c r="M1138" s="20">
        <v>-0.51500000000000001</v>
      </c>
      <c r="N1138" s="20">
        <v>1.20905</v>
      </c>
      <c r="O1138" s="20">
        <v>0.73850000000000005</v>
      </c>
      <c r="P1138" s="20">
        <v>-0.51400000000000001</v>
      </c>
      <c r="Q1138" s="20">
        <v>1E-3</v>
      </c>
      <c r="R1138" s="20">
        <v>-5.0000000000000001E-3</v>
      </c>
      <c r="S1138" s="20">
        <v>0.87509999999999999</v>
      </c>
      <c r="T1138" s="20">
        <v>-0.50900000000000001</v>
      </c>
      <c r="U1138" s="20">
        <v>1.2109000000000001</v>
      </c>
      <c r="V1138" s="20">
        <v>-0.36799999999999999</v>
      </c>
      <c r="W1138" s="20">
        <v>1.5308000000000002</v>
      </c>
      <c r="X1138" s="20">
        <v>-0.224</v>
      </c>
      <c r="Y1138" s="20">
        <v>1.7761</v>
      </c>
      <c r="Z1138" s="20">
        <v>0.16500000000000001</v>
      </c>
      <c r="AA1138" s="20">
        <v>2.5989</v>
      </c>
      <c r="AB1138" s="20">
        <v>0.873</v>
      </c>
    </row>
    <row r="1139" spans="1:28">
      <c r="A1139" s="2">
        <v>42473</v>
      </c>
      <c r="B1139" s="20">
        <v>0.5</v>
      </c>
      <c r="C1139" s="20">
        <v>0.2084</v>
      </c>
      <c r="D1139" s="20">
        <v>-0.65400000000000003</v>
      </c>
      <c r="E1139" s="20">
        <v>0.43275000000000002</v>
      </c>
      <c r="F1139" s="20">
        <v>0.2238</v>
      </c>
      <c r="G1139" s="20">
        <v>-0.56100000000000005</v>
      </c>
      <c r="H1139" s="20">
        <v>0.62834999999999996</v>
      </c>
      <c r="I1139" s="20">
        <v>0.3463</v>
      </c>
      <c r="J1139" s="20">
        <v>-0.51400000000000001</v>
      </c>
      <c r="K1139" s="20">
        <v>0.89915</v>
      </c>
      <c r="L1139" s="20">
        <v>0.52410000000000001</v>
      </c>
      <c r="M1139" s="20">
        <v>-0.51900000000000002</v>
      </c>
      <c r="N1139" s="20">
        <v>1.2175499999999999</v>
      </c>
      <c r="O1139" s="20">
        <v>0.74639999999999995</v>
      </c>
      <c r="P1139" s="20">
        <v>-0.51700000000000002</v>
      </c>
      <c r="Q1139" s="20">
        <v>-1.0999999999999999E-2</v>
      </c>
      <c r="R1139" s="20">
        <v>-2.1999999999999999E-2</v>
      </c>
      <c r="S1139" s="20">
        <v>0.89880000000000004</v>
      </c>
      <c r="T1139" s="20">
        <v>-0.51400000000000001</v>
      </c>
      <c r="U1139" s="20">
        <v>1.2124999999999999</v>
      </c>
      <c r="V1139" s="20">
        <v>-0.38100000000000001</v>
      </c>
      <c r="W1139" s="20">
        <v>1.5285</v>
      </c>
      <c r="X1139" s="20">
        <v>-0.247</v>
      </c>
      <c r="Y1139" s="20">
        <v>1.7639</v>
      </c>
      <c r="Z1139" s="20">
        <v>0.128</v>
      </c>
      <c r="AA1139" s="20">
        <v>2.5836999999999999</v>
      </c>
      <c r="AB1139" s="20">
        <v>0.81599999999999995</v>
      </c>
    </row>
    <row r="1140" spans="1:28">
      <c r="A1140" s="2">
        <v>42474</v>
      </c>
      <c r="B1140" s="20">
        <v>0.5</v>
      </c>
      <c r="C1140" s="20">
        <v>0.2084</v>
      </c>
      <c r="D1140" s="20">
        <v>-0.69</v>
      </c>
      <c r="E1140" s="20">
        <v>0.43625000000000003</v>
      </c>
      <c r="F1140" s="20">
        <v>0.21870000000000001</v>
      </c>
      <c r="G1140" s="20">
        <v>-0.56000000000000005</v>
      </c>
      <c r="H1140" s="20">
        <v>0.63285000000000002</v>
      </c>
      <c r="I1140" s="20">
        <v>0.36159999999999998</v>
      </c>
      <c r="J1140" s="20">
        <v>-0.51</v>
      </c>
      <c r="K1140" s="20">
        <v>0.90239999999999998</v>
      </c>
      <c r="L1140" s="20">
        <v>0.5292</v>
      </c>
      <c r="M1140" s="20">
        <v>-0.50900000000000001</v>
      </c>
      <c r="N1140" s="20">
        <v>1.2208000000000001</v>
      </c>
      <c r="O1140" s="20">
        <v>0.76629999999999998</v>
      </c>
      <c r="P1140" s="20">
        <v>-0.504</v>
      </c>
      <c r="Q1140" s="20">
        <v>-2E-3</v>
      </c>
      <c r="R1140" s="20">
        <v>-1.4999999999999999E-2</v>
      </c>
      <c r="S1140" s="20">
        <v>0.9173</v>
      </c>
      <c r="T1140" s="20">
        <v>-0.498</v>
      </c>
      <c r="U1140" s="20">
        <v>1.25</v>
      </c>
      <c r="V1140" s="20">
        <v>-0.35499999999999998</v>
      </c>
      <c r="W1140" s="20">
        <v>1.5666</v>
      </c>
      <c r="X1140" s="20">
        <v>-0.214</v>
      </c>
      <c r="Y1140" s="20">
        <v>1.7919</v>
      </c>
      <c r="Z1140" s="20">
        <v>0.16700000000000001</v>
      </c>
      <c r="AA1140" s="20">
        <v>2.6005000000000003</v>
      </c>
      <c r="AB1140" s="20">
        <v>0.85</v>
      </c>
    </row>
    <row r="1141" spans="1:28">
      <c r="A1141" s="2">
        <v>42475</v>
      </c>
      <c r="B1141" s="20">
        <v>0.5</v>
      </c>
      <c r="C1141" s="20">
        <v>0.183</v>
      </c>
      <c r="D1141" s="20">
        <v>-0.68899999999999995</v>
      </c>
      <c r="E1141" s="20">
        <v>0.43625000000000003</v>
      </c>
      <c r="F1141" s="20">
        <v>0.21870000000000001</v>
      </c>
      <c r="G1141" s="20">
        <v>-0.56299999999999994</v>
      </c>
      <c r="H1141" s="20">
        <v>0.6331</v>
      </c>
      <c r="I1141" s="20">
        <v>0.35649999999999998</v>
      </c>
      <c r="J1141" s="20">
        <v>-0.51</v>
      </c>
      <c r="K1141" s="20">
        <v>0.90190000000000003</v>
      </c>
      <c r="L1141" s="20">
        <v>0.50880000000000003</v>
      </c>
      <c r="M1141" s="20">
        <v>-0.50600000000000001</v>
      </c>
      <c r="N1141" s="20">
        <v>1.2212499999999999</v>
      </c>
      <c r="O1141" s="20">
        <v>0.73350000000000004</v>
      </c>
      <c r="P1141" s="20">
        <v>-0.51</v>
      </c>
      <c r="Q1141" s="20">
        <v>-0.01</v>
      </c>
      <c r="R1141" s="20">
        <v>-1.9E-2</v>
      </c>
      <c r="S1141" s="20">
        <v>0.88560000000000005</v>
      </c>
      <c r="T1141" s="20">
        <v>-0.51400000000000001</v>
      </c>
      <c r="U1141" s="20">
        <v>1.2107999999999999</v>
      </c>
      <c r="V1141" s="20">
        <v>-0.38200000000000001</v>
      </c>
      <c r="W1141" s="20">
        <v>1.5261</v>
      </c>
      <c r="X1141" s="20">
        <v>-0.246</v>
      </c>
      <c r="Y1141" s="20">
        <v>1.7518</v>
      </c>
      <c r="Z1141" s="20">
        <v>0.127</v>
      </c>
      <c r="AA1141" s="20">
        <v>2.5592999999999999</v>
      </c>
      <c r="AB1141" s="20">
        <v>0.80500000000000005</v>
      </c>
    </row>
    <row r="1142" spans="1:28">
      <c r="A1142" s="2">
        <v>42478</v>
      </c>
      <c r="B1142" s="20">
        <v>0.5</v>
      </c>
      <c r="C1142" s="20">
        <v>0.1525</v>
      </c>
      <c r="D1142" s="20">
        <v>-0.68799999999999994</v>
      </c>
      <c r="E1142" s="20">
        <v>0.43874999999999997</v>
      </c>
      <c r="F1142" s="20">
        <v>0.2034</v>
      </c>
      <c r="G1142" s="20">
        <v>-0.56899999999999995</v>
      </c>
      <c r="H1142" s="20">
        <v>0.63434999999999997</v>
      </c>
      <c r="I1142" s="20">
        <v>0.33600000000000002</v>
      </c>
      <c r="J1142" s="20">
        <v>-0.53600000000000003</v>
      </c>
      <c r="K1142" s="20">
        <v>0.90090000000000003</v>
      </c>
      <c r="L1142" s="20">
        <v>0.50370000000000004</v>
      </c>
      <c r="M1142" s="20">
        <v>-0.51800000000000002</v>
      </c>
      <c r="N1142" s="20">
        <v>1.2182999999999999</v>
      </c>
      <c r="O1142" s="20">
        <v>0.74139999999999995</v>
      </c>
      <c r="P1142" s="20">
        <v>-0.503</v>
      </c>
      <c r="Q1142" s="20">
        <v>-1.9E-2</v>
      </c>
      <c r="R1142" s="20">
        <v>-4.3999999999999997E-2</v>
      </c>
      <c r="S1142" s="20">
        <v>0.89090000000000003</v>
      </c>
      <c r="T1142" s="20">
        <v>-0.504</v>
      </c>
      <c r="U1142" s="20">
        <v>1.2286999999999999</v>
      </c>
      <c r="V1142" s="20">
        <v>-0.36199999999999999</v>
      </c>
      <c r="W1142" s="20">
        <v>1.5404</v>
      </c>
      <c r="X1142" s="20">
        <v>-0.219</v>
      </c>
      <c r="Y1142" s="20">
        <v>1.7711000000000001</v>
      </c>
      <c r="Z1142" s="20">
        <v>0.161</v>
      </c>
      <c r="AA1142" s="20">
        <v>2.5798999999999999</v>
      </c>
      <c r="AB1142" s="20">
        <v>0.84199999999999997</v>
      </c>
    </row>
    <row r="1143" spans="1:28">
      <c r="A1143" s="2">
        <v>42479</v>
      </c>
      <c r="B1143" s="20">
        <v>0.5</v>
      </c>
      <c r="C1143" s="20">
        <v>0.16270000000000001</v>
      </c>
      <c r="D1143" s="20">
        <v>-0.68600000000000005</v>
      </c>
      <c r="E1143" s="20">
        <v>0.44114999999999999</v>
      </c>
      <c r="F1143" s="20">
        <v>0.20849999999999999</v>
      </c>
      <c r="G1143" s="20">
        <v>-0.57199999999999995</v>
      </c>
      <c r="H1143" s="20">
        <v>0.63485000000000003</v>
      </c>
      <c r="I1143" s="20">
        <v>0.35039999999999999</v>
      </c>
      <c r="J1143" s="20">
        <v>-0.53700000000000003</v>
      </c>
      <c r="K1143" s="20">
        <v>0.90364999999999995</v>
      </c>
      <c r="L1143" s="20">
        <v>0.50370000000000004</v>
      </c>
      <c r="M1143" s="20">
        <v>-0.52</v>
      </c>
      <c r="N1143" s="20">
        <v>1.2246999999999999</v>
      </c>
      <c r="O1143" s="20">
        <v>0.75739999999999996</v>
      </c>
      <c r="P1143" s="20">
        <v>-0.504</v>
      </c>
      <c r="Q1143" s="20">
        <v>-1.4E-2</v>
      </c>
      <c r="R1143" s="20">
        <v>-4.3999999999999997E-2</v>
      </c>
      <c r="S1143" s="20">
        <v>0.92020000000000002</v>
      </c>
      <c r="T1143" s="20">
        <v>-0.50700000000000001</v>
      </c>
      <c r="U1143" s="20">
        <v>1.2516</v>
      </c>
      <c r="V1143" s="20">
        <v>-0.36099999999999999</v>
      </c>
      <c r="W1143" s="20">
        <v>1.5594999999999999</v>
      </c>
      <c r="X1143" s="20">
        <v>-0.215</v>
      </c>
      <c r="Y1143" s="20">
        <v>1.7850999999999999</v>
      </c>
      <c r="Z1143" s="20">
        <v>0.16900000000000001</v>
      </c>
      <c r="AA1143" s="20">
        <v>2.5935999999999999</v>
      </c>
      <c r="AB1143" s="20">
        <v>0.86599999999999999</v>
      </c>
    </row>
    <row r="1144" spans="1:28">
      <c r="A1144" s="2">
        <v>42480</v>
      </c>
      <c r="B1144" s="20">
        <v>0.5</v>
      </c>
      <c r="C1144" s="20">
        <v>0.1779</v>
      </c>
      <c r="D1144" s="20">
        <v>-0.69899999999999995</v>
      </c>
      <c r="E1144" s="20">
        <v>0.44124999999999998</v>
      </c>
      <c r="F1144" s="20">
        <v>0.2238</v>
      </c>
      <c r="G1144" s="20">
        <v>-0.58299999999999996</v>
      </c>
      <c r="H1144" s="20">
        <v>0.6351</v>
      </c>
      <c r="I1144" s="20">
        <v>0.35039999999999999</v>
      </c>
      <c r="J1144" s="20">
        <v>-0.54200000000000004</v>
      </c>
      <c r="K1144" s="20">
        <v>0.90415000000000001</v>
      </c>
      <c r="L1144" s="20">
        <v>0.49859999999999999</v>
      </c>
      <c r="M1144" s="20">
        <v>-0.52800000000000002</v>
      </c>
      <c r="N1144" s="20">
        <v>1.2248000000000001</v>
      </c>
      <c r="O1144" s="20">
        <v>0.79369999999999996</v>
      </c>
      <c r="P1144" s="20">
        <v>-0.505</v>
      </c>
      <c r="Q1144" s="20">
        <v>-8.0000000000000002E-3</v>
      </c>
      <c r="R1144" s="20">
        <v>-5.2999999999999999E-2</v>
      </c>
      <c r="S1144" s="20">
        <v>0.96819999999999995</v>
      </c>
      <c r="T1144" s="20">
        <v>-0.505</v>
      </c>
      <c r="U1144" s="20">
        <v>1.3122</v>
      </c>
      <c r="V1144" s="20">
        <v>-0.36499999999999999</v>
      </c>
      <c r="W1144" s="20">
        <v>1.6242000000000001</v>
      </c>
      <c r="X1144" s="20">
        <v>-0.22500000000000001</v>
      </c>
      <c r="Y1144" s="20">
        <v>1.845</v>
      </c>
      <c r="Z1144" s="20">
        <v>0.153</v>
      </c>
      <c r="AA1144" s="20">
        <v>2.6537999999999999</v>
      </c>
      <c r="AB1144" s="20">
        <v>0.84199999999999997</v>
      </c>
    </row>
    <row r="1145" spans="1:28">
      <c r="A1145" s="2">
        <v>42481</v>
      </c>
      <c r="B1145" s="20">
        <v>0.5</v>
      </c>
      <c r="C1145" s="20">
        <v>0.18809999999999999</v>
      </c>
      <c r="D1145" s="20">
        <v>-0.67300000000000004</v>
      </c>
      <c r="E1145" s="20">
        <v>0.43885000000000002</v>
      </c>
      <c r="F1145" s="20">
        <v>0.22889999999999999</v>
      </c>
      <c r="G1145" s="20">
        <v>-0.58699999999999997</v>
      </c>
      <c r="H1145" s="20">
        <v>0.6381</v>
      </c>
      <c r="I1145" s="20">
        <v>0.36059999999999998</v>
      </c>
      <c r="J1145" s="20">
        <v>-0.53200000000000003</v>
      </c>
      <c r="K1145" s="20">
        <v>0.91315000000000002</v>
      </c>
      <c r="L1145" s="20">
        <v>0.52410000000000001</v>
      </c>
      <c r="M1145" s="20">
        <v>-0.53900000000000003</v>
      </c>
      <c r="N1145" s="20">
        <v>1.23935</v>
      </c>
      <c r="O1145" s="20">
        <v>0.80579999999999996</v>
      </c>
      <c r="P1145" s="20">
        <v>-0.48599999999999999</v>
      </c>
      <c r="Q1145" s="20">
        <v>-3.0000000000000001E-3</v>
      </c>
      <c r="R1145" s="20">
        <v>-3.1E-2</v>
      </c>
      <c r="S1145" s="20">
        <v>0.98429999999999995</v>
      </c>
      <c r="T1145" s="20">
        <v>-0.47499999999999998</v>
      </c>
      <c r="U1145" s="20">
        <v>1.3303</v>
      </c>
      <c r="V1145" s="20">
        <v>-0.311</v>
      </c>
      <c r="W1145" s="20">
        <v>1.641</v>
      </c>
      <c r="X1145" s="20">
        <v>-0.156</v>
      </c>
      <c r="Y1145" s="20">
        <v>1.861</v>
      </c>
      <c r="Z1145" s="20">
        <v>0.23899999999999999</v>
      </c>
      <c r="AA1145" s="20">
        <v>2.6842000000000001</v>
      </c>
      <c r="AB1145" s="20">
        <v>0.93500000000000005</v>
      </c>
    </row>
    <row r="1146" spans="1:28">
      <c r="A1146" s="2">
        <v>42482</v>
      </c>
      <c r="B1146" s="20">
        <v>0.5</v>
      </c>
      <c r="C1146" s="20">
        <v>0.1779</v>
      </c>
      <c r="D1146" s="20">
        <v>-0.66300000000000003</v>
      </c>
      <c r="E1146" s="20">
        <v>0.43645</v>
      </c>
      <c r="F1146" s="20">
        <v>0.22889999999999999</v>
      </c>
      <c r="G1146" s="20">
        <v>-0.58099999999999996</v>
      </c>
      <c r="H1146" s="20">
        <v>0.63585000000000003</v>
      </c>
      <c r="I1146" s="20">
        <v>0.36059999999999998</v>
      </c>
      <c r="J1146" s="20">
        <v>-0.54</v>
      </c>
      <c r="K1146" s="20">
        <v>0.90864999999999996</v>
      </c>
      <c r="L1146" s="20">
        <v>0.5292</v>
      </c>
      <c r="M1146" s="20">
        <v>-0.53100000000000003</v>
      </c>
      <c r="N1146" s="20">
        <v>1.2363500000000001</v>
      </c>
      <c r="O1146" s="20">
        <v>0.81779999999999997</v>
      </c>
      <c r="P1146" s="20">
        <v>-0.502</v>
      </c>
      <c r="Q1146" s="20">
        <v>-1.2999999999999999E-2</v>
      </c>
      <c r="R1146" s="20">
        <v>-3.7999999999999999E-2</v>
      </c>
      <c r="S1146" s="20">
        <v>1.0006999999999999</v>
      </c>
      <c r="T1146" s="20">
        <v>-0.495</v>
      </c>
      <c r="U1146" s="20">
        <v>1.3551</v>
      </c>
      <c r="V1146" s="20">
        <v>-0.33200000000000002</v>
      </c>
      <c r="W1146" s="20">
        <v>1.6677</v>
      </c>
      <c r="X1146" s="20">
        <v>-0.17100000000000001</v>
      </c>
      <c r="Y1146" s="20">
        <v>1.8877999999999999</v>
      </c>
      <c r="Z1146" s="20">
        <v>0.23100000000000001</v>
      </c>
      <c r="AA1146" s="20">
        <v>2.7069999999999999</v>
      </c>
      <c r="AB1146" s="20">
        <v>0.96099999999999997</v>
      </c>
    </row>
    <row r="1147" spans="1:28">
      <c r="A1147" s="2">
        <v>42485</v>
      </c>
      <c r="B1147" s="20">
        <v>0.5</v>
      </c>
      <c r="C1147" s="20">
        <v>0.15759999999999999</v>
      </c>
      <c r="D1147" s="20">
        <v>-0.66</v>
      </c>
      <c r="E1147" s="20">
        <v>0.43695000000000001</v>
      </c>
      <c r="F1147" s="20">
        <v>0.2492</v>
      </c>
      <c r="G1147" s="20">
        <v>-0.58399999999999996</v>
      </c>
      <c r="H1147" s="20">
        <v>0.63385000000000002</v>
      </c>
      <c r="I1147" s="20">
        <v>0.38600000000000001</v>
      </c>
      <c r="J1147" s="20">
        <v>-0.53700000000000003</v>
      </c>
      <c r="K1147" s="20">
        <v>0.91039999999999999</v>
      </c>
      <c r="L1147" s="20">
        <v>0.5343</v>
      </c>
      <c r="M1147" s="20">
        <v>-0.48699999999999999</v>
      </c>
      <c r="N1147" s="20">
        <v>1.23885</v>
      </c>
      <c r="O1147" s="20">
        <v>0.82989999999999997</v>
      </c>
      <c r="P1147" s="20">
        <v>-0.5</v>
      </c>
      <c r="Q1147" s="20">
        <v>-1.6E-2</v>
      </c>
      <c r="R1147" s="20">
        <v>-2.8000000000000001E-2</v>
      </c>
      <c r="S1147" s="20">
        <v>1.0168999999999999</v>
      </c>
      <c r="T1147" s="20">
        <v>-0.48799999999999999</v>
      </c>
      <c r="U1147" s="20">
        <v>1.3766</v>
      </c>
      <c r="V1147" s="20">
        <v>-0.309</v>
      </c>
      <c r="W1147" s="20">
        <v>1.6919</v>
      </c>
      <c r="X1147" s="20">
        <v>-0.14599999999999999</v>
      </c>
      <c r="Y1147" s="20">
        <v>1.9127999999999998</v>
      </c>
      <c r="Z1147" s="20">
        <v>0.26400000000000001</v>
      </c>
      <c r="AA1147" s="20">
        <v>2.7332000000000001</v>
      </c>
      <c r="AB1147" s="20">
        <v>0.997</v>
      </c>
    </row>
    <row r="1148" spans="1:28">
      <c r="A1148" s="2">
        <v>42486</v>
      </c>
      <c r="B1148" s="20">
        <v>0.5</v>
      </c>
      <c r="C1148" s="20">
        <v>0.1525</v>
      </c>
      <c r="D1148" s="20">
        <v>-0.68400000000000005</v>
      </c>
      <c r="E1148" s="20">
        <v>0.43769999999999998</v>
      </c>
      <c r="F1148" s="20">
        <v>0.24410000000000001</v>
      </c>
      <c r="G1148" s="20">
        <v>-0.57699999999999996</v>
      </c>
      <c r="H1148" s="20">
        <v>0.63434999999999997</v>
      </c>
      <c r="I1148" s="20">
        <v>0.40639999999999998</v>
      </c>
      <c r="J1148" s="20">
        <v>-0.53900000000000003</v>
      </c>
      <c r="K1148" s="20">
        <v>0.91190000000000004</v>
      </c>
      <c r="L1148" s="20">
        <v>0.54449999999999998</v>
      </c>
      <c r="M1148" s="20">
        <v>-0.48599999999999999</v>
      </c>
      <c r="N1148" s="20">
        <v>1.2425999999999999</v>
      </c>
      <c r="O1148" s="20">
        <v>0.86080000000000001</v>
      </c>
      <c r="P1148" s="20">
        <v>-0.49099999999999999</v>
      </c>
      <c r="Q1148" s="20">
        <v>-1.0999999999999999E-2</v>
      </c>
      <c r="R1148" s="20">
        <v>-2.9000000000000001E-2</v>
      </c>
      <c r="S1148" s="20">
        <v>1.0304</v>
      </c>
      <c r="T1148" s="20">
        <v>-0.47599999999999998</v>
      </c>
      <c r="U1148" s="20">
        <v>1.3915</v>
      </c>
      <c r="V1148" s="20">
        <v>-0.28699999999999998</v>
      </c>
      <c r="W1148" s="20">
        <v>1.7088999999999999</v>
      </c>
      <c r="X1148" s="20">
        <v>-0.113</v>
      </c>
      <c r="Y1148" s="20">
        <v>1.9271</v>
      </c>
      <c r="Z1148" s="20">
        <v>0.29899999999999999</v>
      </c>
      <c r="AA1148" s="20">
        <v>2.7538999999999998</v>
      </c>
      <c r="AB1148" s="20">
        <v>1.022</v>
      </c>
    </row>
    <row r="1149" spans="1:28">
      <c r="A1149" s="2">
        <v>42487</v>
      </c>
      <c r="B1149" s="20">
        <v>0.5</v>
      </c>
      <c r="C1149" s="20">
        <v>0.1678</v>
      </c>
      <c r="D1149" s="20">
        <v>-0.67200000000000004</v>
      </c>
      <c r="E1149" s="20">
        <v>0.43519999999999998</v>
      </c>
      <c r="F1149" s="20">
        <v>0.23400000000000001</v>
      </c>
      <c r="G1149" s="20">
        <v>-0.57099999999999995</v>
      </c>
      <c r="H1149" s="20">
        <v>0.63834999999999997</v>
      </c>
      <c r="I1149" s="20">
        <v>0.38600000000000001</v>
      </c>
      <c r="J1149" s="20">
        <v>-0.57099999999999995</v>
      </c>
      <c r="K1149" s="20">
        <v>0.91390000000000005</v>
      </c>
      <c r="L1149" s="20">
        <v>0.57020000000000004</v>
      </c>
      <c r="M1149" s="20">
        <v>-0.48299999999999998</v>
      </c>
      <c r="N1149" s="20">
        <v>1.2441</v>
      </c>
      <c r="O1149" s="20">
        <v>0.81730000000000003</v>
      </c>
      <c r="P1149" s="20">
        <v>-0.49399999999999999</v>
      </c>
      <c r="Q1149" s="20">
        <v>-3.3000000000000002E-2</v>
      </c>
      <c r="R1149" s="20">
        <v>-4.1000000000000002E-2</v>
      </c>
      <c r="S1149" s="20">
        <v>0.96879999999999999</v>
      </c>
      <c r="T1149" s="20">
        <v>-0.48099999999999998</v>
      </c>
      <c r="U1149" s="20">
        <v>1.3182</v>
      </c>
      <c r="V1149" s="20">
        <v>-0.29899999999999999</v>
      </c>
      <c r="W1149" s="20">
        <v>1.6245000000000001</v>
      </c>
      <c r="X1149" s="20">
        <v>-0.125</v>
      </c>
      <c r="Y1149" s="20">
        <v>1.8508</v>
      </c>
      <c r="Z1149" s="20">
        <v>0.28599999999999998</v>
      </c>
      <c r="AA1149" s="20">
        <v>2.7008000000000001</v>
      </c>
      <c r="AB1149" s="20">
        <v>1.0469999999999999</v>
      </c>
    </row>
    <row r="1150" spans="1:28">
      <c r="A1150" s="2">
        <v>42488</v>
      </c>
      <c r="B1150" s="20">
        <v>0.5</v>
      </c>
      <c r="C1150" s="20">
        <v>0.1525</v>
      </c>
      <c r="D1150" s="20">
        <v>-0.68600000000000005</v>
      </c>
      <c r="E1150" s="20">
        <v>0.43880000000000002</v>
      </c>
      <c r="F1150" s="20">
        <v>0.20849999999999999</v>
      </c>
      <c r="G1150" s="20">
        <v>-0.57399999999999995</v>
      </c>
      <c r="H1150" s="20">
        <v>0.63660000000000005</v>
      </c>
      <c r="I1150" s="20">
        <v>0.38600000000000001</v>
      </c>
      <c r="J1150" s="20">
        <v>-0.56899999999999995</v>
      </c>
      <c r="K1150" s="20">
        <v>0.90464999999999995</v>
      </c>
      <c r="L1150" s="20">
        <v>0.55489999999999995</v>
      </c>
      <c r="M1150" s="20">
        <v>-0.495</v>
      </c>
      <c r="N1150" s="20">
        <v>1.23</v>
      </c>
      <c r="O1150" s="20">
        <v>0.78159999999999996</v>
      </c>
      <c r="P1150" s="20">
        <v>-0.496</v>
      </c>
      <c r="Q1150" s="20">
        <v>-3.3000000000000002E-2</v>
      </c>
      <c r="R1150" s="20">
        <v>-4.4999999999999998E-2</v>
      </c>
      <c r="S1150" s="20">
        <v>0.93130000000000002</v>
      </c>
      <c r="T1150" s="20">
        <v>-0.49</v>
      </c>
      <c r="U1150" s="20">
        <v>1.2907</v>
      </c>
      <c r="V1150" s="20">
        <v>-0.31</v>
      </c>
      <c r="W1150" s="20">
        <v>1.6005</v>
      </c>
      <c r="X1150" s="20">
        <v>-0.14499999999999999</v>
      </c>
      <c r="Y1150" s="20">
        <v>1.8243</v>
      </c>
      <c r="Z1150" s="20">
        <v>0.25700000000000001</v>
      </c>
      <c r="AA1150" s="20">
        <v>2.6795999999999998</v>
      </c>
      <c r="AB1150" s="20">
        <v>1.006</v>
      </c>
    </row>
    <row r="1151" spans="1:28">
      <c r="A1151" s="2">
        <v>42489</v>
      </c>
      <c r="B1151" s="20">
        <v>0.5</v>
      </c>
      <c r="C1151" s="20">
        <v>0.1525</v>
      </c>
      <c r="D1151" s="20">
        <v>-0.68400000000000005</v>
      </c>
      <c r="E1151" s="20">
        <v>0.43575000000000003</v>
      </c>
      <c r="F1151" s="20">
        <v>0.20849999999999999</v>
      </c>
      <c r="G1151" s="20">
        <v>-0.58699999999999997</v>
      </c>
      <c r="H1151" s="20">
        <v>0.63660000000000005</v>
      </c>
      <c r="I1151" s="20">
        <v>0.38090000000000002</v>
      </c>
      <c r="J1151" s="20">
        <v>-0.56699999999999995</v>
      </c>
      <c r="K1151" s="20">
        <v>0.90415000000000001</v>
      </c>
      <c r="L1151" s="20">
        <v>0.54969999999999997</v>
      </c>
      <c r="M1151" s="20">
        <v>-0.49299999999999999</v>
      </c>
      <c r="N1151" s="20">
        <v>1.2295</v>
      </c>
      <c r="O1151" s="20">
        <v>0.78159999999999996</v>
      </c>
      <c r="P1151" s="20">
        <v>-0.48399999999999999</v>
      </c>
      <c r="Q1151" s="20">
        <v>-4.4999999999999998E-2</v>
      </c>
      <c r="R1151" s="20">
        <v>-6.5000000000000002E-2</v>
      </c>
      <c r="S1151" s="20">
        <v>0.93410000000000004</v>
      </c>
      <c r="T1151" s="20">
        <v>-0.47399999999999998</v>
      </c>
      <c r="U1151" s="20">
        <v>1.294</v>
      </c>
      <c r="V1151" s="20">
        <v>-0.28799999999999998</v>
      </c>
      <c r="W1151" s="20">
        <v>1.6154999999999999</v>
      </c>
      <c r="X1151" s="20">
        <v>-0.125</v>
      </c>
      <c r="Y1151" s="20">
        <v>1.8332999999999999</v>
      </c>
      <c r="Z1151" s="20">
        <v>0.27100000000000002</v>
      </c>
      <c r="AA1151" s="20">
        <v>2.6781000000000001</v>
      </c>
      <c r="AB1151" s="20">
        <v>1.0089999999999999</v>
      </c>
    </row>
    <row r="1152" spans="1:28">
      <c r="A1152" s="2">
        <v>42492</v>
      </c>
      <c r="B1152" s="20">
        <v>0.5</v>
      </c>
      <c r="C1152" s="20">
        <v>0.122</v>
      </c>
      <c r="D1152" s="20">
        <v>-0.69399999999999995</v>
      </c>
      <c r="E1152" s="20">
        <v>0.43575000000000003</v>
      </c>
      <c r="F1152" s="20">
        <v>0.18820000000000001</v>
      </c>
      <c r="G1152" s="20">
        <v>-0.60099999999999998</v>
      </c>
      <c r="H1152" s="20">
        <v>0.63660000000000005</v>
      </c>
      <c r="I1152" s="20">
        <v>0.37580000000000002</v>
      </c>
      <c r="J1152" s="20">
        <v>-0.56799999999999995</v>
      </c>
      <c r="K1152" s="20">
        <v>0.90415000000000001</v>
      </c>
      <c r="L1152" s="20">
        <v>0.54459999999999997</v>
      </c>
      <c r="M1152" s="20">
        <v>-0.495</v>
      </c>
      <c r="N1152" s="20">
        <v>1.2295</v>
      </c>
      <c r="O1152" s="20">
        <v>0.78959999999999997</v>
      </c>
      <c r="P1152" s="20">
        <v>-0.47599999999999998</v>
      </c>
      <c r="Q1152" s="20">
        <v>-5.6000000000000001E-2</v>
      </c>
      <c r="R1152" s="20">
        <v>-7.6999999999999999E-2</v>
      </c>
      <c r="S1152" s="20">
        <v>0.95030000000000003</v>
      </c>
      <c r="T1152" s="20">
        <v>-0.46500000000000002</v>
      </c>
      <c r="U1152" s="20">
        <v>1.3230999999999999</v>
      </c>
      <c r="V1152" s="20">
        <v>-0.28699999999999998</v>
      </c>
      <c r="W1152" s="20">
        <v>1.6511</v>
      </c>
      <c r="X1152" s="20">
        <v>-0.125</v>
      </c>
      <c r="Y1152" s="20">
        <v>1.8723000000000001</v>
      </c>
      <c r="Z1152" s="20">
        <v>0.26700000000000002</v>
      </c>
      <c r="AA1152" s="20">
        <v>2.7244999999999999</v>
      </c>
      <c r="AB1152" s="20">
        <v>0.97899999999999998</v>
      </c>
    </row>
    <row r="1153" spans="1:28">
      <c r="A1153" s="2">
        <v>42493</v>
      </c>
      <c r="B1153" s="20">
        <v>0.5</v>
      </c>
      <c r="C1153" s="20">
        <v>0.13730000000000001</v>
      </c>
      <c r="D1153" s="20">
        <v>-0.66500000000000004</v>
      </c>
      <c r="E1153" s="20">
        <v>0.43590000000000001</v>
      </c>
      <c r="F1153" s="20">
        <v>0.1983</v>
      </c>
      <c r="G1153" s="20">
        <v>-0.58399999999999996</v>
      </c>
      <c r="H1153" s="20">
        <v>0.63290000000000002</v>
      </c>
      <c r="I1153" s="20">
        <v>0.38600000000000001</v>
      </c>
      <c r="J1153" s="20">
        <v>-0.57599999999999996</v>
      </c>
      <c r="K1153" s="20">
        <v>0.90715000000000001</v>
      </c>
      <c r="L1153" s="20">
        <v>0.5242</v>
      </c>
      <c r="M1153" s="20">
        <v>-0.49099999999999999</v>
      </c>
      <c r="N1153" s="20">
        <v>1.2318</v>
      </c>
      <c r="O1153" s="20">
        <v>0.754</v>
      </c>
      <c r="P1153" s="20">
        <v>-0.496</v>
      </c>
      <c r="Q1153" s="20">
        <v>-5.6000000000000001E-2</v>
      </c>
      <c r="R1153" s="20">
        <v>-7.6999999999999999E-2</v>
      </c>
      <c r="S1153" s="20">
        <v>0.90190000000000003</v>
      </c>
      <c r="T1153" s="20">
        <v>-0.498</v>
      </c>
      <c r="U1153" s="20">
        <v>1.2519</v>
      </c>
      <c r="V1153" s="20">
        <v>-0.33100000000000002</v>
      </c>
      <c r="W1153" s="20">
        <v>1.5705</v>
      </c>
      <c r="X1153" s="20">
        <v>-0.182</v>
      </c>
      <c r="Y1153" s="20">
        <v>1.7963</v>
      </c>
      <c r="Z1153" s="20">
        <v>0.2</v>
      </c>
      <c r="AA1153" s="20">
        <v>2.6577999999999999</v>
      </c>
      <c r="AB1153" s="20">
        <v>0.90600000000000003</v>
      </c>
    </row>
    <row r="1154" spans="1:28">
      <c r="A1154" s="2">
        <v>42494</v>
      </c>
      <c r="B1154" s="20">
        <v>0.5</v>
      </c>
      <c r="C1154" s="20">
        <v>0.1779</v>
      </c>
      <c r="D1154" s="20">
        <v>-0.64500000000000002</v>
      </c>
      <c r="E1154" s="20">
        <v>0.43590000000000001</v>
      </c>
      <c r="F1154" s="20">
        <v>0.18820000000000001</v>
      </c>
      <c r="G1154" s="20">
        <v>-0.58199999999999996</v>
      </c>
      <c r="H1154" s="20">
        <v>0.6341</v>
      </c>
      <c r="I1154" s="20">
        <v>0.37080000000000002</v>
      </c>
      <c r="J1154" s="20">
        <v>-0.57399999999999995</v>
      </c>
      <c r="K1154" s="20">
        <v>0.90710000000000002</v>
      </c>
      <c r="L1154" s="20">
        <v>0.50370000000000004</v>
      </c>
      <c r="M1154" s="20">
        <v>-0.49299999999999999</v>
      </c>
      <c r="N1154" s="20">
        <v>1.2300500000000001</v>
      </c>
      <c r="O1154" s="20">
        <v>0.73809999999999998</v>
      </c>
      <c r="P1154" s="20">
        <v>-0.496</v>
      </c>
      <c r="Q1154" s="20">
        <v>-5.1999999999999998E-2</v>
      </c>
      <c r="R1154" s="20">
        <v>-7.5999999999999998E-2</v>
      </c>
      <c r="S1154" s="20">
        <v>0.88570000000000004</v>
      </c>
      <c r="T1154" s="20">
        <v>-0.501</v>
      </c>
      <c r="U1154" s="20">
        <v>1.2323999999999999</v>
      </c>
      <c r="V1154" s="20">
        <v>-0.33100000000000002</v>
      </c>
      <c r="W1154" s="20">
        <v>1.5491999999999999</v>
      </c>
      <c r="X1154" s="20">
        <v>-0.182</v>
      </c>
      <c r="Y1154" s="20">
        <v>1.7751999999999999</v>
      </c>
      <c r="Z1154" s="20">
        <v>0.20399999999999999</v>
      </c>
      <c r="AA1154" s="20">
        <v>2.6322000000000001</v>
      </c>
      <c r="AB1154" s="20">
        <v>0.91600000000000004</v>
      </c>
    </row>
    <row r="1155" spans="1:28">
      <c r="A1155" s="2">
        <v>42495</v>
      </c>
      <c r="B1155" s="20">
        <v>0.5</v>
      </c>
      <c r="C1155" s="20">
        <v>0.18809999999999999</v>
      </c>
      <c r="D1155" s="20">
        <v>-0.66</v>
      </c>
      <c r="E1155" s="20">
        <v>0.43714999999999998</v>
      </c>
      <c r="F1155" s="20">
        <v>0.18820000000000001</v>
      </c>
      <c r="G1155" s="20">
        <v>-0.58599999999999997</v>
      </c>
      <c r="H1155" s="20">
        <v>0.63180000000000003</v>
      </c>
      <c r="I1155" s="20">
        <v>0.38090000000000002</v>
      </c>
      <c r="J1155" s="20">
        <v>-0.57199999999999995</v>
      </c>
      <c r="K1155" s="20">
        <v>0.9083</v>
      </c>
      <c r="L1155" s="20">
        <v>0.50370000000000004</v>
      </c>
      <c r="M1155" s="20">
        <v>-0.495</v>
      </c>
      <c r="N1155" s="20">
        <v>1.2302999999999999</v>
      </c>
      <c r="O1155" s="20">
        <v>0.71819999999999995</v>
      </c>
      <c r="P1155" s="20">
        <v>-0.50900000000000001</v>
      </c>
      <c r="Q1155" s="20">
        <v>-5.8999999999999997E-2</v>
      </c>
      <c r="R1155" s="20">
        <v>-6.9000000000000006E-2</v>
      </c>
      <c r="S1155" s="20">
        <v>0.85609999999999997</v>
      </c>
      <c r="T1155" s="20">
        <v>-0.52100000000000002</v>
      </c>
      <c r="U1155" s="20">
        <v>1.2017</v>
      </c>
      <c r="V1155" s="20">
        <v>-0.36299999999999999</v>
      </c>
      <c r="W1155" s="20">
        <v>1.5161</v>
      </c>
      <c r="X1155" s="20">
        <v>-0.22</v>
      </c>
      <c r="Y1155" s="20">
        <v>1.7452999999999999</v>
      </c>
      <c r="Z1155" s="20">
        <v>0.161</v>
      </c>
      <c r="AA1155" s="20">
        <v>2.6029</v>
      </c>
      <c r="AB1155" s="20">
        <v>0.86599999999999999</v>
      </c>
    </row>
    <row r="1156" spans="1:28">
      <c r="A1156" s="2">
        <v>42496</v>
      </c>
      <c r="B1156" s="20">
        <v>0.5</v>
      </c>
      <c r="C1156" s="20">
        <v>0.1983</v>
      </c>
      <c r="D1156" s="20">
        <v>-0.65200000000000002</v>
      </c>
      <c r="E1156" s="20">
        <v>0.43790000000000001</v>
      </c>
      <c r="F1156" s="20">
        <v>0.1933</v>
      </c>
      <c r="G1156" s="20">
        <v>-0.59</v>
      </c>
      <c r="H1156" s="20">
        <v>0.62960000000000005</v>
      </c>
      <c r="I1156" s="20">
        <v>0.37580000000000002</v>
      </c>
      <c r="J1156" s="20">
        <v>-0.57299999999999995</v>
      </c>
      <c r="K1156" s="20">
        <v>0.90715000000000001</v>
      </c>
      <c r="L1156" s="20">
        <v>0.50370000000000004</v>
      </c>
      <c r="M1156" s="20">
        <v>-0.504</v>
      </c>
      <c r="N1156" s="20">
        <v>1.2241500000000001</v>
      </c>
      <c r="O1156" s="20">
        <v>0.73399999999999999</v>
      </c>
      <c r="P1156" s="20">
        <v>-0.51500000000000001</v>
      </c>
      <c r="Q1156" s="20">
        <v>-0.06</v>
      </c>
      <c r="R1156" s="20">
        <v>-6.8000000000000005E-2</v>
      </c>
      <c r="S1156" s="20">
        <v>0.88039999999999996</v>
      </c>
      <c r="T1156" s="20">
        <v>-0.52700000000000002</v>
      </c>
      <c r="U1156" s="20">
        <v>1.2288999999999999</v>
      </c>
      <c r="V1156" s="20">
        <v>-0.375</v>
      </c>
      <c r="W1156" s="20">
        <v>1.5444</v>
      </c>
      <c r="X1156" s="20">
        <v>-0.23400000000000001</v>
      </c>
      <c r="Y1156" s="20">
        <v>1.7789000000000001</v>
      </c>
      <c r="Z1156" s="20">
        <v>0.14399999999999999</v>
      </c>
      <c r="AA1156" s="20">
        <v>2.6276000000000002</v>
      </c>
      <c r="AB1156" s="20">
        <v>0.83799999999999997</v>
      </c>
    </row>
    <row r="1157" spans="1:28">
      <c r="A1157" s="2">
        <v>42499</v>
      </c>
      <c r="B1157" s="20">
        <v>0.5</v>
      </c>
      <c r="C1157" s="20">
        <v>0.2084</v>
      </c>
      <c r="D1157" s="20">
        <v>-0.624</v>
      </c>
      <c r="E1157" s="20">
        <v>0.43864999999999998</v>
      </c>
      <c r="F1157" s="20">
        <v>0.21360000000000001</v>
      </c>
      <c r="G1157" s="20">
        <v>-0.52200000000000002</v>
      </c>
      <c r="H1157" s="20">
        <v>0.62960000000000005</v>
      </c>
      <c r="I1157" s="20">
        <v>0.36559999999999998</v>
      </c>
      <c r="J1157" s="20">
        <v>-0.53300000000000003</v>
      </c>
      <c r="K1157" s="20">
        <v>0.90539999999999998</v>
      </c>
      <c r="L1157" s="20">
        <v>0.4884</v>
      </c>
      <c r="M1157" s="20">
        <v>-0.499</v>
      </c>
      <c r="N1157" s="20">
        <v>1.22715</v>
      </c>
      <c r="O1157" s="20">
        <v>0.70599999999999996</v>
      </c>
      <c r="P1157" s="20">
        <v>-0.51600000000000001</v>
      </c>
      <c r="Q1157" s="20">
        <v>-7.0000000000000007E-2</v>
      </c>
      <c r="R1157" s="20">
        <v>-7.5999999999999998E-2</v>
      </c>
      <c r="S1157" s="20">
        <v>0.85599999999999998</v>
      </c>
      <c r="T1157" s="20">
        <v>-0.53200000000000003</v>
      </c>
      <c r="U1157" s="20">
        <v>1.1932</v>
      </c>
      <c r="V1157" s="20">
        <v>-0.38700000000000001</v>
      </c>
      <c r="W1157" s="20">
        <v>1.5089000000000001</v>
      </c>
      <c r="X1157" s="20">
        <v>-0.248</v>
      </c>
      <c r="Y1157" s="20">
        <v>1.7507000000000001</v>
      </c>
      <c r="Z1157" s="20">
        <v>0.126</v>
      </c>
      <c r="AA1157" s="20">
        <v>2.6082999999999998</v>
      </c>
      <c r="AB1157" s="20">
        <v>0.82</v>
      </c>
    </row>
    <row r="1158" spans="1:28">
      <c r="A1158" s="2">
        <v>42500</v>
      </c>
      <c r="B1158" s="20">
        <v>0.5</v>
      </c>
      <c r="C1158" s="20">
        <v>0.23899999999999999</v>
      </c>
      <c r="D1158" s="20">
        <v>-0.622</v>
      </c>
      <c r="E1158" s="20">
        <v>0.43730000000000002</v>
      </c>
      <c r="F1158" s="20">
        <v>0.24410000000000001</v>
      </c>
      <c r="G1158" s="20">
        <v>-0.52300000000000002</v>
      </c>
      <c r="H1158" s="20">
        <v>0.62809999999999999</v>
      </c>
      <c r="I1158" s="20">
        <v>0.36159999999999998</v>
      </c>
      <c r="J1158" s="20">
        <v>-0.53500000000000003</v>
      </c>
      <c r="K1158" s="20">
        <v>0.90490000000000004</v>
      </c>
      <c r="L1158" s="20">
        <v>0.49859999999999999</v>
      </c>
      <c r="M1158" s="20">
        <v>-0.499</v>
      </c>
      <c r="N1158" s="20">
        <v>1.2243999999999999</v>
      </c>
      <c r="O1158" s="20">
        <v>0.72199999999999998</v>
      </c>
      <c r="P1158" s="20">
        <v>-0.50900000000000001</v>
      </c>
      <c r="Q1158" s="20">
        <v>-6.7000000000000004E-2</v>
      </c>
      <c r="R1158" s="20">
        <v>-6.9000000000000006E-2</v>
      </c>
      <c r="S1158" s="20">
        <v>0.86409999999999998</v>
      </c>
      <c r="T1158" s="20">
        <v>-0.52700000000000002</v>
      </c>
      <c r="U1158" s="20">
        <v>1.2093</v>
      </c>
      <c r="V1158" s="20">
        <v>-0.38</v>
      </c>
      <c r="W1158" s="20">
        <v>1.5230000000000001</v>
      </c>
      <c r="X1158" s="20">
        <v>-0.247</v>
      </c>
      <c r="Y1158" s="20">
        <v>1.7612999999999999</v>
      </c>
      <c r="Z1158" s="20">
        <v>0.124</v>
      </c>
      <c r="AA1158" s="20">
        <v>2.6122000000000001</v>
      </c>
      <c r="AB1158" s="20">
        <v>0.83699999999999997</v>
      </c>
    </row>
    <row r="1159" spans="1:28">
      <c r="A1159" s="2">
        <v>42501</v>
      </c>
      <c r="B1159" s="20">
        <v>0.5</v>
      </c>
      <c r="C1159" s="20">
        <v>0.24909999999999999</v>
      </c>
      <c r="D1159" s="20">
        <v>-0.61599999999999999</v>
      </c>
      <c r="E1159" s="20">
        <v>0.43464999999999998</v>
      </c>
      <c r="F1159" s="20">
        <v>0.25430000000000003</v>
      </c>
      <c r="G1159" s="20">
        <v>-0.53700000000000003</v>
      </c>
      <c r="H1159" s="20">
        <v>0.62660000000000005</v>
      </c>
      <c r="I1159" s="20">
        <v>0.36159999999999998</v>
      </c>
      <c r="J1159" s="20">
        <v>-0.53100000000000003</v>
      </c>
      <c r="K1159" s="20">
        <v>0.90490000000000004</v>
      </c>
      <c r="L1159" s="20">
        <v>0.50370000000000004</v>
      </c>
      <c r="M1159" s="20">
        <v>-0.51100000000000001</v>
      </c>
      <c r="N1159" s="20">
        <v>1.22515</v>
      </c>
      <c r="O1159" s="20">
        <v>0.72789999999999999</v>
      </c>
      <c r="P1159" s="20">
        <v>-0.51300000000000001</v>
      </c>
      <c r="Q1159" s="20">
        <v>-7.0999999999999994E-2</v>
      </c>
      <c r="R1159" s="20">
        <v>-7.1999999999999995E-2</v>
      </c>
      <c r="S1159" s="20">
        <v>0.88029999999999997</v>
      </c>
      <c r="T1159" s="20">
        <v>-0.53</v>
      </c>
      <c r="U1159" s="20">
        <v>1.2011000000000001</v>
      </c>
      <c r="V1159" s="20">
        <v>-0.38500000000000001</v>
      </c>
      <c r="W1159" s="20">
        <v>1.5041</v>
      </c>
      <c r="X1159" s="20">
        <v>-0.247</v>
      </c>
      <c r="Y1159" s="20">
        <v>1.7366999999999999</v>
      </c>
      <c r="Z1159" s="20">
        <v>0.126</v>
      </c>
      <c r="AA1159" s="20">
        <v>2.5807000000000002</v>
      </c>
      <c r="AB1159" s="20">
        <v>0.83499999999999996</v>
      </c>
    </row>
    <row r="1160" spans="1:28">
      <c r="A1160" s="2">
        <v>42502</v>
      </c>
      <c r="B1160" s="20">
        <v>0.5</v>
      </c>
      <c r="C1160" s="20">
        <v>0.24399999999999999</v>
      </c>
      <c r="D1160" s="20">
        <v>-0.621</v>
      </c>
      <c r="E1160" s="20">
        <v>0.43445</v>
      </c>
      <c r="F1160" s="20">
        <v>0.26450000000000001</v>
      </c>
      <c r="G1160" s="20">
        <v>-0.53500000000000003</v>
      </c>
      <c r="H1160" s="20">
        <v>0.62609999999999999</v>
      </c>
      <c r="I1160" s="20">
        <v>0.35649999999999998</v>
      </c>
      <c r="J1160" s="20">
        <v>-0.53</v>
      </c>
      <c r="K1160" s="20">
        <v>0.90664999999999996</v>
      </c>
      <c r="L1160" s="20">
        <v>0.51900000000000002</v>
      </c>
      <c r="M1160" s="20">
        <v>-0.504</v>
      </c>
      <c r="N1160" s="20">
        <v>1.2269000000000001</v>
      </c>
      <c r="O1160" s="20">
        <v>0.754</v>
      </c>
      <c r="P1160" s="20">
        <v>-0.51200000000000001</v>
      </c>
      <c r="Q1160" s="20">
        <v>-5.7000000000000002E-2</v>
      </c>
      <c r="R1160" s="20">
        <v>-6.2E-2</v>
      </c>
      <c r="S1160" s="20">
        <v>0.91210000000000002</v>
      </c>
      <c r="T1160" s="20">
        <v>-0.52600000000000002</v>
      </c>
      <c r="U1160" s="20">
        <v>1.2366999999999999</v>
      </c>
      <c r="V1160" s="20">
        <v>-0.376</v>
      </c>
      <c r="W1160" s="20">
        <v>1.5394999999999999</v>
      </c>
      <c r="X1160" s="20">
        <v>-0.22800000000000001</v>
      </c>
      <c r="Y1160" s="20">
        <v>1.7516</v>
      </c>
      <c r="Z1160" s="20">
        <v>0.154</v>
      </c>
      <c r="AA1160" s="20">
        <v>2.5983000000000001</v>
      </c>
      <c r="AB1160" s="20">
        <v>0.86799999999999999</v>
      </c>
    </row>
    <row r="1161" spans="1:28">
      <c r="A1161" s="2">
        <v>42503</v>
      </c>
      <c r="B1161" s="20">
        <v>0.5</v>
      </c>
      <c r="C1161" s="20">
        <v>0.21859999999999999</v>
      </c>
      <c r="D1161" s="20">
        <v>-0.627</v>
      </c>
      <c r="E1161" s="20">
        <v>0.43395</v>
      </c>
      <c r="F1161" s="20">
        <v>0.26450000000000001</v>
      </c>
      <c r="G1161" s="20">
        <v>-0.54600000000000004</v>
      </c>
      <c r="H1161" s="20">
        <v>0.62760000000000005</v>
      </c>
      <c r="I1161" s="20">
        <v>0.36159999999999998</v>
      </c>
      <c r="J1161" s="20">
        <v>-0.53500000000000003</v>
      </c>
      <c r="K1161" s="20">
        <v>0.90690000000000004</v>
      </c>
      <c r="L1161" s="20">
        <v>0.52410000000000001</v>
      </c>
      <c r="M1161" s="20">
        <v>-0.51400000000000001</v>
      </c>
      <c r="N1161" s="20">
        <v>1.2288999999999999</v>
      </c>
      <c r="O1161" s="20">
        <v>0.74590000000000001</v>
      </c>
      <c r="P1161" s="20">
        <v>-0.51300000000000001</v>
      </c>
      <c r="Q1161" s="20">
        <v>-6.8000000000000005E-2</v>
      </c>
      <c r="R1161" s="20">
        <v>-7.0000000000000007E-2</v>
      </c>
      <c r="S1161" s="20">
        <v>0.8962</v>
      </c>
      <c r="T1161" s="20">
        <v>-0.52900000000000003</v>
      </c>
      <c r="U1161" s="20">
        <v>1.2056</v>
      </c>
      <c r="V1161" s="20">
        <v>-0.38100000000000001</v>
      </c>
      <c r="W1161" s="20">
        <v>1.4921</v>
      </c>
      <c r="X1161" s="20">
        <v>-0.246</v>
      </c>
      <c r="Y1161" s="20">
        <v>1.7000999999999999</v>
      </c>
      <c r="Z1161" s="20">
        <v>0.124</v>
      </c>
      <c r="AA1161" s="20">
        <v>2.5486</v>
      </c>
      <c r="AB1161" s="20">
        <v>0.82899999999999996</v>
      </c>
    </row>
    <row r="1162" spans="1:28">
      <c r="A1162" s="2">
        <v>42506</v>
      </c>
      <c r="B1162" s="20">
        <v>0.5</v>
      </c>
      <c r="C1162" s="20">
        <v>0.19320000000000001</v>
      </c>
      <c r="D1162" s="20">
        <v>-0.63400000000000001</v>
      </c>
      <c r="E1162" s="20">
        <v>0.43619999999999998</v>
      </c>
      <c r="F1162" s="20">
        <v>0.26450000000000001</v>
      </c>
      <c r="G1162" s="20">
        <v>-0.53900000000000003</v>
      </c>
      <c r="H1162" s="20">
        <v>0.62609999999999999</v>
      </c>
      <c r="I1162" s="20">
        <v>0.3513</v>
      </c>
      <c r="J1162" s="20">
        <v>-0.54100000000000004</v>
      </c>
      <c r="K1162" s="20">
        <v>0.90639999999999998</v>
      </c>
      <c r="L1162" s="20">
        <v>0.5343</v>
      </c>
      <c r="M1162" s="20">
        <v>-0.51800000000000002</v>
      </c>
      <c r="N1162" s="20">
        <v>1.23265</v>
      </c>
      <c r="O1162" s="20">
        <v>0.7863</v>
      </c>
      <c r="P1162" s="20">
        <v>-0.51400000000000001</v>
      </c>
      <c r="Q1162" s="20">
        <v>-7.0000000000000007E-2</v>
      </c>
      <c r="R1162" s="20">
        <v>-7.6999999999999999E-2</v>
      </c>
      <c r="S1162" s="20">
        <v>0.94399999999999995</v>
      </c>
      <c r="T1162" s="20">
        <v>-0.52500000000000002</v>
      </c>
      <c r="U1162" s="20">
        <v>1.2606999999999999</v>
      </c>
      <c r="V1162" s="20">
        <v>-0.374</v>
      </c>
      <c r="W1162" s="20">
        <v>1.5512000000000001</v>
      </c>
      <c r="X1162" s="20">
        <v>-0.23100000000000001</v>
      </c>
      <c r="Y1162" s="20">
        <v>1.7532999999999999</v>
      </c>
      <c r="Z1162" s="20">
        <v>0.14299999999999999</v>
      </c>
      <c r="AA1162" s="20">
        <v>2.5956000000000001</v>
      </c>
      <c r="AB1162" s="20">
        <v>0.85099999999999998</v>
      </c>
    </row>
    <row r="1163" spans="1:28">
      <c r="A1163" s="2">
        <v>42507</v>
      </c>
      <c r="B1163" s="20">
        <v>0.5</v>
      </c>
      <c r="C1163" s="20">
        <v>0.2084</v>
      </c>
      <c r="D1163" s="20">
        <v>-0.61899999999999999</v>
      </c>
      <c r="E1163" s="20">
        <v>0.43869999999999998</v>
      </c>
      <c r="F1163" s="20">
        <v>0.28489999999999999</v>
      </c>
      <c r="G1163" s="20">
        <v>-0.55000000000000004</v>
      </c>
      <c r="H1163" s="20">
        <v>0.62509999999999999</v>
      </c>
      <c r="I1163" s="20">
        <v>0.38600000000000001</v>
      </c>
      <c r="J1163" s="20">
        <v>-0.55500000000000005</v>
      </c>
      <c r="K1163" s="20">
        <v>0.91159999999999997</v>
      </c>
      <c r="L1163" s="20">
        <v>0.55979999999999996</v>
      </c>
      <c r="M1163" s="20">
        <v>-0.51800000000000002</v>
      </c>
      <c r="N1163" s="20">
        <v>1.2423500000000001</v>
      </c>
      <c r="O1163" s="20">
        <v>0.83089999999999997</v>
      </c>
      <c r="P1163" s="20">
        <v>-0.51</v>
      </c>
      <c r="Q1163" s="20">
        <v>-6.4000000000000001E-2</v>
      </c>
      <c r="R1163" s="20">
        <v>-0.08</v>
      </c>
      <c r="S1163" s="20">
        <v>0.98660000000000003</v>
      </c>
      <c r="T1163" s="20">
        <v>-0.52500000000000002</v>
      </c>
      <c r="U1163" s="20">
        <v>1.2998000000000001</v>
      </c>
      <c r="V1163" s="20">
        <v>-0.378</v>
      </c>
      <c r="W1163" s="20">
        <v>1.5796999999999999</v>
      </c>
      <c r="X1163" s="20">
        <v>-0.23699999999999999</v>
      </c>
      <c r="Y1163" s="20">
        <v>1.7723</v>
      </c>
      <c r="Z1163" s="20">
        <v>0.13200000000000001</v>
      </c>
      <c r="AA1163" s="20">
        <v>2.5994000000000002</v>
      </c>
      <c r="AB1163" s="20">
        <v>0.83699999999999997</v>
      </c>
    </row>
    <row r="1164" spans="1:28">
      <c r="A1164" s="2">
        <v>42508</v>
      </c>
      <c r="B1164" s="20">
        <v>0.5</v>
      </c>
      <c r="C1164" s="20">
        <v>0.2339</v>
      </c>
      <c r="D1164" s="20">
        <v>-0.61199999999999999</v>
      </c>
      <c r="E1164" s="20">
        <v>0.43845000000000001</v>
      </c>
      <c r="F1164" s="20">
        <v>0.29499999999999998</v>
      </c>
      <c r="G1164" s="20">
        <v>-0.55700000000000005</v>
      </c>
      <c r="H1164" s="20">
        <v>0.63560000000000005</v>
      </c>
      <c r="I1164" s="20">
        <v>0.42159999999999997</v>
      </c>
      <c r="J1164" s="20">
        <v>-0.58199999999999996</v>
      </c>
      <c r="K1164" s="20">
        <v>0.93084999999999996</v>
      </c>
      <c r="L1164" s="20">
        <v>0.60580000000000001</v>
      </c>
      <c r="M1164" s="20">
        <v>-0.51900000000000002</v>
      </c>
      <c r="N1164" s="20">
        <v>1.2696499999999999</v>
      </c>
      <c r="O1164" s="20">
        <v>0.89180000000000004</v>
      </c>
      <c r="P1164" s="20">
        <v>-0.50800000000000001</v>
      </c>
      <c r="Q1164" s="20">
        <v>-5.0999999999999997E-2</v>
      </c>
      <c r="R1164" s="20">
        <v>-7.5999999999999998E-2</v>
      </c>
      <c r="S1164" s="20">
        <v>1.0640000000000001</v>
      </c>
      <c r="T1164" s="20">
        <v>-0.51600000000000001</v>
      </c>
      <c r="U1164" s="20">
        <v>1.3848</v>
      </c>
      <c r="V1164" s="20">
        <v>-0.36099999999999999</v>
      </c>
      <c r="W1164" s="20">
        <v>1.6632</v>
      </c>
      <c r="X1164" s="20">
        <v>-0.21</v>
      </c>
      <c r="Y1164" s="20">
        <v>1.8538000000000001</v>
      </c>
      <c r="Z1164" s="20">
        <v>0.16800000000000001</v>
      </c>
      <c r="AA1164" s="20">
        <v>2.6595</v>
      </c>
      <c r="AB1164" s="20">
        <v>0.88700000000000001</v>
      </c>
    </row>
    <row r="1165" spans="1:28">
      <c r="A1165" s="2">
        <v>42509</v>
      </c>
      <c r="B1165" s="20">
        <v>0.5</v>
      </c>
      <c r="C1165" s="20">
        <v>0.24399999999999999</v>
      </c>
      <c r="D1165" s="20">
        <v>-0.61699999999999999</v>
      </c>
      <c r="E1165" s="20">
        <v>0.443</v>
      </c>
      <c r="F1165" s="20">
        <v>0.30009999999999998</v>
      </c>
      <c r="G1165" s="20">
        <v>-0.55100000000000005</v>
      </c>
      <c r="H1165" s="20">
        <v>0.65390000000000004</v>
      </c>
      <c r="I1165" s="20">
        <v>0.42670000000000002</v>
      </c>
      <c r="J1165" s="20">
        <v>-0.56999999999999995</v>
      </c>
      <c r="K1165" s="20">
        <v>0.95709999999999995</v>
      </c>
      <c r="L1165" s="20">
        <v>0.61609999999999998</v>
      </c>
      <c r="M1165" s="20">
        <v>-0.53600000000000003</v>
      </c>
      <c r="N1165" s="20">
        <v>1.2985</v>
      </c>
      <c r="O1165" s="20">
        <v>0.88190000000000002</v>
      </c>
      <c r="P1165" s="20">
        <v>-0.505</v>
      </c>
      <c r="Q1165" s="20">
        <v>-5.5E-2</v>
      </c>
      <c r="R1165" s="20">
        <v>-8.5999999999999993E-2</v>
      </c>
      <c r="S1165" s="20">
        <v>1.0508</v>
      </c>
      <c r="T1165" s="20">
        <v>-0.51200000000000001</v>
      </c>
      <c r="U1165" s="20">
        <v>1.375</v>
      </c>
      <c r="V1165" s="20">
        <v>-0.35399999999999998</v>
      </c>
      <c r="W1165" s="20">
        <v>1.6632</v>
      </c>
      <c r="X1165" s="20">
        <v>-0.20200000000000001</v>
      </c>
      <c r="Y1165" s="20">
        <v>1.8487</v>
      </c>
      <c r="Z1165" s="20">
        <v>0.17</v>
      </c>
      <c r="AA1165" s="20">
        <v>2.6417000000000002</v>
      </c>
      <c r="AB1165" s="20">
        <v>0.88</v>
      </c>
    </row>
    <row r="1166" spans="1:28">
      <c r="A1166" s="2">
        <v>42510</v>
      </c>
      <c r="B1166" s="20">
        <v>0.5</v>
      </c>
      <c r="C1166" s="20">
        <v>0.23899999999999999</v>
      </c>
      <c r="D1166" s="20">
        <v>-0.61</v>
      </c>
      <c r="E1166" s="20">
        <v>0.44324999999999998</v>
      </c>
      <c r="F1166" s="20">
        <v>0.30520000000000003</v>
      </c>
      <c r="G1166" s="20">
        <v>-0.55800000000000005</v>
      </c>
      <c r="H1166" s="20">
        <v>0.6613</v>
      </c>
      <c r="I1166" s="20">
        <v>0.43690000000000001</v>
      </c>
      <c r="J1166" s="20">
        <v>-0.58499999999999996</v>
      </c>
      <c r="K1166" s="20">
        <v>0.95540000000000003</v>
      </c>
      <c r="L1166" s="20">
        <v>0.62629999999999997</v>
      </c>
      <c r="M1166" s="20">
        <v>-0.53100000000000003</v>
      </c>
      <c r="N1166" s="20">
        <v>1.302</v>
      </c>
      <c r="O1166" s="20">
        <v>0.87629999999999997</v>
      </c>
      <c r="P1166" s="20">
        <v>-0.50600000000000001</v>
      </c>
      <c r="Q1166" s="20">
        <v>-6.5000000000000002E-2</v>
      </c>
      <c r="R1166" s="20">
        <v>-0.10100000000000001</v>
      </c>
      <c r="S1166" s="20">
        <v>1.0406</v>
      </c>
      <c r="T1166" s="20">
        <v>-0.51100000000000001</v>
      </c>
      <c r="U1166" s="20">
        <v>1.3618000000000001</v>
      </c>
      <c r="V1166" s="20">
        <v>-0.35299999999999998</v>
      </c>
      <c r="W1166" s="20">
        <v>1.6465000000000001</v>
      </c>
      <c r="X1166" s="20">
        <v>-0.20599999999999999</v>
      </c>
      <c r="Y1166" s="20">
        <v>1.8384</v>
      </c>
      <c r="Z1166" s="20">
        <v>0.16500000000000001</v>
      </c>
      <c r="AA1166" s="20">
        <v>2.6286</v>
      </c>
      <c r="AB1166" s="20">
        <v>0.879</v>
      </c>
    </row>
    <row r="1167" spans="1:28">
      <c r="A1167" s="2">
        <v>42513</v>
      </c>
      <c r="B1167" s="20">
        <v>0.5</v>
      </c>
      <c r="C1167" s="20">
        <v>0.23899999999999999</v>
      </c>
      <c r="D1167" s="20">
        <v>-0.58099999999999996</v>
      </c>
      <c r="E1167" s="20">
        <v>0.44600000000000001</v>
      </c>
      <c r="F1167" s="20">
        <v>0.32050000000000001</v>
      </c>
      <c r="G1167" s="20">
        <v>-0.55600000000000005</v>
      </c>
      <c r="H1167" s="20">
        <v>0.6623</v>
      </c>
      <c r="I1167" s="20">
        <v>0.45729999999999998</v>
      </c>
      <c r="J1167" s="20">
        <v>-0.58599999999999997</v>
      </c>
      <c r="K1167" s="20">
        <v>0.95789999999999997</v>
      </c>
      <c r="L1167" s="20">
        <v>0.64670000000000005</v>
      </c>
      <c r="M1167" s="20">
        <v>-0.52500000000000002</v>
      </c>
      <c r="N1167" s="20">
        <v>1.3029999999999999</v>
      </c>
      <c r="O1167" s="20">
        <v>0.89690000000000003</v>
      </c>
      <c r="P1167" s="20">
        <v>-0.50900000000000001</v>
      </c>
      <c r="Q1167" s="20">
        <v>-6.3E-2</v>
      </c>
      <c r="R1167" s="20">
        <v>-0.108</v>
      </c>
      <c r="S1167" s="20">
        <v>1.0568</v>
      </c>
      <c r="T1167" s="20">
        <v>-0.51100000000000001</v>
      </c>
      <c r="U1167" s="20">
        <v>1.3684000000000001</v>
      </c>
      <c r="V1167" s="20">
        <v>-0.35</v>
      </c>
      <c r="W1167" s="20">
        <v>1.6465000000000001</v>
      </c>
      <c r="X1167" s="20">
        <v>-0.19600000000000001</v>
      </c>
      <c r="Y1167" s="20">
        <v>1.835</v>
      </c>
      <c r="Z1167" s="20">
        <v>0.17599999999999999</v>
      </c>
      <c r="AA1167" s="20">
        <v>2.6231999999999998</v>
      </c>
      <c r="AB1167" s="20">
        <v>0.9</v>
      </c>
    </row>
    <row r="1168" spans="1:28">
      <c r="A1168" s="2">
        <v>42514</v>
      </c>
      <c r="B1168" s="20">
        <v>0.5</v>
      </c>
      <c r="C1168" s="20">
        <v>0.23899999999999999</v>
      </c>
      <c r="D1168" s="20">
        <v>-0.61399999999999999</v>
      </c>
      <c r="E1168" s="20">
        <v>0.44419999999999998</v>
      </c>
      <c r="F1168" s="20">
        <v>0.34599999999999997</v>
      </c>
      <c r="G1168" s="20">
        <v>-0.57199999999999995</v>
      </c>
      <c r="H1168" s="20">
        <v>0.6653</v>
      </c>
      <c r="I1168" s="20">
        <v>0.47260000000000002</v>
      </c>
      <c r="J1168" s="20">
        <v>-0.58599999999999997</v>
      </c>
      <c r="K1168" s="20">
        <v>0.96814999999999996</v>
      </c>
      <c r="L1168" s="20">
        <v>0.63649999999999995</v>
      </c>
      <c r="M1168" s="20">
        <v>-0.52600000000000002</v>
      </c>
      <c r="N1168" s="20">
        <v>1.3123499999999999</v>
      </c>
      <c r="O1168" s="20">
        <v>0.90939999999999999</v>
      </c>
      <c r="P1168" s="20">
        <v>-0.50700000000000001</v>
      </c>
      <c r="Q1168" s="20">
        <v>-6.5000000000000002E-2</v>
      </c>
      <c r="R1168" s="20">
        <v>-0.112</v>
      </c>
      <c r="S1168" s="20">
        <v>1.0785</v>
      </c>
      <c r="T1168" s="20">
        <v>-0.51300000000000001</v>
      </c>
      <c r="U1168" s="20">
        <v>1.4046000000000001</v>
      </c>
      <c r="V1168" s="20">
        <v>-0.35</v>
      </c>
      <c r="W1168" s="20">
        <v>1.6800999999999999</v>
      </c>
      <c r="X1168" s="20">
        <v>-0.19800000000000001</v>
      </c>
      <c r="Y1168" s="20">
        <v>1.8629</v>
      </c>
      <c r="Z1168" s="20">
        <v>0.17699999999999999</v>
      </c>
      <c r="AA1168" s="20">
        <v>2.6440000000000001</v>
      </c>
      <c r="AB1168" s="20">
        <v>0.90400000000000003</v>
      </c>
    </row>
    <row r="1169" spans="1:28">
      <c r="A1169" s="2">
        <v>42515</v>
      </c>
      <c r="B1169" s="20">
        <v>0.5</v>
      </c>
      <c r="C1169" s="20">
        <v>0.22370000000000001</v>
      </c>
      <c r="D1169" s="20">
        <v>-0.57199999999999995</v>
      </c>
      <c r="E1169" s="20">
        <v>0.44969999999999999</v>
      </c>
      <c r="F1169" s="20">
        <v>0.3256</v>
      </c>
      <c r="G1169" s="20">
        <v>-0.59</v>
      </c>
      <c r="H1169" s="20">
        <v>0.66654999999999998</v>
      </c>
      <c r="I1169" s="20">
        <v>0.45729999999999998</v>
      </c>
      <c r="J1169" s="20">
        <v>-0.58199999999999996</v>
      </c>
      <c r="K1169" s="20">
        <v>0.97560000000000002</v>
      </c>
      <c r="L1169" s="20">
        <v>0.67249999999999999</v>
      </c>
      <c r="M1169" s="20">
        <v>-0.52700000000000002</v>
      </c>
      <c r="N1169" s="20">
        <v>1.3227</v>
      </c>
      <c r="O1169" s="20">
        <v>0.91849999999999998</v>
      </c>
      <c r="P1169" s="20">
        <v>-0.51300000000000001</v>
      </c>
      <c r="Q1169" s="20">
        <v>-7.8E-2</v>
      </c>
      <c r="R1169" s="20">
        <v>-0.124</v>
      </c>
      <c r="S1169" s="20">
        <v>1.0732999999999999</v>
      </c>
      <c r="T1169" s="20">
        <v>-0.52100000000000002</v>
      </c>
      <c r="U1169" s="20">
        <v>1.4013</v>
      </c>
      <c r="V1169" s="20">
        <v>-0.36499999999999999</v>
      </c>
      <c r="W1169" s="20">
        <v>1.6848999999999998</v>
      </c>
      <c r="X1169" s="20">
        <v>-0.218</v>
      </c>
      <c r="Y1169" s="20">
        <v>1.8664000000000001</v>
      </c>
      <c r="Z1169" s="20">
        <v>0.152</v>
      </c>
      <c r="AA1169" s="20">
        <v>2.6634000000000002</v>
      </c>
      <c r="AB1169" s="20">
        <v>0.86199999999999999</v>
      </c>
    </row>
    <row r="1170" spans="1:28">
      <c r="A1170" s="2">
        <v>42516</v>
      </c>
      <c r="B1170" s="20">
        <v>0.5</v>
      </c>
      <c r="C1170" s="20">
        <v>0.15759999999999999</v>
      </c>
      <c r="D1170" s="20">
        <v>-0.56399999999999995</v>
      </c>
      <c r="E1170" s="20">
        <v>0.45445000000000002</v>
      </c>
      <c r="F1170" s="20">
        <v>0.28489999999999999</v>
      </c>
      <c r="G1170" s="20">
        <v>-0.58399999999999996</v>
      </c>
      <c r="H1170" s="20">
        <v>0.67405000000000004</v>
      </c>
      <c r="I1170" s="20">
        <v>0.4471</v>
      </c>
      <c r="J1170" s="20">
        <v>-0.58599999999999997</v>
      </c>
      <c r="K1170" s="20">
        <v>0.97709999999999997</v>
      </c>
      <c r="L1170" s="20">
        <v>0.64690000000000003</v>
      </c>
      <c r="M1170" s="20">
        <v>-0.52900000000000003</v>
      </c>
      <c r="N1170" s="20">
        <v>1.3207</v>
      </c>
      <c r="O1170" s="20">
        <v>0.86709999999999998</v>
      </c>
      <c r="P1170" s="20">
        <v>-0.51900000000000002</v>
      </c>
      <c r="Q1170" s="20">
        <v>-7.0000000000000007E-2</v>
      </c>
      <c r="R1170" s="20">
        <v>-0.104</v>
      </c>
      <c r="S1170" s="20">
        <v>1.0197000000000001</v>
      </c>
      <c r="T1170" s="20">
        <v>-0.52900000000000003</v>
      </c>
      <c r="U1170" s="20">
        <v>1.3473999999999999</v>
      </c>
      <c r="V1170" s="20">
        <v>-0.377</v>
      </c>
      <c r="W1170" s="20">
        <v>1.6345000000000001</v>
      </c>
      <c r="X1170" s="20">
        <v>-0.23</v>
      </c>
      <c r="Y1170" s="20">
        <v>1.8282</v>
      </c>
      <c r="Z1170" s="20">
        <v>0.14599999999999999</v>
      </c>
      <c r="AA1170" s="20">
        <v>2.6409000000000002</v>
      </c>
      <c r="AB1170" s="20">
        <v>0.85499999999999998</v>
      </c>
    </row>
    <row r="1171" spans="1:28">
      <c r="A1171" s="2">
        <v>42517</v>
      </c>
      <c r="B1171" s="20">
        <v>0.5</v>
      </c>
      <c r="C1171" s="20">
        <v>0.2135</v>
      </c>
      <c r="D1171" s="20">
        <v>-0.58299999999999996</v>
      </c>
      <c r="E1171" s="20">
        <v>0.45665</v>
      </c>
      <c r="F1171" s="20">
        <v>0.31030000000000002</v>
      </c>
      <c r="G1171" s="20">
        <v>-0.57199999999999995</v>
      </c>
      <c r="H1171" s="20">
        <v>0.67305000000000004</v>
      </c>
      <c r="I1171" s="20">
        <v>0.47249999999999998</v>
      </c>
      <c r="J1171" s="20">
        <v>-0.58099999999999996</v>
      </c>
      <c r="K1171" s="20">
        <v>0.97809999999999997</v>
      </c>
      <c r="L1171" s="20">
        <v>0.68269999999999997</v>
      </c>
      <c r="M1171" s="20">
        <v>-0.53100000000000003</v>
      </c>
      <c r="N1171" s="20">
        <v>1.3167</v>
      </c>
      <c r="O1171" s="20">
        <v>0.90859999999999996</v>
      </c>
      <c r="P1171" s="20">
        <v>-0.52300000000000002</v>
      </c>
      <c r="Q1171" s="20">
        <v>-7.4999999999999997E-2</v>
      </c>
      <c r="R1171" s="20">
        <v>-9.2999999999999999E-2</v>
      </c>
      <c r="S1171" s="20">
        <v>1.0580000000000001</v>
      </c>
      <c r="T1171" s="20">
        <v>-0.53400000000000003</v>
      </c>
      <c r="U1171" s="20">
        <v>1.3847</v>
      </c>
      <c r="V1171" s="20">
        <v>-0.38200000000000001</v>
      </c>
      <c r="W1171" s="20">
        <v>1.6677</v>
      </c>
      <c r="X1171" s="20">
        <v>-0.23599999999999999</v>
      </c>
      <c r="Y1171" s="20">
        <v>1.851</v>
      </c>
      <c r="Z1171" s="20">
        <v>0.13800000000000001</v>
      </c>
      <c r="AA1171" s="20">
        <v>2.6463999999999999</v>
      </c>
      <c r="AB1171" s="20">
        <v>0.85</v>
      </c>
    </row>
    <row r="1172" spans="1:28">
      <c r="A1172" s="2">
        <v>42520</v>
      </c>
      <c r="B1172" s="20">
        <v>0.5</v>
      </c>
      <c r="C1172" s="20">
        <v>0.2135</v>
      </c>
      <c r="D1172" s="20">
        <v>-0.57799999999999996</v>
      </c>
      <c r="E1172" s="20">
        <v>0.45665</v>
      </c>
      <c r="F1172" s="20">
        <v>0.31030000000000002</v>
      </c>
      <c r="G1172" s="20">
        <v>-0.57999999999999996</v>
      </c>
      <c r="H1172" s="20">
        <v>0.67305000000000004</v>
      </c>
      <c r="I1172" s="20">
        <v>0.47249999999999998</v>
      </c>
      <c r="J1172" s="20">
        <v>-0.58299999999999996</v>
      </c>
      <c r="K1172" s="20">
        <v>0.97809999999999997</v>
      </c>
      <c r="L1172" s="20">
        <v>0.68269999999999997</v>
      </c>
      <c r="M1172" s="20">
        <v>-0.53700000000000003</v>
      </c>
      <c r="N1172" s="20">
        <v>1.3167</v>
      </c>
      <c r="O1172" s="20">
        <v>0.90859999999999996</v>
      </c>
      <c r="P1172" s="20">
        <v>-0.51600000000000001</v>
      </c>
      <c r="Q1172" s="20">
        <v>-7.5999999999999998E-2</v>
      </c>
      <c r="R1172" s="20">
        <v>-9.6000000000000002E-2</v>
      </c>
      <c r="S1172" s="20">
        <v>1.0580000000000001</v>
      </c>
      <c r="T1172" s="20">
        <v>-0.52700000000000002</v>
      </c>
      <c r="U1172" s="20">
        <v>1.3847</v>
      </c>
      <c r="V1172" s="20">
        <v>-0.36599999999999999</v>
      </c>
      <c r="W1172" s="20">
        <v>1.6677</v>
      </c>
      <c r="X1172" s="20">
        <v>-0.21299999999999999</v>
      </c>
      <c r="Y1172" s="20">
        <v>1.851</v>
      </c>
      <c r="Z1172" s="20">
        <v>0.16700000000000001</v>
      </c>
      <c r="AA1172" s="20">
        <v>2.6463999999999999</v>
      </c>
      <c r="AB1172" s="20">
        <v>0.89</v>
      </c>
    </row>
    <row r="1173" spans="1:28">
      <c r="A1173" s="2">
        <v>42521</v>
      </c>
      <c r="B1173" s="20">
        <v>0.5</v>
      </c>
      <c r="C1173" s="20">
        <v>0.1779</v>
      </c>
      <c r="D1173" s="20">
        <v>-0.57999999999999996</v>
      </c>
      <c r="E1173" s="20">
        <v>0.46884999999999999</v>
      </c>
      <c r="F1173" s="20">
        <v>0.28489999999999999</v>
      </c>
      <c r="G1173" s="20">
        <v>-0.57299999999999995</v>
      </c>
      <c r="H1173" s="20">
        <v>0.68579999999999997</v>
      </c>
      <c r="I1173" s="20">
        <v>0.4471</v>
      </c>
      <c r="J1173" s="20">
        <v>-0.58499999999999996</v>
      </c>
      <c r="K1173" s="20">
        <v>0.99309999999999998</v>
      </c>
      <c r="L1173" s="20">
        <v>0.67249999999999999</v>
      </c>
      <c r="M1173" s="20">
        <v>-0.53300000000000003</v>
      </c>
      <c r="N1173" s="20">
        <v>1.3373999999999999</v>
      </c>
      <c r="O1173" s="20">
        <v>0.877</v>
      </c>
      <c r="P1173" s="20">
        <v>-0.51400000000000001</v>
      </c>
      <c r="Q1173" s="20">
        <v>-8.4000000000000005E-2</v>
      </c>
      <c r="R1173" s="20">
        <v>-0.109</v>
      </c>
      <c r="S1173" s="20">
        <v>1.0310999999999999</v>
      </c>
      <c r="T1173" s="20">
        <v>-0.52800000000000002</v>
      </c>
      <c r="U1173" s="20">
        <v>1.3717999999999999</v>
      </c>
      <c r="V1173" s="20">
        <v>-0.377</v>
      </c>
      <c r="W1173" s="20">
        <v>1.663</v>
      </c>
      <c r="X1173" s="20">
        <v>-0.23599999999999999</v>
      </c>
      <c r="Y1173" s="20">
        <v>1.8458000000000001</v>
      </c>
      <c r="Z1173" s="20">
        <v>0.13900000000000001</v>
      </c>
      <c r="AA1173" s="20">
        <v>2.6478999999999999</v>
      </c>
      <c r="AB1173" s="20">
        <v>0.85</v>
      </c>
    </row>
    <row r="1174" spans="1:28">
      <c r="A1174" s="2">
        <v>42522</v>
      </c>
      <c r="B1174" s="20">
        <v>0.5</v>
      </c>
      <c r="C1174" s="20">
        <v>0.21859999999999999</v>
      </c>
      <c r="D1174" s="20">
        <v>-0.57399999999999995</v>
      </c>
      <c r="E1174" s="20">
        <v>0.46955000000000002</v>
      </c>
      <c r="F1174" s="20">
        <v>0.28920000000000001</v>
      </c>
      <c r="G1174" s="20">
        <v>-0.57599999999999996</v>
      </c>
      <c r="H1174" s="20">
        <v>0.68130000000000002</v>
      </c>
      <c r="I1174" s="20">
        <v>0.46750000000000003</v>
      </c>
      <c r="J1174" s="20">
        <v>-0.58099999999999996</v>
      </c>
      <c r="K1174" s="20">
        <v>0.98540000000000005</v>
      </c>
      <c r="L1174" s="20">
        <v>0.67249999999999999</v>
      </c>
      <c r="M1174" s="20">
        <v>-0.53</v>
      </c>
      <c r="N1174" s="20">
        <v>1.3284</v>
      </c>
      <c r="O1174" s="20">
        <v>0.89880000000000004</v>
      </c>
      <c r="P1174" s="20">
        <v>-0.51500000000000001</v>
      </c>
      <c r="Q1174" s="20">
        <v>-7.2999999999999995E-2</v>
      </c>
      <c r="R1174" s="20">
        <v>-0.106</v>
      </c>
      <c r="S1174" s="20">
        <v>1.0475000000000001</v>
      </c>
      <c r="T1174" s="20">
        <v>-0.53</v>
      </c>
      <c r="U1174" s="20">
        <v>1.3799000000000001</v>
      </c>
      <c r="V1174" s="20">
        <v>-0.38100000000000001</v>
      </c>
      <c r="W1174" s="20">
        <v>1.6606000000000001</v>
      </c>
      <c r="X1174" s="20">
        <v>-0.23899999999999999</v>
      </c>
      <c r="Y1174" s="20">
        <v>1.8353999999999999</v>
      </c>
      <c r="Z1174" s="20">
        <v>0.13600000000000001</v>
      </c>
      <c r="AA1174" s="20">
        <v>2.6164000000000001</v>
      </c>
      <c r="AB1174" s="20">
        <v>0.84099999999999997</v>
      </c>
    </row>
    <row r="1175" spans="1:28">
      <c r="A1175" s="2">
        <v>42523</v>
      </c>
      <c r="B1175" s="20">
        <v>0.5</v>
      </c>
      <c r="C1175" s="20">
        <v>0.1678</v>
      </c>
      <c r="D1175" s="20">
        <v>-0.57899999999999996</v>
      </c>
      <c r="E1175" s="20">
        <v>0.46305000000000002</v>
      </c>
      <c r="F1175" s="20">
        <v>0.27389999999999998</v>
      </c>
      <c r="G1175" s="20">
        <v>-0.57499999999999996</v>
      </c>
      <c r="H1175" s="20">
        <v>0.68010000000000004</v>
      </c>
      <c r="I1175" s="20">
        <v>0.46239999999999998</v>
      </c>
      <c r="J1175" s="20">
        <v>-0.58199999999999996</v>
      </c>
      <c r="K1175" s="20">
        <v>0.9839</v>
      </c>
      <c r="L1175" s="20">
        <v>0.66220000000000001</v>
      </c>
      <c r="M1175" s="20">
        <v>-0.52900000000000003</v>
      </c>
      <c r="N1175" s="20">
        <v>1.3324</v>
      </c>
      <c r="O1175" s="20">
        <v>0.88690000000000002</v>
      </c>
      <c r="P1175" s="20">
        <v>-0.51900000000000002</v>
      </c>
      <c r="Q1175" s="20">
        <v>-7.4999999999999997E-2</v>
      </c>
      <c r="R1175" s="20">
        <v>-0.109</v>
      </c>
      <c r="S1175" s="20">
        <v>1.0233000000000001</v>
      </c>
      <c r="T1175" s="20">
        <v>-0.53300000000000003</v>
      </c>
      <c r="U1175" s="20">
        <v>1.3523000000000001</v>
      </c>
      <c r="V1175" s="20">
        <v>-0.38300000000000001</v>
      </c>
      <c r="W1175" s="20">
        <v>1.6202000000000001</v>
      </c>
      <c r="X1175" s="20">
        <v>-0.25</v>
      </c>
      <c r="Y1175" s="20">
        <v>1.7989000000000002</v>
      </c>
      <c r="Z1175" s="20">
        <v>0.114</v>
      </c>
      <c r="AA1175" s="20">
        <v>2.5804999999999998</v>
      </c>
      <c r="AB1175" s="20">
        <v>0.81200000000000006</v>
      </c>
    </row>
    <row r="1176" spans="1:28">
      <c r="A1176" s="2">
        <v>42524</v>
      </c>
      <c r="B1176" s="20">
        <v>0.5</v>
      </c>
      <c r="C1176" s="20">
        <v>0.1678</v>
      </c>
      <c r="D1176" s="20">
        <v>-0.57299999999999995</v>
      </c>
      <c r="E1176" s="20">
        <v>0.46479999999999999</v>
      </c>
      <c r="F1176" s="20">
        <v>0.27900000000000003</v>
      </c>
      <c r="G1176" s="20">
        <v>-0.58399999999999996</v>
      </c>
      <c r="H1176" s="20">
        <v>0.68215000000000003</v>
      </c>
      <c r="I1176" s="20">
        <v>0.40639999999999998</v>
      </c>
      <c r="J1176" s="20">
        <v>-0.57399999999999995</v>
      </c>
      <c r="K1176" s="20">
        <v>0.98570000000000002</v>
      </c>
      <c r="L1176" s="20">
        <v>0.58040000000000003</v>
      </c>
      <c r="M1176" s="20">
        <v>-0.52900000000000003</v>
      </c>
      <c r="N1176" s="20">
        <v>1.3313999999999999</v>
      </c>
      <c r="O1176" s="20">
        <v>0.77159999999999995</v>
      </c>
      <c r="P1176" s="20">
        <v>-0.53500000000000003</v>
      </c>
      <c r="Q1176" s="20">
        <v>-0.08</v>
      </c>
      <c r="R1176" s="20">
        <v>-0.105</v>
      </c>
      <c r="S1176" s="20">
        <v>0.91269999999999996</v>
      </c>
      <c r="T1176" s="20">
        <v>-0.55000000000000004</v>
      </c>
      <c r="U1176" s="20">
        <v>1.2306999999999999</v>
      </c>
      <c r="V1176" s="20">
        <v>-0.41199999999999998</v>
      </c>
      <c r="W1176" s="20">
        <v>1.4973000000000001</v>
      </c>
      <c r="X1176" s="20">
        <v>-0.28599999999999998</v>
      </c>
      <c r="Y1176" s="20">
        <v>1.7004000000000001</v>
      </c>
      <c r="Z1176" s="20">
        <v>6.8000000000000005E-2</v>
      </c>
      <c r="AA1176" s="20">
        <v>2.5097</v>
      </c>
      <c r="AB1176" s="20">
        <v>0.73899999999999999</v>
      </c>
    </row>
    <row r="1177" spans="1:28">
      <c r="A1177" s="2">
        <v>42527</v>
      </c>
      <c r="B1177" s="20">
        <v>0.5</v>
      </c>
      <c r="C1177" s="20">
        <v>0.1729</v>
      </c>
      <c r="D1177" s="20">
        <v>-0.6</v>
      </c>
      <c r="E1177" s="20">
        <v>0.44705</v>
      </c>
      <c r="F1177" s="20">
        <v>0.25869999999999999</v>
      </c>
      <c r="G1177" s="20">
        <v>-0.58799999999999997</v>
      </c>
      <c r="H1177" s="20">
        <v>0.66064999999999996</v>
      </c>
      <c r="I1177" s="20">
        <v>0.40639999999999998</v>
      </c>
      <c r="J1177" s="20">
        <v>-0.57499999999999996</v>
      </c>
      <c r="K1177" s="20">
        <v>0.95420000000000005</v>
      </c>
      <c r="L1177" s="20">
        <v>0.58550000000000002</v>
      </c>
      <c r="M1177" s="20">
        <v>-0.53300000000000003</v>
      </c>
      <c r="N1177" s="20">
        <v>1.2856000000000001</v>
      </c>
      <c r="O1177" s="20">
        <v>0.79530000000000001</v>
      </c>
      <c r="P1177" s="20">
        <v>-0.54300000000000004</v>
      </c>
      <c r="Q1177" s="20">
        <v>-0.06</v>
      </c>
      <c r="R1177" s="20">
        <v>-0.1</v>
      </c>
      <c r="S1177" s="20">
        <v>0.93169999999999997</v>
      </c>
      <c r="T1177" s="20">
        <v>-0.55700000000000005</v>
      </c>
      <c r="U1177" s="20">
        <v>1.25</v>
      </c>
      <c r="V1177" s="20">
        <v>-0.40799999999999997</v>
      </c>
      <c r="W1177" s="20">
        <v>1.5302</v>
      </c>
      <c r="X1177" s="20">
        <v>-0.27300000000000002</v>
      </c>
      <c r="Y1177" s="20">
        <v>1.7366999999999999</v>
      </c>
      <c r="Z1177" s="20">
        <v>8.5999999999999993E-2</v>
      </c>
      <c r="AA1177" s="20">
        <v>2.5569999999999999</v>
      </c>
      <c r="AB1177" s="20">
        <v>0.754</v>
      </c>
    </row>
    <row r="1178" spans="1:28">
      <c r="A1178" s="2">
        <v>42528</v>
      </c>
      <c r="B1178" s="20">
        <v>0.5</v>
      </c>
      <c r="C1178" s="20">
        <v>0.1983</v>
      </c>
      <c r="D1178" s="20">
        <v>-0.60299999999999998</v>
      </c>
      <c r="E1178" s="20">
        <v>0.44579999999999997</v>
      </c>
      <c r="F1178" s="20">
        <v>0.26379999999999998</v>
      </c>
      <c r="G1178" s="20">
        <v>-0.60299999999999998</v>
      </c>
      <c r="H1178" s="20">
        <v>0.65659999999999996</v>
      </c>
      <c r="I1178" s="20">
        <v>0.4279</v>
      </c>
      <c r="J1178" s="20">
        <v>-0.57699999999999996</v>
      </c>
      <c r="K1178" s="20">
        <v>0.94889999999999997</v>
      </c>
      <c r="L1178" s="20">
        <v>0.57520000000000004</v>
      </c>
      <c r="M1178" s="20">
        <v>-0.52400000000000002</v>
      </c>
      <c r="N1178" s="20">
        <v>1.2850999999999999</v>
      </c>
      <c r="O1178" s="20">
        <v>0.7833</v>
      </c>
      <c r="P1178" s="20">
        <v>-0.53900000000000003</v>
      </c>
      <c r="Q1178" s="20">
        <v>-7.4999999999999997E-2</v>
      </c>
      <c r="R1178" s="20">
        <v>-0.108</v>
      </c>
      <c r="S1178" s="20">
        <v>0.92090000000000005</v>
      </c>
      <c r="T1178" s="20">
        <v>-0.55700000000000005</v>
      </c>
      <c r="U1178" s="20">
        <v>1.2322</v>
      </c>
      <c r="V1178" s="20">
        <v>-0.41799999999999998</v>
      </c>
      <c r="W1178" s="20">
        <v>1.5112999999999999</v>
      </c>
      <c r="X1178" s="20">
        <v>-0.29799999999999999</v>
      </c>
      <c r="Y1178" s="20">
        <v>1.7177</v>
      </c>
      <c r="Z1178" s="20">
        <v>0.05</v>
      </c>
      <c r="AA1178" s="20">
        <v>2.5419</v>
      </c>
      <c r="AB1178" s="20">
        <v>0.7</v>
      </c>
    </row>
    <row r="1179" spans="1:28">
      <c r="A1179" s="2">
        <v>42529</v>
      </c>
      <c r="B1179" s="20">
        <v>0.5</v>
      </c>
      <c r="C1179" s="20">
        <v>0.19320000000000001</v>
      </c>
      <c r="D1179" s="20">
        <v>-0.60599999999999998</v>
      </c>
      <c r="E1179" s="20">
        <v>0.44529999999999997</v>
      </c>
      <c r="F1179" s="20">
        <v>0.23330000000000001</v>
      </c>
      <c r="G1179" s="20">
        <v>-0.59</v>
      </c>
      <c r="H1179" s="20">
        <v>0.65800000000000003</v>
      </c>
      <c r="I1179" s="20">
        <v>0.41770000000000002</v>
      </c>
      <c r="J1179" s="20">
        <v>-0.58299999999999996</v>
      </c>
      <c r="K1179" s="20">
        <v>0.94699999999999995</v>
      </c>
      <c r="L1179" s="20">
        <v>0.57010000000000005</v>
      </c>
      <c r="M1179" s="20">
        <v>-0.53300000000000003</v>
      </c>
      <c r="N1179" s="20">
        <v>1.2783500000000001</v>
      </c>
      <c r="O1179" s="20">
        <v>0.7752</v>
      </c>
      <c r="P1179" s="20">
        <v>-0.53900000000000003</v>
      </c>
      <c r="Q1179" s="20">
        <v>-6.0999999999999999E-2</v>
      </c>
      <c r="R1179" s="20">
        <v>-9.9000000000000005E-2</v>
      </c>
      <c r="S1179" s="20">
        <v>0.93059999999999998</v>
      </c>
      <c r="T1179" s="20">
        <v>-0.55300000000000005</v>
      </c>
      <c r="U1179" s="20">
        <v>1.2304999999999999</v>
      </c>
      <c r="V1179" s="20">
        <v>-0.41499999999999998</v>
      </c>
      <c r="W1179" s="20">
        <v>1.5066000000000002</v>
      </c>
      <c r="X1179" s="20">
        <v>-0.29399999999999998</v>
      </c>
      <c r="Y1179" s="20">
        <v>1.7021999999999999</v>
      </c>
      <c r="Z1179" s="20">
        <v>5.5E-2</v>
      </c>
      <c r="AA1179" s="20">
        <v>2.5082</v>
      </c>
      <c r="AB1179" s="20">
        <v>0.68100000000000005</v>
      </c>
    </row>
    <row r="1180" spans="1:28">
      <c r="A1180" s="2">
        <v>42530</v>
      </c>
      <c r="B1180" s="20">
        <v>0.5</v>
      </c>
      <c r="C1180" s="20">
        <v>0.2084</v>
      </c>
      <c r="D1180" s="20">
        <v>-0.58499999999999996</v>
      </c>
      <c r="E1180" s="20">
        <v>0.44705</v>
      </c>
      <c r="F1180" s="20">
        <v>0.24859999999999999</v>
      </c>
      <c r="G1180" s="20">
        <v>-0.59499999999999997</v>
      </c>
      <c r="H1180" s="20">
        <v>0.65605000000000002</v>
      </c>
      <c r="I1180" s="20">
        <v>0.42280000000000001</v>
      </c>
      <c r="J1180" s="20">
        <v>-0.58599999999999997</v>
      </c>
      <c r="K1180" s="20">
        <v>0.94389999999999996</v>
      </c>
      <c r="L1180" s="20">
        <v>0.56499999999999995</v>
      </c>
      <c r="M1180" s="20">
        <v>-0.52800000000000002</v>
      </c>
      <c r="N1180" s="20">
        <v>1.2742499999999999</v>
      </c>
      <c r="O1180" s="20">
        <v>0.76700000000000002</v>
      </c>
      <c r="P1180" s="20">
        <v>-0.54600000000000004</v>
      </c>
      <c r="Q1180" s="20">
        <v>-0.06</v>
      </c>
      <c r="R1180" s="20">
        <v>-0.104</v>
      </c>
      <c r="S1180" s="20">
        <v>0.92</v>
      </c>
      <c r="T1180" s="20">
        <v>-0.55700000000000005</v>
      </c>
      <c r="U1180" s="20">
        <v>1.2206999999999999</v>
      </c>
      <c r="V1180" s="20">
        <v>-0.42399999999999999</v>
      </c>
      <c r="W1180" s="20">
        <v>1.4971000000000001</v>
      </c>
      <c r="X1180" s="20">
        <v>-0.30499999999999999</v>
      </c>
      <c r="Y1180" s="20">
        <v>1.6867000000000001</v>
      </c>
      <c r="Z1180" s="20">
        <v>3.3000000000000002E-2</v>
      </c>
      <c r="AA1180" s="20">
        <v>2.4872999999999998</v>
      </c>
      <c r="AB1180" s="20">
        <v>0.628</v>
      </c>
    </row>
    <row r="1181" spans="1:28">
      <c r="A1181" s="2">
        <v>42531</v>
      </c>
      <c r="B1181" s="20">
        <v>0.5</v>
      </c>
      <c r="C1181" s="20">
        <v>0.183</v>
      </c>
      <c r="D1181" s="20">
        <v>-0.6</v>
      </c>
      <c r="E1181" s="20">
        <v>0.44655</v>
      </c>
      <c r="F1181" s="20">
        <v>0.24349999999999999</v>
      </c>
      <c r="G1181" s="20">
        <v>-0.59899999999999998</v>
      </c>
      <c r="H1181" s="20">
        <v>0.65559999999999996</v>
      </c>
      <c r="I1181" s="20">
        <v>0.40749999999999997</v>
      </c>
      <c r="J1181" s="20">
        <v>-0.58599999999999997</v>
      </c>
      <c r="K1181" s="20">
        <v>0.94415000000000004</v>
      </c>
      <c r="L1181" s="20">
        <v>0.53939999999999999</v>
      </c>
      <c r="M1181" s="20">
        <v>-0.53800000000000003</v>
      </c>
      <c r="N1181" s="20">
        <v>1.2735000000000001</v>
      </c>
      <c r="O1181" s="20">
        <v>0.72650000000000003</v>
      </c>
      <c r="P1181" s="20">
        <v>-0.54500000000000004</v>
      </c>
      <c r="Q1181" s="20">
        <v>-4.3999999999999997E-2</v>
      </c>
      <c r="R1181" s="20">
        <v>-6.9000000000000006E-2</v>
      </c>
      <c r="S1181" s="20">
        <v>0.87760000000000005</v>
      </c>
      <c r="T1181" s="20">
        <v>-0.55500000000000005</v>
      </c>
      <c r="U1181" s="20">
        <v>1.1671</v>
      </c>
      <c r="V1181" s="20">
        <v>-0.42799999999999999</v>
      </c>
      <c r="W1181" s="20">
        <v>1.4428000000000001</v>
      </c>
      <c r="X1181" s="20">
        <v>-0.31</v>
      </c>
      <c r="Y1181" s="20">
        <v>1.6404000000000001</v>
      </c>
      <c r="Z1181" s="20">
        <v>0.02</v>
      </c>
      <c r="AA1181" s="20">
        <v>2.4510999999999998</v>
      </c>
      <c r="AB1181" s="20">
        <v>0.58799999999999997</v>
      </c>
    </row>
    <row r="1182" spans="1:28">
      <c r="A1182" s="2">
        <v>42534</v>
      </c>
      <c r="B1182" s="20">
        <v>0.5</v>
      </c>
      <c r="C1182" s="20">
        <v>0.1983</v>
      </c>
      <c r="D1182" s="20">
        <v>-0.60399999999999998</v>
      </c>
      <c r="E1182" s="20">
        <v>0.44205</v>
      </c>
      <c r="F1182" s="20">
        <v>0.25359999999999999</v>
      </c>
      <c r="G1182" s="20">
        <v>-0.63600000000000001</v>
      </c>
      <c r="H1182" s="20">
        <v>0.65249999999999997</v>
      </c>
      <c r="I1182" s="20">
        <v>0.39219999999999999</v>
      </c>
      <c r="J1182" s="20">
        <v>-0.54500000000000004</v>
      </c>
      <c r="K1182" s="20">
        <v>0.93640000000000001</v>
      </c>
      <c r="L1182" s="20">
        <v>0.5292</v>
      </c>
      <c r="M1182" s="20">
        <v>-0.53800000000000003</v>
      </c>
      <c r="N1182" s="20">
        <v>1.25925</v>
      </c>
      <c r="O1182" s="20">
        <v>0.71430000000000005</v>
      </c>
      <c r="P1182" s="20">
        <v>-0.55000000000000004</v>
      </c>
      <c r="Q1182" s="20">
        <v>-7.0000000000000001E-3</v>
      </c>
      <c r="R1182" s="20">
        <v>-1.6E-2</v>
      </c>
      <c r="S1182" s="20">
        <v>0.84330000000000005</v>
      </c>
      <c r="T1182" s="20">
        <v>-0.55500000000000005</v>
      </c>
      <c r="U1182" s="20">
        <v>1.1266</v>
      </c>
      <c r="V1182" s="20">
        <v>-0.432</v>
      </c>
      <c r="W1182" s="20">
        <v>1.4075</v>
      </c>
      <c r="X1182" s="20">
        <v>-0.309</v>
      </c>
      <c r="Y1182" s="20">
        <v>1.6095999999999999</v>
      </c>
      <c r="Z1182" s="20">
        <v>2.4E-2</v>
      </c>
      <c r="AA1182" s="20">
        <v>2.4262000000000001</v>
      </c>
      <c r="AB1182" s="20">
        <v>0.61699999999999999</v>
      </c>
    </row>
    <row r="1183" spans="1:28">
      <c r="A1183" s="2">
        <v>42535</v>
      </c>
      <c r="B1183" s="20">
        <v>0.5</v>
      </c>
      <c r="C1183" s="20">
        <v>0.2135</v>
      </c>
      <c r="D1183" s="20">
        <v>-0.57999999999999996</v>
      </c>
      <c r="E1183" s="20">
        <v>0.44230000000000003</v>
      </c>
      <c r="F1183" s="20">
        <v>0.26450000000000001</v>
      </c>
      <c r="G1183" s="20">
        <v>-0.63900000000000001</v>
      </c>
      <c r="H1183" s="20">
        <v>0.65480000000000005</v>
      </c>
      <c r="I1183" s="20">
        <v>0.3962</v>
      </c>
      <c r="J1183" s="20">
        <v>-0.56000000000000005</v>
      </c>
      <c r="K1183" s="20">
        <v>0.93389999999999995</v>
      </c>
      <c r="L1183" s="20">
        <v>0.5343</v>
      </c>
      <c r="M1183" s="20">
        <v>-0.54800000000000004</v>
      </c>
      <c r="N1183" s="20">
        <v>1.25325</v>
      </c>
      <c r="O1183" s="20">
        <v>0.72209999999999996</v>
      </c>
      <c r="P1183" s="20">
        <v>-0.58299999999999996</v>
      </c>
      <c r="Q1183" s="20">
        <v>8.1000000000000003E-2</v>
      </c>
      <c r="R1183" s="20">
        <v>4.2000000000000003E-2</v>
      </c>
      <c r="S1183" s="20">
        <v>0.85119999999999996</v>
      </c>
      <c r="T1183" s="20">
        <v>-0.58699999999999997</v>
      </c>
      <c r="U1183" s="20">
        <v>1.1377999999999999</v>
      </c>
      <c r="V1183" s="20">
        <v>-0.46700000000000003</v>
      </c>
      <c r="W1183" s="20">
        <v>1.4144000000000001</v>
      </c>
      <c r="X1183" s="20">
        <v>-0.34200000000000003</v>
      </c>
      <c r="Y1183" s="20">
        <v>1.613</v>
      </c>
      <c r="Z1183" s="20">
        <v>-4.0000000000000001E-3</v>
      </c>
      <c r="AA1183" s="20">
        <v>2.4233000000000002</v>
      </c>
      <c r="AB1183" s="20">
        <v>0.55400000000000005</v>
      </c>
    </row>
    <row r="1184" spans="1:28">
      <c r="A1184" s="2">
        <v>42536</v>
      </c>
      <c r="B1184" s="20">
        <v>0.5</v>
      </c>
      <c r="C1184" s="20">
        <v>0.21859999999999999</v>
      </c>
      <c r="D1184" s="20">
        <v>-0.58799999999999997</v>
      </c>
      <c r="E1184" s="20">
        <v>0.44605</v>
      </c>
      <c r="F1184" s="20">
        <v>0.25430000000000003</v>
      </c>
      <c r="G1184" s="20">
        <v>-0.61</v>
      </c>
      <c r="H1184" s="20">
        <v>0.65634999999999999</v>
      </c>
      <c r="I1184" s="20">
        <v>0.35039999999999999</v>
      </c>
      <c r="J1184" s="20">
        <v>-0.56100000000000005</v>
      </c>
      <c r="K1184" s="20">
        <v>0.94289999999999996</v>
      </c>
      <c r="L1184" s="20">
        <v>0.49859999999999999</v>
      </c>
      <c r="M1184" s="20">
        <v>-0.55100000000000005</v>
      </c>
      <c r="N1184" s="20">
        <v>1.26525</v>
      </c>
      <c r="O1184" s="20">
        <v>0.66959999999999997</v>
      </c>
      <c r="P1184" s="20">
        <v>-0.59399999999999997</v>
      </c>
      <c r="Q1184" s="20">
        <v>7.3999999999999996E-2</v>
      </c>
      <c r="R1184" s="20">
        <v>2.9000000000000001E-2</v>
      </c>
      <c r="S1184" s="20">
        <v>0.79039999999999999</v>
      </c>
      <c r="T1184" s="20">
        <v>-0.59799999999999998</v>
      </c>
      <c r="U1184" s="20">
        <v>1.0714999999999999</v>
      </c>
      <c r="V1184" s="20">
        <v>-0.48299999999999998</v>
      </c>
      <c r="W1184" s="20">
        <v>1.3580999999999999</v>
      </c>
      <c r="X1184" s="20">
        <v>-0.35099999999999998</v>
      </c>
      <c r="Y1184" s="20">
        <v>1.5720000000000001</v>
      </c>
      <c r="Z1184" s="20">
        <v>-0.01</v>
      </c>
      <c r="AA1184" s="20">
        <v>2.4064999999999999</v>
      </c>
      <c r="AB1184" s="20">
        <v>0.54200000000000004</v>
      </c>
    </row>
    <row r="1185" spans="1:28">
      <c r="A1185" s="2">
        <v>42537</v>
      </c>
      <c r="B1185" s="20">
        <v>0.5</v>
      </c>
      <c r="C1185" s="20">
        <v>0.22370000000000001</v>
      </c>
      <c r="D1185" s="20">
        <v>-0.57899999999999996</v>
      </c>
      <c r="E1185" s="20">
        <v>0.44805</v>
      </c>
      <c r="F1185" s="20">
        <v>0.25430000000000003</v>
      </c>
      <c r="G1185" s="20">
        <v>-0.61399999999999999</v>
      </c>
      <c r="H1185" s="20">
        <v>0.64659999999999995</v>
      </c>
      <c r="I1185" s="20">
        <v>0.3402</v>
      </c>
      <c r="J1185" s="20">
        <v>-0.55900000000000005</v>
      </c>
      <c r="K1185" s="20">
        <v>0.92459999999999998</v>
      </c>
      <c r="L1185" s="20">
        <v>0.49340000000000001</v>
      </c>
      <c r="M1185" s="20">
        <v>-0.55200000000000005</v>
      </c>
      <c r="N1185" s="20">
        <v>1.2384999999999999</v>
      </c>
      <c r="O1185" s="20">
        <v>0.68540000000000001</v>
      </c>
      <c r="P1185" s="20">
        <v>-0.60399999999999998</v>
      </c>
      <c r="Q1185" s="20">
        <v>8.7999999999999995E-2</v>
      </c>
      <c r="R1185" s="20">
        <v>5.5E-2</v>
      </c>
      <c r="S1185" s="20">
        <v>0.8115</v>
      </c>
      <c r="T1185" s="20">
        <v>-0.60799999999999998</v>
      </c>
      <c r="U1185" s="20">
        <v>1.0907</v>
      </c>
      <c r="V1185" s="20">
        <v>-0.5</v>
      </c>
      <c r="W1185" s="20">
        <v>1.3696999999999999</v>
      </c>
      <c r="X1185" s="20">
        <v>-0.36599999999999999</v>
      </c>
      <c r="Y1185" s="20">
        <v>1.5788</v>
      </c>
      <c r="Z1185" s="20">
        <v>-2.4E-2</v>
      </c>
      <c r="AA1185" s="20">
        <v>2.3963000000000001</v>
      </c>
      <c r="AB1185" s="20">
        <v>0.499</v>
      </c>
    </row>
    <row r="1186" spans="1:28">
      <c r="A1186" s="2">
        <v>42538</v>
      </c>
      <c r="B1186" s="20">
        <v>0.5</v>
      </c>
      <c r="C1186" s="20">
        <v>0.2135</v>
      </c>
      <c r="D1186" s="20">
        <v>-0.58899999999999997</v>
      </c>
      <c r="E1186" s="20">
        <v>0.44779999999999998</v>
      </c>
      <c r="F1186" s="20">
        <v>0.25430000000000003</v>
      </c>
      <c r="G1186" s="20">
        <v>-0.59599999999999997</v>
      </c>
      <c r="H1186" s="20">
        <v>0.64439999999999997</v>
      </c>
      <c r="I1186" s="20">
        <v>0.3453</v>
      </c>
      <c r="J1186" s="20">
        <v>-0.56399999999999995</v>
      </c>
      <c r="K1186" s="20">
        <v>0.92464999999999997</v>
      </c>
      <c r="L1186" s="20">
        <v>0.49340000000000001</v>
      </c>
      <c r="M1186" s="20">
        <v>-0.55500000000000005</v>
      </c>
      <c r="N1186" s="20">
        <v>1.24075</v>
      </c>
      <c r="O1186" s="20">
        <v>0.69269999999999998</v>
      </c>
      <c r="P1186" s="20">
        <v>-0.60699999999999998</v>
      </c>
      <c r="Q1186" s="20">
        <v>4.9000000000000002E-2</v>
      </c>
      <c r="R1186" s="20">
        <v>0.01</v>
      </c>
      <c r="S1186" s="20">
        <v>0.82720000000000005</v>
      </c>
      <c r="T1186" s="20">
        <v>-0.61299999999999999</v>
      </c>
      <c r="U1186" s="20">
        <v>1.1128</v>
      </c>
      <c r="V1186" s="20">
        <v>-0.498</v>
      </c>
      <c r="W1186" s="20">
        <v>1.3998999999999999</v>
      </c>
      <c r="X1186" s="20">
        <v>-0.34799999999999998</v>
      </c>
      <c r="Y1186" s="20">
        <v>1.6078000000000001</v>
      </c>
      <c r="Z1186" s="20">
        <v>1.9E-2</v>
      </c>
      <c r="AA1186" s="20">
        <v>2.4196</v>
      </c>
      <c r="AB1186" s="20">
        <v>0.57599999999999996</v>
      </c>
    </row>
    <row r="1187" spans="1:28">
      <c r="A1187" s="2">
        <v>42541</v>
      </c>
      <c r="B1187" s="20">
        <v>0.5</v>
      </c>
      <c r="C1187" s="20">
        <v>0.2135</v>
      </c>
      <c r="D1187" s="20">
        <v>-0.58299999999999996</v>
      </c>
      <c r="E1187" s="20">
        <v>0.44805</v>
      </c>
      <c r="F1187" s="20">
        <v>0.2492</v>
      </c>
      <c r="G1187" s="20">
        <v>-0.60299999999999998</v>
      </c>
      <c r="H1187" s="20">
        <v>0.64649999999999996</v>
      </c>
      <c r="I1187" s="20">
        <v>0.37580000000000002</v>
      </c>
      <c r="J1187" s="20">
        <v>-0.56399999999999995</v>
      </c>
      <c r="K1187" s="20">
        <v>0.93064999999999998</v>
      </c>
      <c r="L1187" s="20">
        <v>0.5292</v>
      </c>
      <c r="M1187" s="20">
        <v>-0.54300000000000004</v>
      </c>
      <c r="N1187" s="20">
        <v>1.2515000000000001</v>
      </c>
      <c r="O1187" s="20">
        <v>0.74509999999999998</v>
      </c>
      <c r="P1187" s="20">
        <v>-0.58799999999999997</v>
      </c>
      <c r="Q1187" s="20">
        <v>-7.0000000000000001E-3</v>
      </c>
      <c r="R1187" s="20">
        <v>-2.1999999999999999E-2</v>
      </c>
      <c r="S1187" s="20">
        <v>0.88300000000000001</v>
      </c>
      <c r="T1187" s="20">
        <v>-0.59099999999999997</v>
      </c>
      <c r="U1187" s="20">
        <v>1.1823999999999999</v>
      </c>
      <c r="V1187" s="20">
        <v>-0.47099999999999997</v>
      </c>
      <c r="W1187" s="20">
        <v>1.4729000000000001</v>
      </c>
      <c r="X1187" s="20">
        <v>-0.32200000000000001</v>
      </c>
      <c r="Y1187" s="20">
        <v>1.6886000000000001</v>
      </c>
      <c r="Z1187" s="20">
        <v>5.0999999999999997E-2</v>
      </c>
      <c r="AA1187" s="20">
        <v>2.4954999999999998</v>
      </c>
      <c r="AB1187" s="20">
        <v>0.63700000000000001</v>
      </c>
    </row>
    <row r="1188" spans="1:28">
      <c r="A1188" s="2">
        <v>42542</v>
      </c>
      <c r="B1188" s="20">
        <v>0.5</v>
      </c>
      <c r="C1188" s="20">
        <v>0.21859999999999999</v>
      </c>
      <c r="D1188" s="20">
        <v>-0.59399999999999997</v>
      </c>
      <c r="E1188" s="20">
        <v>0.45079999999999998</v>
      </c>
      <c r="F1188" s="20">
        <v>0.26889999999999997</v>
      </c>
      <c r="G1188" s="20">
        <v>-0.60199999999999998</v>
      </c>
      <c r="H1188" s="20">
        <v>0.64185000000000003</v>
      </c>
      <c r="I1188" s="20">
        <v>0.40129999999999999</v>
      </c>
      <c r="J1188" s="20">
        <v>-0.57199999999999995</v>
      </c>
      <c r="K1188" s="20">
        <v>0.93115000000000003</v>
      </c>
      <c r="L1188" s="20">
        <v>0.5292</v>
      </c>
      <c r="M1188" s="20">
        <v>-0.54200000000000004</v>
      </c>
      <c r="N1188" s="20">
        <v>1.2524999999999999</v>
      </c>
      <c r="O1188" s="20">
        <v>0.76300000000000001</v>
      </c>
      <c r="P1188" s="20">
        <v>-0.58399999999999996</v>
      </c>
      <c r="Q1188" s="20">
        <v>8.0000000000000002E-3</v>
      </c>
      <c r="R1188" s="20">
        <v>-1.2999999999999999E-2</v>
      </c>
      <c r="S1188" s="20">
        <v>0.89100000000000001</v>
      </c>
      <c r="T1188" s="20">
        <v>-0.58599999999999997</v>
      </c>
      <c r="U1188" s="20">
        <v>1.1985000000000001</v>
      </c>
      <c r="V1188" s="20">
        <v>-0.46700000000000003</v>
      </c>
      <c r="W1188" s="20">
        <v>1.4870000000000001</v>
      </c>
      <c r="X1188" s="20">
        <v>-0.32</v>
      </c>
      <c r="Y1188" s="20">
        <v>1.7059</v>
      </c>
      <c r="Z1188" s="20">
        <v>0.05</v>
      </c>
      <c r="AA1188" s="20">
        <v>2.5118999999999998</v>
      </c>
      <c r="AB1188" s="20">
        <v>0.64200000000000002</v>
      </c>
    </row>
    <row r="1189" spans="1:28">
      <c r="A1189" s="2">
        <v>42543</v>
      </c>
      <c r="B1189" s="20">
        <v>0.5</v>
      </c>
      <c r="C1189" s="20">
        <v>0.24399999999999999</v>
      </c>
      <c r="D1189" s="20">
        <v>-0.60599999999999998</v>
      </c>
      <c r="E1189" s="20">
        <v>0.45205000000000001</v>
      </c>
      <c r="F1189" s="20">
        <v>0.26379999999999998</v>
      </c>
      <c r="G1189" s="20">
        <v>-0.57899999999999996</v>
      </c>
      <c r="H1189" s="20">
        <v>0.6401</v>
      </c>
      <c r="I1189" s="20">
        <v>0.3962</v>
      </c>
      <c r="J1189" s="20">
        <v>-0.57499999999999996</v>
      </c>
      <c r="K1189" s="20">
        <v>0.92964999999999998</v>
      </c>
      <c r="L1189" s="20">
        <v>0.54459999999999997</v>
      </c>
      <c r="M1189" s="20">
        <v>-0.55000000000000004</v>
      </c>
      <c r="N1189" s="20">
        <v>1.2509999999999999</v>
      </c>
      <c r="O1189" s="20">
        <v>0.74329999999999996</v>
      </c>
      <c r="P1189" s="20">
        <v>-0.58199999999999996</v>
      </c>
      <c r="Q1189" s="20">
        <v>1.2999999999999999E-2</v>
      </c>
      <c r="R1189" s="20">
        <v>-0.01</v>
      </c>
      <c r="S1189" s="20">
        <v>0.86699999999999999</v>
      </c>
      <c r="T1189" s="20">
        <v>-0.58199999999999996</v>
      </c>
      <c r="U1189" s="20">
        <v>1.1993</v>
      </c>
      <c r="V1189" s="20">
        <v>-0.45700000000000002</v>
      </c>
      <c r="W1189" s="20">
        <v>1.4633</v>
      </c>
      <c r="X1189" s="20">
        <v>-0.309</v>
      </c>
      <c r="Y1189" s="20">
        <v>1.6852</v>
      </c>
      <c r="Z1189" s="20">
        <v>6.0999999999999999E-2</v>
      </c>
      <c r="AA1189" s="20">
        <v>2.4999000000000002</v>
      </c>
      <c r="AB1189" s="20">
        <v>0.65100000000000002</v>
      </c>
    </row>
    <row r="1190" spans="1:28">
      <c r="A1190" s="2">
        <v>42544</v>
      </c>
      <c r="B1190" s="20">
        <v>0.5</v>
      </c>
      <c r="C1190" s="20">
        <v>0.26440000000000002</v>
      </c>
      <c r="D1190" s="20">
        <v>-0.60699999999999998</v>
      </c>
      <c r="E1190" s="20">
        <v>0.45329999999999998</v>
      </c>
      <c r="F1190" s="20">
        <v>0.28410000000000002</v>
      </c>
      <c r="G1190" s="20">
        <v>-0.58699999999999997</v>
      </c>
      <c r="H1190" s="20">
        <v>0.6401</v>
      </c>
      <c r="I1190" s="20">
        <v>0.42670000000000002</v>
      </c>
      <c r="J1190" s="20">
        <v>-0.58199999999999996</v>
      </c>
      <c r="K1190" s="20">
        <v>0.92889999999999995</v>
      </c>
      <c r="L1190" s="20">
        <v>0.57530000000000003</v>
      </c>
      <c r="M1190" s="20">
        <v>-0.53800000000000003</v>
      </c>
      <c r="N1190" s="20">
        <v>1.2497499999999999</v>
      </c>
      <c r="O1190" s="20">
        <v>0.77880000000000005</v>
      </c>
      <c r="P1190" s="20">
        <v>-0.56699999999999995</v>
      </c>
      <c r="Q1190" s="20">
        <v>-4.0000000000000001E-3</v>
      </c>
      <c r="R1190" s="20">
        <v>-1.9E-2</v>
      </c>
      <c r="S1190" s="20">
        <v>0.91500000000000004</v>
      </c>
      <c r="T1190" s="20">
        <v>-0.56499999999999995</v>
      </c>
      <c r="U1190" s="20">
        <v>1.2576000000000001</v>
      </c>
      <c r="V1190" s="20">
        <v>-0.436</v>
      </c>
      <c r="W1190" s="20">
        <v>1.5499000000000001</v>
      </c>
      <c r="X1190" s="20">
        <v>-0.28499999999999998</v>
      </c>
      <c r="Y1190" s="20">
        <v>1.7458</v>
      </c>
      <c r="Z1190" s="20">
        <v>9.2999999999999999E-2</v>
      </c>
      <c r="AA1190" s="20">
        <v>2.5547</v>
      </c>
      <c r="AB1190" s="20">
        <v>0.72799999999999998</v>
      </c>
    </row>
    <row r="1191" spans="1:28">
      <c r="A1191" s="2">
        <v>42545</v>
      </c>
      <c r="B1191" s="20">
        <v>0.5</v>
      </c>
      <c r="C1191" s="20">
        <v>0.2288</v>
      </c>
      <c r="D1191" s="20">
        <v>-0.61199999999999999</v>
      </c>
      <c r="E1191" s="20">
        <v>0.44929999999999998</v>
      </c>
      <c r="F1191" s="20">
        <v>0.2485</v>
      </c>
      <c r="G1191" s="20">
        <v>-0.61799999999999999</v>
      </c>
      <c r="H1191" s="20">
        <v>0.62360000000000004</v>
      </c>
      <c r="I1191" s="20">
        <v>0.36570000000000003</v>
      </c>
      <c r="J1191" s="20">
        <v>-0.64600000000000002</v>
      </c>
      <c r="K1191" s="20">
        <v>0.89410000000000001</v>
      </c>
      <c r="L1191" s="20">
        <v>0.46800000000000003</v>
      </c>
      <c r="M1191" s="20">
        <v>-0.63700000000000001</v>
      </c>
      <c r="N1191" s="20">
        <v>1.2052</v>
      </c>
      <c r="O1191" s="20">
        <v>0.627</v>
      </c>
      <c r="P1191" s="20">
        <v>-0.64300000000000002</v>
      </c>
      <c r="Q1191" s="20">
        <v>5.2999999999999999E-2</v>
      </c>
      <c r="R1191" s="20">
        <v>4.4999999999999998E-2</v>
      </c>
      <c r="S1191" s="20">
        <v>0.73899999999999999</v>
      </c>
      <c r="T1191" s="20">
        <v>-0.63900000000000001</v>
      </c>
      <c r="U1191" s="20">
        <v>1.0719000000000001</v>
      </c>
      <c r="V1191" s="20">
        <v>-0.52800000000000002</v>
      </c>
      <c r="W1191" s="20">
        <v>1.3422000000000001</v>
      </c>
      <c r="X1191" s="20">
        <v>-0.39600000000000002</v>
      </c>
      <c r="Y1191" s="20">
        <v>1.5598999999999998</v>
      </c>
      <c r="Z1191" s="20">
        <v>-4.7E-2</v>
      </c>
      <c r="AA1191" s="20">
        <v>2.4100999999999999</v>
      </c>
      <c r="AB1191" s="20">
        <v>0.496</v>
      </c>
    </row>
    <row r="1192" spans="1:28">
      <c r="A1192" s="2">
        <v>42548</v>
      </c>
      <c r="B1192" s="20">
        <v>0.5</v>
      </c>
      <c r="C1192" s="20">
        <v>0.1983</v>
      </c>
      <c r="D1192" s="20">
        <v>-0.66800000000000004</v>
      </c>
      <c r="E1192" s="20">
        <v>0.45879999999999999</v>
      </c>
      <c r="F1192" s="20">
        <v>0.24349999999999999</v>
      </c>
      <c r="G1192" s="20">
        <v>-0.64400000000000002</v>
      </c>
      <c r="H1192" s="20">
        <v>0.62709999999999999</v>
      </c>
      <c r="I1192" s="20">
        <v>0.33</v>
      </c>
      <c r="J1192" s="20">
        <v>-0.65700000000000003</v>
      </c>
      <c r="K1192" s="20">
        <v>0.88685000000000003</v>
      </c>
      <c r="L1192" s="20">
        <v>0.4425</v>
      </c>
      <c r="M1192" s="20">
        <v>-0.59499999999999997</v>
      </c>
      <c r="N1192" s="20">
        <v>1.1957</v>
      </c>
      <c r="O1192" s="20">
        <v>0.59350000000000003</v>
      </c>
      <c r="P1192" s="20">
        <v>-0.65100000000000002</v>
      </c>
      <c r="Q1192" s="20">
        <v>2.4E-2</v>
      </c>
      <c r="R1192" s="20">
        <v>-3.4000000000000002E-2</v>
      </c>
      <c r="S1192" s="20">
        <v>0.68830000000000002</v>
      </c>
      <c r="T1192" s="20">
        <v>-0.65</v>
      </c>
      <c r="U1192" s="20">
        <v>0.98060000000000003</v>
      </c>
      <c r="V1192" s="20">
        <v>-0.54900000000000004</v>
      </c>
      <c r="W1192" s="20">
        <v>1.2394000000000001</v>
      </c>
      <c r="X1192" s="20">
        <v>-0.435</v>
      </c>
      <c r="Y1192" s="20">
        <v>1.4377</v>
      </c>
      <c r="Z1192" s="20">
        <v>-0.11600000000000001</v>
      </c>
      <c r="AA1192" s="20">
        <v>2.2644000000000002</v>
      </c>
      <c r="AB1192" s="20">
        <v>0.38100000000000001</v>
      </c>
    </row>
    <row r="1193" spans="1:28">
      <c r="A1193" s="2">
        <v>42549</v>
      </c>
      <c r="B1193" s="20">
        <v>0.5</v>
      </c>
      <c r="C1193" s="20">
        <v>0.2034</v>
      </c>
      <c r="D1193" s="20">
        <v>-0.66500000000000004</v>
      </c>
      <c r="E1193" s="20">
        <v>0.46029999999999999</v>
      </c>
      <c r="F1193" s="20">
        <v>0.25359999999999999</v>
      </c>
      <c r="G1193" s="20">
        <v>-0.64800000000000002</v>
      </c>
      <c r="H1193" s="20">
        <v>0.63109999999999999</v>
      </c>
      <c r="I1193" s="20">
        <v>0.33510000000000001</v>
      </c>
      <c r="J1193" s="20">
        <v>-0.65400000000000003</v>
      </c>
      <c r="K1193" s="20">
        <v>0.89815</v>
      </c>
      <c r="L1193" s="20">
        <v>0.43740000000000001</v>
      </c>
      <c r="M1193" s="20">
        <v>-0.60099999999999998</v>
      </c>
      <c r="N1193" s="20">
        <v>1.20475</v>
      </c>
      <c r="O1193" s="20">
        <v>0.61319999999999997</v>
      </c>
      <c r="P1193" s="20">
        <v>-0.65700000000000003</v>
      </c>
      <c r="Q1193" s="20">
        <v>-4.5999999999999999E-2</v>
      </c>
      <c r="R1193" s="20">
        <v>-0.108</v>
      </c>
      <c r="S1193" s="20">
        <v>0.7147</v>
      </c>
      <c r="T1193" s="20">
        <v>-0.65900000000000003</v>
      </c>
      <c r="U1193" s="20">
        <v>1.0078</v>
      </c>
      <c r="V1193" s="20">
        <v>-0.55900000000000005</v>
      </c>
      <c r="W1193" s="20">
        <v>1.272</v>
      </c>
      <c r="X1193" s="20">
        <v>-0.439</v>
      </c>
      <c r="Y1193" s="20">
        <v>1.4663999999999999</v>
      </c>
      <c r="Z1193" s="20">
        <v>-0.112</v>
      </c>
      <c r="AA1193" s="20">
        <v>2.2749000000000001</v>
      </c>
      <c r="AB1193" s="20">
        <v>0.42699999999999999</v>
      </c>
    </row>
    <row r="1194" spans="1:28">
      <c r="A1194" s="2">
        <v>42550</v>
      </c>
      <c r="B1194" s="20">
        <v>0.5</v>
      </c>
      <c r="C1194" s="20">
        <v>0.1779</v>
      </c>
      <c r="D1194" s="20">
        <v>-0.73499999999999999</v>
      </c>
      <c r="E1194" s="20">
        <v>0.46655000000000002</v>
      </c>
      <c r="F1194" s="20">
        <v>0.25869999999999999</v>
      </c>
      <c r="G1194" s="20">
        <v>-0.65200000000000002</v>
      </c>
      <c r="H1194" s="20">
        <v>0.64610000000000001</v>
      </c>
      <c r="I1194" s="20">
        <v>0.3402</v>
      </c>
      <c r="J1194" s="20">
        <v>-0.65900000000000003</v>
      </c>
      <c r="K1194" s="20">
        <v>0.91364999999999996</v>
      </c>
      <c r="L1194" s="20">
        <v>0.45269999999999999</v>
      </c>
      <c r="M1194" s="20">
        <v>-0.60099999999999998</v>
      </c>
      <c r="N1194" s="20">
        <v>1.2162500000000001</v>
      </c>
      <c r="O1194" s="20">
        <v>0.63680000000000003</v>
      </c>
      <c r="P1194" s="20">
        <v>-0.65300000000000002</v>
      </c>
      <c r="Q1194" s="20">
        <v>-6.2E-2</v>
      </c>
      <c r="R1194" s="20">
        <v>-0.13</v>
      </c>
      <c r="S1194" s="20">
        <v>0.74660000000000004</v>
      </c>
      <c r="T1194" s="20">
        <v>-0.65500000000000003</v>
      </c>
      <c r="U1194" s="20">
        <v>1.0575000000000001</v>
      </c>
      <c r="V1194" s="20">
        <v>-0.55700000000000005</v>
      </c>
      <c r="W1194" s="20">
        <v>1.3233999999999999</v>
      </c>
      <c r="X1194" s="20">
        <v>-0.44500000000000001</v>
      </c>
      <c r="Y1194" s="20">
        <v>1.5154999999999998</v>
      </c>
      <c r="Z1194" s="20">
        <v>-0.126</v>
      </c>
      <c r="AA1194" s="20">
        <v>2.3186999999999998</v>
      </c>
      <c r="AB1194" s="20">
        <v>0.38200000000000001</v>
      </c>
    </row>
    <row r="1195" spans="1:28">
      <c r="A1195" s="2">
        <v>42551</v>
      </c>
      <c r="B1195" s="20">
        <v>0.5</v>
      </c>
      <c r="C1195" s="20">
        <v>0.1678</v>
      </c>
      <c r="D1195" s="20">
        <v>-0.76</v>
      </c>
      <c r="E1195" s="20">
        <v>0.46505000000000002</v>
      </c>
      <c r="F1195" s="20">
        <v>0.25869999999999999</v>
      </c>
      <c r="G1195" s="20">
        <v>-0.65900000000000003</v>
      </c>
      <c r="H1195" s="20">
        <v>0.65410000000000001</v>
      </c>
      <c r="I1195" s="20">
        <v>0.35039999999999999</v>
      </c>
      <c r="J1195" s="20">
        <v>-0.66800000000000004</v>
      </c>
      <c r="K1195" s="20">
        <v>0.92415000000000003</v>
      </c>
      <c r="L1195" s="20">
        <v>0.43230000000000002</v>
      </c>
      <c r="M1195" s="20">
        <v>-0.61899999999999999</v>
      </c>
      <c r="N1195" s="20">
        <v>1.2302500000000001</v>
      </c>
      <c r="O1195" s="20">
        <v>0.58169999999999999</v>
      </c>
      <c r="P1195" s="20">
        <v>-0.66100000000000003</v>
      </c>
      <c r="Q1195" s="20">
        <v>-0.114</v>
      </c>
      <c r="R1195" s="20">
        <v>-0.20200000000000001</v>
      </c>
      <c r="S1195" s="20">
        <v>0.69310000000000005</v>
      </c>
      <c r="T1195" s="20">
        <v>-0.66</v>
      </c>
      <c r="U1195" s="20">
        <v>0.99970000000000003</v>
      </c>
      <c r="V1195" s="20">
        <v>-0.56699999999999995</v>
      </c>
      <c r="W1195" s="20">
        <v>1.2789999999999999</v>
      </c>
      <c r="X1195" s="20">
        <v>-0.45400000000000001</v>
      </c>
      <c r="Y1195" s="20">
        <v>1.4697</v>
      </c>
      <c r="Z1195" s="20">
        <v>-0.13</v>
      </c>
      <c r="AA1195" s="20">
        <v>2.2847</v>
      </c>
      <c r="AB1195" s="20">
        <v>0.38</v>
      </c>
    </row>
    <row r="1196" spans="1:28">
      <c r="A1196" s="2">
        <v>42552</v>
      </c>
      <c r="B1196" s="20">
        <v>0.5</v>
      </c>
      <c r="C1196" s="20">
        <v>0.22370000000000001</v>
      </c>
      <c r="D1196" s="20">
        <v>-0.65200000000000002</v>
      </c>
      <c r="E1196" s="20">
        <v>0.46755000000000002</v>
      </c>
      <c r="F1196" s="20">
        <v>0.25359999999999999</v>
      </c>
      <c r="G1196" s="20">
        <v>-0.64800000000000002</v>
      </c>
      <c r="H1196" s="20">
        <v>0.65334999999999999</v>
      </c>
      <c r="I1196" s="20">
        <v>0.3402</v>
      </c>
      <c r="J1196" s="20">
        <v>-0.66500000000000004</v>
      </c>
      <c r="K1196" s="20">
        <v>0.92364999999999997</v>
      </c>
      <c r="L1196" s="20">
        <v>0.4425</v>
      </c>
      <c r="M1196" s="20">
        <v>-0.6</v>
      </c>
      <c r="N1196" s="20">
        <v>1.2250000000000001</v>
      </c>
      <c r="O1196" s="20">
        <v>0.58930000000000005</v>
      </c>
      <c r="P1196" s="20">
        <v>-0.64900000000000002</v>
      </c>
      <c r="Q1196" s="20">
        <v>-0.112</v>
      </c>
      <c r="R1196" s="20">
        <v>-0.191</v>
      </c>
      <c r="S1196" s="20">
        <v>0.69240000000000002</v>
      </c>
      <c r="T1196" s="20">
        <v>-0.65400000000000003</v>
      </c>
      <c r="U1196" s="20">
        <v>0.99460000000000004</v>
      </c>
      <c r="V1196" s="20">
        <v>-0.56100000000000005</v>
      </c>
      <c r="W1196" s="20">
        <v>1.2625</v>
      </c>
      <c r="X1196" s="20">
        <v>-0.45</v>
      </c>
      <c r="Y1196" s="20">
        <v>1.4440999999999999</v>
      </c>
      <c r="Z1196" s="20">
        <v>-0.126</v>
      </c>
      <c r="AA1196" s="20">
        <v>2.2252999999999998</v>
      </c>
      <c r="AB1196" s="20">
        <v>0.39700000000000002</v>
      </c>
    </row>
    <row r="1197" spans="1:28">
      <c r="A1197" s="2">
        <v>42555</v>
      </c>
      <c r="B1197" s="20">
        <v>0.5</v>
      </c>
      <c r="C1197" s="20">
        <v>0.22370000000000001</v>
      </c>
      <c r="D1197" s="20">
        <v>-0.69399999999999995</v>
      </c>
      <c r="E1197" s="20">
        <v>0.46955000000000002</v>
      </c>
      <c r="F1197" s="20">
        <v>0.25359999999999999</v>
      </c>
      <c r="G1197" s="20">
        <v>-0.67800000000000005</v>
      </c>
      <c r="H1197" s="20">
        <v>0.65634999999999999</v>
      </c>
      <c r="I1197" s="20">
        <v>0.3402</v>
      </c>
      <c r="J1197" s="20">
        <v>-0.67800000000000005</v>
      </c>
      <c r="K1197" s="20">
        <v>0.92815000000000003</v>
      </c>
      <c r="L1197" s="20">
        <v>0.4425</v>
      </c>
      <c r="M1197" s="20">
        <v>-0.627</v>
      </c>
      <c r="N1197" s="20">
        <v>1.2349999999999999</v>
      </c>
      <c r="O1197" s="20">
        <v>0.58930000000000005</v>
      </c>
      <c r="P1197" s="20">
        <v>-0.67</v>
      </c>
      <c r="Q1197" s="20">
        <v>-0.11700000000000001</v>
      </c>
      <c r="R1197" s="20">
        <v>-0.17599999999999999</v>
      </c>
      <c r="S1197" s="20">
        <v>0.69240000000000002</v>
      </c>
      <c r="T1197" s="20">
        <v>-0.67200000000000004</v>
      </c>
      <c r="U1197" s="20">
        <v>0.99460000000000004</v>
      </c>
      <c r="V1197" s="20">
        <v>-0.57899999999999996</v>
      </c>
      <c r="W1197" s="20">
        <v>1.2625</v>
      </c>
      <c r="X1197" s="20">
        <v>-0.46600000000000003</v>
      </c>
      <c r="Y1197" s="20">
        <v>1.4440999999999999</v>
      </c>
      <c r="Z1197" s="20">
        <v>-0.14099999999999999</v>
      </c>
      <c r="AA1197" s="20">
        <v>2.2252999999999998</v>
      </c>
      <c r="AB1197" s="20">
        <v>0.39900000000000002</v>
      </c>
    </row>
    <row r="1198" spans="1:28">
      <c r="A1198" s="2">
        <v>42556</v>
      </c>
      <c r="B1198" s="20">
        <v>0.5</v>
      </c>
      <c r="C1198" s="20">
        <v>0.22370000000000001</v>
      </c>
      <c r="D1198" s="20">
        <v>-0.69</v>
      </c>
      <c r="E1198" s="20">
        <v>0.4703</v>
      </c>
      <c r="F1198" s="20">
        <v>0.24349999999999999</v>
      </c>
      <c r="G1198" s="20">
        <v>-0.69799999999999995</v>
      </c>
      <c r="H1198" s="20">
        <v>0.65710000000000002</v>
      </c>
      <c r="I1198" s="20">
        <v>0.33510000000000001</v>
      </c>
      <c r="J1198" s="20">
        <v>-0.67900000000000005</v>
      </c>
      <c r="K1198" s="20">
        <v>0.9274</v>
      </c>
      <c r="L1198" s="20">
        <v>0.42709999999999998</v>
      </c>
      <c r="M1198" s="20">
        <v>-0.63100000000000001</v>
      </c>
      <c r="N1198" s="20">
        <v>1.2337500000000001</v>
      </c>
      <c r="O1198" s="20">
        <v>0.54969999999999997</v>
      </c>
      <c r="P1198" s="20">
        <v>-0.68100000000000005</v>
      </c>
      <c r="Q1198" s="20">
        <v>-8.5000000000000006E-2</v>
      </c>
      <c r="R1198" s="20">
        <v>-0.153</v>
      </c>
      <c r="S1198" s="20">
        <v>0.64949999999999997</v>
      </c>
      <c r="T1198" s="20">
        <v>-0.69199999999999995</v>
      </c>
      <c r="U1198" s="20">
        <v>0.93840000000000001</v>
      </c>
      <c r="V1198" s="20">
        <v>-0.60899999999999999</v>
      </c>
      <c r="W1198" s="20">
        <v>1.1926000000000001</v>
      </c>
      <c r="X1198" s="20">
        <v>-0.504</v>
      </c>
      <c r="Y1198" s="20">
        <v>1.375</v>
      </c>
      <c r="Z1198" s="20">
        <v>-0.185</v>
      </c>
      <c r="AA1198" s="20">
        <v>2.1545000000000001</v>
      </c>
      <c r="AB1198" s="20">
        <v>0.34</v>
      </c>
    </row>
    <row r="1199" spans="1:28">
      <c r="A1199" s="2">
        <v>42557</v>
      </c>
      <c r="B1199" s="20">
        <v>0.5</v>
      </c>
      <c r="C1199" s="20">
        <v>0.26440000000000002</v>
      </c>
      <c r="D1199" s="20">
        <v>-0.75600000000000001</v>
      </c>
      <c r="E1199" s="20">
        <v>0.47255000000000003</v>
      </c>
      <c r="F1199" s="20">
        <v>0.26889999999999997</v>
      </c>
      <c r="G1199" s="20">
        <v>-0.68200000000000005</v>
      </c>
      <c r="H1199" s="20">
        <v>0.66110000000000002</v>
      </c>
      <c r="I1199" s="20">
        <v>0.3412</v>
      </c>
      <c r="J1199" s="20">
        <v>-0.68500000000000005</v>
      </c>
      <c r="K1199" s="20">
        <v>0.92415000000000003</v>
      </c>
      <c r="L1199" s="20">
        <v>0.43730000000000002</v>
      </c>
      <c r="M1199" s="20">
        <v>-0.624</v>
      </c>
      <c r="N1199" s="20">
        <v>1.2304999999999999</v>
      </c>
      <c r="O1199" s="20">
        <v>0.57730000000000004</v>
      </c>
      <c r="P1199" s="20">
        <v>-0.68</v>
      </c>
      <c r="Q1199" s="20">
        <v>-7.9000000000000001E-2</v>
      </c>
      <c r="R1199" s="20">
        <v>-0.14699999999999999</v>
      </c>
      <c r="S1199" s="20">
        <v>0.66800000000000004</v>
      </c>
      <c r="T1199" s="20">
        <v>-0.70099999999999996</v>
      </c>
      <c r="U1199" s="20">
        <v>0.94310000000000005</v>
      </c>
      <c r="V1199" s="20">
        <v>-0.60399999999999998</v>
      </c>
      <c r="W1199" s="20">
        <v>1.1901999999999999</v>
      </c>
      <c r="X1199" s="20">
        <v>-0.496</v>
      </c>
      <c r="Y1199" s="20">
        <v>1.3682000000000001</v>
      </c>
      <c r="Z1199" s="20">
        <v>-0.17599999999999999</v>
      </c>
      <c r="AA1199" s="20">
        <v>2.1375000000000002</v>
      </c>
      <c r="AB1199" s="20">
        <v>0.34699999999999998</v>
      </c>
    </row>
    <row r="1200" spans="1:28">
      <c r="A1200" s="2">
        <v>42558</v>
      </c>
      <c r="B1200" s="20">
        <v>0.5</v>
      </c>
      <c r="C1200" s="20">
        <v>0.26950000000000002</v>
      </c>
      <c r="D1200" s="20">
        <v>-0.72</v>
      </c>
      <c r="E1200" s="20">
        <v>0.4743</v>
      </c>
      <c r="F1200" s="20">
        <v>0.28410000000000002</v>
      </c>
      <c r="G1200" s="20">
        <v>-0.68600000000000005</v>
      </c>
      <c r="H1200" s="20">
        <v>0.66459999999999997</v>
      </c>
      <c r="I1200" s="20">
        <v>0.35649999999999998</v>
      </c>
      <c r="J1200" s="20">
        <v>-0.69499999999999995</v>
      </c>
      <c r="K1200" s="20">
        <v>0.93489999999999995</v>
      </c>
      <c r="L1200" s="20">
        <v>0.44750000000000001</v>
      </c>
      <c r="M1200" s="20">
        <v>-0.621</v>
      </c>
      <c r="N1200" s="20">
        <v>1.2464999999999999</v>
      </c>
      <c r="O1200" s="20">
        <v>0.58919999999999995</v>
      </c>
      <c r="P1200" s="20">
        <v>-0.68300000000000005</v>
      </c>
      <c r="Q1200" s="20">
        <v>-5.7000000000000002E-2</v>
      </c>
      <c r="R1200" s="20">
        <v>-0.122</v>
      </c>
      <c r="S1200" s="20">
        <v>0.68930000000000002</v>
      </c>
      <c r="T1200" s="20">
        <v>-0.70599999999999996</v>
      </c>
      <c r="U1200" s="20">
        <v>0.9607</v>
      </c>
      <c r="V1200" s="20">
        <v>-0.60699999999999998</v>
      </c>
      <c r="W1200" s="20">
        <v>1.2086999999999999</v>
      </c>
      <c r="X1200" s="20">
        <v>-0.498</v>
      </c>
      <c r="Y1200" s="20">
        <v>1.385</v>
      </c>
      <c r="Z1200" s="20">
        <v>-0.17</v>
      </c>
      <c r="AA1200" s="20">
        <v>2.1347999999999998</v>
      </c>
      <c r="AB1200" s="20">
        <v>0.373</v>
      </c>
    </row>
    <row r="1201" spans="1:28">
      <c r="A1201" s="2">
        <v>42559</v>
      </c>
      <c r="B1201" s="20">
        <v>0.5</v>
      </c>
      <c r="C1201" s="20">
        <v>0.24909999999999999</v>
      </c>
      <c r="D1201" s="20">
        <v>-0.9</v>
      </c>
      <c r="E1201" s="20">
        <v>0.4758</v>
      </c>
      <c r="F1201" s="20">
        <v>0.27389999999999998</v>
      </c>
      <c r="G1201" s="20">
        <v>-0.69099999999999995</v>
      </c>
      <c r="H1201" s="20">
        <v>0.66710000000000003</v>
      </c>
      <c r="I1201" s="20">
        <v>0.36670000000000003</v>
      </c>
      <c r="J1201" s="20">
        <v>-0.69399999999999995</v>
      </c>
      <c r="K1201" s="20">
        <v>0.93740000000000001</v>
      </c>
      <c r="L1201" s="20">
        <v>0.4577</v>
      </c>
      <c r="M1201" s="20">
        <v>-0.63100000000000001</v>
      </c>
      <c r="N1201" s="20">
        <v>1.2530000000000001</v>
      </c>
      <c r="O1201" s="20">
        <v>0.60499999999999998</v>
      </c>
      <c r="P1201" s="20">
        <v>-0.69399999999999995</v>
      </c>
      <c r="Q1201" s="20">
        <v>-6.6000000000000003E-2</v>
      </c>
      <c r="R1201" s="20">
        <v>-0.12</v>
      </c>
      <c r="S1201" s="20">
        <v>0.69950000000000001</v>
      </c>
      <c r="T1201" s="20">
        <v>-0.71499999999999997</v>
      </c>
      <c r="U1201" s="20">
        <v>0.9476</v>
      </c>
      <c r="V1201" s="20">
        <v>-0.623</v>
      </c>
      <c r="W1201" s="20">
        <v>1.1853</v>
      </c>
      <c r="X1201" s="20">
        <v>-0.51600000000000001</v>
      </c>
      <c r="Y1201" s="20">
        <v>1.3578999999999999</v>
      </c>
      <c r="Z1201" s="20">
        <v>-0.189</v>
      </c>
      <c r="AA1201" s="20">
        <v>2.0983000000000001</v>
      </c>
      <c r="AB1201" s="20">
        <v>0.35</v>
      </c>
    </row>
    <row r="1202" spans="1:28">
      <c r="A1202" s="2">
        <v>42562</v>
      </c>
      <c r="B1202" s="20">
        <v>0.5</v>
      </c>
      <c r="C1202" s="20">
        <v>0.25929999999999997</v>
      </c>
      <c r="D1202" s="20">
        <v>-0.73199999999999998</v>
      </c>
      <c r="E1202" s="20">
        <v>0.47785</v>
      </c>
      <c r="F1202" s="20">
        <v>0.27900000000000003</v>
      </c>
      <c r="G1202" s="20">
        <v>-0.72699999999999998</v>
      </c>
      <c r="H1202" s="20">
        <v>0.66910000000000003</v>
      </c>
      <c r="I1202" s="20">
        <v>0.37690000000000001</v>
      </c>
      <c r="J1202" s="20">
        <v>-0.67200000000000004</v>
      </c>
      <c r="K1202" s="20">
        <v>0.95140000000000002</v>
      </c>
      <c r="L1202" s="20">
        <v>0.49349999999999999</v>
      </c>
      <c r="M1202" s="20">
        <v>-0.63200000000000001</v>
      </c>
      <c r="N1202" s="20">
        <v>1.2695000000000001</v>
      </c>
      <c r="O1202" s="20">
        <v>0.65300000000000002</v>
      </c>
      <c r="P1202" s="20">
        <v>-0.69699999999999995</v>
      </c>
      <c r="Q1202" s="20">
        <v>-6.6000000000000003E-2</v>
      </c>
      <c r="R1202" s="20">
        <v>-0.11899999999999999</v>
      </c>
      <c r="S1202" s="20">
        <v>0.75600000000000001</v>
      </c>
      <c r="T1202" s="20">
        <v>-0.71699999999999997</v>
      </c>
      <c r="U1202" s="20">
        <v>1.0215000000000001</v>
      </c>
      <c r="V1202" s="20">
        <v>-0.61499999999999999</v>
      </c>
      <c r="W1202" s="20">
        <v>1.2645</v>
      </c>
      <c r="X1202" s="20">
        <v>-0.503</v>
      </c>
      <c r="Y1202" s="20">
        <v>1.4302999999999999</v>
      </c>
      <c r="Z1202" s="20">
        <v>-0.16800000000000001</v>
      </c>
      <c r="AA1202" s="20">
        <v>2.1394000000000002</v>
      </c>
      <c r="AB1202" s="20">
        <v>0.379</v>
      </c>
    </row>
    <row r="1203" spans="1:28">
      <c r="A1203" s="2">
        <v>42563</v>
      </c>
      <c r="B1203" s="20">
        <v>0.5</v>
      </c>
      <c r="C1203" s="20">
        <v>0.26950000000000002</v>
      </c>
      <c r="D1203" s="20">
        <v>-0.73299999999999998</v>
      </c>
      <c r="E1203" s="20">
        <v>0.47935</v>
      </c>
      <c r="F1203" s="20">
        <v>0.28999999999999998</v>
      </c>
      <c r="G1203" s="20">
        <v>-0.72299999999999998</v>
      </c>
      <c r="H1203" s="20">
        <v>0.67335</v>
      </c>
      <c r="I1203" s="20">
        <v>0.38090000000000002</v>
      </c>
      <c r="J1203" s="20">
        <v>-0.65900000000000003</v>
      </c>
      <c r="K1203" s="20">
        <v>0.96599999999999997</v>
      </c>
      <c r="L1203" s="20">
        <v>0.49349999999999999</v>
      </c>
      <c r="M1203" s="20">
        <v>-0.60699999999999998</v>
      </c>
      <c r="N1203" s="20">
        <v>1.2845</v>
      </c>
      <c r="O1203" s="20">
        <v>0.68910000000000005</v>
      </c>
      <c r="P1203" s="20">
        <v>-0.66800000000000004</v>
      </c>
      <c r="Q1203" s="20">
        <v>-7.0000000000000007E-2</v>
      </c>
      <c r="R1203" s="20">
        <v>-0.123</v>
      </c>
      <c r="S1203" s="20">
        <v>0.81340000000000001</v>
      </c>
      <c r="T1203" s="20">
        <v>-0.68799999999999994</v>
      </c>
      <c r="U1203" s="20">
        <v>1.0861000000000001</v>
      </c>
      <c r="V1203" s="20">
        <v>-0.57699999999999996</v>
      </c>
      <c r="W1203" s="20">
        <v>1.3420000000000001</v>
      </c>
      <c r="X1203" s="20">
        <v>-0.45</v>
      </c>
      <c r="Y1203" s="20">
        <v>1.51</v>
      </c>
      <c r="Z1203" s="20">
        <v>-9.0999999999999998E-2</v>
      </c>
      <c r="AA1203" s="20">
        <v>2.2237</v>
      </c>
      <c r="AB1203" s="20">
        <v>0.48699999999999999</v>
      </c>
    </row>
    <row r="1204" spans="1:28">
      <c r="A1204" s="2">
        <v>42564</v>
      </c>
      <c r="B1204" s="20">
        <v>0.5</v>
      </c>
      <c r="C1204" s="20">
        <v>0.2898</v>
      </c>
      <c r="D1204" s="20">
        <v>-0.73399999999999999</v>
      </c>
      <c r="E1204" s="20">
        <v>0.48135</v>
      </c>
      <c r="F1204" s="20">
        <v>0.30009999999999998</v>
      </c>
      <c r="G1204" s="20">
        <v>-0.72299999999999998</v>
      </c>
      <c r="H1204" s="20">
        <v>0.68010000000000004</v>
      </c>
      <c r="I1204" s="20">
        <v>0.38600000000000001</v>
      </c>
      <c r="J1204" s="20">
        <v>-0.66200000000000003</v>
      </c>
      <c r="K1204" s="20">
        <v>0.98009999999999997</v>
      </c>
      <c r="L1204" s="20">
        <v>0.49340000000000001</v>
      </c>
      <c r="M1204" s="20">
        <v>-0.63</v>
      </c>
      <c r="N1204" s="20">
        <v>1.2934000000000001</v>
      </c>
      <c r="O1204" s="20">
        <v>0.66510000000000002</v>
      </c>
      <c r="P1204" s="20">
        <v>-0.67400000000000004</v>
      </c>
      <c r="Q1204" s="20">
        <v>-6.6000000000000003E-2</v>
      </c>
      <c r="R1204" s="20">
        <v>-0.13400000000000001</v>
      </c>
      <c r="S1204" s="20">
        <v>0.79490000000000005</v>
      </c>
      <c r="T1204" s="20">
        <v>-0.70099999999999996</v>
      </c>
      <c r="U1204" s="20">
        <v>1.0602</v>
      </c>
      <c r="V1204" s="20">
        <v>-0.59599999999999997</v>
      </c>
      <c r="W1204" s="20">
        <v>1.3136999999999999</v>
      </c>
      <c r="X1204" s="20">
        <v>-0.45200000000000001</v>
      </c>
      <c r="Y1204" s="20">
        <v>1.4742999999999999</v>
      </c>
      <c r="Z1204" s="20">
        <v>-6.2E-2</v>
      </c>
      <c r="AA1204" s="20">
        <v>2.1720999999999999</v>
      </c>
      <c r="AB1204" s="20">
        <v>0.41099999999999998</v>
      </c>
    </row>
    <row r="1205" spans="1:28">
      <c r="A1205" s="2">
        <v>42565</v>
      </c>
      <c r="B1205" s="20">
        <v>0.5</v>
      </c>
      <c r="C1205" s="20">
        <v>0.2949</v>
      </c>
      <c r="D1205" s="20">
        <v>-0.74299999999999999</v>
      </c>
      <c r="E1205" s="20">
        <v>0.48209999999999997</v>
      </c>
      <c r="F1205" s="20">
        <v>0.31030000000000002</v>
      </c>
      <c r="G1205" s="20">
        <v>-0.71499999999999997</v>
      </c>
      <c r="H1205" s="20">
        <v>0.67910000000000004</v>
      </c>
      <c r="I1205" s="20">
        <v>0.41149999999999998</v>
      </c>
      <c r="J1205" s="20">
        <v>-0.66300000000000003</v>
      </c>
      <c r="K1205" s="20">
        <v>0.98334999999999995</v>
      </c>
      <c r="L1205" s="20">
        <v>0.50880000000000003</v>
      </c>
      <c r="M1205" s="20">
        <v>-0.61699999999999999</v>
      </c>
      <c r="N1205" s="20">
        <v>1.298</v>
      </c>
      <c r="O1205" s="20">
        <v>0.67320000000000002</v>
      </c>
      <c r="P1205" s="20">
        <v>-0.66100000000000003</v>
      </c>
      <c r="Q1205" s="20">
        <v>-5.5E-2</v>
      </c>
      <c r="R1205" s="20">
        <v>-0.122</v>
      </c>
      <c r="S1205" s="20">
        <v>0.82399999999999995</v>
      </c>
      <c r="T1205" s="20">
        <v>-0.68400000000000005</v>
      </c>
      <c r="U1205" s="20">
        <v>1.0958000000000001</v>
      </c>
      <c r="V1205" s="20">
        <v>-0.57499999999999996</v>
      </c>
      <c r="W1205" s="20">
        <v>1.3654999999999999</v>
      </c>
      <c r="X1205" s="20">
        <v>-0.41599999999999998</v>
      </c>
      <c r="Y1205" s="20">
        <v>1.5356000000000001</v>
      </c>
      <c r="Z1205" s="20">
        <v>-0.04</v>
      </c>
      <c r="AA1205" s="20">
        <v>2.2523</v>
      </c>
      <c r="AB1205" s="20">
        <v>0.47399999999999998</v>
      </c>
    </row>
    <row r="1206" spans="1:28">
      <c r="A1206" s="2">
        <v>42566</v>
      </c>
      <c r="B1206" s="20">
        <v>0.5</v>
      </c>
      <c r="C1206" s="20">
        <v>0.24399999999999999</v>
      </c>
      <c r="D1206" s="20">
        <v>-0.76100000000000001</v>
      </c>
      <c r="E1206" s="20">
        <v>0.48330000000000001</v>
      </c>
      <c r="F1206" s="20">
        <v>0.30009999999999998</v>
      </c>
      <c r="G1206" s="20">
        <v>-0.71499999999999997</v>
      </c>
      <c r="H1206" s="20">
        <v>0.68784999999999996</v>
      </c>
      <c r="I1206" s="20">
        <v>0.41139999999999999</v>
      </c>
      <c r="J1206" s="20">
        <v>-0.66700000000000004</v>
      </c>
      <c r="K1206" s="20">
        <v>0.99380000000000002</v>
      </c>
      <c r="L1206" s="20">
        <v>0.48830000000000001</v>
      </c>
      <c r="M1206" s="20">
        <v>-0.59699999999999998</v>
      </c>
      <c r="N1206" s="20">
        <v>1.3082500000000001</v>
      </c>
      <c r="O1206" s="20">
        <v>0.66739999999999999</v>
      </c>
      <c r="P1206" s="20">
        <v>-0.65200000000000002</v>
      </c>
      <c r="Q1206" s="20">
        <v>-5.0999999999999997E-2</v>
      </c>
      <c r="R1206" s="20">
        <v>-0.123</v>
      </c>
      <c r="S1206" s="20">
        <v>0.82420000000000004</v>
      </c>
      <c r="T1206" s="20">
        <v>-0.67200000000000004</v>
      </c>
      <c r="U1206" s="20">
        <v>1.1038000000000001</v>
      </c>
      <c r="V1206" s="20">
        <v>-0.55100000000000005</v>
      </c>
      <c r="W1206" s="20">
        <v>1.375</v>
      </c>
      <c r="X1206" s="20">
        <v>-0.38</v>
      </c>
      <c r="Y1206" s="20">
        <v>1.5508999999999999</v>
      </c>
      <c r="Z1206" s="20">
        <v>6.0000000000000001E-3</v>
      </c>
      <c r="AA1206" s="20">
        <v>2.2654999999999998</v>
      </c>
      <c r="AB1206" s="20">
        <v>0.53</v>
      </c>
    </row>
    <row r="1207" spans="1:28">
      <c r="A1207" s="2">
        <v>42569</v>
      </c>
      <c r="B1207" s="20">
        <v>0.5</v>
      </c>
      <c r="C1207" s="20">
        <v>0.25419999999999998</v>
      </c>
      <c r="D1207" s="20">
        <v>-0.754</v>
      </c>
      <c r="E1207" s="20">
        <v>0.48654999999999998</v>
      </c>
      <c r="F1207" s="20">
        <v>0.29499999999999998</v>
      </c>
      <c r="G1207" s="20">
        <v>-0.71899999999999997</v>
      </c>
      <c r="H1207" s="20">
        <v>0.6956</v>
      </c>
      <c r="I1207" s="20">
        <v>0.41649999999999998</v>
      </c>
      <c r="J1207" s="20">
        <v>-0.66400000000000003</v>
      </c>
      <c r="K1207" s="20">
        <v>1.0027999999999999</v>
      </c>
      <c r="L1207" s="20">
        <v>0.50360000000000005</v>
      </c>
      <c r="M1207" s="20">
        <v>-0.61599999999999999</v>
      </c>
      <c r="N1207" s="20">
        <v>1.3264</v>
      </c>
      <c r="O1207" s="20">
        <v>0.68969999999999998</v>
      </c>
      <c r="P1207" s="20">
        <v>-0.65</v>
      </c>
      <c r="Q1207" s="20">
        <v>-6.6000000000000003E-2</v>
      </c>
      <c r="R1207" s="20">
        <v>-0.14299999999999999</v>
      </c>
      <c r="S1207" s="20">
        <v>0.84279999999999999</v>
      </c>
      <c r="T1207" s="20">
        <v>-0.67400000000000004</v>
      </c>
      <c r="U1207" s="20">
        <v>1.1315</v>
      </c>
      <c r="V1207" s="20">
        <v>-0.56299999999999994</v>
      </c>
      <c r="W1207" s="20">
        <v>1.401</v>
      </c>
      <c r="X1207" s="20">
        <v>-0.39800000000000002</v>
      </c>
      <c r="Y1207" s="20">
        <v>1.5817999999999999</v>
      </c>
      <c r="Z1207" s="20">
        <v>-1.6E-2</v>
      </c>
      <c r="AA1207" s="20">
        <v>2.2944</v>
      </c>
      <c r="AB1207" s="20">
        <v>0.52100000000000002</v>
      </c>
    </row>
    <row r="1208" spans="1:28">
      <c r="A1208" s="2">
        <v>42570</v>
      </c>
      <c r="B1208" s="20">
        <v>0.5</v>
      </c>
      <c r="C1208" s="20">
        <v>0.24909999999999999</v>
      </c>
      <c r="D1208" s="20">
        <v>-0.70199999999999996</v>
      </c>
      <c r="E1208" s="20">
        <v>0.48530000000000001</v>
      </c>
      <c r="F1208" s="20">
        <v>0.3095</v>
      </c>
      <c r="G1208" s="20">
        <v>-0.71899999999999997</v>
      </c>
      <c r="H1208" s="20">
        <v>0.69710000000000005</v>
      </c>
      <c r="I1208" s="20">
        <v>0.42670000000000002</v>
      </c>
      <c r="J1208" s="20">
        <v>-0.66600000000000004</v>
      </c>
      <c r="K1208" s="20">
        <v>1.0073000000000001</v>
      </c>
      <c r="L1208" s="20">
        <v>0.4985</v>
      </c>
      <c r="M1208" s="20">
        <v>-0.61899999999999999</v>
      </c>
      <c r="N1208" s="20">
        <v>1.3289</v>
      </c>
      <c r="O1208" s="20">
        <v>0.68979999999999997</v>
      </c>
      <c r="P1208" s="20">
        <v>-0.64300000000000002</v>
      </c>
      <c r="Q1208" s="20">
        <v>-6.7000000000000004E-2</v>
      </c>
      <c r="R1208" s="20">
        <v>-0.14299999999999999</v>
      </c>
      <c r="S1208" s="20">
        <v>0.82699999999999996</v>
      </c>
      <c r="T1208" s="20">
        <v>-0.67</v>
      </c>
      <c r="U1208" s="20">
        <v>1.1103000000000001</v>
      </c>
      <c r="V1208" s="20">
        <v>-0.56399999999999995</v>
      </c>
      <c r="W1208" s="20">
        <v>1.3726</v>
      </c>
      <c r="X1208" s="20">
        <v>-0.40500000000000003</v>
      </c>
      <c r="Y1208" s="20">
        <v>1.5526</v>
      </c>
      <c r="Z1208" s="20">
        <v>-0.03</v>
      </c>
      <c r="AA1208" s="20">
        <v>2.2669000000000001</v>
      </c>
      <c r="AB1208" s="20">
        <v>0.50900000000000001</v>
      </c>
    </row>
    <row r="1209" spans="1:28">
      <c r="A1209" s="2">
        <v>42571</v>
      </c>
      <c r="B1209" s="20">
        <v>0.5</v>
      </c>
      <c r="C1209" s="20">
        <v>0.27460000000000001</v>
      </c>
      <c r="D1209" s="20">
        <v>-0.73899999999999999</v>
      </c>
      <c r="E1209" s="20">
        <v>0.4874</v>
      </c>
      <c r="F1209" s="20">
        <v>0.3196</v>
      </c>
      <c r="G1209" s="20">
        <v>-0.71899999999999997</v>
      </c>
      <c r="H1209" s="20">
        <v>0.7016</v>
      </c>
      <c r="I1209" s="20">
        <v>0.43180000000000002</v>
      </c>
      <c r="J1209" s="20">
        <v>-0.66400000000000003</v>
      </c>
      <c r="K1209" s="20">
        <v>1.0202</v>
      </c>
      <c r="L1209" s="20">
        <v>0.54979999999999996</v>
      </c>
      <c r="M1209" s="20">
        <v>-0.621</v>
      </c>
      <c r="N1209" s="20">
        <v>1.3449</v>
      </c>
      <c r="O1209" s="20">
        <v>0.71009999999999995</v>
      </c>
      <c r="P1209" s="20">
        <v>-0.629</v>
      </c>
      <c r="Q1209" s="20">
        <v>-7.0999999999999994E-2</v>
      </c>
      <c r="R1209" s="20">
        <v>-0.15</v>
      </c>
      <c r="S1209" s="20">
        <v>0.84830000000000005</v>
      </c>
      <c r="T1209" s="20">
        <v>-0.64300000000000002</v>
      </c>
      <c r="U1209" s="20">
        <v>1.1347</v>
      </c>
      <c r="V1209" s="20">
        <v>-0.495</v>
      </c>
      <c r="W1209" s="20">
        <v>1.4057999999999999</v>
      </c>
      <c r="X1209" s="20">
        <v>-0.38700000000000001</v>
      </c>
      <c r="Y1209" s="20">
        <v>1.5800999999999998</v>
      </c>
      <c r="Z1209" s="20">
        <v>-1.0999999999999999E-2</v>
      </c>
      <c r="AA1209" s="20">
        <v>2.2978999999999998</v>
      </c>
      <c r="AB1209" s="20">
        <v>0.53500000000000003</v>
      </c>
    </row>
    <row r="1210" spans="1:28">
      <c r="A1210" s="2">
        <v>42572</v>
      </c>
      <c r="B1210" s="20">
        <v>0.5</v>
      </c>
      <c r="C1210" s="20">
        <v>0.27460000000000001</v>
      </c>
      <c r="D1210" s="20">
        <v>-0.754</v>
      </c>
      <c r="E1210" s="20">
        <v>0.4879</v>
      </c>
      <c r="F1210" s="20">
        <v>0.3095</v>
      </c>
      <c r="G1210" s="20">
        <v>-0.71399999999999997</v>
      </c>
      <c r="H1210" s="20">
        <v>0.71450000000000002</v>
      </c>
      <c r="I1210" s="20">
        <v>0.42159999999999997</v>
      </c>
      <c r="J1210" s="20">
        <v>-0.66100000000000003</v>
      </c>
      <c r="K1210" s="20">
        <v>1.0319</v>
      </c>
      <c r="L1210" s="20">
        <v>0.5242</v>
      </c>
      <c r="M1210" s="20">
        <v>-0.59699999999999998</v>
      </c>
      <c r="N1210" s="20">
        <v>1.3589</v>
      </c>
      <c r="O1210" s="20">
        <v>0.67779999999999996</v>
      </c>
      <c r="P1210" s="20">
        <v>-0.621</v>
      </c>
      <c r="Q1210" s="20">
        <v>-0.06</v>
      </c>
      <c r="R1210" s="20">
        <v>-0.157</v>
      </c>
      <c r="S1210" s="20">
        <v>0.8085</v>
      </c>
      <c r="T1210" s="20">
        <v>-0.63900000000000001</v>
      </c>
      <c r="U1210" s="20">
        <v>1.0940000000000001</v>
      </c>
      <c r="V1210" s="20">
        <v>-0.497</v>
      </c>
      <c r="W1210" s="20">
        <v>1.3702000000000001</v>
      </c>
      <c r="X1210" s="20">
        <v>-0.38700000000000001</v>
      </c>
      <c r="Y1210" s="20">
        <v>1.556</v>
      </c>
      <c r="Z1210" s="20">
        <v>-1.7000000000000001E-2</v>
      </c>
      <c r="AA1210" s="20">
        <v>2.2907999999999999</v>
      </c>
      <c r="AB1210" s="20">
        <v>0.51700000000000002</v>
      </c>
    </row>
    <row r="1211" spans="1:28">
      <c r="A1211" s="2">
        <v>42573</v>
      </c>
      <c r="B1211" s="20">
        <v>0.5</v>
      </c>
      <c r="C1211" s="20">
        <v>0.26950000000000002</v>
      </c>
      <c r="D1211" s="20">
        <v>-0.74399999999999999</v>
      </c>
      <c r="E1211" s="20">
        <v>0.4904</v>
      </c>
      <c r="F1211" s="20">
        <v>0.3145</v>
      </c>
      <c r="G1211" s="20">
        <v>-0.72299999999999998</v>
      </c>
      <c r="H1211" s="20">
        <v>0.72099999999999997</v>
      </c>
      <c r="I1211" s="20">
        <v>0.42670000000000002</v>
      </c>
      <c r="J1211" s="20">
        <v>-0.65800000000000003</v>
      </c>
      <c r="K1211" s="20">
        <v>1.0444</v>
      </c>
      <c r="L1211" s="20">
        <v>0.52929999999999999</v>
      </c>
      <c r="M1211" s="20">
        <v>-0.60199999999999998</v>
      </c>
      <c r="N1211" s="20">
        <v>1.3719000000000001</v>
      </c>
      <c r="O1211" s="20">
        <v>0.70250000000000001</v>
      </c>
      <c r="P1211" s="20">
        <v>-0.61199999999999999</v>
      </c>
      <c r="Q1211" s="20">
        <v>-5.7000000000000002E-2</v>
      </c>
      <c r="R1211" s="20">
        <v>-0.16200000000000001</v>
      </c>
      <c r="S1211" s="20">
        <v>0.83260000000000001</v>
      </c>
      <c r="T1211" s="20">
        <v>-0.629</v>
      </c>
      <c r="U1211" s="20">
        <v>1.1168</v>
      </c>
      <c r="V1211" s="20">
        <v>-0.48799999999999999</v>
      </c>
      <c r="W1211" s="20">
        <v>1.3915999999999999</v>
      </c>
      <c r="X1211" s="20">
        <v>-0.39</v>
      </c>
      <c r="Y1211" s="20">
        <v>1.5663</v>
      </c>
      <c r="Z1211" s="20">
        <v>-0.03</v>
      </c>
      <c r="AA1211" s="20">
        <v>2.2829999999999999</v>
      </c>
      <c r="AB1211" s="20">
        <v>0.48099999999999998</v>
      </c>
    </row>
    <row r="1212" spans="1:28">
      <c r="A1212" s="2">
        <v>42576</v>
      </c>
      <c r="B1212" s="20">
        <v>0.5</v>
      </c>
      <c r="C1212" s="20">
        <v>0.25419999999999998</v>
      </c>
      <c r="D1212" s="20">
        <v>-0.75800000000000001</v>
      </c>
      <c r="E1212" s="20">
        <v>0.4909</v>
      </c>
      <c r="F1212" s="20">
        <v>0.3044</v>
      </c>
      <c r="G1212" s="20">
        <v>-0.72799999999999998</v>
      </c>
      <c r="H1212" s="20">
        <v>0.73350000000000004</v>
      </c>
      <c r="I1212" s="20">
        <v>0.41139999999999999</v>
      </c>
      <c r="J1212" s="20">
        <v>-0.66100000000000003</v>
      </c>
      <c r="K1212" s="20">
        <v>1.0597000000000001</v>
      </c>
      <c r="L1212" s="20">
        <v>0.53949999999999998</v>
      </c>
      <c r="M1212" s="20">
        <v>-0.59099999999999997</v>
      </c>
      <c r="N1212" s="20">
        <v>1.3858999999999999</v>
      </c>
      <c r="O1212" s="20">
        <v>0.73319999999999996</v>
      </c>
      <c r="P1212" s="20">
        <v>-0.61</v>
      </c>
      <c r="Q1212" s="20">
        <v>-5.5E-2</v>
      </c>
      <c r="R1212" s="20">
        <v>-0.16700000000000001</v>
      </c>
      <c r="S1212" s="20">
        <v>0.86209999999999998</v>
      </c>
      <c r="T1212" s="20">
        <v>-0.63200000000000001</v>
      </c>
      <c r="U1212" s="20">
        <v>1.1396999999999999</v>
      </c>
      <c r="V1212" s="20">
        <v>-0.495</v>
      </c>
      <c r="W1212" s="20">
        <v>1.4011</v>
      </c>
      <c r="X1212" s="20">
        <v>-0.40200000000000002</v>
      </c>
      <c r="Y1212" s="20">
        <v>1.5731000000000002</v>
      </c>
      <c r="Z1212" s="20">
        <v>-4.1000000000000002E-2</v>
      </c>
      <c r="AA1212" s="20">
        <v>2.2871999999999999</v>
      </c>
      <c r="AB1212" s="20">
        <v>0.45900000000000002</v>
      </c>
    </row>
    <row r="1213" spans="1:28">
      <c r="A1213" s="2">
        <v>42577</v>
      </c>
      <c r="B1213" s="20">
        <v>0.5</v>
      </c>
      <c r="C1213" s="20">
        <v>0.21859999999999999</v>
      </c>
      <c r="D1213" s="20">
        <v>-0.77500000000000002</v>
      </c>
      <c r="E1213" s="20">
        <v>0.49264999999999998</v>
      </c>
      <c r="F1213" s="20">
        <v>0.3044</v>
      </c>
      <c r="G1213" s="20">
        <v>-0.72799999999999998</v>
      </c>
      <c r="H1213" s="20">
        <v>0.74299999999999999</v>
      </c>
      <c r="I1213" s="20">
        <v>0.41149999999999998</v>
      </c>
      <c r="J1213" s="20">
        <v>-0.65800000000000003</v>
      </c>
      <c r="K1213" s="20">
        <v>1.0731999999999999</v>
      </c>
      <c r="L1213" s="20">
        <v>0.54459999999999997</v>
      </c>
      <c r="M1213" s="20">
        <v>-0.58599999999999997</v>
      </c>
      <c r="N1213" s="20">
        <v>1.3986000000000001</v>
      </c>
      <c r="O1213" s="20">
        <v>0.75390000000000001</v>
      </c>
      <c r="P1213" s="20">
        <v>-0.60699999999999998</v>
      </c>
      <c r="Q1213" s="20">
        <v>-4.5999999999999999E-2</v>
      </c>
      <c r="R1213" s="20">
        <v>-0.155</v>
      </c>
      <c r="S1213" s="20">
        <v>0.85950000000000004</v>
      </c>
      <c r="T1213" s="20">
        <v>-0.627</v>
      </c>
      <c r="U1213" s="20">
        <v>1.1331</v>
      </c>
      <c r="V1213" s="20">
        <v>-0.48699999999999999</v>
      </c>
      <c r="W1213" s="20">
        <v>1.3915999999999999</v>
      </c>
      <c r="X1213" s="20">
        <v>-0.39200000000000002</v>
      </c>
      <c r="Y1213" s="20">
        <v>1.5611000000000002</v>
      </c>
      <c r="Z1213" s="20">
        <v>-2.7E-2</v>
      </c>
      <c r="AA1213" s="20">
        <v>2.2829999999999999</v>
      </c>
      <c r="AB1213" s="20">
        <v>0.46400000000000002</v>
      </c>
    </row>
    <row r="1214" spans="1:28">
      <c r="A1214" s="2">
        <v>42578</v>
      </c>
      <c r="B1214" s="20">
        <v>0.5</v>
      </c>
      <c r="C1214" s="20">
        <v>0.2339</v>
      </c>
      <c r="D1214" s="20">
        <v>-0.78</v>
      </c>
      <c r="E1214" s="20">
        <v>0.49564999999999998</v>
      </c>
      <c r="F1214" s="20">
        <v>0.27900000000000003</v>
      </c>
      <c r="G1214" s="20">
        <v>-0.72799999999999998</v>
      </c>
      <c r="H1214" s="20">
        <v>0.75149999999999995</v>
      </c>
      <c r="I1214" s="20">
        <v>0.37580000000000002</v>
      </c>
      <c r="J1214" s="20">
        <v>-0.67</v>
      </c>
      <c r="K1214" s="20">
        <v>1.0867</v>
      </c>
      <c r="L1214" s="20">
        <v>0.5242</v>
      </c>
      <c r="M1214" s="20">
        <v>-0.59</v>
      </c>
      <c r="N1214" s="20">
        <v>1.4136</v>
      </c>
      <c r="O1214" s="20">
        <v>0.71840000000000004</v>
      </c>
      <c r="P1214" s="20">
        <v>-0.61899999999999999</v>
      </c>
      <c r="Q1214" s="20">
        <v>-5.6000000000000001E-2</v>
      </c>
      <c r="R1214" s="20">
        <v>-0.16300000000000001</v>
      </c>
      <c r="S1214" s="20">
        <v>0.81410000000000005</v>
      </c>
      <c r="T1214" s="20">
        <v>-0.65200000000000002</v>
      </c>
      <c r="U1214" s="20">
        <v>1.0863</v>
      </c>
      <c r="V1214" s="20">
        <v>-0.51300000000000001</v>
      </c>
      <c r="W1214" s="20">
        <v>1.3299000000000001</v>
      </c>
      <c r="X1214" s="20">
        <v>-0.434</v>
      </c>
      <c r="Y1214" s="20">
        <v>1.4976</v>
      </c>
      <c r="Z1214" s="20">
        <v>-7.9000000000000001E-2</v>
      </c>
      <c r="AA1214" s="20">
        <v>2.2109999999999999</v>
      </c>
      <c r="AB1214" s="20">
        <v>0.39900000000000002</v>
      </c>
    </row>
    <row r="1215" spans="1:28">
      <c r="A1215" s="2">
        <v>42579</v>
      </c>
      <c r="B1215" s="20">
        <v>0.5</v>
      </c>
      <c r="C1215" s="20">
        <v>0.1678</v>
      </c>
      <c r="D1215" s="20">
        <v>-0.8</v>
      </c>
      <c r="E1215" s="20">
        <v>0.49390000000000001</v>
      </c>
      <c r="F1215" s="20">
        <v>0.2384</v>
      </c>
      <c r="G1215" s="20">
        <v>-0.72899999999999998</v>
      </c>
      <c r="H1215" s="20">
        <v>0.75649999999999995</v>
      </c>
      <c r="I1215" s="20">
        <v>0.36570000000000003</v>
      </c>
      <c r="J1215" s="20">
        <v>-0.65700000000000003</v>
      </c>
      <c r="K1215" s="20">
        <v>1.0922000000000001</v>
      </c>
      <c r="L1215" s="20">
        <v>0.50880000000000003</v>
      </c>
      <c r="M1215" s="20">
        <v>-0.58599999999999997</v>
      </c>
      <c r="N1215" s="20">
        <v>1.42</v>
      </c>
      <c r="O1215" s="20">
        <v>0.70660000000000001</v>
      </c>
      <c r="P1215" s="20">
        <v>-0.61599999999999999</v>
      </c>
      <c r="Q1215" s="20">
        <v>-5.1999999999999998E-2</v>
      </c>
      <c r="R1215" s="20">
        <v>-0.153</v>
      </c>
      <c r="S1215" s="20">
        <v>0.80610000000000004</v>
      </c>
      <c r="T1215" s="20">
        <v>-0.64800000000000002</v>
      </c>
      <c r="U1215" s="20">
        <v>1.0847</v>
      </c>
      <c r="V1215" s="20">
        <v>-0.50900000000000001</v>
      </c>
      <c r="W1215" s="20">
        <v>1.3346</v>
      </c>
      <c r="X1215" s="20">
        <v>-0.436</v>
      </c>
      <c r="Y1215" s="20">
        <v>1.5044</v>
      </c>
      <c r="Z1215" s="20">
        <v>-0.09</v>
      </c>
      <c r="AA1215" s="20">
        <v>2.2317999999999998</v>
      </c>
      <c r="AB1215" s="20">
        <v>0.372</v>
      </c>
    </row>
    <row r="1216" spans="1:28">
      <c r="A1216" s="2">
        <v>42580</v>
      </c>
      <c r="B1216" s="20">
        <v>0.5</v>
      </c>
      <c r="C1216" s="20">
        <v>0.1779</v>
      </c>
      <c r="D1216" s="20">
        <v>-0.81</v>
      </c>
      <c r="E1216" s="20">
        <v>0.49590000000000001</v>
      </c>
      <c r="F1216" s="20">
        <v>0.25359999999999999</v>
      </c>
      <c r="G1216" s="20">
        <v>-0.72399999999999998</v>
      </c>
      <c r="H1216" s="20">
        <v>0.7591</v>
      </c>
      <c r="I1216" s="20">
        <v>0.36570000000000003</v>
      </c>
      <c r="J1216" s="20">
        <v>-0.66900000000000004</v>
      </c>
      <c r="K1216" s="20">
        <v>1.1116999999999999</v>
      </c>
      <c r="L1216" s="20">
        <v>0.4884</v>
      </c>
      <c r="M1216" s="20">
        <v>-0.60199999999999998</v>
      </c>
      <c r="N1216" s="20">
        <v>1.4320999999999999</v>
      </c>
      <c r="O1216" s="20">
        <v>0.65539999999999998</v>
      </c>
      <c r="P1216" s="20">
        <v>-0.625</v>
      </c>
      <c r="Q1216" s="20">
        <v>-6.2E-2</v>
      </c>
      <c r="R1216" s="20">
        <v>-0.16500000000000001</v>
      </c>
      <c r="S1216" s="20">
        <v>0.74729999999999996</v>
      </c>
      <c r="T1216" s="20">
        <v>-0.66300000000000003</v>
      </c>
      <c r="U1216" s="20">
        <v>1.0237000000000001</v>
      </c>
      <c r="V1216" s="20">
        <v>-0.52800000000000002</v>
      </c>
      <c r="W1216" s="20">
        <v>1.2875000000000001</v>
      </c>
      <c r="X1216" s="20">
        <v>-0.46100000000000002</v>
      </c>
      <c r="Y1216" s="20">
        <v>1.4531000000000001</v>
      </c>
      <c r="Z1216" s="20">
        <v>-0.11899999999999999</v>
      </c>
      <c r="AA1216" s="20">
        <v>2.1827000000000001</v>
      </c>
      <c r="AB1216" s="20">
        <v>0.34100000000000003</v>
      </c>
    </row>
    <row r="1217" spans="1:28">
      <c r="A1217" s="2">
        <v>42583</v>
      </c>
      <c r="B1217" s="20">
        <v>0.5</v>
      </c>
      <c r="C1217" s="20">
        <v>0.18809999999999999</v>
      </c>
      <c r="D1217" s="20">
        <v>-0.746</v>
      </c>
      <c r="E1217" s="20">
        <v>0.49390000000000001</v>
      </c>
      <c r="F1217" s="20">
        <v>0.25359999999999999</v>
      </c>
      <c r="G1217" s="20">
        <v>-0.72899999999999998</v>
      </c>
      <c r="H1217" s="20">
        <v>0.7591</v>
      </c>
      <c r="I1217" s="20">
        <v>0.37580000000000002</v>
      </c>
      <c r="J1217" s="20">
        <v>-0.67200000000000004</v>
      </c>
      <c r="K1217" s="20">
        <v>1.1147</v>
      </c>
      <c r="L1217" s="20">
        <v>0.4884</v>
      </c>
      <c r="M1217" s="20">
        <v>-0.60799999999999998</v>
      </c>
      <c r="N1217" s="20">
        <v>1.4336</v>
      </c>
      <c r="O1217" s="20">
        <v>0.68479999999999996</v>
      </c>
      <c r="P1217" s="20">
        <v>-0.61599999999999999</v>
      </c>
      <c r="Q1217" s="20">
        <v>-6.3E-2</v>
      </c>
      <c r="R1217" s="20">
        <v>-0.17399999999999999</v>
      </c>
      <c r="S1217" s="20">
        <v>0.78490000000000004</v>
      </c>
      <c r="T1217" s="20">
        <v>-0.65200000000000002</v>
      </c>
      <c r="U1217" s="20">
        <v>1.0750999999999999</v>
      </c>
      <c r="V1217" s="20">
        <v>-0.51300000000000001</v>
      </c>
      <c r="W1217" s="20">
        <v>1.3486</v>
      </c>
      <c r="X1217" s="20">
        <v>-0.441</v>
      </c>
      <c r="Y1217" s="20">
        <v>1.5213999999999999</v>
      </c>
      <c r="Z1217" s="20">
        <v>-9.8000000000000004E-2</v>
      </c>
      <c r="AA1217" s="20">
        <v>2.2694999999999999</v>
      </c>
      <c r="AB1217" s="20">
        <v>0.35899999999999999</v>
      </c>
    </row>
    <row r="1218" spans="1:28">
      <c r="A1218" s="2">
        <v>42584</v>
      </c>
      <c r="B1218" s="20">
        <v>0.5</v>
      </c>
      <c r="C1218" s="20">
        <v>0.2034</v>
      </c>
      <c r="D1218" s="20">
        <v>-0.72</v>
      </c>
      <c r="E1218" s="20">
        <v>0.49390000000000001</v>
      </c>
      <c r="F1218" s="20">
        <v>0.26889999999999997</v>
      </c>
      <c r="G1218" s="20">
        <v>-0.72899999999999998</v>
      </c>
      <c r="H1218" s="20">
        <v>0.76759999999999995</v>
      </c>
      <c r="I1218" s="20">
        <v>0.39219999999999999</v>
      </c>
      <c r="J1218" s="20">
        <v>-0.67300000000000004</v>
      </c>
      <c r="K1218" s="20">
        <v>1.1272</v>
      </c>
      <c r="L1218" s="20">
        <v>0.4884</v>
      </c>
      <c r="M1218" s="20">
        <v>-0.59699999999999998</v>
      </c>
      <c r="N1218" s="20">
        <v>1.4426000000000001</v>
      </c>
      <c r="O1218" s="20">
        <v>0.67879999999999996</v>
      </c>
      <c r="P1218" s="20">
        <v>-0.59899999999999998</v>
      </c>
      <c r="Q1218" s="20">
        <v>-5.2999999999999999E-2</v>
      </c>
      <c r="R1218" s="20">
        <v>-0.16500000000000001</v>
      </c>
      <c r="S1218" s="20">
        <v>0.7903</v>
      </c>
      <c r="T1218" s="20">
        <v>-0.624</v>
      </c>
      <c r="U1218" s="20">
        <v>1.0894999999999999</v>
      </c>
      <c r="V1218" s="20">
        <v>-0.48</v>
      </c>
      <c r="W1218" s="20">
        <v>1.3723000000000001</v>
      </c>
      <c r="X1218" s="20">
        <v>-0.39200000000000002</v>
      </c>
      <c r="Y1218" s="20">
        <v>1.5558000000000001</v>
      </c>
      <c r="Z1218" s="20">
        <v>-3.5999999999999997E-2</v>
      </c>
      <c r="AA1218" s="20">
        <v>2.3069000000000002</v>
      </c>
      <c r="AB1218" s="20">
        <v>0.44</v>
      </c>
    </row>
    <row r="1219" spans="1:28">
      <c r="A1219" s="2">
        <v>42585</v>
      </c>
      <c r="B1219" s="20">
        <v>0.5</v>
      </c>
      <c r="C1219" s="20">
        <v>0.2535</v>
      </c>
      <c r="D1219" s="20">
        <v>-0.68400000000000005</v>
      </c>
      <c r="E1219" s="20">
        <v>0.49690000000000001</v>
      </c>
      <c r="F1219" s="20">
        <v>0.26379999999999998</v>
      </c>
      <c r="G1219" s="20">
        <v>-0.72399999999999998</v>
      </c>
      <c r="H1219" s="20">
        <v>0.77759999999999996</v>
      </c>
      <c r="I1219" s="20">
        <v>0.40239999999999998</v>
      </c>
      <c r="J1219" s="20">
        <v>-0.66200000000000003</v>
      </c>
      <c r="K1219" s="20">
        <v>1.1442000000000001</v>
      </c>
      <c r="L1219" s="20">
        <v>0.49859999999999999</v>
      </c>
      <c r="M1219" s="20">
        <v>-0.59499999999999997</v>
      </c>
      <c r="N1219" s="20">
        <v>1.4546000000000001</v>
      </c>
      <c r="O1219" s="20">
        <v>0.66679999999999995</v>
      </c>
      <c r="P1219" s="20">
        <v>-0.59699999999999998</v>
      </c>
      <c r="Q1219" s="20">
        <v>-5.6000000000000001E-2</v>
      </c>
      <c r="R1219" s="20">
        <v>-0.16800000000000001</v>
      </c>
      <c r="S1219" s="20">
        <v>0.77949999999999997</v>
      </c>
      <c r="T1219" s="20">
        <v>-0.625</v>
      </c>
      <c r="U1219" s="20">
        <v>1.0702</v>
      </c>
      <c r="V1219" s="20">
        <v>-0.48399999999999999</v>
      </c>
      <c r="W1219" s="20">
        <v>1.3533999999999999</v>
      </c>
      <c r="X1219" s="20">
        <v>-0.39400000000000002</v>
      </c>
      <c r="Y1219" s="20">
        <v>1.542</v>
      </c>
      <c r="Z1219" s="20">
        <v>-3.7999999999999999E-2</v>
      </c>
      <c r="AA1219" s="20">
        <v>2.2963</v>
      </c>
      <c r="AB1219" s="20">
        <v>0.443</v>
      </c>
    </row>
    <row r="1220" spans="1:28">
      <c r="A1220" s="2">
        <v>42586</v>
      </c>
      <c r="B1220" s="20">
        <v>0.5</v>
      </c>
      <c r="C1220" s="20">
        <v>0.22819999999999999</v>
      </c>
      <c r="D1220" s="20">
        <v>-0.63</v>
      </c>
      <c r="E1220" s="20">
        <v>0.49840000000000001</v>
      </c>
      <c r="F1220" s="20">
        <v>0.25359999999999999</v>
      </c>
      <c r="G1220" s="20">
        <v>-0.71399999999999997</v>
      </c>
      <c r="H1220" s="20">
        <v>0.78759999999999997</v>
      </c>
      <c r="I1220" s="20">
        <v>0.39729999999999999</v>
      </c>
      <c r="J1220" s="20">
        <v>-0.66400000000000003</v>
      </c>
      <c r="K1220" s="20">
        <v>1.1581999999999999</v>
      </c>
      <c r="L1220" s="20">
        <v>0.49349999999999999</v>
      </c>
      <c r="M1220" s="20">
        <v>-0.59199999999999997</v>
      </c>
      <c r="N1220" s="20">
        <v>1.4765999999999999</v>
      </c>
      <c r="O1220" s="20">
        <v>0.64300000000000002</v>
      </c>
      <c r="P1220" s="20">
        <v>-0.61299999999999999</v>
      </c>
      <c r="Q1220" s="20">
        <v>-7.8E-2</v>
      </c>
      <c r="R1220" s="20">
        <v>-0.17799999999999999</v>
      </c>
      <c r="S1220" s="20">
        <v>0.75</v>
      </c>
      <c r="T1220" s="20">
        <v>-0.64900000000000002</v>
      </c>
      <c r="U1220" s="20">
        <v>1.0283</v>
      </c>
      <c r="V1220" s="20">
        <v>-0.52600000000000002</v>
      </c>
      <c r="W1220" s="20">
        <v>1.3063</v>
      </c>
      <c r="X1220" s="20">
        <v>-0.44400000000000001</v>
      </c>
      <c r="Y1220" s="20">
        <v>1.5007999999999999</v>
      </c>
      <c r="Z1220" s="20">
        <v>-9.5000000000000001E-2</v>
      </c>
      <c r="AA1220" s="20">
        <v>2.254</v>
      </c>
      <c r="AB1220" s="20">
        <v>0.38900000000000001</v>
      </c>
    </row>
    <row r="1221" spans="1:28">
      <c r="A1221" s="2">
        <v>42587</v>
      </c>
      <c r="B1221" s="20">
        <v>0.5</v>
      </c>
      <c r="C1221" s="20">
        <v>0.218</v>
      </c>
      <c r="D1221" s="20">
        <v>-0.9</v>
      </c>
      <c r="E1221" s="20">
        <v>0.50390000000000001</v>
      </c>
      <c r="F1221" s="20">
        <v>0.25869999999999999</v>
      </c>
      <c r="G1221" s="20">
        <v>-0.73</v>
      </c>
      <c r="H1221" s="20">
        <v>0.79235</v>
      </c>
      <c r="I1221" s="20">
        <v>0.433</v>
      </c>
      <c r="J1221" s="20">
        <v>-0.66600000000000004</v>
      </c>
      <c r="K1221" s="20">
        <v>1.1607000000000001</v>
      </c>
      <c r="L1221" s="20">
        <v>0.53939999999999999</v>
      </c>
      <c r="M1221" s="20">
        <v>-0.59699999999999998</v>
      </c>
      <c r="N1221" s="20">
        <v>1.4751000000000001</v>
      </c>
      <c r="O1221" s="20">
        <v>0.72209999999999996</v>
      </c>
      <c r="P1221" s="20">
        <v>-0.61799999999999999</v>
      </c>
      <c r="Q1221" s="20">
        <v>-7.8E-2</v>
      </c>
      <c r="R1221" s="20">
        <v>-0.17499999999999999</v>
      </c>
      <c r="S1221" s="20">
        <v>0.84719999999999995</v>
      </c>
      <c r="T1221" s="20">
        <v>-0.64900000000000002</v>
      </c>
      <c r="U1221" s="20">
        <v>1.1363000000000001</v>
      </c>
      <c r="V1221" s="20">
        <v>-0.51700000000000002</v>
      </c>
      <c r="W1221" s="20">
        <v>1.4104000000000001</v>
      </c>
      <c r="X1221" s="20">
        <v>-0.42899999999999999</v>
      </c>
      <c r="Y1221" s="20">
        <v>1.5885</v>
      </c>
      <c r="Z1221" s="20">
        <v>-6.7000000000000004E-2</v>
      </c>
      <c r="AA1221" s="20">
        <v>2.3140000000000001</v>
      </c>
      <c r="AB1221" s="20">
        <v>0.433</v>
      </c>
    </row>
    <row r="1222" spans="1:28">
      <c r="A1222" s="2">
        <v>42590</v>
      </c>
      <c r="B1222" s="20">
        <v>0.5</v>
      </c>
      <c r="C1222" s="20">
        <v>0.24840000000000001</v>
      </c>
      <c r="D1222" s="20">
        <v>-0.86799999999999999</v>
      </c>
      <c r="E1222" s="20">
        <v>0.51190000000000002</v>
      </c>
      <c r="F1222" s="20">
        <v>0.25869999999999999</v>
      </c>
      <c r="G1222" s="20">
        <v>-0.71099999999999997</v>
      </c>
      <c r="H1222" s="20">
        <v>0.80649999999999999</v>
      </c>
      <c r="I1222" s="20">
        <v>0.4279</v>
      </c>
      <c r="J1222" s="20">
        <v>-0.627</v>
      </c>
      <c r="K1222" s="20">
        <v>1.1852</v>
      </c>
      <c r="L1222" s="20">
        <v>0.54959999999999998</v>
      </c>
      <c r="M1222" s="20">
        <v>-0.60699999999999998</v>
      </c>
      <c r="N1222" s="20">
        <v>1.5081</v>
      </c>
      <c r="O1222" s="20">
        <v>0.72599999999999998</v>
      </c>
      <c r="P1222" s="20">
        <v>-0.624</v>
      </c>
      <c r="Q1222" s="20">
        <v>-7.9000000000000001E-2</v>
      </c>
      <c r="R1222" s="20">
        <v>-0.17899999999999999</v>
      </c>
      <c r="S1222" s="20">
        <v>0.85270000000000001</v>
      </c>
      <c r="T1222" s="20">
        <v>-0.65600000000000003</v>
      </c>
      <c r="U1222" s="20">
        <v>1.1444000000000001</v>
      </c>
      <c r="V1222" s="20">
        <v>-0.52500000000000002</v>
      </c>
      <c r="W1222" s="20">
        <v>1.42</v>
      </c>
      <c r="X1222" s="20">
        <v>-0.43099999999999999</v>
      </c>
      <c r="Y1222" s="20">
        <v>1.5920000000000001</v>
      </c>
      <c r="Z1222" s="20">
        <v>-6.5000000000000002E-2</v>
      </c>
      <c r="AA1222" s="20">
        <v>2.3090000000000002</v>
      </c>
      <c r="AB1222" s="20">
        <v>0.44800000000000001</v>
      </c>
    </row>
    <row r="1223" spans="1:28">
      <c r="A1223" s="2">
        <v>42591</v>
      </c>
      <c r="B1223" s="20">
        <v>0.5</v>
      </c>
      <c r="C1223" s="20">
        <v>0.23830000000000001</v>
      </c>
      <c r="D1223" s="20">
        <v>-0.86199999999999999</v>
      </c>
      <c r="E1223" s="20">
        <v>0.51315</v>
      </c>
      <c r="F1223" s="20">
        <v>0.27979999999999999</v>
      </c>
      <c r="G1223" s="20">
        <v>-0.72599999999999998</v>
      </c>
      <c r="H1223" s="20">
        <v>0.81599999999999995</v>
      </c>
      <c r="I1223" s="20">
        <v>0.43180000000000002</v>
      </c>
      <c r="J1223" s="20">
        <v>-0.626</v>
      </c>
      <c r="K1223" s="20">
        <v>1.1961999999999999</v>
      </c>
      <c r="L1223" s="20">
        <v>0.53939999999999999</v>
      </c>
      <c r="M1223" s="20">
        <v>-0.61</v>
      </c>
      <c r="N1223" s="20">
        <v>1.5225</v>
      </c>
      <c r="O1223" s="20">
        <v>0.71</v>
      </c>
      <c r="P1223" s="20">
        <v>-0.625</v>
      </c>
      <c r="Q1223" s="20">
        <v>-7.5999999999999998E-2</v>
      </c>
      <c r="R1223" s="20">
        <v>-0.17199999999999999</v>
      </c>
      <c r="S1223" s="20">
        <v>0.82840000000000003</v>
      </c>
      <c r="T1223" s="20">
        <v>-0.65300000000000002</v>
      </c>
      <c r="U1223" s="20">
        <v>1.1072</v>
      </c>
      <c r="V1223" s="20">
        <v>-0.52800000000000002</v>
      </c>
      <c r="W1223" s="20">
        <v>1.3796999999999999</v>
      </c>
      <c r="X1223" s="20">
        <v>-0.437</v>
      </c>
      <c r="Y1223" s="20">
        <v>1.5470000000000002</v>
      </c>
      <c r="Z1223" s="20">
        <v>-7.5999999999999998E-2</v>
      </c>
      <c r="AA1223" s="20">
        <v>2.2616999999999998</v>
      </c>
      <c r="AB1223" s="20">
        <v>0.43099999999999999</v>
      </c>
    </row>
    <row r="1224" spans="1:28">
      <c r="A1224" s="2">
        <v>42592</v>
      </c>
      <c r="B1224" s="20">
        <v>0.5</v>
      </c>
      <c r="C1224" s="20">
        <v>0.26369999999999999</v>
      </c>
      <c r="D1224" s="20">
        <v>-0.85</v>
      </c>
      <c r="E1224" s="20">
        <v>0.51765000000000005</v>
      </c>
      <c r="F1224" s="20">
        <v>0.27979999999999999</v>
      </c>
      <c r="G1224" s="20">
        <v>-0.71499999999999997</v>
      </c>
      <c r="H1224" s="20">
        <v>0.81759999999999999</v>
      </c>
      <c r="I1224" s="20">
        <v>0.42159999999999997</v>
      </c>
      <c r="J1224" s="20">
        <v>-0.627</v>
      </c>
      <c r="K1224" s="20">
        <v>1.2037</v>
      </c>
      <c r="L1224" s="20">
        <v>0.52410000000000001</v>
      </c>
      <c r="M1224" s="20">
        <v>-0.61299999999999999</v>
      </c>
      <c r="N1224" s="20">
        <v>1.5245</v>
      </c>
      <c r="O1224" s="20">
        <v>0.68200000000000005</v>
      </c>
      <c r="P1224" s="20">
        <v>-0.63700000000000001</v>
      </c>
      <c r="Q1224" s="20">
        <v>-9.0999999999999998E-2</v>
      </c>
      <c r="R1224" s="20">
        <v>-0.185</v>
      </c>
      <c r="S1224" s="20">
        <v>0.80020000000000002</v>
      </c>
      <c r="T1224" s="20">
        <v>-0.67200000000000004</v>
      </c>
      <c r="U1224" s="20">
        <v>1.0716000000000001</v>
      </c>
      <c r="V1224" s="20">
        <v>-0.55400000000000005</v>
      </c>
      <c r="W1224" s="20">
        <v>1.3348</v>
      </c>
      <c r="X1224" s="20">
        <v>-0.46700000000000003</v>
      </c>
      <c r="Y1224" s="20">
        <v>1.5074000000000001</v>
      </c>
      <c r="Z1224" s="20">
        <v>-0.109</v>
      </c>
      <c r="AA1224" s="20">
        <v>2.2273999999999998</v>
      </c>
      <c r="AB1224" s="20">
        <v>0.38700000000000001</v>
      </c>
    </row>
    <row r="1225" spans="1:28">
      <c r="A1225" s="2">
        <v>42593</v>
      </c>
      <c r="B1225" s="20">
        <v>0.5</v>
      </c>
      <c r="C1225" s="20">
        <v>0.26869999999999999</v>
      </c>
      <c r="D1225" s="20">
        <v>-0.85699999999999998</v>
      </c>
      <c r="E1225" s="20">
        <v>0.50765000000000005</v>
      </c>
      <c r="F1225" s="20">
        <v>0.27979999999999999</v>
      </c>
      <c r="G1225" s="20">
        <v>-0.77300000000000002</v>
      </c>
      <c r="H1225" s="20">
        <v>0.81699999999999995</v>
      </c>
      <c r="I1225" s="20">
        <v>0.43690000000000001</v>
      </c>
      <c r="J1225" s="20">
        <v>-0.63</v>
      </c>
      <c r="K1225" s="20">
        <v>1.2039500000000001</v>
      </c>
      <c r="L1225" s="20">
        <v>0.53939999999999999</v>
      </c>
      <c r="M1225" s="20">
        <v>-0.61</v>
      </c>
      <c r="N1225" s="20">
        <v>1.5194999999999999</v>
      </c>
      <c r="O1225" s="20">
        <v>0.74199999999999999</v>
      </c>
      <c r="P1225" s="20">
        <v>-0.628</v>
      </c>
      <c r="Q1225" s="20">
        <v>-9.1999999999999998E-2</v>
      </c>
      <c r="R1225" s="20">
        <v>-0.18099999999999999</v>
      </c>
      <c r="S1225" s="20">
        <v>0.86629999999999996</v>
      </c>
      <c r="T1225" s="20">
        <v>-0.66</v>
      </c>
      <c r="U1225" s="20">
        <v>1.1444000000000001</v>
      </c>
      <c r="V1225" s="20">
        <v>-0.54100000000000004</v>
      </c>
      <c r="W1225" s="20">
        <v>1.4083000000000001</v>
      </c>
      <c r="X1225" s="20">
        <v>-0.45300000000000001</v>
      </c>
      <c r="Y1225" s="20">
        <v>1.5592999999999999</v>
      </c>
      <c r="Z1225" s="20">
        <v>-9.2999999999999999E-2</v>
      </c>
      <c r="AA1225" s="20">
        <v>2.2721999999999998</v>
      </c>
      <c r="AB1225" s="20">
        <v>0.41399999999999998</v>
      </c>
    </row>
    <row r="1226" spans="1:28">
      <c r="A1226" s="2">
        <v>42594</v>
      </c>
      <c r="B1226" s="20">
        <v>0.5</v>
      </c>
      <c r="C1226" s="20">
        <v>0.2586</v>
      </c>
      <c r="D1226" s="20">
        <v>-0.85</v>
      </c>
      <c r="E1226" s="20">
        <v>0.50665000000000004</v>
      </c>
      <c r="F1226" s="20">
        <v>0.2747</v>
      </c>
      <c r="G1226" s="20">
        <v>-0.77300000000000002</v>
      </c>
      <c r="H1226" s="20">
        <v>0.81825000000000003</v>
      </c>
      <c r="I1226" s="20">
        <v>0.42670000000000002</v>
      </c>
      <c r="J1226" s="20">
        <v>-0.63</v>
      </c>
      <c r="K1226" s="20">
        <v>1.2067000000000001</v>
      </c>
      <c r="L1226" s="20">
        <v>0.5343</v>
      </c>
      <c r="M1226" s="20">
        <v>-0.61099999999999999</v>
      </c>
      <c r="N1226" s="20">
        <v>1.5257000000000001</v>
      </c>
      <c r="O1226" s="20">
        <v>0.70569999999999999</v>
      </c>
      <c r="P1226" s="20">
        <v>-0.626</v>
      </c>
      <c r="Q1226" s="20">
        <v>-9.9000000000000005E-2</v>
      </c>
      <c r="R1226" s="20">
        <v>-0.17399999999999999</v>
      </c>
      <c r="S1226" s="20">
        <v>0.82130000000000003</v>
      </c>
      <c r="T1226" s="20">
        <v>-0.66200000000000003</v>
      </c>
      <c r="U1226" s="20">
        <v>1.0973999999999999</v>
      </c>
      <c r="V1226" s="20">
        <v>-0.54800000000000004</v>
      </c>
      <c r="W1226" s="20">
        <v>1.3586</v>
      </c>
      <c r="X1226" s="20">
        <v>-0.46400000000000002</v>
      </c>
      <c r="Y1226" s="20">
        <v>1.5135000000000001</v>
      </c>
      <c r="Z1226" s="20">
        <v>-0.108</v>
      </c>
      <c r="AA1226" s="20">
        <v>2.2305999999999999</v>
      </c>
      <c r="AB1226" s="20">
        <v>0.40699999999999997</v>
      </c>
    </row>
    <row r="1227" spans="1:28">
      <c r="A1227" s="2">
        <v>42597</v>
      </c>
      <c r="B1227" s="20">
        <v>0.5</v>
      </c>
      <c r="C1227" s="20">
        <v>0.24840000000000001</v>
      </c>
      <c r="D1227" s="20">
        <v>-0.86099999999999999</v>
      </c>
      <c r="E1227" s="20">
        <v>0.50744</v>
      </c>
      <c r="F1227" s="20">
        <v>0.28489999999999999</v>
      </c>
      <c r="G1227" s="20">
        <v>-0.78600000000000003</v>
      </c>
      <c r="H1227" s="20">
        <v>0.80410999999999999</v>
      </c>
      <c r="I1227" s="20">
        <v>0.43180000000000002</v>
      </c>
      <c r="J1227" s="20">
        <v>-0.624</v>
      </c>
      <c r="K1227" s="20">
        <v>1.1974400000000001</v>
      </c>
      <c r="L1227" s="20">
        <v>0.53939999999999999</v>
      </c>
      <c r="M1227" s="20">
        <v>-0.60599999999999998</v>
      </c>
      <c r="N1227" s="20">
        <v>1.50661</v>
      </c>
      <c r="O1227" s="20">
        <v>0.7258</v>
      </c>
      <c r="P1227" s="20">
        <v>-0.61299999999999999</v>
      </c>
      <c r="Q1227" s="20">
        <v>-9.5000000000000001E-2</v>
      </c>
      <c r="R1227" s="20">
        <v>-0.17399999999999999</v>
      </c>
      <c r="S1227" s="20">
        <v>0.84260000000000002</v>
      </c>
      <c r="T1227" s="20">
        <v>-0.64100000000000001</v>
      </c>
      <c r="U1227" s="20">
        <v>1.1347</v>
      </c>
      <c r="V1227" s="20">
        <v>-0.52100000000000002</v>
      </c>
      <c r="W1227" s="20">
        <v>1.399</v>
      </c>
      <c r="X1227" s="20">
        <v>-0.433</v>
      </c>
      <c r="Y1227" s="20">
        <v>1.5575999999999999</v>
      </c>
      <c r="Z1227" s="20">
        <v>-7.3999999999999996E-2</v>
      </c>
      <c r="AA1227" s="20">
        <v>2.2824999999999998</v>
      </c>
      <c r="AB1227" s="20">
        <v>0.433</v>
      </c>
    </row>
    <row r="1228" spans="1:28">
      <c r="A1228" s="2">
        <v>42598</v>
      </c>
      <c r="B1228" s="20">
        <v>0.5</v>
      </c>
      <c r="C1228" s="20">
        <v>0.23830000000000001</v>
      </c>
      <c r="D1228" s="20">
        <v>-0.86599999999999999</v>
      </c>
      <c r="E1228" s="20">
        <v>0.50744</v>
      </c>
      <c r="F1228" s="20">
        <v>0.27389999999999998</v>
      </c>
      <c r="G1228" s="20">
        <v>-0.78200000000000003</v>
      </c>
      <c r="H1228" s="20">
        <v>0.80127999999999999</v>
      </c>
      <c r="I1228" s="20">
        <v>0.4471</v>
      </c>
      <c r="J1228" s="20">
        <v>-0.629</v>
      </c>
      <c r="K1228" s="20">
        <v>1.1945600000000001</v>
      </c>
      <c r="L1228" s="20">
        <v>0.53939999999999999</v>
      </c>
      <c r="M1228" s="20">
        <v>-0.60399999999999998</v>
      </c>
      <c r="N1228" s="20">
        <v>1.4982199999999999</v>
      </c>
      <c r="O1228" s="20">
        <v>0.74590000000000001</v>
      </c>
      <c r="P1228" s="20">
        <v>-0.61099999999999999</v>
      </c>
      <c r="Q1228" s="20">
        <v>-8.7999999999999995E-2</v>
      </c>
      <c r="R1228" s="20">
        <v>-0.16400000000000001</v>
      </c>
      <c r="S1228" s="20">
        <v>0.86650000000000005</v>
      </c>
      <c r="T1228" s="20">
        <v>-0.63100000000000001</v>
      </c>
      <c r="U1228" s="20">
        <v>1.1591</v>
      </c>
      <c r="V1228" s="20">
        <v>-0.499</v>
      </c>
      <c r="W1228" s="20">
        <v>1.4228000000000001</v>
      </c>
      <c r="X1228" s="20">
        <v>-0.40200000000000002</v>
      </c>
      <c r="Y1228" s="20">
        <v>1.5746</v>
      </c>
      <c r="Z1228" s="20">
        <v>-0.03</v>
      </c>
      <c r="AA1228" s="20">
        <v>2.2978000000000001</v>
      </c>
      <c r="AB1228" s="20">
        <v>0.48299999999999998</v>
      </c>
    </row>
    <row r="1229" spans="1:28">
      <c r="A1229" s="2">
        <v>42599</v>
      </c>
      <c r="B1229" s="20">
        <v>0.5</v>
      </c>
      <c r="C1229" s="20">
        <v>0.26950000000000002</v>
      </c>
      <c r="D1229" s="20">
        <v>-0.85099999999999998</v>
      </c>
      <c r="E1229" s="20">
        <v>0.51410999999999996</v>
      </c>
      <c r="F1229" s="20">
        <v>0.29420000000000002</v>
      </c>
      <c r="G1229" s="20">
        <v>-0.79500000000000004</v>
      </c>
      <c r="H1229" s="20">
        <v>0.81128</v>
      </c>
      <c r="I1229" s="20">
        <v>0.4471</v>
      </c>
      <c r="J1229" s="20">
        <v>-0.63</v>
      </c>
      <c r="K1229" s="20">
        <v>1.20678</v>
      </c>
      <c r="L1229" s="20">
        <v>0.57530000000000003</v>
      </c>
      <c r="M1229" s="20">
        <v>-0.60499999999999998</v>
      </c>
      <c r="N1229" s="20">
        <v>1.5196100000000001</v>
      </c>
      <c r="O1229" s="20">
        <v>0.72570000000000001</v>
      </c>
      <c r="P1229" s="20">
        <v>-0.61699999999999999</v>
      </c>
      <c r="Q1229" s="20">
        <v>-8.8999999999999996E-2</v>
      </c>
      <c r="R1229" s="20">
        <v>-0.17100000000000001</v>
      </c>
      <c r="S1229" s="20">
        <v>0.84799999999999998</v>
      </c>
      <c r="T1229" s="20">
        <v>-0.63600000000000001</v>
      </c>
      <c r="U1229" s="20">
        <v>1.1315</v>
      </c>
      <c r="V1229" s="20">
        <v>-0.504</v>
      </c>
      <c r="W1229" s="20">
        <v>1.3942999999999999</v>
      </c>
      <c r="X1229" s="20">
        <v>-0.41499999999999998</v>
      </c>
      <c r="Y1229" s="20">
        <v>1.5491000000000001</v>
      </c>
      <c r="Z1229" s="20">
        <v>-0.05</v>
      </c>
      <c r="AA1229" s="20">
        <v>2.2593999999999999</v>
      </c>
      <c r="AB1229" s="20">
        <v>0.45700000000000002</v>
      </c>
    </row>
    <row r="1230" spans="1:28">
      <c r="A1230" s="2">
        <v>42600</v>
      </c>
      <c r="B1230" s="20">
        <v>0.5</v>
      </c>
      <c r="C1230" s="20">
        <v>0.26950000000000002</v>
      </c>
      <c r="D1230" s="20">
        <v>-0.85299999999999998</v>
      </c>
      <c r="E1230" s="20">
        <v>0.51244000000000001</v>
      </c>
      <c r="F1230" s="20">
        <v>0.29420000000000002</v>
      </c>
      <c r="G1230" s="20">
        <v>-0.79400000000000004</v>
      </c>
      <c r="H1230" s="20">
        <v>0.81100000000000005</v>
      </c>
      <c r="I1230" s="20">
        <v>0.43180000000000002</v>
      </c>
      <c r="J1230" s="20">
        <v>-0.629</v>
      </c>
      <c r="K1230" s="20">
        <v>1.21011</v>
      </c>
      <c r="L1230" s="20">
        <v>0.56510000000000005</v>
      </c>
      <c r="M1230" s="20">
        <v>-0.60499999999999998</v>
      </c>
      <c r="N1230" s="20">
        <v>1.5154399999999999</v>
      </c>
      <c r="O1230" s="20">
        <v>0.70140000000000002</v>
      </c>
      <c r="P1230" s="20">
        <v>-0.622</v>
      </c>
      <c r="Q1230" s="20">
        <v>-9.1999999999999998E-2</v>
      </c>
      <c r="R1230" s="20">
        <v>-0.183</v>
      </c>
      <c r="S1230" s="20">
        <v>0.81889999999999996</v>
      </c>
      <c r="T1230" s="20">
        <v>-0.64300000000000002</v>
      </c>
      <c r="U1230" s="20">
        <v>1.1087</v>
      </c>
      <c r="V1230" s="20">
        <v>-0.52400000000000002</v>
      </c>
      <c r="W1230" s="20">
        <v>1.373</v>
      </c>
      <c r="X1230" s="20">
        <v>-0.441</v>
      </c>
      <c r="Y1230" s="20">
        <v>1.5356000000000001</v>
      </c>
      <c r="Z1230" s="20">
        <v>-8.2000000000000003E-2</v>
      </c>
      <c r="AA1230" s="20">
        <v>2.2601</v>
      </c>
      <c r="AB1230" s="20">
        <v>0.41299999999999998</v>
      </c>
    </row>
    <row r="1231" spans="1:28">
      <c r="A1231" s="2">
        <v>42601</v>
      </c>
      <c r="B1231" s="20">
        <v>0.5</v>
      </c>
      <c r="C1231" s="20">
        <v>0.26440000000000002</v>
      </c>
      <c r="D1231" s="20">
        <v>-0.85899999999999999</v>
      </c>
      <c r="E1231" s="20">
        <v>0.52105999999999997</v>
      </c>
      <c r="F1231" s="20">
        <v>0.29930000000000001</v>
      </c>
      <c r="G1231" s="20">
        <v>-0.76500000000000001</v>
      </c>
      <c r="H1231" s="20">
        <v>0.81711</v>
      </c>
      <c r="I1231" s="20">
        <v>0.43690000000000001</v>
      </c>
      <c r="J1231" s="20">
        <v>-0.63</v>
      </c>
      <c r="K1231" s="20">
        <v>1.2145600000000001</v>
      </c>
      <c r="L1231" s="20">
        <v>0.58040000000000003</v>
      </c>
      <c r="M1231" s="20">
        <v>-0.60299999999999998</v>
      </c>
      <c r="N1231" s="20">
        <v>1.52322</v>
      </c>
      <c r="O1231" s="20">
        <v>0.74590000000000001</v>
      </c>
      <c r="P1231" s="20">
        <v>-0.61299999999999999</v>
      </c>
      <c r="Q1231" s="20">
        <v>-8.7999999999999995E-2</v>
      </c>
      <c r="R1231" s="20">
        <v>-0.184</v>
      </c>
      <c r="S1231" s="20">
        <v>0.86970000000000003</v>
      </c>
      <c r="T1231" s="20">
        <v>-0.63</v>
      </c>
      <c r="U1231" s="20">
        <v>1.1640999999999999</v>
      </c>
      <c r="V1231" s="20">
        <v>-0.495</v>
      </c>
      <c r="W1231" s="20">
        <v>1.4255</v>
      </c>
      <c r="X1231" s="20">
        <v>-0.40500000000000003</v>
      </c>
      <c r="Y1231" s="20">
        <v>1.5781000000000001</v>
      </c>
      <c r="Z1231" s="20">
        <v>-3.2000000000000001E-2</v>
      </c>
      <c r="AA1231" s="20">
        <v>2.2869000000000002</v>
      </c>
      <c r="AB1231" s="20">
        <v>0.47399999999999998</v>
      </c>
    </row>
    <row r="1232" spans="1:28">
      <c r="A1232" s="2">
        <v>42604</v>
      </c>
      <c r="B1232" s="20">
        <v>0.5</v>
      </c>
      <c r="C1232" s="20">
        <v>0.23899999999999999</v>
      </c>
      <c r="D1232" s="20">
        <v>-0.84799999999999998</v>
      </c>
      <c r="E1232" s="20">
        <v>0.52217000000000002</v>
      </c>
      <c r="F1232" s="20">
        <v>0.28920000000000001</v>
      </c>
      <c r="G1232" s="20">
        <v>-0.77</v>
      </c>
      <c r="H1232" s="20">
        <v>0.82543999999999995</v>
      </c>
      <c r="I1232" s="20">
        <v>0.43690000000000001</v>
      </c>
      <c r="J1232" s="20">
        <v>-0.627</v>
      </c>
      <c r="K1232" s="20">
        <v>1.2290000000000001</v>
      </c>
      <c r="L1232" s="20">
        <v>0.58040000000000003</v>
      </c>
      <c r="M1232" s="20">
        <v>-0.59499999999999997</v>
      </c>
      <c r="N1232" s="20">
        <v>1.53294</v>
      </c>
      <c r="O1232" s="20">
        <v>0.73780000000000001</v>
      </c>
      <c r="P1232" s="20">
        <v>-0.626</v>
      </c>
      <c r="Q1232" s="20">
        <v>-9.2999999999999999E-2</v>
      </c>
      <c r="R1232" s="20">
        <v>-0.186</v>
      </c>
      <c r="S1232" s="20">
        <v>0.85119999999999996</v>
      </c>
      <c r="T1232" s="20">
        <v>-0.64900000000000002</v>
      </c>
      <c r="U1232" s="20">
        <v>1.1348</v>
      </c>
      <c r="V1232" s="20">
        <v>-0.52500000000000002</v>
      </c>
      <c r="W1232" s="20">
        <v>1.3897999999999999</v>
      </c>
      <c r="X1232" s="20">
        <v>-0.44800000000000001</v>
      </c>
      <c r="Y1232" s="20">
        <v>1.5424</v>
      </c>
      <c r="Z1232" s="20">
        <v>-0.09</v>
      </c>
      <c r="AA1232" s="20">
        <v>2.2370999999999999</v>
      </c>
      <c r="AB1232" s="20">
        <v>0.40400000000000003</v>
      </c>
    </row>
    <row r="1233" spans="1:28">
      <c r="A1233" s="2">
        <v>42605</v>
      </c>
      <c r="B1233" s="20">
        <v>0.5</v>
      </c>
      <c r="C1233" s="20">
        <v>0.23899999999999999</v>
      </c>
      <c r="D1233" s="20">
        <v>-0.86399999999999999</v>
      </c>
      <c r="E1233" s="20">
        <v>0.52439000000000002</v>
      </c>
      <c r="F1233" s="20">
        <v>0.29930000000000001</v>
      </c>
      <c r="G1233" s="20">
        <v>-0.77900000000000003</v>
      </c>
      <c r="H1233" s="20">
        <v>0.82543999999999995</v>
      </c>
      <c r="I1233" s="20">
        <v>0.45219999999999999</v>
      </c>
      <c r="J1233" s="20">
        <v>-0.63100000000000001</v>
      </c>
      <c r="K1233" s="20">
        <v>1.2290000000000001</v>
      </c>
      <c r="L1233" s="20">
        <v>0.58040000000000003</v>
      </c>
      <c r="M1233" s="20">
        <v>-0.57999999999999996</v>
      </c>
      <c r="N1233" s="20">
        <v>1.5310000000000001</v>
      </c>
      <c r="O1233" s="20">
        <v>0.74180000000000001</v>
      </c>
      <c r="P1233" s="20">
        <v>-0.63100000000000001</v>
      </c>
      <c r="Q1233" s="20">
        <v>-9.9000000000000005E-2</v>
      </c>
      <c r="R1233" s="20">
        <v>-0.19400000000000001</v>
      </c>
      <c r="S1233" s="20">
        <v>0.85660000000000003</v>
      </c>
      <c r="T1233" s="20">
        <v>-0.65100000000000002</v>
      </c>
      <c r="U1233" s="20">
        <v>1.1348</v>
      </c>
      <c r="V1233" s="20">
        <v>-0.52200000000000002</v>
      </c>
      <c r="W1233" s="20">
        <v>1.3875</v>
      </c>
      <c r="X1233" s="20">
        <v>-0.44900000000000001</v>
      </c>
      <c r="Y1233" s="20">
        <v>1.5457999999999998</v>
      </c>
      <c r="Z1233" s="20">
        <v>-9.5000000000000001E-2</v>
      </c>
      <c r="AA1233" s="20">
        <v>2.2292000000000001</v>
      </c>
      <c r="AB1233" s="20">
        <v>0.40300000000000002</v>
      </c>
    </row>
    <row r="1234" spans="1:28">
      <c r="A1234" s="2">
        <v>42606</v>
      </c>
      <c r="B1234" s="20">
        <v>0.5</v>
      </c>
      <c r="C1234" s="20">
        <v>0.27379999999999999</v>
      </c>
      <c r="D1234" s="20">
        <v>-0.85199999999999998</v>
      </c>
      <c r="E1234" s="20">
        <v>0.51993999999999996</v>
      </c>
      <c r="F1234" s="20">
        <v>0.31459999999999999</v>
      </c>
      <c r="G1234" s="20">
        <v>-0.77600000000000002</v>
      </c>
      <c r="H1234" s="20">
        <v>0.82543999999999995</v>
      </c>
      <c r="I1234" s="20">
        <v>0.4471</v>
      </c>
      <c r="J1234" s="20">
        <v>-0.629</v>
      </c>
      <c r="K1234" s="20">
        <v>1.2234400000000001</v>
      </c>
      <c r="L1234" s="20">
        <v>0.57530000000000003</v>
      </c>
      <c r="M1234" s="20">
        <v>-0.58899999999999997</v>
      </c>
      <c r="N1234" s="20">
        <v>1.5265599999999999</v>
      </c>
      <c r="O1234" s="20">
        <v>0.76180000000000003</v>
      </c>
      <c r="P1234" s="20">
        <v>-0.627</v>
      </c>
      <c r="Q1234" s="20">
        <v>-9.6000000000000002E-2</v>
      </c>
      <c r="R1234" s="20">
        <v>-0.20499999999999999</v>
      </c>
      <c r="S1234" s="20">
        <v>0.86739999999999995</v>
      </c>
      <c r="T1234" s="20">
        <v>-0.64600000000000002</v>
      </c>
      <c r="U1234" s="20">
        <v>1.1446000000000001</v>
      </c>
      <c r="V1234" s="20">
        <v>-0.51500000000000001</v>
      </c>
      <c r="W1234" s="20">
        <v>1.3995</v>
      </c>
      <c r="X1234" s="20">
        <v>-0.44</v>
      </c>
      <c r="Y1234" s="20">
        <v>1.5611000000000002</v>
      </c>
      <c r="Z1234" s="20">
        <v>-8.8999999999999996E-2</v>
      </c>
      <c r="AA1234" s="20">
        <v>2.2471000000000001</v>
      </c>
      <c r="AB1234" s="20">
        <v>0.41899999999999998</v>
      </c>
    </row>
    <row r="1235" spans="1:28">
      <c r="A1235" s="2">
        <v>42607</v>
      </c>
      <c r="B1235" s="20">
        <v>0.5</v>
      </c>
      <c r="C1235" s="20">
        <v>0.26369999999999999</v>
      </c>
      <c r="D1235" s="20">
        <v>-0.86599999999999999</v>
      </c>
      <c r="E1235" s="20">
        <v>0.52383000000000002</v>
      </c>
      <c r="F1235" s="20">
        <v>0.3196</v>
      </c>
      <c r="G1235" s="20">
        <v>-0.76900000000000002</v>
      </c>
      <c r="H1235" s="20">
        <v>0.82933000000000001</v>
      </c>
      <c r="I1235" s="20">
        <v>0.4471</v>
      </c>
      <c r="J1235" s="20">
        <v>-0.623</v>
      </c>
      <c r="K1235" s="20">
        <v>1.22428</v>
      </c>
      <c r="L1235" s="20">
        <v>0.57530000000000003</v>
      </c>
      <c r="M1235" s="20">
        <v>-0.59099999999999997</v>
      </c>
      <c r="N1235" s="20">
        <v>1.5261100000000001</v>
      </c>
      <c r="O1235" s="20">
        <v>0.78939999999999999</v>
      </c>
      <c r="P1235" s="20">
        <v>-0.61599999999999999</v>
      </c>
      <c r="Q1235" s="20">
        <v>-9.9000000000000005E-2</v>
      </c>
      <c r="R1235" s="20">
        <v>-0.21</v>
      </c>
      <c r="S1235" s="20">
        <v>0.89419999999999999</v>
      </c>
      <c r="T1235" s="20">
        <v>-0.63300000000000001</v>
      </c>
      <c r="U1235" s="20">
        <v>1.1605000000000001</v>
      </c>
      <c r="V1235" s="20">
        <v>-0.501</v>
      </c>
      <c r="W1235" s="20">
        <v>1.421</v>
      </c>
      <c r="X1235" s="20">
        <v>-0.42299999999999999</v>
      </c>
      <c r="Y1235" s="20">
        <v>1.5731000000000002</v>
      </c>
      <c r="Z1235" s="20">
        <v>-7.0000000000000007E-2</v>
      </c>
      <c r="AA1235" s="20">
        <v>2.2629999999999999</v>
      </c>
      <c r="AB1235" s="20">
        <v>0.45</v>
      </c>
    </row>
    <row r="1236" spans="1:28">
      <c r="A1236" s="2">
        <v>42608</v>
      </c>
      <c r="B1236" s="20">
        <v>0.5</v>
      </c>
      <c r="C1236" s="20">
        <v>0.2535</v>
      </c>
      <c r="D1236" s="20">
        <v>-0.85199999999999998</v>
      </c>
      <c r="E1236" s="20">
        <v>0.52439000000000002</v>
      </c>
      <c r="F1236" s="20">
        <v>0.3145</v>
      </c>
      <c r="G1236" s="20">
        <v>-0.78300000000000003</v>
      </c>
      <c r="H1236" s="20">
        <v>0.83343999999999996</v>
      </c>
      <c r="I1236" s="20">
        <v>0.45729999999999998</v>
      </c>
      <c r="J1236" s="20">
        <v>-0.622</v>
      </c>
      <c r="K1236" s="20">
        <v>1.2315</v>
      </c>
      <c r="L1236" s="20">
        <v>0.6008</v>
      </c>
      <c r="M1236" s="20">
        <v>-0.59099999999999997</v>
      </c>
      <c r="N1236" s="20">
        <v>1.5365600000000001</v>
      </c>
      <c r="O1236" s="20">
        <v>0.84279999999999999</v>
      </c>
      <c r="P1236" s="20">
        <v>-0.61599999999999999</v>
      </c>
      <c r="Q1236" s="20">
        <v>-0.10100000000000001</v>
      </c>
      <c r="R1236" s="20">
        <v>-0.214</v>
      </c>
      <c r="S1236" s="20">
        <v>0.95650000000000002</v>
      </c>
      <c r="T1236" s="20">
        <v>-0.63200000000000001</v>
      </c>
      <c r="U1236" s="20">
        <v>1.2364999999999999</v>
      </c>
      <c r="V1236" s="20">
        <v>-0.501</v>
      </c>
      <c r="W1236" s="20">
        <v>1.5001</v>
      </c>
      <c r="X1236" s="20">
        <v>-0.42099999999999999</v>
      </c>
      <c r="Y1236" s="20">
        <v>1.6295999999999999</v>
      </c>
      <c r="Z1236" s="20">
        <v>-7.1999999999999995E-2</v>
      </c>
      <c r="AA1236" s="20">
        <v>2.2869000000000002</v>
      </c>
      <c r="AB1236" s="20">
        <v>0.45400000000000001</v>
      </c>
    </row>
    <row r="1237" spans="1:28">
      <c r="A1237" s="2">
        <v>42611</v>
      </c>
      <c r="B1237" s="20">
        <v>0.5</v>
      </c>
      <c r="C1237" s="20">
        <v>0.22819999999999999</v>
      </c>
      <c r="D1237" s="20">
        <v>-0.84799999999999998</v>
      </c>
      <c r="E1237" s="20">
        <v>0.52439000000000002</v>
      </c>
      <c r="F1237" s="20">
        <v>0.3095</v>
      </c>
      <c r="G1237" s="20">
        <v>-0.78400000000000003</v>
      </c>
      <c r="H1237" s="20">
        <v>0.83343999999999996</v>
      </c>
      <c r="I1237" s="20">
        <v>0.46739999999999998</v>
      </c>
      <c r="J1237" s="20">
        <v>-0.63</v>
      </c>
      <c r="K1237" s="20">
        <v>1.2315</v>
      </c>
      <c r="L1237" s="20">
        <v>0.59570000000000001</v>
      </c>
      <c r="M1237" s="20">
        <v>-0.59599999999999997</v>
      </c>
      <c r="N1237" s="20">
        <v>1.5365600000000001</v>
      </c>
      <c r="O1237" s="20">
        <v>0.80520000000000003</v>
      </c>
      <c r="P1237" s="20">
        <v>-0.622</v>
      </c>
      <c r="Q1237" s="20">
        <v>-0.10299999999999999</v>
      </c>
      <c r="R1237" s="20">
        <v>-0.20599999999999999</v>
      </c>
      <c r="S1237" s="20">
        <v>0.90820000000000001</v>
      </c>
      <c r="T1237" s="20">
        <v>-0.64400000000000002</v>
      </c>
      <c r="U1237" s="20">
        <v>1.1686000000000001</v>
      </c>
      <c r="V1237" s="20">
        <v>-0.51300000000000001</v>
      </c>
      <c r="W1237" s="20">
        <v>1.4243999999999999</v>
      </c>
      <c r="X1237" s="20">
        <v>-0.432</v>
      </c>
      <c r="Y1237" s="20">
        <v>1.5594999999999999</v>
      </c>
      <c r="Z1237" s="20">
        <v>-8.3000000000000004E-2</v>
      </c>
      <c r="AA1237" s="20">
        <v>2.2141999999999999</v>
      </c>
      <c r="AB1237" s="20">
        <v>0.45</v>
      </c>
    </row>
    <row r="1238" spans="1:28">
      <c r="A1238" s="2">
        <v>42612</v>
      </c>
      <c r="B1238" s="20">
        <v>0.5</v>
      </c>
      <c r="C1238" s="20">
        <v>0.21290000000000001</v>
      </c>
      <c r="D1238" s="20">
        <v>-0.85799999999999998</v>
      </c>
      <c r="E1238" s="20">
        <v>0.52322000000000002</v>
      </c>
      <c r="F1238" s="20">
        <v>0.32469999999999999</v>
      </c>
      <c r="G1238" s="20">
        <v>-0.79</v>
      </c>
      <c r="H1238" s="20">
        <v>0.84211000000000003</v>
      </c>
      <c r="I1238" s="20">
        <v>0.46239999999999998</v>
      </c>
      <c r="J1238" s="20">
        <v>-0.63200000000000001</v>
      </c>
      <c r="K1238" s="20">
        <v>1.2444999999999999</v>
      </c>
      <c r="L1238" s="20">
        <v>0.59060000000000001</v>
      </c>
      <c r="M1238" s="20">
        <v>-0.59899999999999998</v>
      </c>
      <c r="N1238" s="20">
        <v>1.5593300000000001</v>
      </c>
      <c r="O1238" s="20">
        <v>0.79730000000000001</v>
      </c>
      <c r="P1238" s="20">
        <v>-0.61699999999999999</v>
      </c>
      <c r="Q1238" s="20">
        <v>-9.9000000000000005E-2</v>
      </c>
      <c r="R1238" s="20">
        <v>-0.19500000000000001</v>
      </c>
      <c r="S1238" s="20">
        <v>0.90559999999999996</v>
      </c>
      <c r="T1238" s="20">
        <v>-0.64600000000000002</v>
      </c>
      <c r="U1238" s="20">
        <v>1.1766000000000001</v>
      </c>
      <c r="V1238" s="20">
        <v>-0.51500000000000001</v>
      </c>
      <c r="W1238" s="20">
        <v>1.4339</v>
      </c>
      <c r="X1238" s="20">
        <v>-0.433</v>
      </c>
      <c r="Y1238" s="20">
        <v>1.5663</v>
      </c>
      <c r="Z1238" s="20">
        <v>-9.0999999999999998E-2</v>
      </c>
      <c r="AA1238" s="20">
        <v>2.2292000000000001</v>
      </c>
      <c r="AB1238" s="20">
        <v>0.42599999999999999</v>
      </c>
    </row>
    <row r="1239" spans="1:28">
      <c r="A1239" s="2">
        <v>42613</v>
      </c>
      <c r="B1239" s="20">
        <v>0.5</v>
      </c>
      <c r="C1239" s="20">
        <v>0.26869999999999999</v>
      </c>
      <c r="D1239" s="20">
        <v>-0.88500000000000001</v>
      </c>
      <c r="E1239" s="20">
        <v>0.52488999999999997</v>
      </c>
      <c r="F1239" s="20">
        <v>0.32979999999999998</v>
      </c>
      <c r="G1239" s="20">
        <v>-0.79500000000000004</v>
      </c>
      <c r="H1239" s="20">
        <v>0.83933000000000002</v>
      </c>
      <c r="I1239" s="20">
        <v>0.45729999999999998</v>
      </c>
      <c r="J1239" s="20">
        <v>-0.626</v>
      </c>
      <c r="K1239" s="20">
        <v>1.2444999999999999</v>
      </c>
      <c r="L1239" s="20">
        <v>0.59060000000000001</v>
      </c>
      <c r="M1239" s="20">
        <v>-0.60199999999999998</v>
      </c>
      <c r="N1239" s="20">
        <v>1.55711</v>
      </c>
      <c r="O1239" s="20">
        <v>0.80530000000000002</v>
      </c>
      <c r="P1239" s="20">
        <v>-0.61799999999999999</v>
      </c>
      <c r="Q1239" s="20">
        <v>-9.0999999999999998E-2</v>
      </c>
      <c r="R1239" s="20">
        <v>-0.182</v>
      </c>
      <c r="S1239" s="20">
        <v>0.92200000000000004</v>
      </c>
      <c r="T1239" s="20">
        <v>-0.64</v>
      </c>
      <c r="U1239" s="20">
        <v>1.1977</v>
      </c>
      <c r="V1239" s="20">
        <v>-0.502</v>
      </c>
      <c r="W1239" s="20">
        <v>1.4551000000000001</v>
      </c>
      <c r="X1239" s="20">
        <v>-0.41699999999999998</v>
      </c>
      <c r="Y1239" s="20">
        <v>1.58</v>
      </c>
      <c r="Z1239" s="20">
        <v>-6.5000000000000002E-2</v>
      </c>
      <c r="AA1239" s="20">
        <v>2.2320000000000002</v>
      </c>
      <c r="AB1239" s="20">
        <v>0.45800000000000002</v>
      </c>
    </row>
    <row r="1240" spans="1:28">
      <c r="A1240" s="2">
        <v>42614</v>
      </c>
      <c r="B1240" s="20">
        <v>0.5</v>
      </c>
      <c r="C1240" s="20">
        <v>0.24840000000000001</v>
      </c>
      <c r="D1240" s="20">
        <v>-0.86</v>
      </c>
      <c r="E1240" s="20">
        <v>0.52293999999999996</v>
      </c>
      <c r="F1240" s="20">
        <v>0.32469999999999999</v>
      </c>
      <c r="G1240" s="20">
        <v>-0.76900000000000002</v>
      </c>
      <c r="H1240" s="20">
        <v>0.83567000000000002</v>
      </c>
      <c r="I1240" s="20">
        <v>0.45219999999999999</v>
      </c>
      <c r="J1240" s="20">
        <v>-0.628</v>
      </c>
      <c r="K1240" s="20">
        <v>1.25122</v>
      </c>
      <c r="L1240" s="20">
        <v>0.58540000000000003</v>
      </c>
      <c r="M1240" s="20">
        <v>-0.59599999999999997</v>
      </c>
      <c r="N1240" s="20">
        <v>1.5655600000000001</v>
      </c>
      <c r="O1240" s="20">
        <v>0.78159999999999996</v>
      </c>
      <c r="P1240" s="20">
        <v>-0.623</v>
      </c>
      <c r="Q1240" s="20">
        <v>-6.9000000000000006E-2</v>
      </c>
      <c r="R1240" s="20">
        <v>-0.14299999999999999</v>
      </c>
      <c r="S1240" s="20">
        <v>0.90049999999999997</v>
      </c>
      <c r="T1240" s="20">
        <v>-0.64500000000000002</v>
      </c>
      <c r="U1240" s="20">
        <v>1.1798999999999999</v>
      </c>
      <c r="V1240" s="20">
        <v>-0.50800000000000001</v>
      </c>
      <c r="W1240" s="20">
        <v>1.4339</v>
      </c>
      <c r="X1240" s="20">
        <v>-0.42199999999999999</v>
      </c>
      <c r="Y1240" s="20">
        <v>1.5681</v>
      </c>
      <c r="Z1240" s="20">
        <v>-6.6000000000000003E-2</v>
      </c>
      <c r="AA1240" s="20">
        <v>2.2298999999999998</v>
      </c>
      <c r="AB1240" s="20">
        <v>0.47799999999999998</v>
      </c>
    </row>
    <row r="1241" spans="1:28">
      <c r="A1241" s="2">
        <v>42615</v>
      </c>
      <c r="B1241" s="20">
        <v>0.5</v>
      </c>
      <c r="C1241" s="20">
        <v>0.24340000000000001</v>
      </c>
      <c r="D1241" s="20">
        <v>-0.83199999999999996</v>
      </c>
      <c r="E1241" s="20">
        <v>0.52571999999999997</v>
      </c>
      <c r="F1241" s="20">
        <v>0.3196</v>
      </c>
      <c r="G1241" s="20">
        <v>-0.77</v>
      </c>
      <c r="H1241" s="20">
        <v>0.83511000000000002</v>
      </c>
      <c r="I1241" s="20">
        <v>0.4471</v>
      </c>
      <c r="J1241" s="20">
        <v>-0.627</v>
      </c>
      <c r="K1241" s="20">
        <v>1.2470600000000001</v>
      </c>
      <c r="L1241" s="20">
        <v>0.58030000000000004</v>
      </c>
      <c r="M1241" s="20">
        <v>-0.58899999999999997</v>
      </c>
      <c r="N1241" s="20">
        <v>1.5594399999999999</v>
      </c>
      <c r="O1241" s="20">
        <v>0.78580000000000005</v>
      </c>
      <c r="P1241" s="20">
        <v>-0.63</v>
      </c>
      <c r="Q1241" s="20">
        <v>-0.08</v>
      </c>
      <c r="R1241" s="20">
        <v>-0.153</v>
      </c>
      <c r="S1241" s="20">
        <v>0.90920000000000001</v>
      </c>
      <c r="T1241" s="20">
        <v>-0.64100000000000001</v>
      </c>
      <c r="U1241" s="20">
        <v>1.1914</v>
      </c>
      <c r="V1241" s="20">
        <v>-0.5</v>
      </c>
      <c r="W1241" s="20">
        <v>1.4623999999999999</v>
      </c>
      <c r="X1241" s="20">
        <v>-0.40899999999999997</v>
      </c>
      <c r="Y1241" s="20">
        <v>1.6024</v>
      </c>
      <c r="Z1241" s="20">
        <v>-4.2999999999999997E-2</v>
      </c>
      <c r="AA1241" s="20">
        <v>2.2782</v>
      </c>
      <c r="AB1241" s="20">
        <v>0.53100000000000003</v>
      </c>
    </row>
    <row r="1242" spans="1:28">
      <c r="A1242" s="2">
        <v>42618</v>
      </c>
      <c r="B1242" s="20">
        <v>0.5</v>
      </c>
      <c r="C1242" s="20">
        <v>0.24340000000000001</v>
      </c>
      <c r="D1242" s="20">
        <v>-0.79700000000000004</v>
      </c>
      <c r="E1242" s="20">
        <v>0.51932999999999996</v>
      </c>
      <c r="F1242" s="20">
        <v>0.3196</v>
      </c>
      <c r="G1242" s="20">
        <v>-0.77</v>
      </c>
      <c r="H1242" s="20">
        <v>0.83343999999999996</v>
      </c>
      <c r="I1242" s="20">
        <v>0.4471</v>
      </c>
      <c r="J1242" s="20">
        <v>-0.63100000000000001</v>
      </c>
      <c r="K1242" s="20">
        <v>1.2486699999999999</v>
      </c>
      <c r="L1242" s="20">
        <v>0.58030000000000004</v>
      </c>
      <c r="M1242" s="20">
        <v>-0.59</v>
      </c>
      <c r="N1242" s="20">
        <v>1.5624400000000001</v>
      </c>
      <c r="O1242" s="20">
        <v>0.78580000000000005</v>
      </c>
      <c r="P1242" s="20">
        <v>-0.64</v>
      </c>
      <c r="Q1242" s="20">
        <v>-0.09</v>
      </c>
      <c r="R1242" s="20">
        <v>-0.16600000000000001</v>
      </c>
      <c r="S1242" s="20">
        <v>0.90920000000000001</v>
      </c>
      <c r="T1242" s="20">
        <v>-0.64800000000000002</v>
      </c>
      <c r="U1242" s="20">
        <v>1.1914</v>
      </c>
      <c r="V1242" s="20">
        <v>-0.50900000000000001</v>
      </c>
      <c r="W1242" s="20">
        <v>1.4623999999999999</v>
      </c>
      <c r="X1242" s="20">
        <v>-0.41599999999999998</v>
      </c>
      <c r="Y1242" s="20">
        <v>1.6024</v>
      </c>
      <c r="Z1242" s="20">
        <v>-4.8000000000000001E-2</v>
      </c>
      <c r="AA1242" s="20">
        <v>2.2782</v>
      </c>
      <c r="AB1242" s="20">
        <v>0.52600000000000002</v>
      </c>
    </row>
    <row r="1243" spans="1:28">
      <c r="A1243" s="2">
        <v>42619</v>
      </c>
      <c r="B1243" s="20">
        <v>0.5</v>
      </c>
      <c r="C1243" s="20">
        <v>0.23319999999999999</v>
      </c>
      <c r="D1243" s="20">
        <v>-0.87</v>
      </c>
      <c r="E1243" s="20">
        <v>0.51656000000000002</v>
      </c>
      <c r="F1243" s="20">
        <v>0.3095</v>
      </c>
      <c r="G1243" s="20">
        <v>-0.77100000000000002</v>
      </c>
      <c r="H1243" s="20">
        <v>0.84067000000000003</v>
      </c>
      <c r="I1243" s="20">
        <v>0.43690000000000001</v>
      </c>
      <c r="J1243" s="20">
        <v>-0.63200000000000001</v>
      </c>
      <c r="K1243" s="20">
        <v>1.2500599999999999</v>
      </c>
      <c r="L1243" s="20">
        <v>0.54959999999999998</v>
      </c>
      <c r="M1243" s="20">
        <v>-0.6</v>
      </c>
      <c r="N1243" s="20">
        <v>1.5613299999999999</v>
      </c>
      <c r="O1243" s="20">
        <v>0.72809999999999997</v>
      </c>
      <c r="P1243" s="20">
        <v>-0.67200000000000004</v>
      </c>
      <c r="Q1243" s="20">
        <v>-0.125</v>
      </c>
      <c r="R1243" s="20">
        <v>-0.19500000000000001</v>
      </c>
      <c r="S1243" s="20">
        <v>0.8417</v>
      </c>
      <c r="T1243" s="20">
        <v>-0.68300000000000005</v>
      </c>
      <c r="U1243" s="20">
        <v>1.1169</v>
      </c>
      <c r="V1243" s="20">
        <v>-0.55700000000000005</v>
      </c>
      <c r="W1243" s="20">
        <v>1.3844000000000001</v>
      </c>
      <c r="X1243" s="20">
        <v>-0.46700000000000003</v>
      </c>
      <c r="Y1243" s="20">
        <v>1.534</v>
      </c>
      <c r="Z1243" s="20">
        <v>-0.111</v>
      </c>
      <c r="AA1243" s="20">
        <v>2.2241</v>
      </c>
      <c r="AB1243" s="20">
        <v>0.45</v>
      </c>
    </row>
    <row r="1244" spans="1:28">
      <c r="A1244" s="2">
        <v>42620</v>
      </c>
      <c r="B1244" s="20">
        <v>0.5</v>
      </c>
      <c r="C1244" s="20">
        <v>0.24340000000000001</v>
      </c>
      <c r="D1244" s="20">
        <v>-0.9</v>
      </c>
      <c r="E1244" s="20">
        <v>0.51322000000000001</v>
      </c>
      <c r="F1244" s="20">
        <v>0.33579999999999999</v>
      </c>
      <c r="G1244" s="20">
        <v>-0.77200000000000002</v>
      </c>
      <c r="H1244" s="20">
        <v>0.83355999999999997</v>
      </c>
      <c r="I1244" s="20">
        <v>0.47260000000000002</v>
      </c>
      <c r="J1244" s="20">
        <v>-0.64</v>
      </c>
      <c r="K1244" s="20">
        <v>1.2336100000000001</v>
      </c>
      <c r="L1244" s="20">
        <v>0.54959999999999998</v>
      </c>
      <c r="M1244" s="20">
        <v>-0.61</v>
      </c>
      <c r="N1244" s="20">
        <v>1.53922</v>
      </c>
      <c r="O1244" s="20">
        <v>0.73399999999999999</v>
      </c>
      <c r="P1244" s="20">
        <v>-0.66900000000000004</v>
      </c>
      <c r="Q1244" s="20">
        <v>-0.128</v>
      </c>
      <c r="R1244" s="20">
        <v>-0.185</v>
      </c>
      <c r="S1244" s="20">
        <v>0.85529999999999995</v>
      </c>
      <c r="T1244" s="20">
        <v>-0.68400000000000005</v>
      </c>
      <c r="U1244" s="20">
        <v>1.1234</v>
      </c>
      <c r="V1244" s="20">
        <v>-0.56699999999999995</v>
      </c>
      <c r="W1244" s="20">
        <v>1.3891</v>
      </c>
      <c r="X1244" s="20">
        <v>-0.47399999999999998</v>
      </c>
      <c r="Y1244" s="20">
        <v>1.5390999999999999</v>
      </c>
      <c r="Z1244" s="20">
        <v>-0.11700000000000001</v>
      </c>
      <c r="AA1244" s="20">
        <v>2.2349000000000001</v>
      </c>
      <c r="AB1244" s="20">
        <v>0.41799999999999998</v>
      </c>
    </row>
    <row r="1245" spans="1:28">
      <c r="A1245" s="2">
        <v>42621</v>
      </c>
      <c r="B1245" s="20">
        <v>0.5</v>
      </c>
      <c r="C1245" s="20">
        <v>0.23830000000000001</v>
      </c>
      <c r="D1245" s="20">
        <v>-0.81</v>
      </c>
      <c r="E1245" s="20">
        <v>0.51822000000000001</v>
      </c>
      <c r="F1245" s="20">
        <v>0.34089999999999998</v>
      </c>
      <c r="G1245" s="20">
        <v>-0.78</v>
      </c>
      <c r="H1245" s="20">
        <v>0.84543999999999997</v>
      </c>
      <c r="I1245" s="20">
        <v>0.4929</v>
      </c>
      <c r="J1245" s="20">
        <v>-0.63200000000000001</v>
      </c>
      <c r="K1245" s="20">
        <v>1.23472</v>
      </c>
      <c r="L1245" s="20">
        <v>0.56489999999999996</v>
      </c>
      <c r="M1245" s="20">
        <v>-0.59299999999999997</v>
      </c>
      <c r="N1245" s="20">
        <v>1.54033</v>
      </c>
      <c r="O1245" s="20">
        <v>0.76990000000000003</v>
      </c>
      <c r="P1245" s="20">
        <v>-0.64300000000000002</v>
      </c>
      <c r="Q1245" s="20">
        <v>-0.104</v>
      </c>
      <c r="R1245" s="20">
        <v>-0.157</v>
      </c>
      <c r="S1245" s="20">
        <v>0.89610000000000001</v>
      </c>
      <c r="T1245" s="20">
        <v>-0.65400000000000003</v>
      </c>
      <c r="U1245" s="20">
        <v>1.1769000000000001</v>
      </c>
      <c r="V1245" s="20">
        <v>-0.52200000000000002</v>
      </c>
      <c r="W1245" s="20">
        <v>1.4506000000000001</v>
      </c>
      <c r="X1245" s="20">
        <v>-0.42599999999999999</v>
      </c>
      <c r="Y1245" s="20">
        <v>1.599</v>
      </c>
      <c r="Z1245" s="20">
        <v>-6.2E-2</v>
      </c>
      <c r="AA1245" s="20">
        <v>2.3035999999999999</v>
      </c>
      <c r="AB1245" s="20">
        <v>0.50800000000000001</v>
      </c>
    </row>
    <row r="1246" spans="1:28">
      <c r="A1246" s="2">
        <v>42622</v>
      </c>
      <c r="B1246" s="20">
        <v>0.5</v>
      </c>
      <c r="C1246" s="20">
        <v>0.22819999999999999</v>
      </c>
      <c r="D1246" s="20">
        <v>-0.9</v>
      </c>
      <c r="E1246" s="20">
        <v>0.52688999999999997</v>
      </c>
      <c r="F1246" s="20">
        <v>0.33579999999999999</v>
      </c>
      <c r="G1246" s="20">
        <v>-0.78600000000000003</v>
      </c>
      <c r="H1246" s="20">
        <v>0.85221999999999998</v>
      </c>
      <c r="I1246" s="20">
        <v>0.50819999999999999</v>
      </c>
      <c r="J1246" s="20">
        <v>-0.63600000000000001</v>
      </c>
      <c r="K1246" s="20">
        <v>1.25</v>
      </c>
      <c r="L1246" s="20">
        <v>0.55979999999999996</v>
      </c>
      <c r="M1246" s="20">
        <v>-0.59499999999999997</v>
      </c>
      <c r="N1246" s="20">
        <v>1.5567800000000001</v>
      </c>
      <c r="O1246" s="20">
        <v>0.78210000000000002</v>
      </c>
      <c r="P1246" s="20">
        <v>-0.63100000000000001</v>
      </c>
      <c r="Q1246" s="20">
        <v>-0.08</v>
      </c>
      <c r="R1246" s="20">
        <v>-0.13600000000000001</v>
      </c>
      <c r="S1246" s="20">
        <v>0.92369999999999997</v>
      </c>
      <c r="T1246" s="20">
        <v>-0.63200000000000001</v>
      </c>
      <c r="U1246" s="20">
        <v>1.2224999999999999</v>
      </c>
      <c r="V1246" s="20">
        <v>-0.48699999999999999</v>
      </c>
      <c r="W1246" s="20">
        <v>1.5125</v>
      </c>
      <c r="X1246" s="20">
        <v>-0.373</v>
      </c>
      <c r="Y1246" s="20">
        <v>1.6749000000000001</v>
      </c>
      <c r="Z1246" s="20">
        <v>1.0999999999999999E-2</v>
      </c>
      <c r="AA1246" s="20">
        <v>2.3946000000000001</v>
      </c>
      <c r="AB1246" s="20">
        <v>0.60899999999999999</v>
      </c>
    </row>
    <row r="1247" spans="1:28">
      <c r="A1247" s="2">
        <v>42625</v>
      </c>
      <c r="B1247" s="20">
        <v>0.5</v>
      </c>
      <c r="C1247" s="20">
        <v>0.21290000000000001</v>
      </c>
      <c r="D1247" s="20">
        <v>-0.77100000000000002</v>
      </c>
      <c r="E1247" s="20">
        <v>0.52771999999999997</v>
      </c>
      <c r="F1247" s="20">
        <v>0.36120000000000002</v>
      </c>
      <c r="G1247" s="20">
        <v>-0.71</v>
      </c>
      <c r="H1247" s="20">
        <v>0.85577999999999999</v>
      </c>
      <c r="I1247" s="20">
        <v>0.52349999999999997</v>
      </c>
      <c r="J1247" s="20">
        <v>-0.623</v>
      </c>
      <c r="K1247" s="20">
        <v>1.25528</v>
      </c>
      <c r="L1247" s="20">
        <v>0.55469999999999997</v>
      </c>
      <c r="M1247" s="20">
        <v>-0.58799999999999997</v>
      </c>
      <c r="N1247" s="20">
        <v>1.5664400000000001</v>
      </c>
      <c r="O1247" s="20">
        <v>0.77010000000000001</v>
      </c>
      <c r="P1247" s="20">
        <v>-0.627</v>
      </c>
      <c r="Q1247" s="20">
        <v>-6.0999999999999999E-2</v>
      </c>
      <c r="R1247" s="20">
        <v>-0.11899999999999999</v>
      </c>
      <c r="S1247" s="20">
        <v>0.90749999999999997</v>
      </c>
      <c r="T1247" s="20">
        <v>-0.622</v>
      </c>
      <c r="U1247" s="20">
        <v>1.1964999999999999</v>
      </c>
      <c r="V1247" s="20">
        <v>-0.47399999999999998</v>
      </c>
      <c r="W1247" s="20">
        <v>1.4910999999999999</v>
      </c>
      <c r="X1247" s="20">
        <v>-0.35599999999999998</v>
      </c>
      <c r="Y1247" s="20">
        <v>1.6629</v>
      </c>
      <c r="Z1247" s="20">
        <v>3.7999999999999999E-2</v>
      </c>
      <c r="AA1247" s="20">
        <v>2.3909000000000002</v>
      </c>
      <c r="AB1247" s="20">
        <v>0.623</v>
      </c>
    </row>
    <row r="1248" spans="1:28">
      <c r="A1248" s="2">
        <v>42626</v>
      </c>
      <c r="B1248" s="20">
        <v>0.5</v>
      </c>
      <c r="C1248" s="20">
        <v>0.20280000000000001</v>
      </c>
      <c r="D1248" s="20">
        <v>-0.77300000000000002</v>
      </c>
      <c r="E1248" s="20">
        <v>0.52427999999999997</v>
      </c>
      <c r="F1248" s="20">
        <v>0.35010000000000002</v>
      </c>
      <c r="G1248" s="20">
        <v>-0.70599999999999996</v>
      </c>
      <c r="H1248" s="20">
        <v>0.85028000000000004</v>
      </c>
      <c r="I1248" s="20">
        <v>0.53369999999999995</v>
      </c>
      <c r="J1248" s="20">
        <v>-0.626</v>
      </c>
      <c r="K1248" s="20">
        <v>1.2489399999999999</v>
      </c>
      <c r="L1248" s="20">
        <v>0.56999999999999995</v>
      </c>
      <c r="M1248" s="20">
        <v>-0.59599999999999997</v>
      </c>
      <c r="N1248" s="20">
        <v>1.554</v>
      </c>
      <c r="O1248" s="20">
        <v>0.79820000000000002</v>
      </c>
      <c r="P1248" s="20">
        <v>-0.623</v>
      </c>
      <c r="Q1248" s="20">
        <v>-4.7E-2</v>
      </c>
      <c r="R1248" s="20">
        <v>-0.11899999999999999</v>
      </c>
      <c r="S1248" s="20">
        <v>0.94910000000000005</v>
      </c>
      <c r="T1248" s="20">
        <v>-0.61199999999999999</v>
      </c>
      <c r="U1248" s="20">
        <v>1.2455000000000001</v>
      </c>
      <c r="V1248" s="20">
        <v>-0.46</v>
      </c>
      <c r="W1248" s="20">
        <v>1.5508</v>
      </c>
      <c r="X1248" s="20">
        <v>-0.33300000000000002</v>
      </c>
      <c r="Y1248" s="20">
        <v>1.7271000000000001</v>
      </c>
      <c r="Z1248" s="20">
        <v>7.0999999999999994E-2</v>
      </c>
      <c r="AA1248" s="20">
        <v>2.4634</v>
      </c>
      <c r="AB1248" s="20">
        <v>0.66500000000000004</v>
      </c>
    </row>
    <row r="1249" spans="1:28">
      <c r="A1249" s="2">
        <v>42627</v>
      </c>
      <c r="B1249" s="20">
        <v>0.5</v>
      </c>
      <c r="C1249" s="20">
        <v>0.2288</v>
      </c>
      <c r="D1249" s="20">
        <v>-0.77500000000000002</v>
      </c>
      <c r="E1249" s="20">
        <v>0.52956000000000003</v>
      </c>
      <c r="F1249" s="20">
        <v>0.3196</v>
      </c>
      <c r="G1249" s="20">
        <v>-0.70599999999999996</v>
      </c>
      <c r="H1249" s="20">
        <v>0.85389000000000004</v>
      </c>
      <c r="I1249" s="20">
        <v>0.50819999999999999</v>
      </c>
      <c r="J1249" s="20">
        <v>-0.624</v>
      </c>
      <c r="K1249" s="20">
        <v>1.2528299999999999</v>
      </c>
      <c r="L1249" s="20">
        <v>0.61109999999999998</v>
      </c>
      <c r="M1249" s="20">
        <v>-0.59899999999999998</v>
      </c>
      <c r="N1249" s="20">
        <v>1.5562200000000002</v>
      </c>
      <c r="O1249" s="20">
        <v>0.75800000000000001</v>
      </c>
      <c r="P1249" s="20">
        <v>-0.64500000000000002</v>
      </c>
      <c r="Q1249" s="20">
        <v>-5.6000000000000001E-2</v>
      </c>
      <c r="R1249" s="20">
        <v>-0.157</v>
      </c>
      <c r="S1249" s="20">
        <v>0.90149999999999997</v>
      </c>
      <c r="T1249" s="20">
        <v>-0.64300000000000002</v>
      </c>
      <c r="U1249" s="20">
        <v>1.2063999999999999</v>
      </c>
      <c r="V1249" s="20">
        <v>-0.49399999999999999</v>
      </c>
      <c r="W1249" s="20">
        <v>1.5103</v>
      </c>
      <c r="X1249" s="20">
        <v>-0.378</v>
      </c>
      <c r="Y1249" s="20">
        <v>1.6976</v>
      </c>
      <c r="Z1249" s="20">
        <v>2.1000000000000001E-2</v>
      </c>
      <c r="AA1249" s="20">
        <v>2.4497</v>
      </c>
      <c r="AB1249" s="20">
        <v>0.621</v>
      </c>
    </row>
    <row r="1250" spans="1:28">
      <c r="A1250" s="2">
        <v>42628</v>
      </c>
      <c r="B1250" s="20">
        <v>0.5</v>
      </c>
      <c r="C1250" s="20">
        <v>0.2034</v>
      </c>
      <c r="D1250" s="20">
        <v>-0.76700000000000002</v>
      </c>
      <c r="E1250" s="20">
        <v>0.53093999999999997</v>
      </c>
      <c r="F1250" s="20">
        <v>0.28410000000000002</v>
      </c>
      <c r="G1250" s="20">
        <v>-0.70499999999999996</v>
      </c>
      <c r="H1250" s="20">
        <v>0.85655999999999999</v>
      </c>
      <c r="I1250" s="20">
        <v>0.47770000000000001</v>
      </c>
      <c r="J1250" s="20">
        <v>-0.629</v>
      </c>
      <c r="K1250" s="20">
        <v>1.25217</v>
      </c>
      <c r="L1250" s="20">
        <v>0.5958</v>
      </c>
      <c r="M1250" s="20">
        <v>-0.59599999999999997</v>
      </c>
      <c r="N1250" s="20">
        <v>1.5501100000000001</v>
      </c>
      <c r="O1250" s="20">
        <v>0.7258</v>
      </c>
      <c r="P1250" s="20">
        <v>-0.64500000000000002</v>
      </c>
      <c r="Q1250" s="20">
        <v>-6.5000000000000002E-2</v>
      </c>
      <c r="R1250" s="20">
        <v>-0.17100000000000001</v>
      </c>
      <c r="S1250" s="20">
        <v>0.86709999999999998</v>
      </c>
      <c r="T1250" s="20">
        <v>-0.63900000000000001</v>
      </c>
      <c r="U1250" s="20">
        <v>1.1787000000000001</v>
      </c>
      <c r="V1250" s="20">
        <v>-0.48499999999999999</v>
      </c>
      <c r="W1250" s="20">
        <v>1.4889000000000001</v>
      </c>
      <c r="X1250" s="20">
        <v>-0.37</v>
      </c>
      <c r="Y1250" s="20">
        <v>1.6907000000000001</v>
      </c>
      <c r="Z1250" s="20">
        <v>3.2000000000000001E-2</v>
      </c>
      <c r="AA1250" s="20">
        <v>2.4626999999999999</v>
      </c>
      <c r="AB1250" s="20">
        <v>0.65900000000000003</v>
      </c>
    </row>
    <row r="1251" spans="1:28">
      <c r="A1251" s="2">
        <v>42629</v>
      </c>
      <c r="B1251" s="20">
        <v>0.5</v>
      </c>
      <c r="C1251" s="20">
        <v>0.183</v>
      </c>
      <c r="D1251" s="20">
        <v>-0.76100000000000001</v>
      </c>
      <c r="E1251" s="20">
        <v>0.53178000000000003</v>
      </c>
      <c r="F1251" s="20">
        <v>0.27900000000000003</v>
      </c>
      <c r="G1251" s="20">
        <v>-0.69599999999999995</v>
      </c>
      <c r="H1251" s="20">
        <v>0.85711000000000004</v>
      </c>
      <c r="I1251" s="20">
        <v>0.48270000000000002</v>
      </c>
      <c r="J1251" s="20">
        <v>-0.63600000000000001</v>
      </c>
      <c r="K1251" s="20">
        <v>1.24733</v>
      </c>
      <c r="L1251" s="20">
        <v>0.60089999999999999</v>
      </c>
      <c r="M1251" s="20">
        <v>-0.60199999999999998</v>
      </c>
      <c r="N1251" s="20">
        <v>1.5448900000000001</v>
      </c>
      <c r="O1251" s="20">
        <v>0.7621</v>
      </c>
      <c r="P1251" s="20">
        <v>-0.65300000000000002</v>
      </c>
      <c r="Q1251" s="20">
        <v>-6.9000000000000006E-2</v>
      </c>
      <c r="R1251" s="20">
        <v>-0.183</v>
      </c>
      <c r="S1251" s="20">
        <v>0.90149999999999997</v>
      </c>
      <c r="T1251" s="20">
        <v>-0.64800000000000002</v>
      </c>
      <c r="U1251" s="20">
        <v>1.1983999999999999</v>
      </c>
      <c r="V1251" s="20">
        <v>-0.501</v>
      </c>
      <c r="W1251" s="20">
        <v>1.4984999999999999</v>
      </c>
      <c r="X1251" s="20">
        <v>-0.39300000000000002</v>
      </c>
      <c r="Y1251" s="20">
        <v>1.6926000000000001</v>
      </c>
      <c r="Z1251" s="20">
        <v>7.0000000000000001E-3</v>
      </c>
      <c r="AA1251" s="20">
        <v>2.4451999999999998</v>
      </c>
      <c r="AB1251" s="20">
        <v>0.63900000000000001</v>
      </c>
    </row>
    <row r="1252" spans="1:28">
      <c r="A1252" s="2">
        <v>42632</v>
      </c>
      <c r="B1252" s="20">
        <v>0.5</v>
      </c>
      <c r="C1252" s="20">
        <v>0.13220000000000001</v>
      </c>
      <c r="D1252" s="20">
        <v>-0.78800000000000003</v>
      </c>
      <c r="E1252" s="20">
        <v>0.53617000000000004</v>
      </c>
      <c r="F1252" s="20">
        <v>0.2485</v>
      </c>
      <c r="G1252" s="20">
        <v>-0.7</v>
      </c>
      <c r="H1252" s="20">
        <v>0.86067000000000005</v>
      </c>
      <c r="I1252" s="20">
        <v>0.46739999999999998</v>
      </c>
      <c r="J1252" s="20">
        <v>-0.64</v>
      </c>
      <c r="K1252" s="20">
        <v>1.2565599999999999</v>
      </c>
      <c r="L1252" s="20">
        <v>0.60599999999999998</v>
      </c>
      <c r="M1252" s="20">
        <v>-0.60499999999999998</v>
      </c>
      <c r="N1252" s="20">
        <v>1.5557799999999999</v>
      </c>
      <c r="O1252" s="20">
        <v>0.77839999999999998</v>
      </c>
      <c r="P1252" s="20">
        <v>-0.65</v>
      </c>
      <c r="Q1252" s="20">
        <v>-7.9000000000000001E-2</v>
      </c>
      <c r="R1252" s="20">
        <v>-0.2</v>
      </c>
      <c r="S1252" s="20">
        <v>0.92549999999999999</v>
      </c>
      <c r="T1252" s="20">
        <v>-0.64500000000000002</v>
      </c>
      <c r="U1252" s="20">
        <v>1.2197</v>
      </c>
      <c r="V1252" s="20">
        <v>-0.497</v>
      </c>
      <c r="W1252" s="20">
        <v>1.5249000000000001</v>
      </c>
      <c r="X1252" s="20">
        <v>-0.38200000000000001</v>
      </c>
      <c r="Y1252" s="20">
        <v>1.7118</v>
      </c>
      <c r="Z1252" s="20">
        <v>1.6E-2</v>
      </c>
      <c r="AA1252" s="20">
        <v>2.4550999999999998</v>
      </c>
      <c r="AB1252" s="20">
        <v>0.63500000000000001</v>
      </c>
    </row>
    <row r="1253" spans="1:28">
      <c r="A1253" s="2">
        <v>42633</v>
      </c>
      <c r="B1253" s="20">
        <v>0.5</v>
      </c>
      <c r="C1253" s="20">
        <v>0.1017</v>
      </c>
      <c r="D1253" s="20">
        <v>-0.75600000000000001</v>
      </c>
      <c r="E1253" s="20">
        <v>0.54305999999999999</v>
      </c>
      <c r="F1253" s="20">
        <v>0.28920000000000001</v>
      </c>
      <c r="G1253" s="20">
        <v>-0.69099999999999995</v>
      </c>
      <c r="H1253" s="20">
        <v>0.86589000000000005</v>
      </c>
      <c r="I1253" s="20">
        <v>0.498</v>
      </c>
      <c r="J1253" s="20">
        <v>-0.64300000000000002</v>
      </c>
      <c r="K1253" s="20">
        <v>1.25939</v>
      </c>
      <c r="L1253" s="20">
        <v>0.60599999999999998</v>
      </c>
      <c r="M1253" s="20">
        <v>-0.60799999999999998</v>
      </c>
      <c r="N1253" s="20">
        <v>1.56467</v>
      </c>
      <c r="O1253" s="20">
        <v>0.77429999999999999</v>
      </c>
      <c r="P1253" s="20">
        <v>-0.66</v>
      </c>
      <c r="Q1253" s="20">
        <v>-9.6000000000000002E-2</v>
      </c>
      <c r="R1253" s="20">
        <v>-0.20399999999999999</v>
      </c>
      <c r="S1253" s="20">
        <v>0.91490000000000005</v>
      </c>
      <c r="T1253" s="20">
        <v>-0.65900000000000003</v>
      </c>
      <c r="U1253" s="20">
        <v>1.2000999999999999</v>
      </c>
      <c r="V1253" s="20">
        <v>-0.51100000000000001</v>
      </c>
      <c r="W1253" s="20">
        <v>1.5009999999999999</v>
      </c>
      <c r="X1253" s="20">
        <v>-0.39600000000000002</v>
      </c>
      <c r="Y1253" s="20">
        <v>1.6892</v>
      </c>
      <c r="Z1253" s="20">
        <v>-1.7999999999999999E-2</v>
      </c>
      <c r="AA1253" s="20">
        <v>2.4316</v>
      </c>
      <c r="AB1253" s="20">
        <v>0.57099999999999995</v>
      </c>
    </row>
    <row r="1254" spans="1:28">
      <c r="A1254" s="2">
        <v>42634</v>
      </c>
      <c r="B1254" s="20">
        <v>0.5</v>
      </c>
      <c r="C1254" s="20">
        <v>0.1014</v>
      </c>
      <c r="D1254" s="20">
        <v>-0.748</v>
      </c>
      <c r="E1254" s="20">
        <v>0.54632999999999998</v>
      </c>
      <c r="F1254" s="20">
        <v>0.2029</v>
      </c>
      <c r="G1254" s="20">
        <v>-0.70499999999999996</v>
      </c>
      <c r="H1254" s="20">
        <v>0.86333000000000004</v>
      </c>
      <c r="I1254" s="20">
        <v>0.41660000000000003</v>
      </c>
      <c r="J1254" s="20">
        <v>-0.64400000000000002</v>
      </c>
      <c r="K1254" s="20">
        <v>1.25878</v>
      </c>
      <c r="L1254" s="20">
        <v>0.6008</v>
      </c>
      <c r="M1254" s="20">
        <v>-0.60899999999999999</v>
      </c>
      <c r="N1254" s="20">
        <v>1.5707800000000001</v>
      </c>
      <c r="O1254" s="20">
        <v>0.77439999999999998</v>
      </c>
      <c r="P1254" s="20">
        <v>-0.65400000000000003</v>
      </c>
      <c r="Q1254" s="20">
        <v>-9.8000000000000004E-2</v>
      </c>
      <c r="R1254" s="20">
        <v>-0.19700000000000001</v>
      </c>
      <c r="S1254" s="20">
        <v>0.9123</v>
      </c>
      <c r="T1254" s="20">
        <v>-0.65100000000000002</v>
      </c>
      <c r="U1254" s="20">
        <v>1.1870000000000001</v>
      </c>
      <c r="V1254" s="20">
        <v>-0.503</v>
      </c>
      <c r="W1254" s="20">
        <v>1.4723999999999999</v>
      </c>
      <c r="X1254" s="20">
        <v>-0.38700000000000001</v>
      </c>
      <c r="Y1254" s="20">
        <v>1.6511</v>
      </c>
      <c r="Z1254" s="20">
        <v>2E-3</v>
      </c>
      <c r="AA1254" s="20">
        <v>2.3738000000000001</v>
      </c>
      <c r="AB1254" s="20">
        <v>0.58699999999999997</v>
      </c>
    </row>
    <row r="1255" spans="1:28">
      <c r="A1255" s="2">
        <v>42635</v>
      </c>
      <c r="B1255" s="20">
        <v>0.5</v>
      </c>
      <c r="C1255" s="20">
        <v>7.5999999999999998E-2</v>
      </c>
      <c r="D1255" s="20">
        <v>-0.754</v>
      </c>
      <c r="E1255" s="20">
        <v>0.52527999999999997</v>
      </c>
      <c r="F1255" s="20">
        <v>0.16739999999999999</v>
      </c>
      <c r="G1255" s="20">
        <v>-0.69399999999999995</v>
      </c>
      <c r="H1255" s="20">
        <v>0.85672000000000004</v>
      </c>
      <c r="I1255" s="20">
        <v>0.38600000000000001</v>
      </c>
      <c r="J1255" s="20">
        <v>-0.65200000000000002</v>
      </c>
      <c r="K1255" s="20">
        <v>1.2483299999999999</v>
      </c>
      <c r="L1255" s="20">
        <v>0.58040000000000003</v>
      </c>
      <c r="M1255" s="20">
        <v>-0.60899999999999999</v>
      </c>
      <c r="N1255" s="20">
        <v>1.5613299999999999</v>
      </c>
      <c r="O1255" s="20">
        <v>0.77029999999999998</v>
      </c>
      <c r="P1255" s="20">
        <v>-0.67100000000000004</v>
      </c>
      <c r="Q1255" s="20">
        <v>-0.121</v>
      </c>
      <c r="R1255" s="20">
        <v>-0.214</v>
      </c>
      <c r="S1255" s="20">
        <v>0.90429999999999999</v>
      </c>
      <c r="T1255" s="20">
        <v>-0.67700000000000005</v>
      </c>
      <c r="U1255" s="20">
        <v>1.1642000000000001</v>
      </c>
      <c r="V1255" s="20">
        <v>-0.55300000000000005</v>
      </c>
      <c r="W1255" s="20">
        <v>1.4438</v>
      </c>
      <c r="X1255" s="20">
        <v>-0.45800000000000002</v>
      </c>
      <c r="Y1255" s="20">
        <v>1.6183000000000001</v>
      </c>
      <c r="Z1255" s="20">
        <v>-9.6000000000000002E-2</v>
      </c>
      <c r="AA1255" s="20">
        <v>2.3353000000000002</v>
      </c>
      <c r="AB1255" s="20">
        <v>0.46899999999999997</v>
      </c>
    </row>
    <row r="1256" spans="1:28">
      <c r="A1256" s="2">
        <v>42636</v>
      </c>
      <c r="B1256" s="20">
        <v>0.5</v>
      </c>
      <c r="C1256" s="20">
        <v>7.5999999999999998E-2</v>
      </c>
      <c r="D1256" s="20">
        <v>-0.75600000000000001</v>
      </c>
      <c r="E1256" s="20">
        <v>0.52222000000000002</v>
      </c>
      <c r="F1256" s="20">
        <v>0.16739999999999999</v>
      </c>
      <c r="G1256" s="20">
        <v>-0.70399999999999996</v>
      </c>
      <c r="H1256" s="20">
        <v>0.85294000000000003</v>
      </c>
      <c r="I1256" s="20">
        <v>0.3911</v>
      </c>
      <c r="J1256" s="20">
        <v>-0.65300000000000002</v>
      </c>
      <c r="K1256" s="20">
        <v>1.24472</v>
      </c>
      <c r="L1256" s="20">
        <v>0.57520000000000004</v>
      </c>
      <c r="M1256" s="20">
        <v>-0.61499999999999999</v>
      </c>
      <c r="N1256" s="20">
        <v>1.5574400000000002</v>
      </c>
      <c r="O1256" s="20">
        <v>0.754</v>
      </c>
      <c r="P1256" s="20">
        <v>-0.67100000000000004</v>
      </c>
      <c r="Q1256" s="20">
        <v>-0.11799999999999999</v>
      </c>
      <c r="R1256" s="20">
        <v>-0.21</v>
      </c>
      <c r="S1256" s="20">
        <v>0.88570000000000004</v>
      </c>
      <c r="T1256" s="20">
        <v>-0.67500000000000004</v>
      </c>
      <c r="U1256" s="20">
        <v>1.1559999999999999</v>
      </c>
      <c r="V1256" s="20">
        <v>-0.54700000000000004</v>
      </c>
      <c r="W1256" s="20">
        <v>1.4368000000000001</v>
      </c>
      <c r="X1256" s="20">
        <v>-0.45</v>
      </c>
      <c r="Y1256" s="20">
        <v>1.6183999999999998</v>
      </c>
      <c r="Z1256" s="20">
        <v>-8.2000000000000003E-2</v>
      </c>
      <c r="AA1256" s="20">
        <v>2.3471000000000002</v>
      </c>
      <c r="AB1256" s="20">
        <v>0.48199999999999998</v>
      </c>
    </row>
    <row r="1257" spans="1:28">
      <c r="A1257" s="2">
        <v>42639</v>
      </c>
      <c r="B1257" s="20">
        <v>0.5</v>
      </c>
      <c r="C1257" s="20">
        <v>0.1014</v>
      </c>
      <c r="D1257" s="20">
        <v>-0.73299999999999998</v>
      </c>
      <c r="E1257" s="20">
        <v>0.52444000000000002</v>
      </c>
      <c r="F1257" s="20">
        <v>0.18260000000000001</v>
      </c>
      <c r="G1257" s="20">
        <v>-0.70899999999999996</v>
      </c>
      <c r="H1257" s="20">
        <v>0.85294000000000003</v>
      </c>
      <c r="I1257" s="20">
        <v>0.3962</v>
      </c>
      <c r="J1257" s="20">
        <v>-0.67500000000000004</v>
      </c>
      <c r="K1257" s="20">
        <v>1.24444</v>
      </c>
      <c r="L1257" s="20">
        <v>0.57010000000000005</v>
      </c>
      <c r="M1257" s="20">
        <v>-0.60099999999999998</v>
      </c>
      <c r="N1257" s="20">
        <v>1.55522</v>
      </c>
      <c r="O1257" s="20">
        <v>0.73360000000000003</v>
      </c>
      <c r="P1257" s="20">
        <v>-0.68300000000000005</v>
      </c>
      <c r="Q1257" s="20">
        <v>-0.11700000000000001</v>
      </c>
      <c r="R1257" s="20">
        <v>-0.20899999999999999</v>
      </c>
      <c r="S1257" s="20">
        <v>0.85629999999999995</v>
      </c>
      <c r="T1257" s="20">
        <v>-0.69299999999999995</v>
      </c>
      <c r="U1257" s="20">
        <v>1.1184000000000001</v>
      </c>
      <c r="V1257" s="20">
        <v>-0.57499999999999996</v>
      </c>
      <c r="W1257" s="20">
        <v>1.3963000000000001</v>
      </c>
      <c r="X1257" s="20">
        <v>-0.48099999999999998</v>
      </c>
      <c r="Y1257" s="20">
        <v>1.5838999999999999</v>
      </c>
      <c r="Z1257" s="20">
        <v>-0.11600000000000001</v>
      </c>
      <c r="AA1257" s="20">
        <v>2.3205</v>
      </c>
      <c r="AB1257" s="20">
        <v>0.44700000000000001</v>
      </c>
    </row>
    <row r="1258" spans="1:28">
      <c r="A1258" s="2">
        <v>42640</v>
      </c>
      <c r="B1258" s="20">
        <v>0.5</v>
      </c>
      <c r="C1258" s="20">
        <v>0.1166</v>
      </c>
      <c r="D1258" s="20">
        <v>-0.72</v>
      </c>
      <c r="E1258" s="20">
        <v>0.52666999999999997</v>
      </c>
      <c r="F1258" s="20">
        <v>0.25359999999999999</v>
      </c>
      <c r="G1258" s="20">
        <v>-0.69299999999999995</v>
      </c>
      <c r="H1258" s="20">
        <v>0.85377999999999998</v>
      </c>
      <c r="I1258" s="20">
        <v>0.42170000000000002</v>
      </c>
      <c r="J1258" s="20">
        <v>-0.69599999999999995</v>
      </c>
      <c r="K1258" s="20">
        <v>1.24194</v>
      </c>
      <c r="L1258" s="20">
        <v>0.57010000000000005</v>
      </c>
      <c r="M1258" s="20">
        <v>-0.64100000000000001</v>
      </c>
      <c r="N1258" s="20">
        <v>1.55122</v>
      </c>
      <c r="O1258" s="20">
        <v>0.74209999999999998</v>
      </c>
      <c r="P1258" s="20">
        <v>-0.69799999999999995</v>
      </c>
      <c r="Q1258" s="20">
        <v>-0.115</v>
      </c>
      <c r="R1258" s="20">
        <v>-0.20499999999999999</v>
      </c>
      <c r="S1258" s="20">
        <v>0.85089999999999999</v>
      </c>
      <c r="T1258" s="20">
        <v>-0.71299999999999997</v>
      </c>
      <c r="U1258" s="20">
        <v>1.1118999999999999</v>
      </c>
      <c r="V1258" s="20">
        <v>-0.59899999999999998</v>
      </c>
      <c r="W1258" s="20">
        <v>1.3845000000000001</v>
      </c>
      <c r="X1258" s="20">
        <v>-0.504</v>
      </c>
      <c r="Y1258" s="20">
        <v>1.5564</v>
      </c>
      <c r="Z1258" s="20">
        <v>-0.13900000000000001</v>
      </c>
      <c r="AA1258" s="20">
        <v>2.2774000000000001</v>
      </c>
      <c r="AB1258" s="20">
        <v>0.42399999999999999</v>
      </c>
    </row>
    <row r="1259" spans="1:28">
      <c r="A1259" s="2">
        <v>42641</v>
      </c>
      <c r="B1259" s="20">
        <v>0.5</v>
      </c>
      <c r="C1259" s="20">
        <v>0.1166</v>
      </c>
      <c r="D1259" s="20">
        <v>-0.79500000000000004</v>
      </c>
      <c r="E1259" s="20">
        <v>0.52437999999999996</v>
      </c>
      <c r="F1259" s="20">
        <v>0.27389999999999998</v>
      </c>
      <c r="G1259" s="20">
        <v>-0.74</v>
      </c>
      <c r="H1259" s="20">
        <v>0.83769000000000005</v>
      </c>
      <c r="I1259" s="20">
        <v>0.442</v>
      </c>
      <c r="J1259" s="20">
        <v>-0.71799999999999997</v>
      </c>
      <c r="K1259" s="20">
        <v>1.23363</v>
      </c>
      <c r="L1259" s="20">
        <v>0.58030000000000004</v>
      </c>
      <c r="M1259" s="20">
        <v>-0.66700000000000004</v>
      </c>
      <c r="N1259" s="20">
        <v>1.55138</v>
      </c>
      <c r="O1259" s="20">
        <v>0.75590000000000002</v>
      </c>
      <c r="P1259" s="20">
        <v>-0.68899999999999995</v>
      </c>
      <c r="Q1259" s="20">
        <v>-0.122</v>
      </c>
      <c r="R1259" s="20">
        <v>-0.218</v>
      </c>
      <c r="S1259" s="20">
        <v>0.86160000000000003</v>
      </c>
      <c r="T1259" s="20">
        <v>-0.71099999999999997</v>
      </c>
      <c r="U1259" s="20">
        <v>1.1347</v>
      </c>
      <c r="V1259" s="20">
        <v>-0.59699999999999998</v>
      </c>
      <c r="W1259" s="20">
        <v>1.3987000000000001</v>
      </c>
      <c r="X1259" s="20">
        <v>-0.50800000000000001</v>
      </c>
      <c r="Y1259" s="20">
        <v>1.5718999999999999</v>
      </c>
      <c r="Z1259" s="20">
        <v>-0.14499999999999999</v>
      </c>
      <c r="AA1259" s="20">
        <v>2.2913000000000001</v>
      </c>
      <c r="AB1259" s="20">
        <v>0.41699999999999998</v>
      </c>
    </row>
    <row r="1260" spans="1:28">
      <c r="A1260" s="2">
        <v>42642</v>
      </c>
      <c r="B1260" s="20">
        <v>0.5</v>
      </c>
      <c r="C1260" s="20">
        <v>9.6299999999999997E-2</v>
      </c>
      <c r="D1260" s="20">
        <v>-0.76</v>
      </c>
      <c r="E1260" s="20">
        <v>0.52722000000000002</v>
      </c>
      <c r="F1260" s="20">
        <v>0.25359999999999999</v>
      </c>
      <c r="G1260" s="20">
        <v>-0.70799999999999996</v>
      </c>
      <c r="H1260" s="20">
        <v>0.84560999999999997</v>
      </c>
      <c r="I1260" s="20">
        <v>0.42159999999999997</v>
      </c>
      <c r="J1260" s="20">
        <v>-0.72399999999999998</v>
      </c>
      <c r="K1260" s="20">
        <v>1.2377799999999999</v>
      </c>
      <c r="L1260" s="20">
        <v>0.57010000000000005</v>
      </c>
      <c r="M1260" s="20">
        <v>-0.66300000000000003</v>
      </c>
      <c r="N1260" s="20">
        <v>1.55633</v>
      </c>
      <c r="O1260" s="20">
        <v>0.73419999999999996</v>
      </c>
      <c r="P1260" s="20">
        <v>-0.68200000000000005</v>
      </c>
      <c r="Q1260" s="20">
        <v>-0.114</v>
      </c>
      <c r="R1260" s="20">
        <v>-0.218</v>
      </c>
      <c r="S1260" s="20">
        <v>0.83750000000000002</v>
      </c>
      <c r="T1260" s="20">
        <v>-0.70199999999999996</v>
      </c>
      <c r="U1260" s="20">
        <v>1.1169</v>
      </c>
      <c r="V1260" s="20">
        <v>-0.57799999999999996</v>
      </c>
      <c r="W1260" s="20">
        <v>1.3891</v>
      </c>
      <c r="X1260" s="20">
        <v>-0.47699999999999998</v>
      </c>
      <c r="Y1260" s="20">
        <v>1.5598999999999998</v>
      </c>
      <c r="Z1260" s="20">
        <v>-0.11700000000000001</v>
      </c>
      <c r="AA1260" s="20">
        <v>2.2766999999999999</v>
      </c>
      <c r="AB1260" s="20">
        <v>0.45100000000000001</v>
      </c>
    </row>
    <row r="1261" spans="1:28">
      <c r="A1261" s="2">
        <v>42643</v>
      </c>
      <c r="B1261" s="20">
        <v>0.5</v>
      </c>
      <c r="C1261" s="20">
        <v>0.1825</v>
      </c>
      <c r="D1261" s="20">
        <v>-0.81</v>
      </c>
      <c r="E1261" s="20">
        <v>0.53110999999999997</v>
      </c>
      <c r="F1261" s="20">
        <v>0.27389999999999998</v>
      </c>
      <c r="G1261" s="20">
        <v>-0.75800000000000001</v>
      </c>
      <c r="H1261" s="20">
        <v>0.85367000000000004</v>
      </c>
      <c r="I1261" s="20">
        <v>0.43180000000000002</v>
      </c>
      <c r="J1261" s="20">
        <v>-0.73199999999999998</v>
      </c>
      <c r="K1261" s="20">
        <v>1.2397199999999999</v>
      </c>
      <c r="L1261" s="20">
        <v>0.58540000000000003</v>
      </c>
      <c r="M1261" s="20">
        <v>-0.64900000000000002</v>
      </c>
      <c r="N1261" s="20">
        <v>1.5517799999999999</v>
      </c>
      <c r="O1261" s="20">
        <v>0.76190000000000002</v>
      </c>
      <c r="P1261" s="20">
        <v>-0.68300000000000005</v>
      </c>
      <c r="Q1261" s="20">
        <v>-0.11700000000000001</v>
      </c>
      <c r="R1261" s="20">
        <v>-0.223</v>
      </c>
      <c r="S1261" s="20">
        <v>0.875</v>
      </c>
      <c r="T1261" s="20">
        <v>-0.69699999999999995</v>
      </c>
      <c r="U1261" s="20">
        <v>1.1492</v>
      </c>
      <c r="V1261" s="20">
        <v>-0.57599999999999996</v>
      </c>
      <c r="W1261" s="20">
        <v>1.4220999999999999</v>
      </c>
      <c r="X1261" s="20">
        <v>-0.47799999999999998</v>
      </c>
      <c r="Y1261" s="20">
        <v>1.5944</v>
      </c>
      <c r="Z1261" s="20">
        <v>-0.11899999999999999</v>
      </c>
      <c r="AA1261" s="20">
        <v>2.3153999999999999</v>
      </c>
      <c r="AB1261" s="20">
        <v>0.44700000000000001</v>
      </c>
    </row>
    <row r="1262" spans="1:28">
      <c r="A1262" s="2">
        <v>42646</v>
      </c>
      <c r="B1262" s="20">
        <v>0.5</v>
      </c>
      <c r="C1262" s="20">
        <v>0.218</v>
      </c>
      <c r="D1262" s="20">
        <v>-0.79700000000000004</v>
      </c>
      <c r="E1262" s="20">
        <v>0.52832999999999997</v>
      </c>
      <c r="F1262" s="20">
        <v>0.29930000000000001</v>
      </c>
      <c r="G1262" s="20">
        <v>-0.77</v>
      </c>
      <c r="H1262" s="20">
        <v>0.85789000000000004</v>
      </c>
      <c r="I1262" s="20">
        <v>0.442</v>
      </c>
      <c r="J1262" s="20">
        <v>-0.73899999999999999</v>
      </c>
      <c r="K1262" s="20">
        <v>1.2477800000000001</v>
      </c>
      <c r="L1262" s="20">
        <v>0.60589999999999999</v>
      </c>
      <c r="M1262" s="20">
        <v>-0.65800000000000003</v>
      </c>
      <c r="N1262" s="20">
        <v>1.5590000000000002</v>
      </c>
      <c r="O1262" s="20">
        <v>0.79159999999999997</v>
      </c>
      <c r="P1262" s="20">
        <v>-0.68799999999999994</v>
      </c>
      <c r="Q1262" s="20">
        <v>-0.109</v>
      </c>
      <c r="R1262" s="20">
        <v>-0.24299999999999999</v>
      </c>
      <c r="S1262" s="20">
        <v>0.90190000000000003</v>
      </c>
      <c r="T1262" s="20">
        <v>-0.69699999999999995</v>
      </c>
      <c r="U1262" s="20">
        <v>1.1783999999999999</v>
      </c>
      <c r="V1262" s="20">
        <v>-0.56399999999999995</v>
      </c>
      <c r="W1262" s="20">
        <v>1.4504999999999999</v>
      </c>
      <c r="X1262" s="20">
        <v>-0.46100000000000002</v>
      </c>
      <c r="Y1262" s="20">
        <v>1.6221000000000001</v>
      </c>
      <c r="Z1262" s="20">
        <v>-9.2999999999999999E-2</v>
      </c>
      <c r="AA1262" s="20">
        <v>2.3397000000000001</v>
      </c>
      <c r="AB1262" s="20">
        <v>0.48699999999999999</v>
      </c>
    </row>
    <row r="1263" spans="1:28">
      <c r="A1263" s="2">
        <v>42647</v>
      </c>
      <c r="B1263" s="20">
        <v>0.5</v>
      </c>
      <c r="C1263" s="20">
        <v>0.2535</v>
      </c>
      <c r="D1263" s="20">
        <v>-0.78</v>
      </c>
      <c r="E1263" s="20">
        <v>0.52722000000000002</v>
      </c>
      <c r="F1263" s="20">
        <v>0.32050000000000001</v>
      </c>
      <c r="G1263" s="20">
        <v>-0.76500000000000001</v>
      </c>
      <c r="H1263" s="20">
        <v>0.86433000000000004</v>
      </c>
      <c r="I1263" s="20">
        <v>0.47770000000000001</v>
      </c>
      <c r="J1263" s="20">
        <v>-0.745</v>
      </c>
      <c r="K1263" s="20">
        <v>1.25139</v>
      </c>
      <c r="L1263" s="20">
        <v>0.62629999999999997</v>
      </c>
      <c r="M1263" s="20">
        <v>-0.65500000000000003</v>
      </c>
      <c r="N1263" s="20">
        <v>1.5656699999999999</v>
      </c>
      <c r="O1263" s="20">
        <v>0.82150000000000001</v>
      </c>
      <c r="P1263" s="20">
        <v>-0.68200000000000005</v>
      </c>
      <c r="Q1263" s="20">
        <v>-0.10199999999999999</v>
      </c>
      <c r="R1263" s="20">
        <v>-0.22800000000000001</v>
      </c>
      <c r="S1263" s="20">
        <v>0.94240000000000002</v>
      </c>
      <c r="T1263" s="20">
        <v>-0.68799999999999994</v>
      </c>
      <c r="U1263" s="20">
        <v>1.2271000000000001</v>
      </c>
      <c r="V1263" s="20">
        <v>-0.54700000000000004</v>
      </c>
      <c r="W1263" s="20">
        <v>1.5098</v>
      </c>
      <c r="X1263" s="20">
        <v>-0.436</v>
      </c>
      <c r="Y1263" s="20">
        <v>1.6863999999999999</v>
      </c>
      <c r="Z1263" s="20">
        <v>-5.3999999999999999E-2</v>
      </c>
      <c r="AA1263" s="20">
        <v>2.4098000000000002</v>
      </c>
      <c r="AB1263" s="20">
        <v>0.53300000000000003</v>
      </c>
    </row>
    <row r="1264" spans="1:28">
      <c r="A1264" s="2">
        <v>42648</v>
      </c>
      <c r="B1264" s="20">
        <v>0.5</v>
      </c>
      <c r="C1264" s="20">
        <v>0.2535</v>
      </c>
      <c r="D1264" s="20">
        <v>-0.75600000000000001</v>
      </c>
      <c r="E1264" s="20">
        <v>0.52566999999999997</v>
      </c>
      <c r="F1264" s="20">
        <v>0.32050000000000001</v>
      </c>
      <c r="G1264" s="20">
        <v>-0.76600000000000001</v>
      </c>
      <c r="H1264" s="20">
        <v>0.86794000000000004</v>
      </c>
      <c r="I1264" s="20">
        <v>0.46239999999999998</v>
      </c>
      <c r="J1264" s="20">
        <v>-0.748</v>
      </c>
      <c r="K1264" s="20">
        <v>1.2557800000000001</v>
      </c>
      <c r="L1264" s="20">
        <v>0.62629999999999997</v>
      </c>
      <c r="M1264" s="20">
        <v>-0.65700000000000003</v>
      </c>
      <c r="N1264" s="20">
        <v>1.57267</v>
      </c>
      <c r="O1264" s="20">
        <v>0.83160000000000001</v>
      </c>
      <c r="P1264" s="20">
        <v>-0.67200000000000004</v>
      </c>
      <c r="Q1264" s="20">
        <v>-9.8000000000000004E-2</v>
      </c>
      <c r="R1264" s="20">
        <v>-0.221</v>
      </c>
      <c r="S1264" s="20">
        <v>0.95860000000000001</v>
      </c>
      <c r="T1264" s="20">
        <v>-0.66900000000000004</v>
      </c>
      <c r="U1264" s="20">
        <v>1.2434000000000001</v>
      </c>
      <c r="V1264" s="20">
        <v>-0.51400000000000001</v>
      </c>
      <c r="W1264" s="20">
        <v>1.5289000000000001</v>
      </c>
      <c r="X1264" s="20">
        <v>-0.39700000000000002</v>
      </c>
      <c r="Y1264" s="20">
        <v>1.7020999999999999</v>
      </c>
      <c r="Z1264" s="20">
        <v>-5.0000000000000001E-3</v>
      </c>
      <c r="AA1264" s="20">
        <v>2.4234</v>
      </c>
      <c r="AB1264" s="20">
        <v>0.60099999999999998</v>
      </c>
    </row>
    <row r="1265" spans="1:28">
      <c r="A1265" s="2">
        <v>42649</v>
      </c>
      <c r="B1265" s="20">
        <v>0.5</v>
      </c>
      <c r="C1265" s="20">
        <v>0.23830000000000001</v>
      </c>
      <c r="D1265" s="20">
        <v>-0.81</v>
      </c>
      <c r="E1265" s="20">
        <v>0.52956000000000003</v>
      </c>
      <c r="F1265" s="20">
        <v>0.32050000000000001</v>
      </c>
      <c r="G1265" s="20">
        <v>-0.77500000000000002</v>
      </c>
      <c r="H1265" s="20">
        <v>0.87156</v>
      </c>
      <c r="I1265" s="20">
        <v>0.45729999999999998</v>
      </c>
      <c r="J1265" s="20">
        <v>-0.749</v>
      </c>
      <c r="K1265" s="20">
        <v>1.26244</v>
      </c>
      <c r="L1265" s="20">
        <v>0.63139999999999996</v>
      </c>
      <c r="M1265" s="20">
        <v>-0.66200000000000003</v>
      </c>
      <c r="N1265" s="20">
        <v>1.5812200000000001</v>
      </c>
      <c r="O1265" s="20">
        <v>0.84960000000000002</v>
      </c>
      <c r="P1265" s="20">
        <v>-0.67100000000000004</v>
      </c>
      <c r="Q1265" s="20">
        <v>-0.10199999999999999</v>
      </c>
      <c r="R1265" s="20">
        <v>-0.223</v>
      </c>
      <c r="S1265" s="20">
        <v>0.98850000000000005</v>
      </c>
      <c r="T1265" s="20">
        <v>-0.67100000000000004</v>
      </c>
      <c r="U1265" s="20">
        <v>1.2776000000000001</v>
      </c>
      <c r="V1265" s="20">
        <v>-0.51700000000000002</v>
      </c>
      <c r="W1265" s="20">
        <v>1.5670999999999999</v>
      </c>
      <c r="X1265" s="20">
        <v>-0.40600000000000003</v>
      </c>
      <c r="Y1265" s="20">
        <v>1.7372000000000001</v>
      </c>
      <c r="Z1265" s="20">
        <v>-1.7999999999999999E-2</v>
      </c>
      <c r="AA1265" s="20">
        <v>2.4538000000000002</v>
      </c>
      <c r="AB1265" s="20">
        <v>0.59899999999999998</v>
      </c>
    </row>
    <row r="1266" spans="1:28">
      <c r="A1266" s="2">
        <v>42650</v>
      </c>
      <c r="B1266" s="20">
        <v>0.5</v>
      </c>
      <c r="C1266" s="20">
        <v>0.23830000000000001</v>
      </c>
      <c r="D1266" s="20">
        <v>-0.9</v>
      </c>
      <c r="E1266" s="20">
        <v>0.52900000000000003</v>
      </c>
      <c r="F1266" s="20">
        <v>0.31540000000000001</v>
      </c>
      <c r="G1266" s="20">
        <v>-0.77600000000000002</v>
      </c>
      <c r="H1266" s="20">
        <v>0.87605999999999995</v>
      </c>
      <c r="I1266" s="20">
        <v>0.45219999999999999</v>
      </c>
      <c r="J1266" s="20">
        <v>-0.751</v>
      </c>
      <c r="K1266" s="20">
        <v>1.2622200000000001</v>
      </c>
      <c r="L1266" s="20">
        <v>0.63139999999999996</v>
      </c>
      <c r="M1266" s="20">
        <v>-0.66500000000000004</v>
      </c>
      <c r="N1266" s="20">
        <v>1.58711</v>
      </c>
      <c r="O1266" s="20">
        <v>0.83009999999999995</v>
      </c>
      <c r="P1266" s="20">
        <v>-0.66600000000000004</v>
      </c>
      <c r="Q1266" s="20">
        <v>-8.7999999999999995E-2</v>
      </c>
      <c r="R1266" s="20">
        <v>-0.21</v>
      </c>
      <c r="S1266" s="20">
        <v>0.97799999999999998</v>
      </c>
      <c r="T1266" s="20">
        <v>-0.66300000000000003</v>
      </c>
      <c r="U1266" s="20">
        <v>1.2551000000000001</v>
      </c>
      <c r="V1266" s="20">
        <v>-0.49399999999999999</v>
      </c>
      <c r="W1266" s="20">
        <v>1.5434999999999999</v>
      </c>
      <c r="X1266" s="20">
        <v>-0.378</v>
      </c>
      <c r="Y1266" s="20">
        <v>1.7181</v>
      </c>
      <c r="Z1266" s="20">
        <v>0.02</v>
      </c>
      <c r="AA1266" s="20">
        <v>2.4508000000000001</v>
      </c>
      <c r="AB1266" s="20">
        <v>0.64900000000000002</v>
      </c>
    </row>
    <row r="1267" spans="1:28">
      <c r="A1267" s="2">
        <v>42653</v>
      </c>
      <c r="B1267" s="20">
        <v>0.5</v>
      </c>
      <c r="C1267" s="20">
        <v>0.23830000000000001</v>
      </c>
      <c r="D1267" s="20">
        <v>-0.89400000000000002</v>
      </c>
      <c r="E1267" s="20">
        <v>0.52956000000000003</v>
      </c>
      <c r="F1267" s="20">
        <v>0.31540000000000001</v>
      </c>
      <c r="G1267" s="20">
        <v>-0.80900000000000005</v>
      </c>
      <c r="H1267" s="20">
        <v>0.87388999999999994</v>
      </c>
      <c r="I1267" s="20">
        <v>0.45219999999999999</v>
      </c>
      <c r="J1267" s="20">
        <v>-0.74199999999999999</v>
      </c>
      <c r="K1267" s="20">
        <v>1.26033</v>
      </c>
      <c r="L1267" s="20">
        <v>0.63139999999999996</v>
      </c>
      <c r="M1267" s="20">
        <v>-0.68200000000000005</v>
      </c>
      <c r="N1267" s="20">
        <v>1.58622</v>
      </c>
      <c r="O1267" s="20">
        <v>0.83009999999999995</v>
      </c>
      <c r="P1267" s="20">
        <v>-0.66500000000000004</v>
      </c>
      <c r="Q1267" s="20">
        <v>-8.8999999999999996E-2</v>
      </c>
      <c r="R1267" s="20">
        <v>-0.21199999999999999</v>
      </c>
      <c r="S1267" s="20">
        <v>0.97799999999999998</v>
      </c>
      <c r="T1267" s="20">
        <v>-0.65600000000000003</v>
      </c>
      <c r="U1267" s="20">
        <v>1.2551000000000001</v>
      </c>
      <c r="V1267" s="20">
        <v>-0.48099999999999998</v>
      </c>
      <c r="W1267" s="20">
        <v>1.5434999999999999</v>
      </c>
      <c r="X1267" s="20">
        <v>-0.35499999999999998</v>
      </c>
      <c r="Y1267" s="20">
        <v>1.7181</v>
      </c>
      <c r="Z1267" s="20">
        <v>5.6000000000000001E-2</v>
      </c>
      <c r="AA1267" s="20">
        <v>2.4508000000000001</v>
      </c>
      <c r="AB1267" s="20">
        <v>0.69899999999999995</v>
      </c>
    </row>
    <row r="1268" spans="1:28">
      <c r="A1268" s="2">
        <v>42654</v>
      </c>
      <c r="B1268" s="20">
        <v>0.5</v>
      </c>
      <c r="C1268" s="20">
        <v>0.23830000000000001</v>
      </c>
      <c r="D1268" s="20">
        <v>-0.86799999999999999</v>
      </c>
      <c r="E1268" s="20">
        <v>0.53066999999999998</v>
      </c>
      <c r="F1268" s="20">
        <v>0.33069999999999999</v>
      </c>
      <c r="G1268" s="20">
        <v>-0.81</v>
      </c>
      <c r="H1268" s="20">
        <v>0.87749999999999995</v>
      </c>
      <c r="I1268" s="20">
        <v>0.45729999999999998</v>
      </c>
      <c r="J1268" s="20">
        <v>-0.74299999999999999</v>
      </c>
      <c r="K1268" s="20">
        <v>1.2635000000000001</v>
      </c>
      <c r="L1268" s="20">
        <v>0.64159999999999995</v>
      </c>
      <c r="M1268" s="20">
        <v>-0.68700000000000006</v>
      </c>
      <c r="N1268" s="20">
        <v>1.5912199999999999</v>
      </c>
      <c r="O1268" s="20">
        <v>0.86639999999999995</v>
      </c>
      <c r="P1268" s="20">
        <v>-0.66600000000000004</v>
      </c>
      <c r="Q1268" s="20">
        <v>-9.6000000000000002E-2</v>
      </c>
      <c r="R1268" s="20">
        <v>-0.22700000000000001</v>
      </c>
      <c r="S1268" s="20">
        <v>1.0162</v>
      </c>
      <c r="T1268" s="20">
        <v>-0.66100000000000003</v>
      </c>
      <c r="U1268" s="20">
        <v>1.2944</v>
      </c>
      <c r="V1268" s="20">
        <v>-0.49099999999999999</v>
      </c>
      <c r="W1268" s="20">
        <v>1.5817999999999999</v>
      </c>
      <c r="X1268" s="20">
        <v>-0.374</v>
      </c>
      <c r="Y1268" s="20">
        <v>1.7638</v>
      </c>
      <c r="Z1268" s="20">
        <v>2.5000000000000001E-2</v>
      </c>
      <c r="AA1268" s="20">
        <v>2.5013999999999998</v>
      </c>
      <c r="AB1268" s="20">
        <v>0.64800000000000002</v>
      </c>
    </row>
    <row r="1269" spans="1:28">
      <c r="A1269" s="2">
        <v>42655</v>
      </c>
      <c r="B1269" s="20">
        <v>0.5</v>
      </c>
      <c r="C1269" s="20">
        <v>0.24909999999999999</v>
      </c>
      <c r="D1269" s="20">
        <v>-0.872</v>
      </c>
      <c r="E1269" s="20">
        <v>0.53456000000000004</v>
      </c>
      <c r="F1269" s="20">
        <v>0.33989999999999998</v>
      </c>
      <c r="G1269" s="20">
        <v>-0.81100000000000005</v>
      </c>
      <c r="H1269" s="20">
        <v>0.88110999999999995</v>
      </c>
      <c r="I1269" s="20">
        <v>0.47260000000000002</v>
      </c>
      <c r="J1269" s="20">
        <v>-0.74299999999999999</v>
      </c>
      <c r="K1269" s="20">
        <v>1.2636700000000001</v>
      </c>
      <c r="L1269" s="20">
        <v>0.67769999999999997</v>
      </c>
      <c r="M1269" s="20">
        <v>-0.69699999999999995</v>
      </c>
      <c r="N1269" s="20">
        <v>1.5956700000000001</v>
      </c>
      <c r="O1269" s="20">
        <v>0.85850000000000004</v>
      </c>
      <c r="P1269" s="20">
        <v>-0.65500000000000003</v>
      </c>
      <c r="Q1269" s="20">
        <v>-9.1999999999999998E-2</v>
      </c>
      <c r="R1269" s="20">
        <v>-0.222</v>
      </c>
      <c r="S1269" s="20">
        <v>1.0108999999999999</v>
      </c>
      <c r="T1269" s="20">
        <v>-0.64400000000000002</v>
      </c>
      <c r="U1269" s="20">
        <v>1.2911999999999999</v>
      </c>
      <c r="V1269" s="20">
        <v>-0.46600000000000003</v>
      </c>
      <c r="W1269" s="20">
        <v>1.5819000000000001</v>
      </c>
      <c r="X1269" s="20">
        <v>-0.34200000000000003</v>
      </c>
      <c r="Y1269" s="20">
        <v>1.7692000000000001</v>
      </c>
      <c r="Z1269" s="20">
        <v>6.7000000000000004E-2</v>
      </c>
      <c r="AA1269" s="20">
        <v>2.4990999999999999</v>
      </c>
      <c r="AB1269" s="20">
        <v>0.69699999999999995</v>
      </c>
    </row>
    <row r="1270" spans="1:28">
      <c r="A1270" s="2">
        <v>42656</v>
      </c>
      <c r="B1270" s="20">
        <v>0.5</v>
      </c>
      <c r="C1270" s="20">
        <v>0.24399999999999999</v>
      </c>
      <c r="D1270" s="20">
        <v>-0.88100000000000001</v>
      </c>
      <c r="E1270" s="20">
        <v>0.53456000000000004</v>
      </c>
      <c r="F1270" s="20">
        <v>0.28410000000000002</v>
      </c>
      <c r="G1270" s="20">
        <v>-0.81499999999999995</v>
      </c>
      <c r="H1270" s="20">
        <v>0.88</v>
      </c>
      <c r="I1270" s="20">
        <v>0.43690000000000001</v>
      </c>
      <c r="J1270" s="20">
        <v>-0.74399999999999999</v>
      </c>
      <c r="K1270" s="20">
        <v>1.2622800000000001</v>
      </c>
      <c r="L1270" s="20">
        <v>0.65200000000000002</v>
      </c>
      <c r="M1270" s="20">
        <v>-0.70399999999999996</v>
      </c>
      <c r="N1270" s="20">
        <v>1.5873300000000001</v>
      </c>
      <c r="O1270" s="20">
        <v>0.83450000000000002</v>
      </c>
      <c r="P1270" s="20">
        <v>-0.65700000000000003</v>
      </c>
      <c r="Q1270" s="20">
        <v>-8.4000000000000005E-2</v>
      </c>
      <c r="R1270" s="20">
        <v>-0.215</v>
      </c>
      <c r="S1270" s="20">
        <v>0.99470000000000003</v>
      </c>
      <c r="T1270" s="20">
        <v>-0.65200000000000002</v>
      </c>
      <c r="U1270" s="20">
        <v>1.2585999999999999</v>
      </c>
      <c r="V1270" s="20">
        <v>-0.48599999999999999</v>
      </c>
      <c r="W1270" s="20">
        <v>1.5484</v>
      </c>
      <c r="X1270" s="20">
        <v>-0.36599999999999999</v>
      </c>
      <c r="Y1270" s="20">
        <v>1.7410999999999999</v>
      </c>
      <c r="Z1270" s="20">
        <v>3.7999999999999999E-2</v>
      </c>
      <c r="AA1270" s="20">
        <v>2.4767999999999999</v>
      </c>
      <c r="AB1270" s="20">
        <v>0.65</v>
      </c>
    </row>
    <row r="1271" spans="1:28">
      <c r="A1271" s="2">
        <v>42657</v>
      </c>
      <c r="B1271" s="20">
        <v>0.5</v>
      </c>
      <c r="C1271" s="20">
        <v>0.24399999999999999</v>
      </c>
      <c r="D1271" s="20">
        <v>-0.875</v>
      </c>
      <c r="E1271" s="20">
        <v>0.53566999999999998</v>
      </c>
      <c r="F1271" s="20">
        <v>0.28920000000000001</v>
      </c>
      <c r="G1271" s="20">
        <v>-0.81200000000000006</v>
      </c>
      <c r="H1271" s="20">
        <v>0.88166999999999995</v>
      </c>
      <c r="I1271" s="20">
        <v>0.442</v>
      </c>
      <c r="J1271" s="20">
        <v>-0.749</v>
      </c>
      <c r="K1271" s="20">
        <v>1.2622800000000001</v>
      </c>
      <c r="L1271" s="20">
        <v>0.65710000000000002</v>
      </c>
      <c r="M1271" s="20">
        <v>-0.70399999999999996</v>
      </c>
      <c r="N1271" s="20">
        <v>1.5856699999999999</v>
      </c>
      <c r="O1271" s="20">
        <v>0.83479999999999999</v>
      </c>
      <c r="P1271" s="20">
        <v>-0.65800000000000003</v>
      </c>
      <c r="Q1271" s="20">
        <v>-8.8999999999999996E-2</v>
      </c>
      <c r="R1271" s="20">
        <v>-0.219</v>
      </c>
      <c r="S1271" s="20">
        <v>1.0026999999999999</v>
      </c>
      <c r="T1271" s="20">
        <v>-0.65300000000000002</v>
      </c>
      <c r="U1271" s="20">
        <v>1.2866</v>
      </c>
      <c r="V1271" s="20">
        <v>-0.48399999999999999</v>
      </c>
      <c r="W1271" s="20">
        <v>1.5893999999999999</v>
      </c>
      <c r="X1271" s="20">
        <v>-0.35399999999999998</v>
      </c>
      <c r="Y1271" s="20">
        <v>1.7976999999999999</v>
      </c>
      <c r="Z1271" s="20">
        <v>5.8000000000000003E-2</v>
      </c>
      <c r="AA1271" s="20">
        <v>2.5583</v>
      </c>
      <c r="AB1271" s="20">
        <v>0.68100000000000005</v>
      </c>
    </row>
    <row r="1272" spans="1:28">
      <c r="A1272" s="2">
        <v>42660</v>
      </c>
      <c r="B1272" s="20">
        <v>0.5</v>
      </c>
      <c r="C1272" s="20">
        <v>0.21859999999999999</v>
      </c>
      <c r="D1272" s="20">
        <v>-0.874</v>
      </c>
      <c r="E1272" s="20">
        <v>0.52788999999999997</v>
      </c>
      <c r="F1272" s="20">
        <v>0.29930000000000001</v>
      </c>
      <c r="G1272" s="20">
        <v>-0.80800000000000005</v>
      </c>
      <c r="H1272" s="20">
        <v>0.87761</v>
      </c>
      <c r="I1272" s="20">
        <v>0.43690000000000001</v>
      </c>
      <c r="J1272" s="20">
        <v>-0.747</v>
      </c>
      <c r="K1272" s="20">
        <v>1.26433</v>
      </c>
      <c r="L1272" s="20">
        <v>0.64180000000000004</v>
      </c>
      <c r="M1272" s="20">
        <v>-0.70799999999999996</v>
      </c>
      <c r="N1272" s="20">
        <v>1.58067</v>
      </c>
      <c r="O1272" s="20">
        <v>0.81469999999999998</v>
      </c>
      <c r="P1272" s="20">
        <v>-0.65700000000000003</v>
      </c>
      <c r="Q1272" s="20">
        <v>-8.2000000000000003E-2</v>
      </c>
      <c r="R1272" s="20">
        <v>-0.22</v>
      </c>
      <c r="S1272" s="20">
        <v>0.97340000000000004</v>
      </c>
      <c r="T1272" s="20">
        <v>-0.65600000000000003</v>
      </c>
      <c r="U1272" s="20">
        <v>1.2539</v>
      </c>
      <c r="V1272" s="20">
        <v>-0.48799999999999999</v>
      </c>
      <c r="W1272" s="20">
        <v>1.5510999999999999</v>
      </c>
      <c r="X1272" s="20">
        <v>-0.35899999999999999</v>
      </c>
      <c r="Y1272" s="20">
        <v>1.766</v>
      </c>
      <c r="Z1272" s="20">
        <v>5.5E-2</v>
      </c>
      <c r="AA1272" s="20">
        <v>2.5215999999999998</v>
      </c>
      <c r="AB1272" s="20">
        <v>0.68500000000000005</v>
      </c>
    </row>
    <row r="1273" spans="1:28">
      <c r="A1273" s="2">
        <v>42661</v>
      </c>
      <c r="B1273" s="20">
        <v>0.5</v>
      </c>
      <c r="C1273" s="20">
        <v>0.22370000000000001</v>
      </c>
      <c r="D1273" s="20">
        <v>-0.85899999999999999</v>
      </c>
      <c r="E1273" s="20">
        <v>0.52566999999999997</v>
      </c>
      <c r="F1273" s="20">
        <v>0.33489999999999998</v>
      </c>
      <c r="G1273" s="20">
        <v>-0.80500000000000005</v>
      </c>
      <c r="H1273" s="20">
        <v>0.88122</v>
      </c>
      <c r="I1273" s="20">
        <v>0.46750000000000003</v>
      </c>
      <c r="J1273" s="20">
        <v>-0.74</v>
      </c>
      <c r="K1273" s="20">
        <v>1.2607200000000001</v>
      </c>
      <c r="L1273" s="20">
        <v>0.64180000000000004</v>
      </c>
      <c r="M1273" s="20">
        <v>-0.70799999999999996</v>
      </c>
      <c r="N1273" s="20">
        <v>1.5712199999999998</v>
      </c>
      <c r="O1273" s="20">
        <v>0.79859999999999998</v>
      </c>
      <c r="P1273" s="20">
        <v>-0.66800000000000004</v>
      </c>
      <c r="Q1273" s="20">
        <v>-8.1000000000000003E-2</v>
      </c>
      <c r="R1273" s="20">
        <v>-0.214</v>
      </c>
      <c r="S1273" s="20">
        <v>0.95479999999999998</v>
      </c>
      <c r="T1273" s="20">
        <v>-0.66900000000000004</v>
      </c>
      <c r="U1273" s="20">
        <v>1.2244999999999999</v>
      </c>
      <c r="V1273" s="20">
        <v>-0.5</v>
      </c>
      <c r="W1273" s="20">
        <v>1.5247999999999999</v>
      </c>
      <c r="X1273" s="20">
        <v>-0.374</v>
      </c>
      <c r="Y1273" s="20">
        <v>1.7379</v>
      </c>
      <c r="Z1273" s="20">
        <v>3.5000000000000003E-2</v>
      </c>
      <c r="AA1273" s="20">
        <v>2.5053999999999998</v>
      </c>
      <c r="AB1273" s="20">
        <v>0.66500000000000004</v>
      </c>
    </row>
    <row r="1274" spans="1:28">
      <c r="A1274" s="2">
        <v>42662</v>
      </c>
      <c r="B1274" s="20">
        <v>0.5</v>
      </c>
      <c r="C1274" s="20">
        <v>0.23319999999999999</v>
      </c>
      <c r="D1274" s="20">
        <v>-0.83</v>
      </c>
      <c r="E1274" s="20">
        <v>0.52456000000000003</v>
      </c>
      <c r="F1274" s="20">
        <v>0.32979999999999998</v>
      </c>
      <c r="G1274" s="20">
        <v>-0.81899999999999995</v>
      </c>
      <c r="H1274" s="20">
        <v>0.88066999999999995</v>
      </c>
      <c r="I1274" s="20">
        <v>0.46239999999999998</v>
      </c>
      <c r="J1274" s="20">
        <v>-0.73799999999999999</v>
      </c>
      <c r="K1274" s="20">
        <v>1.2557199999999999</v>
      </c>
      <c r="L1274" s="20">
        <v>0.63149999999999995</v>
      </c>
      <c r="M1274" s="20">
        <v>-0.69399999999999995</v>
      </c>
      <c r="N1274" s="20">
        <v>1.5640000000000001</v>
      </c>
      <c r="O1274" s="20">
        <v>0.79459999999999997</v>
      </c>
      <c r="P1274" s="20">
        <v>-0.66600000000000004</v>
      </c>
      <c r="Q1274" s="20">
        <v>-0.08</v>
      </c>
      <c r="R1274" s="20">
        <v>-0.215</v>
      </c>
      <c r="S1274" s="20">
        <v>0.95209999999999995</v>
      </c>
      <c r="T1274" s="20">
        <v>-0.66700000000000004</v>
      </c>
      <c r="U1274" s="20">
        <v>1.2262</v>
      </c>
      <c r="V1274" s="20">
        <v>-0.5</v>
      </c>
      <c r="W1274" s="20">
        <v>1.5272999999999999</v>
      </c>
      <c r="X1274" s="20">
        <v>-0.376</v>
      </c>
      <c r="Y1274" s="20">
        <v>1.7431999999999999</v>
      </c>
      <c r="Z1274" s="20">
        <v>0.03</v>
      </c>
      <c r="AA1274" s="20">
        <v>2.5068999999999999</v>
      </c>
      <c r="AB1274" s="20">
        <v>0.65200000000000002</v>
      </c>
    </row>
    <row r="1275" spans="1:28">
      <c r="A1275" s="2">
        <v>42663</v>
      </c>
      <c r="B1275" s="20">
        <v>0.5</v>
      </c>
      <c r="C1275" s="20">
        <v>0.22819999999999999</v>
      </c>
      <c r="D1275" s="20">
        <v>-0.85299999999999998</v>
      </c>
      <c r="E1275" s="20">
        <v>0.52400000000000002</v>
      </c>
      <c r="F1275" s="20">
        <v>0.32979999999999998</v>
      </c>
      <c r="G1275" s="20">
        <v>-0.82299999999999995</v>
      </c>
      <c r="H1275" s="20">
        <v>0.88178000000000001</v>
      </c>
      <c r="I1275" s="20">
        <v>0.46239999999999998</v>
      </c>
      <c r="J1275" s="20">
        <v>-0.74399999999999999</v>
      </c>
      <c r="K1275" s="20">
        <v>1.2562800000000001</v>
      </c>
      <c r="L1275" s="20">
        <v>0.64690000000000003</v>
      </c>
      <c r="M1275" s="20">
        <v>-0.69399999999999995</v>
      </c>
      <c r="N1275" s="20">
        <v>1.5662199999999999</v>
      </c>
      <c r="O1275" s="20">
        <v>0.81899999999999995</v>
      </c>
      <c r="P1275" s="20">
        <v>-0.66500000000000004</v>
      </c>
      <c r="Q1275" s="20">
        <v>-7.4999999999999997E-2</v>
      </c>
      <c r="R1275" s="20">
        <v>-0.21099999999999999</v>
      </c>
      <c r="S1275" s="20">
        <v>0.97870000000000001</v>
      </c>
      <c r="T1275" s="20">
        <v>-0.66800000000000004</v>
      </c>
      <c r="U1275" s="20">
        <v>1.2524999999999999</v>
      </c>
      <c r="V1275" s="20">
        <v>-0.50600000000000001</v>
      </c>
      <c r="W1275" s="20">
        <v>1.5465</v>
      </c>
      <c r="X1275" s="20">
        <v>-0.39</v>
      </c>
      <c r="Y1275" s="20">
        <v>1.7556</v>
      </c>
      <c r="Z1275" s="20">
        <v>3.0000000000000001E-3</v>
      </c>
      <c r="AA1275" s="20">
        <v>2.5038999999999998</v>
      </c>
      <c r="AB1275" s="20">
        <v>0.6</v>
      </c>
    </row>
    <row r="1276" spans="1:28">
      <c r="A1276" s="2">
        <v>42664</v>
      </c>
      <c r="B1276" s="20">
        <v>0.5</v>
      </c>
      <c r="C1276" s="20">
        <v>0.23319999999999999</v>
      </c>
      <c r="D1276" s="20">
        <v>-0.88300000000000001</v>
      </c>
      <c r="E1276" s="20">
        <v>0.53400000000000003</v>
      </c>
      <c r="F1276" s="20">
        <v>0.32469999999999999</v>
      </c>
      <c r="G1276" s="20">
        <v>-0.79700000000000004</v>
      </c>
      <c r="H1276" s="20">
        <v>0.88178000000000001</v>
      </c>
      <c r="I1276" s="20">
        <v>0.45729999999999998</v>
      </c>
      <c r="J1276" s="20">
        <v>-0.72499999999999998</v>
      </c>
      <c r="K1276" s="20">
        <v>1.2571099999999999</v>
      </c>
      <c r="L1276" s="20">
        <v>0.64170000000000005</v>
      </c>
      <c r="M1276" s="20">
        <v>-0.66900000000000004</v>
      </c>
      <c r="N1276" s="20">
        <v>1.57178</v>
      </c>
      <c r="O1276" s="20">
        <v>0.82340000000000002</v>
      </c>
      <c r="P1276" s="20">
        <v>-0.66100000000000003</v>
      </c>
      <c r="Q1276" s="20">
        <v>-7.6999999999999999E-2</v>
      </c>
      <c r="R1276" s="20">
        <v>-0.215</v>
      </c>
      <c r="S1276" s="20">
        <v>0.97860000000000003</v>
      </c>
      <c r="T1276" s="20">
        <v>-0.66100000000000003</v>
      </c>
      <c r="U1276" s="20">
        <v>1.2427999999999999</v>
      </c>
      <c r="V1276" s="20">
        <v>-0.498</v>
      </c>
      <c r="W1276" s="20">
        <v>1.5274999999999999</v>
      </c>
      <c r="X1276" s="20">
        <v>-0.38400000000000001</v>
      </c>
      <c r="Y1276" s="20">
        <v>1.7347000000000001</v>
      </c>
      <c r="Z1276" s="20">
        <v>6.0000000000000001E-3</v>
      </c>
      <c r="AA1276" s="20">
        <v>2.4845999999999999</v>
      </c>
      <c r="AB1276" s="20">
        <v>0.61799999999999999</v>
      </c>
    </row>
    <row r="1277" spans="1:28">
      <c r="A1277" s="2">
        <v>42667</v>
      </c>
      <c r="B1277" s="20">
        <v>0.5</v>
      </c>
      <c r="C1277" s="20">
        <v>0.19769999999999999</v>
      </c>
      <c r="D1277" s="20">
        <v>-0.86499999999999999</v>
      </c>
      <c r="E1277" s="20">
        <v>0.53400000000000003</v>
      </c>
      <c r="F1277" s="20">
        <v>0.3196</v>
      </c>
      <c r="G1277" s="20">
        <v>-0.82099999999999995</v>
      </c>
      <c r="H1277" s="20">
        <v>0.88371999999999995</v>
      </c>
      <c r="I1277" s="20">
        <v>0.46239999999999998</v>
      </c>
      <c r="J1277" s="20">
        <v>-0.746</v>
      </c>
      <c r="K1277" s="20">
        <v>1.2557199999999999</v>
      </c>
      <c r="L1277" s="20">
        <v>0.64680000000000004</v>
      </c>
      <c r="M1277" s="20">
        <v>-0.68700000000000006</v>
      </c>
      <c r="N1277" s="20">
        <v>1.57067</v>
      </c>
      <c r="O1277" s="20">
        <v>0.83989999999999998</v>
      </c>
      <c r="P1277" s="20">
        <v>-0.65400000000000003</v>
      </c>
      <c r="Q1277" s="20">
        <v>-8.6999999999999994E-2</v>
      </c>
      <c r="R1277" s="20">
        <v>-0.217</v>
      </c>
      <c r="S1277" s="20">
        <v>0.99460000000000004</v>
      </c>
      <c r="T1277" s="20">
        <v>-0.65300000000000002</v>
      </c>
      <c r="U1277" s="20">
        <v>1.2742</v>
      </c>
      <c r="V1277" s="20">
        <v>-0.48699999999999999</v>
      </c>
      <c r="W1277" s="20">
        <v>1.5539000000000001</v>
      </c>
      <c r="X1277" s="20">
        <v>-0.37</v>
      </c>
      <c r="Y1277" s="20">
        <v>1.7646999999999999</v>
      </c>
      <c r="Z1277" s="20">
        <v>2.3E-2</v>
      </c>
      <c r="AA1277" s="20">
        <v>2.5171000000000001</v>
      </c>
      <c r="AB1277" s="20">
        <v>0.64900000000000002</v>
      </c>
    </row>
    <row r="1278" spans="1:28">
      <c r="A1278" s="2">
        <v>42668</v>
      </c>
      <c r="B1278" s="20">
        <v>0.5</v>
      </c>
      <c r="C1278" s="20">
        <v>0.20280000000000001</v>
      </c>
      <c r="D1278" s="20">
        <v>-0.86399999999999999</v>
      </c>
      <c r="E1278" s="20">
        <v>0.53588999999999998</v>
      </c>
      <c r="F1278" s="20">
        <v>0.32979999999999998</v>
      </c>
      <c r="G1278" s="20">
        <v>-0.81299999999999994</v>
      </c>
      <c r="H1278" s="20">
        <v>0.88566999999999996</v>
      </c>
      <c r="I1278" s="20">
        <v>0.47770000000000001</v>
      </c>
      <c r="J1278" s="20">
        <v>-0.745</v>
      </c>
      <c r="K1278" s="20">
        <v>1.26044</v>
      </c>
      <c r="L1278" s="20">
        <v>0.65190000000000003</v>
      </c>
      <c r="M1278" s="20">
        <v>-0.68400000000000005</v>
      </c>
      <c r="N1278" s="20">
        <v>1.5784400000000001</v>
      </c>
      <c r="O1278" s="20">
        <v>0.85229999999999995</v>
      </c>
      <c r="P1278" s="20">
        <v>-0.64800000000000002</v>
      </c>
      <c r="Q1278" s="20">
        <v>-9.0999999999999998E-2</v>
      </c>
      <c r="R1278" s="20">
        <v>-0.221</v>
      </c>
      <c r="S1278" s="20">
        <v>0.99460000000000004</v>
      </c>
      <c r="T1278" s="20">
        <v>-0.64600000000000002</v>
      </c>
      <c r="U1278" s="20">
        <v>1.2742</v>
      </c>
      <c r="V1278" s="20">
        <v>-0.47399999999999998</v>
      </c>
      <c r="W1278" s="20">
        <v>1.5491999999999999</v>
      </c>
      <c r="X1278" s="20">
        <v>-0.36</v>
      </c>
      <c r="Y1278" s="20">
        <v>1.756</v>
      </c>
      <c r="Z1278" s="20">
        <v>0.03</v>
      </c>
      <c r="AA1278" s="20">
        <v>2.4984999999999999</v>
      </c>
      <c r="AB1278" s="20">
        <v>0.64900000000000002</v>
      </c>
    </row>
    <row r="1279" spans="1:28">
      <c r="A1279" s="2">
        <v>42669</v>
      </c>
      <c r="B1279" s="20">
        <v>0.5</v>
      </c>
      <c r="C1279" s="20">
        <v>0.23319999999999999</v>
      </c>
      <c r="D1279" s="20">
        <v>-0.85199999999999998</v>
      </c>
      <c r="E1279" s="20">
        <v>0.53478000000000003</v>
      </c>
      <c r="F1279" s="20">
        <v>0.32469999999999999</v>
      </c>
      <c r="G1279" s="20">
        <v>-0.82399999999999995</v>
      </c>
      <c r="H1279" s="20">
        <v>0.89039000000000001</v>
      </c>
      <c r="I1279" s="20">
        <v>0.47260000000000002</v>
      </c>
      <c r="J1279" s="20">
        <v>-0.747</v>
      </c>
      <c r="K1279" s="20">
        <v>1.2610000000000001</v>
      </c>
      <c r="L1279" s="20">
        <v>0.64680000000000004</v>
      </c>
      <c r="M1279" s="20">
        <v>-0.68500000000000005</v>
      </c>
      <c r="N1279" s="20">
        <v>1.5795599999999999</v>
      </c>
      <c r="O1279" s="20">
        <v>0.86850000000000005</v>
      </c>
      <c r="P1279" s="20">
        <v>-0.63800000000000001</v>
      </c>
      <c r="Q1279" s="20">
        <v>-8.2000000000000003E-2</v>
      </c>
      <c r="R1279" s="20">
        <v>-0.222</v>
      </c>
      <c r="S1279" s="20">
        <v>1.0134000000000001</v>
      </c>
      <c r="T1279" s="20">
        <v>-0.626</v>
      </c>
      <c r="U1279" s="20">
        <v>1.304</v>
      </c>
      <c r="V1279" s="20">
        <v>-0.436</v>
      </c>
      <c r="W1279" s="20">
        <v>1.5853999999999999</v>
      </c>
      <c r="X1279" s="20">
        <v>-0.31900000000000001</v>
      </c>
      <c r="Y1279" s="20">
        <v>1.7930999999999999</v>
      </c>
      <c r="Z1279" s="20">
        <v>8.5000000000000006E-2</v>
      </c>
      <c r="AA1279" s="20">
        <v>2.5411999999999999</v>
      </c>
      <c r="AB1279" s="20">
        <v>0.72</v>
      </c>
    </row>
    <row r="1280" spans="1:28">
      <c r="A1280" s="2">
        <v>42670</v>
      </c>
      <c r="B1280" s="20">
        <v>0.5</v>
      </c>
      <c r="C1280" s="20">
        <v>0.1724</v>
      </c>
      <c r="D1280" s="20">
        <v>-0.85499999999999998</v>
      </c>
      <c r="E1280" s="20">
        <v>0.53432999999999997</v>
      </c>
      <c r="F1280" s="20">
        <v>0.28410000000000002</v>
      </c>
      <c r="G1280" s="20">
        <v>-0.82899999999999996</v>
      </c>
      <c r="H1280" s="20">
        <v>0.88732999999999995</v>
      </c>
      <c r="I1280" s="20">
        <v>0.48280000000000001</v>
      </c>
      <c r="J1280" s="20">
        <v>-0.752</v>
      </c>
      <c r="K1280" s="20">
        <v>1.25878</v>
      </c>
      <c r="L1280" s="20">
        <v>0.65190000000000003</v>
      </c>
      <c r="M1280" s="20">
        <v>-0.68600000000000005</v>
      </c>
      <c r="N1280" s="20">
        <v>1.58233</v>
      </c>
      <c r="O1280" s="20">
        <v>0.88629999999999998</v>
      </c>
      <c r="P1280" s="20">
        <v>-0.624</v>
      </c>
      <c r="Q1280" s="20">
        <v>-5.6000000000000001E-2</v>
      </c>
      <c r="R1280" s="20">
        <v>-0.19700000000000001</v>
      </c>
      <c r="S1280" s="20">
        <v>1.0375000000000001</v>
      </c>
      <c r="T1280" s="20">
        <v>-0.59899999999999998</v>
      </c>
      <c r="U1280" s="20">
        <v>1.3472999999999999</v>
      </c>
      <c r="V1280" s="20">
        <v>-0.39600000000000002</v>
      </c>
      <c r="W1280" s="20">
        <v>1.6434</v>
      </c>
      <c r="X1280" s="20">
        <v>-0.25700000000000001</v>
      </c>
      <c r="Y1280" s="20">
        <v>1.8536000000000001</v>
      </c>
      <c r="Z1280" s="20">
        <v>0.17</v>
      </c>
      <c r="AA1280" s="20">
        <v>2.6137999999999999</v>
      </c>
      <c r="AB1280" s="20">
        <v>0.83199999999999996</v>
      </c>
    </row>
    <row r="1281" spans="1:28">
      <c r="A1281" s="2">
        <v>42671</v>
      </c>
      <c r="B1281" s="20">
        <v>0.5</v>
      </c>
      <c r="C1281" s="20">
        <v>0.15720000000000001</v>
      </c>
      <c r="D1281" s="20">
        <v>-0.86399999999999999</v>
      </c>
      <c r="E1281" s="20">
        <v>0.53266999999999998</v>
      </c>
      <c r="F1281" s="20">
        <v>0.27900000000000003</v>
      </c>
      <c r="G1281" s="20">
        <v>-0.83</v>
      </c>
      <c r="H1281" s="20">
        <v>0.88593999999999995</v>
      </c>
      <c r="I1281" s="20">
        <v>0.48270000000000002</v>
      </c>
      <c r="J1281" s="20">
        <v>-0.75600000000000001</v>
      </c>
      <c r="K1281" s="20">
        <v>1.2582200000000001</v>
      </c>
      <c r="L1281" s="20">
        <v>0.64170000000000005</v>
      </c>
      <c r="M1281" s="20">
        <v>-0.67900000000000005</v>
      </c>
      <c r="N1281" s="20">
        <v>1.58233</v>
      </c>
      <c r="O1281" s="20">
        <v>0.85260000000000002</v>
      </c>
      <c r="P1281" s="20">
        <v>-0.61699999999999999</v>
      </c>
      <c r="Q1281" s="20">
        <v>-5.0000000000000001E-3</v>
      </c>
      <c r="R1281" s="20">
        <v>-0.14899999999999999</v>
      </c>
      <c r="S1281" s="20">
        <v>1.0026999999999999</v>
      </c>
      <c r="T1281" s="20">
        <v>-0.59199999999999997</v>
      </c>
      <c r="U1281" s="20">
        <v>1.3245</v>
      </c>
      <c r="V1281" s="20">
        <v>-0.39200000000000002</v>
      </c>
      <c r="W1281" s="20">
        <v>1.6345000000000001</v>
      </c>
      <c r="X1281" s="20">
        <v>-0.255</v>
      </c>
      <c r="Y1281" s="20">
        <v>1.8468</v>
      </c>
      <c r="Z1281" s="20">
        <v>0.16700000000000001</v>
      </c>
      <c r="AA1281" s="20">
        <v>2.6154000000000002</v>
      </c>
      <c r="AB1281" s="20">
        <v>0.80200000000000005</v>
      </c>
    </row>
    <row r="1282" spans="1:28">
      <c r="A1282" s="2">
        <v>42674</v>
      </c>
      <c r="B1282" s="20">
        <v>0.5</v>
      </c>
      <c r="C1282" s="20">
        <v>0.16220000000000001</v>
      </c>
      <c r="D1282" s="20">
        <v>-0.86099999999999999</v>
      </c>
      <c r="E1282" s="20">
        <v>0.53378000000000003</v>
      </c>
      <c r="F1282" s="20">
        <v>0.29930000000000001</v>
      </c>
      <c r="G1282" s="20">
        <v>-0.81100000000000005</v>
      </c>
      <c r="H1282" s="20">
        <v>0.88427999999999995</v>
      </c>
      <c r="I1282" s="20">
        <v>0.4929</v>
      </c>
      <c r="J1282" s="20">
        <v>-0.753</v>
      </c>
      <c r="K1282" s="20">
        <v>1.256</v>
      </c>
      <c r="L1282" s="20">
        <v>0.64170000000000005</v>
      </c>
      <c r="M1282" s="20">
        <v>-0.68500000000000005</v>
      </c>
      <c r="N1282" s="20">
        <v>1.57511</v>
      </c>
      <c r="O1282" s="20">
        <v>0.84089999999999998</v>
      </c>
      <c r="P1282" s="20">
        <v>-0.61799999999999999</v>
      </c>
      <c r="Q1282" s="20">
        <v>-1E-3</v>
      </c>
      <c r="R1282" s="20">
        <v>-0.16800000000000001</v>
      </c>
      <c r="S1282" s="20">
        <v>0.98919999999999997</v>
      </c>
      <c r="T1282" s="20">
        <v>-0.59799999999999998</v>
      </c>
      <c r="U1282" s="20">
        <v>1.3067</v>
      </c>
      <c r="V1282" s="20">
        <v>-0.40100000000000002</v>
      </c>
      <c r="W1282" s="20">
        <v>1.6154999999999999</v>
      </c>
      <c r="X1282" s="20">
        <v>-0.26</v>
      </c>
      <c r="Y1282" s="20">
        <v>1.8254999999999999</v>
      </c>
      <c r="Z1282" s="20">
        <v>0.16300000000000001</v>
      </c>
      <c r="AA1282" s="20">
        <v>2.5798000000000001</v>
      </c>
      <c r="AB1282" s="20">
        <v>0.79200000000000004</v>
      </c>
    </row>
    <row r="1283" spans="1:28">
      <c r="A1283" s="2">
        <v>42675</v>
      </c>
      <c r="B1283" s="20">
        <v>0.5</v>
      </c>
      <c r="C1283" s="20">
        <v>0.19270000000000001</v>
      </c>
      <c r="D1283" s="20">
        <v>-0.872</v>
      </c>
      <c r="E1283" s="20">
        <v>0.53044000000000002</v>
      </c>
      <c r="F1283" s="20">
        <v>0.35110000000000002</v>
      </c>
      <c r="G1283" s="20">
        <v>-0.82799999999999996</v>
      </c>
      <c r="H1283" s="20">
        <v>0.88093999999999995</v>
      </c>
      <c r="I1283" s="20">
        <v>0.50309999999999999</v>
      </c>
      <c r="J1283" s="20">
        <v>-0.752</v>
      </c>
      <c r="K1283" s="20">
        <v>1.2565599999999999</v>
      </c>
      <c r="L1283" s="20">
        <v>0.63649999999999995</v>
      </c>
      <c r="M1283" s="20">
        <v>-0.67800000000000005</v>
      </c>
      <c r="N1283" s="20">
        <v>1.5756700000000001</v>
      </c>
      <c r="O1283" s="20">
        <v>0.83109999999999995</v>
      </c>
      <c r="P1283" s="20">
        <v>-0.61899999999999999</v>
      </c>
      <c r="Q1283" s="20">
        <v>2.5999999999999999E-2</v>
      </c>
      <c r="R1283" s="20">
        <v>-0.161</v>
      </c>
      <c r="S1283" s="20">
        <v>0.98380000000000001</v>
      </c>
      <c r="T1283" s="20">
        <v>-0.59299999999999997</v>
      </c>
      <c r="U1283" s="20">
        <v>1.2921</v>
      </c>
      <c r="V1283" s="20">
        <v>-0.39300000000000002</v>
      </c>
      <c r="W1283" s="20">
        <v>1.6108</v>
      </c>
      <c r="X1283" s="20">
        <v>-0.247</v>
      </c>
      <c r="Y1283" s="20">
        <v>1.8273999999999999</v>
      </c>
      <c r="Z1283" s="20">
        <v>0.17899999999999999</v>
      </c>
      <c r="AA1283" s="20">
        <v>2.5773999999999999</v>
      </c>
      <c r="AB1283" s="20">
        <v>0.80400000000000005</v>
      </c>
    </row>
    <row r="1284" spans="1:28">
      <c r="A1284" s="2">
        <v>42676</v>
      </c>
      <c r="B1284" s="20">
        <v>0.5</v>
      </c>
      <c r="C1284" s="20">
        <v>0.22819999999999999</v>
      </c>
      <c r="D1284" s="20">
        <v>-0.82499999999999996</v>
      </c>
      <c r="E1284" s="20">
        <v>0.53200000000000003</v>
      </c>
      <c r="F1284" s="20">
        <v>0.36120000000000002</v>
      </c>
      <c r="G1284" s="20">
        <v>-0.80900000000000005</v>
      </c>
      <c r="H1284" s="20">
        <v>0.87566999999999995</v>
      </c>
      <c r="I1284" s="20">
        <v>0.50819999999999999</v>
      </c>
      <c r="J1284" s="20">
        <v>-0.747</v>
      </c>
      <c r="K1284" s="20">
        <v>1.2482199999999999</v>
      </c>
      <c r="L1284" s="20">
        <v>0.62629999999999997</v>
      </c>
      <c r="M1284" s="20">
        <v>-0.68200000000000005</v>
      </c>
      <c r="N1284" s="20">
        <v>1.56511</v>
      </c>
      <c r="O1284" s="20">
        <v>0.81740000000000002</v>
      </c>
      <c r="P1284" s="20">
        <v>-0.63400000000000001</v>
      </c>
      <c r="Q1284" s="20">
        <v>3.0000000000000001E-3</v>
      </c>
      <c r="R1284" s="20">
        <v>-0.192</v>
      </c>
      <c r="S1284" s="20">
        <v>0.96489999999999998</v>
      </c>
      <c r="T1284" s="20">
        <v>-0.61399999999999999</v>
      </c>
      <c r="U1284" s="20">
        <v>1.2629999999999999</v>
      </c>
      <c r="V1284" s="20">
        <v>-0.42699999999999999</v>
      </c>
      <c r="W1284" s="20">
        <v>1.58</v>
      </c>
      <c r="X1284" s="20">
        <v>-0.28799999999999998</v>
      </c>
      <c r="Y1284" s="20">
        <v>1.8025</v>
      </c>
      <c r="Z1284" s="20">
        <v>0.13100000000000001</v>
      </c>
      <c r="AA1284" s="20">
        <v>2.5672000000000001</v>
      </c>
      <c r="AB1284" s="20">
        <v>0.754</v>
      </c>
    </row>
    <row r="1285" spans="1:28">
      <c r="A1285" s="2">
        <v>42677</v>
      </c>
      <c r="B1285" s="20">
        <v>0.5</v>
      </c>
      <c r="C1285" s="20">
        <v>0.22309999999999999</v>
      </c>
      <c r="D1285" s="20">
        <v>-0.88</v>
      </c>
      <c r="E1285" s="20">
        <v>0.53256000000000003</v>
      </c>
      <c r="F1285" s="20">
        <v>0.36630000000000001</v>
      </c>
      <c r="G1285" s="20">
        <v>-0.82399999999999995</v>
      </c>
      <c r="H1285" s="20">
        <v>0.88093999999999995</v>
      </c>
      <c r="I1285" s="20">
        <v>0.50819999999999999</v>
      </c>
      <c r="J1285" s="20">
        <v>-0.751</v>
      </c>
      <c r="K1285" s="20">
        <v>1.2471099999999999</v>
      </c>
      <c r="L1285" s="20">
        <v>0.62119999999999997</v>
      </c>
      <c r="M1285" s="20">
        <v>-0.65400000000000003</v>
      </c>
      <c r="N1285" s="20">
        <v>1.5601099999999999</v>
      </c>
      <c r="O1285" s="20">
        <v>0.80549999999999999</v>
      </c>
      <c r="P1285" s="20">
        <v>-0.63100000000000001</v>
      </c>
      <c r="Q1285" s="20">
        <v>-8.0000000000000002E-3</v>
      </c>
      <c r="R1285" s="20">
        <v>-0.20599999999999999</v>
      </c>
      <c r="S1285" s="20">
        <v>0.95950000000000002</v>
      </c>
      <c r="T1285" s="20">
        <v>-0.61</v>
      </c>
      <c r="U1285" s="20">
        <v>1.2645999999999999</v>
      </c>
      <c r="V1285" s="20">
        <v>-0.41</v>
      </c>
      <c r="W1285" s="20">
        <v>1.58</v>
      </c>
      <c r="X1285" s="20">
        <v>-0.26800000000000002</v>
      </c>
      <c r="Y1285" s="20">
        <v>1.8115000000000001</v>
      </c>
      <c r="Z1285" s="20">
        <v>0.158</v>
      </c>
      <c r="AA1285" s="20">
        <v>2.6004</v>
      </c>
      <c r="AB1285" s="20">
        <v>0.77700000000000002</v>
      </c>
    </row>
    <row r="1286" spans="1:28">
      <c r="A1286" s="2">
        <v>42678</v>
      </c>
      <c r="B1286" s="20">
        <v>0.5</v>
      </c>
      <c r="C1286" s="20">
        <v>0.23830000000000001</v>
      </c>
      <c r="D1286" s="20">
        <v>-0.85499999999999998</v>
      </c>
      <c r="E1286" s="20">
        <v>0.53532999999999997</v>
      </c>
      <c r="F1286" s="20">
        <v>0.36630000000000001</v>
      </c>
      <c r="G1286" s="20">
        <v>-0.81399999999999995</v>
      </c>
      <c r="H1286" s="20">
        <v>0.88261000000000001</v>
      </c>
      <c r="I1286" s="20">
        <v>0.50819999999999999</v>
      </c>
      <c r="J1286" s="20">
        <v>-0.749</v>
      </c>
      <c r="K1286" s="20">
        <v>1.2454399999999999</v>
      </c>
      <c r="L1286" s="20">
        <v>0.60070000000000001</v>
      </c>
      <c r="M1286" s="20">
        <v>-0.65900000000000003</v>
      </c>
      <c r="N1286" s="20">
        <v>1.5590000000000002</v>
      </c>
      <c r="O1286" s="20">
        <v>0.78380000000000005</v>
      </c>
      <c r="P1286" s="20">
        <v>-0.63700000000000001</v>
      </c>
      <c r="Q1286" s="20">
        <v>-8.0000000000000002E-3</v>
      </c>
      <c r="R1286" s="20">
        <v>-0.21299999999999999</v>
      </c>
      <c r="S1286" s="20">
        <v>0.93510000000000004</v>
      </c>
      <c r="T1286" s="20">
        <v>-0.622</v>
      </c>
      <c r="U1286" s="20">
        <v>1.2321</v>
      </c>
      <c r="V1286" s="20">
        <v>-0.42799999999999999</v>
      </c>
      <c r="W1286" s="20">
        <v>1.5396999999999998</v>
      </c>
      <c r="X1286" s="20">
        <v>-0.28699999999999998</v>
      </c>
      <c r="Y1286" s="20">
        <v>1.7762</v>
      </c>
      <c r="Z1286" s="20">
        <v>0.13500000000000001</v>
      </c>
      <c r="AA1286" s="20">
        <v>2.5609999999999999</v>
      </c>
      <c r="AB1286" s="20">
        <v>0.73299999999999998</v>
      </c>
    </row>
    <row r="1287" spans="1:28">
      <c r="A1287" s="2">
        <v>42681</v>
      </c>
      <c r="B1287" s="20">
        <v>0.5</v>
      </c>
      <c r="C1287" s="20">
        <v>0.2586</v>
      </c>
      <c r="D1287" s="20">
        <v>-0.82299999999999995</v>
      </c>
      <c r="E1287" s="20">
        <v>0.53532999999999997</v>
      </c>
      <c r="F1287" s="20">
        <v>0.40200000000000002</v>
      </c>
      <c r="G1287" s="20">
        <v>-0.81</v>
      </c>
      <c r="H1287" s="20">
        <v>0.88678000000000001</v>
      </c>
      <c r="I1287" s="20">
        <v>0.52349999999999997</v>
      </c>
      <c r="J1287" s="20">
        <v>-0.747</v>
      </c>
      <c r="K1287" s="20">
        <v>1.25156</v>
      </c>
      <c r="L1287" s="20">
        <v>0.6109</v>
      </c>
      <c r="M1287" s="20">
        <v>-0.66100000000000003</v>
      </c>
      <c r="N1287" s="20">
        <v>1.5684399999999998</v>
      </c>
      <c r="O1287" s="20">
        <v>0.81779999999999997</v>
      </c>
      <c r="P1287" s="20">
        <v>-0.63100000000000001</v>
      </c>
      <c r="Q1287" s="20">
        <v>-2.5000000000000001E-2</v>
      </c>
      <c r="R1287" s="20">
        <v>-0.23100000000000001</v>
      </c>
      <c r="S1287" s="20">
        <v>0.97560000000000002</v>
      </c>
      <c r="T1287" s="20">
        <v>-0.61499999999999999</v>
      </c>
      <c r="U1287" s="20">
        <v>1.2873999999999999</v>
      </c>
      <c r="V1287" s="20">
        <v>-0.41799999999999998</v>
      </c>
      <c r="W1287" s="20">
        <v>1.6012</v>
      </c>
      <c r="X1287" s="20">
        <v>-0.27200000000000002</v>
      </c>
      <c r="Y1287" s="20">
        <v>1.8260999999999998</v>
      </c>
      <c r="Z1287" s="20">
        <v>0.154</v>
      </c>
      <c r="AA1287" s="20">
        <v>2.6021000000000001</v>
      </c>
      <c r="AB1287" s="20">
        <v>0.75700000000000001</v>
      </c>
    </row>
    <row r="1288" spans="1:28">
      <c r="A1288" s="2">
        <v>42682</v>
      </c>
      <c r="B1288" s="20">
        <v>0.5</v>
      </c>
      <c r="C1288" s="20">
        <v>0.26369999999999999</v>
      </c>
      <c r="D1288" s="20">
        <v>-0.87</v>
      </c>
      <c r="E1288" s="20">
        <v>0.53700000000000003</v>
      </c>
      <c r="F1288" s="20">
        <v>0.41610000000000003</v>
      </c>
      <c r="G1288" s="20">
        <v>-0.8</v>
      </c>
      <c r="H1288" s="20">
        <v>0.88232999999999995</v>
      </c>
      <c r="I1288" s="20">
        <v>0.54900000000000004</v>
      </c>
      <c r="J1288" s="20">
        <v>-0.752</v>
      </c>
      <c r="K1288" s="20">
        <v>1.2537799999999999</v>
      </c>
      <c r="L1288" s="20">
        <v>0.64159999999999995</v>
      </c>
      <c r="M1288" s="20">
        <v>-0.65800000000000003</v>
      </c>
      <c r="N1288" s="20">
        <v>1.56789</v>
      </c>
      <c r="O1288" s="20">
        <v>0.85389999999999999</v>
      </c>
      <c r="P1288" s="20">
        <v>-0.63100000000000001</v>
      </c>
      <c r="Q1288" s="20">
        <v>-2.1999999999999999E-2</v>
      </c>
      <c r="R1288" s="20">
        <v>-0.22700000000000001</v>
      </c>
      <c r="S1288" s="20">
        <v>1.0162</v>
      </c>
      <c r="T1288" s="20">
        <v>-0.61</v>
      </c>
      <c r="U1288" s="20">
        <v>1.3265</v>
      </c>
      <c r="V1288" s="20">
        <v>-0.40200000000000002</v>
      </c>
      <c r="W1288" s="20">
        <v>1.6393</v>
      </c>
      <c r="X1288" s="20">
        <v>-0.248</v>
      </c>
      <c r="Y1288" s="20">
        <v>1.8547</v>
      </c>
      <c r="Z1288" s="20">
        <v>0.188</v>
      </c>
      <c r="AA1288" s="20">
        <v>2.6156000000000001</v>
      </c>
      <c r="AB1288" s="20">
        <v>0.79800000000000004</v>
      </c>
    </row>
    <row r="1289" spans="1:28">
      <c r="A1289" s="2">
        <v>42683</v>
      </c>
      <c r="B1289" s="20">
        <v>0.5</v>
      </c>
      <c r="C1289" s="20">
        <v>0.28470000000000001</v>
      </c>
      <c r="D1289" s="20">
        <v>-0.79200000000000004</v>
      </c>
      <c r="E1289" s="20">
        <v>0.53644000000000003</v>
      </c>
      <c r="F1289" s="20">
        <v>0.42630000000000001</v>
      </c>
      <c r="G1289" s="20">
        <v>-0.80700000000000005</v>
      </c>
      <c r="H1289" s="20">
        <v>0.88649999999999995</v>
      </c>
      <c r="I1289" s="20">
        <v>0.55410000000000004</v>
      </c>
      <c r="J1289" s="20">
        <v>-0.75</v>
      </c>
      <c r="K1289" s="20">
        <v>1.2426699999999999</v>
      </c>
      <c r="L1289" s="20">
        <v>0.70840000000000003</v>
      </c>
      <c r="M1289" s="20">
        <v>-0.66200000000000003</v>
      </c>
      <c r="N1289" s="20">
        <v>1.5562200000000002</v>
      </c>
      <c r="O1289" s="20">
        <v>0.8901</v>
      </c>
      <c r="P1289" s="20">
        <v>-0.63</v>
      </c>
      <c r="Q1289" s="20">
        <v>-2.3E-2</v>
      </c>
      <c r="R1289" s="20">
        <v>-0.21099999999999999</v>
      </c>
      <c r="S1289" s="20">
        <v>1.1142000000000001</v>
      </c>
      <c r="T1289" s="20">
        <v>-0.621</v>
      </c>
      <c r="U1289" s="20">
        <v>1.4723999999999999</v>
      </c>
      <c r="V1289" s="20">
        <v>-0.40600000000000003</v>
      </c>
      <c r="W1289" s="20">
        <v>1.8191000000000002</v>
      </c>
      <c r="X1289" s="20">
        <v>-0.245</v>
      </c>
      <c r="Y1289" s="20">
        <v>2.0571000000000002</v>
      </c>
      <c r="Z1289" s="20">
        <v>0.20300000000000001</v>
      </c>
      <c r="AA1289" s="20">
        <v>2.8456000000000001</v>
      </c>
      <c r="AB1289" s="20">
        <v>0.82599999999999996</v>
      </c>
    </row>
    <row r="1290" spans="1:28">
      <c r="A1290" s="2">
        <v>42684</v>
      </c>
      <c r="B1290" s="20">
        <v>0.5</v>
      </c>
      <c r="C1290" s="20">
        <v>0.2898</v>
      </c>
      <c r="D1290" s="20">
        <v>-0.9</v>
      </c>
      <c r="E1290" s="20">
        <v>0.53817000000000004</v>
      </c>
      <c r="F1290" s="20">
        <v>0.46689999999999998</v>
      </c>
      <c r="G1290" s="20">
        <v>-0.80600000000000005</v>
      </c>
      <c r="H1290" s="20">
        <v>0.90205999999999997</v>
      </c>
      <c r="I1290" s="20">
        <v>0.5796</v>
      </c>
      <c r="J1290" s="20">
        <v>-0.75</v>
      </c>
      <c r="K1290" s="20">
        <v>1.2582200000000001</v>
      </c>
      <c r="L1290" s="20">
        <v>0.71860000000000002</v>
      </c>
      <c r="M1290" s="20">
        <v>-0.65800000000000003</v>
      </c>
      <c r="N1290" s="20">
        <v>1.58344</v>
      </c>
      <c r="O1290" s="20">
        <v>0.91510000000000002</v>
      </c>
      <c r="P1290" s="20">
        <v>-0.61799999999999999</v>
      </c>
      <c r="Q1290" s="20">
        <v>0.02</v>
      </c>
      <c r="R1290" s="20">
        <v>-0.16600000000000001</v>
      </c>
      <c r="S1290" s="20">
        <v>1.1674</v>
      </c>
      <c r="T1290" s="20">
        <v>-0.59899999999999998</v>
      </c>
      <c r="U1290" s="20">
        <v>1.5571000000000002</v>
      </c>
      <c r="V1290" s="20">
        <v>-0.36499999999999999</v>
      </c>
      <c r="W1290" s="20">
        <v>1.9188000000000001</v>
      </c>
      <c r="X1290" s="20">
        <v>-0.187</v>
      </c>
      <c r="Y1290" s="20">
        <v>2.1501000000000001</v>
      </c>
      <c r="Z1290" s="20">
        <v>0.27400000000000002</v>
      </c>
      <c r="AA1290" s="20">
        <v>2.9548999999999999</v>
      </c>
      <c r="AB1290" s="20">
        <v>0.91300000000000003</v>
      </c>
    </row>
    <row r="1291" spans="1:28">
      <c r="A1291" s="2">
        <v>42685</v>
      </c>
      <c r="B1291" s="20">
        <v>0.5</v>
      </c>
      <c r="C1291" s="20">
        <v>0.2898</v>
      </c>
      <c r="D1291" s="20">
        <v>-0.9</v>
      </c>
      <c r="E1291" s="20">
        <v>0.53817000000000004</v>
      </c>
      <c r="F1291" s="20">
        <v>0.46689999999999998</v>
      </c>
      <c r="G1291" s="20">
        <v>-0.80100000000000005</v>
      </c>
      <c r="H1291" s="20">
        <v>0.90566999999999998</v>
      </c>
      <c r="I1291" s="20">
        <v>0.5796</v>
      </c>
      <c r="J1291" s="20">
        <v>-0.75800000000000001</v>
      </c>
      <c r="K1291" s="20">
        <v>1.2621100000000001</v>
      </c>
      <c r="L1291" s="20">
        <v>0.71860000000000002</v>
      </c>
      <c r="M1291" s="20">
        <v>-0.66</v>
      </c>
      <c r="N1291" s="20">
        <v>1.58789</v>
      </c>
      <c r="O1291" s="20">
        <v>0.91510000000000002</v>
      </c>
      <c r="P1291" s="20">
        <v>-0.6</v>
      </c>
      <c r="Q1291" s="20">
        <v>7.8E-2</v>
      </c>
      <c r="R1291" s="20">
        <v>-0.126</v>
      </c>
      <c r="S1291" s="20">
        <v>1.1674</v>
      </c>
      <c r="T1291" s="20">
        <v>-0.57799999999999996</v>
      </c>
      <c r="U1291" s="20">
        <v>1.5571000000000002</v>
      </c>
      <c r="V1291" s="20">
        <v>-0.33200000000000002</v>
      </c>
      <c r="W1291" s="20">
        <v>1.9188000000000001</v>
      </c>
      <c r="X1291" s="20">
        <v>-0.155</v>
      </c>
      <c r="Y1291" s="20">
        <v>2.1501000000000001</v>
      </c>
      <c r="Z1291" s="20">
        <v>0.308</v>
      </c>
      <c r="AA1291" s="20">
        <v>2.9350000000000001</v>
      </c>
      <c r="AB1291" s="20">
        <v>0.94899999999999995</v>
      </c>
    </row>
    <row r="1292" spans="1:28">
      <c r="A1292" s="2">
        <v>42688</v>
      </c>
      <c r="B1292" s="20">
        <v>0.5</v>
      </c>
      <c r="C1292" s="20">
        <v>0.27960000000000002</v>
      </c>
      <c r="D1292" s="20">
        <v>-0.80500000000000005</v>
      </c>
      <c r="E1292" s="20">
        <v>0.54205999999999999</v>
      </c>
      <c r="F1292" s="20">
        <v>0.51259999999999994</v>
      </c>
      <c r="G1292" s="20">
        <v>-0.69299999999999995</v>
      </c>
      <c r="H1292" s="20">
        <v>0.91122000000000003</v>
      </c>
      <c r="I1292" s="20">
        <v>0.62539999999999996</v>
      </c>
      <c r="J1292" s="20">
        <v>-0.75600000000000001</v>
      </c>
      <c r="K1292" s="20">
        <v>1.2748900000000001</v>
      </c>
      <c r="L1292" s="20">
        <v>0.76470000000000005</v>
      </c>
      <c r="M1292" s="20">
        <v>-0.68200000000000005</v>
      </c>
      <c r="N1292" s="20">
        <v>1.6101100000000002</v>
      </c>
      <c r="O1292" s="20">
        <v>1.0023</v>
      </c>
      <c r="P1292" s="20">
        <v>-0.61199999999999999</v>
      </c>
      <c r="Q1292" s="20">
        <v>0.10100000000000001</v>
      </c>
      <c r="R1292" s="20">
        <v>-0.12</v>
      </c>
      <c r="S1292" s="20">
        <v>1.2796000000000001</v>
      </c>
      <c r="T1292" s="20">
        <v>-0.57999999999999996</v>
      </c>
      <c r="U1292" s="20">
        <v>1.6819</v>
      </c>
      <c r="V1292" s="20">
        <v>-0.32800000000000001</v>
      </c>
      <c r="W1292" s="20">
        <v>2.0411999999999999</v>
      </c>
      <c r="X1292" s="20">
        <v>-0.14199999999999999</v>
      </c>
      <c r="Y1292" s="20">
        <v>2.2614000000000001</v>
      </c>
      <c r="Z1292" s="20">
        <v>0.31900000000000001</v>
      </c>
      <c r="AA1292" s="20">
        <v>3.0116999999999998</v>
      </c>
      <c r="AB1292" s="20">
        <v>0.95899999999999996</v>
      </c>
    </row>
    <row r="1293" spans="1:28">
      <c r="A1293" s="2">
        <v>42689</v>
      </c>
      <c r="B1293" s="20">
        <v>0.5</v>
      </c>
      <c r="C1293" s="20">
        <v>0.2898</v>
      </c>
      <c r="D1293" s="20">
        <v>-0.81</v>
      </c>
      <c r="E1293" s="20">
        <v>0.55010999999999999</v>
      </c>
      <c r="F1293" s="20">
        <v>0.48220000000000002</v>
      </c>
      <c r="G1293" s="20">
        <v>-0.70099999999999996</v>
      </c>
      <c r="H1293" s="20">
        <v>0.90622000000000003</v>
      </c>
      <c r="I1293" s="20">
        <v>0.61019999999999996</v>
      </c>
      <c r="J1293" s="20">
        <v>-0.73699999999999999</v>
      </c>
      <c r="K1293" s="20">
        <v>1.2721100000000001</v>
      </c>
      <c r="L1293" s="20">
        <v>0.75439999999999996</v>
      </c>
      <c r="M1293" s="20">
        <v>-0.69699999999999995</v>
      </c>
      <c r="N1293" s="20">
        <v>1.60456</v>
      </c>
      <c r="O1293" s="20">
        <v>0.99260000000000004</v>
      </c>
      <c r="P1293" s="20">
        <v>-0.624</v>
      </c>
      <c r="Q1293" s="20">
        <v>4.7E-2</v>
      </c>
      <c r="R1293" s="20">
        <v>-0.14299999999999999</v>
      </c>
      <c r="S1293" s="20">
        <v>1.2690999999999999</v>
      </c>
      <c r="T1293" s="20">
        <v>-0.58799999999999997</v>
      </c>
      <c r="U1293" s="20">
        <v>1.6588000000000001</v>
      </c>
      <c r="V1293" s="20">
        <v>-0.33400000000000002</v>
      </c>
      <c r="W1293" s="20">
        <v>2.0045000000000002</v>
      </c>
      <c r="X1293" s="20">
        <v>-0.14599999999999999</v>
      </c>
      <c r="Y1293" s="20">
        <v>2.2189000000000001</v>
      </c>
      <c r="Z1293" s="20">
        <v>0.308</v>
      </c>
      <c r="AA1293" s="20">
        <v>2.9554999999999998</v>
      </c>
      <c r="AB1293" s="20">
        <v>0.92100000000000004</v>
      </c>
    </row>
    <row r="1294" spans="1:28">
      <c r="A1294" s="2">
        <v>42690</v>
      </c>
      <c r="B1294" s="20">
        <v>0.5</v>
      </c>
      <c r="C1294" s="20">
        <v>0.30420000000000003</v>
      </c>
      <c r="D1294" s="20">
        <v>-0.80500000000000005</v>
      </c>
      <c r="E1294" s="20">
        <v>0.55456000000000005</v>
      </c>
      <c r="F1294" s="20">
        <v>0.45679999999999998</v>
      </c>
      <c r="G1294" s="20">
        <v>-0.71</v>
      </c>
      <c r="H1294" s="20">
        <v>0.90871999999999997</v>
      </c>
      <c r="I1294" s="20">
        <v>0.60509999999999997</v>
      </c>
      <c r="J1294" s="20">
        <v>-0.748</v>
      </c>
      <c r="K1294" s="20">
        <v>1.2754400000000001</v>
      </c>
      <c r="L1294" s="20">
        <v>0.73909999999999998</v>
      </c>
      <c r="M1294" s="20">
        <v>-0.70099999999999996</v>
      </c>
      <c r="N1294" s="20">
        <v>1.61178</v>
      </c>
      <c r="O1294" s="20">
        <v>1.0051000000000001</v>
      </c>
      <c r="P1294" s="20">
        <v>-0.63200000000000001</v>
      </c>
      <c r="Q1294" s="20">
        <v>5.8999999999999997E-2</v>
      </c>
      <c r="R1294" s="20">
        <v>-0.11799999999999999</v>
      </c>
      <c r="S1294" s="20">
        <v>1.2774000000000001</v>
      </c>
      <c r="T1294" s="20">
        <v>-0.59099999999999997</v>
      </c>
      <c r="U1294" s="20">
        <v>1.6707000000000001</v>
      </c>
      <c r="V1294" s="20">
        <v>-0.33100000000000002</v>
      </c>
      <c r="W1294" s="20">
        <v>2.0169000000000001</v>
      </c>
      <c r="X1294" s="20">
        <v>-0.13400000000000001</v>
      </c>
      <c r="Y1294" s="20">
        <v>2.2225000000000001</v>
      </c>
      <c r="Z1294" s="20">
        <v>0.29699999999999999</v>
      </c>
      <c r="AA1294" s="20">
        <v>2.9220999999999999</v>
      </c>
      <c r="AB1294" s="20">
        <v>0.91200000000000003</v>
      </c>
    </row>
    <row r="1295" spans="1:28">
      <c r="A1295" s="2">
        <v>42691</v>
      </c>
      <c r="B1295" s="20">
        <v>0.5</v>
      </c>
      <c r="C1295" s="20">
        <v>0.27889999999999998</v>
      </c>
      <c r="D1295" s="20">
        <v>-0.81</v>
      </c>
      <c r="E1295" s="20">
        <v>0.56177999999999995</v>
      </c>
      <c r="F1295" s="20">
        <v>0.42630000000000001</v>
      </c>
      <c r="G1295" s="20">
        <v>-0.71499999999999997</v>
      </c>
      <c r="H1295" s="20">
        <v>0.91122000000000003</v>
      </c>
      <c r="I1295" s="20">
        <v>0.61019999999999996</v>
      </c>
      <c r="J1295" s="20">
        <v>-0.73899999999999999</v>
      </c>
      <c r="K1295" s="20">
        <v>1.2748900000000001</v>
      </c>
      <c r="L1295" s="20">
        <v>0.75949999999999995</v>
      </c>
      <c r="M1295" s="20">
        <v>-0.70499999999999996</v>
      </c>
      <c r="N1295" s="20">
        <v>1.60456</v>
      </c>
      <c r="O1295" s="20">
        <v>1.0461</v>
      </c>
      <c r="P1295" s="20">
        <v>-0.63400000000000001</v>
      </c>
      <c r="Q1295" s="20">
        <v>5.6000000000000001E-2</v>
      </c>
      <c r="R1295" s="20">
        <v>-0.121</v>
      </c>
      <c r="S1295" s="20">
        <v>1.3232999999999999</v>
      </c>
      <c r="T1295" s="20">
        <v>-0.59899999999999998</v>
      </c>
      <c r="U1295" s="20">
        <v>1.7362</v>
      </c>
      <c r="V1295" s="20">
        <v>-0.34300000000000003</v>
      </c>
      <c r="W1295" s="20">
        <v>2.0910000000000002</v>
      </c>
      <c r="X1295" s="20">
        <v>-0.14899999999999999</v>
      </c>
      <c r="Y1295" s="20">
        <v>2.3026</v>
      </c>
      <c r="Z1295" s="20">
        <v>0.27900000000000003</v>
      </c>
      <c r="AA1295" s="20">
        <v>3.0116999999999998</v>
      </c>
      <c r="AB1295" s="20">
        <v>0.89600000000000002</v>
      </c>
    </row>
    <row r="1296" spans="1:28">
      <c r="A1296" s="2">
        <v>42692</v>
      </c>
      <c r="B1296" s="20">
        <v>0.5</v>
      </c>
      <c r="C1296" s="20">
        <v>0.27379999999999999</v>
      </c>
      <c r="D1296" s="20">
        <v>-0.79200000000000004</v>
      </c>
      <c r="E1296" s="20">
        <v>0.56599999999999995</v>
      </c>
      <c r="F1296" s="20">
        <v>0.43130000000000002</v>
      </c>
      <c r="G1296" s="20">
        <v>-0.745</v>
      </c>
      <c r="H1296" s="20">
        <v>0.91622000000000003</v>
      </c>
      <c r="I1296" s="20">
        <v>0.60499999999999998</v>
      </c>
      <c r="J1296" s="20">
        <v>-0.75</v>
      </c>
      <c r="K1296" s="20">
        <v>1.2793300000000001</v>
      </c>
      <c r="L1296" s="20">
        <v>0.75439999999999996</v>
      </c>
      <c r="M1296" s="20">
        <v>-0.73799999999999999</v>
      </c>
      <c r="N1296" s="20">
        <v>1.6206700000000001</v>
      </c>
      <c r="O1296" s="20">
        <v>1.0678000000000001</v>
      </c>
      <c r="P1296" s="20">
        <v>-0.66800000000000004</v>
      </c>
      <c r="Q1296" s="20">
        <v>4.7E-2</v>
      </c>
      <c r="R1296" s="20">
        <v>-0.14499999999999999</v>
      </c>
      <c r="S1296" s="20">
        <v>1.3565</v>
      </c>
      <c r="T1296" s="20">
        <v>-0.629</v>
      </c>
      <c r="U1296" s="20">
        <v>1.7974999999999999</v>
      </c>
      <c r="V1296" s="20">
        <v>-0.36499999999999999</v>
      </c>
      <c r="W1296" s="20">
        <v>2.1558999999999999</v>
      </c>
      <c r="X1296" s="20">
        <v>-0.16800000000000001</v>
      </c>
      <c r="Y1296" s="20">
        <v>2.3548</v>
      </c>
      <c r="Z1296" s="20">
        <v>0.27200000000000002</v>
      </c>
      <c r="AA1296" s="20">
        <v>3.0295999999999998</v>
      </c>
      <c r="AB1296" s="20">
        <v>0.9</v>
      </c>
    </row>
    <row r="1297" spans="1:28">
      <c r="A1297" s="2">
        <v>42695</v>
      </c>
      <c r="B1297" s="20">
        <v>0.5</v>
      </c>
      <c r="C1297" s="20">
        <v>0.2586</v>
      </c>
      <c r="D1297" s="20">
        <v>-0.78400000000000003</v>
      </c>
      <c r="E1297" s="20">
        <v>0.56777999999999995</v>
      </c>
      <c r="F1297" s="20">
        <v>0.43130000000000002</v>
      </c>
      <c r="G1297" s="20">
        <v>-0.74199999999999999</v>
      </c>
      <c r="H1297" s="20">
        <v>0.91983000000000004</v>
      </c>
      <c r="I1297" s="20">
        <v>0.58460000000000001</v>
      </c>
      <c r="J1297" s="20">
        <v>-0.749</v>
      </c>
      <c r="K1297" s="20">
        <v>1.27433</v>
      </c>
      <c r="L1297" s="20">
        <v>0.75949999999999995</v>
      </c>
      <c r="M1297" s="20">
        <v>-0.748</v>
      </c>
      <c r="N1297" s="20">
        <v>1.6228899999999999</v>
      </c>
      <c r="O1297" s="20">
        <v>1.0683</v>
      </c>
      <c r="P1297" s="20">
        <v>-0.68200000000000005</v>
      </c>
      <c r="Q1297" s="20">
        <v>5.1999999999999998E-2</v>
      </c>
      <c r="R1297" s="20">
        <v>-0.152</v>
      </c>
      <c r="S1297" s="20">
        <v>1.3407</v>
      </c>
      <c r="T1297" s="20">
        <v>-0.64100000000000001</v>
      </c>
      <c r="U1297" s="20">
        <v>1.7690999999999999</v>
      </c>
      <c r="V1297" s="20">
        <v>-0.37</v>
      </c>
      <c r="W1297" s="20">
        <v>2.109</v>
      </c>
      <c r="X1297" s="20">
        <v>-0.16800000000000001</v>
      </c>
      <c r="Y1297" s="20">
        <v>2.3153999999999999</v>
      </c>
      <c r="Z1297" s="20">
        <v>0.27400000000000002</v>
      </c>
      <c r="AA1297" s="20">
        <v>2.9923999999999999</v>
      </c>
      <c r="AB1297" s="20">
        <v>0.89700000000000002</v>
      </c>
    </row>
    <row r="1298" spans="1:28">
      <c r="A1298" s="2">
        <v>42696</v>
      </c>
      <c r="B1298" s="20">
        <v>0.5</v>
      </c>
      <c r="C1298" s="20">
        <v>0.22819999999999999</v>
      </c>
      <c r="D1298" s="20">
        <v>-0.78900000000000003</v>
      </c>
      <c r="E1298" s="20">
        <v>0.58421999999999996</v>
      </c>
      <c r="F1298" s="20">
        <v>0.48220000000000002</v>
      </c>
      <c r="G1298" s="20">
        <v>-0.755</v>
      </c>
      <c r="H1298" s="20">
        <v>0.92483000000000004</v>
      </c>
      <c r="I1298" s="20">
        <v>0.60509999999999997</v>
      </c>
      <c r="J1298" s="20">
        <v>-0.76</v>
      </c>
      <c r="K1298" s="20">
        <v>1.2782200000000001</v>
      </c>
      <c r="L1298" s="20">
        <v>0.75949999999999995</v>
      </c>
      <c r="M1298" s="20">
        <v>-0.78600000000000003</v>
      </c>
      <c r="N1298" s="20">
        <v>1.6278899999999998</v>
      </c>
      <c r="O1298" s="20">
        <v>1.0871</v>
      </c>
      <c r="P1298" s="20">
        <v>-0.73499999999999999</v>
      </c>
      <c r="Q1298" s="20">
        <v>2.1000000000000001E-2</v>
      </c>
      <c r="R1298" s="20">
        <v>-0.17599999999999999</v>
      </c>
      <c r="S1298" s="20">
        <v>1.3464</v>
      </c>
      <c r="T1298" s="20">
        <v>-0.7</v>
      </c>
      <c r="U1298" s="20">
        <v>1.7762</v>
      </c>
      <c r="V1298" s="20">
        <v>-0.433</v>
      </c>
      <c r="W1298" s="20">
        <v>2.1141000000000001</v>
      </c>
      <c r="X1298" s="20">
        <v>-0.224</v>
      </c>
      <c r="Y1298" s="20">
        <v>2.3119000000000001</v>
      </c>
      <c r="Z1298" s="20">
        <v>0.221</v>
      </c>
      <c r="AA1298" s="20">
        <v>2.9996</v>
      </c>
      <c r="AB1298" s="20">
        <v>0.85</v>
      </c>
    </row>
    <row r="1299" spans="1:28">
      <c r="A1299" s="2">
        <v>42697</v>
      </c>
      <c r="B1299" s="20">
        <v>0.5</v>
      </c>
      <c r="C1299" s="20">
        <v>0.32450000000000001</v>
      </c>
      <c r="D1299" s="20">
        <v>-0.78</v>
      </c>
      <c r="E1299" s="20">
        <v>0.59199999999999997</v>
      </c>
      <c r="F1299" s="20">
        <v>0.49230000000000002</v>
      </c>
      <c r="G1299" s="20">
        <v>-0.76100000000000001</v>
      </c>
      <c r="H1299" s="20">
        <v>0.93010999999999999</v>
      </c>
      <c r="I1299" s="20">
        <v>0.62039999999999995</v>
      </c>
      <c r="J1299" s="20">
        <v>-0.753</v>
      </c>
      <c r="K1299" s="20">
        <v>1.27989</v>
      </c>
      <c r="L1299" s="20">
        <v>0.76970000000000005</v>
      </c>
      <c r="M1299" s="20">
        <v>-0.76900000000000002</v>
      </c>
      <c r="N1299" s="20">
        <v>1.6295600000000001</v>
      </c>
      <c r="O1299" s="20">
        <v>1.1228</v>
      </c>
      <c r="P1299" s="20">
        <v>-0.70199999999999996</v>
      </c>
      <c r="Q1299" s="20">
        <v>0.06</v>
      </c>
      <c r="R1299" s="20">
        <v>-0.13600000000000001</v>
      </c>
      <c r="S1299" s="20">
        <v>1.393</v>
      </c>
      <c r="T1299" s="20">
        <v>-0.67</v>
      </c>
      <c r="U1299" s="20">
        <v>1.8321000000000001</v>
      </c>
      <c r="V1299" s="20">
        <v>-0.39500000000000002</v>
      </c>
      <c r="W1299" s="20">
        <v>2.1616</v>
      </c>
      <c r="X1299" s="20">
        <v>-0.183</v>
      </c>
      <c r="Y1299" s="20">
        <v>2.3498000000000001</v>
      </c>
      <c r="Z1299" s="20">
        <v>0.26200000000000001</v>
      </c>
      <c r="AA1299" s="20">
        <v>3.0207000000000002</v>
      </c>
      <c r="AB1299" s="20">
        <v>0.89400000000000002</v>
      </c>
    </row>
    <row r="1300" spans="1:28">
      <c r="A1300" s="2">
        <v>42698</v>
      </c>
      <c r="B1300" s="20">
        <v>0.5</v>
      </c>
      <c r="C1300" s="20">
        <v>0.32450000000000001</v>
      </c>
      <c r="D1300" s="20">
        <v>-0.8</v>
      </c>
      <c r="E1300" s="20">
        <v>0.60255999999999998</v>
      </c>
      <c r="F1300" s="20">
        <v>0.49230000000000002</v>
      </c>
      <c r="G1300" s="20">
        <v>-0.75900000000000001</v>
      </c>
      <c r="H1300" s="20">
        <v>0.93706</v>
      </c>
      <c r="I1300" s="20">
        <v>0.62039999999999995</v>
      </c>
      <c r="J1300" s="20">
        <v>-0.75800000000000001</v>
      </c>
      <c r="K1300" s="20">
        <v>1.28878</v>
      </c>
      <c r="L1300" s="20">
        <v>0.76970000000000005</v>
      </c>
      <c r="M1300" s="20">
        <v>-0.80300000000000005</v>
      </c>
      <c r="N1300" s="20">
        <v>1.64344</v>
      </c>
      <c r="O1300" s="20">
        <v>1.1228</v>
      </c>
      <c r="P1300" s="20">
        <v>-0.73399999999999999</v>
      </c>
      <c r="Q1300" s="20">
        <v>7.9000000000000001E-2</v>
      </c>
      <c r="R1300" s="20">
        <v>-0.123</v>
      </c>
      <c r="S1300" s="20">
        <v>1.393</v>
      </c>
      <c r="T1300" s="20">
        <v>-0.70199999999999996</v>
      </c>
      <c r="U1300" s="20">
        <v>1.8321000000000001</v>
      </c>
      <c r="V1300" s="20">
        <v>-0.42699999999999999</v>
      </c>
      <c r="W1300" s="20">
        <v>2.1697000000000002</v>
      </c>
      <c r="X1300" s="20">
        <v>-0.19800000000000001</v>
      </c>
      <c r="Y1300" s="20">
        <v>2.3498000000000001</v>
      </c>
      <c r="Z1300" s="20">
        <v>0.25900000000000001</v>
      </c>
      <c r="AA1300" s="20">
        <v>3.0207000000000002</v>
      </c>
      <c r="AB1300" s="20">
        <v>0.91200000000000003</v>
      </c>
    </row>
    <row r="1301" spans="1:28">
      <c r="A1301" s="2">
        <v>42699</v>
      </c>
      <c r="B1301" s="20">
        <v>0.5</v>
      </c>
      <c r="C1301" s="20">
        <v>0.3296</v>
      </c>
      <c r="D1301" s="20">
        <v>-0.78700000000000003</v>
      </c>
      <c r="E1301" s="20">
        <v>0.60589000000000004</v>
      </c>
      <c r="F1301" s="20">
        <v>0.49230000000000002</v>
      </c>
      <c r="G1301" s="20">
        <v>-0.74099999999999999</v>
      </c>
      <c r="H1301" s="20">
        <v>0.93733</v>
      </c>
      <c r="I1301" s="20">
        <v>0.62029999999999996</v>
      </c>
      <c r="J1301" s="20">
        <v>-0.76700000000000002</v>
      </c>
      <c r="K1301" s="20">
        <v>1.28989</v>
      </c>
      <c r="L1301" s="20">
        <v>0.77990000000000004</v>
      </c>
      <c r="M1301" s="20">
        <v>-0.81100000000000005</v>
      </c>
      <c r="N1301" s="20">
        <v>1.6451099999999999</v>
      </c>
      <c r="O1301" s="20">
        <v>1.1168</v>
      </c>
      <c r="P1301" s="20">
        <v>-0.74399999999999999</v>
      </c>
      <c r="Q1301" s="20">
        <v>9.1999999999999998E-2</v>
      </c>
      <c r="R1301" s="20">
        <v>-0.11</v>
      </c>
      <c r="S1301" s="20">
        <v>1.3940999999999999</v>
      </c>
      <c r="T1301" s="20">
        <v>-0.71299999999999997</v>
      </c>
      <c r="U1301" s="20">
        <v>1.8353999999999999</v>
      </c>
      <c r="V1301" s="20">
        <v>-0.433</v>
      </c>
      <c r="W1301" s="20">
        <v>2.1758000000000002</v>
      </c>
      <c r="X1301" s="20">
        <v>-0.20499999999999999</v>
      </c>
      <c r="Y1301" s="20">
        <v>2.3572000000000002</v>
      </c>
      <c r="Z1301" s="20">
        <v>0.24</v>
      </c>
      <c r="AA1301" s="20">
        <v>3.0045000000000002</v>
      </c>
      <c r="AB1301" s="20">
        <v>0.89700000000000002</v>
      </c>
    </row>
    <row r="1302" spans="1:28">
      <c r="A1302" s="2">
        <v>42702</v>
      </c>
      <c r="B1302" s="20">
        <v>0.5</v>
      </c>
      <c r="C1302" s="20">
        <v>0.28899999999999998</v>
      </c>
      <c r="D1302" s="20">
        <v>-0.82299999999999995</v>
      </c>
      <c r="E1302" s="20">
        <v>0.60560999999999998</v>
      </c>
      <c r="F1302" s="20">
        <v>0.46179999999999999</v>
      </c>
      <c r="G1302" s="20">
        <v>-0.76</v>
      </c>
      <c r="H1302" s="20">
        <v>0.93511</v>
      </c>
      <c r="I1302" s="20">
        <v>0.5897</v>
      </c>
      <c r="J1302" s="20">
        <v>-0.77500000000000002</v>
      </c>
      <c r="K1302" s="20">
        <v>1.28989</v>
      </c>
      <c r="L1302" s="20">
        <v>0.76970000000000005</v>
      </c>
      <c r="M1302" s="20">
        <v>-0.81799999999999995</v>
      </c>
      <c r="N1302" s="20">
        <v>1.6412200000000001</v>
      </c>
      <c r="O1302" s="20">
        <v>1.099</v>
      </c>
      <c r="P1302" s="20">
        <v>-0.754</v>
      </c>
      <c r="Q1302" s="20">
        <v>9.9000000000000005E-2</v>
      </c>
      <c r="R1302" s="20">
        <v>-0.10100000000000001</v>
      </c>
      <c r="S1302" s="20">
        <v>1.3591</v>
      </c>
      <c r="T1302" s="20">
        <v>-0.73599999999999999</v>
      </c>
      <c r="U1302" s="20">
        <v>1.7894000000000001</v>
      </c>
      <c r="V1302" s="20">
        <v>-0.46200000000000002</v>
      </c>
      <c r="W1302" s="20">
        <v>2.1202000000000001</v>
      </c>
      <c r="X1302" s="20">
        <v>-0.23699999999999999</v>
      </c>
      <c r="Y1302" s="20">
        <v>2.3124000000000002</v>
      </c>
      <c r="Z1302" s="20">
        <v>0.20499999999999999</v>
      </c>
      <c r="AA1302" s="20">
        <v>2.9755000000000003</v>
      </c>
      <c r="AB1302" s="20">
        <v>0.85299999999999998</v>
      </c>
    </row>
    <row r="1303" spans="1:28">
      <c r="A1303" s="2">
        <v>42703</v>
      </c>
      <c r="B1303" s="20">
        <v>0.5</v>
      </c>
      <c r="C1303" s="20">
        <v>0.24340000000000001</v>
      </c>
      <c r="D1303" s="20">
        <v>-0.81</v>
      </c>
      <c r="E1303" s="20">
        <v>0.61672000000000005</v>
      </c>
      <c r="F1303" s="20">
        <v>0.47710000000000002</v>
      </c>
      <c r="G1303" s="20">
        <v>-0.76400000000000001</v>
      </c>
      <c r="H1303" s="20">
        <v>0.93067</v>
      </c>
      <c r="I1303" s="20">
        <v>0.59489999999999998</v>
      </c>
      <c r="J1303" s="20">
        <v>-0.79400000000000004</v>
      </c>
      <c r="K1303" s="20">
        <v>1.29267</v>
      </c>
      <c r="L1303" s="20">
        <v>0.76449999999999996</v>
      </c>
      <c r="M1303" s="20">
        <v>-0.81499999999999995</v>
      </c>
      <c r="N1303" s="20">
        <v>1.6406700000000001</v>
      </c>
      <c r="O1303" s="20">
        <v>1.0871</v>
      </c>
      <c r="P1303" s="20">
        <v>-0.75</v>
      </c>
      <c r="Q1303" s="20">
        <v>7.0000000000000007E-2</v>
      </c>
      <c r="R1303" s="20">
        <v>-0.1</v>
      </c>
      <c r="S1303" s="20">
        <v>1.3404</v>
      </c>
      <c r="T1303" s="20">
        <v>-0.73099999999999998</v>
      </c>
      <c r="U1303" s="20">
        <v>1.7746</v>
      </c>
      <c r="V1303" s="20">
        <v>-0.45600000000000002</v>
      </c>
      <c r="W1303" s="20">
        <v>2.1032999999999999</v>
      </c>
      <c r="X1303" s="20">
        <v>-0.22700000000000001</v>
      </c>
      <c r="Y1303" s="20">
        <v>2.2909999999999999</v>
      </c>
      <c r="Z1303" s="20">
        <v>0.221</v>
      </c>
      <c r="AA1303" s="20">
        <v>2.9459</v>
      </c>
      <c r="AB1303" s="20">
        <v>0.86799999999999999</v>
      </c>
    </row>
    <row r="1304" spans="1:28">
      <c r="A1304" s="2">
        <v>42704</v>
      </c>
      <c r="B1304" s="20">
        <v>0.5</v>
      </c>
      <c r="C1304" s="20">
        <v>0.36</v>
      </c>
      <c r="D1304" s="20">
        <v>-0.79200000000000004</v>
      </c>
      <c r="E1304" s="20">
        <v>0.62366999999999995</v>
      </c>
      <c r="F1304" s="20">
        <v>0.47710000000000002</v>
      </c>
      <c r="G1304" s="20">
        <v>-0.754</v>
      </c>
      <c r="H1304" s="20">
        <v>0.93416999999999994</v>
      </c>
      <c r="I1304" s="20">
        <v>0.60509999999999997</v>
      </c>
      <c r="J1304" s="20">
        <v>-0.81100000000000005</v>
      </c>
      <c r="K1304" s="20">
        <v>1.28878</v>
      </c>
      <c r="L1304" s="20">
        <v>0.77480000000000004</v>
      </c>
      <c r="M1304" s="20">
        <v>-0.80300000000000005</v>
      </c>
      <c r="N1304" s="20">
        <v>1.639</v>
      </c>
      <c r="O1304" s="20">
        <v>1.113</v>
      </c>
      <c r="P1304" s="20">
        <v>-0.72699999999999998</v>
      </c>
      <c r="Q1304" s="20">
        <v>0.05</v>
      </c>
      <c r="R1304" s="20">
        <v>-0.126</v>
      </c>
      <c r="S1304" s="20">
        <v>1.3925000000000001</v>
      </c>
      <c r="T1304" s="20">
        <v>-0.71099999999999997</v>
      </c>
      <c r="U1304" s="20">
        <v>1.8420000000000001</v>
      </c>
      <c r="V1304" s="20">
        <v>-0.42899999999999999</v>
      </c>
      <c r="W1304" s="20">
        <v>2.1903999999999999</v>
      </c>
      <c r="X1304" s="20">
        <v>-0.185</v>
      </c>
      <c r="Y1304" s="20">
        <v>2.3809</v>
      </c>
      <c r="Z1304" s="20">
        <v>0.27500000000000002</v>
      </c>
      <c r="AA1304" s="20">
        <v>3.0337000000000001</v>
      </c>
      <c r="AB1304" s="20">
        <v>0.94599999999999995</v>
      </c>
    </row>
    <row r="1305" spans="1:28">
      <c r="A1305" s="2">
        <v>42705</v>
      </c>
      <c r="B1305" s="20">
        <v>0.5</v>
      </c>
      <c r="C1305" s="20">
        <v>0.31950000000000001</v>
      </c>
      <c r="D1305" s="20">
        <v>-0.81</v>
      </c>
      <c r="E1305" s="20">
        <v>0.63449999999999995</v>
      </c>
      <c r="F1305" s="20">
        <v>0.46689999999999998</v>
      </c>
      <c r="G1305" s="20">
        <v>-0.84599999999999997</v>
      </c>
      <c r="H1305" s="20">
        <v>0.94167000000000001</v>
      </c>
      <c r="I1305" s="20">
        <v>0.6</v>
      </c>
      <c r="J1305" s="20">
        <v>-0.81599999999999995</v>
      </c>
      <c r="K1305" s="20">
        <v>1.2909999999999999</v>
      </c>
      <c r="L1305" s="20">
        <v>0.77990000000000004</v>
      </c>
      <c r="M1305" s="20">
        <v>-0.79400000000000004</v>
      </c>
      <c r="N1305" s="20">
        <v>1.64344</v>
      </c>
      <c r="O1305" s="20">
        <v>1.147</v>
      </c>
      <c r="P1305" s="20">
        <v>-0.73199999999999998</v>
      </c>
      <c r="Q1305" s="20">
        <v>8.8999999999999996E-2</v>
      </c>
      <c r="R1305" s="20">
        <v>-9.8000000000000004E-2</v>
      </c>
      <c r="S1305" s="20">
        <v>1.4365000000000001</v>
      </c>
      <c r="T1305" s="20">
        <v>-0.69399999999999995</v>
      </c>
      <c r="U1305" s="20">
        <v>1.8982000000000001</v>
      </c>
      <c r="V1305" s="20">
        <v>-0.38200000000000001</v>
      </c>
      <c r="W1305" s="20">
        <v>2.2488000000000001</v>
      </c>
      <c r="X1305" s="20">
        <v>-0.112</v>
      </c>
      <c r="Y1305" s="20">
        <v>2.4481000000000002</v>
      </c>
      <c r="Z1305" s="20">
        <v>0.36899999999999999</v>
      </c>
      <c r="AA1305" s="20">
        <v>3.1084999999999998</v>
      </c>
      <c r="AB1305" s="20">
        <v>1.046</v>
      </c>
    </row>
    <row r="1306" spans="1:28">
      <c r="A1306" s="2">
        <v>42706</v>
      </c>
      <c r="B1306" s="20">
        <v>0.5</v>
      </c>
      <c r="C1306" s="20">
        <v>0.31440000000000001</v>
      </c>
      <c r="D1306" s="20">
        <v>-0.9</v>
      </c>
      <c r="E1306" s="20">
        <v>0.64666999999999997</v>
      </c>
      <c r="F1306" s="20">
        <v>0.46179999999999999</v>
      </c>
      <c r="G1306" s="20">
        <v>-0.81</v>
      </c>
      <c r="H1306" s="20">
        <v>0.94638999999999995</v>
      </c>
      <c r="I1306" s="20">
        <v>0.60499999999999998</v>
      </c>
      <c r="J1306" s="20">
        <v>-0.81399999999999995</v>
      </c>
      <c r="K1306" s="20">
        <v>1.29156</v>
      </c>
      <c r="L1306" s="20">
        <v>0.76959999999999995</v>
      </c>
      <c r="M1306" s="20">
        <v>-0.78600000000000003</v>
      </c>
      <c r="N1306" s="20">
        <v>1.64456</v>
      </c>
      <c r="O1306" s="20">
        <v>1.0956999999999999</v>
      </c>
      <c r="P1306" s="20">
        <v>-0.73499999999999999</v>
      </c>
      <c r="Q1306" s="20">
        <v>4.9000000000000002E-2</v>
      </c>
      <c r="R1306" s="20">
        <v>-0.14099999999999999</v>
      </c>
      <c r="S1306" s="20">
        <v>1.3774999999999999</v>
      </c>
      <c r="T1306" s="20">
        <v>-0.71299999999999997</v>
      </c>
      <c r="U1306" s="20">
        <v>1.8208</v>
      </c>
      <c r="V1306" s="20">
        <v>-0.42299999999999999</v>
      </c>
      <c r="W1306" s="20">
        <v>2.1783000000000001</v>
      </c>
      <c r="X1306" s="20">
        <v>-0.17499999999999999</v>
      </c>
      <c r="Y1306" s="20">
        <v>2.3830999999999998</v>
      </c>
      <c r="Z1306" s="20">
        <v>0.28100000000000003</v>
      </c>
      <c r="AA1306" s="20">
        <v>3.0615000000000001</v>
      </c>
      <c r="AB1306" s="20">
        <v>0.94899999999999995</v>
      </c>
    </row>
    <row r="1307" spans="1:28">
      <c r="A1307" s="2">
        <v>42709</v>
      </c>
      <c r="B1307" s="20">
        <v>0.5</v>
      </c>
      <c r="C1307" s="20">
        <v>0.28899999999999998</v>
      </c>
      <c r="D1307" s="20">
        <v>-0.93</v>
      </c>
      <c r="E1307" s="20">
        <v>0.65193999999999996</v>
      </c>
      <c r="F1307" s="20">
        <v>0.46179999999999999</v>
      </c>
      <c r="G1307" s="20">
        <v>-0.85799999999999998</v>
      </c>
      <c r="H1307" s="20">
        <v>0.94806000000000001</v>
      </c>
      <c r="I1307" s="20">
        <v>0.60499999999999998</v>
      </c>
      <c r="J1307" s="20">
        <v>-0.80400000000000005</v>
      </c>
      <c r="K1307" s="20">
        <v>1.2909999999999999</v>
      </c>
      <c r="L1307" s="20">
        <v>0.79010000000000002</v>
      </c>
      <c r="M1307" s="20">
        <v>-0.755</v>
      </c>
      <c r="N1307" s="20">
        <v>1.6440000000000001</v>
      </c>
      <c r="O1307" s="20">
        <v>1.1197999999999999</v>
      </c>
      <c r="P1307" s="20">
        <v>-0.70399999999999996</v>
      </c>
      <c r="Q1307" s="20">
        <v>0.05</v>
      </c>
      <c r="R1307" s="20">
        <v>-0.14499999999999999</v>
      </c>
      <c r="S1307" s="20">
        <v>1.4025000000000001</v>
      </c>
      <c r="T1307" s="20">
        <v>-0.68400000000000005</v>
      </c>
      <c r="U1307" s="20">
        <v>1.8456000000000001</v>
      </c>
      <c r="V1307" s="20">
        <v>-0.38200000000000001</v>
      </c>
      <c r="W1307" s="20">
        <v>2.1928999999999998</v>
      </c>
      <c r="X1307" s="20">
        <v>-0.128</v>
      </c>
      <c r="Y1307" s="20">
        <v>2.3940999999999999</v>
      </c>
      <c r="Z1307" s="20">
        <v>0.33300000000000002</v>
      </c>
      <c r="AA1307" s="20">
        <v>3.0640000000000001</v>
      </c>
      <c r="AB1307" s="20">
        <v>0.995</v>
      </c>
    </row>
    <row r="1308" spans="1:28">
      <c r="A1308" s="2">
        <v>42710</v>
      </c>
      <c r="B1308" s="20">
        <v>0.5</v>
      </c>
      <c r="C1308" s="20">
        <v>0.3296</v>
      </c>
      <c r="D1308" s="20">
        <v>-0.92</v>
      </c>
      <c r="E1308" s="20">
        <v>0.64888999999999997</v>
      </c>
      <c r="F1308" s="20">
        <v>0.48730000000000001</v>
      </c>
      <c r="G1308" s="20">
        <v>-0.86299999999999999</v>
      </c>
      <c r="H1308" s="20">
        <v>0.95082999999999995</v>
      </c>
      <c r="I1308" s="20">
        <v>0.62039999999999995</v>
      </c>
      <c r="J1308" s="20">
        <v>-0.80600000000000005</v>
      </c>
      <c r="K1308" s="20">
        <v>1.29322</v>
      </c>
      <c r="L1308" s="20">
        <v>0.78500000000000003</v>
      </c>
      <c r="M1308" s="20">
        <v>-0.74299999999999999</v>
      </c>
      <c r="N1308" s="20">
        <v>1.64567</v>
      </c>
      <c r="O1308" s="20">
        <v>1.1139000000000001</v>
      </c>
      <c r="P1308" s="20">
        <v>-0.69299999999999995</v>
      </c>
      <c r="Q1308" s="20">
        <v>-8.0000000000000002E-3</v>
      </c>
      <c r="R1308" s="20">
        <v>-0.21</v>
      </c>
      <c r="S1308" s="20">
        <v>1.3919000000000001</v>
      </c>
      <c r="T1308" s="20">
        <v>-0.66900000000000004</v>
      </c>
      <c r="U1308" s="20">
        <v>1.8340000000000001</v>
      </c>
      <c r="V1308" s="20">
        <v>-0.34300000000000003</v>
      </c>
      <c r="W1308" s="20">
        <v>2.1831999999999998</v>
      </c>
      <c r="X1308" s="20">
        <v>-9.6000000000000002E-2</v>
      </c>
      <c r="Y1308" s="20">
        <v>2.3887</v>
      </c>
      <c r="Z1308" s="20">
        <v>0.373</v>
      </c>
      <c r="AA1308" s="20">
        <v>3.0788000000000002</v>
      </c>
      <c r="AB1308" s="20">
        <v>1.034</v>
      </c>
    </row>
    <row r="1309" spans="1:28">
      <c r="A1309" s="2">
        <v>42711</v>
      </c>
      <c r="B1309" s="20">
        <v>0.5</v>
      </c>
      <c r="C1309" s="20">
        <v>0.36099999999999999</v>
      </c>
      <c r="D1309" s="20">
        <v>-0.98599999999999999</v>
      </c>
      <c r="E1309" s="20">
        <v>0.65417000000000003</v>
      </c>
      <c r="F1309" s="20">
        <v>0.49740000000000001</v>
      </c>
      <c r="G1309" s="20">
        <v>-0.83299999999999996</v>
      </c>
      <c r="H1309" s="20">
        <v>0.95082999999999995</v>
      </c>
      <c r="I1309" s="20">
        <v>0.62039999999999995</v>
      </c>
      <c r="J1309" s="20">
        <v>-0.82099999999999995</v>
      </c>
      <c r="K1309" s="20">
        <v>1.29322</v>
      </c>
      <c r="L1309" s="20">
        <v>0.83150000000000002</v>
      </c>
      <c r="M1309" s="20">
        <v>-0.72299999999999998</v>
      </c>
      <c r="N1309" s="20">
        <v>1.6451099999999999</v>
      </c>
      <c r="O1309" s="20">
        <v>1.0940000000000001</v>
      </c>
      <c r="P1309" s="20">
        <v>-0.66900000000000004</v>
      </c>
      <c r="Q1309" s="20">
        <v>-1.7999999999999999E-2</v>
      </c>
      <c r="R1309" s="20">
        <v>-0.193</v>
      </c>
      <c r="S1309" s="20">
        <v>1.3593999999999999</v>
      </c>
      <c r="T1309" s="20">
        <v>-0.66300000000000003</v>
      </c>
      <c r="U1309" s="20">
        <v>1.7894999999999999</v>
      </c>
      <c r="V1309" s="20">
        <v>-0.36099999999999999</v>
      </c>
      <c r="W1309" s="20">
        <v>2.1371000000000002</v>
      </c>
      <c r="X1309" s="20">
        <v>-0.12</v>
      </c>
      <c r="Y1309" s="20">
        <v>2.3401000000000001</v>
      </c>
      <c r="Z1309" s="20">
        <v>0.34699999999999998</v>
      </c>
      <c r="AA1309" s="20">
        <v>3.0224000000000002</v>
      </c>
      <c r="AB1309" s="20">
        <v>1.02</v>
      </c>
    </row>
    <row r="1310" spans="1:28">
      <c r="A1310" s="2">
        <v>42712</v>
      </c>
      <c r="B1310" s="20">
        <v>0.5</v>
      </c>
      <c r="C1310" s="20">
        <v>0.36609999999999998</v>
      </c>
      <c r="D1310" s="20">
        <v>-0.97699999999999998</v>
      </c>
      <c r="E1310" s="20">
        <v>0.66388999999999998</v>
      </c>
      <c r="F1310" s="20">
        <v>0.50249999999999995</v>
      </c>
      <c r="G1310" s="20">
        <v>-0.85799999999999998</v>
      </c>
      <c r="H1310" s="20">
        <v>0.95306000000000002</v>
      </c>
      <c r="I1310" s="20">
        <v>0.61529999999999996</v>
      </c>
      <c r="J1310" s="20">
        <v>-0.83199999999999996</v>
      </c>
      <c r="K1310" s="20">
        <v>1.29322</v>
      </c>
      <c r="L1310" s="20">
        <v>0.83660000000000001</v>
      </c>
      <c r="M1310" s="20">
        <v>-0.76400000000000001</v>
      </c>
      <c r="N1310" s="20">
        <v>1.64456</v>
      </c>
      <c r="O1310" s="20">
        <v>1.1102000000000001</v>
      </c>
      <c r="P1310" s="20">
        <v>-0.73099999999999998</v>
      </c>
      <c r="Q1310" s="20">
        <v>-0.06</v>
      </c>
      <c r="R1310" s="20">
        <v>-0.218</v>
      </c>
      <c r="S1310" s="20">
        <v>1.3871</v>
      </c>
      <c r="T1310" s="20">
        <v>-0.72199999999999998</v>
      </c>
      <c r="U1310" s="20">
        <v>1.8374000000000001</v>
      </c>
      <c r="V1310" s="20">
        <v>-0.39600000000000002</v>
      </c>
      <c r="W1310" s="20">
        <v>2.1978</v>
      </c>
      <c r="X1310" s="20">
        <v>-0.128</v>
      </c>
      <c r="Y1310" s="20">
        <v>2.4070999999999998</v>
      </c>
      <c r="Z1310" s="20">
        <v>0.38200000000000001</v>
      </c>
      <c r="AA1310" s="20">
        <v>3.1053000000000002</v>
      </c>
      <c r="AB1310" s="20">
        <v>1.125</v>
      </c>
    </row>
    <row r="1311" spans="1:28">
      <c r="A1311" s="2">
        <v>42713</v>
      </c>
      <c r="B1311" s="20">
        <v>0.5</v>
      </c>
      <c r="C1311" s="20">
        <v>0.38129999999999997</v>
      </c>
      <c r="D1311" s="20">
        <v>-0.97399999999999998</v>
      </c>
      <c r="E1311" s="20">
        <v>0.68</v>
      </c>
      <c r="F1311" s="20">
        <v>0.53300000000000003</v>
      </c>
      <c r="G1311" s="20">
        <v>-0.84899999999999998</v>
      </c>
      <c r="H1311" s="20">
        <v>0.95650000000000002</v>
      </c>
      <c r="I1311" s="20">
        <v>0.63049999999999995</v>
      </c>
      <c r="J1311" s="20">
        <v>-0.82699999999999996</v>
      </c>
      <c r="K1311" s="20">
        <v>1.296</v>
      </c>
      <c r="L1311" s="20">
        <v>0.8468</v>
      </c>
      <c r="M1311" s="20">
        <v>-0.76200000000000001</v>
      </c>
      <c r="N1311" s="20">
        <v>1.6484399999999999</v>
      </c>
      <c r="O1311" s="20">
        <v>1.1329</v>
      </c>
      <c r="P1311" s="20">
        <v>-0.753</v>
      </c>
      <c r="Q1311" s="20">
        <v>-9.8000000000000004E-2</v>
      </c>
      <c r="R1311" s="20">
        <v>-0.25600000000000001</v>
      </c>
      <c r="S1311" s="20">
        <v>1.4213</v>
      </c>
      <c r="T1311" s="20">
        <v>-0.747</v>
      </c>
      <c r="U1311" s="20">
        <v>1.8906000000000001</v>
      </c>
      <c r="V1311" s="20">
        <v>-0.44</v>
      </c>
      <c r="W1311" s="20">
        <v>2.2541000000000002</v>
      </c>
      <c r="X1311" s="20">
        <v>-0.16200000000000001</v>
      </c>
      <c r="Y1311" s="20">
        <v>2.4675000000000002</v>
      </c>
      <c r="Z1311" s="20">
        <v>0.36499999999999999</v>
      </c>
      <c r="AA1311" s="20">
        <v>3.1528999999999998</v>
      </c>
      <c r="AB1311" s="20">
        <v>1.167</v>
      </c>
    </row>
    <row r="1312" spans="1:28">
      <c r="A1312" s="2">
        <v>42716</v>
      </c>
      <c r="B1312" s="20">
        <v>0.5</v>
      </c>
      <c r="C1312" s="20">
        <v>0.4017</v>
      </c>
      <c r="D1312" s="20">
        <v>-0.96399999999999997</v>
      </c>
      <c r="E1312" s="20">
        <v>0.69472</v>
      </c>
      <c r="F1312" s="20">
        <v>0.50249999999999995</v>
      </c>
      <c r="G1312" s="20">
        <v>-0.86499999999999999</v>
      </c>
      <c r="H1312" s="20">
        <v>0.95872000000000002</v>
      </c>
      <c r="I1312" s="20">
        <v>0.61519999999999997</v>
      </c>
      <c r="J1312" s="20">
        <v>-0.82699999999999996</v>
      </c>
      <c r="K1312" s="20">
        <v>1.29878</v>
      </c>
      <c r="L1312" s="20">
        <v>0.8468</v>
      </c>
      <c r="M1312" s="20">
        <v>-0.74299999999999999</v>
      </c>
      <c r="N1312" s="20">
        <v>1.65456</v>
      </c>
      <c r="O1312" s="20">
        <v>1.1411</v>
      </c>
      <c r="P1312" s="20">
        <v>-0.74199999999999999</v>
      </c>
      <c r="Q1312" s="20">
        <v>-0.11799999999999999</v>
      </c>
      <c r="R1312" s="20">
        <v>-0.28799999999999998</v>
      </c>
      <c r="S1312" s="20">
        <v>1.4051</v>
      </c>
      <c r="T1312" s="20">
        <v>-0.73099999999999998</v>
      </c>
      <c r="U1312" s="20">
        <v>1.8856999999999999</v>
      </c>
      <c r="V1312" s="20">
        <v>-0.41199999999999998</v>
      </c>
      <c r="W1312" s="20">
        <v>2.2467999999999999</v>
      </c>
      <c r="X1312" s="20">
        <v>-0.13100000000000001</v>
      </c>
      <c r="Y1312" s="20">
        <v>2.4712000000000001</v>
      </c>
      <c r="Z1312" s="20">
        <v>0.39900000000000002</v>
      </c>
      <c r="AA1312" s="20">
        <v>3.1537999999999999</v>
      </c>
      <c r="AB1312" s="20">
        <v>1.2090000000000001</v>
      </c>
    </row>
    <row r="1313" spans="1:28">
      <c r="A1313" s="2">
        <v>42717</v>
      </c>
      <c r="B1313" s="20">
        <v>0.5</v>
      </c>
      <c r="C1313" s="20">
        <v>0.43219999999999997</v>
      </c>
      <c r="D1313" s="20">
        <v>-0.96599999999999997</v>
      </c>
      <c r="E1313" s="20">
        <v>0.70389000000000002</v>
      </c>
      <c r="F1313" s="20">
        <v>0.53300000000000003</v>
      </c>
      <c r="G1313" s="20">
        <v>-0.88500000000000001</v>
      </c>
      <c r="H1313" s="20">
        <v>0.96343999999999996</v>
      </c>
      <c r="I1313" s="20">
        <v>0.65100000000000002</v>
      </c>
      <c r="J1313" s="20">
        <v>-0.83399999999999996</v>
      </c>
      <c r="K1313" s="20">
        <v>1.2982199999999999</v>
      </c>
      <c r="L1313" s="20">
        <v>0.86729999999999996</v>
      </c>
      <c r="M1313" s="20">
        <v>-0.73599999999999999</v>
      </c>
      <c r="N1313" s="20">
        <v>1.6539999999999999</v>
      </c>
      <c r="O1313" s="20">
        <v>1.1636</v>
      </c>
      <c r="P1313" s="20">
        <v>-0.74399999999999999</v>
      </c>
      <c r="Q1313" s="20">
        <v>-0.14299999999999999</v>
      </c>
      <c r="R1313" s="20">
        <v>-0.29799999999999999</v>
      </c>
      <c r="S1313" s="20">
        <v>1.4632000000000001</v>
      </c>
      <c r="T1313" s="20">
        <v>-0.73299999999999998</v>
      </c>
      <c r="U1313" s="20">
        <v>1.9091</v>
      </c>
      <c r="V1313" s="20">
        <v>-0.437</v>
      </c>
      <c r="W1313" s="20">
        <v>2.2541000000000002</v>
      </c>
      <c r="X1313" s="20">
        <v>-0.16600000000000001</v>
      </c>
      <c r="Y1313" s="20">
        <v>2.4712999999999998</v>
      </c>
      <c r="Z1313" s="20">
        <v>0.36</v>
      </c>
      <c r="AA1313" s="20">
        <v>3.1312000000000002</v>
      </c>
      <c r="AB1313" s="20">
        <v>1.1519999999999999</v>
      </c>
    </row>
    <row r="1314" spans="1:28">
      <c r="A1314" s="2">
        <v>42718</v>
      </c>
      <c r="B1314" s="20">
        <v>0.75</v>
      </c>
      <c r="C1314" s="20">
        <v>0.47670000000000001</v>
      </c>
      <c r="D1314" s="20">
        <v>-1.0309999999999999</v>
      </c>
      <c r="E1314" s="20">
        <v>0.70728000000000002</v>
      </c>
      <c r="F1314" s="20">
        <v>0.53300000000000003</v>
      </c>
      <c r="G1314" s="20">
        <v>-0.84899999999999998</v>
      </c>
      <c r="H1314" s="20">
        <v>0.97038999999999997</v>
      </c>
      <c r="I1314" s="20">
        <v>0.65610000000000002</v>
      </c>
      <c r="J1314" s="20">
        <v>-0.83199999999999996</v>
      </c>
      <c r="K1314" s="20">
        <v>1.2982199999999999</v>
      </c>
      <c r="L1314" s="20">
        <v>0.90839999999999999</v>
      </c>
      <c r="M1314" s="20">
        <v>-0.76100000000000001</v>
      </c>
      <c r="N1314" s="20">
        <v>1.65456</v>
      </c>
      <c r="O1314" s="20">
        <v>1.2673000000000001</v>
      </c>
      <c r="P1314" s="20">
        <v>-0.77100000000000002</v>
      </c>
      <c r="Q1314" s="20">
        <v>-0.151</v>
      </c>
      <c r="R1314" s="20">
        <v>-0.28999999999999998</v>
      </c>
      <c r="S1314" s="20">
        <v>1.5810999999999999</v>
      </c>
      <c r="T1314" s="20">
        <v>-0.752</v>
      </c>
      <c r="U1314" s="20">
        <v>2.0478999999999998</v>
      </c>
      <c r="V1314" s="20">
        <v>-0.46899999999999997</v>
      </c>
      <c r="W1314" s="20">
        <v>2.3748</v>
      </c>
      <c r="X1314" s="20">
        <v>-0.20799999999999999</v>
      </c>
      <c r="Y1314" s="20">
        <v>2.5707</v>
      </c>
      <c r="Z1314" s="20">
        <v>0.30099999999999999</v>
      </c>
      <c r="AA1314" s="20">
        <v>3.1798999999999999</v>
      </c>
      <c r="AB1314" s="20">
        <v>1.0680000000000001</v>
      </c>
    </row>
    <row r="1315" spans="1:28">
      <c r="A1315" s="2">
        <v>42719</v>
      </c>
      <c r="B1315" s="20">
        <v>0.75</v>
      </c>
      <c r="C1315" s="20">
        <v>0.45639999999999997</v>
      </c>
      <c r="D1315" s="20">
        <v>-1.103</v>
      </c>
      <c r="E1315" s="20">
        <v>0.73621999999999999</v>
      </c>
      <c r="F1315" s="20">
        <v>0.49740000000000001</v>
      </c>
      <c r="G1315" s="20">
        <v>-0.85399999999999998</v>
      </c>
      <c r="H1315" s="20">
        <v>0.99317</v>
      </c>
      <c r="I1315" s="20">
        <v>0.64080000000000004</v>
      </c>
      <c r="J1315" s="20">
        <v>-0.82899999999999996</v>
      </c>
      <c r="K1315" s="20">
        <v>1.32267</v>
      </c>
      <c r="L1315" s="20">
        <v>0.88780000000000003</v>
      </c>
      <c r="M1315" s="20">
        <v>-0.77800000000000002</v>
      </c>
      <c r="N1315" s="20">
        <v>1.69956</v>
      </c>
      <c r="O1315" s="20">
        <v>1.2738</v>
      </c>
      <c r="P1315" s="20">
        <v>-0.77800000000000002</v>
      </c>
      <c r="Q1315" s="20">
        <v>-0.151</v>
      </c>
      <c r="R1315" s="20">
        <v>-0.27200000000000002</v>
      </c>
      <c r="S1315" s="20">
        <v>1.6135999999999999</v>
      </c>
      <c r="T1315" s="20">
        <v>-0.74199999999999999</v>
      </c>
      <c r="U1315" s="20">
        <v>2.0884</v>
      </c>
      <c r="V1315" s="20">
        <v>-0.443</v>
      </c>
      <c r="W1315" s="20">
        <v>2.4144999999999999</v>
      </c>
      <c r="X1315" s="20">
        <v>-0.157</v>
      </c>
      <c r="Y1315" s="20">
        <v>2.5967000000000002</v>
      </c>
      <c r="Z1315" s="20">
        <v>0.36499999999999999</v>
      </c>
      <c r="AA1315" s="20">
        <v>3.1621999999999999</v>
      </c>
      <c r="AB1315" s="20">
        <v>1.133</v>
      </c>
    </row>
    <row r="1316" spans="1:28">
      <c r="A1316" s="2">
        <v>42720</v>
      </c>
      <c r="B1316" s="20">
        <v>0.75</v>
      </c>
      <c r="C1316" s="20">
        <v>0.45129999999999998</v>
      </c>
      <c r="D1316" s="20">
        <v>-1.014</v>
      </c>
      <c r="E1316" s="20">
        <v>0.73899999999999999</v>
      </c>
      <c r="F1316" s="20">
        <v>0.49230000000000002</v>
      </c>
      <c r="G1316" s="20">
        <v>-0.86299999999999999</v>
      </c>
      <c r="H1316" s="20">
        <v>0.99733000000000005</v>
      </c>
      <c r="I1316" s="20">
        <v>0.63560000000000005</v>
      </c>
      <c r="J1316" s="20">
        <v>-0.84599999999999997</v>
      </c>
      <c r="K1316" s="20">
        <v>1.31989</v>
      </c>
      <c r="L1316" s="20">
        <v>0.88260000000000005</v>
      </c>
      <c r="M1316" s="20">
        <v>-0.81299999999999994</v>
      </c>
      <c r="N1316" s="20">
        <v>1.6934399999999998</v>
      </c>
      <c r="O1316" s="20">
        <v>1.2524</v>
      </c>
      <c r="P1316" s="20">
        <v>-0.79600000000000004</v>
      </c>
      <c r="Q1316" s="20">
        <v>-0.13600000000000001</v>
      </c>
      <c r="R1316" s="20">
        <v>-0.26200000000000001</v>
      </c>
      <c r="S1316" s="20">
        <v>1.5952999999999999</v>
      </c>
      <c r="T1316" s="20">
        <v>-0.75900000000000001</v>
      </c>
      <c r="U1316" s="20">
        <v>2.0653999999999999</v>
      </c>
      <c r="V1316" s="20">
        <v>-0.47099999999999997</v>
      </c>
      <c r="W1316" s="20">
        <v>2.4024000000000001</v>
      </c>
      <c r="X1316" s="20">
        <v>-0.193</v>
      </c>
      <c r="Y1316" s="20">
        <v>2.5916000000000001</v>
      </c>
      <c r="Z1316" s="20">
        <v>0.314</v>
      </c>
      <c r="AA1316" s="20">
        <v>3.1741000000000001</v>
      </c>
      <c r="AB1316" s="20">
        <v>1.05</v>
      </c>
    </row>
    <row r="1317" spans="1:28">
      <c r="A1317" s="2">
        <v>42723</v>
      </c>
      <c r="B1317" s="20">
        <v>0.75</v>
      </c>
      <c r="C1317" s="20">
        <v>0.4259</v>
      </c>
      <c r="D1317" s="20">
        <v>-1.0620000000000001</v>
      </c>
      <c r="E1317" s="20">
        <v>0.74399999999999999</v>
      </c>
      <c r="F1317" s="20">
        <v>0.48720000000000002</v>
      </c>
      <c r="G1317" s="20">
        <v>-0.86399999999999999</v>
      </c>
      <c r="H1317" s="20">
        <v>0.99428000000000005</v>
      </c>
      <c r="I1317" s="20">
        <v>0.61519999999999997</v>
      </c>
      <c r="J1317" s="20">
        <v>-0.84599999999999997</v>
      </c>
      <c r="K1317" s="20">
        <v>1.3176700000000001</v>
      </c>
      <c r="L1317" s="20">
        <v>0.87749999999999995</v>
      </c>
      <c r="M1317" s="20">
        <v>-0.83199999999999996</v>
      </c>
      <c r="N1317" s="20">
        <v>1.6917800000000001</v>
      </c>
      <c r="O1317" s="20">
        <v>1.2221</v>
      </c>
      <c r="P1317" s="20">
        <v>-0.80200000000000005</v>
      </c>
      <c r="Q1317" s="20">
        <v>-0.14199999999999999</v>
      </c>
      <c r="R1317" s="20">
        <v>-0.26100000000000001</v>
      </c>
      <c r="S1317" s="20">
        <v>1.5495999999999999</v>
      </c>
      <c r="T1317" s="20">
        <v>-0.77700000000000002</v>
      </c>
      <c r="U1317" s="20">
        <v>2.0217999999999998</v>
      </c>
      <c r="V1317" s="20">
        <v>-0.51900000000000002</v>
      </c>
      <c r="W1317" s="20">
        <v>2.3479999999999999</v>
      </c>
      <c r="X1317" s="20">
        <v>-0.247</v>
      </c>
      <c r="Y1317" s="20">
        <v>2.5381999999999998</v>
      </c>
      <c r="Z1317" s="20">
        <v>0.247</v>
      </c>
      <c r="AA1317" s="20">
        <v>3.1204000000000001</v>
      </c>
      <c r="AB1317" s="20">
        <v>0.96</v>
      </c>
    </row>
    <row r="1318" spans="1:28">
      <c r="A1318" s="2">
        <v>42724</v>
      </c>
      <c r="B1318" s="20">
        <v>0.75</v>
      </c>
      <c r="C1318" s="20">
        <v>0.43609999999999999</v>
      </c>
      <c r="D1318" s="20">
        <v>-1.016</v>
      </c>
      <c r="E1318" s="20">
        <v>0.749</v>
      </c>
      <c r="F1318" s="20">
        <v>0.50760000000000005</v>
      </c>
      <c r="G1318" s="20">
        <v>-0.85399999999999998</v>
      </c>
      <c r="H1318" s="20">
        <v>0.99621999999999999</v>
      </c>
      <c r="I1318" s="20">
        <v>0.64590000000000003</v>
      </c>
      <c r="J1318" s="20">
        <v>-0.83799999999999997</v>
      </c>
      <c r="K1318" s="20">
        <v>1.3204400000000001</v>
      </c>
      <c r="L1318" s="20">
        <v>0.87749999999999995</v>
      </c>
      <c r="M1318" s="20">
        <v>-0.84299999999999997</v>
      </c>
      <c r="N1318" s="20">
        <v>1.6906699999999999</v>
      </c>
      <c r="O1318" s="20">
        <v>1.2162999999999999</v>
      </c>
      <c r="P1318" s="20">
        <v>-0.78400000000000003</v>
      </c>
      <c r="Q1318" s="20">
        <v>-0.14599999999999999</v>
      </c>
      <c r="R1318" s="20">
        <v>-0.27100000000000002</v>
      </c>
      <c r="S1318" s="20">
        <v>1.5579000000000001</v>
      </c>
      <c r="T1318" s="20">
        <v>-0.755</v>
      </c>
      <c r="U1318" s="20">
        <v>2.0388000000000002</v>
      </c>
      <c r="V1318" s="20">
        <v>-0.49199999999999999</v>
      </c>
      <c r="W1318" s="20">
        <v>2.3628999999999998</v>
      </c>
      <c r="X1318" s="20">
        <v>-0.22</v>
      </c>
      <c r="Y1318" s="20">
        <v>2.5586000000000002</v>
      </c>
      <c r="Z1318" s="20">
        <v>0.26900000000000002</v>
      </c>
      <c r="AA1318" s="20">
        <v>3.1396000000000002</v>
      </c>
      <c r="AB1318" s="20">
        <v>0.98699999999999999</v>
      </c>
    </row>
    <row r="1319" spans="1:28">
      <c r="A1319" s="2">
        <v>42725</v>
      </c>
      <c r="B1319" s="20">
        <v>0.75</v>
      </c>
      <c r="C1319" s="20">
        <v>0.43609999999999999</v>
      </c>
      <c r="D1319" s="20">
        <v>-1.202</v>
      </c>
      <c r="E1319" s="20">
        <v>0.755</v>
      </c>
      <c r="F1319" s="20">
        <v>0.50249999999999995</v>
      </c>
      <c r="G1319" s="20">
        <v>-0.86799999999999999</v>
      </c>
      <c r="H1319" s="20">
        <v>0.99761</v>
      </c>
      <c r="I1319" s="20">
        <v>0.64080000000000004</v>
      </c>
      <c r="J1319" s="20">
        <v>-0.85199999999999998</v>
      </c>
      <c r="K1319" s="20">
        <v>1.3160000000000001</v>
      </c>
      <c r="L1319" s="20">
        <v>0.8569</v>
      </c>
      <c r="M1319" s="20">
        <v>-0.83899999999999997</v>
      </c>
      <c r="N1319" s="20">
        <v>1.68956</v>
      </c>
      <c r="O1319" s="20">
        <v>1.1879</v>
      </c>
      <c r="P1319" s="20">
        <v>-0.79100000000000004</v>
      </c>
      <c r="Q1319" s="20">
        <v>-0.16300000000000001</v>
      </c>
      <c r="R1319" s="20">
        <v>-0.27900000000000003</v>
      </c>
      <c r="S1319" s="20">
        <v>1.5284</v>
      </c>
      <c r="T1319" s="20">
        <v>-0.76100000000000001</v>
      </c>
      <c r="U1319" s="20">
        <v>2.0186999999999999</v>
      </c>
      <c r="V1319" s="20">
        <v>-0.503</v>
      </c>
      <c r="W1319" s="20">
        <v>2.3407</v>
      </c>
      <c r="X1319" s="20">
        <v>-0.23300000000000001</v>
      </c>
      <c r="Y1319" s="20">
        <v>2.5348000000000002</v>
      </c>
      <c r="Z1319" s="20">
        <v>0.247</v>
      </c>
      <c r="AA1319" s="20">
        <v>3.1078999999999999</v>
      </c>
      <c r="AB1319" s="20">
        <v>0.94899999999999995</v>
      </c>
    </row>
    <row r="1320" spans="1:28">
      <c r="A1320" s="2">
        <v>42726</v>
      </c>
      <c r="B1320" s="20">
        <v>0.75</v>
      </c>
      <c r="C1320" s="20">
        <v>0.40060000000000001</v>
      </c>
      <c r="D1320" s="20">
        <v>-1.2709999999999999</v>
      </c>
      <c r="E1320" s="20">
        <v>0.75610999999999995</v>
      </c>
      <c r="F1320" s="20">
        <v>0.50249999999999995</v>
      </c>
      <c r="G1320" s="20">
        <v>-0.879</v>
      </c>
      <c r="H1320" s="20">
        <v>0.99705999999999995</v>
      </c>
      <c r="I1320" s="20">
        <v>0.64590000000000003</v>
      </c>
      <c r="J1320" s="20">
        <v>-0.86299999999999999</v>
      </c>
      <c r="K1320" s="20">
        <v>1.3160000000000001</v>
      </c>
      <c r="L1320" s="20">
        <v>0.8518</v>
      </c>
      <c r="M1320" s="20">
        <v>-0.82</v>
      </c>
      <c r="N1320" s="20">
        <v>1.6878899999999999</v>
      </c>
      <c r="O1320" s="20">
        <v>1.1922999999999999</v>
      </c>
      <c r="P1320" s="20">
        <v>-0.77700000000000002</v>
      </c>
      <c r="Q1320" s="20">
        <v>-0.159</v>
      </c>
      <c r="R1320" s="20">
        <v>-0.27100000000000002</v>
      </c>
      <c r="S1320" s="20">
        <v>1.5392999999999999</v>
      </c>
      <c r="T1320" s="20">
        <v>-0.754</v>
      </c>
      <c r="U1320" s="20">
        <v>2.0339999999999998</v>
      </c>
      <c r="V1320" s="20">
        <v>-0.496</v>
      </c>
      <c r="W1320" s="20">
        <v>2.3532000000000002</v>
      </c>
      <c r="X1320" s="20">
        <v>-0.224</v>
      </c>
      <c r="Y1320" s="20">
        <v>2.5514999999999999</v>
      </c>
      <c r="Z1320" s="20">
        <v>0.26</v>
      </c>
      <c r="AA1320" s="20">
        <v>3.1271</v>
      </c>
      <c r="AB1320" s="20">
        <v>0.96799999999999997</v>
      </c>
    </row>
    <row r="1321" spans="1:28">
      <c r="A1321" s="2">
        <v>42727</v>
      </c>
      <c r="B1321" s="20">
        <v>0.75</v>
      </c>
      <c r="C1321" s="20">
        <v>0.40570000000000001</v>
      </c>
      <c r="D1321" s="20">
        <v>-1.272</v>
      </c>
      <c r="E1321" s="20">
        <v>0.76110999999999995</v>
      </c>
      <c r="F1321" s="20">
        <v>0.50760000000000005</v>
      </c>
      <c r="G1321" s="20">
        <v>-0.86399999999999999</v>
      </c>
      <c r="H1321" s="20">
        <v>0.99705999999999995</v>
      </c>
      <c r="I1321" s="20">
        <v>0.64580000000000004</v>
      </c>
      <c r="J1321" s="20">
        <v>-0.84099999999999997</v>
      </c>
      <c r="K1321" s="20">
        <v>1.31656</v>
      </c>
      <c r="L1321" s="20">
        <v>0.85170000000000001</v>
      </c>
      <c r="M1321" s="20">
        <v>-0.80200000000000005</v>
      </c>
      <c r="N1321" s="20">
        <v>1.68956</v>
      </c>
      <c r="O1321" s="20">
        <v>1.2016</v>
      </c>
      <c r="P1321" s="20">
        <v>-0.78700000000000003</v>
      </c>
      <c r="Q1321" s="20">
        <v>-0.17599999999999999</v>
      </c>
      <c r="R1321" s="20">
        <v>-0.27700000000000002</v>
      </c>
      <c r="S1321" s="20">
        <v>1.5371999999999999</v>
      </c>
      <c r="T1321" s="20">
        <v>-0.77</v>
      </c>
      <c r="U1321" s="20">
        <v>2.0245000000000002</v>
      </c>
      <c r="V1321" s="20">
        <v>-0.52300000000000002</v>
      </c>
      <c r="W1321" s="20">
        <v>2.3386</v>
      </c>
      <c r="X1321" s="20">
        <v>-0.25800000000000001</v>
      </c>
      <c r="Y1321" s="20">
        <v>2.5373000000000001</v>
      </c>
      <c r="Z1321" s="20">
        <v>0.221</v>
      </c>
      <c r="AA1321" s="20">
        <v>3.1137999999999999</v>
      </c>
      <c r="AB1321" s="20">
        <v>0.91800000000000004</v>
      </c>
    </row>
    <row r="1322" spans="1:28">
      <c r="A1322" s="2">
        <v>42730</v>
      </c>
      <c r="B1322" s="20">
        <v>0.75</v>
      </c>
      <c r="C1322" s="20">
        <v>0.40570000000000001</v>
      </c>
      <c r="D1322" s="20">
        <v>-1.272</v>
      </c>
      <c r="E1322" s="20">
        <v>0.76110999999999995</v>
      </c>
      <c r="F1322" s="20">
        <v>0.50760000000000005</v>
      </c>
      <c r="G1322" s="20">
        <v>-0.86399999999999999</v>
      </c>
      <c r="H1322" s="20">
        <v>0.99705999999999995</v>
      </c>
      <c r="I1322" s="20">
        <v>0.64580000000000004</v>
      </c>
      <c r="J1322" s="20">
        <v>-0.84099999999999997</v>
      </c>
      <c r="K1322" s="20">
        <v>1.31656</v>
      </c>
      <c r="L1322" s="20">
        <v>0.85170000000000001</v>
      </c>
      <c r="M1322" s="20">
        <v>-0.80200000000000005</v>
      </c>
      <c r="N1322" s="20">
        <v>1.68956</v>
      </c>
      <c r="O1322" s="20">
        <v>1.2016</v>
      </c>
      <c r="P1322" s="20">
        <v>-0.78800000000000003</v>
      </c>
      <c r="Q1322" s="20">
        <v>-0.17599999999999999</v>
      </c>
      <c r="R1322" s="20">
        <v>-0.27700000000000002</v>
      </c>
      <c r="S1322" s="20">
        <v>1.5371999999999999</v>
      </c>
      <c r="T1322" s="20">
        <v>-0.77</v>
      </c>
      <c r="U1322" s="20">
        <v>2.0245000000000002</v>
      </c>
      <c r="V1322" s="20">
        <v>-0.52300000000000002</v>
      </c>
      <c r="W1322" s="20">
        <v>2.3386</v>
      </c>
      <c r="X1322" s="20">
        <v>-0.25800000000000001</v>
      </c>
      <c r="Y1322" s="20">
        <v>2.5373000000000001</v>
      </c>
      <c r="Z1322" s="20">
        <v>0.221</v>
      </c>
      <c r="AA1322" s="20">
        <v>3.1137999999999999</v>
      </c>
      <c r="AB1322" s="20">
        <v>0.91800000000000004</v>
      </c>
    </row>
    <row r="1323" spans="1:28">
      <c r="A1323" s="2">
        <v>42731</v>
      </c>
      <c r="B1323" s="20">
        <v>0.75</v>
      </c>
      <c r="C1323" s="20">
        <v>0.46139999999999998</v>
      </c>
      <c r="D1323" s="20">
        <v>-1.4950000000000001</v>
      </c>
      <c r="E1323" s="20">
        <v>0.76110999999999995</v>
      </c>
      <c r="F1323" s="20">
        <v>0.51259999999999994</v>
      </c>
      <c r="G1323" s="20">
        <v>-0.82299999999999995</v>
      </c>
      <c r="H1323" s="20">
        <v>0.99705999999999995</v>
      </c>
      <c r="I1323" s="20">
        <v>0.64070000000000005</v>
      </c>
      <c r="J1323" s="20">
        <v>-0.83699999999999997</v>
      </c>
      <c r="K1323" s="20">
        <v>1.31656</v>
      </c>
      <c r="L1323" s="20">
        <v>0.85680000000000001</v>
      </c>
      <c r="M1323" s="20">
        <v>-0.84099999999999997</v>
      </c>
      <c r="N1323" s="20">
        <v>1.68956</v>
      </c>
      <c r="O1323" s="20">
        <v>1.2267000000000001</v>
      </c>
      <c r="P1323" s="20">
        <v>-0.80600000000000005</v>
      </c>
      <c r="Q1323" s="20">
        <v>-0.17699999999999999</v>
      </c>
      <c r="R1323" s="20">
        <v>-0.26900000000000002</v>
      </c>
      <c r="S1323" s="20">
        <v>1.5617000000000001</v>
      </c>
      <c r="T1323" s="20">
        <v>-0.8</v>
      </c>
      <c r="U1323" s="20">
        <v>2.0550000000000002</v>
      </c>
      <c r="V1323" s="20">
        <v>-0.55200000000000005</v>
      </c>
      <c r="W1323" s="20">
        <v>2.3635000000000002</v>
      </c>
      <c r="X1323" s="20">
        <v>-0.28000000000000003</v>
      </c>
      <c r="Y1323" s="20">
        <v>2.5596000000000001</v>
      </c>
      <c r="Z1323" s="20">
        <v>0.20699999999999999</v>
      </c>
      <c r="AA1323" s="20">
        <v>3.133</v>
      </c>
      <c r="AB1323" s="20">
        <v>0.91200000000000003</v>
      </c>
    </row>
    <row r="1324" spans="1:28">
      <c r="A1324" s="2">
        <v>42732</v>
      </c>
      <c r="B1324" s="20">
        <v>0.75</v>
      </c>
      <c r="C1324" s="20">
        <v>0.44119999999999998</v>
      </c>
      <c r="D1324" s="20">
        <v>-1.544</v>
      </c>
      <c r="E1324" s="20">
        <v>0.77</v>
      </c>
      <c r="F1324" s="20">
        <v>0.50760000000000005</v>
      </c>
      <c r="G1324" s="20">
        <v>-0.84099999999999997</v>
      </c>
      <c r="H1324" s="20">
        <v>0.99817</v>
      </c>
      <c r="I1324" s="20">
        <v>0.61019999999999996</v>
      </c>
      <c r="J1324" s="20">
        <v>-0.872</v>
      </c>
      <c r="K1324" s="20">
        <v>1.3176700000000001</v>
      </c>
      <c r="L1324" s="20">
        <v>0.85170000000000001</v>
      </c>
      <c r="M1324" s="20">
        <v>-0.83799999999999997</v>
      </c>
      <c r="N1324" s="20">
        <v>1.69011</v>
      </c>
      <c r="O1324" s="20">
        <v>1.254</v>
      </c>
      <c r="P1324" s="20">
        <v>-0.80600000000000005</v>
      </c>
      <c r="Q1324" s="20">
        <v>-0.19800000000000001</v>
      </c>
      <c r="R1324" s="20">
        <v>-0.311</v>
      </c>
      <c r="S1324" s="20">
        <v>1.5239</v>
      </c>
      <c r="T1324" s="20">
        <v>-0.79500000000000004</v>
      </c>
      <c r="U1324" s="20">
        <v>1.9961</v>
      </c>
      <c r="V1324" s="20">
        <v>-0.54700000000000004</v>
      </c>
      <c r="W1324" s="20">
        <v>2.3115000000000001</v>
      </c>
      <c r="X1324" s="20">
        <v>-0.28399999999999997</v>
      </c>
      <c r="Y1324" s="20">
        <v>2.508</v>
      </c>
      <c r="Z1324" s="20">
        <v>0.19500000000000001</v>
      </c>
      <c r="AA1324" s="20">
        <v>3.0931000000000002</v>
      </c>
      <c r="AB1324" s="20">
        <v>0.90900000000000003</v>
      </c>
    </row>
    <row r="1325" spans="1:28">
      <c r="A1325" s="2">
        <v>42733</v>
      </c>
      <c r="B1325" s="20">
        <v>0.75</v>
      </c>
      <c r="C1325" s="20">
        <v>0.36</v>
      </c>
      <c r="D1325" s="20">
        <v>-1.4990000000000001</v>
      </c>
      <c r="E1325" s="20">
        <v>0.77110999999999996</v>
      </c>
      <c r="F1325" s="20">
        <v>0.4466</v>
      </c>
      <c r="G1325" s="20">
        <v>-0.82299999999999995</v>
      </c>
      <c r="H1325" s="20">
        <v>0.99789000000000005</v>
      </c>
      <c r="I1325" s="20">
        <v>0.60509999999999997</v>
      </c>
      <c r="J1325" s="20">
        <v>-0.90700000000000003</v>
      </c>
      <c r="K1325" s="20">
        <v>1.3176700000000001</v>
      </c>
      <c r="L1325" s="20">
        <v>0.81579999999999997</v>
      </c>
      <c r="M1325" s="20">
        <v>-0.83099999999999996</v>
      </c>
      <c r="N1325" s="20">
        <v>1.68733</v>
      </c>
      <c r="O1325" s="20">
        <v>1.2121999999999999</v>
      </c>
      <c r="P1325" s="20">
        <v>-0.77500000000000002</v>
      </c>
      <c r="Q1325" s="20">
        <v>-0.19500000000000001</v>
      </c>
      <c r="R1325" s="20">
        <v>-0.313</v>
      </c>
      <c r="S1325" s="20">
        <v>1.4697</v>
      </c>
      <c r="T1325" s="20">
        <v>-0.77200000000000002</v>
      </c>
      <c r="U1325" s="20">
        <v>1.9538</v>
      </c>
      <c r="V1325" s="20">
        <v>-0.54600000000000004</v>
      </c>
      <c r="W1325" s="20">
        <v>2.2721</v>
      </c>
      <c r="X1325" s="20">
        <v>-0.28699999999999998</v>
      </c>
      <c r="Y1325" s="20">
        <v>2.4750000000000001</v>
      </c>
      <c r="Z1325" s="20">
        <v>0.17499999999999999</v>
      </c>
      <c r="AA1325" s="20">
        <v>3.0790000000000002</v>
      </c>
      <c r="AB1325" s="20">
        <v>0.879</v>
      </c>
    </row>
    <row r="1326" spans="1:28">
      <c r="A1326" s="2">
        <v>42734</v>
      </c>
      <c r="B1326" s="20">
        <v>0.75</v>
      </c>
      <c r="C1326" s="20">
        <v>0.4158</v>
      </c>
      <c r="D1326" s="20">
        <v>-1.552</v>
      </c>
      <c r="E1326" s="20">
        <v>0.77166999999999997</v>
      </c>
      <c r="F1326" s="20">
        <v>0.49740000000000001</v>
      </c>
      <c r="G1326" s="20">
        <v>-0.85199999999999998</v>
      </c>
      <c r="H1326" s="20">
        <v>0.99789000000000005</v>
      </c>
      <c r="I1326" s="20">
        <v>0.61009999999999998</v>
      </c>
      <c r="J1326" s="20">
        <v>-0.874</v>
      </c>
      <c r="K1326" s="20">
        <v>1.3176700000000001</v>
      </c>
      <c r="L1326" s="20">
        <v>0.81059999999999999</v>
      </c>
      <c r="M1326" s="20">
        <v>-0.80100000000000005</v>
      </c>
      <c r="N1326" s="20">
        <v>1.68567</v>
      </c>
      <c r="O1326" s="20">
        <v>1.1882999999999999</v>
      </c>
      <c r="P1326" s="20">
        <v>-0.76600000000000001</v>
      </c>
      <c r="Q1326" s="20">
        <v>-0.191</v>
      </c>
      <c r="R1326" s="20">
        <v>-0.30499999999999999</v>
      </c>
      <c r="S1326" s="20">
        <v>1.4510000000000001</v>
      </c>
      <c r="T1326" s="20">
        <v>-0.78100000000000003</v>
      </c>
      <c r="U1326" s="20">
        <v>1.9274</v>
      </c>
      <c r="V1326" s="20">
        <v>-0.53200000000000003</v>
      </c>
      <c r="W1326" s="20">
        <v>2.2450999999999999</v>
      </c>
      <c r="X1326" s="20">
        <v>-0.27400000000000002</v>
      </c>
      <c r="Y1326" s="20">
        <v>2.4443000000000001</v>
      </c>
      <c r="Z1326" s="20">
        <v>0.20799999999999999</v>
      </c>
      <c r="AA1326" s="20">
        <v>3.0651000000000002</v>
      </c>
      <c r="AB1326" s="20">
        <v>0.94299999999999995</v>
      </c>
    </row>
    <row r="1327" spans="1:28">
      <c r="A1327" s="2">
        <v>42737</v>
      </c>
      <c r="B1327" s="20">
        <v>0.75</v>
      </c>
      <c r="C1327" s="20">
        <v>0.4158</v>
      </c>
      <c r="D1327" s="20">
        <v>-1.4910000000000001</v>
      </c>
      <c r="E1327" s="20">
        <v>0.77166999999999997</v>
      </c>
      <c r="F1327" s="20">
        <v>0.49740000000000001</v>
      </c>
      <c r="G1327" s="20">
        <v>-0.95199999999999996</v>
      </c>
      <c r="H1327" s="20">
        <v>0.99789000000000005</v>
      </c>
      <c r="I1327" s="20">
        <v>0.61009999999999998</v>
      </c>
      <c r="J1327" s="20">
        <v>-0.92200000000000004</v>
      </c>
      <c r="K1327" s="20">
        <v>1.3176700000000001</v>
      </c>
      <c r="L1327" s="20">
        <v>0.81059999999999999</v>
      </c>
      <c r="M1327" s="20">
        <v>-0.77400000000000002</v>
      </c>
      <c r="N1327" s="20">
        <v>1.68567</v>
      </c>
      <c r="O1327" s="20">
        <v>1.1882999999999999</v>
      </c>
      <c r="P1327" s="20">
        <v>-0.76900000000000002</v>
      </c>
      <c r="Q1327" s="20">
        <v>-0.188</v>
      </c>
      <c r="R1327" s="20">
        <v>-0.35599999999999998</v>
      </c>
      <c r="S1327" s="20">
        <v>1.4510000000000001</v>
      </c>
      <c r="T1327" s="20">
        <v>-0.78400000000000003</v>
      </c>
      <c r="U1327" s="20">
        <v>1.9274</v>
      </c>
      <c r="V1327" s="20">
        <v>-0.54800000000000004</v>
      </c>
      <c r="W1327" s="20">
        <v>2.2450999999999999</v>
      </c>
      <c r="X1327" s="20">
        <v>-0.28999999999999998</v>
      </c>
      <c r="Y1327" s="20">
        <v>2.4443000000000001</v>
      </c>
      <c r="Z1327" s="20">
        <v>0.189</v>
      </c>
      <c r="AA1327" s="20">
        <v>3.0651000000000002</v>
      </c>
      <c r="AB1327" s="20">
        <v>0.93200000000000005</v>
      </c>
    </row>
    <row r="1328" spans="1:28">
      <c r="A1328" s="2">
        <v>42738</v>
      </c>
      <c r="B1328" s="20">
        <v>0.75</v>
      </c>
      <c r="C1328" s="20">
        <v>0.43609999999999999</v>
      </c>
      <c r="D1328" s="20">
        <v>-1.17</v>
      </c>
      <c r="E1328" s="20">
        <v>0.77332999999999996</v>
      </c>
      <c r="F1328" s="20">
        <v>0.48720000000000002</v>
      </c>
      <c r="G1328" s="20">
        <v>-0.90300000000000002</v>
      </c>
      <c r="H1328" s="20">
        <v>0.99872000000000005</v>
      </c>
      <c r="I1328" s="20">
        <v>0.61519999999999997</v>
      </c>
      <c r="J1328" s="20">
        <v>-0.91600000000000004</v>
      </c>
      <c r="K1328" s="20">
        <v>1.3176700000000001</v>
      </c>
      <c r="L1328" s="20">
        <v>0.82599999999999996</v>
      </c>
      <c r="M1328" s="20">
        <v>-0.79600000000000004</v>
      </c>
      <c r="N1328" s="20">
        <v>1.6890000000000001</v>
      </c>
      <c r="O1328" s="20">
        <v>1.2141</v>
      </c>
      <c r="P1328" s="20">
        <v>-0.77800000000000002</v>
      </c>
      <c r="Q1328" s="20">
        <v>-0.17399999999999999</v>
      </c>
      <c r="R1328" s="20">
        <v>-0.33700000000000002</v>
      </c>
      <c r="S1328" s="20">
        <v>1.4782999999999999</v>
      </c>
      <c r="T1328" s="20">
        <v>-0.76600000000000001</v>
      </c>
      <c r="U1328" s="20">
        <v>1.9422000000000001</v>
      </c>
      <c r="V1328" s="20">
        <v>-0.51400000000000001</v>
      </c>
      <c r="W1328" s="20">
        <v>2.2572999999999999</v>
      </c>
      <c r="X1328" s="20">
        <v>-0.23100000000000001</v>
      </c>
      <c r="Y1328" s="20">
        <v>2.4443999999999999</v>
      </c>
      <c r="Z1328" s="20">
        <v>0.26400000000000001</v>
      </c>
      <c r="AA1328" s="20">
        <v>3.0461999999999998</v>
      </c>
      <c r="AB1328" s="20">
        <v>1.01</v>
      </c>
    </row>
    <row r="1329" spans="1:28">
      <c r="A1329" s="2">
        <v>42739</v>
      </c>
      <c r="B1329" s="20">
        <v>0.75</v>
      </c>
      <c r="C1329" s="20">
        <v>0.48309999999999997</v>
      </c>
      <c r="D1329" s="20">
        <v>-1.1160000000000001</v>
      </c>
      <c r="E1329" s="20">
        <v>0.76556000000000002</v>
      </c>
      <c r="F1329" s="20">
        <v>0.52790000000000004</v>
      </c>
      <c r="G1329" s="20">
        <v>-0.91500000000000004</v>
      </c>
      <c r="H1329" s="20">
        <v>1.0051099999999999</v>
      </c>
      <c r="I1329" s="20">
        <v>0.62039999999999995</v>
      </c>
      <c r="J1329" s="20">
        <v>-0.90700000000000003</v>
      </c>
      <c r="K1329" s="20">
        <v>1.3215600000000001</v>
      </c>
      <c r="L1329" s="20">
        <v>0.86229999999999996</v>
      </c>
      <c r="M1329" s="20">
        <v>-0.78700000000000003</v>
      </c>
      <c r="N1329" s="20">
        <v>1.6890000000000001</v>
      </c>
      <c r="O1329" s="20">
        <v>1.214</v>
      </c>
      <c r="P1329" s="20">
        <v>-0.77300000000000002</v>
      </c>
      <c r="Q1329" s="20">
        <v>-0.16600000000000001</v>
      </c>
      <c r="R1329" s="20">
        <v>-0.29499999999999998</v>
      </c>
      <c r="S1329" s="20">
        <v>1.4757</v>
      </c>
      <c r="T1329" s="20">
        <v>-0.76600000000000001</v>
      </c>
      <c r="U1329" s="20">
        <v>1.9306000000000001</v>
      </c>
      <c r="V1329" s="20">
        <v>-0.51600000000000001</v>
      </c>
      <c r="W1329" s="20">
        <v>2.25</v>
      </c>
      <c r="X1329" s="20">
        <v>-0.223</v>
      </c>
      <c r="Y1329" s="20">
        <v>2.4390000000000001</v>
      </c>
      <c r="Z1329" s="20">
        <v>0.27600000000000002</v>
      </c>
      <c r="AA1329" s="20">
        <v>3.0396999999999998</v>
      </c>
      <c r="AB1329" s="20">
        <v>1.0449999999999999</v>
      </c>
    </row>
    <row r="1330" spans="1:28">
      <c r="A1330" s="2">
        <v>42740</v>
      </c>
      <c r="B1330" s="20">
        <v>0.75</v>
      </c>
      <c r="C1330" s="20">
        <v>0.48820000000000002</v>
      </c>
      <c r="D1330" s="20">
        <v>-1.26</v>
      </c>
      <c r="E1330" s="20">
        <v>0.76556000000000002</v>
      </c>
      <c r="F1330" s="20">
        <v>0.51270000000000004</v>
      </c>
      <c r="G1330" s="20">
        <v>-0.82399999999999995</v>
      </c>
      <c r="H1330" s="20">
        <v>1.00928</v>
      </c>
      <c r="I1330" s="20">
        <v>0.60509999999999997</v>
      </c>
      <c r="J1330" s="20">
        <v>-0.90100000000000002</v>
      </c>
      <c r="K1330" s="20">
        <v>1.321</v>
      </c>
      <c r="L1330" s="20">
        <v>0.82120000000000004</v>
      </c>
      <c r="M1330" s="20">
        <v>-0.74299999999999999</v>
      </c>
      <c r="N1330" s="20">
        <v>1.6890000000000001</v>
      </c>
      <c r="O1330" s="20">
        <v>1.1620999999999999</v>
      </c>
      <c r="P1330" s="20">
        <v>-0.73199999999999998</v>
      </c>
      <c r="Q1330" s="20">
        <v>-9.9000000000000005E-2</v>
      </c>
      <c r="R1330" s="20">
        <v>-0.26200000000000001</v>
      </c>
      <c r="S1330" s="20">
        <v>1.4049</v>
      </c>
      <c r="T1330" s="20">
        <v>-0.72899999999999998</v>
      </c>
      <c r="U1330" s="20">
        <v>1.8433999999999999</v>
      </c>
      <c r="V1330" s="20">
        <v>-0.5</v>
      </c>
      <c r="W1330" s="20">
        <v>2.1531000000000002</v>
      </c>
      <c r="X1330" s="20">
        <v>-0.23</v>
      </c>
      <c r="Y1330" s="20">
        <v>2.3443000000000001</v>
      </c>
      <c r="Z1330" s="20">
        <v>0.24299999999999999</v>
      </c>
      <c r="AA1330" s="20">
        <v>2.9443999999999999</v>
      </c>
      <c r="AB1330" s="20">
        <v>0.99099999999999999</v>
      </c>
    </row>
    <row r="1331" spans="1:28">
      <c r="A1331" s="2">
        <v>42741</v>
      </c>
      <c r="B1331" s="20">
        <v>0.75</v>
      </c>
      <c r="C1331" s="20">
        <v>0.49830000000000002</v>
      </c>
      <c r="D1331" s="20">
        <v>-1.26</v>
      </c>
      <c r="E1331" s="20">
        <v>0.76332999999999995</v>
      </c>
      <c r="F1331" s="20">
        <v>0.51259999999999994</v>
      </c>
      <c r="G1331" s="20">
        <v>-0.90600000000000003</v>
      </c>
      <c r="H1331" s="20">
        <v>1.0101100000000001</v>
      </c>
      <c r="I1331" s="20">
        <v>0.60499999999999998</v>
      </c>
      <c r="J1331" s="20">
        <v>-0.92900000000000005</v>
      </c>
      <c r="K1331" s="20">
        <v>1.32433</v>
      </c>
      <c r="L1331" s="20">
        <v>0.83140000000000003</v>
      </c>
      <c r="M1331" s="20">
        <v>-0.71699999999999997</v>
      </c>
      <c r="N1331" s="20">
        <v>1.6845599999999998</v>
      </c>
      <c r="O1331" s="20">
        <v>1.2098</v>
      </c>
      <c r="P1331" s="20">
        <v>-0.72299999999999998</v>
      </c>
      <c r="Q1331" s="20">
        <v>-7.3999999999999996E-2</v>
      </c>
      <c r="R1331" s="20">
        <v>-0.25600000000000001</v>
      </c>
      <c r="S1331" s="20">
        <v>1.4815</v>
      </c>
      <c r="T1331" s="20">
        <v>-0.71699999999999997</v>
      </c>
      <c r="U1331" s="20">
        <v>1.9239000000000002</v>
      </c>
      <c r="V1331" s="20">
        <v>-0.46899999999999997</v>
      </c>
      <c r="W1331" s="20">
        <v>2.2281</v>
      </c>
      <c r="X1331" s="20">
        <v>-0.188</v>
      </c>
      <c r="Y1331" s="20">
        <v>2.4192999999999998</v>
      </c>
      <c r="Z1331" s="20">
        <v>0.29799999999999999</v>
      </c>
      <c r="AA1331" s="20">
        <v>3.0087999999999999</v>
      </c>
      <c r="AB1331" s="20">
        <v>1.0629999999999999</v>
      </c>
    </row>
    <row r="1332" spans="1:28">
      <c r="A1332" s="2">
        <v>42744</v>
      </c>
      <c r="B1332" s="20">
        <v>0.75</v>
      </c>
      <c r="C1332" s="20">
        <v>0.49320000000000003</v>
      </c>
      <c r="D1332" s="20">
        <v>-1.26</v>
      </c>
      <c r="E1332" s="20">
        <v>0.76332999999999995</v>
      </c>
      <c r="F1332" s="20">
        <v>0.49740000000000001</v>
      </c>
      <c r="G1332" s="20">
        <v>-0.93400000000000005</v>
      </c>
      <c r="H1332" s="20">
        <v>1.0148299999999999</v>
      </c>
      <c r="I1332" s="20">
        <v>0.57440000000000002</v>
      </c>
      <c r="J1332" s="20">
        <v>-0.93700000000000006</v>
      </c>
      <c r="K1332" s="20">
        <v>1.3315600000000001</v>
      </c>
      <c r="L1332" s="20">
        <v>0.80569999999999997</v>
      </c>
      <c r="M1332" s="20">
        <v>-0.68799999999999994</v>
      </c>
      <c r="N1332" s="20">
        <v>1.7006700000000001</v>
      </c>
      <c r="O1332" s="20">
        <v>1.1816</v>
      </c>
      <c r="P1332" s="20">
        <v>-0.73299999999999998</v>
      </c>
      <c r="Q1332" s="20">
        <v>-9.5000000000000001E-2</v>
      </c>
      <c r="R1332" s="20">
        <v>-0.28000000000000003</v>
      </c>
      <c r="S1332" s="20">
        <v>1.4487000000000001</v>
      </c>
      <c r="T1332" s="20">
        <v>-0.73299999999999998</v>
      </c>
      <c r="U1332" s="20">
        <v>1.8727</v>
      </c>
      <c r="V1332" s="20">
        <v>-0.48499999999999999</v>
      </c>
      <c r="W1332" s="20">
        <v>2.1722999999999999</v>
      </c>
      <c r="X1332" s="20">
        <v>-0.21199999999999999</v>
      </c>
      <c r="Y1332" s="20">
        <v>2.3647</v>
      </c>
      <c r="Z1332" s="20">
        <v>0.27800000000000002</v>
      </c>
      <c r="AA1332" s="20">
        <v>2.9580000000000002</v>
      </c>
      <c r="AB1332" s="20">
        <v>1.054</v>
      </c>
    </row>
    <row r="1333" spans="1:28">
      <c r="A1333" s="2">
        <v>42745</v>
      </c>
      <c r="B1333" s="20">
        <v>0.75</v>
      </c>
      <c r="C1333" s="20">
        <v>0.50339999999999996</v>
      </c>
      <c r="D1333" s="20">
        <v>-0.72</v>
      </c>
      <c r="E1333" s="20">
        <v>0.76500000000000001</v>
      </c>
      <c r="F1333" s="20">
        <v>0.50760000000000005</v>
      </c>
      <c r="G1333" s="20">
        <v>-0.94799999999999995</v>
      </c>
      <c r="H1333" s="20">
        <v>1.01789</v>
      </c>
      <c r="I1333" s="20">
        <v>0.59489999999999998</v>
      </c>
      <c r="J1333" s="20">
        <v>-0.93799999999999994</v>
      </c>
      <c r="K1333" s="20">
        <v>1.33378</v>
      </c>
      <c r="L1333" s="20">
        <v>0.80059999999999998</v>
      </c>
      <c r="M1333" s="20">
        <v>-0.67900000000000005</v>
      </c>
      <c r="N1333" s="20">
        <v>1.7017799999999998</v>
      </c>
      <c r="O1333" s="20">
        <v>1.1856</v>
      </c>
      <c r="P1333" s="20">
        <v>-0.72299999999999998</v>
      </c>
      <c r="Q1333" s="20">
        <v>-9.4E-2</v>
      </c>
      <c r="R1333" s="20">
        <v>-0.28100000000000003</v>
      </c>
      <c r="S1333" s="20">
        <v>1.4433</v>
      </c>
      <c r="T1333" s="20">
        <v>-0.72099999999999997</v>
      </c>
      <c r="U1333" s="20">
        <v>1.8759000000000001</v>
      </c>
      <c r="V1333" s="20">
        <v>-0.47</v>
      </c>
      <c r="W1333" s="20">
        <v>2.1795</v>
      </c>
      <c r="X1333" s="20">
        <v>-0.20499999999999999</v>
      </c>
      <c r="Y1333" s="20">
        <v>2.3757000000000001</v>
      </c>
      <c r="Z1333" s="20">
        <v>0.28499999999999998</v>
      </c>
      <c r="AA1333" s="20">
        <v>2.9676</v>
      </c>
      <c r="AB1333" s="20">
        <v>1.056</v>
      </c>
    </row>
    <row r="1334" spans="1:28">
      <c r="A1334" s="2">
        <v>42746</v>
      </c>
      <c r="B1334" s="20">
        <v>0.75</v>
      </c>
      <c r="C1334" s="20">
        <v>0.497</v>
      </c>
      <c r="D1334" s="20">
        <v>-0.92100000000000004</v>
      </c>
      <c r="E1334" s="20">
        <v>0.76722000000000001</v>
      </c>
      <c r="F1334" s="20">
        <v>0.50760000000000005</v>
      </c>
      <c r="G1334" s="20">
        <v>-0.82299999999999995</v>
      </c>
      <c r="H1334" s="20">
        <v>1.0217799999999999</v>
      </c>
      <c r="I1334" s="20">
        <v>0.59489999999999998</v>
      </c>
      <c r="J1334" s="20">
        <v>-0.93300000000000005</v>
      </c>
      <c r="K1334" s="20">
        <v>1.3346100000000001</v>
      </c>
      <c r="L1334" s="20">
        <v>0.80569999999999997</v>
      </c>
      <c r="M1334" s="20">
        <v>-0.65800000000000003</v>
      </c>
      <c r="N1334" s="20">
        <v>1.70289</v>
      </c>
      <c r="O1334" s="20">
        <v>1.1855</v>
      </c>
      <c r="P1334" s="20">
        <v>-0.71599999999999997</v>
      </c>
      <c r="Q1334" s="20">
        <v>-0.10199999999999999</v>
      </c>
      <c r="R1334" s="20">
        <v>-0.29299999999999998</v>
      </c>
      <c r="S1334" s="20">
        <v>1.4687000000000001</v>
      </c>
      <c r="T1334" s="20">
        <v>-0.71899999999999997</v>
      </c>
      <c r="U1334" s="20">
        <v>1.8841000000000001</v>
      </c>
      <c r="V1334" s="20">
        <v>-0.48</v>
      </c>
      <c r="W1334" s="20">
        <v>2.1842999999999999</v>
      </c>
      <c r="X1334" s="20">
        <v>-0.14099999999999999</v>
      </c>
      <c r="Y1334" s="20">
        <v>2.3721000000000001</v>
      </c>
      <c r="Z1334" s="20">
        <v>0.32800000000000001</v>
      </c>
      <c r="AA1334" s="20">
        <v>2.9556</v>
      </c>
      <c r="AB1334" s="20">
        <v>1.0249999999999999</v>
      </c>
    </row>
    <row r="1335" spans="1:28">
      <c r="A1335" s="2">
        <v>42747</v>
      </c>
      <c r="B1335" s="20">
        <v>0.75</v>
      </c>
      <c r="C1335" s="20">
        <v>0.51219999999999999</v>
      </c>
      <c r="D1335" s="20">
        <v>-0.91700000000000004</v>
      </c>
      <c r="E1335" s="20">
        <v>0.76722000000000001</v>
      </c>
      <c r="F1335" s="20">
        <v>0.51270000000000004</v>
      </c>
      <c r="G1335" s="20">
        <v>-0.873</v>
      </c>
      <c r="H1335" s="20">
        <v>1.0217799999999999</v>
      </c>
      <c r="I1335" s="20">
        <v>0.58979999999999999</v>
      </c>
      <c r="J1335" s="20">
        <v>-0.94099999999999995</v>
      </c>
      <c r="K1335" s="20">
        <v>1.33267</v>
      </c>
      <c r="L1335" s="20">
        <v>0.7954</v>
      </c>
      <c r="M1335" s="20">
        <v>-0.66400000000000003</v>
      </c>
      <c r="N1335" s="20">
        <v>1.6978900000000001</v>
      </c>
      <c r="O1335" s="20">
        <v>1.1733</v>
      </c>
      <c r="P1335" s="20">
        <v>-0.71399999999999997</v>
      </c>
      <c r="Q1335" s="20">
        <v>-8.6999999999999994E-2</v>
      </c>
      <c r="R1335" s="20">
        <v>-0.29299999999999998</v>
      </c>
      <c r="S1335" s="20">
        <v>1.4525999999999999</v>
      </c>
      <c r="T1335" s="20">
        <v>-0.71699999999999997</v>
      </c>
      <c r="U1335" s="20">
        <v>1.8658999999999999</v>
      </c>
      <c r="V1335" s="20">
        <v>-0.48399999999999999</v>
      </c>
      <c r="W1335" s="20">
        <v>2.1698</v>
      </c>
      <c r="X1335" s="20">
        <v>-0.161</v>
      </c>
      <c r="Y1335" s="20">
        <v>2.3631000000000002</v>
      </c>
      <c r="Z1335" s="20">
        <v>0.316</v>
      </c>
      <c r="AA1335" s="20">
        <v>2.9603999999999999</v>
      </c>
      <c r="AB1335" s="20">
        <v>1.036</v>
      </c>
    </row>
    <row r="1336" spans="1:28">
      <c r="A1336" s="2">
        <v>42748</v>
      </c>
      <c r="B1336" s="20">
        <v>0.75</v>
      </c>
      <c r="C1336" s="20">
        <v>0.51219999999999999</v>
      </c>
      <c r="D1336" s="20">
        <v>-0.96099999999999997</v>
      </c>
      <c r="E1336" s="20">
        <v>0.76832999999999996</v>
      </c>
      <c r="F1336" s="20">
        <v>0.52280000000000004</v>
      </c>
      <c r="G1336" s="20">
        <v>-0.83699999999999997</v>
      </c>
      <c r="H1336" s="20">
        <v>1.0231699999999999</v>
      </c>
      <c r="I1336" s="20">
        <v>0.60499999999999998</v>
      </c>
      <c r="J1336" s="20">
        <v>-0.92900000000000005</v>
      </c>
      <c r="K1336" s="20">
        <v>1.3315600000000001</v>
      </c>
      <c r="L1336" s="20">
        <v>0.7954</v>
      </c>
      <c r="M1336" s="20">
        <v>-0.67800000000000005</v>
      </c>
      <c r="N1336" s="20">
        <v>1.6984399999999999</v>
      </c>
      <c r="O1336" s="20">
        <v>1.1931</v>
      </c>
      <c r="P1336" s="20">
        <v>-0.71299999999999997</v>
      </c>
      <c r="Q1336" s="20">
        <v>-0.10299999999999999</v>
      </c>
      <c r="R1336" s="20">
        <v>-0.30299999999999999</v>
      </c>
      <c r="S1336" s="20">
        <v>1.4767000000000001</v>
      </c>
      <c r="T1336" s="20">
        <v>-0.71699999999999997</v>
      </c>
      <c r="U1336" s="20">
        <v>1.897</v>
      </c>
      <c r="V1336" s="20">
        <v>-0.47499999999999998</v>
      </c>
      <c r="W1336" s="20">
        <v>2.2012</v>
      </c>
      <c r="X1336" s="20">
        <v>-0.14599999999999999</v>
      </c>
      <c r="Y1336" s="20">
        <v>2.3963999999999999</v>
      </c>
      <c r="Z1336" s="20">
        <v>0.33800000000000002</v>
      </c>
      <c r="AA1336" s="20">
        <v>2.9885999999999999</v>
      </c>
      <c r="AB1336" s="20">
        <v>1.0940000000000001</v>
      </c>
    </row>
    <row r="1337" spans="1:28">
      <c r="A1337" s="2">
        <v>42751</v>
      </c>
      <c r="B1337" s="20">
        <v>0.75</v>
      </c>
      <c r="C1337" s="20">
        <v>0.51219999999999999</v>
      </c>
      <c r="D1337" s="20">
        <v>-0.95699999999999996</v>
      </c>
      <c r="E1337" s="20">
        <v>0.76778000000000002</v>
      </c>
      <c r="F1337" s="20">
        <v>0.52280000000000004</v>
      </c>
      <c r="G1337" s="20">
        <v>-0.82599999999999996</v>
      </c>
      <c r="H1337" s="20">
        <v>1.02372</v>
      </c>
      <c r="I1337" s="20">
        <v>0.60499999999999998</v>
      </c>
      <c r="J1337" s="20">
        <v>-0.92900000000000005</v>
      </c>
      <c r="K1337" s="20">
        <v>1.33294</v>
      </c>
      <c r="L1337" s="20">
        <v>0.7954</v>
      </c>
      <c r="M1337" s="20">
        <v>-0.69799999999999995</v>
      </c>
      <c r="N1337" s="20">
        <v>1.7017799999999998</v>
      </c>
      <c r="O1337" s="20">
        <v>1.1931</v>
      </c>
      <c r="P1337" s="20">
        <v>-0.73799999999999999</v>
      </c>
      <c r="Q1337" s="20">
        <v>-0.104</v>
      </c>
      <c r="R1337" s="20">
        <v>-0.29399999999999998</v>
      </c>
      <c r="S1337" s="20">
        <v>1.4767000000000001</v>
      </c>
      <c r="T1337" s="20">
        <v>-0.74199999999999999</v>
      </c>
      <c r="U1337" s="20">
        <v>1.897</v>
      </c>
      <c r="V1337" s="20">
        <v>-0.503</v>
      </c>
      <c r="W1337" s="20">
        <v>2.2012</v>
      </c>
      <c r="X1337" s="20">
        <v>-0.16900000000000001</v>
      </c>
      <c r="Y1337" s="20">
        <v>2.3963999999999999</v>
      </c>
      <c r="Z1337" s="20">
        <v>0.32300000000000001</v>
      </c>
      <c r="AA1337" s="20">
        <v>2.9885999999999999</v>
      </c>
      <c r="AB1337" s="20">
        <v>1.073</v>
      </c>
    </row>
    <row r="1338" spans="1:28">
      <c r="A1338" s="2">
        <v>42752</v>
      </c>
      <c r="B1338" s="20">
        <v>0.75</v>
      </c>
      <c r="C1338" s="20">
        <v>0.502</v>
      </c>
      <c r="D1338" s="20">
        <v>-0.92600000000000005</v>
      </c>
      <c r="E1338" s="20">
        <v>0.76944000000000001</v>
      </c>
      <c r="F1338" s="20">
        <v>0.52280000000000004</v>
      </c>
      <c r="G1338" s="20">
        <v>-0.84</v>
      </c>
      <c r="H1338" s="20">
        <v>1.0248299999999999</v>
      </c>
      <c r="I1338" s="20">
        <v>0.59989999999999999</v>
      </c>
      <c r="J1338" s="20">
        <v>-0.93300000000000005</v>
      </c>
      <c r="K1338" s="20">
        <v>1.33239</v>
      </c>
      <c r="L1338" s="20">
        <v>0.78</v>
      </c>
      <c r="M1338" s="20">
        <v>-0.69899999999999995</v>
      </c>
      <c r="N1338" s="20">
        <v>1.7023299999999999</v>
      </c>
      <c r="O1338" s="20">
        <v>1.1524000000000001</v>
      </c>
      <c r="P1338" s="20">
        <v>-0.73099999999999998</v>
      </c>
      <c r="Q1338" s="20">
        <v>-0.109</v>
      </c>
      <c r="R1338" s="20">
        <v>-0.31</v>
      </c>
      <c r="S1338" s="20">
        <v>1.4151</v>
      </c>
      <c r="T1338" s="20">
        <v>-0.73699999999999999</v>
      </c>
      <c r="U1338" s="20">
        <v>1.8191999999999999</v>
      </c>
      <c r="V1338" s="20">
        <v>-0.495</v>
      </c>
      <c r="W1338" s="20">
        <v>2.1284000000000001</v>
      </c>
      <c r="X1338" s="20">
        <v>-0.16600000000000001</v>
      </c>
      <c r="Y1338" s="20">
        <v>2.3252999999999999</v>
      </c>
      <c r="Z1338" s="20">
        <v>0.32100000000000001</v>
      </c>
      <c r="AA1338" s="20">
        <v>2.9317000000000002</v>
      </c>
      <c r="AB1338" s="20">
        <v>1.0629999999999999</v>
      </c>
    </row>
    <row r="1339" spans="1:28">
      <c r="A1339" s="2">
        <v>42753</v>
      </c>
      <c r="B1339" s="20">
        <v>0.75</v>
      </c>
      <c r="C1339" s="20">
        <v>0.45639999999999997</v>
      </c>
      <c r="D1339" s="20">
        <v>-0.93400000000000005</v>
      </c>
      <c r="E1339" s="20">
        <v>0.77666999999999997</v>
      </c>
      <c r="F1339" s="20">
        <v>0.52280000000000004</v>
      </c>
      <c r="G1339" s="20">
        <v>-0.78</v>
      </c>
      <c r="H1339" s="20">
        <v>1.0301100000000001</v>
      </c>
      <c r="I1339" s="20">
        <v>0.61529999999999996</v>
      </c>
      <c r="J1339" s="20">
        <v>-0.92700000000000005</v>
      </c>
      <c r="K1339" s="20">
        <v>1.3385</v>
      </c>
      <c r="L1339" s="20">
        <v>0.80559999999999998</v>
      </c>
      <c r="M1339" s="20">
        <v>-0.67300000000000004</v>
      </c>
      <c r="N1339" s="20">
        <v>1.7103899999999999</v>
      </c>
      <c r="O1339" s="20">
        <v>1.2214</v>
      </c>
      <c r="P1339" s="20">
        <v>-0.71599999999999997</v>
      </c>
      <c r="Q1339" s="20">
        <v>-0.11700000000000001</v>
      </c>
      <c r="R1339" s="20">
        <v>-0.318</v>
      </c>
      <c r="S1339" s="20">
        <v>1.5091000000000001</v>
      </c>
      <c r="T1339" s="20">
        <v>-0.72099999999999997</v>
      </c>
      <c r="U1339" s="20">
        <v>1.9382999999999999</v>
      </c>
      <c r="V1339" s="20">
        <v>-0.46800000000000003</v>
      </c>
      <c r="W1339" s="20">
        <v>2.2475000000000001</v>
      </c>
      <c r="X1339" s="20">
        <v>-0.13300000000000001</v>
      </c>
      <c r="Y1339" s="20">
        <v>2.4295999999999998</v>
      </c>
      <c r="Z1339" s="20">
        <v>0.35499999999999998</v>
      </c>
      <c r="AA1339" s="20">
        <v>3.0129000000000001</v>
      </c>
      <c r="AB1339" s="20">
        <v>1.097</v>
      </c>
    </row>
    <row r="1340" spans="1:28">
      <c r="A1340" s="2">
        <v>42754</v>
      </c>
      <c r="B1340" s="20">
        <v>0.75</v>
      </c>
      <c r="C1340" s="20">
        <v>0.44119999999999998</v>
      </c>
      <c r="D1340" s="20">
        <v>-0.876</v>
      </c>
      <c r="E1340" s="20">
        <v>0.77639000000000002</v>
      </c>
      <c r="F1340" s="20">
        <v>0.50249999999999995</v>
      </c>
      <c r="G1340" s="20">
        <v>-0.78200000000000003</v>
      </c>
      <c r="H1340" s="20">
        <v>1.04122</v>
      </c>
      <c r="I1340" s="20">
        <v>0.61529999999999996</v>
      </c>
      <c r="J1340" s="20">
        <v>-0.92200000000000004</v>
      </c>
      <c r="K1340" s="20">
        <v>1.3515600000000001</v>
      </c>
      <c r="L1340" s="20">
        <v>0.80049999999999999</v>
      </c>
      <c r="M1340" s="20">
        <v>-0.67100000000000004</v>
      </c>
      <c r="N1340" s="20">
        <v>1.72817</v>
      </c>
      <c r="O1340" s="20">
        <v>1.2214</v>
      </c>
      <c r="P1340" s="20">
        <v>-0.70099999999999996</v>
      </c>
      <c r="Q1340" s="20">
        <v>-0.104</v>
      </c>
      <c r="R1340" s="20">
        <v>-0.28499999999999998</v>
      </c>
      <c r="S1340" s="20">
        <v>1.5173000000000001</v>
      </c>
      <c r="T1340" s="20">
        <v>-0.70599999999999996</v>
      </c>
      <c r="U1340" s="20">
        <v>1.9633</v>
      </c>
      <c r="V1340" s="20">
        <v>-0.44800000000000001</v>
      </c>
      <c r="W1340" s="20">
        <v>2.2841</v>
      </c>
      <c r="X1340" s="20">
        <v>-0.113</v>
      </c>
      <c r="Y1340" s="20">
        <v>2.4739</v>
      </c>
      <c r="Z1340" s="20">
        <v>0.379</v>
      </c>
      <c r="AA1340" s="20">
        <v>3.0463</v>
      </c>
      <c r="AB1340" s="20">
        <v>1.135</v>
      </c>
    </row>
    <row r="1341" spans="1:28">
      <c r="A1341" s="2">
        <v>42755</v>
      </c>
      <c r="B1341" s="20">
        <v>0.75</v>
      </c>
      <c r="C1341" s="20">
        <v>0.45129999999999998</v>
      </c>
      <c r="D1341" s="20">
        <v>-0.86699999999999999</v>
      </c>
      <c r="E1341" s="20">
        <v>0.77527999999999997</v>
      </c>
      <c r="F1341" s="20">
        <v>0.49740000000000001</v>
      </c>
      <c r="G1341" s="20">
        <v>-0.72799999999999998</v>
      </c>
      <c r="H1341" s="20">
        <v>1.0434399999999999</v>
      </c>
      <c r="I1341" s="20">
        <v>0.61009999999999998</v>
      </c>
      <c r="J1341" s="20">
        <v>-0.88500000000000001</v>
      </c>
      <c r="K1341" s="20">
        <v>1.35822</v>
      </c>
      <c r="L1341" s="20">
        <v>0.79020000000000001</v>
      </c>
      <c r="M1341" s="20">
        <v>-0.61499999999999999</v>
      </c>
      <c r="N1341" s="20">
        <v>1.73289</v>
      </c>
      <c r="O1341" s="20">
        <v>1.1884999999999999</v>
      </c>
      <c r="P1341" s="20">
        <v>-0.67100000000000004</v>
      </c>
      <c r="Q1341" s="20">
        <v>-0.108</v>
      </c>
      <c r="R1341" s="20">
        <v>-0.29099999999999998</v>
      </c>
      <c r="S1341" s="20">
        <v>1.4853000000000001</v>
      </c>
      <c r="T1341" s="20">
        <v>-0.68</v>
      </c>
      <c r="U1341" s="20">
        <v>1.9365000000000001</v>
      </c>
      <c r="V1341" s="20">
        <v>-0.41399999999999998</v>
      </c>
      <c r="W1341" s="20">
        <v>2.2669999999999999</v>
      </c>
      <c r="X1341" s="20">
        <v>-7.3999999999999996E-2</v>
      </c>
      <c r="Y1341" s="20">
        <v>2.4668000000000001</v>
      </c>
      <c r="Z1341" s="20">
        <v>0.42099999999999999</v>
      </c>
      <c r="AA1341" s="20">
        <v>3.0488</v>
      </c>
      <c r="AB1341" s="20">
        <v>1.1930000000000001</v>
      </c>
    </row>
    <row r="1342" spans="1:28">
      <c r="A1342" s="2">
        <v>42758</v>
      </c>
      <c r="B1342" s="20">
        <v>0.75</v>
      </c>
      <c r="C1342" s="20">
        <v>0.45129999999999998</v>
      </c>
      <c r="D1342" s="20">
        <v>-0.89100000000000001</v>
      </c>
      <c r="E1342" s="20">
        <v>0.77110999999999996</v>
      </c>
      <c r="F1342" s="20">
        <v>0.48720000000000002</v>
      </c>
      <c r="G1342" s="20">
        <v>-0.77900000000000003</v>
      </c>
      <c r="H1342" s="20">
        <v>1.03789</v>
      </c>
      <c r="I1342" s="20">
        <v>0.59989999999999999</v>
      </c>
      <c r="J1342" s="20">
        <v>-0.89200000000000002</v>
      </c>
      <c r="K1342" s="20">
        <v>1.35239</v>
      </c>
      <c r="L1342" s="20">
        <v>0.76449999999999996</v>
      </c>
      <c r="M1342" s="20">
        <v>-0.628</v>
      </c>
      <c r="N1342" s="20">
        <v>1.72122</v>
      </c>
      <c r="O1342" s="20">
        <v>1.1434</v>
      </c>
      <c r="P1342" s="20">
        <v>-0.68500000000000005</v>
      </c>
      <c r="Q1342" s="20">
        <v>-0.114</v>
      </c>
      <c r="R1342" s="20">
        <v>-0.30399999999999999</v>
      </c>
      <c r="S1342" s="20">
        <v>1.4260999999999999</v>
      </c>
      <c r="T1342" s="20">
        <v>-0.69799999999999995</v>
      </c>
      <c r="U1342" s="20">
        <v>1.8633999999999999</v>
      </c>
      <c r="V1342" s="20">
        <v>-0.45200000000000001</v>
      </c>
      <c r="W1342" s="20">
        <v>2.1863999999999999</v>
      </c>
      <c r="X1342" s="20">
        <v>-0.123</v>
      </c>
      <c r="Y1342" s="20">
        <v>2.3971</v>
      </c>
      <c r="Z1342" s="20">
        <v>0.36299999999999999</v>
      </c>
      <c r="AA1342" s="20">
        <v>2.9862000000000002</v>
      </c>
      <c r="AB1342" s="20">
        <v>1.123</v>
      </c>
    </row>
    <row r="1343" spans="1:28">
      <c r="A1343" s="2">
        <v>42759</v>
      </c>
      <c r="B1343" s="20">
        <v>0.75</v>
      </c>
      <c r="C1343" s="20">
        <v>0.45639999999999997</v>
      </c>
      <c r="D1343" s="20">
        <v>-0.88200000000000001</v>
      </c>
      <c r="E1343" s="20">
        <v>0.77332999999999996</v>
      </c>
      <c r="F1343" s="20">
        <v>0.50249999999999995</v>
      </c>
      <c r="G1343" s="20">
        <v>-0.752</v>
      </c>
      <c r="H1343" s="20">
        <v>1.0317799999999999</v>
      </c>
      <c r="I1343" s="20">
        <v>0.60509999999999997</v>
      </c>
      <c r="J1343" s="20">
        <v>-0.89700000000000002</v>
      </c>
      <c r="K1343" s="20">
        <v>1.34572</v>
      </c>
      <c r="L1343" s="20">
        <v>0.77990000000000004</v>
      </c>
      <c r="M1343" s="20">
        <v>-0.624</v>
      </c>
      <c r="N1343" s="20">
        <v>1.70733</v>
      </c>
      <c r="O1343" s="20">
        <v>1.1923999999999999</v>
      </c>
      <c r="P1343" s="20">
        <v>-0.67</v>
      </c>
      <c r="Q1343" s="20">
        <v>-0.111</v>
      </c>
      <c r="R1343" s="20">
        <v>-0.30599999999999999</v>
      </c>
      <c r="S1343" s="20">
        <v>1.4828000000000001</v>
      </c>
      <c r="T1343" s="20">
        <v>-0.68500000000000005</v>
      </c>
      <c r="U1343" s="20">
        <v>1.9331</v>
      </c>
      <c r="V1343" s="20">
        <v>-0.42099999999999999</v>
      </c>
      <c r="W1343" s="20">
        <v>2.2597</v>
      </c>
      <c r="X1343" s="20">
        <v>-8.4000000000000005E-2</v>
      </c>
      <c r="Y1343" s="20">
        <v>2.4651999999999998</v>
      </c>
      <c r="Z1343" s="20">
        <v>0.40799999999999997</v>
      </c>
      <c r="AA1343" s="20">
        <v>3.0489000000000002</v>
      </c>
      <c r="AB1343" s="20">
        <v>1.1599999999999999</v>
      </c>
    </row>
    <row r="1344" spans="1:28">
      <c r="A1344" s="2">
        <v>42760</v>
      </c>
      <c r="B1344" s="20">
        <v>0.75</v>
      </c>
      <c r="C1344" s="20">
        <v>0.46660000000000001</v>
      </c>
      <c r="D1344" s="20">
        <v>-0.86199999999999999</v>
      </c>
      <c r="E1344" s="20">
        <v>0.77610999999999997</v>
      </c>
      <c r="F1344" s="20">
        <v>0.49230000000000002</v>
      </c>
      <c r="G1344" s="20">
        <v>-0.752</v>
      </c>
      <c r="H1344" s="20">
        <v>1.0373300000000001</v>
      </c>
      <c r="I1344" s="20">
        <v>0.60509999999999997</v>
      </c>
      <c r="J1344" s="20">
        <v>-0.86599999999999999</v>
      </c>
      <c r="K1344" s="20">
        <v>1.35683</v>
      </c>
      <c r="L1344" s="20">
        <v>0.78500000000000003</v>
      </c>
      <c r="M1344" s="20">
        <v>-0.621</v>
      </c>
      <c r="N1344" s="20">
        <v>1.71872</v>
      </c>
      <c r="O1344" s="20">
        <v>1.2341</v>
      </c>
      <c r="P1344" s="20">
        <v>-0.65500000000000003</v>
      </c>
      <c r="Q1344" s="20">
        <v>-8.8999999999999996E-2</v>
      </c>
      <c r="R1344" s="20">
        <v>-0.29599999999999999</v>
      </c>
      <c r="S1344" s="20">
        <v>1.5044999999999999</v>
      </c>
      <c r="T1344" s="20">
        <v>-0.66</v>
      </c>
      <c r="U1344" s="20">
        <v>1.9765000000000001</v>
      </c>
      <c r="V1344" s="20">
        <v>-0.377</v>
      </c>
      <c r="W1344" s="20">
        <v>2.3088000000000002</v>
      </c>
      <c r="X1344" s="20">
        <v>-3.2000000000000001E-2</v>
      </c>
      <c r="Y1344" s="20">
        <v>2.5116000000000001</v>
      </c>
      <c r="Z1344" s="20">
        <v>0.46400000000000002</v>
      </c>
      <c r="AA1344" s="20">
        <v>3.0966999999999998</v>
      </c>
      <c r="AB1344" s="20">
        <v>1.218</v>
      </c>
    </row>
    <row r="1345" spans="1:28">
      <c r="A1345" s="2">
        <v>42761</v>
      </c>
      <c r="B1345" s="20">
        <v>0.75</v>
      </c>
      <c r="C1345" s="20">
        <v>0.47160000000000002</v>
      </c>
      <c r="D1345" s="20">
        <v>-0.9</v>
      </c>
      <c r="E1345" s="20">
        <v>0.77610999999999997</v>
      </c>
      <c r="F1345" s="20">
        <v>0.49740000000000001</v>
      </c>
      <c r="G1345" s="20">
        <v>-0.76900000000000002</v>
      </c>
      <c r="H1345" s="20">
        <v>1.0389999999999999</v>
      </c>
      <c r="I1345" s="20">
        <v>0.60509999999999997</v>
      </c>
      <c r="J1345" s="20">
        <v>-0.89100000000000001</v>
      </c>
      <c r="K1345" s="20">
        <v>1.3618299999999999</v>
      </c>
      <c r="L1345" s="20">
        <v>0.78500000000000003</v>
      </c>
      <c r="M1345" s="20">
        <v>-0.60499999999999998</v>
      </c>
      <c r="N1345" s="20">
        <v>1.72817</v>
      </c>
      <c r="O1345" s="20">
        <v>1.2242</v>
      </c>
      <c r="P1345" s="20">
        <v>-0.64800000000000002</v>
      </c>
      <c r="Q1345" s="20">
        <v>-3.4000000000000002E-2</v>
      </c>
      <c r="R1345" s="20">
        <v>-0.27300000000000002</v>
      </c>
      <c r="S1345" s="20">
        <v>1.4883999999999999</v>
      </c>
      <c r="T1345" s="20">
        <v>-0.65200000000000002</v>
      </c>
      <c r="U1345" s="20">
        <v>1.9657</v>
      </c>
      <c r="V1345" s="20">
        <v>-0.36</v>
      </c>
      <c r="W1345" s="20">
        <v>2.2989000000000002</v>
      </c>
      <c r="X1345" s="20">
        <v>-6.0000000000000001E-3</v>
      </c>
      <c r="Y1345" s="20">
        <v>2.5042999999999997</v>
      </c>
      <c r="Z1345" s="20">
        <v>0.48399999999999999</v>
      </c>
      <c r="AA1345" s="20">
        <v>3.0851000000000002</v>
      </c>
      <c r="AB1345" s="20">
        <v>1.23</v>
      </c>
    </row>
    <row r="1346" spans="1:28">
      <c r="A1346" s="2">
        <v>42762</v>
      </c>
      <c r="B1346" s="20">
        <v>0.75</v>
      </c>
      <c r="C1346" s="20">
        <v>0.48170000000000002</v>
      </c>
      <c r="D1346" s="20">
        <v>-0.85199999999999998</v>
      </c>
      <c r="E1346" s="20">
        <v>0.77832999999999997</v>
      </c>
      <c r="F1346" s="20">
        <v>0.50760000000000005</v>
      </c>
      <c r="G1346" s="20">
        <v>-0.74399999999999999</v>
      </c>
      <c r="H1346" s="20">
        <v>1.0389999999999999</v>
      </c>
      <c r="I1346" s="20">
        <v>0.62029999999999996</v>
      </c>
      <c r="J1346" s="20">
        <v>-0.88500000000000001</v>
      </c>
      <c r="K1346" s="20">
        <v>1.3587799999999999</v>
      </c>
      <c r="L1346" s="20">
        <v>0.78500000000000003</v>
      </c>
      <c r="M1346" s="20">
        <v>-0.629</v>
      </c>
      <c r="N1346" s="20">
        <v>1.724</v>
      </c>
      <c r="O1346" s="20">
        <v>1.2181999999999999</v>
      </c>
      <c r="P1346" s="20">
        <v>-0.66600000000000004</v>
      </c>
      <c r="Q1346" s="20">
        <v>-6.0000000000000001E-3</v>
      </c>
      <c r="R1346" s="20">
        <v>-0.27800000000000002</v>
      </c>
      <c r="S1346" s="20">
        <v>1.4751000000000001</v>
      </c>
      <c r="T1346" s="20">
        <v>-0.66100000000000003</v>
      </c>
      <c r="U1346" s="20">
        <v>1.9458</v>
      </c>
      <c r="V1346" s="20">
        <v>-0.36599999999999999</v>
      </c>
      <c r="W1346" s="20">
        <v>2.2864</v>
      </c>
      <c r="X1346" s="20">
        <v>-0.02</v>
      </c>
      <c r="Y1346" s="20">
        <v>2.4843000000000002</v>
      </c>
      <c r="Z1346" s="20">
        <v>0.46200000000000002</v>
      </c>
      <c r="AA1346" s="20">
        <v>3.0588000000000002</v>
      </c>
      <c r="AB1346" s="20">
        <v>1.1879999999999999</v>
      </c>
    </row>
    <row r="1347" spans="1:28">
      <c r="A1347" s="2">
        <v>42765</v>
      </c>
      <c r="B1347" s="20">
        <v>0.75</v>
      </c>
      <c r="C1347" s="20">
        <v>0.47160000000000002</v>
      </c>
      <c r="D1347" s="20">
        <v>-0.84799999999999998</v>
      </c>
      <c r="E1347" s="20">
        <v>0.78</v>
      </c>
      <c r="F1347" s="20">
        <v>0.50249999999999995</v>
      </c>
      <c r="G1347" s="20">
        <v>-0.75</v>
      </c>
      <c r="H1347" s="20">
        <v>1.034</v>
      </c>
      <c r="I1347" s="20">
        <v>0.62029999999999996</v>
      </c>
      <c r="J1347" s="20">
        <v>-0.88100000000000001</v>
      </c>
      <c r="K1347" s="20">
        <v>1.35656</v>
      </c>
      <c r="L1347" s="20">
        <v>0.77470000000000006</v>
      </c>
      <c r="M1347" s="20">
        <v>-0.62</v>
      </c>
      <c r="N1347" s="20">
        <v>1.7248299999999999</v>
      </c>
      <c r="O1347" s="20">
        <v>1.2121999999999999</v>
      </c>
      <c r="P1347" s="20">
        <v>-0.67400000000000004</v>
      </c>
      <c r="Q1347" s="20">
        <v>6.0999999999999999E-2</v>
      </c>
      <c r="R1347" s="20">
        <v>-0.26700000000000002</v>
      </c>
      <c r="S1347" s="20">
        <v>1.4724999999999999</v>
      </c>
      <c r="T1347" s="20">
        <v>-0.67400000000000004</v>
      </c>
      <c r="U1347" s="20">
        <v>1.9491000000000001</v>
      </c>
      <c r="V1347" s="20">
        <v>-0.38200000000000001</v>
      </c>
      <c r="W1347" s="20">
        <v>2.2888999999999999</v>
      </c>
      <c r="X1347" s="20">
        <v>-3.5000000000000003E-2</v>
      </c>
      <c r="Y1347" s="20">
        <v>2.4881000000000002</v>
      </c>
      <c r="Z1347" s="20">
        <v>0.44900000000000001</v>
      </c>
      <c r="AA1347" s="20">
        <v>3.0785</v>
      </c>
      <c r="AB1347" s="20">
        <v>1.177</v>
      </c>
    </row>
    <row r="1348" spans="1:28">
      <c r="A1348" s="2">
        <v>42766</v>
      </c>
      <c r="B1348" s="20">
        <v>0.75</v>
      </c>
      <c r="C1348" s="20">
        <v>0.46139999999999998</v>
      </c>
      <c r="D1348" s="20">
        <v>-0.83099999999999996</v>
      </c>
      <c r="E1348" s="20">
        <v>0.77944000000000002</v>
      </c>
      <c r="F1348" s="20">
        <v>0.51270000000000004</v>
      </c>
      <c r="G1348" s="20">
        <v>-0.71399999999999997</v>
      </c>
      <c r="H1348" s="20">
        <v>1.0345599999999999</v>
      </c>
      <c r="I1348" s="20">
        <v>0.63060000000000005</v>
      </c>
      <c r="J1348" s="20">
        <v>-0.88300000000000001</v>
      </c>
      <c r="K1348" s="20">
        <v>1.3473899999999999</v>
      </c>
      <c r="L1348" s="20">
        <v>0.75929999999999997</v>
      </c>
      <c r="M1348" s="20">
        <v>-0.66</v>
      </c>
      <c r="N1348" s="20">
        <v>1.7134399999999999</v>
      </c>
      <c r="O1348" s="20">
        <v>1.2043999999999999</v>
      </c>
      <c r="P1348" s="20">
        <v>-0.69899999999999995</v>
      </c>
      <c r="Q1348" s="20">
        <v>2.1000000000000001E-2</v>
      </c>
      <c r="R1348" s="20">
        <v>-0.27900000000000003</v>
      </c>
      <c r="S1348" s="20">
        <v>1.4617</v>
      </c>
      <c r="T1348" s="20">
        <v>-0.69599999999999995</v>
      </c>
      <c r="U1348" s="20">
        <v>1.9129</v>
      </c>
      <c r="V1348" s="20">
        <v>-0.40300000000000002</v>
      </c>
      <c r="W1348" s="20">
        <v>2.2475999999999998</v>
      </c>
      <c r="X1348" s="20">
        <v>-4.9000000000000002E-2</v>
      </c>
      <c r="Y1348" s="20">
        <v>2.4531000000000001</v>
      </c>
      <c r="Z1348" s="20">
        <v>0.436</v>
      </c>
      <c r="AA1348" s="20">
        <v>3.0611999999999999</v>
      </c>
      <c r="AB1348" s="20">
        <v>1.1539999999999999</v>
      </c>
    </row>
    <row r="1349" spans="1:28">
      <c r="A1349" s="2">
        <v>42767</v>
      </c>
      <c r="B1349" s="20">
        <v>0.75</v>
      </c>
      <c r="C1349" s="20">
        <v>0.48680000000000001</v>
      </c>
      <c r="D1349" s="20">
        <v>-0.85499999999999998</v>
      </c>
      <c r="E1349" s="20">
        <v>0.78</v>
      </c>
      <c r="F1349" s="20">
        <v>0.50249999999999995</v>
      </c>
      <c r="G1349" s="20">
        <v>-0.745</v>
      </c>
      <c r="H1349" s="20">
        <v>1.0345599999999999</v>
      </c>
      <c r="I1349" s="20">
        <v>0.64080000000000004</v>
      </c>
      <c r="J1349" s="20">
        <v>-0.86199999999999999</v>
      </c>
      <c r="K1349" s="20">
        <v>1.3504399999999999</v>
      </c>
      <c r="L1349" s="20">
        <v>0.82120000000000004</v>
      </c>
      <c r="M1349" s="20">
        <v>-0.67</v>
      </c>
      <c r="N1349" s="20">
        <v>1.7151100000000001</v>
      </c>
      <c r="O1349" s="20">
        <v>1.2124999999999999</v>
      </c>
      <c r="P1349" s="20">
        <v>-0.71399999999999997</v>
      </c>
      <c r="Q1349" s="20">
        <v>3.1E-2</v>
      </c>
      <c r="R1349" s="20">
        <v>-0.27400000000000002</v>
      </c>
      <c r="S1349" s="20">
        <v>1.4727000000000001</v>
      </c>
      <c r="T1349" s="20">
        <v>-0.628</v>
      </c>
      <c r="U1349" s="20">
        <v>1.9294</v>
      </c>
      <c r="V1349" s="20">
        <v>-0.29299999999999998</v>
      </c>
      <c r="W1349" s="20">
        <v>2.2621000000000002</v>
      </c>
      <c r="X1349" s="20">
        <v>-2.3E-2</v>
      </c>
      <c r="Y1349" s="20">
        <v>2.4699</v>
      </c>
      <c r="Z1349" s="20">
        <v>0.46800000000000003</v>
      </c>
      <c r="AA1349" s="20">
        <v>3.0752999999999999</v>
      </c>
      <c r="AB1349" s="20">
        <v>1.2110000000000001</v>
      </c>
    </row>
    <row r="1350" spans="1:28">
      <c r="A1350" s="2">
        <v>42768</v>
      </c>
      <c r="B1350" s="20">
        <v>0.75</v>
      </c>
      <c r="C1350" s="20">
        <v>0.47160000000000002</v>
      </c>
      <c r="D1350" s="20">
        <v>-0.82</v>
      </c>
      <c r="E1350" s="20">
        <v>0.77666999999999997</v>
      </c>
      <c r="F1350" s="20">
        <v>0.49740000000000001</v>
      </c>
      <c r="G1350" s="20">
        <v>-0.747</v>
      </c>
      <c r="H1350" s="20">
        <v>1.03372</v>
      </c>
      <c r="I1350" s="20">
        <v>0.63060000000000005</v>
      </c>
      <c r="J1350" s="20">
        <v>-0.86699999999999999</v>
      </c>
      <c r="K1350" s="20">
        <v>1.3487800000000001</v>
      </c>
      <c r="L1350" s="20">
        <v>0.81089999999999995</v>
      </c>
      <c r="M1350" s="20">
        <v>-0.68899999999999995</v>
      </c>
      <c r="N1350" s="20">
        <v>1.7123300000000001</v>
      </c>
      <c r="O1350" s="20">
        <v>1.2046000000000001</v>
      </c>
      <c r="P1350" s="20">
        <v>-0.73299999999999998</v>
      </c>
      <c r="Q1350" s="20">
        <v>-1.0999999999999999E-2</v>
      </c>
      <c r="R1350" s="20">
        <v>-0.28799999999999998</v>
      </c>
      <c r="S1350" s="20">
        <v>1.4701</v>
      </c>
      <c r="T1350" s="20">
        <v>-0.65400000000000003</v>
      </c>
      <c r="U1350" s="20">
        <v>1.9228000000000001</v>
      </c>
      <c r="V1350" s="20">
        <v>-0.33500000000000002</v>
      </c>
      <c r="W1350" s="20">
        <v>2.2597</v>
      </c>
      <c r="X1350" s="20">
        <v>-6.2E-2</v>
      </c>
      <c r="Y1350" s="20">
        <v>2.4737</v>
      </c>
      <c r="Z1350" s="20">
        <v>0.42699999999999999</v>
      </c>
      <c r="AA1350" s="20">
        <v>3.0876999999999999</v>
      </c>
      <c r="AB1350" s="20">
        <v>1.17</v>
      </c>
    </row>
    <row r="1351" spans="1:28">
      <c r="A1351" s="2">
        <v>42769</v>
      </c>
      <c r="B1351" s="20">
        <v>0.75</v>
      </c>
      <c r="C1351" s="20">
        <v>0.47670000000000001</v>
      </c>
      <c r="D1351" s="20">
        <v>-0.74199999999999999</v>
      </c>
      <c r="E1351" s="20">
        <v>0.77556000000000003</v>
      </c>
      <c r="F1351" s="20">
        <v>0.49740000000000001</v>
      </c>
      <c r="G1351" s="20">
        <v>-0.73</v>
      </c>
      <c r="H1351" s="20">
        <v>1.034</v>
      </c>
      <c r="I1351" s="20">
        <v>0.62539999999999996</v>
      </c>
      <c r="J1351" s="20">
        <v>-0.86799999999999999</v>
      </c>
      <c r="K1351" s="20">
        <v>1.34989</v>
      </c>
      <c r="L1351" s="20">
        <v>0.80059999999999998</v>
      </c>
      <c r="M1351" s="20">
        <v>-0.70699999999999996</v>
      </c>
      <c r="N1351" s="20">
        <v>1.7134399999999999</v>
      </c>
      <c r="O1351" s="20">
        <v>1.1969000000000001</v>
      </c>
      <c r="P1351" s="20">
        <v>-0.74199999999999999</v>
      </c>
      <c r="Q1351" s="20">
        <v>-7.0000000000000001E-3</v>
      </c>
      <c r="R1351" s="20">
        <v>-0.29399999999999998</v>
      </c>
      <c r="S1351" s="20">
        <v>1.4594</v>
      </c>
      <c r="T1351" s="20">
        <v>-0.66400000000000003</v>
      </c>
      <c r="U1351" s="20">
        <v>1.9096</v>
      </c>
      <c r="V1351" s="20">
        <v>-0.35099999999999998</v>
      </c>
      <c r="W1351" s="20">
        <v>2.2475000000000001</v>
      </c>
      <c r="X1351" s="20">
        <v>-7.9000000000000001E-2</v>
      </c>
      <c r="Y1351" s="20">
        <v>2.4647999999999999</v>
      </c>
      <c r="Z1351" s="20">
        <v>0.41199999999999998</v>
      </c>
      <c r="AA1351" s="20">
        <v>3.0901999999999998</v>
      </c>
      <c r="AB1351" s="20">
        <v>1.171</v>
      </c>
    </row>
    <row r="1352" spans="1:28">
      <c r="A1352" s="2">
        <v>42772</v>
      </c>
      <c r="B1352" s="20">
        <v>0.75</v>
      </c>
      <c r="C1352" s="20">
        <v>0.47670000000000001</v>
      </c>
      <c r="D1352" s="20">
        <v>-0.69399999999999995</v>
      </c>
      <c r="E1352" s="20">
        <v>0.77527999999999997</v>
      </c>
      <c r="F1352" s="20">
        <v>0.51770000000000005</v>
      </c>
      <c r="G1352" s="20">
        <v>-0.73</v>
      </c>
      <c r="H1352" s="20">
        <v>1.03844</v>
      </c>
      <c r="I1352" s="20">
        <v>0.61519999999999997</v>
      </c>
      <c r="J1352" s="20">
        <v>-0.85899999999999999</v>
      </c>
      <c r="K1352" s="20">
        <v>1.34406</v>
      </c>
      <c r="L1352" s="20">
        <v>0.78010000000000002</v>
      </c>
      <c r="M1352" s="20">
        <v>-0.73399999999999999</v>
      </c>
      <c r="N1352" s="20">
        <v>1.70733</v>
      </c>
      <c r="O1352" s="20">
        <v>1.149</v>
      </c>
      <c r="P1352" s="20">
        <v>-0.77400000000000002</v>
      </c>
      <c r="Q1352" s="20">
        <v>3.4000000000000002E-2</v>
      </c>
      <c r="R1352" s="20">
        <v>-0.27300000000000002</v>
      </c>
      <c r="S1352" s="20">
        <v>1.4049</v>
      </c>
      <c r="T1352" s="20">
        <v>-0.70399999999999996</v>
      </c>
      <c r="U1352" s="20">
        <v>1.8452999999999999</v>
      </c>
      <c r="V1352" s="20">
        <v>-0.4</v>
      </c>
      <c r="W1352" s="20">
        <v>2.1821000000000002</v>
      </c>
      <c r="X1352" s="20">
        <v>-0.122</v>
      </c>
      <c r="Y1352" s="20">
        <v>2.4077000000000002</v>
      </c>
      <c r="Z1352" s="20">
        <v>0.37</v>
      </c>
      <c r="AA1352" s="20">
        <v>3.0472999999999999</v>
      </c>
      <c r="AB1352" s="20">
        <v>1.1419999999999999</v>
      </c>
    </row>
    <row r="1353" spans="1:28">
      <c r="A1353" s="2">
        <v>42773</v>
      </c>
      <c r="B1353" s="20">
        <v>0.75</v>
      </c>
      <c r="C1353" s="20">
        <v>0.502</v>
      </c>
      <c r="D1353" s="20">
        <v>-0.72</v>
      </c>
      <c r="E1353" s="20">
        <v>0.77278000000000002</v>
      </c>
      <c r="F1353" s="20">
        <v>0.51780000000000004</v>
      </c>
      <c r="G1353" s="20">
        <v>-0.70799999999999996</v>
      </c>
      <c r="H1353" s="20">
        <v>1.03817</v>
      </c>
      <c r="I1353" s="20">
        <v>0.62039999999999995</v>
      </c>
      <c r="J1353" s="20">
        <v>-0.85699999999999998</v>
      </c>
      <c r="K1353" s="20">
        <v>1.3435000000000001</v>
      </c>
      <c r="L1353" s="20">
        <v>0.78010000000000002</v>
      </c>
      <c r="M1353" s="20">
        <v>-0.76300000000000001</v>
      </c>
      <c r="N1353" s="20">
        <v>1.7051099999999999</v>
      </c>
      <c r="O1353" s="20">
        <v>1.165</v>
      </c>
      <c r="P1353" s="20">
        <v>-0.77600000000000002</v>
      </c>
      <c r="Q1353" s="20">
        <v>7.0000000000000001E-3</v>
      </c>
      <c r="R1353" s="20">
        <v>-0.28000000000000003</v>
      </c>
      <c r="S1353" s="20">
        <v>1.4157999999999999</v>
      </c>
      <c r="T1353" s="20">
        <v>-0.71199999999999997</v>
      </c>
      <c r="U1353" s="20">
        <v>1.8469</v>
      </c>
      <c r="V1353" s="20">
        <v>-0.41199999999999998</v>
      </c>
      <c r="W1353" s="20">
        <v>2.1747999999999998</v>
      </c>
      <c r="X1353" s="20">
        <v>-0.14000000000000001</v>
      </c>
      <c r="Y1353" s="20">
        <v>2.3931</v>
      </c>
      <c r="Z1353" s="20">
        <v>0.35</v>
      </c>
      <c r="AA1353" s="20">
        <v>3.0179</v>
      </c>
      <c r="AB1353" s="20">
        <v>1.139</v>
      </c>
    </row>
    <row r="1354" spans="1:28">
      <c r="A1354" s="2">
        <v>42774</v>
      </c>
      <c r="B1354" s="20">
        <v>0.75</v>
      </c>
      <c r="C1354" s="20">
        <v>0.497</v>
      </c>
      <c r="D1354" s="20">
        <v>-0.79200000000000004</v>
      </c>
      <c r="E1354" s="20">
        <v>0.77166999999999997</v>
      </c>
      <c r="F1354" s="20">
        <v>0.53300000000000003</v>
      </c>
      <c r="G1354" s="20">
        <v>-0.70099999999999996</v>
      </c>
      <c r="H1354" s="20">
        <v>1.03372</v>
      </c>
      <c r="I1354" s="20">
        <v>0.62039999999999995</v>
      </c>
      <c r="J1354" s="20">
        <v>-0.86199999999999999</v>
      </c>
      <c r="K1354" s="20">
        <v>1.3379400000000001</v>
      </c>
      <c r="L1354" s="20">
        <v>0.77490000000000003</v>
      </c>
      <c r="M1354" s="20">
        <v>-0.78</v>
      </c>
      <c r="N1354" s="20">
        <v>1.70011</v>
      </c>
      <c r="O1354" s="20">
        <v>1.141</v>
      </c>
      <c r="P1354" s="20">
        <v>-0.79100000000000004</v>
      </c>
      <c r="Q1354" s="20">
        <v>-3.4000000000000002E-2</v>
      </c>
      <c r="R1354" s="20">
        <v>-0.30299999999999999</v>
      </c>
      <c r="S1354" s="20">
        <v>1.399</v>
      </c>
      <c r="T1354" s="20">
        <v>-0.73599999999999999</v>
      </c>
      <c r="U1354" s="20">
        <v>1.8024</v>
      </c>
      <c r="V1354" s="20">
        <v>-0.45300000000000001</v>
      </c>
      <c r="W1354" s="20">
        <v>2.1215999999999999</v>
      </c>
      <c r="X1354" s="20">
        <v>-0.187</v>
      </c>
      <c r="Y1354" s="20">
        <v>2.3363</v>
      </c>
      <c r="Z1354" s="20">
        <v>0.29599999999999999</v>
      </c>
      <c r="AA1354" s="20">
        <v>2.9485000000000001</v>
      </c>
      <c r="AB1354" s="20">
        <v>1.073</v>
      </c>
    </row>
    <row r="1355" spans="1:28">
      <c r="A1355" s="2">
        <v>42775</v>
      </c>
      <c r="B1355" s="20">
        <v>0.75</v>
      </c>
      <c r="C1355" s="20">
        <v>0.4919</v>
      </c>
      <c r="D1355" s="20">
        <v>-0.81</v>
      </c>
      <c r="E1355" s="20">
        <v>0.77056000000000002</v>
      </c>
      <c r="F1355" s="20">
        <v>0.53810000000000002</v>
      </c>
      <c r="G1355" s="20">
        <v>-0.70699999999999996</v>
      </c>
      <c r="H1355" s="20">
        <v>1.03372</v>
      </c>
      <c r="I1355" s="20">
        <v>0.63060000000000005</v>
      </c>
      <c r="J1355" s="20">
        <v>-0.85899999999999999</v>
      </c>
      <c r="K1355" s="20">
        <v>1.3348900000000001</v>
      </c>
      <c r="L1355" s="20">
        <v>0.78520000000000001</v>
      </c>
      <c r="M1355" s="20">
        <v>-0.77500000000000002</v>
      </c>
      <c r="N1355" s="20">
        <v>1.694</v>
      </c>
      <c r="O1355" s="20">
        <v>1.1772</v>
      </c>
      <c r="P1355" s="20">
        <v>-0.77500000000000002</v>
      </c>
      <c r="Q1355" s="20">
        <v>-5.8999999999999997E-2</v>
      </c>
      <c r="R1355" s="20">
        <v>-0.311</v>
      </c>
      <c r="S1355" s="20">
        <v>1.4525000000000001</v>
      </c>
      <c r="T1355" s="20">
        <v>-0.71899999999999997</v>
      </c>
      <c r="U1355" s="20">
        <v>1.8667</v>
      </c>
      <c r="V1355" s="20">
        <v>-0.436</v>
      </c>
      <c r="W1355" s="20">
        <v>2.1941000000000002</v>
      </c>
      <c r="X1355" s="20">
        <v>-0.17199999999999999</v>
      </c>
      <c r="Y1355" s="20">
        <v>2.3948</v>
      </c>
      <c r="Z1355" s="20">
        <v>0.312</v>
      </c>
      <c r="AA1355" s="20">
        <v>3.0041000000000002</v>
      </c>
      <c r="AB1355" s="20">
        <v>1.073</v>
      </c>
    </row>
    <row r="1356" spans="1:28">
      <c r="A1356" s="2">
        <v>42776</v>
      </c>
      <c r="B1356" s="20">
        <v>0.75</v>
      </c>
      <c r="C1356" s="20">
        <v>0.4919</v>
      </c>
      <c r="D1356" s="20">
        <v>-0.9</v>
      </c>
      <c r="E1356" s="20">
        <v>0.77110999999999996</v>
      </c>
      <c r="F1356" s="20">
        <v>0.53300000000000003</v>
      </c>
      <c r="G1356" s="20">
        <v>-0.71299999999999997</v>
      </c>
      <c r="H1356" s="20">
        <v>1.0362199999999999</v>
      </c>
      <c r="I1356" s="20">
        <v>0.63560000000000005</v>
      </c>
      <c r="J1356" s="20">
        <v>-0.85599999999999998</v>
      </c>
      <c r="K1356" s="20">
        <v>1.33822</v>
      </c>
      <c r="L1356" s="20">
        <v>0.7903</v>
      </c>
      <c r="M1356" s="20">
        <v>-0.77800000000000002</v>
      </c>
      <c r="N1356" s="20">
        <v>1.70261</v>
      </c>
      <c r="O1356" s="20">
        <v>1.1895</v>
      </c>
      <c r="P1356" s="20">
        <v>-0.78900000000000003</v>
      </c>
      <c r="Q1356" s="20">
        <v>-0.04</v>
      </c>
      <c r="R1356" s="20">
        <v>-0.29399999999999998</v>
      </c>
      <c r="S1356" s="20">
        <v>1.4685000000000001</v>
      </c>
      <c r="T1356" s="20">
        <v>-0.72699999999999998</v>
      </c>
      <c r="U1356" s="20">
        <v>1.8864999999999998</v>
      </c>
      <c r="V1356" s="20">
        <v>-0.441</v>
      </c>
      <c r="W1356" s="20">
        <v>2.2134</v>
      </c>
      <c r="X1356" s="20">
        <v>-0.17100000000000001</v>
      </c>
      <c r="Y1356" s="20">
        <v>2.4073000000000002</v>
      </c>
      <c r="Z1356" s="20">
        <v>0.32</v>
      </c>
      <c r="AA1356" s="20">
        <v>3.0055999999999998</v>
      </c>
      <c r="AB1356" s="20">
        <v>1.1080000000000001</v>
      </c>
    </row>
    <row r="1357" spans="1:28">
      <c r="A1357" s="2">
        <v>42779</v>
      </c>
      <c r="B1357" s="20">
        <v>0.75</v>
      </c>
      <c r="C1357" s="20">
        <v>0.48680000000000001</v>
      </c>
      <c r="D1357" s="20">
        <v>-0.80300000000000005</v>
      </c>
      <c r="E1357" s="20">
        <v>0.77</v>
      </c>
      <c r="F1357" s="20">
        <v>0.53300000000000003</v>
      </c>
      <c r="G1357" s="20">
        <v>-0.76200000000000001</v>
      </c>
      <c r="H1357" s="20">
        <v>1.0389999999999999</v>
      </c>
      <c r="I1357" s="20">
        <v>0.64070000000000005</v>
      </c>
      <c r="J1357" s="20">
        <v>-0.83399999999999996</v>
      </c>
      <c r="K1357" s="20">
        <v>1.3379400000000001</v>
      </c>
      <c r="L1357" s="20">
        <v>0.80049999999999999</v>
      </c>
      <c r="M1357" s="20">
        <v>-0.77100000000000002</v>
      </c>
      <c r="N1357" s="20">
        <v>1.7103899999999999</v>
      </c>
      <c r="O1357" s="20">
        <v>1.2017</v>
      </c>
      <c r="P1357" s="20">
        <v>-0.79</v>
      </c>
      <c r="Q1357" s="20">
        <v>-3.1E-2</v>
      </c>
      <c r="R1357" s="20">
        <v>-0.29599999999999999</v>
      </c>
      <c r="S1357" s="20">
        <v>1.4899</v>
      </c>
      <c r="T1357" s="20">
        <v>-0.72299999999999998</v>
      </c>
      <c r="U1357" s="20">
        <v>1.9146999999999998</v>
      </c>
      <c r="V1357" s="20">
        <v>-0.43099999999999999</v>
      </c>
      <c r="W1357" s="20">
        <v>2.2402000000000002</v>
      </c>
      <c r="X1357" s="20">
        <v>-0.16300000000000001</v>
      </c>
      <c r="Y1357" s="20">
        <v>2.4358</v>
      </c>
      <c r="Z1357" s="20">
        <v>0.33100000000000002</v>
      </c>
      <c r="AA1357" s="20">
        <v>3.0318999999999998</v>
      </c>
      <c r="AB1357" s="20">
        <v>1.1240000000000001</v>
      </c>
    </row>
    <row r="1358" spans="1:28">
      <c r="A1358" s="2">
        <v>42780</v>
      </c>
      <c r="B1358" s="20">
        <v>0.75</v>
      </c>
      <c r="C1358" s="20">
        <v>0.497</v>
      </c>
      <c r="D1358" s="20">
        <v>-0.82</v>
      </c>
      <c r="E1358" s="20">
        <v>0.77</v>
      </c>
      <c r="F1358" s="20">
        <v>0.53810000000000002</v>
      </c>
      <c r="G1358" s="20">
        <v>-0.81499999999999995</v>
      </c>
      <c r="H1358" s="20">
        <v>1.0373300000000001</v>
      </c>
      <c r="I1358" s="20">
        <v>0.65100000000000002</v>
      </c>
      <c r="J1358" s="20">
        <v>-0.83599999999999997</v>
      </c>
      <c r="K1358" s="20">
        <v>1.33656</v>
      </c>
      <c r="L1358" s="20">
        <v>0.82099999999999995</v>
      </c>
      <c r="M1358" s="20">
        <v>-0.79900000000000004</v>
      </c>
      <c r="N1358" s="20">
        <v>1.7078899999999999</v>
      </c>
      <c r="O1358" s="20">
        <v>1.2343</v>
      </c>
      <c r="P1358" s="20">
        <v>-0.79700000000000004</v>
      </c>
      <c r="Q1358" s="20">
        <v>-4.1000000000000002E-2</v>
      </c>
      <c r="R1358" s="20">
        <v>-0.30499999999999999</v>
      </c>
      <c r="S1358" s="20">
        <v>1.5301</v>
      </c>
      <c r="T1358" s="20">
        <v>-0.72</v>
      </c>
      <c r="U1358" s="20">
        <v>1.9630000000000001</v>
      </c>
      <c r="V1358" s="20">
        <v>-0.41899999999999998</v>
      </c>
      <c r="W1358" s="20">
        <v>2.2865000000000002</v>
      </c>
      <c r="X1358" s="20">
        <v>-0.14199999999999999</v>
      </c>
      <c r="Y1358" s="20">
        <v>2.4698000000000002</v>
      </c>
      <c r="Z1358" s="20">
        <v>0.36599999999999999</v>
      </c>
      <c r="AA1358" s="20">
        <v>3.0583999999999998</v>
      </c>
      <c r="AB1358" s="20">
        <v>1.1719999999999999</v>
      </c>
    </row>
    <row r="1359" spans="1:28">
      <c r="A1359" s="2">
        <v>42781</v>
      </c>
      <c r="B1359" s="20">
        <v>0.75</v>
      </c>
      <c r="C1359" s="20">
        <v>0.51219999999999999</v>
      </c>
      <c r="D1359" s="20">
        <v>-0.81599999999999995</v>
      </c>
      <c r="E1359" s="20">
        <v>0.77222000000000002</v>
      </c>
      <c r="F1359" s="20">
        <v>0.53300000000000003</v>
      </c>
      <c r="G1359" s="20">
        <v>-0.78200000000000003</v>
      </c>
      <c r="H1359" s="20">
        <v>1.0417799999999999</v>
      </c>
      <c r="I1359" s="20">
        <v>0.65610000000000002</v>
      </c>
      <c r="J1359" s="20">
        <v>-0.82099999999999995</v>
      </c>
      <c r="K1359" s="20">
        <v>1.34406</v>
      </c>
      <c r="L1359" s="20">
        <v>0.82609999999999995</v>
      </c>
      <c r="M1359" s="20">
        <v>-0.79</v>
      </c>
      <c r="N1359" s="20">
        <v>1.724</v>
      </c>
      <c r="O1359" s="20">
        <v>1.2465999999999999</v>
      </c>
      <c r="P1359" s="20">
        <v>-0.79200000000000004</v>
      </c>
      <c r="Q1359" s="20">
        <v>-4.7E-2</v>
      </c>
      <c r="R1359" s="20">
        <v>-0.29799999999999999</v>
      </c>
      <c r="S1359" s="20">
        <v>1.5516999999999999</v>
      </c>
      <c r="T1359" s="20">
        <v>-0.71699999999999997</v>
      </c>
      <c r="U1359" s="20">
        <v>1.9914000000000001</v>
      </c>
      <c r="V1359" s="20">
        <v>-0.41799999999999998</v>
      </c>
      <c r="W1359" s="20">
        <v>2.3109999999999999</v>
      </c>
      <c r="X1359" s="20">
        <v>-0.14000000000000001</v>
      </c>
      <c r="Y1359" s="20">
        <v>2.4931999999999999</v>
      </c>
      <c r="Z1359" s="20">
        <v>0.373</v>
      </c>
      <c r="AA1359" s="20">
        <v>3.0777000000000001</v>
      </c>
      <c r="AB1359" s="20">
        <v>1.1879999999999999</v>
      </c>
    </row>
    <row r="1360" spans="1:28">
      <c r="A1360" s="2">
        <v>42782</v>
      </c>
      <c r="B1360" s="20">
        <v>0.75</v>
      </c>
      <c r="C1360" s="20">
        <v>0.497</v>
      </c>
      <c r="D1360" s="20">
        <v>-0.83699999999999997</v>
      </c>
      <c r="E1360" s="20">
        <v>0.78056000000000003</v>
      </c>
      <c r="F1360" s="20">
        <v>0.51770000000000005</v>
      </c>
      <c r="G1360" s="20">
        <v>-0.78800000000000003</v>
      </c>
      <c r="H1360" s="20">
        <v>1.0565</v>
      </c>
      <c r="I1360" s="20">
        <v>0.65100000000000002</v>
      </c>
      <c r="J1360" s="20">
        <v>-0.83399999999999996</v>
      </c>
      <c r="K1360" s="20">
        <v>1.36378</v>
      </c>
      <c r="L1360" s="20">
        <v>0.7954</v>
      </c>
      <c r="M1360" s="20">
        <v>-0.77</v>
      </c>
      <c r="N1360" s="20">
        <v>1.7451099999999999</v>
      </c>
      <c r="O1360" s="20">
        <v>1.2020999999999999</v>
      </c>
      <c r="P1360" s="20">
        <v>-0.77300000000000002</v>
      </c>
      <c r="Q1360" s="20">
        <v>-0.05</v>
      </c>
      <c r="R1360" s="20">
        <v>-0.29199999999999998</v>
      </c>
      <c r="S1360" s="20">
        <v>1.5007999999999999</v>
      </c>
      <c r="T1360" s="20">
        <v>-0.70099999999999996</v>
      </c>
      <c r="U1360" s="20">
        <v>1.9363999999999999</v>
      </c>
      <c r="V1360" s="20">
        <v>-0.42099999999999999</v>
      </c>
      <c r="W1360" s="20">
        <v>2.2547999999999999</v>
      </c>
      <c r="X1360" s="20">
        <v>-0.14899999999999999</v>
      </c>
      <c r="Y1360" s="20">
        <v>2.4466999999999999</v>
      </c>
      <c r="Z1360" s="20">
        <v>0.34899999999999998</v>
      </c>
      <c r="AA1360" s="20">
        <v>3.0487000000000002</v>
      </c>
      <c r="AB1360" s="20">
        <v>1.143</v>
      </c>
    </row>
    <row r="1361" spans="1:28">
      <c r="A1361" s="2">
        <v>42783</v>
      </c>
      <c r="B1361" s="20">
        <v>0.75</v>
      </c>
      <c r="C1361" s="20">
        <v>0.48680000000000001</v>
      </c>
      <c r="D1361" s="20">
        <v>-0.72</v>
      </c>
      <c r="E1361" s="20">
        <v>0.77944000000000002</v>
      </c>
      <c r="F1361" s="20">
        <v>0.51259999999999994</v>
      </c>
      <c r="G1361" s="20">
        <v>-0.81200000000000006</v>
      </c>
      <c r="H1361" s="20">
        <v>1.05233</v>
      </c>
      <c r="I1361" s="20">
        <v>0.65600000000000003</v>
      </c>
      <c r="J1361" s="20">
        <v>-0.86499999999999999</v>
      </c>
      <c r="K1361" s="20">
        <v>1.3573900000000001</v>
      </c>
      <c r="L1361" s="20">
        <v>0.79530000000000001</v>
      </c>
      <c r="M1361" s="20">
        <v>-0.78900000000000003</v>
      </c>
      <c r="N1361" s="20">
        <v>1.73539</v>
      </c>
      <c r="O1361" s="20">
        <v>1.1881999999999999</v>
      </c>
      <c r="P1361" s="20">
        <v>-0.81</v>
      </c>
      <c r="Q1361" s="20">
        <v>-3.5000000000000003E-2</v>
      </c>
      <c r="R1361" s="20">
        <v>-0.27500000000000002</v>
      </c>
      <c r="S1361" s="20">
        <v>1.4717</v>
      </c>
      <c r="T1361" s="20">
        <v>-0.73799999999999999</v>
      </c>
      <c r="U1361" s="20">
        <v>1.9015</v>
      </c>
      <c r="V1361" s="20">
        <v>-0.46100000000000002</v>
      </c>
      <c r="W1361" s="20">
        <v>2.2181999999999999</v>
      </c>
      <c r="X1361" s="20">
        <v>-0.193</v>
      </c>
      <c r="Y1361" s="20">
        <v>2.4146999999999998</v>
      </c>
      <c r="Z1361" s="20">
        <v>0.30199999999999999</v>
      </c>
      <c r="AA1361" s="20">
        <v>3.0230999999999999</v>
      </c>
      <c r="AB1361" s="20">
        <v>1.085</v>
      </c>
    </row>
    <row r="1362" spans="1:28">
      <c r="A1362" s="2">
        <v>42786</v>
      </c>
      <c r="B1362" s="20">
        <v>0.75</v>
      </c>
      <c r="C1362" s="20">
        <v>0.48680000000000001</v>
      </c>
      <c r="D1362" s="20">
        <v>-0.66800000000000004</v>
      </c>
      <c r="E1362" s="20">
        <v>0.77722000000000002</v>
      </c>
      <c r="F1362" s="20">
        <v>0.51259999999999994</v>
      </c>
      <c r="G1362" s="20">
        <v>-0.81699999999999995</v>
      </c>
      <c r="H1362" s="20">
        <v>1.0501100000000001</v>
      </c>
      <c r="I1362" s="20">
        <v>0.65600000000000003</v>
      </c>
      <c r="J1362" s="20">
        <v>-0.84699999999999998</v>
      </c>
      <c r="K1362" s="20">
        <v>1.35711</v>
      </c>
      <c r="L1362" s="20">
        <v>0.79530000000000001</v>
      </c>
      <c r="M1362" s="20">
        <v>-0.81799999999999995</v>
      </c>
      <c r="N1362" s="20">
        <v>1.73539</v>
      </c>
      <c r="O1362" s="20">
        <v>1.1881999999999999</v>
      </c>
      <c r="P1362" s="20">
        <v>-0.84399999999999997</v>
      </c>
      <c r="Q1362" s="20">
        <v>-2.5000000000000001E-2</v>
      </c>
      <c r="R1362" s="20">
        <v>-0.27600000000000002</v>
      </c>
      <c r="S1362" s="20">
        <v>1.4717</v>
      </c>
      <c r="T1362" s="20">
        <v>-0.76400000000000001</v>
      </c>
      <c r="U1362" s="20">
        <v>1.9015</v>
      </c>
      <c r="V1362" s="20">
        <v>-0.48499999999999999</v>
      </c>
      <c r="W1362" s="20">
        <v>2.2181999999999999</v>
      </c>
      <c r="X1362" s="20">
        <v>-0.21</v>
      </c>
      <c r="Y1362" s="20">
        <v>2.4146999999999998</v>
      </c>
      <c r="Z1362" s="20">
        <v>0.29599999999999999</v>
      </c>
      <c r="AA1362" s="20">
        <v>3.0230999999999999</v>
      </c>
      <c r="AB1362" s="20">
        <v>1.1000000000000001</v>
      </c>
    </row>
    <row r="1363" spans="1:28">
      <c r="A1363" s="2">
        <v>42787</v>
      </c>
      <c r="B1363" s="20">
        <v>0.75</v>
      </c>
      <c r="C1363" s="20">
        <v>0.46139999999999998</v>
      </c>
      <c r="D1363" s="20">
        <v>-0.64800000000000002</v>
      </c>
      <c r="E1363" s="20">
        <v>0.77944000000000002</v>
      </c>
      <c r="F1363" s="20">
        <v>0.51259999999999994</v>
      </c>
      <c r="G1363" s="20">
        <v>-0.83799999999999997</v>
      </c>
      <c r="H1363" s="20">
        <v>1.0534399999999999</v>
      </c>
      <c r="I1363" s="20">
        <v>0.65600000000000003</v>
      </c>
      <c r="J1363" s="20">
        <v>-0.86</v>
      </c>
      <c r="K1363" s="20">
        <v>1.36239</v>
      </c>
      <c r="L1363" s="20">
        <v>0.79530000000000001</v>
      </c>
      <c r="M1363" s="20">
        <v>-0.83299999999999996</v>
      </c>
      <c r="N1363" s="20">
        <v>1.74539</v>
      </c>
      <c r="O1363" s="20">
        <v>1.2067000000000001</v>
      </c>
      <c r="P1363" s="20">
        <v>-0.86099999999999999</v>
      </c>
      <c r="Q1363" s="20">
        <v>1.7999999999999999E-2</v>
      </c>
      <c r="R1363" s="20">
        <v>-0.255</v>
      </c>
      <c r="S1363" s="20">
        <v>1.4879</v>
      </c>
      <c r="T1363" s="20">
        <v>-0.77200000000000002</v>
      </c>
      <c r="U1363" s="20">
        <v>1.9199000000000002</v>
      </c>
      <c r="V1363" s="20">
        <v>-0.49099999999999999</v>
      </c>
      <c r="W1363" s="20">
        <v>2.2328000000000001</v>
      </c>
      <c r="X1363" s="20">
        <v>-0.21099999999999999</v>
      </c>
      <c r="Y1363" s="20">
        <v>2.4289999999999998</v>
      </c>
      <c r="Z1363" s="20">
        <v>0.30099999999999999</v>
      </c>
      <c r="AA1363" s="20">
        <v>3.0407000000000002</v>
      </c>
      <c r="AB1363" s="20">
        <v>1.1100000000000001</v>
      </c>
    </row>
    <row r="1364" spans="1:28">
      <c r="A1364" s="2">
        <v>42788</v>
      </c>
      <c r="B1364" s="20">
        <v>0.75</v>
      </c>
      <c r="C1364" s="20">
        <v>0.44629999999999997</v>
      </c>
      <c r="D1364" s="20">
        <v>-0.64400000000000002</v>
      </c>
      <c r="E1364" s="20">
        <v>0.77944000000000002</v>
      </c>
      <c r="F1364" s="20">
        <v>0.51270000000000004</v>
      </c>
      <c r="G1364" s="20">
        <v>-0.83199999999999996</v>
      </c>
      <c r="H1364" s="20">
        <v>1.054</v>
      </c>
      <c r="I1364" s="20">
        <v>0.6663</v>
      </c>
      <c r="J1364" s="20">
        <v>-0.88900000000000001</v>
      </c>
      <c r="K1364" s="20">
        <v>1.36294</v>
      </c>
      <c r="L1364" s="20">
        <v>0.79530000000000001</v>
      </c>
      <c r="M1364" s="20">
        <v>-0.85699999999999998</v>
      </c>
      <c r="N1364" s="20">
        <v>1.7456700000000001</v>
      </c>
      <c r="O1364" s="20">
        <v>1.2161999999999999</v>
      </c>
      <c r="P1364" s="20">
        <v>-0.88300000000000001</v>
      </c>
      <c r="Q1364" s="20">
        <v>2.5000000000000001E-2</v>
      </c>
      <c r="R1364" s="20">
        <v>-0.25600000000000001</v>
      </c>
      <c r="S1364" s="20">
        <v>1.4744999999999999</v>
      </c>
      <c r="T1364" s="20">
        <v>-0.79800000000000004</v>
      </c>
      <c r="U1364" s="20">
        <v>1.9049</v>
      </c>
      <c r="V1364" s="20">
        <v>-0.52600000000000002</v>
      </c>
      <c r="W1364" s="20">
        <v>2.2181000000000002</v>
      </c>
      <c r="X1364" s="20">
        <v>-0.23899999999999999</v>
      </c>
      <c r="Y1364" s="20">
        <v>2.4129</v>
      </c>
      <c r="Z1364" s="20">
        <v>0.27900000000000003</v>
      </c>
      <c r="AA1364" s="20">
        <v>3.0327000000000002</v>
      </c>
      <c r="AB1364" s="20">
        <v>1.077</v>
      </c>
    </row>
    <row r="1365" spans="1:28">
      <c r="A1365" s="2">
        <v>42789</v>
      </c>
      <c r="B1365" s="20">
        <v>0.75</v>
      </c>
      <c r="C1365" s="20">
        <v>0.37519999999999998</v>
      </c>
      <c r="D1365" s="20">
        <v>-0.65200000000000002</v>
      </c>
      <c r="E1365" s="20">
        <v>0.77832999999999997</v>
      </c>
      <c r="F1365" s="20">
        <v>0.50760000000000005</v>
      </c>
      <c r="G1365" s="20">
        <v>-0.85199999999999998</v>
      </c>
      <c r="H1365" s="20">
        <v>1.05233</v>
      </c>
      <c r="I1365" s="20">
        <v>0.65100000000000002</v>
      </c>
      <c r="J1365" s="20">
        <v>-0.88800000000000001</v>
      </c>
      <c r="K1365" s="20">
        <v>1.36239</v>
      </c>
      <c r="L1365" s="20">
        <v>0.77990000000000004</v>
      </c>
      <c r="M1365" s="20">
        <v>-0.86599999999999999</v>
      </c>
      <c r="N1365" s="20">
        <v>1.7442800000000001</v>
      </c>
      <c r="O1365" s="20">
        <v>1.1825000000000001</v>
      </c>
      <c r="P1365" s="20">
        <v>-0.90600000000000003</v>
      </c>
      <c r="Q1365" s="20">
        <v>0.03</v>
      </c>
      <c r="R1365" s="20">
        <v>-0.25700000000000001</v>
      </c>
      <c r="S1365" s="20">
        <v>1.4315</v>
      </c>
      <c r="T1365" s="20">
        <v>-0.82499999999999996</v>
      </c>
      <c r="U1365" s="20">
        <v>1.8586</v>
      </c>
      <c r="V1365" s="20">
        <v>-0.56100000000000005</v>
      </c>
      <c r="W1365" s="20">
        <v>2.1718000000000002</v>
      </c>
      <c r="X1365" s="20">
        <v>-0.28199999999999997</v>
      </c>
      <c r="Y1365" s="20">
        <v>2.3719999999999999</v>
      </c>
      <c r="Z1365" s="20">
        <v>0.23300000000000001</v>
      </c>
      <c r="AA1365" s="20">
        <v>3.0127000000000002</v>
      </c>
      <c r="AB1365" s="20">
        <v>1.0049999999999999</v>
      </c>
    </row>
    <row r="1366" spans="1:28">
      <c r="A1366" s="2">
        <v>42790</v>
      </c>
      <c r="B1366" s="20">
        <v>0.75</v>
      </c>
      <c r="C1366" s="20">
        <v>0.37519999999999998</v>
      </c>
      <c r="D1366" s="20">
        <v>-0.64800000000000002</v>
      </c>
      <c r="E1366" s="20">
        <v>0.78056000000000003</v>
      </c>
      <c r="F1366" s="20">
        <v>0.50249999999999995</v>
      </c>
      <c r="G1366" s="20">
        <v>-0.875</v>
      </c>
      <c r="H1366" s="20">
        <v>1.054</v>
      </c>
      <c r="I1366" s="20">
        <v>0.64070000000000005</v>
      </c>
      <c r="J1366" s="20">
        <v>-0.91800000000000004</v>
      </c>
      <c r="K1366" s="20">
        <v>1.3607199999999999</v>
      </c>
      <c r="L1366" s="20">
        <v>0.77470000000000006</v>
      </c>
      <c r="M1366" s="20">
        <v>-0.89500000000000002</v>
      </c>
      <c r="N1366" s="20">
        <v>1.73956</v>
      </c>
      <c r="O1366" s="20">
        <v>1.1428</v>
      </c>
      <c r="P1366" s="20">
        <v>-0.94599999999999995</v>
      </c>
      <c r="Q1366" s="20">
        <v>1.4E-2</v>
      </c>
      <c r="R1366" s="20">
        <v>-0.112</v>
      </c>
      <c r="S1366" s="20">
        <v>1.3884000000000001</v>
      </c>
      <c r="T1366" s="20">
        <v>-0.85899999999999999</v>
      </c>
      <c r="U1366" s="20">
        <v>1.8044</v>
      </c>
      <c r="V1366" s="20">
        <v>-0.59599999999999997</v>
      </c>
      <c r="W1366" s="20">
        <v>2.1202000000000001</v>
      </c>
      <c r="X1366" s="20">
        <v>-0.32200000000000001</v>
      </c>
      <c r="Y1366" s="20">
        <v>2.3117000000000001</v>
      </c>
      <c r="Z1366" s="20">
        <v>0.186</v>
      </c>
      <c r="AA1366" s="20">
        <v>2.9510000000000001</v>
      </c>
      <c r="AB1366" s="20">
        <v>0.93799999999999994</v>
      </c>
    </row>
    <row r="1367" spans="1:28">
      <c r="A1367" s="2">
        <v>42793</v>
      </c>
      <c r="B1367" s="20">
        <v>0.75</v>
      </c>
      <c r="C1367" s="20">
        <v>0.4259</v>
      </c>
      <c r="D1367" s="20">
        <v>-0.72</v>
      </c>
      <c r="E1367" s="20">
        <v>0.78444000000000003</v>
      </c>
      <c r="F1367" s="20">
        <v>0.50249999999999995</v>
      </c>
      <c r="G1367" s="20">
        <v>-0.85099999999999998</v>
      </c>
      <c r="H1367" s="20">
        <v>1.0545599999999999</v>
      </c>
      <c r="I1367" s="20">
        <v>0.6764</v>
      </c>
      <c r="J1367" s="20">
        <v>-0.89400000000000002</v>
      </c>
      <c r="K1367" s="20">
        <v>1.36128</v>
      </c>
      <c r="L1367" s="20">
        <v>0.77470000000000006</v>
      </c>
      <c r="M1367" s="20">
        <v>-0.89500000000000002</v>
      </c>
      <c r="N1367" s="20">
        <v>1.73983</v>
      </c>
      <c r="O1367" s="20">
        <v>1.1943999999999999</v>
      </c>
      <c r="P1367" s="20">
        <v>-0.92500000000000004</v>
      </c>
      <c r="Q1367" s="20">
        <v>-1.4E-2</v>
      </c>
      <c r="R1367" s="20">
        <v>-0.13800000000000001</v>
      </c>
      <c r="S1367" s="20">
        <v>1.4479</v>
      </c>
      <c r="T1367" s="20">
        <v>-0.84</v>
      </c>
      <c r="U1367" s="20">
        <v>1.8651</v>
      </c>
      <c r="V1367" s="20">
        <v>-0.58399999999999996</v>
      </c>
      <c r="W1367" s="20">
        <v>2.1781999999999999</v>
      </c>
      <c r="X1367" s="20">
        <v>-0.313</v>
      </c>
      <c r="Y1367" s="20">
        <v>2.3650000000000002</v>
      </c>
      <c r="Z1367" s="20">
        <v>0.19800000000000001</v>
      </c>
      <c r="AA1367" s="20">
        <v>2.9832999999999998</v>
      </c>
      <c r="AB1367" s="20">
        <v>0.96699999999999997</v>
      </c>
    </row>
    <row r="1368" spans="1:28">
      <c r="A1368" s="2">
        <v>42794</v>
      </c>
      <c r="B1368" s="20">
        <v>0.75</v>
      </c>
      <c r="C1368" s="20">
        <v>0.4259</v>
      </c>
      <c r="D1368" s="20">
        <v>-0.69199999999999995</v>
      </c>
      <c r="E1368" s="20">
        <v>0.78888999999999998</v>
      </c>
      <c r="F1368" s="20">
        <v>0.60419999999999996</v>
      </c>
      <c r="G1368" s="20">
        <v>-0.85699999999999998</v>
      </c>
      <c r="H1368" s="20">
        <v>1.0640000000000001</v>
      </c>
      <c r="I1368" s="20">
        <v>0.73780000000000001</v>
      </c>
      <c r="J1368" s="20">
        <v>-0.89</v>
      </c>
      <c r="K1368" s="20">
        <v>1.3748899999999999</v>
      </c>
      <c r="L1368" s="20">
        <v>0.82079999999999997</v>
      </c>
      <c r="M1368" s="20">
        <v>-0.876</v>
      </c>
      <c r="N1368" s="20">
        <v>1.7562199999999999</v>
      </c>
      <c r="O1368" s="20">
        <v>1.2601</v>
      </c>
      <c r="P1368" s="20">
        <v>-0.89900000000000002</v>
      </c>
      <c r="Q1368" s="20">
        <v>-3.6999999999999998E-2</v>
      </c>
      <c r="R1368" s="20">
        <v>-0.14199999999999999</v>
      </c>
      <c r="S1368" s="20">
        <v>1.5185</v>
      </c>
      <c r="T1368" s="20">
        <v>-0.81200000000000006</v>
      </c>
      <c r="U1368" s="20">
        <v>1.9294</v>
      </c>
      <c r="V1368" s="20">
        <v>-0.56999999999999995</v>
      </c>
      <c r="W1368" s="20">
        <v>2.2218999999999998</v>
      </c>
      <c r="X1368" s="20">
        <v>-0.30199999999999999</v>
      </c>
      <c r="Y1368" s="20">
        <v>2.3898999999999999</v>
      </c>
      <c r="Z1368" s="20">
        <v>0.20799999999999999</v>
      </c>
      <c r="AA1368" s="20">
        <v>2.9952000000000001</v>
      </c>
      <c r="AB1368" s="20">
        <v>0.99299999999999999</v>
      </c>
    </row>
    <row r="1369" spans="1:28">
      <c r="A1369" s="2">
        <v>42795</v>
      </c>
      <c r="B1369" s="20">
        <v>0.75</v>
      </c>
      <c r="C1369" s="20">
        <v>0.45129999999999998</v>
      </c>
      <c r="D1369" s="20">
        <v>-0.72</v>
      </c>
      <c r="E1369" s="20">
        <v>0.81055999999999995</v>
      </c>
      <c r="F1369" s="20">
        <v>0.61939999999999995</v>
      </c>
      <c r="G1369" s="20">
        <v>-0.85399999999999998</v>
      </c>
      <c r="H1369" s="20">
        <v>1.0927800000000001</v>
      </c>
      <c r="I1369" s="20">
        <v>0.77349999999999997</v>
      </c>
      <c r="J1369" s="20">
        <v>-0.89200000000000002</v>
      </c>
      <c r="K1369" s="20">
        <v>1.40628</v>
      </c>
      <c r="L1369" s="20">
        <v>0.91359999999999997</v>
      </c>
      <c r="M1369" s="20">
        <v>-0.84599999999999997</v>
      </c>
      <c r="N1369" s="20">
        <v>1.78983</v>
      </c>
      <c r="O1369" s="20">
        <v>1.2842</v>
      </c>
      <c r="P1369" s="20">
        <v>-0.82499999999999996</v>
      </c>
      <c r="Q1369" s="20">
        <v>-3.5999999999999997E-2</v>
      </c>
      <c r="R1369" s="20">
        <v>-0.14299999999999999</v>
      </c>
      <c r="S1369" s="20">
        <v>1.5648</v>
      </c>
      <c r="T1369" s="20">
        <v>-0.747</v>
      </c>
      <c r="U1369" s="20">
        <v>1.9872000000000001</v>
      </c>
      <c r="V1369" s="20">
        <v>-0.498</v>
      </c>
      <c r="W1369" s="20">
        <v>2.2877999999999998</v>
      </c>
      <c r="X1369" s="20">
        <v>-0.22700000000000001</v>
      </c>
      <c r="Y1369" s="20">
        <v>2.4525999999999999</v>
      </c>
      <c r="Z1369" s="20">
        <v>0.28199999999999997</v>
      </c>
      <c r="AA1369" s="20">
        <v>3.0608</v>
      </c>
      <c r="AB1369" s="20">
        <v>1.079</v>
      </c>
    </row>
    <row r="1370" spans="1:28">
      <c r="A1370" s="2">
        <v>42796</v>
      </c>
      <c r="B1370" s="20">
        <v>0.75</v>
      </c>
      <c r="C1370" s="20">
        <v>0.497</v>
      </c>
      <c r="D1370" s="20">
        <v>-0.68</v>
      </c>
      <c r="E1370" s="20">
        <v>0.83</v>
      </c>
      <c r="F1370" s="20">
        <v>0.66010000000000002</v>
      </c>
      <c r="G1370" s="20">
        <v>-0.85099999999999998</v>
      </c>
      <c r="H1370" s="20">
        <v>1.1000000000000001</v>
      </c>
      <c r="I1370" s="20">
        <v>0.81950000000000001</v>
      </c>
      <c r="J1370" s="20">
        <v>-0.89</v>
      </c>
      <c r="K1370" s="20">
        <v>1.4159999999999999</v>
      </c>
      <c r="L1370" s="20">
        <v>0.95989999999999998</v>
      </c>
      <c r="M1370" s="20">
        <v>-0.84699999999999998</v>
      </c>
      <c r="N1370" s="20">
        <v>1.79817</v>
      </c>
      <c r="O1370" s="20">
        <v>1.3084</v>
      </c>
      <c r="P1370" s="20">
        <v>-0.82699999999999996</v>
      </c>
      <c r="Q1370" s="20">
        <v>-2.5000000000000001E-2</v>
      </c>
      <c r="R1370" s="20">
        <v>-0.14000000000000001</v>
      </c>
      <c r="S1370" s="20">
        <v>1.5868</v>
      </c>
      <c r="T1370" s="20">
        <v>-0.74099999999999999</v>
      </c>
      <c r="U1370" s="20">
        <v>2.0154999999999998</v>
      </c>
      <c r="V1370" s="20">
        <v>-0.47099999999999997</v>
      </c>
      <c r="W1370" s="20">
        <v>2.3123</v>
      </c>
      <c r="X1370" s="20">
        <v>-0.19600000000000001</v>
      </c>
      <c r="Y1370" s="20">
        <v>2.4779</v>
      </c>
      <c r="Z1370" s="20">
        <v>0.317</v>
      </c>
      <c r="AA1370" s="20">
        <v>3.0729000000000002</v>
      </c>
      <c r="AB1370" s="20">
        <v>1.125</v>
      </c>
    </row>
    <row r="1371" spans="1:28">
      <c r="A1371" s="2">
        <v>42797</v>
      </c>
      <c r="B1371" s="20">
        <v>0.75</v>
      </c>
      <c r="C1371" s="20">
        <v>0.53249999999999997</v>
      </c>
      <c r="D1371" s="20">
        <v>-0.63</v>
      </c>
      <c r="E1371" s="20">
        <v>0.83443999999999996</v>
      </c>
      <c r="F1371" s="20">
        <v>0.69569999999999999</v>
      </c>
      <c r="G1371" s="20">
        <v>-0.85199999999999998</v>
      </c>
      <c r="H1371" s="20">
        <v>1.1016699999999999</v>
      </c>
      <c r="I1371" s="20">
        <v>0.8246</v>
      </c>
      <c r="J1371" s="20">
        <v>-0.88800000000000001</v>
      </c>
      <c r="K1371" s="20">
        <v>1.4226700000000001</v>
      </c>
      <c r="L1371" s="20">
        <v>0.95979999999999999</v>
      </c>
      <c r="M1371" s="20">
        <v>-0.84</v>
      </c>
      <c r="N1371" s="20">
        <v>1.8081700000000001</v>
      </c>
      <c r="O1371" s="20">
        <v>1.3050999999999999</v>
      </c>
      <c r="P1371" s="20">
        <v>-0.8</v>
      </c>
      <c r="Q1371" s="20">
        <v>-5.8999999999999997E-2</v>
      </c>
      <c r="R1371" s="20">
        <v>-0.20300000000000001</v>
      </c>
      <c r="S1371" s="20">
        <v>1.5790999999999999</v>
      </c>
      <c r="T1371" s="20">
        <v>-0.70399999999999996</v>
      </c>
      <c r="U1371" s="20">
        <v>2.0089999999999999</v>
      </c>
      <c r="V1371" s="20">
        <v>-0.41699999999999998</v>
      </c>
      <c r="W1371" s="20">
        <v>2.3052000000000001</v>
      </c>
      <c r="X1371" s="20">
        <v>-0.151</v>
      </c>
      <c r="Y1371" s="20">
        <v>2.4779999999999998</v>
      </c>
      <c r="Z1371" s="20">
        <v>0.35599999999999998</v>
      </c>
      <c r="AA1371" s="20">
        <v>3.0712999999999999</v>
      </c>
      <c r="AB1371" s="20">
        <v>1.149</v>
      </c>
    </row>
    <row r="1372" spans="1:28">
      <c r="A1372" s="2">
        <v>42800</v>
      </c>
      <c r="B1372" s="20">
        <v>0.75</v>
      </c>
      <c r="C1372" s="20">
        <v>0.52739999999999998</v>
      </c>
      <c r="D1372" s="20">
        <v>-0.66900000000000004</v>
      </c>
      <c r="E1372" s="20">
        <v>0.84667000000000003</v>
      </c>
      <c r="F1372" s="20">
        <v>0.72109999999999996</v>
      </c>
      <c r="G1372" s="20">
        <v>-0.84899999999999998</v>
      </c>
      <c r="H1372" s="20">
        <v>1.10622</v>
      </c>
      <c r="I1372" s="20">
        <v>0.8296</v>
      </c>
      <c r="J1372" s="20">
        <v>-0.88900000000000001</v>
      </c>
      <c r="K1372" s="20">
        <v>1.421</v>
      </c>
      <c r="L1372" s="20">
        <v>0.96499999999999997</v>
      </c>
      <c r="M1372" s="20">
        <v>-0.85499999999999998</v>
      </c>
      <c r="N1372" s="20">
        <v>1.8001100000000001</v>
      </c>
      <c r="O1372" s="20">
        <v>1.3052999999999999</v>
      </c>
      <c r="P1372" s="20">
        <v>-0.81699999999999995</v>
      </c>
      <c r="Q1372" s="20">
        <v>-4.9000000000000002E-2</v>
      </c>
      <c r="R1372" s="20">
        <v>-0.183</v>
      </c>
      <c r="S1372" s="20">
        <v>1.5821000000000001</v>
      </c>
      <c r="T1372" s="20">
        <v>-0.71699999999999997</v>
      </c>
      <c r="U1372" s="20">
        <v>2.0190999999999999</v>
      </c>
      <c r="V1372" s="20">
        <v>-0.43</v>
      </c>
      <c r="W1372" s="20">
        <v>2.3174999999999999</v>
      </c>
      <c r="X1372" s="20">
        <v>-0.161</v>
      </c>
      <c r="Y1372" s="20">
        <v>2.4996999999999998</v>
      </c>
      <c r="Z1372" s="20">
        <v>0.34200000000000003</v>
      </c>
      <c r="AA1372" s="20">
        <v>3.1046</v>
      </c>
      <c r="AB1372" s="20">
        <v>1.143</v>
      </c>
    </row>
    <row r="1373" spans="1:28">
      <c r="A1373" s="2">
        <v>42801</v>
      </c>
      <c r="B1373" s="20">
        <v>0.75</v>
      </c>
      <c r="C1373" s="20">
        <v>0.53249999999999997</v>
      </c>
      <c r="D1373" s="20">
        <v>-0.66</v>
      </c>
      <c r="E1373" s="20">
        <v>0.85443999999999998</v>
      </c>
      <c r="F1373" s="20">
        <v>0.74150000000000005</v>
      </c>
      <c r="G1373" s="20">
        <v>-0.86</v>
      </c>
      <c r="H1373" s="20">
        <v>1.10622</v>
      </c>
      <c r="I1373" s="20">
        <v>0.85019999999999996</v>
      </c>
      <c r="J1373" s="20">
        <v>-0.94399999999999995</v>
      </c>
      <c r="K1373" s="20">
        <v>1.4204399999999999</v>
      </c>
      <c r="L1373" s="20">
        <v>0.99580000000000002</v>
      </c>
      <c r="M1373" s="20">
        <v>-0.89800000000000002</v>
      </c>
      <c r="N1373" s="20">
        <v>1.79983</v>
      </c>
      <c r="O1373" s="20">
        <v>1.3277000000000001</v>
      </c>
      <c r="P1373" s="20">
        <v>-0.871</v>
      </c>
      <c r="Q1373" s="20">
        <v>-6.2E-2</v>
      </c>
      <c r="R1373" s="20">
        <v>-0.182</v>
      </c>
      <c r="S1373" s="20">
        <v>1.6095999999999999</v>
      </c>
      <c r="T1373" s="20">
        <v>-0.76200000000000001</v>
      </c>
      <c r="U1373" s="20">
        <v>2.0491000000000001</v>
      </c>
      <c r="V1373" s="20">
        <v>-0.47299999999999998</v>
      </c>
      <c r="W1373" s="20">
        <v>2.3420999999999998</v>
      </c>
      <c r="X1373" s="20">
        <v>-0.192</v>
      </c>
      <c r="Y1373" s="20">
        <v>2.5179</v>
      </c>
      <c r="Z1373" s="20">
        <v>0.31900000000000001</v>
      </c>
      <c r="AA1373" s="20">
        <v>3.121</v>
      </c>
      <c r="AB1373" s="20">
        <v>1.139</v>
      </c>
    </row>
    <row r="1374" spans="1:28">
      <c r="A1374" s="2">
        <v>42802</v>
      </c>
      <c r="B1374" s="20">
        <v>0.75</v>
      </c>
      <c r="C1374" s="20">
        <v>0.4919</v>
      </c>
      <c r="D1374" s="20">
        <v>-0.72</v>
      </c>
      <c r="E1374" s="20">
        <v>0.85777999999999999</v>
      </c>
      <c r="F1374" s="20">
        <v>0.71609999999999996</v>
      </c>
      <c r="G1374" s="20">
        <v>-0.89100000000000001</v>
      </c>
      <c r="H1374" s="20">
        <v>1.109</v>
      </c>
      <c r="I1374" s="20">
        <v>0.86040000000000005</v>
      </c>
      <c r="J1374" s="20">
        <v>-0.95199999999999996</v>
      </c>
      <c r="K1374" s="20">
        <v>1.421</v>
      </c>
      <c r="L1374" s="20">
        <v>1.0163</v>
      </c>
      <c r="M1374" s="20">
        <v>-0.89500000000000002</v>
      </c>
      <c r="N1374" s="20">
        <v>1.80122</v>
      </c>
      <c r="O1374" s="20">
        <v>1.3542000000000001</v>
      </c>
      <c r="P1374" s="20">
        <v>-0.84199999999999997</v>
      </c>
      <c r="Q1374" s="20">
        <v>-3.5000000000000003E-2</v>
      </c>
      <c r="R1374" s="20">
        <v>-0.14299999999999999</v>
      </c>
      <c r="S1374" s="20">
        <v>1.6625000000000001</v>
      </c>
      <c r="T1374" s="20">
        <v>-0.73299999999999998</v>
      </c>
      <c r="U1374" s="20">
        <v>2.0926</v>
      </c>
      <c r="V1374" s="20">
        <v>-0.42</v>
      </c>
      <c r="W1374" s="20">
        <v>2.3866000000000001</v>
      </c>
      <c r="X1374" s="20">
        <v>-0.13800000000000001</v>
      </c>
      <c r="Y1374" s="20">
        <v>2.5596999999999999</v>
      </c>
      <c r="Z1374" s="20">
        <v>0.37</v>
      </c>
      <c r="AA1374" s="20">
        <v>3.1488999999999998</v>
      </c>
      <c r="AB1374" s="20">
        <v>1.1819999999999999</v>
      </c>
    </row>
    <row r="1375" spans="1:28">
      <c r="A1375" s="2">
        <v>42803</v>
      </c>
      <c r="B1375" s="20">
        <v>0.75</v>
      </c>
      <c r="C1375" s="20">
        <v>0.47670000000000001</v>
      </c>
      <c r="D1375" s="20">
        <v>-0.53800000000000003</v>
      </c>
      <c r="E1375" s="20">
        <v>0.88139000000000001</v>
      </c>
      <c r="F1375" s="20">
        <v>0.72619999999999996</v>
      </c>
      <c r="G1375" s="20">
        <v>-0.873</v>
      </c>
      <c r="H1375" s="20">
        <v>1.1195599999999999</v>
      </c>
      <c r="I1375" s="20">
        <v>0.87570000000000003</v>
      </c>
      <c r="J1375" s="20">
        <v>-0.96299999999999997</v>
      </c>
      <c r="K1375" s="20">
        <v>1.4301699999999999</v>
      </c>
      <c r="L1375" s="20">
        <v>1.0318000000000001</v>
      </c>
      <c r="M1375" s="20">
        <v>-0.92900000000000005</v>
      </c>
      <c r="N1375" s="20">
        <v>1.8142800000000001</v>
      </c>
      <c r="O1375" s="20">
        <v>1.3726</v>
      </c>
      <c r="P1375" s="20">
        <v>-0.85399999999999998</v>
      </c>
      <c r="Q1375" s="20">
        <v>-2E-3</v>
      </c>
      <c r="R1375" s="20">
        <v>-0.124</v>
      </c>
      <c r="S1375" s="20">
        <v>1.6919999999999999</v>
      </c>
      <c r="T1375" s="20">
        <v>-0.72799999999999998</v>
      </c>
      <c r="U1375" s="20">
        <v>2.1362000000000001</v>
      </c>
      <c r="V1375" s="20">
        <v>-0.38200000000000001</v>
      </c>
      <c r="W1375" s="20">
        <v>2.4336000000000002</v>
      </c>
      <c r="X1375" s="20">
        <v>-9.0999999999999998E-2</v>
      </c>
      <c r="Y1375" s="20">
        <v>2.6052999999999997</v>
      </c>
      <c r="Z1375" s="20">
        <v>0.42599999999999999</v>
      </c>
      <c r="AA1375" s="20">
        <v>3.1888000000000001</v>
      </c>
      <c r="AB1375" s="20">
        <v>1.2370000000000001</v>
      </c>
    </row>
    <row r="1376" spans="1:28">
      <c r="A1376" s="2">
        <v>42804</v>
      </c>
      <c r="B1376" s="20">
        <v>0.75</v>
      </c>
      <c r="C1376" s="20">
        <v>0.60860000000000003</v>
      </c>
      <c r="D1376" s="20">
        <v>-0.72</v>
      </c>
      <c r="E1376" s="20">
        <v>0.89056000000000002</v>
      </c>
      <c r="F1376" s="20">
        <v>0.74139999999999995</v>
      </c>
      <c r="G1376" s="20">
        <v>-0.90600000000000003</v>
      </c>
      <c r="H1376" s="20">
        <v>1.1212200000000001</v>
      </c>
      <c r="I1376" s="20">
        <v>0.88080000000000003</v>
      </c>
      <c r="J1376" s="20">
        <v>-0.95299999999999996</v>
      </c>
      <c r="K1376" s="20">
        <v>1.4259999999999999</v>
      </c>
      <c r="L1376" s="20">
        <v>1.0266</v>
      </c>
      <c r="M1376" s="20">
        <v>-0.92100000000000004</v>
      </c>
      <c r="N1376" s="20">
        <v>1.8184399999999998</v>
      </c>
      <c r="O1376" s="20">
        <v>1.3533999999999999</v>
      </c>
      <c r="P1376" s="20">
        <v>-0.83099999999999996</v>
      </c>
      <c r="Q1376" s="20">
        <v>1.2E-2</v>
      </c>
      <c r="R1376" s="20">
        <v>-8.5000000000000006E-2</v>
      </c>
      <c r="S1376" s="20">
        <v>1.6598000000000002</v>
      </c>
      <c r="T1376" s="20">
        <v>-0.68100000000000005</v>
      </c>
      <c r="U1376" s="20">
        <v>2.1013999999999999</v>
      </c>
      <c r="V1376" s="20">
        <v>-0.307</v>
      </c>
      <c r="W1376" s="20">
        <v>2.3942999999999999</v>
      </c>
      <c r="X1376" s="20">
        <v>-2.3E-2</v>
      </c>
      <c r="Y1376" s="20">
        <v>2.5745</v>
      </c>
      <c r="Z1376" s="20">
        <v>0.48499999999999999</v>
      </c>
      <c r="AA1376" s="20">
        <v>3.1646999999999998</v>
      </c>
      <c r="AB1376" s="20">
        <v>1.2530000000000001</v>
      </c>
    </row>
    <row r="1377" spans="1:28">
      <c r="A1377" s="2">
        <v>42807</v>
      </c>
      <c r="B1377" s="20">
        <v>0.75</v>
      </c>
      <c r="C1377" s="20">
        <v>0.6694</v>
      </c>
      <c r="D1377" s="20">
        <v>-0.93300000000000005</v>
      </c>
      <c r="E1377" s="20">
        <v>0.91222000000000003</v>
      </c>
      <c r="F1377" s="20">
        <v>0.74139999999999995</v>
      </c>
      <c r="G1377" s="20">
        <v>-0.91</v>
      </c>
      <c r="H1377" s="20">
        <v>1.1312199999999999</v>
      </c>
      <c r="I1377" s="20">
        <v>0.91139999999999999</v>
      </c>
      <c r="J1377" s="20">
        <v>-0.93200000000000005</v>
      </c>
      <c r="K1377" s="20">
        <v>1.43211</v>
      </c>
      <c r="L1377" s="20">
        <v>1.0470999999999999</v>
      </c>
      <c r="M1377" s="20">
        <v>-0.9</v>
      </c>
      <c r="N1377" s="20">
        <v>1.8212199999999998</v>
      </c>
      <c r="O1377" s="20">
        <v>1.3719000000000001</v>
      </c>
      <c r="P1377" s="20">
        <v>-0.80800000000000005</v>
      </c>
      <c r="Q1377" s="20">
        <v>7.0000000000000001E-3</v>
      </c>
      <c r="R1377" s="20">
        <v>-9.5000000000000001E-2</v>
      </c>
      <c r="S1377" s="20">
        <v>1.6840000000000002</v>
      </c>
      <c r="T1377" s="20">
        <v>-0.66800000000000004</v>
      </c>
      <c r="U1377" s="20">
        <v>2.1385000000000001</v>
      </c>
      <c r="V1377" s="20">
        <v>-0.31</v>
      </c>
      <c r="W1377" s="20">
        <v>2.4365000000000001</v>
      </c>
      <c r="X1377" s="20">
        <v>-2.8000000000000001E-2</v>
      </c>
      <c r="Y1377" s="20">
        <v>2.6257999999999999</v>
      </c>
      <c r="Z1377" s="20">
        <v>0.47099999999999997</v>
      </c>
      <c r="AA1377" s="20">
        <v>3.2122000000000002</v>
      </c>
      <c r="AB1377" s="20">
        <v>1.236</v>
      </c>
    </row>
    <row r="1378" spans="1:28">
      <c r="A1378" s="2">
        <v>42808</v>
      </c>
      <c r="B1378" s="20">
        <v>0.75</v>
      </c>
      <c r="C1378" s="20">
        <v>0.6593</v>
      </c>
      <c r="D1378" s="20">
        <v>-0.93</v>
      </c>
      <c r="E1378" s="20">
        <v>0.92832999999999999</v>
      </c>
      <c r="F1378" s="20">
        <v>0.76190000000000002</v>
      </c>
      <c r="G1378" s="20">
        <v>-0.91800000000000004</v>
      </c>
      <c r="H1378" s="20">
        <v>1.13733</v>
      </c>
      <c r="I1378" s="20">
        <v>0.91159999999999997</v>
      </c>
      <c r="J1378" s="20">
        <v>-0.90700000000000003</v>
      </c>
      <c r="K1378" s="20">
        <v>1.4323900000000001</v>
      </c>
      <c r="L1378" s="20">
        <v>1.0367999999999999</v>
      </c>
      <c r="M1378" s="20">
        <v>-0.878</v>
      </c>
      <c r="N1378" s="20">
        <v>1.8234399999999999</v>
      </c>
      <c r="O1378" s="20">
        <v>1.3763000000000001</v>
      </c>
      <c r="P1378" s="20">
        <v>-0.80900000000000005</v>
      </c>
      <c r="Q1378" s="20">
        <v>-6.0000000000000001E-3</v>
      </c>
      <c r="R1378" s="20">
        <v>-0.14299999999999999</v>
      </c>
      <c r="S1378" s="20">
        <v>1.6840000000000002</v>
      </c>
      <c r="T1378" s="20">
        <v>-0.67800000000000005</v>
      </c>
      <c r="U1378" s="20">
        <v>2.1284999999999998</v>
      </c>
      <c r="V1378" s="20">
        <v>-0.33700000000000002</v>
      </c>
      <c r="W1378" s="20">
        <v>2.4192999999999998</v>
      </c>
      <c r="X1378" s="20">
        <v>-5.7000000000000002E-2</v>
      </c>
      <c r="Y1378" s="20">
        <v>2.6002000000000001</v>
      </c>
      <c r="Z1378" s="20">
        <v>0.44500000000000001</v>
      </c>
      <c r="AA1378" s="20">
        <v>3.1747000000000001</v>
      </c>
      <c r="AB1378" s="20">
        <v>1.196</v>
      </c>
    </row>
    <row r="1379" spans="1:28">
      <c r="A1379" s="2">
        <v>42809</v>
      </c>
      <c r="B1379" s="20">
        <v>1</v>
      </c>
      <c r="C1379" s="20">
        <v>0.67969999999999997</v>
      </c>
      <c r="D1379" s="20">
        <v>-0.95299999999999996</v>
      </c>
      <c r="E1379" s="20">
        <v>0.94277999999999995</v>
      </c>
      <c r="F1379" s="20">
        <v>0.72119999999999995</v>
      </c>
      <c r="G1379" s="20">
        <v>-0.90600000000000003</v>
      </c>
      <c r="H1379" s="20">
        <v>1.1481699999999999</v>
      </c>
      <c r="I1379" s="20">
        <v>0.87060000000000004</v>
      </c>
      <c r="J1379" s="20">
        <v>-0.90200000000000002</v>
      </c>
      <c r="K1379" s="20">
        <v>1.4382200000000001</v>
      </c>
      <c r="L1379" s="20">
        <v>1.0007999999999999</v>
      </c>
      <c r="M1379" s="20">
        <v>-0.88700000000000001</v>
      </c>
      <c r="N1379" s="20">
        <v>1.82761</v>
      </c>
      <c r="O1379" s="20">
        <v>1.2993999999999999</v>
      </c>
      <c r="P1379" s="20">
        <v>-0.82</v>
      </c>
      <c r="Q1379" s="20">
        <v>-3.7999999999999999E-2</v>
      </c>
      <c r="R1379" s="20">
        <v>-0.184</v>
      </c>
      <c r="S1379" s="20">
        <v>1.5821000000000001</v>
      </c>
      <c r="T1379" s="20">
        <v>-0.69799999999999995</v>
      </c>
      <c r="U1379" s="20">
        <v>2.0030000000000001</v>
      </c>
      <c r="V1379" s="20">
        <v>-0.35799999999999998</v>
      </c>
      <c r="W1379" s="20">
        <v>2.2984</v>
      </c>
      <c r="X1379" s="20">
        <v>-8.5000000000000006E-2</v>
      </c>
      <c r="Y1379" s="20">
        <v>2.4929999999999999</v>
      </c>
      <c r="Z1379" s="20">
        <v>0.41499999999999998</v>
      </c>
      <c r="AA1379" s="20">
        <v>3.1071</v>
      </c>
      <c r="AB1379" s="20">
        <v>1.173</v>
      </c>
    </row>
    <row r="1380" spans="1:28">
      <c r="A1380" s="2">
        <v>42810</v>
      </c>
      <c r="B1380" s="20">
        <v>1</v>
      </c>
      <c r="C1380" s="20">
        <v>0.67459999999999998</v>
      </c>
      <c r="D1380" s="20">
        <v>-0.96199999999999997</v>
      </c>
      <c r="E1380" s="20">
        <v>0.97833000000000003</v>
      </c>
      <c r="F1380" s="20">
        <v>0.72109999999999996</v>
      </c>
      <c r="G1380" s="20">
        <v>-0.91200000000000003</v>
      </c>
      <c r="H1380" s="20">
        <v>1.15178</v>
      </c>
      <c r="I1380" s="20">
        <v>0.86550000000000005</v>
      </c>
      <c r="J1380" s="20">
        <v>-0.90400000000000003</v>
      </c>
      <c r="K1380" s="20">
        <v>1.431</v>
      </c>
      <c r="L1380" s="20">
        <v>0.98529999999999995</v>
      </c>
      <c r="M1380" s="20">
        <v>-0.86799999999999999</v>
      </c>
      <c r="N1380" s="20">
        <v>1.8142800000000001</v>
      </c>
      <c r="O1380" s="20">
        <v>1.3322000000000001</v>
      </c>
      <c r="P1380" s="20">
        <v>-0.79</v>
      </c>
      <c r="Q1380" s="20">
        <v>-3.2000000000000001E-2</v>
      </c>
      <c r="R1380" s="20">
        <v>-0.16700000000000001</v>
      </c>
      <c r="S1380" s="20">
        <v>1.6276999999999999</v>
      </c>
      <c r="T1380" s="20">
        <v>-0.66200000000000003</v>
      </c>
      <c r="U1380" s="20">
        <v>2.0499000000000001</v>
      </c>
      <c r="V1380" s="20">
        <v>-0.32300000000000001</v>
      </c>
      <c r="W1380" s="20">
        <v>2.3477000000000001</v>
      </c>
      <c r="X1380" s="20">
        <v>-5.0999999999999997E-2</v>
      </c>
      <c r="Y1380" s="20">
        <v>2.5402</v>
      </c>
      <c r="Z1380" s="20">
        <v>0.44800000000000001</v>
      </c>
      <c r="AA1380" s="20">
        <v>3.1505999999999998</v>
      </c>
      <c r="AB1380" s="20">
        <v>1.208</v>
      </c>
    </row>
    <row r="1381" spans="1:28">
      <c r="A1381" s="2">
        <v>42811</v>
      </c>
      <c r="B1381" s="20">
        <v>1</v>
      </c>
      <c r="C1381" s="20">
        <v>0.67959999999999998</v>
      </c>
      <c r="D1381" s="20">
        <v>-0.95899999999999996</v>
      </c>
      <c r="E1381" s="20">
        <v>0.97611000000000003</v>
      </c>
      <c r="F1381" s="20">
        <v>0.72619999999999996</v>
      </c>
      <c r="G1381" s="20">
        <v>-0.91400000000000003</v>
      </c>
      <c r="H1381" s="20">
        <v>1.15178</v>
      </c>
      <c r="I1381" s="20">
        <v>0.86029999999999995</v>
      </c>
      <c r="J1381" s="20">
        <v>-0.90800000000000003</v>
      </c>
      <c r="K1381" s="20">
        <v>1.4315599999999999</v>
      </c>
      <c r="L1381" s="20">
        <v>0.98009999999999997</v>
      </c>
      <c r="M1381" s="20">
        <v>-0.84699999999999998</v>
      </c>
      <c r="N1381" s="20">
        <v>1.8131699999999999</v>
      </c>
      <c r="O1381" s="20">
        <v>1.3146</v>
      </c>
      <c r="P1381" s="20">
        <v>-0.77300000000000002</v>
      </c>
      <c r="Q1381" s="20">
        <v>-5.0000000000000001E-3</v>
      </c>
      <c r="R1381" s="20">
        <v>-0.156</v>
      </c>
      <c r="S1381" s="20">
        <v>1.6008</v>
      </c>
      <c r="T1381" s="20">
        <v>-0.65400000000000003</v>
      </c>
      <c r="U1381" s="20">
        <v>2.0183</v>
      </c>
      <c r="V1381" s="20">
        <v>-0.32800000000000001</v>
      </c>
      <c r="W1381" s="20">
        <v>2.306</v>
      </c>
      <c r="X1381" s="20">
        <v>-5.8000000000000003E-2</v>
      </c>
      <c r="Y1381" s="20">
        <v>2.5004999999999997</v>
      </c>
      <c r="Z1381" s="20">
        <v>0.435</v>
      </c>
      <c r="AA1381" s="20">
        <v>3.1095999999999999</v>
      </c>
      <c r="AB1381" s="20">
        <v>1.1759999999999999</v>
      </c>
    </row>
    <row r="1382" spans="1:28">
      <c r="A1382" s="2">
        <v>42814</v>
      </c>
      <c r="B1382" s="20">
        <v>1</v>
      </c>
      <c r="C1382" s="20">
        <v>0.67959999999999998</v>
      </c>
      <c r="D1382" s="20">
        <v>-0.96599999999999997</v>
      </c>
      <c r="E1382" s="20">
        <v>0.97721999999999998</v>
      </c>
      <c r="F1382" s="20">
        <v>0.72619999999999996</v>
      </c>
      <c r="G1382" s="20">
        <v>-0.91600000000000004</v>
      </c>
      <c r="H1382" s="20">
        <v>1.15622</v>
      </c>
      <c r="I1382" s="20">
        <v>0.86539999999999995</v>
      </c>
      <c r="J1382" s="20">
        <v>-0.90200000000000002</v>
      </c>
      <c r="K1382" s="20">
        <v>1.43489</v>
      </c>
      <c r="L1382" s="20">
        <v>0.98009999999999997</v>
      </c>
      <c r="M1382" s="20">
        <v>-0.83399999999999996</v>
      </c>
      <c r="N1382" s="20">
        <v>1.8159399999999999</v>
      </c>
      <c r="O1382" s="20">
        <v>1.2883</v>
      </c>
      <c r="P1382" s="20">
        <v>-0.77500000000000002</v>
      </c>
      <c r="Q1382" s="20">
        <v>-1.4999999999999999E-2</v>
      </c>
      <c r="R1382" s="20">
        <v>-0.16400000000000001</v>
      </c>
      <c r="S1382" s="20">
        <v>1.5712000000000002</v>
      </c>
      <c r="T1382" s="20">
        <v>-0.65500000000000003</v>
      </c>
      <c r="U1382" s="20">
        <v>1.9849000000000001</v>
      </c>
      <c r="V1382" s="20">
        <v>-0.33200000000000002</v>
      </c>
      <c r="W1382" s="20">
        <v>2.2715999999999998</v>
      </c>
      <c r="X1382" s="20">
        <v>-0.06</v>
      </c>
      <c r="Y1382" s="20">
        <v>2.4607000000000001</v>
      </c>
      <c r="Z1382" s="20">
        <v>0.44</v>
      </c>
      <c r="AA1382" s="20">
        <v>3.077</v>
      </c>
      <c r="AB1382" s="20">
        <v>1.1910000000000001</v>
      </c>
    </row>
    <row r="1383" spans="1:28">
      <c r="A1383" s="2">
        <v>42815</v>
      </c>
      <c r="B1383" s="20">
        <v>1</v>
      </c>
      <c r="C1383" s="20">
        <v>0.68969999999999998</v>
      </c>
      <c r="D1383" s="20">
        <v>-0.99399999999999999</v>
      </c>
      <c r="E1383" s="20">
        <v>0.97721999999999998</v>
      </c>
      <c r="F1383" s="20">
        <v>0.75680000000000003</v>
      </c>
      <c r="G1383" s="20">
        <v>-0.88900000000000001</v>
      </c>
      <c r="H1383" s="20">
        <v>1.15622</v>
      </c>
      <c r="I1383" s="20">
        <v>0.8911</v>
      </c>
      <c r="J1383" s="20">
        <v>-0.92300000000000004</v>
      </c>
      <c r="K1383" s="20">
        <v>1.4337800000000001</v>
      </c>
      <c r="L1383" s="20">
        <v>0.9698</v>
      </c>
      <c r="M1383" s="20">
        <v>-0.80700000000000005</v>
      </c>
      <c r="N1383" s="20">
        <v>1.8153899999999998</v>
      </c>
      <c r="O1383" s="20">
        <v>1.2598</v>
      </c>
      <c r="P1383" s="20">
        <v>-0.74299999999999999</v>
      </c>
      <c r="Q1383" s="20">
        <v>-0.04</v>
      </c>
      <c r="R1383" s="20">
        <v>-0.188</v>
      </c>
      <c r="S1383" s="20">
        <v>1.5308000000000002</v>
      </c>
      <c r="T1383" s="20">
        <v>-0.61799999999999999</v>
      </c>
      <c r="U1383" s="20">
        <v>1.9466000000000001</v>
      </c>
      <c r="V1383" s="20">
        <v>-0.29499999999999998</v>
      </c>
      <c r="W1383" s="20">
        <v>2.2298999999999998</v>
      </c>
      <c r="X1383" s="20">
        <v>-3.3000000000000002E-2</v>
      </c>
      <c r="Y1383" s="20">
        <v>2.4175</v>
      </c>
      <c r="Z1383" s="20">
        <v>0.45900000000000002</v>
      </c>
      <c r="AA1383" s="20">
        <v>3.0343</v>
      </c>
      <c r="AB1383" s="20">
        <v>1.194</v>
      </c>
    </row>
    <row r="1384" spans="1:28">
      <c r="A1384" s="2">
        <v>42816</v>
      </c>
      <c r="B1384" s="20">
        <v>1</v>
      </c>
      <c r="C1384" s="20">
        <v>0.73040000000000005</v>
      </c>
      <c r="D1384" s="20">
        <v>-1.024</v>
      </c>
      <c r="E1384" s="20">
        <v>0.98389000000000004</v>
      </c>
      <c r="F1384" s="20">
        <v>0.76190000000000002</v>
      </c>
      <c r="G1384" s="20">
        <v>-0.93899999999999995</v>
      </c>
      <c r="H1384" s="20">
        <v>1.1567799999999999</v>
      </c>
      <c r="I1384" s="20">
        <v>0.88600000000000001</v>
      </c>
      <c r="J1384" s="20">
        <v>-0.89500000000000002</v>
      </c>
      <c r="K1384" s="20">
        <v>1.4312800000000001</v>
      </c>
      <c r="L1384" s="20">
        <v>0.9647</v>
      </c>
      <c r="M1384" s="20">
        <v>-0.82</v>
      </c>
      <c r="N1384" s="20">
        <v>1.8067800000000001</v>
      </c>
      <c r="O1384" s="20">
        <v>1.2477</v>
      </c>
      <c r="P1384" s="20">
        <v>-0.76900000000000002</v>
      </c>
      <c r="Q1384" s="20">
        <v>-4.7E-2</v>
      </c>
      <c r="R1384" s="20">
        <v>-0.216</v>
      </c>
      <c r="S1384" s="20">
        <v>1.5171999999999999</v>
      </c>
      <c r="T1384" s="20">
        <v>-0.64500000000000002</v>
      </c>
      <c r="U1384" s="20">
        <v>1.9365999999999999</v>
      </c>
      <c r="V1384" s="20">
        <v>-0.32800000000000001</v>
      </c>
      <c r="W1384" s="20">
        <v>2.2202000000000002</v>
      </c>
      <c r="X1384" s="20">
        <v>-7.6999999999999999E-2</v>
      </c>
      <c r="Y1384" s="20">
        <v>2.4050000000000002</v>
      </c>
      <c r="Z1384" s="20">
        <v>0.40799999999999997</v>
      </c>
      <c r="AA1384" s="20">
        <v>3.0173999999999999</v>
      </c>
      <c r="AB1384" s="20">
        <v>1.1419999999999999</v>
      </c>
    </row>
    <row r="1385" spans="1:28">
      <c r="A1385" s="2">
        <v>42817</v>
      </c>
      <c r="B1385" s="20">
        <v>1</v>
      </c>
      <c r="C1385" s="20">
        <v>0.71519999999999995</v>
      </c>
      <c r="D1385" s="20">
        <v>-1.0189999999999999</v>
      </c>
      <c r="E1385" s="20">
        <v>0.98167000000000004</v>
      </c>
      <c r="F1385" s="20">
        <v>0.76180000000000003</v>
      </c>
      <c r="G1385" s="20">
        <v>-0.94199999999999995</v>
      </c>
      <c r="H1385" s="20">
        <v>1.15289</v>
      </c>
      <c r="I1385" s="20">
        <v>0.88080000000000003</v>
      </c>
      <c r="J1385" s="20">
        <v>-0.89800000000000002</v>
      </c>
      <c r="K1385" s="20">
        <v>1.42794</v>
      </c>
      <c r="L1385" s="20">
        <v>0.95950000000000002</v>
      </c>
      <c r="M1385" s="20">
        <v>-0.80400000000000005</v>
      </c>
      <c r="N1385" s="20">
        <v>1.80372</v>
      </c>
      <c r="O1385" s="20">
        <v>1.252</v>
      </c>
      <c r="P1385" s="20">
        <v>-0.73499999999999999</v>
      </c>
      <c r="Q1385" s="20">
        <v>-0.06</v>
      </c>
      <c r="R1385" s="20">
        <v>-0.214</v>
      </c>
      <c r="S1385" s="20">
        <v>1.5279</v>
      </c>
      <c r="T1385" s="20">
        <v>-0.61299999999999999</v>
      </c>
      <c r="U1385" s="20">
        <v>1.9516</v>
      </c>
      <c r="V1385" s="20">
        <v>-0.30199999999999999</v>
      </c>
      <c r="W1385" s="20">
        <v>2.2349000000000001</v>
      </c>
      <c r="X1385" s="20">
        <v>-5.3999999999999999E-2</v>
      </c>
      <c r="Y1385" s="20">
        <v>2.4194</v>
      </c>
      <c r="Z1385" s="20">
        <v>0.43099999999999999</v>
      </c>
      <c r="AA1385" s="20">
        <v>3.0293999999999999</v>
      </c>
      <c r="AB1385" s="20">
        <v>1.173</v>
      </c>
    </row>
    <row r="1386" spans="1:28">
      <c r="A1386" s="2">
        <v>42818</v>
      </c>
      <c r="B1386" s="20">
        <v>1</v>
      </c>
      <c r="C1386" s="20">
        <v>0.71509999999999996</v>
      </c>
      <c r="D1386" s="20">
        <v>-1.141</v>
      </c>
      <c r="E1386" s="20">
        <v>0.98277999999999999</v>
      </c>
      <c r="F1386" s="20">
        <v>0.76180000000000003</v>
      </c>
      <c r="G1386" s="20">
        <v>-0.95599999999999996</v>
      </c>
      <c r="H1386" s="20">
        <v>1.1512800000000001</v>
      </c>
      <c r="I1386" s="20">
        <v>0.88590000000000002</v>
      </c>
      <c r="J1386" s="20">
        <v>-0.90400000000000003</v>
      </c>
      <c r="K1386" s="20">
        <v>1.4271099999999999</v>
      </c>
      <c r="L1386" s="20">
        <v>0.96460000000000001</v>
      </c>
      <c r="M1386" s="20">
        <v>-0.79400000000000004</v>
      </c>
      <c r="N1386" s="20">
        <v>1.8028900000000001</v>
      </c>
      <c r="O1386" s="20">
        <v>1.2565999999999999</v>
      </c>
      <c r="P1386" s="20">
        <v>-0.74099999999999999</v>
      </c>
      <c r="Q1386" s="20">
        <v>-8.6999999999999994E-2</v>
      </c>
      <c r="R1386" s="20">
        <v>-0.221</v>
      </c>
      <c r="S1386" s="20">
        <v>1.5276000000000001</v>
      </c>
      <c r="T1386" s="20">
        <v>-0.621</v>
      </c>
      <c r="U1386" s="20">
        <v>1.9449999999999998</v>
      </c>
      <c r="V1386" s="20">
        <v>-0.316</v>
      </c>
      <c r="W1386" s="20">
        <v>2.2301000000000002</v>
      </c>
      <c r="X1386" s="20">
        <v>-7.1999999999999995E-2</v>
      </c>
      <c r="Y1386" s="20">
        <v>2.4123000000000001</v>
      </c>
      <c r="Z1386" s="20">
        <v>0.40300000000000002</v>
      </c>
      <c r="AA1386" s="20">
        <v>3.0133999999999999</v>
      </c>
      <c r="AB1386" s="20">
        <v>1.145</v>
      </c>
    </row>
    <row r="1387" spans="1:28">
      <c r="A1387" s="2">
        <v>42821</v>
      </c>
      <c r="B1387" s="20">
        <v>1</v>
      </c>
      <c r="C1387" s="20">
        <v>0.72019999999999995</v>
      </c>
      <c r="D1387" s="20">
        <v>-0.874</v>
      </c>
      <c r="E1387" s="20">
        <v>0.98221999999999998</v>
      </c>
      <c r="F1387" s="20">
        <v>0.77200000000000002</v>
      </c>
      <c r="G1387" s="20">
        <v>-0.95499999999999996</v>
      </c>
      <c r="H1387" s="20">
        <v>1.1518900000000001</v>
      </c>
      <c r="I1387" s="20">
        <v>0.90629999999999999</v>
      </c>
      <c r="J1387" s="20">
        <v>-0.88400000000000001</v>
      </c>
      <c r="K1387" s="20">
        <v>1.4243299999999999</v>
      </c>
      <c r="L1387" s="20">
        <v>0.9748</v>
      </c>
      <c r="M1387" s="20">
        <v>-0.749</v>
      </c>
      <c r="N1387" s="20">
        <v>1.7970600000000001</v>
      </c>
      <c r="O1387" s="20">
        <v>1.2526999999999999</v>
      </c>
      <c r="P1387" s="20">
        <v>-0.70799999999999996</v>
      </c>
      <c r="Q1387" s="20">
        <v>-0.08</v>
      </c>
      <c r="R1387" s="20">
        <v>-0.224</v>
      </c>
      <c r="S1387" s="20">
        <v>1.5085999999999999</v>
      </c>
      <c r="T1387" s="20">
        <v>-0.59099999999999997</v>
      </c>
      <c r="U1387" s="20">
        <v>1.9182999999999999</v>
      </c>
      <c r="V1387" s="20">
        <v>-0.30199999999999999</v>
      </c>
      <c r="W1387" s="20">
        <v>2.1981999999999999</v>
      </c>
      <c r="X1387" s="20">
        <v>-6.6000000000000003E-2</v>
      </c>
      <c r="Y1387" s="20">
        <v>2.3782000000000001</v>
      </c>
      <c r="Z1387" s="20">
        <v>0.40200000000000002</v>
      </c>
      <c r="AA1387" s="20">
        <v>2.9847999999999999</v>
      </c>
      <c r="AB1387" s="20">
        <v>1.1419999999999999</v>
      </c>
    </row>
    <row r="1388" spans="1:28">
      <c r="A1388" s="2">
        <v>42822</v>
      </c>
      <c r="B1388" s="20">
        <v>1</v>
      </c>
      <c r="C1388" s="20">
        <v>0.72519999999999996</v>
      </c>
      <c r="D1388" s="20">
        <v>-0.86599999999999999</v>
      </c>
      <c r="E1388" s="20">
        <v>0.98221999999999998</v>
      </c>
      <c r="F1388" s="20">
        <v>0.77210000000000001</v>
      </c>
      <c r="G1388" s="20">
        <v>-0.95</v>
      </c>
      <c r="H1388" s="20">
        <v>1.15222</v>
      </c>
      <c r="I1388" s="20">
        <v>0.91669999999999996</v>
      </c>
      <c r="J1388" s="20">
        <v>-0.86599999999999999</v>
      </c>
      <c r="K1388" s="20">
        <v>1.42489</v>
      </c>
      <c r="L1388" s="20">
        <v>1.0107999999999999</v>
      </c>
      <c r="M1388" s="20">
        <v>-0.77200000000000002</v>
      </c>
      <c r="N1388" s="20">
        <v>1.79817</v>
      </c>
      <c r="O1388" s="20">
        <v>1.3016000000000001</v>
      </c>
      <c r="P1388" s="20">
        <v>-0.69899999999999995</v>
      </c>
      <c r="Q1388" s="20">
        <v>-8.6999999999999994E-2</v>
      </c>
      <c r="R1388" s="20">
        <v>-0.219</v>
      </c>
      <c r="S1388" s="20">
        <v>1.5491000000000001</v>
      </c>
      <c r="T1388" s="20">
        <v>-0.59499999999999997</v>
      </c>
      <c r="U1388" s="20">
        <v>1.9636</v>
      </c>
      <c r="V1388" s="20">
        <v>-0.311</v>
      </c>
      <c r="W1388" s="20">
        <v>2.2425000000000002</v>
      </c>
      <c r="X1388" s="20">
        <v>-7.6999999999999999E-2</v>
      </c>
      <c r="Y1388" s="20">
        <v>2.4178000000000002</v>
      </c>
      <c r="Z1388" s="20">
        <v>0.38800000000000001</v>
      </c>
      <c r="AA1388" s="20">
        <v>3.0246</v>
      </c>
      <c r="AB1388" s="20">
        <v>1.1379999999999999</v>
      </c>
    </row>
    <row r="1389" spans="1:28">
      <c r="A1389" s="2">
        <v>42823</v>
      </c>
      <c r="B1389" s="20">
        <v>1</v>
      </c>
      <c r="C1389" s="20">
        <v>0.74060000000000004</v>
      </c>
      <c r="D1389" s="20">
        <v>-0.88600000000000001</v>
      </c>
      <c r="E1389" s="20">
        <v>0.98221999999999998</v>
      </c>
      <c r="F1389" s="20">
        <v>0.77200000000000002</v>
      </c>
      <c r="G1389" s="20">
        <v>-0.94</v>
      </c>
      <c r="H1389" s="20">
        <v>1.1467799999999999</v>
      </c>
      <c r="I1389" s="20">
        <v>0.90639999999999998</v>
      </c>
      <c r="J1389" s="20">
        <v>-0.89</v>
      </c>
      <c r="K1389" s="20">
        <v>1.4198900000000001</v>
      </c>
      <c r="L1389" s="20">
        <v>1.0319</v>
      </c>
      <c r="M1389" s="20">
        <v>-0.78</v>
      </c>
      <c r="N1389" s="20">
        <v>1.794</v>
      </c>
      <c r="O1389" s="20">
        <v>1.2698</v>
      </c>
      <c r="P1389" s="20">
        <v>-0.745</v>
      </c>
      <c r="Q1389" s="20">
        <v>-8.8999999999999996E-2</v>
      </c>
      <c r="R1389" s="20">
        <v>-0.217</v>
      </c>
      <c r="S1389" s="20">
        <v>1.5165</v>
      </c>
      <c r="T1389" s="20">
        <v>-0.64600000000000002</v>
      </c>
      <c r="U1389" s="20">
        <v>1.9260000000000002</v>
      </c>
      <c r="V1389" s="20">
        <v>-0.371</v>
      </c>
      <c r="W1389" s="20">
        <v>2.1958000000000002</v>
      </c>
      <c r="X1389" s="20">
        <v>-0.128</v>
      </c>
      <c r="Y1389" s="20">
        <v>2.3765000000000001</v>
      </c>
      <c r="Z1389" s="20">
        <v>0.34399999999999997</v>
      </c>
      <c r="AA1389" s="20">
        <v>2.9855999999999998</v>
      </c>
      <c r="AB1389" s="20">
        <v>1.1140000000000001</v>
      </c>
    </row>
    <row r="1390" spans="1:28">
      <c r="A1390" s="2">
        <v>42824</v>
      </c>
      <c r="B1390" s="20">
        <v>1</v>
      </c>
      <c r="C1390" s="20">
        <v>0.73550000000000004</v>
      </c>
      <c r="D1390" s="20">
        <v>-0.84499999999999997</v>
      </c>
      <c r="E1390" s="20">
        <v>0.98277999999999999</v>
      </c>
      <c r="F1390" s="20">
        <v>0.75680000000000003</v>
      </c>
      <c r="G1390" s="20">
        <v>-0.94</v>
      </c>
      <c r="H1390" s="20">
        <v>1.14761</v>
      </c>
      <c r="I1390" s="20">
        <v>0.8962</v>
      </c>
      <c r="J1390" s="20">
        <v>-0.88</v>
      </c>
      <c r="K1390" s="20">
        <v>1.4187799999999999</v>
      </c>
      <c r="L1390" s="20">
        <v>1.0216000000000001</v>
      </c>
      <c r="M1390" s="20">
        <v>-0.746</v>
      </c>
      <c r="N1390" s="20">
        <v>1.7934399999999999</v>
      </c>
      <c r="O1390" s="20">
        <v>1.2818000000000001</v>
      </c>
      <c r="P1390" s="20">
        <v>-0.73499999999999999</v>
      </c>
      <c r="Q1390" s="20">
        <v>-8.7999999999999995E-2</v>
      </c>
      <c r="R1390" s="20">
        <v>-0.21</v>
      </c>
      <c r="S1390" s="20">
        <v>1.5327</v>
      </c>
      <c r="T1390" s="20">
        <v>-0.64400000000000002</v>
      </c>
      <c r="U1390" s="20">
        <v>1.964</v>
      </c>
      <c r="V1390" s="20">
        <v>-0.36699999999999999</v>
      </c>
      <c r="W1390" s="20">
        <v>2.2486999999999999</v>
      </c>
      <c r="X1390" s="20">
        <v>-0.13300000000000001</v>
      </c>
      <c r="Y1390" s="20">
        <v>2.4197000000000002</v>
      </c>
      <c r="Z1390" s="20">
        <v>0.33300000000000002</v>
      </c>
      <c r="AA1390" s="20">
        <v>3.0343</v>
      </c>
      <c r="AB1390" s="20">
        <v>1.1080000000000001</v>
      </c>
    </row>
    <row r="1391" spans="1:28">
      <c r="A1391" s="2">
        <v>42825</v>
      </c>
      <c r="B1391" s="20">
        <v>1</v>
      </c>
      <c r="C1391" s="20">
        <v>0.72529999999999994</v>
      </c>
      <c r="D1391" s="20">
        <v>-0.85</v>
      </c>
      <c r="E1391" s="20">
        <v>0.98277999999999999</v>
      </c>
      <c r="F1391" s="20">
        <v>0.75160000000000005</v>
      </c>
      <c r="G1391" s="20">
        <v>-0.81599999999999995</v>
      </c>
      <c r="H1391" s="20">
        <v>1.1495599999999999</v>
      </c>
      <c r="I1391" s="20">
        <v>0.89610000000000001</v>
      </c>
      <c r="J1391" s="20">
        <v>-0.88100000000000001</v>
      </c>
      <c r="K1391" s="20">
        <v>1.4232199999999999</v>
      </c>
      <c r="L1391" s="20">
        <v>1.0164</v>
      </c>
      <c r="M1391" s="20">
        <v>-0.72199999999999998</v>
      </c>
      <c r="N1391" s="20">
        <v>1.8017799999999999</v>
      </c>
      <c r="O1391" s="20">
        <v>1.254</v>
      </c>
      <c r="P1391" s="20">
        <v>-0.74</v>
      </c>
      <c r="Q1391" s="20">
        <v>-6.5000000000000002E-2</v>
      </c>
      <c r="R1391" s="20">
        <v>-0.184</v>
      </c>
      <c r="S1391" s="20">
        <v>1.4889999999999999</v>
      </c>
      <c r="T1391" s="20">
        <v>-0.65600000000000003</v>
      </c>
      <c r="U1391" s="20">
        <v>1.9212</v>
      </c>
      <c r="V1391" s="20">
        <v>-0.38100000000000001</v>
      </c>
      <c r="W1391" s="20">
        <v>2.2098</v>
      </c>
      <c r="X1391" s="20">
        <v>-0.151</v>
      </c>
      <c r="Y1391" s="20">
        <v>2.3874</v>
      </c>
      <c r="Z1391" s="20">
        <v>0.32800000000000001</v>
      </c>
      <c r="AA1391" s="20">
        <v>3.0095000000000001</v>
      </c>
      <c r="AB1391" s="20">
        <v>1.109</v>
      </c>
    </row>
    <row r="1392" spans="1:28">
      <c r="A1392" s="2">
        <v>42828</v>
      </c>
      <c r="B1392" s="20">
        <v>1</v>
      </c>
      <c r="C1392" s="20">
        <v>0.71509999999999996</v>
      </c>
      <c r="D1392" s="20">
        <v>-0.80500000000000005</v>
      </c>
      <c r="E1392" s="20">
        <v>0.98333000000000004</v>
      </c>
      <c r="F1392" s="20">
        <v>0.75670000000000004</v>
      </c>
      <c r="G1392" s="20">
        <v>-0.81699999999999995</v>
      </c>
      <c r="H1392" s="20">
        <v>1.1498299999999999</v>
      </c>
      <c r="I1392" s="20">
        <v>0.89100000000000001</v>
      </c>
      <c r="J1392" s="20">
        <v>-0.85299999999999998</v>
      </c>
      <c r="K1392" s="20">
        <v>1.42628</v>
      </c>
      <c r="L1392" s="20">
        <v>1.0061</v>
      </c>
      <c r="M1392" s="20">
        <v>-0.75900000000000001</v>
      </c>
      <c r="N1392" s="20">
        <v>1.80261</v>
      </c>
      <c r="O1392" s="20">
        <v>1.2261</v>
      </c>
      <c r="P1392" s="20">
        <v>-0.80400000000000005</v>
      </c>
      <c r="Q1392" s="20">
        <v>-8.4000000000000005E-2</v>
      </c>
      <c r="R1392" s="20">
        <v>-0.223</v>
      </c>
      <c r="S1392" s="20">
        <v>1.4346000000000001</v>
      </c>
      <c r="T1392" s="20">
        <v>-0.72199999999999998</v>
      </c>
      <c r="U1392" s="20">
        <v>1.8519000000000001</v>
      </c>
      <c r="V1392" s="20">
        <v>-0.44500000000000001</v>
      </c>
      <c r="W1392" s="20">
        <v>2.1347</v>
      </c>
      <c r="X1392" s="20">
        <v>-0.20699999999999999</v>
      </c>
      <c r="Y1392" s="20">
        <v>2.3193000000000001</v>
      </c>
      <c r="Z1392" s="20">
        <v>0.27700000000000002</v>
      </c>
      <c r="AA1392" s="20">
        <v>2.9531999999999998</v>
      </c>
      <c r="AB1392" s="20">
        <v>1.069</v>
      </c>
    </row>
    <row r="1393" spans="1:28">
      <c r="A1393" s="2">
        <v>42829</v>
      </c>
      <c r="B1393" s="20">
        <v>1</v>
      </c>
      <c r="C1393" s="20">
        <v>0.73029999999999995</v>
      </c>
      <c r="D1393" s="20">
        <v>-0.84599999999999997</v>
      </c>
      <c r="E1393" s="20">
        <v>0.98611000000000004</v>
      </c>
      <c r="F1393" s="20">
        <v>0.77210000000000001</v>
      </c>
      <c r="G1393" s="20">
        <v>-0.84</v>
      </c>
      <c r="H1393" s="20">
        <v>1.1498299999999999</v>
      </c>
      <c r="I1393" s="20">
        <v>0.91159999999999997</v>
      </c>
      <c r="J1393" s="20">
        <v>-0.85</v>
      </c>
      <c r="K1393" s="20">
        <v>1.4257200000000001</v>
      </c>
      <c r="L1393" s="20">
        <v>1.0215000000000001</v>
      </c>
      <c r="M1393" s="20">
        <v>-0.77300000000000002</v>
      </c>
      <c r="N1393" s="20">
        <v>1.7917800000000002</v>
      </c>
      <c r="O1393" s="20">
        <v>1.252</v>
      </c>
      <c r="P1393" s="20">
        <v>-0.78800000000000003</v>
      </c>
      <c r="Q1393" s="20">
        <v>-9.4E-2</v>
      </c>
      <c r="R1393" s="20">
        <v>-0.22700000000000001</v>
      </c>
      <c r="S1393" s="20">
        <v>1.4697</v>
      </c>
      <c r="T1393" s="20">
        <v>-0.71899999999999997</v>
      </c>
      <c r="U1393" s="20">
        <v>1.8898000000000001</v>
      </c>
      <c r="V1393" s="20">
        <v>-0.45300000000000001</v>
      </c>
      <c r="W1393" s="20">
        <v>2.1758999999999999</v>
      </c>
      <c r="X1393" s="20">
        <v>-0.215</v>
      </c>
      <c r="Y1393" s="20">
        <v>2.3605</v>
      </c>
      <c r="Z1393" s="20">
        <v>0.25700000000000001</v>
      </c>
      <c r="AA1393" s="20">
        <v>2.9999000000000002</v>
      </c>
      <c r="AB1393" s="20">
        <v>1.0429999999999999</v>
      </c>
    </row>
    <row r="1394" spans="1:28">
      <c r="A1394" s="2">
        <v>42830</v>
      </c>
      <c r="B1394" s="20">
        <v>1</v>
      </c>
      <c r="C1394" s="20">
        <v>0.76090000000000002</v>
      </c>
      <c r="D1394" s="20">
        <v>-0.75700000000000001</v>
      </c>
      <c r="E1394" s="20">
        <v>0.98555999999999999</v>
      </c>
      <c r="F1394" s="20">
        <v>0.79749999999999999</v>
      </c>
      <c r="G1394" s="20">
        <v>-0.84099999999999997</v>
      </c>
      <c r="H1394" s="20">
        <v>1.15039</v>
      </c>
      <c r="I1394" s="20">
        <v>0.91159999999999997</v>
      </c>
      <c r="J1394" s="20">
        <v>-0.85499999999999998</v>
      </c>
      <c r="K1394" s="20">
        <v>1.4229400000000001</v>
      </c>
      <c r="L1394" s="20">
        <v>1.0163</v>
      </c>
      <c r="M1394" s="20">
        <v>-0.76800000000000002</v>
      </c>
      <c r="N1394" s="20">
        <v>1.7959399999999999</v>
      </c>
      <c r="O1394" s="20">
        <v>1.234</v>
      </c>
      <c r="P1394" s="20">
        <v>-0.79700000000000004</v>
      </c>
      <c r="Q1394" s="20">
        <v>-9.0999999999999998E-2</v>
      </c>
      <c r="R1394" s="20">
        <v>-0.23</v>
      </c>
      <c r="S1394" s="20">
        <v>1.4370000000000001</v>
      </c>
      <c r="T1394" s="20">
        <v>-0.72899999999999998</v>
      </c>
      <c r="U1394" s="20">
        <v>1.8519000000000001</v>
      </c>
      <c r="V1394" s="20">
        <v>-0.46200000000000002</v>
      </c>
      <c r="W1394" s="20">
        <v>2.1395</v>
      </c>
      <c r="X1394" s="20">
        <v>-0.218</v>
      </c>
      <c r="Y1394" s="20">
        <v>2.3353999999999999</v>
      </c>
      <c r="Z1394" s="20">
        <v>0.25800000000000001</v>
      </c>
      <c r="AA1394" s="20">
        <v>2.9855999999999998</v>
      </c>
      <c r="AB1394" s="20">
        <v>1.046</v>
      </c>
    </row>
    <row r="1395" spans="1:28">
      <c r="A1395" s="2">
        <v>42831</v>
      </c>
      <c r="B1395" s="20">
        <v>1</v>
      </c>
      <c r="C1395" s="20">
        <v>0.76590000000000003</v>
      </c>
      <c r="D1395" s="20">
        <v>-0.81</v>
      </c>
      <c r="E1395" s="20">
        <v>0.98943999999999999</v>
      </c>
      <c r="F1395" s="20">
        <v>0.80259999999999998</v>
      </c>
      <c r="G1395" s="20">
        <v>-0.88700000000000001</v>
      </c>
      <c r="H1395" s="20">
        <v>1.1553899999999999</v>
      </c>
      <c r="I1395" s="20">
        <v>0.92689999999999995</v>
      </c>
      <c r="J1395" s="20">
        <v>-0.84299999999999997</v>
      </c>
      <c r="K1395" s="20">
        <v>1.4259999999999999</v>
      </c>
      <c r="L1395" s="20">
        <v>1.0266</v>
      </c>
      <c r="M1395" s="20">
        <v>-0.77200000000000002</v>
      </c>
      <c r="N1395" s="20">
        <v>1.79817</v>
      </c>
      <c r="O1395" s="20">
        <v>1.2379</v>
      </c>
      <c r="P1395" s="20">
        <v>-0.77800000000000002</v>
      </c>
      <c r="Q1395" s="20">
        <v>-0.09</v>
      </c>
      <c r="R1395" s="20">
        <v>-0.22600000000000001</v>
      </c>
      <c r="S1395" s="20">
        <v>1.4422999999999999</v>
      </c>
      <c r="T1395" s="20">
        <v>-0.71399999999999997</v>
      </c>
      <c r="U1395" s="20">
        <v>1.8585</v>
      </c>
      <c r="V1395" s="20">
        <v>-0.44900000000000001</v>
      </c>
      <c r="W1395" s="20">
        <v>2.1442999999999999</v>
      </c>
      <c r="X1395" s="20">
        <v>-0.21</v>
      </c>
      <c r="Y1395" s="20">
        <v>2.3407999999999998</v>
      </c>
      <c r="Z1395" s="20">
        <v>0.26300000000000001</v>
      </c>
      <c r="AA1395" s="20">
        <v>2.9864000000000002</v>
      </c>
      <c r="AB1395" s="20">
        <v>1.0369999999999999</v>
      </c>
    </row>
    <row r="1396" spans="1:28">
      <c r="A1396" s="2">
        <v>42832</v>
      </c>
      <c r="B1396" s="20">
        <v>1</v>
      </c>
      <c r="C1396" s="20">
        <v>0.75570000000000004</v>
      </c>
      <c r="D1396" s="20">
        <v>-0.74399999999999999</v>
      </c>
      <c r="E1396" s="20">
        <v>0.99</v>
      </c>
      <c r="F1396" s="20">
        <v>0.81269999999999998</v>
      </c>
      <c r="G1396" s="20">
        <v>-0.88</v>
      </c>
      <c r="H1396" s="20">
        <v>1.15761</v>
      </c>
      <c r="I1396" s="20">
        <v>0.94220000000000004</v>
      </c>
      <c r="J1396" s="20">
        <v>-0.85499999999999998</v>
      </c>
      <c r="K1396" s="20">
        <v>1.42961</v>
      </c>
      <c r="L1396" s="20">
        <v>1.0573999999999999</v>
      </c>
      <c r="M1396" s="20">
        <v>-0.78900000000000003</v>
      </c>
      <c r="N1396" s="20">
        <v>1.7989999999999999</v>
      </c>
      <c r="O1396" s="20">
        <v>1.2862</v>
      </c>
      <c r="P1396" s="20">
        <v>-0.80700000000000005</v>
      </c>
      <c r="Q1396" s="20">
        <v>-9.4E-2</v>
      </c>
      <c r="R1396" s="20">
        <v>-0.23899999999999999</v>
      </c>
      <c r="S1396" s="20">
        <v>1.5072000000000001</v>
      </c>
      <c r="T1396" s="20">
        <v>-0.74099999999999999</v>
      </c>
      <c r="U1396" s="20">
        <v>1.9196</v>
      </c>
      <c r="V1396" s="20">
        <v>-0.48199999999999998</v>
      </c>
      <c r="W1396" s="20">
        <v>2.2002999999999999</v>
      </c>
      <c r="X1396" s="20">
        <v>-0.245</v>
      </c>
      <c r="Y1396" s="20">
        <v>2.3822000000000001</v>
      </c>
      <c r="Z1396" s="20">
        <v>0.22800000000000001</v>
      </c>
      <c r="AA1396" s="20">
        <v>3.0078</v>
      </c>
      <c r="AB1396" s="20">
        <v>0.998</v>
      </c>
    </row>
    <row r="1397" spans="1:28">
      <c r="A1397" s="2">
        <v>42835</v>
      </c>
      <c r="B1397" s="20">
        <v>1</v>
      </c>
      <c r="C1397" s="20">
        <v>0.75060000000000004</v>
      </c>
      <c r="D1397" s="20">
        <v>-0.77900000000000003</v>
      </c>
      <c r="E1397" s="20">
        <v>0.98833000000000004</v>
      </c>
      <c r="F1397" s="20">
        <v>0.80249999999999999</v>
      </c>
      <c r="G1397" s="20">
        <v>-0.77300000000000002</v>
      </c>
      <c r="H1397" s="20">
        <v>1.15567</v>
      </c>
      <c r="I1397" s="20">
        <v>0.94720000000000004</v>
      </c>
      <c r="J1397" s="20">
        <v>-0.81599999999999995</v>
      </c>
      <c r="K1397" s="20">
        <v>1.42211</v>
      </c>
      <c r="L1397" s="20">
        <v>1.0523</v>
      </c>
      <c r="M1397" s="20">
        <v>-0.80600000000000005</v>
      </c>
      <c r="N1397" s="20">
        <v>1.79844</v>
      </c>
      <c r="O1397" s="20">
        <v>1.2741</v>
      </c>
      <c r="P1397" s="20">
        <v>-0.84099999999999997</v>
      </c>
      <c r="Q1397" s="20">
        <v>-7.0000000000000007E-2</v>
      </c>
      <c r="R1397" s="20">
        <v>-0.222</v>
      </c>
      <c r="S1397" s="20">
        <v>1.4962</v>
      </c>
      <c r="T1397" s="20">
        <v>-0.78</v>
      </c>
      <c r="U1397" s="20">
        <v>1.8997999999999999</v>
      </c>
      <c r="V1397" s="20">
        <v>-0.51300000000000001</v>
      </c>
      <c r="W1397" s="20">
        <v>2.1808000000000001</v>
      </c>
      <c r="X1397" s="20">
        <v>-0.27100000000000002</v>
      </c>
      <c r="Y1397" s="20">
        <v>2.3660999999999999</v>
      </c>
      <c r="Z1397" s="20">
        <v>0.20699999999999999</v>
      </c>
      <c r="AA1397" s="20">
        <v>2.9903</v>
      </c>
      <c r="AB1397" s="20">
        <v>0.97199999999999998</v>
      </c>
    </row>
    <row r="1398" spans="1:28">
      <c r="A1398" s="2">
        <v>42836</v>
      </c>
      <c r="B1398" s="20">
        <v>1</v>
      </c>
      <c r="C1398" s="20">
        <v>0.75570000000000004</v>
      </c>
      <c r="D1398" s="20">
        <v>-0.79</v>
      </c>
      <c r="E1398" s="20">
        <v>0.99</v>
      </c>
      <c r="F1398" s="20">
        <v>0.80769999999999997</v>
      </c>
      <c r="G1398" s="20">
        <v>-0.77</v>
      </c>
      <c r="H1398" s="20">
        <v>1.1551100000000001</v>
      </c>
      <c r="I1398" s="20">
        <v>0.93200000000000005</v>
      </c>
      <c r="J1398" s="20">
        <v>-0.80700000000000005</v>
      </c>
      <c r="K1398" s="20">
        <v>1.41544</v>
      </c>
      <c r="L1398" s="20">
        <v>1.0367999999999999</v>
      </c>
      <c r="M1398" s="20">
        <v>-0.81699999999999995</v>
      </c>
      <c r="N1398" s="20">
        <v>1.7890000000000001</v>
      </c>
      <c r="O1398" s="20">
        <v>1.2338</v>
      </c>
      <c r="P1398" s="20">
        <v>-0.84599999999999997</v>
      </c>
      <c r="Q1398" s="20">
        <v>-4.7E-2</v>
      </c>
      <c r="R1398" s="20">
        <v>-0.20499999999999999</v>
      </c>
      <c r="S1398" s="20">
        <v>1.4599</v>
      </c>
      <c r="T1398" s="20">
        <v>-0.78800000000000003</v>
      </c>
      <c r="U1398" s="20">
        <v>1.8303</v>
      </c>
      <c r="V1398" s="20">
        <v>-0.51300000000000001</v>
      </c>
      <c r="W1398" s="20">
        <v>2.1080000000000001</v>
      </c>
      <c r="X1398" s="20">
        <v>-0.27200000000000002</v>
      </c>
      <c r="Y1398" s="20">
        <v>2.2961999999999998</v>
      </c>
      <c r="Z1398" s="20">
        <v>0.20399999999999999</v>
      </c>
      <c r="AA1398" s="20">
        <v>2.9289000000000001</v>
      </c>
      <c r="AB1398" s="20">
        <v>0.96</v>
      </c>
    </row>
    <row r="1399" spans="1:28">
      <c r="A1399" s="2">
        <v>42837</v>
      </c>
      <c r="B1399" s="20">
        <v>1</v>
      </c>
      <c r="C1399" s="20">
        <v>0.77100000000000002</v>
      </c>
      <c r="D1399" s="20">
        <v>-0.78900000000000003</v>
      </c>
      <c r="E1399" s="20">
        <v>0.99389000000000005</v>
      </c>
      <c r="F1399" s="20">
        <v>0.80259999999999998</v>
      </c>
      <c r="G1399" s="20">
        <v>-0.80900000000000005</v>
      </c>
      <c r="H1399" s="20">
        <v>1.1584399999999999</v>
      </c>
      <c r="I1399" s="20">
        <v>0.92179999999999995</v>
      </c>
      <c r="J1399" s="20">
        <v>-0.80500000000000005</v>
      </c>
      <c r="K1399" s="20">
        <v>1.4104399999999999</v>
      </c>
      <c r="L1399" s="20">
        <v>1.0162</v>
      </c>
      <c r="M1399" s="20">
        <v>-0.81399999999999995</v>
      </c>
      <c r="N1399" s="20">
        <v>1.7834400000000001</v>
      </c>
      <c r="O1399" s="20">
        <v>1.2015</v>
      </c>
      <c r="P1399" s="20">
        <v>-0.83799999999999997</v>
      </c>
      <c r="Q1399" s="20">
        <v>-3.2000000000000001E-2</v>
      </c>
      <c r="R1399" s="20">
        <v>-0.192</v>
      </c>
      <c r="S1399" s="20">
        <v>1.4144000000000001</v>
      </c>
      <c r="T1399" s="20">
        <v>-0.77500000000000002</v>
      </c>
      <c r="U1399" s="20">
        <v>1.7675999999999998</v>
      </c>
      <c r="V1399" s="20">
        <v>-0.50700000000000001</v>
      </c>
      <c r="W1399" s="20">
        <v>2.0451000000000001</v>
      </c>
      <c r="X1399" s="20">
        <v>-0.27700000000000002</v>
      </c>
      <c r="Y1399" s="20">
        <v>2.2391999999999999</v>
      </c>
      <c r="Z1399" s="20">
        <v>0.19800000000000001</v>
      </c>
      <c r="AA1399" s="20">
        <v>2.8860999999999999</v>
      </c>
      <c r="AB1399" s="20">
        <v>0.93899999999999995</v>
      </c>
    </row>
    <row r="1400" spans="1:28">
      <c r="A1400" s="2">
        <v>42838</v>
      </c>
      <c r="B1400" s="20">
        <v>1</v>
      </c>
      <c r="C1400" s="20">
        <v>0.75060000000000004</v>
      </c>
      <c r="D1400" s="20">
        <v>-0.80200000000000005</v>
      </c>
      <c r="E1400" s="20">
        <v>0.99443999999999999</v>
      </c>
      <c r="F1400" s="20">
        <v>0.80249999999999999</v>
      </c>
      <c r="G1400" s="20">
        <v>-0.80300000000000005</v>
      </c>
      <c r="H1400" s="20">
        <v>1.1584399999999999</v>
      </c>
      <c r="I1400" s="20">
        <v>0.92169999999999996</v>
      </c>
      <c r="J1400" s="20">
        <v>-0.80500000000000005</v>
      </c>
      <c r="K1400" s="20">
        <v>1.4032200000000001</v>
      </c>
      <c r="L1400" s="20">
        <v>1.0109999999999999</v>
      </c>
      <c r="M1400" s="20">
        <v>-0.83</v>
      </c>
      <c r="N1400" s="20">
        <v>1.7717800000000001</v>
      </c>
      <c r="O1400" s="20">
        <v>1.2053</v>
      </c>
      <c r="P1400" s="20">
        <v>-0.85899999999999999</v>
      </c>
      <c r="Q1400" s="20">
        <v>-3.6999999999999998E-2</v>
      </c>
      <c r="R1400" s="20">
        <v>-0.19700000000000001</v>
      </c>
      <c r="S1400" s="20">
        <v>1.4117999999999999</v>
      </c>
      <c r="T1400" s="20">
        <v>-0.79700000000000004</v>
      </c>
      <c r="U1400" s="20">
        <v>1.7690999999999999</v>
      </c>
      <c r="V1400" s="20">
        <v>-0.52</v>
      </c>
      <c r="W1400" s="20">
        <v>2.0449999999999999</v>
      </c>
      <c r="X1400" s="20">
        <v>-0.29299999999999998</v>
      </c>
      <c r="Y1400" s="20">
        <v>2.2374000000000001</v>
      </c>
      <c r="Z1400" s="20">
        <v>0.187</v>
      </c>
      <c r="AA1400" s="20">
        <v>2.8923000000000001</v>
      </c>
      <c r="AB1400" s="20">
        <v>0.92</v>
      </c>
    </row>
    <row r="1401" spans="1:28">
      <c r="A1401" s="2">
        <v>42839</v>
      </c>
      <c r="B1401" s="20">
        <v>1</v>
      </c>
      <c r="C1401" s="20">
        <v>0.75060000000000004</v>
      </c>
      <c r="D1401" s="20">
        <v>-0.80200000000000005</v>
      </c>
      <c r="E1401" s="20">
        <v>0.99443999999999999</v>
      </c>
      <c r="F1401" s="20">
        <v>0.80249999999999999</v>
      </c>
      <c r="G1401" s="20">
        <v>-0.80300000000000005</v>
      </c>
      <c r="H1401" s="20">
        <v>1.1584399999999999</v>
      </c>
      <c r="I1401" s="20">
        <v>0.92169999999999996</v>
      </c>
      <c r="J1401" s="20">
        <v>-0.80500000000000005</v>
      </c>
      <c r="K1401" s="20">
        <v>1.4032200000000001</v>
      </c>
      <c r="L1401" s="20">
        <v>1.0109999999999999</v>
      </c>
      <c r="M1401" s="20">
        <v>-0.83</v>
      </c>
      <c r="N1401" s="20">
        <v>1.7717800000000001</v>
      </c>
      <c r="O1401" s="20">
        <v>1.2053</v>
      </c>
      <c r="P1401" s="20">
        <v>-0.85899999999999999</v>
      </c>
      <c r="Q1401" s="20">
        <v>-3.6999999999999998E-2</v>
      </c>
      <c r="R1401" s="20">
        <v>-0.19700000000000001</v>
      </c>
      <c r="S1401" s="20">
        <v>1.4117999999999999</v>
      </c>
      <c r="T1401" s="20">
        <v>-0.79700000000000004</v>
      </c>
      <c r="U1401" s="20">
        <v>1.7690999999999999</v>
      </c>
      <c r="V1401" s="20">
        <v>-0.52</v>
      </c>
      <c r="W1401" s="20">
        <v>2.0449999999999999</v>
      </c>
      <c r="X1401" s="20">
        <v>-0.29299999999999998</v>
      </c>
      <c r="Y1401" s="20">
        <v>2.2374000000000001</v>
      </c>
      <c r="Z1401" s="20">
        <v>0.187</v>
      </c>
      <c r="AA1401" s="20">
        <v>2.8923000000000001</v>
      </c>
      <c r="AB1401" s="20">
        <v>0.92</v>
      </c>
    </row>
    <row r="1402" spans="1:28">
      <c r="A1402" s="2">
        <v>42842</v>
      </c>
      <c r="B1402" s="20">
        <v>1</v>
      </c>
      <c r="C1402" s="20">
        <v>0.74560000000000004</v>
      </c>
      <c r="D1402" s="20">
        <v>-0.80200000000000005</v>
      </c>
      <c r="E1402" s="20">
        <v>0.99443999999999999</v>
      </c>
      <c r="F1402" s="20">
        <v>0.80249999999999999</v>
      </c>
      <c r="G1402" s="20">
        <v>-0.80300000000000005</v>
      </c>
      <c r="H1402" s="20">
        <v>1.1584399999999999</v>
      </c>
      <c r="I1402" s="20">
        <v>0.93700000000000006</v>
      </c>
      <c r="J1402" s="20">
        <v>-0.80500000000000005</v>
      </c>
      <c r="K1402" s="20">
        <v>1.4032200000000001</v>
      </c>
      <c r="L1402" s="20">
        <v>1.0161</v>
      </c>
      <c r="M1402" s="20">
        <v>-0.83</v>
      </c>
      <c r="N1402" s="20">
        <v>1.7717800000000001</v>
      </c>
      <c r="O1402" s="20">
        <v>1.2011000000000001</v>
      </c>
      <c r="P1402" s="20">
        <v>-0.85799999999999998</v>
      </c>
      <c r="Q1402" s="20">
        <v>-3.6999999999999998E-2</v>
      </c>
      <c r="R1402" s="20">
        <v>-0.19700000000000001</v>
      </c>
      <c r="S1402" s="20">
        <v>1.4062999999999999</v>
      </c>
      <c r="T1402" s="20">
        <v>-0.79700000000000004</v>
      </c>
      <c r="U1402" s="20">
        <v>1.7755999999999998</v>
      </c>
      <c r="V1402" s="20">
        <v>-0.52</v>
      </c>
      <c r="W1402" s="20">
        <v>2.0594999999999999</v>
      </c>
      <c r="X1402" s="20">
        <v>-0.29299999999999998</v>
      </c>
      <c r="Y1402" s="20">
        <v>2.2498</v>
      </c>
      <c r="Z1402" s="20">
        <v>0.187</v>
      </c>
      <c r="AA1402" s="20">
        <v>2.9093999999999998</v>
      </c>
      <c r="AB1402" s="20">
        <v>0.92</v>
      </c>
    </row>
    <row r="1403" spans="1:28">
      <c r="A1403" s="2">
        <v>42843</v>
      </c>
      <c r="B1403" s="20">
        <v>1</v>
      </c>
      <c r="C1403" s="20">
        <v>0.74550000000000005</v>
      </c>
      <c r="D1403" s="20">
        <v>-0.81499999999999995</v>
      </c>
      <c r="E1403" s="20">
        <v>0.99278</v>
      </c>
      <c r="F1403" s="20">
        <v>0.80259999999999998</v>
      </c>
      <c r="G1403" s="20">
        <v>-0.8</v>
      </c>
      <c r="H1403" s="20">
        <v>1.15622</v>
      </c>
      <c r="I1403" s="20">
        <v>0.92179999999999995</v>
      </c>
      <c r="J1403" s="20">
        <v>-0.81399999999999995</v>
      </c>
      <c r="K1403" s="20">
        <v>1.39767</v>
      </c>
      <c r="L1403" s="20">
        <v>1.0006999999999999</v>
      </c>
      <c r="M1403" s="20">
        <v>-0.82399999999999995</v>
      </c>
      <c r="N1403" s="20">
        <v>1.76122</v>
      </c>
      <c r="O1403" s="20">
        <v>1.1604000000000001</v>
      </c>
      <c r="P1403" s="20">
        <v>-0.86</v>
      </c>
      <c r="Q1403" s="20">
        <v>-5.8000000000000003E-2</v>
      </c>
      <c r="R1403" s="20">
        <v>-0.223</v>
      </c>
      <c r="S1403" s="20">
        <v>1.3528</v>
      </c>
      <c r="T1403" s="20">
        <v>-0.80200000000000005</v>
      </c>
      <c r="U1403" s="20">
        <v>1.6997</v>
      </c>
      <c r="V1403" s="20">
        <v>-0.53200000000000003</v>
      </c>
      <c r="W1403" s="20">
        <v>1.9774</v>
      </c>
      <c r="X1403" s="20">
        <v>-0.313</v>
      </c>
      <c r="Y1403" s="20">
        <v>2.1682000000000001</v>
      </c>
      <c r="Z1403" s="20">
        <v>0.156</v>
      </c>
      <c r="AA1403" s="20">
        <v>2.8353999999999999</v>
      </c>
      <c r="AB1403" s="20">
        <v>0.876</v>
      </c>
    </row>
    <row r="1404" spans="1:28">
      <c r="A1404" s="2">
        <v>42844</v>
      </c>
      <c r="B1404" s="20">
        <v>1</v>
      </c>
      <c r="C1404" s="20">
        <v>0.74060000000000004</v>
      </c>
      <c r="D1404" s="20">
        <v>-0.79600000000000004</v>
      </c>
      <c r="E1404" s="20">
        <v>0.99111000000000005</v>
      </c>
      <c r="F1404" s="20">
        <v>0.79749999999999999</v>
      </c>
      <c r="G1404" s="20">
        <v>-0.79700000000000004</v>
      </c>
      <c r="H1404" s="20">
        <v>1.15567</v>
      </c>
      <c r="I1404" s="20">
        <v>0.92179999999999995</v>
      </c>
      <c r="J1404" s="20">
        <v>-0.82</v>
      </c>
      <c r="K1404" s="20">
        <v>1.39072</v>
      </c>
      <c r="L1404" s="20">
        <v>1.0005999999999999</v>
      </c>
      <c r="M1404" s="20">
        <v>-0.79900000000000004</v>
      </c>
      <c r="N1404" s="20">
        <v>1.73567</v>
      </c>
      <c r="O1404" s="20">
        <v>1.1766000000000001</v>
      </c>
      <c r="P1404" s="20">
        <v>-0.80200000000000005</v>
      </c>
      <c r="Q1404" s="20">
        <v>-5.5E-2</v>
      </c>
      <c r="R1404" s="20">
        <v>-0.23899999999999999</v>
      </c>
      <c r="S1404" s="20">
        <v>1.3794</v>
      </c>
      <c r="T1404" s="20">
        <v>-0.74</v>
      </c>
      <c r="U1404" s="20">
        <v>1.7391999999999999</v>
      </c>
      <c r="V1404" s="20">
        <v>-0.47299999999999998</v>
      </c>
      <c r="W1404" s="20">
        <v>2.0207000000000002</v>
      </c>
      <c r="X1404" s="20">
        <v>-0.25900000000000001</v>
      </c>
      <c r="Y1404" s="20">
        <v>2.2143000000000002</v>
      </c>
      <c r="Z1404" s="20">
        <v>0.20300000000000001</v>
      </c>
      <c r="AA1404" s="20">
        <v>2.8729</v>
      </c>
      <c r="AB1404" s="20">
        <v>0.91600000000000004</v>
      </c>
    </row>
    <row r="1405" spans="1:28">
      <c r="A1405" s="2">
        <v>42845</v>
      </c>
      <c r="B1405" s="20">
        <v>1</v>
      </c>
      <c r="C1405" s="20">
        <v>0.71519999999999995</v>
      </c>
      <c r="D1405" s="20">
        <v>-0.76700000000000002</v>
      </c>
      <c r="E1405" s="20">
        <v>0.98833000000000004</v>
      </c>
      <c r="F1405" s="20">
        <v>0.7873</v>
      </c>
      <c r="G1405" s="20">
        <v>-0.82699999999999996</v>
      </c>
      <c r="H1405" s="20">
        <v>1.15317</v>
      </c>
      <c r="I1405" s="20">
        <v>0.92179999999999995</v>
      </c>
      <c r="J1405" s="20">
        <v>-0.82399999999999995</v>
      </c>
      <c r="K1405" s="20">
        <v>1.3940600000000001</v>
      </c>
      <c r="L1405" s="20">
        <v>0.99029999999999996</v>
      </c>
      <c r="M1405" s="20">
        <v>-0.77800000000000002</v>
      </c>
      <c r="N1405" s="20">
        <v>1.7392799999999999</v>
      </c>
      <c r="O1405" s="20">
        <v>1.1846000000000001</v>
      </c>
      <c r="P1405" s="20">
        <v>-0.79</v>
      </c>
      <c r="Q1405" s="20">
        <v>-5.3999999999999999E-2</v>
      </c>
      <c r="R1405" s="20">
        <v>-0.216</v>
      </c>
      <c r="S1405" s="20">
        <v>1.3980000000000001</v>
      </c>
      <c r="T1405" s="20">
        <v>-0.72199999999999998</v>
      </c>
      <c r="U1405" s="20">
        <v>1.7639</v>
      </c>
      <c r="V1405" s="20">
        <v>-0.44400000000000001</v>
      </c>
      <c r="W1405" s="20">
        <v>2.0449000000000002</v>
      </c>
      <c r="X1405" s="20">
        <v>-0.224</v>
      </c>
      <c r="Y1405" s="20">
        <v>2.2320000000000002</v>
      </c>
      <c r="Z1405" s="20">
        <v>0.24399999999999999</v>
      </c>
      <c r="AA1405" s="20">
        <v>2.8822000000000001</v>
      </c>
      <c r="AB1405" s="20">
        <v>0.95699999999999996</v>
      </c>
    </row>
    <row r="1406" spans="1:28">
      <c r="A1406" s="2">
        <v>42846</v>
      </c>
      <c r="B1406" s="20">
        <v>1</v>
      </c>
      <c r="C1406" s="20">
        <v>0.70499999999999996</v>
      </c>
      <c r="D1406" s="20">
        <v>-0.79400000000000004</v>
      </c>
      <c r="E1406" s="20">
        <v>0.99056</v>
      </c>
      <c r="F1406" s="20">
        <v>0.77200000000000002</v>
      </c>
      <c r="G1406" s="20">
        <v>-0.80800000000000005</v>
      </c>
      <c r="H1406" s="20">
        <v>1.15622</v>
      </c>
      <c r="I1406" s="20">
        <v>0.91149999999999998</v>
      </c>
      <c r="J1406" s="20">
        <v>-0.80900000000000005</v>
      </c>
      <c r="K1406" s="20">
        <v>1.40211</v>
      </c>
      <c r="L1406" s="20">
        <v>0.97489999999999999</v>
      </c>
      <c r="M1406" s="20">
        <v>-0.78700000000000003</v>
      </c>
      <c r="N1406" s="20">
        <v>1.7445599999999999</v>
      </c>
      <c r="O1406" s="20">
        <v>1.1801999999999999</v>
      </c>
      <c r="P1406" s="20">
        <v>-0.79200000000000004</v>
      </c>
      <c r="Q1406" s="20">
        <v>-2.1999999999999999E-2</v>
      </c>
      <c r="R1406" s="20">
        <v>-0.19500000000000001</v>
      </c>
      <c r="S1406" s="20">
        <v>1.4003999999999999</v>
      </c>
      <c r="T1406" s="20">
        <v>-0.72199999999999998</v>
      </c>
      <c r="U1406" s="20">
        <v>1.7703</v>
      </c>
      <c r="V1406" s="20">
        <v>-0.44</v>
      </c>
      <c r="W1406" s="20">
        <v>2.0569000000000002</v>
      </c>
      <c r="X1406" s="20">
        <v>-0.218</v>
      </c>
      <c r="Y1406" s="20">
        <v>2.2480000000000002</v>
      </c>
      <c r="Z1406" s="20">
        <v>0.253</v>
      </c>
      <c r="AA1406" s="20">
        <v>2.9015</v>
      </c>
      <c r="AB1406" s="20">
        <v>0.96899999999999997</v>
      </c>
    </row>
    <row r="1407" spans="1:28">
      <c r="A1407" s="2">
        <v>42849</v>
      </c>
      <c r="B1407" s="20">
        <v>1</v>
      </c>
      <c r="C1407" s="20">
        <v>0.72019999999999995</v>
      </c>
      <c r="D1407" s="20">
        <v>-0.75800000000000001</v>
      </c>
      <c r="E1407" s="20">
        <v>0.99111000000000005</v>
      </c>
      <c r="F1407" s="20">
        <v>0.78720000000000001</v>
      </c>
      <c r="G1407" s="20">
        <v>-0.82099999999999995</v>
      </c>
      <c r="H1407" s="20">
        <v>1.1665000000000001</v>
      </c>
      <c r="I1407" s="20">
        <v>0.94720000000000004</v>
      </c>
      <c r="J1407" s="20">
        <v>-0.78400000000000003</v>
      </c>
      <c r="K1407" s="20">
        <v>1.42072</v>
      </c>
      <c r="L1407" s="20">
        <v>1.0057</v>
      </c>
      <c r="M1407" s="20">
        <v>-0.71799999999999997</v>
      </c>
      <c r="N1407" s="20">
        <v>1.76817</v>
      </c>
      <c r="O1407" s="20">
        <v>1.2294</v>
      </c>
      <c r="P1407" s="20">
        <v>-0.69199999999999995</v>
      </c>
      <c r="Q1407" s="20">
        <v>-7.0000000000000007E-2</v>
      </c>
      <c r="R1407" s="20">
        <v>-0.23799999999999999</v>
      </c>
      <c r="S1407" s="20">
        <v>1.4325999999999999</v>
      </c>
      <c r="T1407" s="20">
        <v>-0.627</v>
      </c>
      <c r="U1407" s="20">
        <v>1.8016999999999999</v>
      </c>
      <c r="V1407" s="20">
        <v>-0.35299999999999998</v>
      </c>
      <c r="W1407" s="20">
        <v>2.0787</v>
      </c>
      <c r="X1407" s="20">
        <v>-0.13300000000000001</v>
      </c>
      <c r="Y1407" s="20">
        <v>2.2730000000000001</v>
      </c>
      <c r="Z1407" s="20">
        <v>0.32900000000000001</v>
      </c>
      <c r="AA1407" s="20">
        <v>2.9287999999999998</v>
      </c>
      <c r="AB1407" s="20">
        <v>1.07</v>
      </c>
    </row>
    <row r="1408" spans="1:28">
      <c r="A1408" s="2">
        <v>42850</v>
      </c>
      <c r="B1408" s="20">
        <v>1</v>
      </c>
      <c r="C1408" s="20">
        <v>0.69989999999999997</v>
      </c>
      <c r="D1408" s="20">
        <v>-0.746</v>
      </c>
      <c r="E1408" s="20">
        <v>0.99221999999999999</v>
      </c>
      <c r="F1408" s="20">
        <v>0.81279999999999997</v>
      </c>
      <c r="G1408" s="20">
        <v>-0.82599999999999996</v>
      </c>
      <c r="H1408" s="20">
        <v>1.17039</v>
      </c>
      <c r="I1408" s="20">
        <v>0.97299999999999998</v>
      </c>
      <c r="J1408" s="20">
        <v>-0.80500000000000005</v>
      </c>
      <c r="K1408" s="20">
        <v>1.42361</v>
      </c>
      <c r="L1408" s="20">
        <v>1.0262</v>
      </c>
      <c r="M1408" s="20">
        <v>-0.70099999999999996</v>
      </c>
      <c r="N1408" s="20">
        <v>1.7748300000000001</v>
      </c>
      <c r="O1408" s="20">
        <v>1.2704</v>
      </c>
      <c r="P1408" s="20">
        <v>-0.67600000000000005</v>
      </c>
      <c r="Q1408" s="20">
        <v>-6.6000000000000003E-2</v>
      </c>
      <c r="R1408" s="20">
        <v>-0.23799999999999999</v>
      </c>
      <c r="S1408" s="20">
        <v>1.4783999999999999</v>
      </c>
      <c r="T1408" s="20">
        <v>-0.60699999999999998</v>
      </c>
      <c r="U1408" s="20">
        <v>1.8549</v>
      </c>
      <c r="V1408" s="20">
        <v>-0.32</v>
      </c>
      <c r="W1408" s="20">
        <v>2.1395</v>
      </c>
      <c r="X1408" s="20">
        <v>-9.0999999999999998E-2</v>
      </c>
      <c r="Y1408" s="20">
        <v>2.3321999999999998</v>
      </c>
      <c r="Z1408" s="20">
        <v>0.378</v>
      </c>
      <c r="AA1408" s="20">
        <v>2.9878999999999998</v>
      </c>
      <c r="AB1408" s="20">
        <v>1.125</v>
      </c>
    </row>
    <row r="1409" spans="1:28">
      <c r="A1409" s="2">
        <v>42851</v>
      </c>
      <c r="B1409" s="20">
        <v>1</v>
      </c>
      <c r="C1409" s="20">
        <v>0.70499999999999996</v>
      </c>
      <c r="D1409" s="20">
        <v>-0.77500000000000002</v>
      </c>
      <c r="E1409" s="20">
        <v>0.99278</v>
      </c>
      <c r="F1409" s="20">
        <v>0.80769999999999997</v>
      </c>
      <c r="G1409" s="20">
        <v>-0.80300000000000005</v>
      </c>
      <c r="H1409" s="20">
        <v>1.17178</v>
      </c>
      <c r="I1409" s="20">
        <v>0.9627</v>
      </c>
      <c r="J1409" s="20">
        <v>-0.80600000000000005</v>
      </c>
      <c r="K1409" s="20">
        <v>1.4311099999999999</v>
      </c>
      <c r="L1409" s="20">
        <v>1.0628</v>
      </c>
      <c r="M1409" s="20">
        <v>-0.71699999999999997</v>
      </c>
      <c r="N1409" s="20">
        <v>1.7828900000000001</v>
      </c>
      <c r="O1409" s="20">
        <v>1.2717000000000001</v>
      </c>
      <c r="P1409" s="20">
        <v>-0.68799999999999994</v>
      </c>
      <c r="Q1409" s="20">
        <v>-6.9000000000000006E-2</v>
      </c>
      <c r="R1409" s="20">
        <v>-0.23799999999999999</v>
      </c>
      <c r="S1409" s="20">
        <v>1.4567000000000001</v>
      </c>
      <c r="T1409" s="20">
        <v>-0.628</v>
      </c>
      <c r="U1409" s="20">
        <v>1.8282</v>
      </c>
      <c r="V1409" s="20">
        <v>-0.34200000000000003</v>
      </c>
      <c r="W1409" s="20">
        <v>2.1078000000000001</v>
      </c>
      <c r="X1409" s="20">
        <v>-0.111</v>
      </c>
      <c r="Y1409" s="20">
        <v>2.3035000000000001</v>
      </c>
      <c r="Z1409" s="20">
        <v>0.35199999999999998</v>
      </c>
      <c r="AA1409" s="20">
        <v>2.9601999999999999</v>
      </c>
      <c r="AB1409" s="20">
        <v>1.1100000000000001</v>
      </c>
    </row>
    <row r="1410" spans="1:28">
      <c r="A1410" s="2">
        <v>42852</v>
      </c>
      <c r="B1410" s="20">
        <v>1</v>
      </c>
      <c r="C1410" s="20">
        <v>0.68469999999999998</v>
      </c>
      <c r="D1410" s="20">
        <v>-0.81799999999999995</v>
      </c>
      <c r="E1410" s="20">
        <v>0.995</v>
      </c>
      <c r="F1410" s="20">
        <v>0.79749999999999999</v>
      </c>
      <c r="G1410" s="20">
        <v>-0.83699999999999997</v>
      </c>
      <c r="H1410" s="20">
        <v>1.1695599999999999</v>
      </c>
      <c r="I1410" s="20">
        <v>0.9627</v>
      </c>
      <c r="J1410" s="20">
        <v>-0.80700000000000005</v>
      </c>
      <c r="K1410" s="20">
        <v>1.4304399999999999</v>
      </c>
      <c r="L1410" s="20">
        <v>1.0525</v>
      </c>
      <c r="M1410" s="20">
        <v>-0.73299999999999998</v>
      </c>
      <c r="N1410" s="20">
        <v>1.7765</v>
      </c>
      <c r="O1410" s="20">
        <v>1.2579</v>
      </c>
      <c r="P1410" s="20">
        <v>-0.73899999999999999</v>
      </c>
      <c r="Q1410" s="20">
        <v>-0.10199999999999999</v>
      </c>
      <c r="R1410" s="20">
        <v>-0.26800000000000002</v>
      </c>
      <c r="S1410" s="20">
        <v>1.4378</v>
      </c>
      <c r="T1410" s="20">
        <v>-0.67900000000000005</v>
      </c>
      <c r="U1410" s="20">
        <v>1.8224</v>
      </c>
      <c r="V1410" s="20">
        <v>-0.4</v>
      </c>
      <c r="W1410" s="20">
        <v>2.1004999999999998</v>
      </c>
      <c r="X1410" s="20">
        <v>-0.16600000000000001</v>
      </c>
      <c r="Y1410" s="20">
        <v>2.2946</v>
      </c>
      <c r="Z1410" s="20">
        <v>0.29599999999999999</v>
      </c>
      <c r="AA1410" s="20">
        <v>2.9641999999999999</v>
      </c>
      <c r="AB1410" s="20">
        <v>1.07</v>
      </c>
    </row>
    <row r="1411" spans="1:28">
      <c r="A1411" s="2">
        <v>42853</v>
      </c>
      <c r="B1411" s="20">
        <v>1</v>
      </c>
      <c r="C1411" s="20">
        <v>0.6593</v>
      </c>
      <c r="D1411" s="20">
        <v>-0.94199999999999995</v>
      </c>
      <c r="E1411" s="20">
        <v>0.995</v>
      </c>
      <c r="F1411" s="20">
        <v>0.7923</v>
      </c>
      <c r="G1411" s="20">
        <v>-0.85499999999999998</v>
      </c>
      <c r="H1411" s="20">
        <v>1.1723300000000001</v>
      </c>
      <c r="I1411" s="20">
        <v>0.9677</v>
      </c>
      <c r="J1411" s="20">
        <v>-0.80900000000000005</v>
      </c>
      <c r="K1411" s="20">
        <v>1.42628</v>
      </c>
      <c r="L1411" s="20">
        <v>1.0576000000000001</v>
      </c>
      <c r="M1411" s="20">
        <v>-0.72699999999999998</v>
      </c>
      <c r="N1411" s="20">
        <v>1.774</v>
      </c>
      <c r="O1411" s="20">
        <v>1.2619</v>
      </c>
      <c r="P1411" s="20">
        <v>-0.73299999999999998</v>
      </c>
      <c r="Q1411" s="20">
        <v>-9.2999999999999999E-2</v>
      </c>
      <c r="R1411" s="20">
        <v>-0.26900000000000002</v>
      </c>
      <c r="S1411" s="20">
        <v>1.4430000000000001</v>
      </c>
      <c r="T1411" s="20">
        <v>-0.67400000000000004</v>
      </c>
      <c r="U1411" s="20">
        <v>1.8142</v>
      </c>
      <c r="V1411" s="20">
        <v>-0.38600000000000001</v>
      </c>
      <c r="W1411" s="20">
        <v>2.0941000000000001</v>
      </c>
      <c r="X1411" s="20">
        <v>-0.14199999999999999</v>
      </c>
      <c r="Y1411" s="20">
        <v>2.2801999999999998</v>
      </c>
      <c r="Z1411" s="20">
        <v>0.317</v>
      </c>
      <c r="AA1411" s="20">
        <v>2.9508000000000001</v>
      </c>
      <c r="AB1411" s="20">
        <v>1.1020000000000001</v>
      </c>
    </row>
    <row r="1412" spans="1:28">
      <c r="A1412" s="2">
        <v>42856</v>
      </c>
      <c r="B1412" s="20">
        <v>1</v>
      </c>
      <c r="C1412" s="20">
        <v>0.63390000000000002</v>
      </c>
      <c r="D1412" s="20">
        <v>-0.94199999999999995</v>
      </c>
      <c r="E1412" s="20">
        <v>0.995</v>
      </c>
      <c r="F1412" s="20">
        <v>0.80249999999999999</v>
      </c>
      <c r="G1412" s="20">
        <v>-0.85499999999999998</v>
      </c>
      <c r="H1412" s="20">
        <v>1.1723300000000001</v>
      </c>
      <c r="I1412" s="20">
        <v>0.9677</v>
      </c>
      <c r="J1412" s="20">
        <v>-0.80900000000000005</v>
      </c>
      <c r="K1412" s="20">
        <v>1.42628</v>
      </c>
      <c r="L1412" s="20">
        <v>1.073</v>
      </c>
      <c r="M1412" s="20">
        <v>-0.72699999999999998</v>
      </c>
      <c r="N1412" s="20">
        <v>1.774</v>
      </c>
      <c r="O1412" s="20">
        <v>1.2739</v>
      </c>
      <c r="P1412" s="20">
        <v>-0.73299999999999998</v>
      </c>
      <c r="Q1412" s="20">
        <v>-9.2999999999999999E-2</v>
      </c>
      <c r="R1412" s="20">
        <v>-0.26900000000000002</v>
      </c>
      <c r="S1412" s="20">
        <v>1.4619</v>
      </c>
      <c r="T1412" s="20">
        <v>-0.67500000000000004</v>
      </c>
      <c r="U1412" s="20">
        <v>1.8405</v>
      </c>
      <c r="V1412" s="20">
        <v>-0.38600000000000001</v>
      </c>
      <c r="W1412" s="20">
        <v>2.1255999999999999</v>
      </c>
      <c r="X1412" s="20">
        <v>-0.14199999999999999</v>
      </c>
      <c r="Y1412" s="20">
        <v>2.3180000000000001</v>
      </c>
      <c r="Z1412" s="20">
        <v>0.317</v>
      </c>
      <c r="AA1412" s="20">
        <v>3.0023</v>
      </c>
      <c r="AB1412" s="20">
        <v>1.1020000000000001</v>
      </c>
    </row>
    <row r="1413" spans="1:28">
      <c r="A1413" s="2">
        <v>42857</v>
      </c>
      <c r="B1413" s="20">
        <v>1</v>
      </c>
      <c r="C1413" s="20">
        <v>0.66439999999999999</v>
      </c>
      <c r="D1413" s="20">
        <v>-0.82699999999999996</v>
      </c>
      <c r="E1413" s="20">
        <v>0.99278</v>
      </c>
      <c r="F1413" s="20">
        <v>0.84330000000000005</v>
      </c>
      <c r="G1413" s="20">
        <v>-0.83499999999999996</v>
      </c>
      <c r="H1413" s="20">
        <v>1.1737200000000001</v>
      </c>
      <c r="I1413" s="20">
        <v>0.98319999999999996</v>
      </c>
      <c r="J1413" s="20">
        <v>-0.80700000000000005</v>
      </c>
      <c r="K1413" s="20">
        <v>1.4323900000000001</v>
      </c>
      <c r="L1413" s="20">
        <v>1.0678000000000001</v>
      </c>
      <c r="M1413" s="20">
        <v>-0.72299999999999998</v>
      </c>
      <c r="N1413" s="20">
        <v>1.7801100000000001</v>
      </c>
      <c r="O1413" s="20">
        <v>1.258</v>
      </c>
      <c r="P1413" s="20">
        <v>-0.72099999999999997</v>
      </c>
      <c r="Q1413" s="20">
        <v>-9.1999999999999998E-2</v>
      </c>
      <c r="R1413" s="20">
        <v>-0.27300000000000002</v>
      </c>
      <c r="S1413" s="20">
        <v>1.4429000000000001</v>
      </c>
      <c r="T1413" s="20">
        <v>-0.65900000000000003</v>
      </c>
      <c r="U1413" s="20">
        <v>1.8027</v>
      </c>
      <c r="V1413" s="20">
        <v>-0.37</v>
      </c>
      <c r="W1413" s="20">
        <v>2.0893000000000002</v>
      </c>
      <c r="X1413" s="20">
        <v>-0.127</v>
      </c>
      <c r="Y1413" s="20">
        <v>2.2803</v>
      </c>
      <c r="Z1413" s="20">
        <v>0.32800000000000001</v>
      </c>
      <c r="AA1413" s="20">
        <v>2.9689000000000001</v>
      </c>
      <c r="AB1413" s="20">
        <v>1.111</v>
      </c>
    </row>
    <row r="1414" spans="1:28">
      <c r="A1414" s="2">
        <v>42858</v>
      </c>
      <c r="B1414" s="20">
        <v>1</v>
      </c>
      <c r="C1414" s="20">
        <v>0.73040000000000005</v>
      </c>
      <c r="D1414" s="20">
        <v>-0.81399999999999995</v>
      </c>
      <c r="E1414" s="20">
        <v>0.99167000000000005</v>
      </c>
      <c r="F1414" s="20">
        <v>0.86370000000000002</v>
      </c>
      <c r="G1414" s="20">
        <v>-0.85899999999999999</v>
      </c>
      <c r="H1414" s="20">
        <v>1.1712199999999999</v>
      </c>
      <c r="I1414" s="20">
        <v>0.98829999999999996</v>
      </c>
      <c r="J1414" s="20">
        <v>-0.80700000000000005</v>
      </c>
      <c r="K1414" s="20">
        <v>1.4273899999999999</v>
      </c>
      <c r="L1414" s="20">
        <v>1.0832999999999999</v>
      </c>
      <c r="M1414" s="20">
        <v>-0.72599999999999998</v>
      </c>
      <c r="N1414" s="20">
        <v>1.7701099999999999</v>
      </c>
      <c r="O1414" s="20">
        <v>1.2939000000000001</v>
      </c>
      <c r="P1414" s="20">
        <v>-0.71599999999999997</v>
      </c>
      <c r="Q1414" s="20">
        <v>-0.11</v>
      </c>
      <c r="R1414" s="20">
        <v>-0.29699999999999999</v>
      </c>
      <c r="S1414" s="20">
        <v>1.4782</v>
      </c>
      <c r="T1414" s="20">
        <v>-0.66</v>
      </c>
      <c r="U1414" s="20">
        <v>1.8519000000000001</v>
      </c>
      <c r="V1414" s="20">
        <v>-0.373</v>
      </c>
      <c r="W1414" s="20">
        <v>2.133</v>
      </c>
      <c r="X1414" s="20">
        <v>-0.13100000000000001</v>
      </c>
      <c r="Y1414" s="20">
        <v>2.3180000000000001</v>
      </c>
      <c r="Z1414" s="20">
        <v>0.32600000000000001</v>
      </c>
      <c r="AA1414" s="20">
        <v>2.9680999999999997</v>
      </c>
      <c r="AB1414" s="20">
        <v>1.1060000000000001</v>
      </c>
    </row>
    <row r="1415" spans="1:28">
      <c r="A1415" s="2">
        <v>42859</v>
      </c>
      <c r="B1415" s="20">
        <v>1</v>
      </c>
      <c r="C1415" s="20">
        <v>0.68979999999999997</v>
      </c>
      <c r="D1415" s="20">
        <v>-0.81</v>
      </c>
      <c r="E1415" s="20">
        <v>0.99278</v>
      </c>
      <c r="F1415" s="20">
        <v>0.87380000000000002</v>
      </c>
      <c r="G1415" s="20">
        <v>-0.86</v>
      </c>
      <c r="H1415" s="20">
        <v>1.1792799999999999</v>
      </c>
      <c r="I1415" s="20">
        <v>0.99339999999999995</v>
      </c>
      <c r="J1415" s="20">
        <v>-0.80500000000000005</v>
      </c>
      <c r="K1415" s="20">
        <v>1.4359999999999999</v>
      </c>
      <c r="L1415" s="20">
        <v>1.0934999999999999</v>
      </c>
      <c r="M1415" s="20">
        <v>-0.71899999999999997</v>
      </c>
      <c r="N1415" s="20">
        <v>1.78067</v>
      </c>
      <c r="O1415" s="20">
        <v>1.3059000000000001</v>
      </c>
      <c r="P1415" s="20">
        <v>-0.69899999999999995</v>
      </c>
      <c r="Q1415" s="20">
        <v>-0.127</v>
      </c>
      <c r="R1415" s="20">
        <v>-0.3</v>
      </c>
      <c r="S1415" s="20">
        <v>1.5026000000000002</v>
      </c>
      <c r="T1415" s="20">
        <v>-0.63300000000000001</v>
      </c>
      <c r="U1415" s="20">
        <v>1.8864999999999998</v>
      </c>
      <c r="V1415" s="20">
        <v>-0.32300000000000001</v>
      </c>
      <c r="W1415" s="20">
        <v>2.1695000000000002</v>
      </c>
      <c r="X1415" s="20">
        <v>-7.0999999999999994E-2</v>
      </c>
      <c r="Y1415" s="20">
        <v>2.3540999999999999</v>
      </c>
      <c r="Z1415" s="20">
        <v>0.39400000000000002</v>
      </c>
      <c r="AA1415" s="20">
        <v>2.9983</v>
      </c>
      <c r="AB1415" s="20">
        <v>1.18</v>
      </c>
    </row>
    <row r="1416" spans="1:28">
      <c r="A1416" s="2">
        <v>42860</v>
      </c>
      <c r="B1416" s="20">
        <v>1</v>
      </c>
      <c r="C1416" s="20">
        <v>0.67449999999999999</v>
      </c>
      <c r="D1416" s="20">
        <v>-0.79100000000000004</v>
      </c>
      <c r="E1416" s="20">
        <v>0.99443999999999999</v>
      </c>
      <c r="F1416" s="20">
        <v>0.88390000000000002</v>
      </c>
      <c r="G1416" s="20">
        <v>-0.82</v>
      </c>
      <c r="H1416" s="20">
        <v>1.1803900000000001</v>
      </c>
      <c r="I1416" s="20">
        <v>1.0036</v>
      </c>
      <c r="J1416" s="20">
        <v>-0.81100000000000005</v>
      </c>
      <c r="K1416" s="20">
        <v>1.4326699999999999</v>
      </c>
      <c r="L1416" s="20">
        <v>1.0934999999999999</v>
      </c>
      <c r="M1416" s="20">
        <v>-0.70799999999999996</v>
      </c>
      <c r="N1416" s="20">
        <v>1.7789999999999999</v>
      </c>
      <c r="O1416" s="20">
        <v>1.3102</v>
      </c>
      <c r="P1416" s="20">
        <v>-0.67600000000000005</v>
      </c>
      <c r="Q1416" s="20">
        <v>-0.14299999999999999</v>
      </c>
      <c r="R1416" s="20">
        <v>-0.3</v>
      </c>
      <c r="S1416" s="20">
        <v>1.5053999999999998</v>
      </c>
      <c r="T1416" s="20">
        <v>-0.61299999999999999</v>
      </c>
      <c r="U1416" s="20">
        <v>1.8816000000000002</v>
      </c>
      <c r="V1416" s="20">
        <v>-0.29899999999999999</v>
      </c>
      <c r="W1416" s="20">
        <v>2.1623999999999999</v>
      </c>
      <c r="X1416" s="20">
        <v>-4.9000000000000002E-2</v>
      </c>
      <c r="Y1416" s="20">
        <v>2.3487</v>
      </c>
      <c r="Z1416" s="20">
        <v>0.41799999999999998</v>
      </c>
      <c r="AA1416" s="20">
        <v>2.9832000000000001</v>
      </c>
      <c r="AB1416" s="20">
        <v>1.196</v>
      </c>
    </row>
    <row r="1417" spans="1:28">
      <c r="A1417" s="2">
        <v>42863</v>
      </c>
      <c r="B1417" s="20">
        <v>1</v>
      </c>
      <c r="C1417" s="20">
        <v>0.68969999999999998</v>
      </c>
      <c r="D1417" s="20">
        <v>-0.83699999999999997</v>
      </c>
      <c r="E1417" s="20">
        <v>0.99411000000000005</v>
      </c>
      <c r="F1417" s="20">
        <v>0.88900000000000001</v>
      </c>
      <c r="G1417" s="20">
        <v>-0.83199999999999996</v>
      </c>
      <c r="H1417" s="20">
        <v>1.1845600000000001</v>
      </c>
      <c r="I1417" s="20">
        <v>1.0138</v>
      </c>
      <c r="J1417" s="20">
        <v>-0.745</v>
      </c>
      <c r="K1417" s="20">
        <v>1.4368300000000001</v>
      </c>
      <c r="L1417" s="20">
        <v>1.1089</v>
      </c>
      <c r="M1417" s="20">
        <v>-0.68799999999999994</v>
      </c>
      <c r="N1417" s="20">
        <v>1.78817</v>
      </c>
      <c r="O1417" s="20">
        <v>1.3303</v>
      </c>
      <c r="P1417" s="20">
        <v>-0.66300000000000003</v>
      </c>
      <c r="Q1417" s="20">
        <v>-0.13800000000000001</v>
      </c>
      <c r="R1417" s="20">
        <v>-0.29199999999999998</v>
      </c>
      <c r="S1417" s="20">
        <v>1.5299</v>
      </c>
      <c r="T1417" s="20">
        <v>-0.60599999999999998</v>
      </c>
      <c r="U1417" s="20">
        <v>1.9113</v>
      </c>
      <c r="V1417" s="20">
        <v>-0.30399999999999999</v>
      </c>
      <c r="W1417" s="20">
        <v>2.1966000000000001</v>
      </c>
      <c r="X1417" s="20">
        <v>-5.0999999999999997E-2</v>
      </c>
      <c r="Y1417" s="20">
        <v>2.3868</v>
      </c>
      <c r="Z1417" s="20">
        <v>0.41799999999999998</v>
      </c>
      <c r="AA1417" s="20">
        <v>3.0222000000000002</v>
      </c>
      <c r="AB1417" s="20">
        <v>1.196</v>
      </c>
    </row>
    <row r="1418" spans="1:28">
      <c r="A1418" s="2">
        <v>42864</v>
      </c>
      <c r="B1418" s="20">
        <v>1</v>
      </c>
      <c r="C1418" s="20">
        <v>0.70499999999999996</v>
      </c>
      <c r="D1418" s="20">
        <v>-0.84599999999999997</v>
      </c>
      <c r="E1418" s="20">
        <v>0.98855999999999999</v>
      </c>
      <c r="F1418" s="20">
        <v>0.89419999999999999</v>
      </c>
      <c r="G1418" s="20">
        <v>-0.874</v>
      </c>
      <c r="H1418" s="20">
        <v>1.1819999999999999</v>
      </c>
      <c r="I1418" s="20">
        <v>1.0190999999999999</v>
      </c>
      <c r="J1418" s="20">
        <v>-0.73799999999999999</v>
      </c>
      <c r="K1418" s="20">
        <v>1.4451700000000001</v>
      </c>
      <c r="L1418" s="20">
        <v>1.1192</v>
      </c>
      <c r="M1418" s="20">
        <v>-0.69599999999999995</v>
      </c>
      <c r="N1418" s="20">
        <v>1.79067</v>
      </c>
      <c r="O1418" s="20">
        <v>1.3405</v>
      </c>
      <c r="P1418" s="20">
        <v>-0.67</v>
      </c>
      <c r="Q1418" s="20">
        <v>-0.13800000000000001</v>
      </c>
      <c r="R1418" s="20">
        <v>-0.3</v>
      </c>
      <c r="S1418" s="20">
        <v>1.5382</v>
      </c>
      <c r="T1418" s="20">
        <v>-0.61299999999999999</v>
      </c>
      <c r="U1418" s="20">
        <v>1.9229000000000001</v>
      </c>
      <c r="V1418" s="20">
        <v>-0.30099999999999999</v>
      </c>
      <c r="W1418" s="20">
        <v>2.2090000000000001</v>
      </c>
      <c r="X1418" s="20">
        <v>-4.2999999999999997E-2</v>
      </c>
      <c r="Y1418" s="20">
        <v>2.3976999999999999</v>
      </c>
      <c r="Z1418" s="20">
        <v>0.43</v>
      </c>
      <c r="AA1418" s="20">
        <v>3.0270999999999999</v>
      </c>
      <c r="AB1418" s="20">
        <v>1.23</v>
      </c>
    </row>
    <row r="1419" spans="1:28">
      <c r="A1419" s="2">
        <v>42865</v>
      </c>
      <c r="B1419" s="20">
        <v>1</v>
      </c>
      <c r="C1419" s="20">
        <v>0.68979999999999997</v>
      </c>
      <c r="D1419" s="20">
        <v>-0.84199999999999997</v>
      </c>
      <c r="E1419" s="20">
        <v>0.98855999999999999</v>
      </c>
      <c r="F1419" s="20">
        <v>0.8891</v>
      </c>
      <c r="G1419" s="20">
        <v>-0.875</v>
      </c>
      <c r="H1419" s="20">
        <v>1.1809400000000001</v>
      </c>
      <c r="I1419" s="20">
        <v>1.0242</v>
      </c>
      <c r="J1419" s="20">
        <v>-0.746</v>
      </c>
      <c r="K1419" s="20">
        <v>1.44211</v>
      </c>
      <c r="L1419" s="20">
        <v>1.1192</v>
      </c>
      <c r="M1419" s="20">
        <v>-0.69</v>
      </c>
      <c r="N1419" s="20">
        <v>1.7876099999999999</v>
      </c>
      <c r="O1419" s="20">
        <v>1.3548</v>
      </c>
      <c r="P1419" s="20">
        <v>-0.66200000000000003</v>
      </c>
      <c r="Q1419" s="20">
        <v>-0.156</v>
      </c>
      <c r="R1419" s="20">
        <v>-0.309</v>
      </c>
      <c r="S1419" s="20">
        <v>1.5669</v>
      </c>
      <c r="T1419" s="20">
        <v>-0.60499999999999998</v>
      </c>
      <c r="U1419" s="20">
        <v>1.9379</v>
      </c>
      <c r="V1419" s="20">
        <v>-0.29799999999999999</v>
      </c>
      <c r="W1419" s="20">
        <v>2.2212999999999998</v>
      </c>
      <c r="X1419" s="20">
        <v>-4.5999999999999999E-2</v>
      </c>
      <c r="Y1419" s="20">
        <v>2.4140999999999999</v>
      </c>
      <c r="Z1419" s="20">
        <v>0.42199999999999999</v>
      </c>
      <c r="AA1419" s="20">
        <v>3.0407000000000002</v>
      </c>
      <c r="AB1419" s="20">
        <v>1.212</v>
      </c>
    </row>
    <row r="1420" spans="1:28">
      <c r="A1420" s="2">
        <v>42866</v>
      </c>
      <c r="B1420" s="20">
        <v>1</v>
      </c>
      <c r="C1420" s="20">
        <v>0.66949999999999998</v>
      </c>
      <c r="D1420" s="20">
        <v>-0.85</v>
      </c>
      <c r="E1420" s="20">
        <v>0.98911000000000004</v>
      </c>
      <c r="F1420" s="20">
        <v>0.87380000000000002</v>
      </c>
      <c r="G1420" s="20">
        <v>-0.88800000000000001</v>
      </c>
      <c r="H1420" s="20">
        <v>1.1817800000000001</v>
      </c>
      <c r="I1420" s="20">
        <v>1.0241</v>
      </c>
      <c r="J1420" s="20">
        <v>-0.74399999999999999</v>
      </c>
      <c r="K1420" s="20">
        <v>1.43933</v>
      </c>
      <c r="L1420" s="20">
        <v>1.1191</v>
      </c>
      <c r="M1420" s="20">
        <v>-0.68200000000000005</v>
      </c>
      <c r="N1420" s="20">
        <v>1.7856700000000001</v>
      </c>
      <c r="O1420" s="20">
        <v>1.3347</v>
      </c>
      <c r="P1420" s="20">
        <v>-0.66900000000000004</v>
      </c>
      <c r="Q1420" s="20">
        <v>-0.16500000000000001</v>
      </c>
      <c r="R1420" s="20">
        <v>-0.28699999999999998</v>
      </c>
      <c r="S1420" s="20">
        <v>1.5482</v>
      </c>
      <c r="T1420" s="20">
        <v>-0.60899999999999999</v>
      </c>
      <c r="U1420" s="20">
        <v>1.9146999999999998</v>
      </c>
      <c r="V1420" s="20">
        <v>-0.3</v>
      </c>
      <c r="W1420" s="20">
        <v>2.1943999999999999</v>
      </c>
      <c r="X1420" s="20">
        <v>-4.1000000000000002E-2</v>
      </c>
      <c r="Y1420" s="20">
        <v>2.3874</v>
      </c>
      <c r="Z1420" s="20">
        <v>0.432</v>
      </c>
      <c r="AA1420" s="20">
        <v>3.0255000000000001</v>
      </c>
      <c r="AB1420" s="20">
        <v>1.222</v>
      </c>
    </row>
    <row r="1421" spans="1:28">
      <c r="A1421" s="2">
        <v>42867</v>
      </c>
      <c r="B1421" s="20">
        <v>1</v>
      </c>
      <c r="C1421" s="20">
        <v>0.6593</v>
      </c>
      <c r="D1421" s="20">
        <v>-0.878</v>
      </c>
      <c r="E1421" s="20">
        <v>0.99243999999999999</v>
      </c>
      <c r="F1421" s="20">
        <v>0.86870000000000003</v>
      </c>
      <c r="G1421" s="20">
        <v>-0.88200000000000001</v>
      </c>
      <c r="H1421" s="20">
        <v>1.1795599999999999</v>
      </c>
      <c r="I1421" s="20">
        <v>1.0138</v>
      </c>
      <c r="J1421" s="20">
        <v>-0.74299999999999999</v>
      </c>
      <c r="K1421" s="20">
        <v>1.4365600000000001</v>
      </c>
      <c r="L1421" s="20">
        <v>1.1035999999999999</v>
      </c>
      <c r="M1421" s="20">
        <v>-0.69199999999999995</v>
      </c>
      <c r="N1421" s="20">
        <v>1.7656700000000001</v>
      </c>
      <c r="O1421" s="20">
        <v>1.2904</v>
      </c>
      <c r="P1421" s="20">
        <v>-0.67500000000000004</v>
      </c>
      <c r="Q1421" s="20">
        <v>-0.16800000000000001</v>
      </c>
      <c r="R1421" s="20">
        <v>-0.26800000000000002</v>
      </c>
      <c r="S1421" s="20">
        <v>1.4865999999999999</v>
      </c>
      <c r="T1421" s="20">
        <v>-0.622</v>
      </c>
      <c r="U1421" s="20">
        <v>1.8468</v>
      </c>
      <c r="V1421" s="20">
        <v>-0.32300000000000001</v>
      </c>
      <c r="W1421" s="20">
        <v>2.1310000000000002</v>
      </c>
      <c r="X1421" s="20">
        <v>-7.3999999999999996E-2</v>
      </c>
      <c r="Y1421" s="20">
        <v>2.3256999999999999</v>
      </c>
      <c r="Z1421" s="20">
        <v>0.39100000000000001</v>
      </c>
      <c r="AA1421" s="20">
        <v>2.9889000000000001</v>
      </c>
      <c r="AB1421" s="20">
        <v>1.1879999999999999</v>
      </c>
    </row>
    <row r="1422" spans="1:28">
      <c r="A1422" s="2">
        <v>42870</v>
      </c>
      <c r="B1422" s="20">
        <v>1</v>
      </c>
      <c r="C1422" s="20">
        <v>0.67959999999999998</v>
      </c>
      <c r="D1422" s="20">
        <v>-0.754</v>
      </c>
      <c r="E1422" s="20">
        <v>1.00078</v>
      </c>
      <c r="F1422" s="20">
        <v>0.87370000000000003</v>
      </c>
      <c r="G1422" s="20">
        <v>-0.86799999999999999</v>
      </c>
      <c r="H1422" s="20">
        <v>1.17944</v>
      </c>
      <c r="I1422" s="20">
        <v>1.0138</v>
      </c>
      <c r="J1422" s="20">
        <v>-0.73099999999999998</v>
      </c>
      <c r="K1422" s="20">
        <v>1.4226700000000001</v>
      </c>
      <c r="L1422" s="20">
        <v>1.1035999999999999</v>
      </c>
      <c r="M1422" s="20">
        <v>-0.68300000000000005</v>
      </c>
      <c r="N1422" s="20">
        <v>1.7451099999999999</v>
      </c>
      <c r="O1422" s="20">
        <v>1.2986</v>
      </c>
      <c r="P1422" s="20">
        <v>-0.67400000000000004</v>
      </c>
      <c r="Q1422" s="20">
        <v>-0.17199999999999999</v>
      </c>
      <c r="R1422" s="20">
        <v>-0.26800000000000002</v>
      </c>
      <c r="S1422" s="20">
        <v>1.4945999999999999</v>
      </c>
      <c r="T1422" s="20">
        <v>-0.61799999999999999</v>
      </c>
      <c r="U1422" s="20">
        <v>1.8616999999999999</v>
      </c>
      <c r="V1422" s="20">
        <v>-0.311</v>
      </c>
      <c r="W1422" s="20">
        <v>2.1457000000000002</v>
      </c>
      <c r="X1422" s="20">
        <v>-5.3999999999999999E-2</v>
      </c>
      <c r="Y1422" s="20">
        <v>2.3433000000000002</v>
      </c>
      <c r="Z1422" s="20">
        <v>0.42</v>
      </c>
      <c r="AA1422" s="20">
        <v>3.0064000000000002</v>
      </c>
      <c r="AB1422" s="20">
        <v>1.2389999999999999</v>
      </c>
    </row>
    <row r="1423" spans="1:28">
      <c r="A1423" s="2">
        <v>42871</v>
      </c>
      <c r="B1423" s="20">
        <v>1</v>
      </c>
      <c r="C1423" s="20">
        <v>0.69989999999999997</v>
      </c>
      <c r="D1423" s="20">
        <v>-0.78100000000000003</v>
      </c>
      <c r="E1423" s="20">
        <v>0.99911000000000005</v>
      </c>
      <c r="F1423" s="20">
        <v>0.89929999999999999</v>
      </c>
      <c r="G1423" s="20">
        <v>-0.87</v>
      </c>
      <c r="H1423" s="20">
        <v>1.1811700000000001</v>
      </c>
      <c r="I1423" s="20">
        <v>1.0293000000000001</v>
      </c>
      <c r="J1423" s="20">
        <v>-0.72799999999999998</v>
      </c>
      <c r="K1423" s="20">
        <v>1.4204399999999999</v>
      </c>
      <c r="L1423" s="20">
        <v>1.0984</v>
      </c>
      <c r="M1423" s="20">
        <v>-0.67900000000000005</v>
      </c>
      <c r="N1423" s="20">
        <v>1.74539</v>
      </c>
      <c r="O1423" s="20">
        <v>1.2987</v>
      </c>
      <c r="P1423" s="20">
        <v>-0.65800000000000003</v>
      </c>
      <c r="Q1423" s="20">
        <v>-0.223</v>
      </c>
      <c r="R1423" s="20">
        <v>-0.28999999999999998</v>
      </c>
      <c r="S1423" s="20">
        <v>1.4893000000000001</v>
      </c>
      <c r="T1423" s="20">
        <v>-0.59899999999999998</v>
      </c>
      <c r="U1423" s="20">
        <v>1.8484</v>
      </c>
      <c r="V1423" s="20">
        <v>-0.29499999999999998</v>
      </c>
      <c r="W1423" s="20">
        <v>2.1286999999999998</v>
      </c>
      <c r="X1423" s="20">
        <v>-3.9E-2</v>
      </c>
      <c r="Y1423" s="20">
        <v>2.3256999999999999</v>
      </c>
      <c r="Z1423" s="20">
        <v>0.435</v>
      </c>
      <c r="AA1423" s="20">
        <v>2.9920999999999998</v>
      </c>
      <c r="AB1423" s="20">
        <v>1.2530000000000001</v>
      </c>
    </row>
    <row r="1424" spans="1:28">
      <c r="A1424" s="2">
        <v>42872</v>
      </c>
      <c r="B1424" s="20">
        <v>1</v>
      </c>
      <c r="C1424" s="20">
        <v>0.70499999999999996</v>
      </c>
      <c r="D1424" s="20">
        <v>-0.69199999999999995</v>
      </c>
      <c r="E1424" s="20">
        <v>1.00356</v>
      </c>
      <c r="F1424" s="20">
        <v>0.8891</v>
      </c>
      <c r="G1424" s="20">
        <v>-0.872</v>
      </c>
      <c r="H1424" s="20">
        <v>1.17839</v>
      </c>
      <c r="I1424" s="20">
        <v>0.98829999999999996</v>
      </c>
      <c r="J1424" s="20">
        <v>-0.73399999999999999</v>
      </c>
      <c r="K1424" s="20">
        <v>1.4140600000000001</v>
      </c>
      <c r="L1424" s="20">
        <v>1.0726</v>
      </c>
      <c r="M1424" s="20">
        <v>-0.68700000000000006</v>
      </c>
      <c r="N1424" s="20">
        <v>1.73289</v>
      </c>
      <c r="O1424" s="20">
        <v>1.2458</v>
      </c>
      <c r="P1424" s="20">
        <v>-0.68200000000000005</v>
      </c>
      <c r="Q1424" s="20">
        <v>-0.25900000000000001</v>
      </c>
      <c r="R1424" s="20">
        <v>-0.32500000000000001</v>
      </c>
      <c r="S1424" s="20">
        <v>1.4197</v>
      </c>
      <c r="T1424" s="20">
        <v>-0.63400000000000001</v>
      </c>
      <c r="U1424" s="20">
        <v>1.7542</v>
      </c>
      <c r="V1424" s="20">
        <v>-0.35</v>
      </c>
      <c r="W1424" s="20">
        <v>2.0240999999999998</v>
      </c>
      <c r="X1424" s="20">
        <v>-9.6000000000000002E-2</v>
      </c>
      <c r="Y1424" s="20">
        <v>2.2242999999999999</v>
      </c>
      <c r="Z1424" s="20">
        <v>0.378</v>
      </c>
      <c r="AA1424" s="20">
        <v>2.9159999999999999</v>
      </c>
      <c r="AB1424" s="20">
        <v>1.1950000000000001</v>
      </c>
    </row>
    <row r="1425" spans="1:28">
      <c r="A1425" s="2">
        <v>42873</v>
      </c>
      <c r="B1425" s="20">
        <v>1</v>
      </c>
      <c r="C1425" s="20">
        <v>0.71009999999999995</v>
      </c>
      <c r="D1425" s="20">
        <v>-0.78700000000000003</v>
      </c>
      <c r="E1425" s="20">
        <v>1.0099400000000001</v>
      </c>
      <c r="F1425" s="20">
        <v>0.90949999999999998</v>
      </c>
      <c r="G1425" s="20">
        <v>-0.84</v>
      </c>
      <c r="H1425" s="20">
        <v>1.1717200000000001</v>
      </c>
      <c r="I1425" s="20">
        <v>1.0087999999999999</v>
      </c>
      <c r="J1425" s="20">
        <v>-0.72599999999999998</v>
      </c>
      <c r="K1425" s="20">
        <v>1.39906</v>
      </c>
      <c r="L1425" s="20">
        <v>1.0726</v>
      </c>
      <c r="M1425" s="20">
        <v>-0.68700000000000006</v>
      </c>
      <c r="N1425" s="20">
        <v>1.7045599999999999</v>
      </c>
      <c r="O1425" s="20">
        <v>1.2682</v>
      </c>
      <c r="P1425" s="20">
        <v>-0.69499999999999995</v>
      </c>
      <c r="Q1425" s="20">
        <v>-0.26400000000000001</v>
      </c>
      <c r="R1425" s="20">
        <v>-0.29899999999999999</v>
      </c>
      <c r="S1425" s="20">
        <v>1.4382999999999999</v>
      </c>
      <c r="T1425" s="20">
        <v>-0.64300000000000002</v>
      </c>
      <c r="U1425" s="20">
        <v>1.7722</v>
      </c>
      <c r="V1425" s="20">
        <v>-0.372</v>
      </c>
      <c r="W1425" s="20">
        <v>2.0362999999999998</v>
      </c>
      <c r="X1425" s="20">
        <v>-0.122</v>
      </c>
      <c r="Y1425" s="20">
        <v>2.2294</v>
      </c>
      <c r="Z1425" s="20">
        <v>0.34300000000000003</v>
      </c>
      <c r="AA1425" s="20">
        <v>2.9005000000000001</v>
      </c>
      <c r="AB1425" s="20">
        <v>1.169</v>
      </c>
    </row>
    <row r="1426" spans="1:28">
      <c r="A1426" s="2">
        <v>42874</v>
      </c>
      <c r="B1426" s="20">
        <v>1</v>
      </c>
      <c r="C1426" s="20">
        <v>0.67449999999999999</v>
      </c>
      <c r="D1426" s="20">
        <v>-0.79900000000000004</v>
      </c>
      <c r="E1426" s="20">
        <v>1.01711</v>
      </c>
      <c r="F1426" s="20">
        <v>0.90429999999999999</v>
      </c>
      <c r="G1426" s="20">
        <v>-0.86599999999999999</v>
      </c>
      <c r="H1426" s="20">
        <v>1.1864399999999999</v>
      </c>
      <c r="I1426" s="20">
        <v>1.0138</v>
      </c>
      <c r="J1426" s="20">
        <v>-0.72599999999999998</v>
      </c>
      <c r="K1426" s="20">
        <v>1.41517</v>
      </c>
      <c r="L1426" s="20">
        <v>1.0880000000000001</v>
      </c>
      <c r="M1426" s="20">
        <v>-0.68200000000000005</v>
      </c>
      <c r="N1426" s="20">
        <v>1.72289</v>
      </c>
      <c r="O1426" s="20">
        <v>1.2703</v>
      </c>
      <c r="P1426" s="20">
        <v>-0.67700000000000005</v>
      </c>
      <c r="Q1426" s="20">
        <v>-0.26</v>
      </c>
      <c r="R1426" s="20">
        <v>-0.30299999999999999</v>
      </c>
      <c r="S1426" s="20">
        <v>1.4461999999999999</v>
      </c>
      <c r="T1426" s="20">
        <v>-0.628</v>
      </c>
      <c r="U1426" s="20">
        <v>1.7803</v>
      </c>
      <c r="V1426" s="20">
        <v>-0.34799999999999998</v>
      </c>
      <c r="W1426" s="20">
        <v>2.0436000000000001</v>
      </c>
      <c r="X1426" s="20">
        <v>-9.8000000000000004E-2</v>
      </c>
      <c r="Y1426" s="20">
        <v>2.2345999999999999</v>
      </c>
      <c r="Z1426" s="20">
        <v>0.36799999999999999</v>
      </c>
      <c r="AA1426" s="20">
        <v>2.8965999999999998</v>
      </c>
      <c r="AB1426" s="20">
        <v>1.202</v>
      </c>
    </row>
    <row r="1427" spans="1:28">
      <c r="A1427" s="2">
        <v>42877</v>
      </c>
      <c r="B1427" s="20">
        <v>1</v>
      </c>
      <c r="C1427" s="20">
        <v>0.6492</v>
      </c>
      <c r="D1427" s="20">
        <v>-0.79100000000000004</v>
      </c>
      <c r="E1427" s="20">
        <v>1.02939</v>
      </c>
      <c r="F1427" s="20">
        <v>0.89410000000000001</v>
      </c>
      <c r="G1427" s="20">
        <v>-0.86399999999999999</v>
      </c>
      <c r="H1427" s="20">
        <v>1.1919999999999999</v>
      </c>
      <c r="I1427" s="20">
        <v>1.0394000000000001</v>
      </c>
      <c r="J1427" s="20">
        <v>-0.72799999999999998</v>
      </c>
      <c r="K1427" s="20">
        <v>1.41933</v>
      </c>
      <c r="L1427" s="20">
        <v>1.0983000000000001</v>
      </c>
      <c r="M1427" s="20">
        <v>-0.68799999999999994</v>
      </c>
      <c r="N1427" s="20">
        <v>1.7265000000000001</v>
      </c>
      <c r="O1427" s="20">
        <v>1.2826</v>
      </c>
      <c r="P1427" s="20">
        <v>-0.67400000000000004</v>
      </c>
      <c r="Q1427" s="20">
        <v>-0.253</v>
      </c>
      <c r="R1427" s="20">
        <v>-0.28000000000000003</v>
      </c>
      <c r="S1427" s="20">
        <v>1.4569000000000001</v>
      </c>
      <c r="T1427" s="20">
        <v>-0.61699999999999999</v>
      </c>
      <c r="U1427" s="20">
        <v>1.7985</v>
      </c>
      <c r="V1427" s="20">
        <v>-0.33400000000000002</v>
      </c>
      <c r="W1427" s="20">
        <v>2.0630999999999999</v>
      </c>
      <c r="X1427" s="20">
        <v>-7.4999999999999997E-2</v>
      </c>
      <c r="Y1427" s="20">
        <v>2.2536999999999998</v>
      </c>
      <c r="Z1427" s="20">
        <v>0.39700000000000002</v>
      </c>
      <c r="AA1427" s="20">
        <v>2.9135999999999997</v>
      </c>
      <c r="AB1427" s="20">
        <v>1.2310000000000001</v>
      </c>
    </row>
    <row r="1428" spans="1:28">
      <c r="A1428" s="2">
        <v>42878</v>
      </c>
      <c r="B1428" s="20">
        <v>1</v>
      </c>
      <c r="C1428" s="20">
        <v>0.6694</v>
      </c>
      <c r="D1428" s="20">
        <v>-0.77200000000000002</v>
      </c>
      <c r="E1428" s="20">
        <v>1.02356</v>
      </c>
      <c r="F1428" s="20">
        <v>0.90439999999999998</v>
      </c>
      <c r="G1428" s="20">
        <v>-0.86599999999999999</v>
      </c>
      <c r="H1428" s="20">
        <v>1.1886700000000001</v>
      </c>
      <c r="I1428" s="20">
        <v>1.0703</v>
      </c>
      <c r="J1428" s="20">
        <v>-0.72599999999999998</v>
      </c>
      <c r="K1428" s="20">
        <v>1.4135</v>
      </c>
      <c r="L1428" s="20">
        <v>1.1240000000000001</v>
      </c>
      <c r="M1428" s="20">
        <v>-0.70499999999999996</v>
      </c>
      <c r="N1428" s="20">
        <v>1.71956</v>
      </c>
      <c r="O1428" s="20">
        <v>1.3031999999999999</v>
      </c>
      <c r="P1428" s="20">
        <v>-0.64500000000000002</v>
      </c>
      <c r="Q1428" s="20">
        <v>-0.25</v>
      </c>
      <c r="R1428" s="20">
        <v>-0.27</v>
      </c>
      <c r="S1428" s="20">
        <v>1.4838</v>
      </c>
      <c r="T1428" s="20">
        <v>-0.60899999999999999</v>
      </c>
      <c r="U1428" s="20">
        <v>1.8267</v>
      </c>
      <c r="V1428" s="20">
        <v>-0.32400000000000001</v>
      </c>
      <c r="W1428" s="20">
        <v>2.0899000000000001</v>
      </c>
      <c r="X1428" s="20">
        <v>-6.4000000000000001E-2</v>
      </c>
      <c r="Y1428" s="20">
        <v>2.2799</v>
      </c>
      <c r="Z1428" s="20">
        <v>0.41</v>
      </c>
      <c r="AA1428" s="20">
        <v>2.9432</v>
      </c>
      <c r="AB1428" s="20">
        <v>1.24</v>
      </c>
    </row>
    <row r="1429" spans="1:28">
      <c r="A1429" s="2">
        <v>42879</v>
      </c>
      <c r="B1429" s="20">
        <v>1</v>
      </c>
      <c r="C1429" s="20">
        <v>0.74560000000000004</v>
      </c>
      <c r="D1429" s="20">
        <v>-0.77400000000000002</v>
      </c>
      <c r="E1429" s="20">
        <v>1.0327200000000001</v>
      </c>
      <c r="F1429" s="20">
        <v>0.91969999999999996</v>
      </c>
      <c r="G1429" s="20">
        <v>-0.86299999999999999</v>
      </c>
      <c r="H1429" s="20">
        <v>1.1976100000000001</v>
      </c>
      <c r="I1429" s="20">
        <v>1.06</v>
      </c>
      <c r="J1429" s="20">
        <v>-0.71899999999999997</v>
      </c>
      <c r="K1429" s="20">
        <v>1.4173899999999999</v>
      </c>
      <c r="L1429" s="20">
        <v>1.1504000000000001</v>
      </c>
      <c r="M1429" s="20">
        <v>-0.71499999999999997</v>
      </c>
      <c r="N1429" s="20">
        <v>1.72567</v>
      </c>
      <c r="O1429" s="20">
        <v>1.2818000000000001</v>
      </c>
      <c r="P1429" s="20">
        <v>-0.65400000000000003</v>
      </c>
      <c r="Q1429" s="20">
        <v>-0.245</v>
      </c>
      <c r="R1429" s="20">
        <v>-0.28399999999999997</v>
      </c>
      <c r="S1429" s="20">
        <v>1.4460999999999999</v>
      </c>
      <c r="T1429" s="20">
        <v>-0.61899999999999999</v>
      </c>
      <c r="U1429" s="20">
        <v>1.7852000000000001</v>
      </c>
      <c r="V1429" s="20">
        <v>-0.33900000000000002</v>
      </c>
      <c r="W1429" s="20">
        <v>2.0508999999999999</v>
      </c>
      <c r="X1429" s="20">
        <v>-7.3999999999999996E-2</v>
      </c>
      <c r="Y1429" s="20">
        <v>2.2502</v>
      </c>
      <c r="Z1429" s="20">
        <v>0.40300000000000002</v>
      </c>
      <c r="AA1429" s="20">
        <v>2.9245000000000001</v>
      </c>
      <c r="AB1429" s="20">
        <v>1.2349999999999999</v>
      </c>
    </row>
    <row r="1430" spans="1:28">
      <c r="A1430" s="2">
        <v>42880</v>
      </c>
      <c r="B1430" s="20">
        <v>1</v>
      </c>
      <c r="C1430" s="20">
        <v>0.69489999999999996</v>
      </c>
      <c r="D1430" s="20">
        <v>-0.78</v>
      </c>
      <c r="E1430" s="20">
        <v>1.04383</v>
      </c>
      <c r="F1430" s="20">
        <v>0.91969999999999996</v>
      </c>
      <c r="G1430" s="20">
        <v>-0.85499999999999998</v>
      </c>
      <c r="H1430" s="20">
        <v>1.2003900000000001</v>
      </c>
      <c r="I1430" s="20">
        <v>1.0650999999999999</v>
      </c>
      <c r="J1430" s="20">
        <v>-0.73299999999999998</v>
      </c>
      <c r="K1430" s="20">
        <v>1.41794</v>
      </c>
      <c r="L1430" s="20">
        <v>1.1504000000000001</v>
      </c>
      <c r="M1430" s="20">
        <v>-0.73</v>
      </c>
      <c r="N1430" s="20">
        <v>1.72289</v>
      </c>
      <c r="O1430" s="20">
        <v>1.2937000000000001</v>
      </c>
      <c r="P1430" s="20">
        <v>-0.67400000000000004</v>
      </c>
      <c r="Q1430" s="20">
        <v>-0.19600000000000001</v>
      </c>
      <c r="R1430" s="20">
        <v>-0.29399999999999998</v>
      </c>
      <c r="S1430" s="20">
        <v>1.4567999999999999</v>
      </c>
      <c r="T1430" s="20">
        <v>-0.64500000000000002</v>
      </c>
      <c r="U1430" s="20">
        <v>1.7943</v>
      </c>
      <c r="V1430" s="20">
        <v>-0.374</v>
      </c>
      <c r="W1430" s="20">
        <v>2.0630999999999999</v>
      </c>
      <c r="X1430" s="20">
        <v>-0.11</v>
      </c>
      <c r="Y1430" s="20">
        <v>2.2553999999999998</v>
      </c>
      <c r="Z1430" s="20">
        <v>0.36199999999999999</v>
      </c>
      <c r="AA1430" s="20">
        <v>2.9205999999999999</v>
      </c>
      <c r="AB1430" s="20">
        <v>1.1930000000000001</v>
      </c>
    </row>
    <row r="1431" spans="1:28">
      <c r="A1431" s="2">
        <v>42881</v>
      </c>
      <c r="B1431" s="20">
        <v>1</v>
      </c>
      <c r="C1431" s="20">
        <v>0.72019999999999995</v>
      </c>
      <c r="D1431" s="20">
        <v>-0.79400000000000004</v>
      </c>
      <c r="E1431" s="20">
        <v>1.04467</v>
      </c>
      <c r="F1431" s="20">
        <v>0.92459999999999998</v>
      </c>
      <c r="G1431" s="20">
        <v>-0.82499999999999996</v>
      </c>
      <c r="H1431" s="20">
        <v>1.2017800000000001</v>
      </c>
      <c r="I1431" s="20">
        <v>1.0649999999999999</v>
      </c>
      <c r="J1431" s="20">
        <v>-0.74</v>
      </c>
      <c r="K1431" s="20">
        <v>1.41378</v>
      </c>
      <c r="L1431" s="20">
        <v>1.1452</v>
      </c>
      <c r="M1431" s="20">
        <v>-0.73799999999999999</v>
      </c>
      <c r="N1431" s="20">
        <v>1.72122</v>
      </c>
      <c r="O1431" s="20">
        <v>1.2937000000000001</v>
      </c>
      <c r="P1431" s="20">
        <v>-0.68300000000000005</v>
      </c>
      <c r="Q1431" s="20">
        <v>-0.19800000000000001</v>
      </c>
      <c r="R1431" s="20">
        <v>-0.30399999999999999</v>
      </c>
      <c r="S1431" s="20">
        <v>1.4539</v>
      </c>
      <c r="T1431" s="20">
        <v>-0.65100000000000002</v>
      </c>
      <c r="U1431" s="20">
        <v>1.7894000000000001</v>
      </c>
      <c r="V1431" s="20">
        <v>-0.39400000000000002</v>
      </c>
      <c r="W1431" s="20">
        <v>2.0602</v>
      </c>
      <c r="X1431" s="20">
        <v>-0.13700000000000001</v>
      </c>
      <c r="Y1431" s="20">
        <v>2.2465000000000002</v>
      </c>
      <c r="Z1431" s="20">
        <v>0.33100000000000002</v>
      </c>
      <c r="AA1431" s="20">
        <v>2.9119999999999999</v>
      </c>
      <c r="AB1431" s="20">
        <v>1.1559999999999999</v>
      </c>
    </row>
    <row r="1432" spans="1:28">
      <c r="A1432" s="2">
        <v>42884</v>
      </c>
      <c r="B1432" s="20">
        <v>1</v>
      </c>
      <c r="C1432" s="20">
        <v>0.72019999999999995</v>
      </c>
      <c r="D1432" s="20">
        <v>-0.78400000000000003</v>
      </c>
      <c r="E1432" s="20">
        <v>1.04467</v>
      </c>
      <c r="F1432" s="20">
        <v>0.92459999999999998</v>
      </c>
      <c r="G1432" s="20">
        <v>-0.86299999999999999</v>
      </c>
      <c r="H1432" s="20">
        <v>1.2017800000000001</v>
      </c>
      <c r="I1432" s="20">
        <v>1.0649999999999999</v>
      </c>
      <c r="J1432" s="20">
        <v>-0.73399999999999999</v>
      </c>
      <c r="K1432" s="20">
        <v>1.41378</v>
      </c>
      <c r="L1432" s="20">
        <v>1.1452</v>
      </c>
      <c r="M1432" s="20">
        <v>-0.76300000000000001</v>
      </c>
      <c r="N1432" s="20">
        <v>1.72122</v>
      </c>
      <c r="O1432" s="20">
        <v>1.2937000000000001</v>
      </c>
      <c r="P1432" s="20">
        <v>-0.71599999999999997</v>
      </c>
      <c r="Q1432" s="20">
        <v>-0.17799999999999999</v>
      </c>
      <c r="R1432" s="20">
        <v>-0.316</v>
      </c>
      <c r="S1432" s="20">
        <v>1.4539</v>
      </c>
      <c r="T1432" s="20">
        <v>-0.68100000000000005</v>
      </c>
      <c r="U1432" s="20">
        <v>1.7894000000000001</v>
      </c>
      <c r="V1432" s="20">
        <v>-0.432</v>
      </c>
      <c r="W1432" s="20">
        <v>2.0602</v>
      </c>
      <c r="X1432" s="20">
        <v>-0.16900000000000001</v>
      </c>
      <c r="Y1432" s="20">
        <v>2.2465000000000002</v>
      </c>
      <c r="Z1432" s="20">
        <v>0.29799999999999999</v>
      </c>
      <c r="AA1432" s="20">
        <v>2.9119999999999999</v>
      </c>
      <c r="AB1432" s="20">
        <v>1.1320000000000001</v>
      </c>
    </row>
    <row r="1433" spans="1:28">
      <c r="A1433" s="2">
        <v>42885</v>
      </c>
      <c r="B1433" s="20">
        <v>1</v>
      </c>
      <c r="C1433" s="20">
        <v>0.71509999999999996</v>
      </c>
      <c r="D1433" s="20">
        <v>-0.81299999999999994</v>
      </c>
      <c r="E1433" s="20">
        <v>1.0505</v>
      </c>
      <c r="F1433" s="20">
        <v>0.92969999999999997</v>
      </c>
      <c r="G1433" s="20">
        <v>-0.84599999999999997</v>
      </c>
      <c r="H1433" s="20">
        <v>1.2017800000000001</v>
      </c>
      <c r="I1433" s="20">
        <v>1.0701000000000001</v>
      </c>
      <c r="J1433" s="20">
        <v>-0.73299999999999998</v>
      </c>
      <c r="K1433" s="20">
        <v>1.41489</v>
      </c>
      <c r="L1433" s="20">
        <v>1.1451</v>
      </c>
      <c r="M1433" s="20">
        <v>-0.748</v>
      </c>
      <c r="N1433" s="20">
        <v>1.7215</v>
      </c>
      <c r="O1433" s="20">
        <v>1.2837000000000001</v>
      </c>
      <c r="P1433" s="20">
        <v>-0.70599999999999996</v>
      </c>
      <c r="Q1433" s="20">
        <v>-0.16800000000000001</v>
      </c>
      <c r="R1433" s="20">
        <v>-0.312</v>
      </c>
      <c r="S1433" s="20">
        <v>1.4321999999999999</v>
      </c>
      <c r="T1433" s="20">
        <v>-0.68600000000000005</v>
      </c>
      <c r="U1433" s="20">
        <v>1.7549000000000001</v>
      </c>
      <c r="V1433" s="20">
        <v>-0.43099999999999999</v>
      </c>
      <c r="W1433" s="20">
        <v>2.0240999999999998</v>
      </c>
      <c r="X1433" s="20">
        <v>-0.17699999999999999</v>
      </c>
      <c r="Y1433" s="20">
        <v>2.2098</v>
      </c>
      <c r="Z1433" s="20">
        <v>0.29199999999999998</v>
      </c>
      <c r="AA1433" s="20">
        <v>2.8772000000000002</v>
      </c>
      <c r="AB1433" s="20">
        <v>1.141</v>
      </c>
    </row>
    <row r="1434" spans="1:28">
      <c r="A1434" s="2">
        <v>42886</v>
      </c>
      <c r="B1434" s="20">
        <v>1</v>
      </c>
      <c r="C1434" s="20">
        <v>0.85729999999999995</v>
      </c>
      <c r="D1434" s="20">
        <v>-0.81599999999999995</v>
      </c>
      <c r="E1434" s="20">
        <v>1.06033</v>
      </c>
      <c r="F1434" s="20">
        <v>0.97060000000000002</v>
      </c>
      <c r="G1434" s="20">
        <v>-0.83899999999999997</v>
      </c>
      <c r="H1434" s="20">
        <v>1.21</v>
      </c>
      <c r="I1434" s="20">
        <v>1.0650999999999999</v>
      </c>
      <c r="J1434" s="20">
        <v>-0.72599999999999998</v>
      </c>
      <c r="K1434" s="20">
        <v>1.4187799999999999</v>
      </c>
      <c r="L1434" s="20">
        <v>1.1503000000000001</v>
      </c>
      <c r="M1434" s="20">
        <v>-0.753</v>
      </c>
      <c r="N1434" s="20">
        <v>1.7237200000000001</v>
      </c>
      <c r="O1434" s="20">
        <v>1.2818000000000001</v>
      </c>
      <c r="P1434" s="20">
        <v>-0.71299999999999997</v>
      </c>
      <c r="Q1434" s="20">
        <v>-0.18099999999999999</v>
      </c>
      <c r="R1434" s="20">
        <v>-0.29199999999999998</v>
      </c>
      <c r="S1434" s="20">
        <v>1.4321999999999999</v>
      </c>
      <c r="T1434" s="20">
        <v>-0.69</v>
      </c>
      <c r="U1434" s="20">
        <v>1.7516</v>
      </c>
      <c r="V1434" s="20">
        <v>-0.43099999999999999</v>
      </c>
      <c r="W1434" s="20">
        <v>2.0167999999999999</v>
      </c>
      <c r="X1434" s="20">
        <v>-0.17299999999999999</v>
      </c>
      <c r="Y1434" s="20">
        <v>2.2027999999999999</v>
      </c>
      <c r="Z1434" s="20">
        <v>0.30399999999999999</v>
      </c>
      <c r="AA1434" s="20">
        <v>2.8633999999999999</v>
      </c>
      <c r="AB1434" s="20">
        <v>1.1579999999999999</v>
      </c>
    </row>
    <row r="1435" spans="1:28">
      <c r="A1435" s="2">
        <v>42887</v>
      </c>
      <c r="B1435" s="20">
        <v>1</v>
      </c>
      <c r="C1435" s="20">
        <v>0.80649999999999999</v>
      </c>
      <c r="D1435" s="20">
        <v>-0.81399999999999995</v>
      </c>
      <c r="E1435" s="20">
        <v>1.07589</v>
      </c>
      <c r="F1435" s="20">
        <v>0.97060000000000002</v>
      </c>
      <c r="G1435" s="20">
        <v>-0.83899999999999997</v>
      </c>
      <c r="H1435" s="20">
        <v>1.2180599999999999</v>
      </c>
      <c r="I1435" s="20">
        <v>1.06</v>
      </c>
      <c r="J1435" s="20">
        <v>-0.73199999999999998</v>
      </c>
      <c r="K1435" s="20">
        <v>1.42239</v>
      </c>
      <c r="L1435" s="20">
        <v>1.1451</v>
      </c>
      <c r="M1435" s="20">
        <v>-0.755</v>
      </c>
      <c r="N1435" s="20">
        <v>1.7265000000000001</v>
      </c>
      <c r="O1435" s="20">
        <v>1.2898000000000001</v>
      </c>
      <c r="P1435" s="20">
        <v>-0.70799999999999996</v>
      </c>
      <c r="Q1435" s="20">
        <v>-0.183</v>
      </c>
      <c r="R1435" s="20">
        <v>-0.27</v>
      </c>
      <c r="S1435" s="20">
        <v>1.4375</v>
      </c>
      <c r="T1435" s="20">
        <v>-0.68600000000000005</v>
      </c>
      <c r="U1435" s="20">
        <v>1.7614999999999998</v>
      </c>
      <c r="V1435" s="20">
        <v>-0.42599999999999999</v>
      </c>
      <c r="W1435" s="20">
        <v>2.0192000000000001</v>
      </c>
      <c r="X1435" s="20">
        <v>-0.16600000000000001</v>
      </c>
      <c r="Y1435" s="20">
        <v>2.2113999999999998</v>
      </c>
      <c r="Z1435" s="20">
        <v>0.30499999999999999</v>
      </c>
      <c r="AA1435" s="20">
        <v>2.8626</v>
      </c>
      <c r="AB1435" s="20">
        <v>1.1559999999999999</v>
      </c>
    </row>
    <row r="1436" spans="1:28">
      <c r="A1436" s="2">
        <v>42888</v>
      </c>
      <c r="B1436" s="20">
        <v>1</v>
      </c>
      <c r="C1436" s="20">
        <v>0.79630000000000001</v>
      </c>
      <c r="D1436" s="20">
        <v>-0.752</v>
      </c>
      <c r="E1436" s="20">
        <v>1.0861700000000001</v>
      </c>
      <c r="F1436" s="20">
        <v>0.97050000000000003</v>
      </c>
      <c r="G1436" s="20">
        <v>-0.81</v>
      </c>
      <c r="H1436" s="20">
        <v>1.2224999999999999</v>
      </c>
      <c r="I1436" s="20">
        <v>1.0445</v>
      </c>
      <c r="J1436" s="20">
        <v>-0.72699999999999998</v>
      </c>
      <c r="K1436" s="20">
        <v>1.42822</v>
      </c>
      <c r="L1436" s="20">
        <v>1.1501999999999999</v>
      </c>
      <c r="M1436" s="20">
        <v>-0.76</v>
      </c>
      <c r="N1436" s="20">
        <v>1.7306699999999999</v>
      </c>
      <c r="O1436" s="20">
        <v>1.2879</v>
      </c>
      <c r="P1436" s="20">
        <v>-0.72399999999999998</v>
      </c>
      <c r="Q1436" s="20">
        <v>-0.19</v>
      </c>
      <c r="R1436" s="20">
        <v>-0.27800000000000002</v>
      </c>
      <c r="S1436" s="20">
        <v>1.4237</v>
      </c>
      <c r="T1436" s="20">
        <v>-0.70299999999999996</v>
      </c>
      <c r="U1436" s="20">
        <v>1.7187999999999999</v>
      </c>
      <c r="V1436" s="20">
        <v>-0.44800000000000001</v>
      </c>
      <c r="W1436" s="20">
        <v>1.9710999999999999</v>
      </c>
      <c r="X1436" s="20">
        <v>-0.193</v>
      </c>
      <c r="Y1436" s="20">
        <v>2.1591</v>
      </c>
      <c r="Z1436" s="20">
        <v>0.27400000000000002</v>
      </c>
      <c r="AA1436" s="20">
        <v>2.81</v>
      </c>
      <c r="AB1436" s="20">
        <v>1.1280000000000001</v>
      </c>
    </row>
    <row r="1437" spans="1:28">
      <c r="A1437" s="2">
        <v>42891</v>
      </c>
      <c r="B1437" s="20">
        <v>1</v>
      </c>
      <c r="C1437" s="20">
        <v>0.8014</v>
      </c>
      <c r="D1437" s="20">
        <v>-0.754</v>
      </c>
      <c r="E1437" s="20">
        <v>1.08422</v>
      </c>
      <c r="F1437" s="20">
        <v>0.97050000000000003</v>
      </c>
      <c r="G1437" s="20">
        <v>-0.81599999999999995</v>
      </c>
      <c r="H1437" s="20">
        <v>1.21956</v>
      </c>
      <c r="I1437" s="20">
        <v>1.0599000000000001</v>
      </c>
      <c r="J1437" s="20">
        <v>-0.74199999999999999</v>
      </c>
      <c r="K1437" s="20">
        <v>1.41822</v>
      </c>
      <c r="L1437" s="20">
        <v>1.1553</v>
      </c>
      <c r="M1437" s="20">
        <v>-0.749</v>
      </c>
      <c r="N1437" s="20">
        <v>1.72567</v>
      </c>
      <c r="O1437" s="20">
        <v>1.302</v>
      </c>
      <c r="P1437" s="20">
        <v>-0.70599999999999996</v>
      </c>
      <c r="Q1437" s="20">
        <v>-0.20399999999999999</v>
      </c>
      <c r="R1437" s="20">
        <v>-0.28499999999999998</v>
      </c>
      <c r="S1437" s="20">
        <v>1.4426999999999999</v>
      </c>
      <c r="T1437" s="20">
        <v>-0.68500000000000005</v>
      </c>
      <c r="U1437" s="20">
        <v>1.7418</v>
      </c>
      <c r="V1437" s="20">
        <v>-0.43099999999999999</v>
      </c>
      <c r="W1437" s="20">
        <v>1.9952000000000001</v>
      </c>
      <c r="X1437" s="20">
        <v>-0.18</v>
      </c>
      <c r="Y1437" s="20">
        <v>2.1817000000000002</v>
      </c>
      <c r="Z1437" s="20">
        <v>0.28699999999999998</v>
      </c>
      <c r="AA1437" s="20">
        <v>2.8365999999999998</v>
      </c>
      <c r="AB1437" s="20">
        <v>1.155</v>
      </c>
    </row>
    <row r="1438" spans="1:28">
      <c r="A1438" s="2">
        <v>42892</v>
      </c>
      <c r="B1438" s="20">
        <v>1</v>
      </c>
      <c r="C1438" s="20">
        <v>0.79630000000000001</v>
      </c>
      <c r="D1438" s="20">
        <v>-0.75600000000000001</v>
      </c>
      <c r="E1438" s="20">
        <v>1.08867</v>
      </c>
      <c r="F1438" s="20">
        <v>0.97060000000000002</v>
      </c>
      <c r="G1438" s="20">
        <v>-0.79200000000000004</v>
      </c>
      <c r="H1438" s="20">
        <v>1.2190000000000001</v>
      </c>
      <c r="I1438" s="20">
        <v>1.0703</v>
      </c>
      <c r="J1438" s="20">
        <v>-0.73799999999999999</v>
      </c>
      <c r="K1438" s="20">
        <v>1.4171100000000001</v>
      </c>
      <c r="L1438" s="20">
        <v>1.1449</v>
      </c>
      <c r="M1438" s="20">
        <v>-0.76200000000000001</v>
      </c>
      <c r="N1438" s="20">
        <v>1.72289</v>
      </c>
      <c r="O1438" s="20">
        <v>1.294</v>
      </c>
      <c r="P1438" s="20">
        <v>-0.73099999999999998</v>
      </c>
      <c r="Q1438" s="20">
        <v>-0.249</v>
      </c>
      <c r="R1438" s="20">
        <v>-0.28599999999999998</v>
      </c>
      <c r="S1438" s="20">
        <v>1.4209000000000001</v>
      </c>
      <c r="T1438" s="20">
        <v>-0.70699999999999996</v>
      </c>
      <c r="U1438" s="20">
        <v>1.7138</v>
      </c>
      <c r="V1438" s="20">
        <v>-0.46300000000000002</v>
      </c>
      <c r="W1438" s="20">
        <v>1.9567000000000001</v>
      </c>
      <c r="X1438" s="20">
        <v>-0.21199999999999999</v>
      </c>
      <c r="Y1438" s="20">
        <v>2.1451000000000002</v>
      </c>
      <c r="Z1438" s="20">
        <v>0.252</v>
      </c>
      <c r="AA1438" s="20">
        <v>2.8115000000000001</v>
      </c>
      <c r="AB1438" s="20">
        <v>1.1200000000000001</v>
      </c>
    </row>
    <row r="1439" spans="1:28">
      <c r="A1439" s="2">
        <v>42893</v>
      </c>
      <c r="B1439" s="20">
        <v>1</v>
      </c>
      <c r="C1439" s="20">
        <v>0.80149999999999999</v>
      </c>
      <c r="D1439" s="20">
        <v>-0.83299999999999996</v>
      </c>
      <c r="E1439" s="20">
        <v>1.0960000000000001</v>
      </c>
      <c r="F1439" s="20">
        <v>0.9859</v>
      </c>
      <c r="G1439" s="20">
        <v>-0.84599999999999997</v>
      </c>
      <c r="H1439" s="20">
        <v>1.2210000000000001</v>
      </c>
      <c r="I1439" s="20">
        <v>1.0855999999999999</v>
      </c>
      <c r="J1439" s="20">
        <v>-0.73899999999999999</v>
      </c>
      <c r="K1439" s="20">
        <v>1.4140600000000001</v>
      </c>
      <c r="L1439" s="20">
        <v>1.1655</v>
      </c>
      <c r="M1439" s="20">
        <v>-0.75700000000000001</v>
      </c>
      <c r="N1439" s="20">
        <v>1.724</v>
      </c>
      <c r="O1439" s="20">
        <v>1.3061</v>
      </c>
      <c r="P1439" s="20">
        <v>-0.72099999999999997</v>
      </c>
      <c r="Q1439" s="20">
        <v>-0.245</v>
      </c>
      <c r="R1439" s="20">
        <v>-0.28399999999999997</v>
      </c>
      <c r="S1439" s="20">
        <v>1.448</v>
      </c>
      <c r="T1439" s="20">
        <v>-0.69599999999999995</v>
      </c>
      <c r="U1439" s="20">
        <v>1.7385000000000002</v>
      </c>
      <c r="V1439" s="20">
        <v>-0.44500000000000001</v>
      </c>
      <c r="W1439" s="20">
        <v>1.9830999999999999</v>
      </c>
      <c r="X1439" s="20">
        <v>-0.19400000000000001</v>
      </c>
      <c r="Y1439" s="20">
        <v>2.1728999999999998</v>
      </c>
      <c r="Z1439" s="20">
        <v>0.26900000000000002</v>
      </c>
      <c r="AA1439" s="20">
        <v>2.8365999999999998</v>
      </c>
      <c r="AB1439" s="20">
        <v>1.131</v>
      </c>
    </row>
    <row r="1440" spans="1:28">
      <c r="A1440" s="2">
        <v>42894</v>
      </c>
      <c r="B1440" s="20">
        <v>1</v>
      </c>
      <c r="C1440" s="20">
        <v>0.77610000000000001</v>
      </c>
      <c r="D1440" s="20">
        <v>-0.76500000000000001</v>
      </c>
      <c r="E1440" s="20">
        <v>1.11711</v>
      </c>
      <c r="F1440" s="20">
        <v>0.99099999999999999</v>
      </c>
      <c r="G1440" s="20">
        <v>-0.77400000000000002</v>
      </c>
      <c r="H1440" s="20">
        <v>1.22811</v>
      </c>
      <c r="I1440" s="20">
        <v>1.1061000000000001</v>
      </c>
      <c r="J1440" s="20">
        <v>-0.746</v>
      </c>
      <c r="K1440" s="20">
        <v>1.41544</v>
      </c>
      <c r="L1440" s="20">
        <v>1.1707000000000001</v>
      </c>
      <c r="M1440" s="20">
        <v>-0.75600000000000001</v>
      </c>
      <c r="N1440" s="20">
        <v>1.72844</v>
      </c>
      <c r="O1440" s="20">
        <v>1.3143</v>
      </c>
      <c r="P1440" s="20">
        <v>-0.73499999999999999</v>
      </c>
      <c r="Q1440" s="20">
        <v>-0.26500000000000001</v>
      </c>
      <c r="R1440" s="20">
        <v>-0.30399999999999999</v>
      </c>
      <c r="S1440" s="20">
        <v>1.4535</v>
      </c>
      <c r="T1440" s="20">
        <v>-0.70399999999999996</v>
      </c>
      <c r="U1440" s="20">
        <v>1.7483</v>
      </c>
      <c r="V1440" s="20">
        <v>-0.45200000000000001</v>
      </c>
      <c r="W1440" s="20">
        <v>1.9950999999999999</v>
      </c>
      <c r="X1440" s="20">
        <v>-0.20499999999999999</v>
      </c>
      <c r="Y1440" s="20">
        <v>2.1884999999999999</v>
      </c>
      <c r="Z1440" s="20">
        <v>0.25600000000000001</v>
      </c>
      <c r="AA1440" s="20">
        <v>2.851</v>
      </c>
      <c r="AB1440" s="20">
        <v>1.1040000000000001</v>
      </c>
    </row>
    <row r="1441" spans="1:28">
      <c r="A1441" s="2">
        <v>42895</v>
      </c>
      <c r="B1441" s="20">
        <v>1</v>
      </c>
      <c r="C1441" s="20">
        <v>0.79120000000000001</v>
      </c>
      <c r="D1441" s="20">
        <v>-0.79100000000000004</v>
      </c>
      <c r="E1441" s="20">
        <v>1.1271100000000001</v>
      </c>
      <c r="F1441" s="20">
        <v>0.996</v>
      </c>
      <c r="G1441" s="20">
        <v>-0.79800000000000004</v>
      </c>
      <c r="H1441" s="20">
        <v>1.23644</v>
      </c>
      <c r="I1441" s="20">
        <v>1.1111</v>
      </c>
      <c r="J1441" s="20">
        <v>-0.747</v>
      </c>
      <c r="K1441" s="20">
        <v>1.41683</v>
      </c>
      <c r="L1441" s="20">
        <v>1.1859999999999999</v>
      </c>
      <c r="M1441" s="20">
        <v>-0.74099999999999999</v>
      </c>
      <c r="N1441" s="20">
        <v>1.72844</v>
      </c>
      <c r="O1441" s="20">
        <v>1.3347</v>
      </c>
      <c r="P1441" s="20">
        <v>-0.72899999999999998</v>
      </c>
      <c r="Q1441" s="20">
        <v>-0.28000000000000003</v>
      </c>
      <c r="R1441" s="20">
        <v>-0.32600000000000001</v>
      </c>
      <c r="S1441" s="20">
        <v>1.478</v>
      </c>
      <c r="T1441" s="20">
        <v>-0.70499999999999996</v>
      </c>
      <c r="U1441" s="20">
        <v>1.7664</v>
      </c>
      <c r="V1441" s="20">
        <v>-0.45100000000000001</v>
      </c>
      <c r="W1441" s="20">
        <v>2.0095999999999998</v>
      </c>
      <c r="X1441" s="20">
        <v>-0.20100000000000001</v>
      </c>
      <c r="Y1441" s="20">
        <v>2.2004999999999999</v>
      </c>
      <c r="Z1441" s="20">
        <v>0.26400000000000001</v>
      </c>
      <c r="AA1441" s="20">
        <v>2.8555999999999999</v>
      </c>
      <c r="AB1441" s="20">
        <v>1.1280000000000001</v>
      </c>
    </row>
    <row r="1442" spans="1:28">
      <c r="A1442" s="2">
        <v>42898</v>
      </c>
      <c r="B1442" s="20">
        <v>1</v>
      </c>
      <c r="C1442" s="20">
        <v>0.8014</v>
      </c>
      <c r="D1442" s="20">
        <v>-0.82199999999999995</v>
      </c>
      <c r="E1442" s="20">
        <v>1.13933</v>
      </c>
      <c r="F1442" s="20">
        <v>0.99590000000000001</v>
      </c>
      <c r="G1442" s="20">
        <v>-0.872</v>
      </c>
      <c r="H1442" s="20">
        <v>1.2416700000000001</v>
      </c>
      <c r="I1442" s="20">
        <v>1.1060000000000001</v>
      </c>
      <c r="J1442" s="20">
        <v>-0.72299999999999998</v>
      </c>
      <c r="K1442" s="20">
        <v>1.4218299999999999</v>
      </c>
      <c r="L1442" s="20">
        <v>1.1962999999999999</v>
      </c>
      <c r="M1442" s="20">
        <v>-0.747</v>
      </c>
      <c r="N1442" s="20">
        <v>1.73567</v>
      </c>
      <c r="O1442" s="20">
        <v>1.3551</v>
      </c>
      <c r="P1442" s="20">
        <v>-0.72399999999999998</v>
      </c>
      <c r="Q1442" s="20">
        <v>-0.27800000000000002</v>
      </c>
      <c r="R1442" s="20">
        <v>-0.29399999999999998</v>
      </c>
      <c r="S1442" s="20">
        <v>1.4862</v>
      </c>
      <c r="T1442" s="20">
        <v>-0.70199999999999996</v>
      </c>
      <c r="U1442" s="20">
        <v>1.778</v>
      </c>
      <c r="V1442" s="20">
        <v>-0.45400000000000001</v>
      </c>
      <c r="W1442" s="20">
        <v>2.0217000000000001</v>
      </c>
      <c r="X1442" s="20">
        <v>-0.20899999999999999</v>
      </c>
      <c r="Y1442" s="20">
        <v>2.2145000000000001</v>
      </c>
      <c r="Z1442" s="20">
        <v>0.249</v>
      </c>
      <c r="AA1442" s="20">
        <v>2.8693999999999997</v>
      </c>
      <c r="AB1442" s="20">
        <v>1.107</v>
      </c>
    </row>
    <row r="1443" spans="1:28">
      <c r="A1443" s="2">
        <v>42899</v>
      </c>
      <c r="B1443" s="20">
        <v>1</v>
      </c>
      <c r="C1443" s="20">
        <v>0.84199999999999997</v>
      </c>
      <c r="D1443" s="20">
        <v>-0.78100000000000003</v>
      </c>
      <c r="E1443" s="20">
        <v>1.15889</v>
      </c>
      <c r="F1443" s="20">
        <v>0.99609999999999999</v>
      </c>
      <c r="G1443" s="20">
        <v>-0.86599999999999999</v>
      </c>
      <c r="H1443" s="20">
        <v>1.24556</v>
      </c>
      <c r="I1443" s="20">
        <v>1.1214999999999999</v>
      </c>
      <c r="J1443" s="20">
        <v>-0.72199999999999998</v>
      </c>
      <c r="K1443" s="20">
        <v>1.4232199999999999</v>
      </c>
      <c r="L1443" s="20">
        <v>1.2015</v>
      </c>
      <c r="M1443" s="20">
        <v>-0.71799999999999997</v>
      </c>
      <c r="N1443" s="20">
        <v>1.73567</v>
      </c>
      <c r="O1443" s="20">
        <v>1.3633</v>
      </c>
      <c r="P1443" s="20">
        <v>-0.69899999999999995</v>
      </c>
      <c r="Q1443" s="20">
        <v>-0.28699999999999998</v>
      </c>
      <c r="R1443" s="20">
        <v>-0.311</v>
      </c>
      <c r="S1443" s="20">
        <v>1.508</v>
      </c>
      <c r="T1443" s="20">
        <v>-0.67700000000000005</v>
      </c>
      <c r="U1443" s="20">
        <v>1.7812999999999999</v>
      </c>
      <c r="V1443" s="20">
        <v>-0.436</v>
      </c>
      <c r="W1443" s="20">
        <v>2.0192999999999999</v>
      </c>
      <c r="X1443" s="20">
        <v>-0.189</v>
      </c>
      <c r="Y1443" s="20">
        <v>2.2109000000000001</v>
      </c>
      <c r="Z1443" s="20">
        <v>0.26600000000000001</v>
      </c>
      <c r="AA1443" s="20">
        <v>2.8647999999999998</v>
      </c>
      <c r="AB1443" s="20">
        <v>1.109</v>
      </c>
    </row>
    <row r="1444" spans="1:28">
      <c r="A1444" s="2">
        <v>42900</v>
      </c>
      <c r="B1444" s="20">
        <v>1.25</v>
      </c>
      <c r="C1444" s="20">
        <v>0.89280000000000004</v>
      </c>
      <c r="D1444" s="20">
        <v>-0.83599999999999997</v>
      </c>
      <c r="E1444" s="20">
        <v>1.17167</v>
      </c>
      <c r="F1444" s="20">
        <v>1.0012000000000001</v>
      </c>
      <c r="G1444" s="20">
        <v>-0.85599999999999998</v>
      </c>
      <c r="H1444" s="20">
        <v>1.2503299999999999</v>
      </c>
      <c r="I1444" s="20">
        <v>1.1113</v>
      </c>
      <c r="J1444" s="20">
        <v>-0.71499999999999997</v>
      </c>
      <c r="K1444" s="20">
        <v>1.4259999999999999</v>
      </c>
      <c r="L1444" s="20">
        <v>1.1859999999999999</v>
      </c>
      <c r="M1444" s="20">
        <v>-0.71</v>
      </c>
      <c r="N1444" s="20">
        <v>1.7362199999999999</v>
      </c>
      <c r="O1444" s="20">
        <v>1.331</v>
      </c>
      <c r="P1444" s="20">
        <v>-0.69</v>
      </c>
      <c r="Q1444" s="20">
        <v>-0.29399999999999998</v>
      </c>
      <c r="R1444" s="20">
        <v>-0.309</v>
      </c>
      <c r="S1444" s="20">
        <v>1.4653</v>
      </c>
      <c r="T1444" s="20">
        <v>-0.67800000000000005</v>
      </c>
      <c r="U1444" s="20">
        <v>1.7153</v>
      </c>
      <c r="V1444" s="20">
        <v>-0.45400000000000001</v>
      </c>
      <c r="W1444" s="20">
        <v>1.9420999999999999</v>
      </c>
      <c r="X1444" s="20">
        <v>-0.216</v>
      </c>
      <c r="Y1444" s="20">
        <v>2.1255999999999999</v>
      </c>
      <c r="Z1444" s="20">
        <v>0.22600000000000001</v>
      </c>
      <c r="AA1444" s="20">
        <v>2.7692000000000001</v>
      </c>
      <c r="AB1444" s="20">
        <v>1.0549999999999999</v>
      </c>
    </row>
    <row r="1445" spans="1:28">
      <c r="A1445" s="2">
        <v>42901</v>
      </c>
      <c r="B1445" s="20">
        <v>1.25</v>
      </c>
      <c r="C1445" s="20">
        <v>0.84209999999999996</v>
      </c>
      <c r="D1445" s="20">
        <v>-0.85499999999999998</v>
      </c>
      <c r="E1445" s="20">
        <v>1.2094400000000001</v>
      </c>
      <c r="F1445" s="20">
        <v>1.0011000000000001</v>
      </c>
      <c r="G1445" s="20">
        <v>-0.86099999999999999</v>
      </c>
      <c r="H1445" s="20">
        <v>1.2674400000000001</v>
      </c>
      <c r="I1445" s="20">
        <v>1.1164000000000001</v>
      </c>
      <c r="J1445" s="20">
        <v>-0.72099999999999997</v>
      </c>
      <c r="K1445" s="20">
        <v>1.4271099999999999</v>
      </c>
      <c r="L1445" s="20">
        <v>1.1961999999999999</v>
      </c>
      <c r="M1445" s="20">
        <v>-0.68700000000000006</v>
      </c>
      <c r="N1445" s="20">
        <v>1.72956</v>
      </c>
      <c r="O1445" s="20">
        <v>1.3513999999999999</v>
      </c>
      <c r="P1445" s="20">
        <v>-0.65300000000000002</v>
      </c>
      <c r="Q1445" s="20">
        <v>-0.21</v>
      </c>
      <c r="R1445" s="20">
        <v>-0.29399999999999998</v>
      </c>
      <c r="S1445" s="20">
        <v>1.4945999999999999</v>
      </c>
      <c r="T1445" s="20">
        <v>-0.629</v>
      </c>
      <c r="U1445" s="20">
        <v>1.7631999999999999</v>
      </c>
      <c r="V1445" s="20">
        <v>-0.38700000000000001</v>
      </c>
      <c r="W1445" s="20">
        <v>1.9854000000000001</v>
      </c>
      <c r="X1445" s="20">
        <v>-0.16200000000000001</v>
      </c>
      <c r="Y1445" s="20">
        <v>2.1637</v>
      </c>
      <c r="Z1445" s="20">
        <v>0.28199999999999997</v>
      </c>
      <c r="AA1445" s="20">
        <v>2.7871999999999999</v>
      </c>
      <c r="AB1445" s="20">
        <v>1.095</v>
      </c>
    </row>
    <row r="1446" spans="1:28">
      <c r="A1446" s="2">
        <v>42902</v>
      </c>
      <c r="B1446" s="20">
        <v>1.25</v>
      </c>
      <c r="C1446" s="20">
        <v>0.83179999999999998</v>
      </c>
      <c r="D1446" s="20">
        <v>-0.82899999999999996</v>
      </c>
      <c r="E1446" s="20">
        <v>1.2122200000000001</v>
      </c>
      <c r="F1446" s="20">
        <v>1.0011000000000001</v>
      </c>
      <c r="G1446" s="20">
        <v>-0.85399999999999998</v>
      </c>
      <c r="H1446" s="20">
        <v>1.27356</v>
      </c>
      <c r="I1446" s="20">
        <v>1.1111</v>
      </c>
      <c r="J1446" s="20">
        <v>-0.71</v>
      </c>
      <c r="K1446" s="20">
        <v>1.4326699999999999</v>
      </c>
      <c r="L1446" s="20">
        <v>1.1859</v>
      </c>
      <c r="M1446" s="20">
        <v>-0.68600000000000005</v>
      </c>
      <c r="N1446" s="20">
        <v>1.7323300000000001</v>
      </c>
      <c r="O1446" s="20">
        <v>1.3150999999999999</v>
      </c>
      <c r="P1446" s="20">
        <v>-0.65900000000000003</v>
      </c>
      <c r="Q1446" s="20">
        <v>-0.20300000000000001</v>
      </c>
      <c r="R1446" s="20">
        <v>-0.29099999999999998</v>
      </c>
      <c r="S1446" s="20">
        <v>1.4732000000000001</v>
      </c>
      <c r="T1446" s="20">
        <v>-0.63800000000000001</v>
      </c>
      <c r="U1446" s="20">
        <v>1.7433000000000001</v>
      </c>
      <c r="V1446" s="20">
        <v>-0.40300000000000002</v>
      </c>
      <c r="W1446" s="20">
        <v>1.9685000000000001</v>
      </c>
      <c r="X1446" s="20">
        <v>-0.18099999999999999</v>
      </c>
      <c r="Y1446" s="20">
        <v>2.1514000000000002</v>
      </c>
      <c r="Z1446" s="20">
        <v>0.27600000000000002</v>
      </c>
      <c r="AA1446" s="20">
        <v>2.7751999999999999</v>
      </c>
      <c r="AB1446" s="20">
        <v>1.1080000000000001</v>
      </c>
    </row>
    <row r="1447" spans="1:28">
      <c r="A1447" s="2">
        <v>42905</v>
      </c>
      <c r="B1447" s="20">
        <v>1.25</v>
      </c>
      <c r="C1447" s="20">
        <v>0.8115</v>
      </c>
      <c r="D1447" s="20">
        <v>-0.83199999999999996</v>
      </c>
      <c r="E1447" s="20">
        <v>1.2138899999999999</v>
      </c>
      <c r="F1447" s="20">
        <v>1.0009999999999999</v>
      </c>
      <c r="G1447" s="20">
        <v>-0.86</v>
      </c>
      <c r="H1447" s="20">
        <v>1.2802199999999999</v>
      </c>
      <c r="I1447" s="20">
        <v>1.1213</v>
      </c>
      <c r="J1447" s="20">
        <v>-0.70699999999999996</v>
      </c>
      <c r="K1447" s="20">
        <v>1.4332199999999999</v>
      </c>
      <c r="L1447" s="20">
        <v>1.2013</v>
      </c>
      <c r="M1447" s="20">
        <v>-0.68600000000000005</v>
      </c>
      <c r="N1447" s="20">
        <v>1.72844</v>
      </c>
      <c r="O1447" s="20">
        <v>1.3559999999999999</v>
      </c>
      <c r="P1447" s="20">
        <v>-0.65300000000000002</v>
      </c>
      <c r="Q1447" s="20">
        <v>-0.20799999999999999</v>
      </c>
      <c r="R1447" s="20">
        <v>-0.308</v>
      </c>
      <c r="S1447" s="20">
        <v>1.5215000000000001</v>
      </c>
      <c r="T1447" s="20">
        <v>-0.63100000000000001</v>
      </c>
      <c r="U1447" s="20">
        <v>1.788</v>
      </c>
      <c r="V1447" s="20">
        <v>-0.39300000000000002</v>
      </c>
      <c r="W1447" s="20">
        <v>2.012</v>
      </c>
      <c r="X1447" s="20">
        <v>-0.17299999999999999</v>
      </c>
      <c r="Y1447" s="20">
        <v>2.1879</v>
      </c>
      <c r="Z1447" s="20">
        <v>0.28100000000000003</v>
      </c>
      <c r="AA1447" s="20">
        <v>2.7848999999999999</v>
      </c>
      <c r="AB1447" s="20">
        <v>1.097</v>
      </c>
    </row>
    <row r="1448" spans="1:28">
      <c r="A1448" s="2">
        <v>42906</v>
      </c>
      <c r="B1448" s="20">
        <v>1.25</v>
      </c>
      <c r="C1448" s="20">
        <v>0.8014</v>
      </c>
      <c r="D1448" s="20">
        <v>-0.78300000000000003</v>
      </c>
      <c r="E1448" s="20">
        <v>1.21556</v>
      </c>
      <c r="F1448" s="20">
        <v>1.0114000000000001</v>
      </c>
      <c r="G1448" s="20">
        <v>-0.84399999999999997</v>
      </c>
      <c r="H1448" s="20">
        <v>1.28722</v>
      </c>
      <c r="I1448" s="20">
        <v>1.1317999999999999</v>
      </c>
      <c r="J1448" s="20">
        <v>-0.71799999999999997</v>
      </c>
      <c r="K1448" s="20">
        <v>1.4396100000000001</v>
      </c>
      <c r="L1448" s="20">
        <v>1.2063999999999999</v>
      </c>
      <c r="M1448" s="20">
        <v>-0.68799999999999994</v>
      </c>
      <c r="N1448" s="20">
        <v>1.73594</v>
      </c>
      <c r="O1448" s="20">
        <v>1.3439000000000001</v>
      </c>
      <c r="P1448" s="20">
        <v>-0.65</v>
      </c>
      <c r="Q1448" s="20">
        <v>-0.219</v>
      </c>
      <c r="R1448" s="20">
        <v>-0.32</v>
      </c>
      <c r="S1448" s="20">
        <v>1.4973000000000001</v>
      </c>
      <c r="T1448" s="20">
        <v>-0.63200000000000001</v>
      </c>
      <c r="U1448" s="20">
        <v>1.7631999999999999</v>
      </c>
      <c r="V1448" s="20">
        <v>-0.40100000000000002</v>
      </c>
      <c r="W1448" s="20">
        <v>1.9805999999999999</v>
      </c>
      <c r="X1448" s="20">
        <v>-0.186</v>
      </c>
      <c r="Y1448" s="20">
        <v>2.1564999999999999</v>
      </c>
      <c r="Z1448" s="20">
        <v>0.26200000000000001</v>
      </c>
      <c r="AA1448" s="20">
        <v>2.7385000000000002</v>
      </c>
      <c r="AB1448" s="20">
        <v>1.069</v>
      </c>
    </row>
    <row r="1449" spans="1:28">
      <c r="A1449" s="2">
        <v>42907</v>
      </c>
      <c r="B1449" s="20">
        <v>1.25</v>
      </c>
      <c r="C1449" s="20">
        <v>0.83699999999999997</v>
      </c>
      <c r="D1449" s="20">
        <v>-0.77400000000000002</v>
      </c>
      <c r="E1449" s="20">
        <v>1.21556</v>
      </c>
      <c r="F1449" s="20">
        <v>0.98080000000000001</v>
      </c>
      <c r="G1449" s="20">
        <v>-0.83299999999999996</v>
      </c>
      <c r="H1449" s="20">
        <v>1.2894399999999999</v>
      </c>
      <c r="I1449" s="20">
        <v>1.1164000000000001</v>
      </c>
      <c r="J1449" s="20">
        <v>-0.71</v>
      </c>
      <c r="K1449" s="20">
        <v>1.4450000000000001</v>
      </c>
      <c r="L1449" s="20">
        <v>1.2123999999999999</v>
      </c>
      <c r="M1449" s="20">
        <v>-0.68400000000000005</v>
      </c>
      <c r="N1449" s="20">
        <v>1.73539</v>
      </c>
      <c r="O1449" s="20">
        <v>1.3481000000000001</v>
      </c>
      <c r="P1449" s="20">
        <v>-0.63200000000000001</v>
      </c>
      <c r="Q1449" s="20">
        <v>-0.221</v>
      </c>
      <c r="R1449" s="20">
        <v>-0.316</v>
      </c>
      <c r="S1449" s="20">
        <v>1.4973000000000001</v>
      </c>
      <c r="T1449" s="20">
        <v>-0.61299999999999999</v>
      </c>
      <c r="U1449" s="20">
        <v>1.7730999999999999</v>
      </c>
      <c r="V1449" s="20">
        <v>-0.376</v>
      </c>
      <c r="W1449" s="20">
        <v>1.9927000000000001</v>
      </c>
      <c r="X1449" s="20">
        <v>-0.17199999999999999</v>
      </c>
      <c r="Y1449" s="20">
        <v>2.1634000000000002</v>
      </c>
      <c r="Z1449" s="20">
        <v>0.26500000000000001</v>
      </c>
      <c r="AA1449" s="20">
        <v>2.7274000000000003</v>
      </c>
      <c r="AB1449" s="20">
        <v>1.052</v>
      </c>
    </row>
    <row r="1450" spans="1:28">
      <c r="A1450" s="2">
        <v>42908</v>
      </c>
      <c r="B1450" s="20">
        <v>1.25</v>
      </c>
      <c r="C1450" s="20">
        <v>0.76590000000000003</v>
      </c>
      <c r="D1450" s="20">
        <v>-0.73099999999999998</v>
      </c>
      <c r="E1450" s="20">
        <v>1.21611</v>
      </c>
      <c r="F1450" s="20">
        <v>0.94510000000000005</v>
      </c>
      <c r="G1450" s="20">
        <v>-0.78700000000000003</v>
      </c>
      <c r="H1450" s="20">
        <v>1.29556</v>
      </c>
      <c r="I1450" s="20">
        <v>1.0959000000000001</v>
      </c>
      <c r="J1450" s="20">
        <v>-0.71099999999999997</v>
      </c>
      <c r="K1450" s="20">
        <v>1.44861</v>
      </c>
      <c r="L1450" s="20">
        <v>1.2072000000000001</v>
      </c>
      <c r="M1450" s="20">
        <v>-0.68600000000000005</v>
      </c>
      <c r="N1450" s="20">
        <v>1.73817</v>
      </c>
      <c r="O1450" s="20">
        <v>1.3401000000000001</v>
      </c>
      <c r="P1450" s="20">
        <v>-0.628</v>
      </c>
      <c r="Q1450" s="20">
        <v>-0.217</v>
      </c>
      <c r="R1450" s="20">
        <v>-0.312</v>
      </c>
      <c r="S1450" s="20">
        <v>1.4811000000000001</v>
      </c>
      <c r="T1450" s="20">
        <v>-0.61099999999999999</v>
      </c>
      <c r="U1450" s="20">
        <v>1.7582</v>
      </c>
      <c r="V1450" s="20">
        <v>-0.38200000000000001</v>
      </c>
      <c r="W1450" s="20">
        <v>1.9781</v>
      </c>
      <c r="X1450" s="20">
        <v>-0.17899999999999999</v>
      </c>
      <c r="Y1450" s="20">
        <v>2.1476999999999999</v>
      </c>
      <c r="Z1450" s="20">
        <v>0.252</v>
      </c>
      <c r="AA1450" s="20">
        <v>2.7162999999999999</v>
      </c>
      <c r="AB1450" s="20">
        <v>1.0349999999999999</v>
      </c>
    </row>
    <row r="1451" spans="1:28">
      <c r="A1451" s="2">
        <v>42909</v>
      </c>
      <c r="B1451" s="20">
        <v>1.25</v>
      </c>
      <c r="C1451" s="20">
        <v>0.74050000000000005</v>
      </c>
      <c r="D1451" s="20">
        <v>-0.76900000000000002</v>
      </c>
      <c r="E1451" s="20">
        <v>1.22</v>
      </c>
      <c r="F1451" s="20">
        <v>0.95009999999999994</v>
      </c>
      <c r="G1451" s="20">
        <v>-0.80600000000000005</v>
      </c>
      <c r="H1451" s="20">
        <v>1.29328</v>
      </c>
      <c r="I1451" s="20">
        <v>1.0958000000000001</v>
      </c>
      <c r="J1451" s="20">
        <v>-0.71699999999999997</v>
      </c>
      <c r="K1451" s="20">
        <v>1.4450000000000001</v>
      </c>
      <c r="L1451" s="20">
        <v>1.2019</v>
      </c>
      <c r="M1451" s="20">
        <v>-0.68</v>
      </c>
      <c r="N1451" s="20">
        <v>1.7334399999999999</v>
      </c>
      <c r="O1451" s="20">
        <v>1.3404</v>
      </c>
      <c r="P1451" s="20">
        <v>-0.624</v>
      </c>
      <c r="Q1451" s="20">
        <v>-0.19600000000000001</v>
      </c>
      <c r="R1451" s="20">
        <v>-0.3</v>
      </c>
      <c r="S1451" s="20">
        <v>1.4783999999999999</v>
      </c>
      <c r="T1451" s="20">
        <v>-0.60799999999999998</v>
      </c>
      <c r="U1451" s="20">
        <v>1.7565</v>
      </c>
      <c r="V1451" s="20">
        <v>-0.38200000000000001</v>
      </c>
      <c r="W1451" s="20">
        <v>1.9731999999999998</v>
      </c>
      <c r="X1451" s="20">
        <v>-0.17899999999999999</v>
      </c>
      <c r="Y1451" s="20">
        <v>2.1423000000000001</v>
      </c>
      <c r="Z1451" s="20">
        <v>0.255</v>
      </c>
      <c r="AA1451" s="20">
        <v>2.7155</v>
      </c>
      <c r="AB1451" s="20">
        <v>1.056</v>
      </c>
    </row>
    <row r="1452" spans="1:28">
      <c r="A1452" s="2">
        <v>42912</v>
      </c>
      <c r="B1452" s="20">
        <v>1.25</v>
      </c>
      <c r="C1452" s="20">
        <v>0.77600000000000002</v>
      </c>
      <c r="D1452" s="20">
        <v>-0.745</v>
      </c>
      <c r="E1452" s="20">
        <v>1.22211</v>
      </c>
      <c r="F1452" s="20">
        <v>0.95009999999999994</v>
      </c>
      <c r="G1452" s="20">
        <v>-0.82099999999999995</v>
      </c>
      <c r="H1452" s="20">
        <v>1.2948299999999999</v>
      </c>
      <c r="I1452" s="20">
        <v>1.0906</v>
      </c>
      <c r="J1452" s="20">
        <v>-0.71099999999999997</v>
      </c>
      <c r="K1452" s="20">
        <v>1.4463900000000001</v>
      </c>
      <c r="L1452" s="20">
        <v>1.1967000000000001</v>
      </c>
      <c r="M1452" s="20">
        <v>-0.67600000000000005</v>
      </c>
      <c r="N1452" s="20">
        <v>1.7345600000000001</v>
      </c>
      <c r="O1452" s="20">
        <v>1.3323</v>
      </c>
      <c r="P1452" s="20">
        <v>-0.62</v>
      </c>
      <c r="Q1452" s="20">
        <v>-0.19900000000000001</v>
      </c>
      <c r="R1452" s="20">
        <v>-0.31</v>
      </c>
      <c r="S1452" s="20">
        <v>1.4782999999999999</v>
      </c>
      <c r="T1452" s="20">
        <v>-0.60599999999999998</v>
      </c>
      <c r="U1452" s="20">
        <v>1.7565</v>
      </c>
      <c r="V1452" s="20">
        <v>-0.38300000000000001</v>
      </c>
      <c r="W1452" s="20">
        <v>1.9683999999999999</v>
      </c>
      <c r="X1452" s="20">
        <v>-0.182</v>
      </c>
      <c r="Y1452" s="20">
        <v>2.137</v>
      </c>
      <c r="Z1452" s="20">
        <v>0.245</v>
      </c>
      <c r="AA1452" s="20">
        <v>2.6970000000000001</v>
      </c>
      <c r="AB1452" s="20">
        <v>1.0389999999999999</v>
      </c>
    </row>
    <row r="1453" spans="1:28">
      <c r="A1453" s="2">
        <v>42913</v>
      </c>
      <c r="B1453" s="20">
        <v>1.25</v>
      </c>
      <c r="C1453" s="20">
        <v>0.84699999999999998</v>
      </c>
      <c r="D1453" s="20">
        <v>-0.81299999999999994</v>
      </c>
      <c r="E1453" s="20">
        <v>1.2237800000000001</v>
      </c>
      <c r="F1453" s="20">
        <v>1.0012000000000001</v>
      </c>
      <c r="G1453" s="20">
        <v>-0.79</v>
      </c>
      <c r="H1453" s="20">
        <v>1.2950599999999999</v>
      </c>
      <c r="I1453" s="20">
        <v>1.1214999999999999</v>
      </c>
      <c r="J1453" s="20">
        <v>-0.71399999999999997</v>
      </c>
      <c r="K1453" s="20">
        <v>1.4468300000000001</v>
      </c>
      <c r="L1453" s="20">
        <v>1.2070000000000001</v>
      </c>
      <c r="M1453" s="20">
        <v>-0.65200000000000002</v>
      </c>
      <c r="N1453" s="20">
        <v>1.73289</v>
      </c>
      <c r="O1453" s="20">
        <v>1.3692</v>
      </c>
      <c r="P1453" s="20">
        <v>-0.55900000000000005</v>
      </c>
      <c r="Q1453" s="20">
        <v>-0.13900000000000001</v>
      </c>
      <c r="R1453" s="20">
        <v>-0.25900000000000001</v>
      </c>
      <c r="S1453" s="20">
        <v>1.5188999999999999</v>
      </c>
      <c r="T1453" s="20">
        <v>-0.53100000000000003</v>
      </c>
      <c r="U1453" s="20">
        <v>1.8115000000000001</v>
      </c>
      <c r="V1453" s="20">
        <v>-0.26300000000000001</v>
      </c>
      <c r="W1453" s="20">
        <v>2.0388000000000002</v>
      </c>
      <c r="X1453" s="20">
        <v>-5.8999999999999997E-2</v>
      </c>
      <c r="Y1453" s="20">
        <v>2.2050999999999998</v>
      </c>
      <c r="Z1453" s="20">
        <v>0.37</v>
      </c>
      <c r="AA1453" s="20">
        <v>2.7518000000000002</v>
      </c>
      <c r="AB1453" s="20">
        <v>1.149</v>
      </c>
    </row>
    <row r="1454" spans="1:28">
      <c r="A1454" s="2">
        <v>42914</v>
      </c>
      <c r="B1454" s="20">
        <v>1.25</v>
      </c>
      <c r="C1454" s="20">
        <v>0.88270000000000004</v>
      </c>
      <c r="D1454" s="20">
        <v>-0.77500000000000002</v>
      </c>
      <c r="E1454" s="20">
        <v>1.22611</v>
      </c>
      <c r="F1454" s="20">
        <v>1.0012000000000001</v>
      </c>
      <c r="G1454" s="20">
        <v>-0.80500000000000005</v>
      </c>
      <c r="H1454" s="20">
        <v>1.2963899999999999</v>
      </c>
      <c r="I1454" s="20">
        <v>1.1164000000000001</v>
      </c>
      <c r="J1454" s="20">
        <v>-0.73499999999999999</v>
      </c>
      <c r="K1454" s="20">
        <v>1.4465600000000001</v>
      </c>
      <c r="L1454" s="20">
        <v>1.2018</v>
      </c>
      <c r="M1454" s="20">
        <v>-0.66600000000000004</v>
      </c>
      <c r="N1454" s="20">
        <v>1.73678</v>
      </c>
      <c r="O1454" s="20">
        <v>1.3532999999999999</v>
      </c>
      <c r="P1454" s="20">
        <v>-0.57999999999999996</v>
      </c>
      <c r="Q1454" s="20">
        <v>-0.17599999999999999</v>
      </c>
      <c r="R1454" s="20">
        <v>-0.28399999999999997</v>
      </c>
      <c r="S1454" s="20">
        <v>1.5026000000000002</v>
      </c>
      <c r="T1454" s="20">
        <v>-0.55100000000000005</v>
      </c>
      <c r="U1454" s="20">
        <v>1.8206</v>
      </c>
      <c r="V1454" s="20">
        <v>-0.28899999999999998</v>
      </c>
      <c r="W1454" s="20">
        <v>2.0461</v>
      </c>
      <c r="X1454" s="20">
        <v>-7.0000000000000007E-2</v>
      </c>
      <c r="Y1454" s="20">
        <v>2.2279</v>
      </c>
      <c r="Z1454" s="20">
        <v>0.36799999999999999</v>
      </c>
      <c r="AA1454" s="20">
        <v>2.7810000000000001</v>
      </c>
      <c r="AB1454" s="20">
        <v>1.1439999999999999</v>
      </c>
    </row>
    <row r="1455" spans="1:28">
      <c r="A1455" s="2">
        <v>42915</v>
      </c>
      <c r="B1455" s="20">
        <v>1.25</v>
      </c>
      <c r="C1455" s="20">
        <v>0.83189999999999997</v>
      </c>
      <c r="D1455" s="20">
        <v>-0.81399999999999995</v>
      </c>
      <c r="E1455" s="20">
        <v>1.22722</v>
      </c>
      <c r="F1455" s="20">
        <v>1.0215000000000001</v>
      </c>
      <c r="G1455" s="20">
        <v>-0.82899999999999996</v>
      </c>
      <c r="H1455" s="20">
        <v>1.29861</v>
      </c>
      <c r="I1455" s="20">
        <v>1.1266</v>
      </c>
      <c r="J1455" s="20">
        <v>-0.71099999999999997</v>
      </c>
      <c r="K1455" s="20">
        <v>1.4482200000000001</v>
      </c>
      <c r="L1455" s="20">
        <v>1.2173</v>
      </c>
      <c r="M1455" s="20">
        <v>-0.65800000000000003</v>
      </c>
      <c r="N1455" s="20">
        <v>1.73956</v>
      </c>
      <c r="O1455" s="20">
        <v>1.3692</v>
      </c>
      <c r="P1455" s="20">
        <v>-0.56399999999999995</v>
      </c>
      <c r="Q1455" s="20">
        <v>-0.13600000000000001</v>
      </c>
      <c r="R1455" s="20">
        <v>-0.27</v>
      </c>
      <c r="S1455" s="20">
        <v>1.5243</v>
      </c>
      <c r="T1455" s="20">
        <v>-0.52</v>
      </c>
      <c r="U1455" s="20">
        <v>1.8502000000000001</v>
      </c>
      <c r="V1455" s="20">
        <v>-0.22900000000000001</v>
      </c>
      <c r="W1455" s="20">
        <v>2.0989</v>
      </c>
      <c r="X1455" s="20">
        <v>-1E-3</v>
      </c>
      <c r="Y1455" s="20">
        <v>2.2665999999999999</v>
      </c>
      <c r="Z1455" s="20">
        <v>0.45200000000000001</v>
      </c>
      <c r="AA1455" s="20">
        <v>2.8134999999999999</v>
      </c>
      <c r="AB1455" s="20">
        <v>1.2250000000000001</v>
      </c>
    </row>
    <row r="1456" spans="1:28">
      <c r="A1456" s="2">
        <v>42916</v>
      </c>
      <c r="B1456" s="20">
        <v>1.25</v>
      </c>
      <c r="C1456" s="20">
        <v>0.83689999999999998</v>
      </c>
      <c r="D1456" s="20">
        <v>-0.76900000000000002</v>
      </c>
      <c r="E1456" s="20">
        <v>1.2238899999999999</v>
      </c>
      <c r="F1456" s="20">
        <v>1.0113000000000001</v>
      </c>
      <c r="G1456" s="20">
        <v>-0.82</v>
      </c>
      <c r="H1456" s="20">
        <v>1.2991699999999999</v>
      </c>
      <c r="I1456" s="20">
        <v>1.1315999999999999</v>
      </c>
      <c r="J1456" s="20">
        <v>-0.71099999999999997</v>
      </c>
      <c r="K1456" s="20">
        <v>1.44767</v>
      </c>
      <c r="L1456" s="20">
        <v>1.2275</v>
      </c>
      <c r="M1456" s="20">
        <v>-0.65400000000000003</v>
      </c>
      <c r="N1456" s="20">
        <v>1.73844</v>
      </c>
      <c r="O1456" s="20">
        <v>1.3816999999999999</v>
      </c>
      <c r="P1456" s="20">
        <v>-0.57199999999999995</v>
      </c>
      <c r="Q1456" s="20">
        <v>-0.13400000000000001</v>
      </c>
      <c r="R1456" s="20">
        <v>-0.27500000000000002</v>
      </c>
      <c r="S1456" s="20">
        <v>1.5461</v>
      </c>
      <c r="T1456" s="20">
        <v>-0.52400000000000002</v>
      </c>
      <c r="U1456" s="20">
        <v>1.8883999999999999</v>
      </c>
      <c r="V1456" s="20">
        <v>-0.224</v>
      </c>
      <c r="W1456" s="20">
        <v>2.1402000000000001</v>
      </c>
      <c r="X1456" s="20">
        <v>7.0000000000000001E-3</v>
      </c>
      <c r="Y1456" s="20">
        <v>2.3037000000000001</v>
      </c>
      <c r="Z1456" s="20">
        <v>0.46600000000000003</v>
      </c>
      <c r="AA1456" s="20">
        <v>2.8348</v>
      </c>
      <c r="AB1456" s="20">
        <v>1.2469999999999999</v>
      </c>
    </row>
    <row r="1457" spans="1:28">
      <c r="A1457" s="2">
        <v>42919</v>
      </c>
      <c r="B1457" s="20">
        <v>1.25</v>
      </c>
      <c r="C1457" s="20">
        <v>0.89780000000000004</v>
      </c>
      <c r="D1457" s="20">
        <v>-0.72</v>
      </c>
      <c r="E1457" s="20">
        <v>1.22689</v>
      </c>
      <c r="F1457" s="20">
        <v>1.0214000000000001</v>
      </c>
      <c r="G1457" s="20">
        <v>-0.79100000000000004</v>
      </c>
      <c r="H1457" s="20">
        <v>1.3007200000000001</v>
      </c>
      <c r="I1457" s="20">
        <v>1.1367</v>
      </c>
      <c r="J1457" s="20">
        <v>-0.72599999999999998</v>
      </c>
      <c r="K1457" s="20">
        <v>1.456</v>
      </c>
      <c r="L1457" s="20">
        <v>1.2429000000000001</v>
      </c>
      <c r="M1457" s="20">
        <v>-0.67</v>
      </c>
      <c r="N1457" s="20">
        <v>1.74844</v>
      </c>
      <c r="O1457" s="20">
        <v>1.4100999999999999</v>
      </c>
      <c r="P1457" s="20">
        <v>-0.58799999999999997</v>
      </c>
      <c r="Q1457" s="20">
        <v>-0.14899999999999999</v>
      </c>
      <c r="R1457" s="20">
        <v>-0.29299999999999998</v>
      </c>
      <c r="S1457" s="20">
        <v>1.5844</v>
      </c>
      <c r="T1457" s="20">
        <v>-0.52900000000000003</v>
      </c>
      <c r="U1457" s="20">
        <v>1.9316</v>
      </c>
      <c r="V1457" s="20">
        <v>-0.23100000000000001</v>
      </c>
      <c r="W1457" s="20">
        <v>2.1890999999999998</v>
      </c>
      <c r="X1457" s="20">
        <v>1.0999999999999999E-2</v>
      </c>
      <c r="Y1457" s="20">
        <v>2.3498999999999999</v>
      </c>
      <c r="Z1457" s="20">
        <v>0.47599999999999998</v>
      </c>
      <c r="AA1457" s="20">
        <v>2.8669000000000002</v>
      </c>
      <c r="AB1457" s="20">
        <v>1.2690000000000001</v>
      </c>
    </row>
    <row r="1458" spans="1:28">
      <c r="A1458" s="2">
        <v>42920</v>
      </c>
      <c r="B1458" s="20">
        <v>1.25</v>
      </c>
      <c r="C1458" s="20">
        <v>0.89780000000000004</v>
      </c>
      <c r="D1458" s="20">
        <v>-0.75600000000000001</v>
      </c>
      <c r="E1458" s="20">
        <v>1.22333</v>
      </c>
      <c r="F1458" s="20">
        <v>1.0214000000000001</v>
      </c>
      <c r="G1458" s="20">
        <v>-0.82799999999999996</v>
      </c>
      <c r="H1458" s="20">
        <v>1.3021099999999999</v>
      </c>
      <c r="I1458" s="20">
        <v>1.1367</v>
      </c>
      <c r="J1458" s="20">
        <v>-0.72599999999999998</v>
      </c>
      <c r="K1458" s="20">
        <v>1.45767</v>
      </c>
      <c r="L1458" s="20">
        <v>1.2429000000000001</v>
      </c>
      <c r="M1458" s="20">
        <v>-0.68400000000000005</v>
      </c>
      <c r="N1458" s="20">
        <v>1.75122</v>
      </c>
      <c r="O1458" s="20">
        <v>1.4100999999999999</v>
      </c>
      <c r="P1458" s="20">
        <v>-0.60899999999999999</v>
      </c>
      <c r="Q1458" s="20">
        <v>-0.16</v>
      </c>
      <c r="R1458" s="20">
        <v>-0.26800000000000002</v>
      </c>
      <c r="S1458" s="20">
        <v>1.5844</v>
      </c>
      <c r="T1458" s="20">
        <v>-0.54500000000000004</v>
      </c>
      <c r="U1458" s="20">
        <v>1.9316</v>
      </c>
      <c r="V1458" s="20">
        <v>-0.23699999999999999</v>
      </c>
      <c r="W1458" s="20">
        <v>2.1890999999999998</v>
      </c>
      <c r="X1458" s="20">
        <v>8.9999999999999993E-3</v>
      </c>
      <c r="Y1458" s="20">
        <v>2.3498999999999999</v>
      </c>
      <c r="Z1458" s="20">
        <v>0.47499999999999998</v>
      </c>
      <c r="AA1458" s="20">
        <v>2.8669000000000002</v>
      </c>
      <c r="AB1458" s="20">
        <v>1.292</v>
      </c>
    </row>
    <row r="1459" spans="1:28">
      <c r="A1459" s="2">
        <v>42921</v>
      </c>
      <c r="B1459" s="20">
        <v>1.25</v>
      </c>
      <c r="C1459" s="20">
        <v>0.95879999999999999</v>
      </c>
      <c r="D1459" s="20">
        <v>-0.75700000000000001</v>
      </c>
      <c r="E1459" s="20">
        <v>1.22333</v>
      </c>
      <c r="F1459" s="20">
        <v>1.0419</v>
      </c>
      <c r="G1459" s="20">
        <v>-0.79800000000000004</v>
      </c>
      <c r="H1459" s="20">
        <v>1.3029999999999999</v>
      </c>
      <c r="I1459" s="20">
        <v>1.1419999999999999</v>
      </c>
      <c r="J1459" s="20">
        <v>-0.70799999999999996</v>
      </c>
      <c r="K1459" s="20">
        <v>1.4571100000000001</v>
      </c>
      <c r="L1459" s="20">
        <v>1.2274</v>
      </c>
      <c r="M1459" s="20">
        <v>-0.66900000000000004</v>
      </c>
      <c r="N1459" s="20">
        <v>1.75122</v>
      </c>
      <c r="O1459" s="20">
        <v>1.4022000000000001</v>
      </c>
      <c r="P1459" s="20">
        <v>-0.59899999999999998</v>
      </c>
      <c r="Q1459" s="20">
        <v>-0.14499999999999999</v>
      </c>
      <c r="R1459" s="20">
        <v>-0.22900000000000001</v>
      </c>
      <c r="S1459" s="20">
        <v>1.5763</v>
      </c>
      <c r="T1459" s="20">
        <v>-0.46700000000000003</v>
      </c>
      <c r="U1459" s="20">
        <v>1.9134</v>
      </c>
      <c r="V1459" s="20">
        <v>-0.14699999999999999</v>
      </c>
      <c r="W1459" s="20">
        <v>2.1623000000000001</v>
      </c>
      <c r="X1459" s="20">
        <v>6.0000000000000001E-3</v>
      </c>
      <c r="Y1459" s="20">
        <v>2.3231999999999999</v>
      </c>
      <c r="Z1459" s="20">
        <v>0.47</v>
      </c>
      <c r="AA1459" s="20">
        <v>2.8468999999999998</v>
      </c>
      <c r="AB1459" s="20">
        <v>1.274</v>
      </c>
    </row>
    <row r="1460" spans="1:28">
      <c r="A1460" s="2">
        <v>42922</v>
      </c>
      <c r="B1460" s="20">
        <v>1.25</v>
      </c>
      <c r="C1460" s="20">
        <v>0.93340000000000001</v>
      </c>
      <c r="D1460" s="20">
        <v>-0.78700000000000003</v>
      </c>
      <c r="E1460" s="20">
        <v>1.22444</v>
      </c>
      <c r="F1460" s="20">
        <v>1.0317000000000001</v>
      </c>
      <c r="G1460" s="20">
        <v>-0.80700000000000005</v>
      </c>
      <c r="H1460" s="20">
        <v>1.3041100000000001</v>
      </c>
      <c r="I1460" s="20">
        <v>1.1316999999999999</v>
      </c>
      <c r="J1460" s="20">
        <v>-0.71</v>
      </c>
      <c r="K1460" s="20">
        <v>1.4654400000000001</v>
      </c>
      <c r="L1460" s="20">
        <v>1.2171000000000001</v>
      </c>
      <c r="M1460" s="20">
        <v>-0.65200000000000002</v>
      </c>
      <c r="N1460" s="20">
        <v>1.7573300000000001</v>
      </c>
      <c r="O1460" s="20">
        <v>1.3944000000000001</v>
      </c>
      <c r="P1460" s="20">
        <v>-0.57599999999999996</v>
      </c>
      <c r="Q1460" s="20">
        <v>-0.13200000000000001</v>
      </c>
      <c r="R1460" s="20">
        <v>-0.17699999999999999</v>
      </c>
      <c r="S1460" s="20">
        <v>1.5872999999999999</v>
      </c>
      <c r="T1460" s="20">
        <v>-0.42</v>
      </c>
      <c r="U1460" s="20">
        <v>1.9351</v>
      </c>
      <c r="V1460" s="20">
        <v>-7.1999999999999995E-2</v>
      </c>
      <c r="W1460" s="20">
        <v>2.1989999999999998</v>
      </c>
      <c r="X1460" s="20">
        <v>8.6999999999999994E-2</v>
      </c>
      <c r="Y1460" s="20">
        <v>2.3658999999999999</v>
      </c>
      <c r="Z1460" s="20">
        <v>0.56200000000000006</v>
      </c>
      <c r="AA1460" s="20">
        <v>2.9016000000000002</v>
      </c>
      <c r="AB1460" s="20">
        <v>1.3460000000000001</v>
      </c>
    </row>
    <row r="1461" spans="1:28">
      <c r="A1461" s="2">
        <v>42923</v>
      </c>
      <c r="B1461" s="20">
        <v>1.25</v>
      </c>
      <c r="C1461" s="20">
        <v>0.92320000000000002</v>
      </c>
      <c r="D1461" s="20">
        <v>-0.76800000000000002</v>
      </c>
      <c r="E1461" s="20">
        <v>1.2263299999999999</v>
      </c>
      <c r="F1461" s="20">
        <v>1.0265</v>
      </c>
      <c r="G1461" s="20">
        <v>-0.80900000000000005</v>
      </c>
      <c r="H1461" s="20">
        <v>1.30522</v>
      </c>
      <c r="I1461" s="20">
        <v>1.1315999999999999</v>
      </c>
      <c r="J1461" s="20">
        <v>-0.72099999999999997</v>
      </c>
      <c r="K1461" s="20">
        <v>1.4654400000000001</v>
      </c>
      <c r="L1461" s="20">
        <v>1.2067000000000001</v>
      </c>
      <c r="M1461" s="20">
        <v>-0.66100000000000003</v>
      </c>
      <c r="N1461" s="20">
        <v>1.7576100000000001</v>
      </c>
      <c r="O1461" s="20">
        <v>1.399</v>
      </c>
      <c r="P1461" s="20">
        <v>-0.59799999999999998</v>
      </c>
      <c r="Q1461" s="20">
        <v>-0.121</v>
      </c>
      <c r="R1461" s="20">
        <v>-0.19400000000000001</v>
      </c>
      <c r="S1461" s="20">
        <v>1.5901999999999998</v>
      </c>
      <c r="T1461" s="20">
        <v>-0.439</v>
      </c>
      <c r="U1461" s="20">
        <v>1.9470000000000001</v>
      </c>
      <c r="V1461" s="20">
        <v>-8.6999999999999994E-2</v>
      </c>
      <c r="W1461" s="20">
        <v>2.2162999999999999</v>
      </c>
      <c r="X1461" s="20">
        <v>8.2000000000000003E-2</v>
      </c>
      <c r="Y1461" s="20">
        <v>2.3856000000000002</v>
      </c>
      <c r="Z1461" s="20">
        <v>0.57299999999999995</v>
      </c>
      <c r="AA1461" s="20">
        <v>2.9289000000000001</v>
      </c>
      <c r="AB1461" s="20">
        <v>1.37</v>
      </c>
    </row>
    <row r="1462" spans="1:28">
      <c r="A1462" s="2">
        <v>42926</v>
      </c>
      <c r="B1462" s="20">
        <v>1.25</v>
      </c>
      <c r="C1462" s="20">
        <v>0.92830000000000001</v>
      </c>
      <c r="D1462" s="20">
        <v>-0.81200000000000006</v>
      </c>
      <c r="E1462" s="20">
        <v>1.2238899999999999</v>
      </c>
      <c r="F1462" s="20">
        <v>1.0265</v>
      </c>
      <c r="G1462" s="20">
        <v>-0.65200000000000002</v>
      </c>
      <c r="H1462" s="20">
        <v>1.3041100000000001</v>
      </c>
      <c r="I1462" s="20">
        <v>1.1265000000000001</v>
      </c>
      <c r="J1462" s="20">
        <v>-0.68200000000000005</v>
      </c>
      <c r="K1462" s="20">
        <v>1.46211</v>
      </c>
      <c r="L1462" s="20">
        <v>1.2065999999999999</v>
      </c>
      <c r="M1462" s="20">
        <v>-0.66300000000000003</v>
      </c>
      <c r="N1462" s="20">
        <v>1.7509399999999999</v>
      </c>
      <c r="O1462" s="20">
        <v>1.383</v>
      </c>
      <c r="P1462" s="20">
        <v>-0.60799999999999998</v>
      </c>
      <c r="Q1462" s="20">
        <v>-0.14000000000000001</v>
      </c>
      <c r="R1462" s="20">
        <v>-0.215</v>
      </c>
      <c r="S1462" s="20">
        <v>1.5737999999999999</v>
      </c>
      <c r="T1462" s="20">
        <v>-0.45100000000000001</v>
      </c>
      <c r="U1462" s="20">
        <v>1.9321000000000002</v>
      </c>
      <c r="V1462" s="20">
        <v>-0.107</v>
      </c>
      <c r="W1462" s="20">
        <v>2.1968000000000001</v>
      </c>
      <c r="X1462" s="20">
        <v>6.2E-2</v>
      </c>
      <c r="Y1462" s="20">
        <v>2.3730000000000002</v>
      </c>
      <c r="Z1462" s="20">
        <v>0.54</v>
      </c>
      <c r="AA1462" s="20">
        <v>2.9264999999999999</v>
      </c>
      <c r="AB1462" s="20">
        <v>1.337</v>
      </c>
    </row>
    <row r="1463" spans="1:28">
      <c r="A1463" s="2">
        <v>42927</v>
      </c>
      <c r="B1463" s="20">
        <v>1.25</v>
      </c>
      <c r="C1463" s="20">
        <v>0.93330000000000002</v>
      </c>
      <c r="D1463" s="20">
        <v>-0.81499999999999995</v>
      </c>
      <c r="E1463" s="20">
        <v>1.2238899999999999</v>
      </c>
      <c r="F1463" s="20">
        <v>1.0368999999999999</v>
      </c>
      <c r="G1463" s="20">
        <v>-0.67500000000000004</v>
      </c>
      <c r="H1463" s="20">
        <v>1.3035000000000001</v>
      </c>
      <c r="I1463" s="20">
        <v>1.1317999999999999</v>
      </c>
      <c r="J1463" s="20">
        <v>-0.72499999999999998</v>
      </c>
      <c r="K1463" s="20">
        <v>1.4626700000000001</v>
      </c>
      <c r="L1463" s="20">
        <v>1.1962999999999999</v>
      </c>
      <c r="M1463" s="20">
        <v>-0.65700000000000003</v>
      </c>
      <c r="N1463" s="20">
        <v>1.7523300000000002</v>
      </c>
      <c r="O1463" s="20">
        <v>1.3751</v>
      </c>
      <c r="P1463" s="20">
        <v>-0.59799999999999998</v>
      </c>
      <c r="Q1463" s="20">
        <v>-0.13100000000000001</v>
      </c>
      <c r="R1463" s="20">
        <v>-0.23100000000000001</v>
      </c>
      <c r="S1463" s="20">
        <v>1.552</v>
      </c>
      <c r="T1463" s="20">
        <v>-0.44</v>
      </c>
      <c r="U1463" s="20">
        <v>1.9156</v>
      </c>
      <c r="V1463" s="20">
        <v>-0.09</v>
      </c>
      <c r="W1463" s="20">
        <v>2.1821999999999999</v>
      </c>
      <c r="X1463" s="20">
        <v>7.5999999999999998E-2</v>
      </c>
      <c r="Y1463" s="20">
        <v>2.3605</v>
      </c>
      <c r="Z1463" s="20">
        <v>0.55000000000000004</v>
      </c>
      <c r="AA1463" s="20">
        <v>2.9234</v>
      </c>
      <c r="AB1463" s="20">
        <v>1.355</v>
      </c>
    </row>
    <row r="1464" spans="1:28">
      <c r="A1464" s="2">
        <v>42928</v>
      </c>
      <c r="B1464" s="20">
        <v>1.25</v>
      </c>
      <c r="C1464" s="20">
        <v>0.93340000000000001</v>
      </c>
      <c r="D1464" s="20">
        <v>-0.79600000000000004</v>
      </c>
      <c r="E1464" s="20">
        <v>1.22444</v>
      </c>
      <c r="F1464" s="20">
        <v>1.0419</v>
      </c>
      <c r="G1464" s="20">
        <v>-0.67</v>
      </c>
      <c r="H1464" s="20">
        <v>1.30389</v>
      </c>
      <c r="I1464" s="20">
        <v>1.1266</v>
      </c>
      <c r="J1464" s="20">
        <v>-0.70299999999999996</v>
      </c>
      <c r="K1464" s="20">
        <v>1.46044</v>
      </c>
      <c r="L1464" s="20">
        <v>1.1911</v>
      </c>
      <c r="M1464" s="20">
        <v>-0.67400000000000004</v>
      </c>
      <c r="N1464" s="20">
        <v>1.74594</v>
      </c>
      <c r="O1464" s="20">
        <v>1.3429</v>
      </c>
      <c r="P1464" s="20">
        <v>-0.61899999999999999</v>
      </c>
      <c r="Q1464" s="20">
        <v>-0.16600000000000001</v>
      </c>
      <c r="R1464" s="20">
        <v>-0.29899999999999999</v>
      </c>
      <c r="S1464" s="20">
        <v>1.5375000000000001</v>
      </c>
      <c r="T1464" s="20">
        <v>-0.46800000000000003</v>
      </c>
      <c r="U1464" s="20">
        <v>1.8740999999999999</v>
      </c>
      <c r="V1464" s="20">
        <v>-0.12</v>
      </c>
      <c r="W1464" s="20">
        <v>2.1334</v>
      </c>
      <c r="X1464" s="20">
        <v>0.11899999999999999</v>
      </c>
      <c r="Y1464" s="20">
        <v>2.3176999999999999</v>
      </c>
      <c r="Z1464" s="20">
        <v>0.57899999999999996</v>
      </c>
      <c r="AA1464" s="20">
        <v>2.8837999999999999</v>
      </c>
      <c r="AB1464" s="20">
        <v>1.3240000000000001</v>
      </c>
    </row>
    <row r="1465" spans="1:28">
      <c r="A1465" s="2">
        <v>42929</v>
      </c>
      <c r="B1465" s="20">
        <v>1.25</v>
      </c>
      <c r="C1465" s="20">
        <v>0.93340000000000001</v>
      </c>
      <c r="D1465" s="20">
        <v>-0.81499999999999995</v>
      </c>
      <c r="E1465" s="20">
        <v>1.22556</v>
      </c>
      <c r="F1465" s="20">
        <v>1.0317000000000001</v>
      </c>
      <c r="G1465" s="20">
        <v>-0.67700000000000005</v>
      </c>
      <c r="H1465" s="20">
        <v>1.3036099999999999</v>
      </c>
      <c r="I1465" s="20">
        <v>1.1266</v>
      </c>
      <c r="J1465" s="20">
        <v>-0.70599999999999996</v>
      </c>
      <c r="K1465" s="20">
        <v>1.456</v>
      </c>
      <c r="L1465" s="20">
        <v>1.2014</v>
      </c>
      <c r="M1465" s="20">
        <v>-0.65500000000000003</v>
      </c>
      <c r="N1465" s="20">
        <v>1.7378900000000002</v>
      </c>
      <c r="O1465" s="20">
        <v>1.3633</v>
      </c>
      <c r="P1465" s="20">
        <v>-0.61099999999999999</v>
      </c>
      <c r="Q1465" s="20">
        <v>-0.13300000000000001</v>
      </c>
      <c r="R1465" s="20">
        <v>-0.254</v>
      </c>
      <c r="S1465" s="20">
        <v>1.5590000000000002</v>
      </c>
      <c r="T1465" s="20">
        <v>-0.46</v>
      </c>
      <c r="U1465" s="20">
        <v>1.8908</v>
      </c>
      <c r="V1465" s="20">
        <v>-0.104</v>
      </c>
      <c r="W1465" s="20">
        <v>2.1554000000000002</v>
      </c>
      <c r="X1465" s="20">
        <v>0.14000000000000001</v>
      </c>
      <c r="Y1465" s="20">
        <v>2.3443999999999998</v>
      </c>
      <c r="Z1465" s="20">
        <v>0.60299999999999998</v>
      </c>
      <c r="AA1465" s="20">
        <v>2.9172000000000002</v>
      </c>
      <c r="AB1465" s="20">
        <v>1.341</v>
      </c>
    </row>
    <row r="1466" spans="1:28">
      <c r="A1466" s="2">
        <v>42930</v>
      </c>
      <c r="B1466" s="20">
        <v>1.25</v>
      </c>
      <c r="C1466" s="20">
        <v>0.91810000000000003</v>
      </c>
      <c r="D1466" s="20">
        <v>-0.76900000000000002</v>
      </c>
      <c r="E1466" s="20">
        <v>1.22611</v>
      </c>
      <c r="F1466" s="20">
        <v>1.0316000000000001</v>
      </c>
      <c r="G1466" s="20">
        <v>-0.65500000000000003</v>
      </c>
      <c r="H1466" s="20">
        <v>1.3036099999999999</v>
      </c>
      <c r="I1466" s="20">
        <v>1.1214</v>
      </c>
      <c r="J1466" s="20">
        <v>-0.70199999999999996</v>
      </c>
      <c r="K1466" s="20">
        <v>1.456</v>
      </c>
      <c r="L1466" s="20">
        <v>1.1961999999999999</v>
      </c>
      <c r="M1466" s="20">
        <v>-0.65700000000000003</v>
      </c>
      <c r="N1466" s="20">
        <v>1.73983</v>
      </c>
      <c r="O1466" s="20">
        <v>1.3555999999999999</v>
      </c>
      <c r="P1466" s="20">
        <v>-0.61099999999999999</v>
      </c>
      <c r="Q1466" s="20">
        <v>-0.158</v>
      </c>
      <c r="R1466" s="20">
        <v>-0.26900000000000002</v>
      </c>
      <c r="S1466" s="20">
        <v>1.5455000000000001</v>
      </c>
      <c r="T1466" s="20">
        <v>-0.45200000000000001</v>
      </c>
      <c r="U1466" s="20">
        <v>1.8660000000000001</v>
      </c>
      <c r="V1466" s="20">
        <v>-9.7000000000000003E-2</v>
      </c>
      <c r="W1466" s="20">
        <v>2.1360000000000001</v>
      </c>
      <c r="X1466" s="20">
        <v>0.13900000000000001</v>
      </c>
      <c r="Y1466" s="20">
        <v>2.3319000000000001</v>
      </c>
      <c r="Z1466" s="20">
        <v>0.59699999999999998</v>
      </c>
      <c r="AA1466" s="20">
        <v>2.9195000000000002</v>
      </c>
      <c r="AB1466" s="20">
        <v>1.3280000000000001</v>
      </c>
    </row>
    <row r="1467" spans="1:28">
      <c r="A1467" s="2">
        <v>42933</v>
      </c>
      <c r="B1467" s="20">
        <v>1.25</v>
      </c>
      <c r="C1467" s="20">
        <v>0.93330000000000002</v>
      </c>
      <c r="D1467" s="20">
        <v>-0.75800000000000001</v>
      </c>
      <c r="E1467" s="20">
        <v>1.2283299999999999</v>
      </c>
      <c r="F1467" s="20">
        <v>1.0367</v>
      </c>
      <c r="G1467" s="20">
        <v>-0.64600000000000002</v>
      </c>
      <c r="H1467" s="20">
        <v>1.3061099999999999</v>
      </c>
      <c r="I1467" s="20">
        <v>1.1060000000000001</v>
      </c>
      <c r="J1467" s="20">
        <v>-0.71199999999999997</v>
      </c>
      <c r="K1467" s="20">
        <v>1.45322</v>
      </c>
      <c r="L1467" s="20">
        <v>1.1960999999999999</v>
      </c>
      <c r="M1467" s="20">
        <v>-0.65800000000000003</v>
      </c>
      <c r="N1467" s="20">
        <v>1.73289</v>
      </c>
      <c r="O1467" s="20">
        <v>1.3557000000000001</v>
      </c>
      <c r="P1467" s="20">
        <v>-0.622</v>
      </c>
      <c r="Q1467" s="20">
        <v>-0.16400000000000001</v>
      </c>
      <c r="R1467" s="20">
        <v>-0.28299999999999997</v>
      </c>
      <c r="S1467" s="20">
        <v>1.5402</v>
      </c>
      <c r="T1467" s="20">
        <v>-0.46700000000000003</v>
      </c>
      <c r="U1467" s="20">
        <v>1.8593999999999999</v>
      </c>
      <c r="V1467" s="20">
        <v>-0.112</v>
      </c>
      <c r="W1467" s="20">
        <v>2.1214</v>
      </c>
      <c r="X1467" s="20">
        <v>0.128</v>
      </c>
      <c r="Y1467" s="20">
        <v>2.3140999999999998</v>
      </c>
      <c r="Z1467" s="20">
        <v>0.58099999999999996</v>
      </c>
      <c r="AA1467" s="20">
        <v>2.9039000000000001</v>
      </c>
      <c r="AB1467" s="20">
        <v>1.3169999999999999</v>
      </c>
    </row>
    <row r="1468" spans="1:28">
      <c r="A1468" s="2">
        <v>42934</v>
      </c>
      <c r="B1468" s="20">
        <v>1.25</v>
      </c>
      <c r="C1468" s="20">
        <v>0.93840000000000001</v>
      </c>
      <c r="D1468" s="20">
        <v>-0.81299999999999994</v>
      </c>
      <c r="E1468" s="20">
        <v>1.2277800000000001</v>
      </c>
      <c r="F1468" s="20">
        <v>1.0522</v>
      </c>
      <c r="G1468" s="20">
        <v>-0.65800000000000003</v>
      </c>
      <c r="H1468" s="20">
        <v>1.30694</v>
      </c>
      <c r="I1468" s="20">
        <v>1.1061000000000001</v>
      </c>
      <c r="J1468" s="20">
        <v>-0.71399999999999997</v>
      </c>
      <c r="K1468" s="20">
        <v>1.456</v>
      </c>
      <c r="L1468" s="20">
        <v>1.1910000000000001</v>
      </c>
      <c r="M1468" s="20">
        <v>-0.66600000000000004</v>
      </c>
      <c r="N1468" s="20">
        <v>1.7334399999999999</v>
      </c>
      <c r="O1468" s="20">
        <v>1.3477000000000001</v>
      </c>
      <c r="P1468" s="20">
        <v>-0.63600000000000001</v>
      </c>
      <c r="Q1468" s="20">
        <v>-0.17</v>
      </c>
      <c r="R1468" s="20">
        <v>-0.30299999999999999</v>
      </c>
      <c r="S1468" s="20">
        <v>1.5161</v>
      </c>
      <c r="T1468" s="20">
        <v>-0.47899999999999998</v>
      </c>
      <c r="U1468" s="20">
        <v>1.8129</v>
      </c>
      <c r="V1468" s="20">
        <v>-0.13200000000000001</v>
      </c>
      <c r="W1468" s="20">
        <v>2.0678000000000001</v>
      </c>
      <c r="X1468" s="20">
        <v>0.109</v>
      </c>
      <c r="Y1468" s="20">
        <v>2.2589999999999999</v>
      </c>
      <c r="Z1468" s="20">
        <v>0.55400000000000005</v>
      </c>
      <c r="AA1468" s="20">
        <v>2.8460999999999999</v>
      </c>
      <c r="AB1468" s="20">
        <v>1.2969999999999999</v>
      </c>
    </row>
    <row r="1469" spans="1:28">
      <c r="A1469" s="2">
        <v>42935</v>
      </c>
      <c r="B1469" s="20">
        <v>1.25</v>
      </c>
      <c r="C1469" s="20">
        <v>0.97409999999999997</v>
      </c>
      <c r="D1469" s="20">
        <v>-0.80300000000000005</v>
      </c>
      <c r="E1469" s="20">
        <v>1.22889</v>
      </c>
      <c r="F1469" s="20">
        <v>1.1031</v>
      </c>
      <c r="G1469" s="20">
        <v>-0.67100000000000004</v>
      </c>
      <c r="H1469" s="20">
        <v>1.30722</v>
      </c>
      <c r="I1469" s="20">
        <v>1.1061000000000001</v>
      </c>
      <c r="J1469" s="20">
        <v>-0.71099999999999997</v>
      </c>
      <c r="K1469" s="20">
        <v>1.45322</v>
      </c>
      <c r="L1469" s="20">
        <v>1.2175</v>
      </c>
      <c r="M1469" s="20">
        <v>-0.65700000000000003</v>
      </c>
      <c r="N1469" s="20">
        <v>1.7334399999999999</v>
      </c>
      <c r="O1469" s="20">
        <v>1.3559999999999999</v>
      </c>
      <c r="P1469" s="20">
        <v>-0.63700000000000001</v>
      </c>
      <c r="Q1469" s="20">
        <v>-0.17899999999999999</v>
      </c>
      <c r="R1469" s="20">
        <v>-0.30099999999999999</v>
      </c>
      <c r="S1469" s="20">
        <v>1.5215000000000001</v>
      </c>
      <c r="T1469" s="20">
        <v>-0.47899999999999998</v>
      </c>
      <c r="U1469" s="20">
        <v>1.8246</v>
      </c>
      <c r="V1469" s="20">
        <v>-0.13600000000000001</v>
      </c>
      <c r="W1469" s="20">
        <v>2.0825</v>
      </c>
      <c r="X1469" s="20">
        <v>0.10100000000000001</v>
      </c>
      <c r="Y1469" s="20">
        <v>2.2696000000000001</v>
      </c>
      <c r="Z1469" s="20">
        <v>0.54200000000000004</v>
      </c>
      <c r="AA1469" s="20">
        <v>2.8513999999999999</v>
      </c>
      <c r="AB1469" s="20">
        <v>1.2829999999999999</v>
      </c>
    </row>
    <row r="1470" spans="1:28">
      <c r="A1470" s="2">
        <v>42936</v>
      </c>
      <c r="B1470" s="20">
        <v>1.25</v>
      </c>
      <c r="C1470" s="20">
        <v>0.96899999999999997</v>
      </c>
      <c r="D1470" s="20">
        <v>-0.79800000000000004</v>
      </c>
      <c r="E1470" s="20">
        <v>1.22722</v>
      </c>
      <c r="F1470" s="20">
        <v>1.1387</v>
      </c>
      <c r="G1470" s="20">
        <v>-0.66</v>
      </c>
      <c r="H1470" s="20">
        <v>1.3125</v>
      </c>
      <c r="I1470" s="20">
        <v>1.1061000000000001</v>
      </c>
      <c r="J1470" s="20">
        <v>-0.71599999999999997</v>
      </c>
      <c r="K1470" s="20">
        <v>1.456</v>
      </c>
      <c r="L1470" s="20">
        <v>1.2072000000000001</v>
      </c>
      <c r="M1470" s="20">
        <v>-0.66400000000000003</v>
      </c>
      <c r="N1470" s="20">
        <v>1.7378900000000002</v>
      </c>
      <c r="O1470" s="20">
        <v>1.3521000000000001</v>
      </c>
      <c r="P1470" s="20">
        <v>-0.63900000000000001</v>
      </c>
      <c r="Q1470" s="20">
        <v>-0.2</v>
      </c>
      <c r="R1470" s="20">
        <v>-0.32200000000000001</v>
      </c>
      <c r="S1470" s="20">
        <v>1.508</v>
      </c>
      <c r="T1470" s="20">
        <v>-0.49</v>
      </c>
      <c r="U1470" s="20">
        <v>1.8180000000000001</v>
      </c>
      <c r="V1470" s="20">
        <v>-0.155</v>
      </c>
      <c r="W1470" s="20">
        <v>2.0728</v>
      </c>
      <c r="X1470" s="20">
        <v>8.5999999999999993E-2</v>
      </c>
      <c r="Y1470" s="20">
        <v>2.2589000000000001</v>
      </c>
      <c r="Z1470" s="20">
        <v>0.53</v>
      </c>
      <c r="AA1470" s="20">
        <v>2.8254000000000001</v>
      </c>
      <c r="AB1470" s="20">
        <v>1.29</v>
      </c>
    </row>
    <row r="1471" spans="1:28">
      <c r="A1471" s="2">
        <v>42937</v>
      </c>
      <c r="B1471" s="20">
        <v>1.25</v>
      </c>
      <c r="C1471" s="20">
        <v>0.96889999999999998</v>
      </c>
      <c r="D1471" s="20">
        <v>-0.85</v>
      </c>
      <c r="E1471" s="20">
        <v>1.2322200000000001</v>
      </c>
      <c r="F1471" s="20">
        <v>1.159</v>
      </c>
      <c r="G1471" s="20">
        <v>-0.7</v>
      </c>
      <c r="H1471" s="20">
        <v>1.3144400000000001</v>
      </c>
      <c r="I1471" s="20">
        <v>1.1060000000000001</v>
      </c>
      <c r="J1471" s="20">
        <v>-0.70499999999999996</v>
      </c>
      <c r="K1471" s="20">
        <v>1.45306</v>
      </c>
      <c r="L1471" s="20">
        <v>1.2071000000000001</v>
      </c>
      <c r="M1471" s="20">
        <v>-0.65900000000000003</v>
      </c>
      <c r="N1471" s="20">
        <v>1.73567</v>
      </c>
      <c r="O1471" s="20">
        <v>1.3402000000000001</v>
      </c>
      <c r="P1471" s="20">
        <v>-0.63800000000000001</v>
      </c>
      <c r="Q1471" s="20">
        <v>-0.224</v>
      </c>
      <c r="R1471" s="20">
        <v>-0.314</v>
      </c>
      <c r="S1471" s="20">
        <v>1.4945999999999999</v>
      </c>
      <c r="T1471" s="20">
        <v>-0.498</v>
      </c>
      <c r="U1471" s="20">
        <v>1.8031000000000001</v>
      </c>
      <c r="V1471" s="20">
        <v>-0.17699999999999999</v>
      </c>
      <c r="W1471" s="20">
        <v>2.0485000000000002</v>
      </c>
      <c r="X1471" s="20">
        <v>6.3E-2</v>
      </c>
      <c r="Y1471" s="20">
        <v>2.2374999999999998</v>
      </c>
      <c r="Z1471" s="20">
        <v>0.50600000000000001</v>
      </c>
      <c r="AA1471" s="20">
        <v>2.8087</v>
      </c>
      <c r="AB1471" s="20">
        <v>1.278</v>
      </c>
    </row>
    <row r="1472" spans="1:28">
      <c r="A1472" s="2">
        <v>42940</v>
      </c>
      <c r="B1472" s="20">
        <v>1.25</v>
      </c>
      <c r="C1472" s="20">
        <v>0.96889999999999998</v>
      </c>
      <c r="D1472" s="20">
        <v>-0.82199999999999995</v>
      </c>
      <c r="E1472" s="20">
        <v>1.23278</v>
      </c>
      <c r="F1472" s="20">
        <v>1.1692</v>
      </c>
      <c r="G1472" s="20">
        <v>-0.68200000000000005</v>
      </c>
      <c r="H1472" s="20">
        <v>1.31389</v>
      </c>
      <c r="I1472" s="20">
        <v>1.1213</v>
      </c>
      <c r="J1472" s="20">
        <v>-0.70199999999999996</v>
      </c>
      <c r="K1472" s="20">
        <v>1.45278</v>
      </c>
      <c r="L1472" s="20">
        <v>1.2174</v>
      </c>
      <c r="M1472" s="20">
        <v>-0.65800000000000003</v>
      </c>
      <c r="N1472" s="20">
        <v>1.73567</v>
      </c>
      <c r="O1472" s="20">
        <v>1.3567</v>
      </c>
      <c r="P1472" s="20">
        <v>-0.65300000000000002</v>
      </c>
      <c r="Q1472" s="20">
        <v>-0.222</v>
      </c>
      <c r="R1472" s="20">
        <v>-0.28399999999999997</v>
      </c>
      <c r="S1472" s="20">
        <v>1.5106999999999999</v>
      </c>
      <c r="T1472" s="20">
        <v>-0.50900000000000001</v>
      </c>
      <c r="U1472" s="20">
        <v>1.8214000000000001</v>
      </c>
      <c r="V1472" s="20">
        <v>-0.18</v>
      </c>
      <c r="W1472" s="20">
        <v>2.0680000000000001</v>
      </c>
      <c r="X1472" s="20">
        <v>0.06</v>
      </c>
      <c r="Y1472" s="20">
        <v>2.2551999999999999</v>
      </c>
      <c r="Z1472" s="20">
        <v>0.50800000000000001</v>
      </c>
      <c r="AA1472" s="20">
        <v>2.8345000000000002</v>
      </c>
      <c r="AB1472" s="20">
        <v>1.2749999999999999</v>
      </c>
    </row>
    <row r="1473" spans="1:28">
      <c r="A1473" s="2">
        <v>42941</v>
      </c>
      <c r="B1473" s="20">
        <v>1.25</v>
      </c>
      <c r="C1473" s="20">
        <v>0.97389999999999999</v>
      </c>
      <c r="D1473" s="20">
        <v>-0.81</v>
      </c>
      <c r="E1473" s="20">
        <v>1.23278</v>
      </c>
      <c r="F1473" s="20">
        <v>1.1540999999999999</v>
      </c>
      <c r="G1473" s="20">
        <v>-0.68100000000000005</v>
      </c>
      <c r="H1473" s="20">
        <v>1.31667</v>
      </c>
      <c r="I1473" s="20">
        <v>1.1419999999999999</v>
      </c>
      <c r="J1473" s="20">
        <v>-0.69299999999999995</v>
      </c>
      <c r="K1473" s="20">
        <v>1.4538899999999999</v>
      </c>
      <c r="L1473" s="20">
        <v>1.2277</v>
      </c>
      <c r="M1473" s="20">
        <v>-0.64500000000000002</v>
      </c>
      <c r="N1473" s="20">
        <v>1.7389999999999999</v>
      </c>
      <c r="O1473" s="20">
        <v>1.3898999999999999</v>
      </c>
      <c r="P1473" s="20">
        <v>-0.65</v>
      </c>
      <c r="Q1473" s="20">
        <v>-0.21099999999999999</v>
      </c>
      <c r="R1473" s="20">
        <v>-0.27600000000000002</v>
      </c>
      <c r="S1473" s="20">
        <v>1.5567</v>
      </c>
      <c r="T1473" s="20">
        <v>-0.49199999999999999</v>
      </c>
      <c r="U1473" s="20">
        <v>1.8900000000000001</v>
      </c>
      <c r="V1473" s="20">
        <v>-0.14399999999999999</v>
      </c>
      <c r="W1473" s="20">
        <v>2.1486999999999998</v>
      </c>
      <c r="X1473" s="20">
        <v>0.106</v>
      </c>
      <c r="Y1473" s="20">
        <v>2.3353999999999999</v>
      </c>
      <c r="Z1473" s="20">
        <v>0.56599999999999995</v>
      </c>
      <c r="AA1473" s="20">
        <v>2.9171</v>
      </c>
      <c r="AB1473" s="20">
        <v>1.327</v>
      </c>
    </row>
    <row r="1474" spans="1:28">
      <c r="A1474" s="2">
        <v>42942</v>
      </c>
      <c r="B1474" s="20">
        <v>1.25</v>
      </c>
      <c r="C1474" s="20">
        <v>1.0044999999999999</v>
      </c>
      <c r="D1474" s="20">
        <v>-0.83299999999999996</v>
      </c>
      <c r="E1474" s="20">
        <v>1.23333</v>
      </c>
      <c r="F1474" s="20">
        <v>1.1133</v>
      </c>
      <c r="G1474" s="20">
        <v>-0.65700000000000003</v>
      </c>
      <c r="H1474" s="20">
        <v>1.31389</v>
      </c>
      <c r="I1474" s="20">
        <v>1.1317999999999999</v>
      </c>
      <c r="J1474" s="20">
        <v>-0.69699999999999995</v>
      </c>
      <c r="K1474" s="20">
        <v>1.45722</v>
      </c>
      <c r="L1474" s="20">
        <v>1.2173</v>
      </c>
      <c r="M1474" s="20">
        <v>-0.64100000000000001</v>
      </c>
      <c r="N1474" s="20">
        <v>1.7362199999999999</v>
      </c>
      <c r="O1474" s="20">
        <v>1.3551</v>
      </c>
      <c r="P1474" s="20">
        <v>-0.66300000000000003</v>
      </c>
      <c r="Q1474" s="20">
        <v>-0.214</v>
      </c>
      <c r="R1474" s="20">
        <v>-0.27600000000000002</v>
      </c>
      <c r="S1474" s="20">
        <v>1.5053000000000001</v>
      </c>
      <c r="T1474" s="20">
        <v>-0.504</v>
      </c>
      <c r="U1474" s="20">
        <v>1.8265</v>
      </c>
      <c r="V1474" s="20">
        <v>-0.155</v>
      </c>
      <c r="W1474" s="20">
        <v>2.0924</v>
      </c>
      <c r="X1474" s="20">
        <v>0.10100000000000001</v>
      </c>
      <c r="Y1474" s="20">
        <v>2.2871999999999999</v>
      </c>
      <c r="Z1474" s="20">
        <v>0.56100000000000005</v>
      </c>
      <c r="AA1474" s="20">
        <v>2.8914</v>
      </c>
      <c r="AB1474" s="20">
        <v>1.3260000000000001</v>
      </c>
    </row>
    <row r="1475" spans="1:28">
      <c r="A1475" s="2">
        <v>42943</v>
      </c>
      <c r="B1475" s="20">
        <v>1.25</v>
      </c>
      <c r="C1475" s="20">
        <v>0.99429999999999996</v>
      </c>
      <c r="D1475" s="20">
        <v>-0.83199999999999996</v>
      </c>
      <c r="E1475" s="20">
        <v>1.2338899999999999</v>
      </c>
      <c r="F1475" s="20">
        <v>1.0929</v>
      </c>
      <c r="G1475" s="20">
        <v>-0.66400000000000003</v>
      </c>
      <c r="H1475" s="20">
        <v>1.31111</v>
      </c>
      <c r="I1475" s="20">
        <v>1.1266</v>
      </c>
      <c r="J1475" s="20">
        <v>-0.69899999999999995</v>
      </c>
      <c r="K1475" s="20">
        <v>1.45444</v>
      </c>
      <c r="L1475" s="20">
        <v>1.2173</v>
      </c>
      <c r="M1475" s="20">
        <v>-0.67100000000000004</v>
      </c>
      <c r="N1475" s="20">
        <v>1.72956</v>
      </c>
      <c r="O1475" s="20">
        <v>1.3631</v>
      </c>
      <c r="P1475" s="20">
        <v>-0.67200000000000004</v>
      </c>
      <c r="Q1475" s="20">
        <v>-0.22500000000000001</v>
      </c>
      <c r="R1475" s="20">
        <v>-0.315</v>
      </c>
      <c r="S1475" s="20">
        <v>1.5188999999999999</v>
      </c>
      <c r="T1475" s="20">
        <v>-0.52200000000000002</v>
      </c>
      <c r="U1475" s="20">
        <v>1.8519999999999999</v>
      </c>
      <c r="V1475" s="20">
        <v>-0.17899999999999999</v>
      </c>
      <c r="W1475" s="20">
        <v>2.1169000000000002</v>
      </c>
      <c r="X1475" s="20">
        <v>7.5999999999999998E-2</v>
      </c>
      <c r="Y1475" s="20">
        <v>2.3102999999999998</v>
      </c>
      <c r="Z1475" s="20">
        <v>0.53600000000000003</v>
      </c>
      <c r="AA1475" s="20">
        <v>2.9194</v>
      </c>
      <c r="AB1475" s="20">
        <v>1.3129999999999999</v>
      </c>
    </row>
    <row r="1476" spans="1:28">
      <c r="A1476" s="2">
        <v>42944</v>
      </c>
      <c r="B1476" s="20">
        <v>1.25</v>
      </c>
      <c r="C1476" s="20">
        <v>0.98409999999999997</v>
      </c>
      <c r="D1476" s="20">
        <v>-0.624</v>
      </c>
      <c r="E1476" s="20">
        <v>1.23167</v>
      </c>
      <c r="F1476" s="20">
        <v>1.0774999999999999</v>
      </c>
      <c r="G1476" s="20">
        <v>-0.59799999999999998</v>
      </c>
      <c r="H1476" s="20">
        <v>1.3105599999999999</v>
      </c>
      <c r="I1476" s="20">
        <v>1.1265000000000001</v>
      </c>
      <c r="J1476" s="20">
        <v>-0.70399999999999996</v>
      </c>
      <c r="K1476" s="20">
        <v>1.4550000000000001</v>
      </c>
      <c r="L1476" s="20">
        <v>1.2069000000000001</v>
      </c>
      <c r="M1476" s="20">
        <v>-0.66800000000000004</v>
      </c>
      <c r="N1476" s="20">
        <v>1.7290000000000001</v>
      </c>
      <c r="O1476" s="20">
        <v>1.3472</v>
      </c>
      <c r="P1476" s="20">
        <v>-0.67700000000000005</v>
      </c>
      <c r="Q1476" s="20">
        <v>-0.22600000000000001</v>
      </c>
      <c r="R1476" s="20">
        <v>-0.312</v>
      </c>
      <c r="S1476" s="20">
        <v>1.5026000000000002</v>
      </c>
      <c r="T1476" s="20">
        <v>-0.52800000000000002</v>
      </c>
      <c r="U1476" s="20">
        <v>1.8338999999999999</v>
      </c>
      <c r="V1476" s="20">
        <v>-0.182</v>
      </c>
      <c r="W1476" s="20">
        <v>2.1009000000000002</v>
      </c>
      <c r="X1476" s="20">
        <v>7.8E-2</v>
      </c>
      <c r="Y1476" s="20">
        <v>2.2888999999999999</v>
      </c>
      <c r="Z1476" s="20">
        <v>0.54200000000000004</v>
      </c>
      <c r="AA1476" s="20">
        <v>2.8952999999999998</v>
      </c>
      <c r="AB1476" s="20">
        <v>1.319</v>
      </c>
    </row>
    <row r="1477" spans="1:28">
      <c r="A1477" s="2">
        <v>42947</v>
      </c>
      <c r="B1477" s="20">
        <v>1.25</v>
      </c>
      <c r="C1477" s="20">
        <v>0.97899999999999998</v>
      </c>
      <c r="D1477" s="20">
        <v>-0.79700000000000004</v>
      </c>
      <c r="E1477" s="20">
        <v>1.23167</v>
      </c>
      <c r="F1477" s="20">
        <v>1.0724</v>
      </c>
      <c r="G1477" s="20">
        <v>-0.66800000000000004</v>
      </c>
      <c r="H1477" s="20">
        <v>1.3105599999999999</v>
      </c>
      <c r="I1477" s="20">
        <v>1.1315999999999999</v>
      </c>
      <c r="J1477" s="20">
        <v>-0.70599999999999996</v>
      </c>
      <c r="K1477" s="20">
        <v>1.4550000000000001</v>
      </c>
      <c r="L1477" s="20">
        <v>1.212</v>
      </c>
      <c r="M1477" s="20">
        <v>-0.66700000000000004</v>
      </c>
      <c r="N1477" s="20">
        <v>1.72733</v>
      </c>
      <c r="O1477" s="20">
        <v>1.3491</v>
      </c>
      <c r="P1477" s="20">
        <v>-0.68</v>
      </c>
      <c r="Q1477" s="20">
        <v>-0.215</v>
      </c>
      <c r="R1477" s="20">
        <v>-0.34</v>
      </c>
      <c r="S1477" s="20">
        <v>1.5081</v>
      </c>
      <c r="T1477" s="20">
        <v>-0.53400000000000003</v>
      </c>
      <c r="U1477" s="20">
        <v>1.8355999999999999</v>
      </c>
      <c r="V1477" s="20">
        <v>-0.17799999999999999</v>
      </c>
      <c r="W1477" s="20">
        <v>2.1128999999999998</v>
      </c>
      <c r="X1477" s="20">
        <v>8.1000000000000003E-2</v>
      </c>
      <c r="Y1477" s="20">
        <v>2.2942</v>
      </c>
      <c r="Z1477" s="20">
        <v>0.54300000000000004</v>
      </c>
      <c r="AA1477" s="20">
        <v>2.8999000000000001</v>
      </c>
      <c r="AB1477" s="20">
        <v>1.3</v>
      </c>
    </row>
    <row r="1478" spans="1:28">
      <c r="A1478" s="2">
        <v>42948</v>
      </c>
      <c r="B1478" s="20">
        <v>1.25</v>
      </c>
      <c r="C1478" s="20">
        <v>0.96879999999999999</v>
      </c>
      <c r="D1478" s="20">
        <v>-0.80300000000000005</v>
      </c>
      <c r="E1478" s="20">
        <v>1.23167</v>
      </c>
      <c r="F1478" s="20">
        <v>1.0673999999999999</v>
      </c>
      <c r="G1478" s="20">
        <v>-0.69299999999999995</v>
      </c>
      <c r="H1478" s="20">
        <v>1.3105599999999999</v>
      </c>
      <c r="I1478" s="20">
        <v>1.1317999999999999</v>
      </c>
      <c r="J1478" s="20">
        <v>-0.7</v>
      </c>
      <c r="K1478" s="20">
        <v>1.45167</v>
      </c>
      <c r="L1478" s="20">
        <v>1.2068000000000001</v>
      </c>
      <c r="M1478" s="20">
        <v>-0.66300000000000003</v>
      </c>
      <c r="N1478" s="20">
        <v>1.72567</v>
      </c>
      <c r="O1478" s="20">
        <v>1.3411</v>
      </c>
      <c r="P1478" s="20">
        <v>-0.69499999999999995</v>
      </c>
      <c r="Q1478" s="20">
        <v>-0.23599999999999999</v>
      </c>
      <c r="R1478" s="20">
        <v>-0.36</v>
      </c>
      <c r="S1478" s="20">
        <v>1.4891000000000001</v>
      </c>
      <c r="T1478" s="20">
        <v>-0.56799999999999995</v>
      </c>
      <c r="U1478" s="20">
        <v>1.7993999999999999</v>
      </c>
      <c r="V1478" s="20">
        <v>-0.22</v>
      </c>
      <c r="W1478" s="20">
        <v>2.0670999999999999</v>
      </c>
      <c r="X1478" s="20">
        <v>3.3000000000000002E-2</v>
      </c>
      <c r="Y1478" s="20">
        <v>2.2532000000000001</v>
      </c>
      <c r="Z1478" s="20">
        <v>0.49099999999999999</v>
      </c>
      <c r="AA1478" s="20">
        <v>2.8567</v>
      </c>
      <c r="AB1478" s="20">
        <v>1.2410000000000001</v>
      </c>
    </row>
    <row r="1479" spans="1:28">
      <c r="A1479" s="2">
        <v>42949</v>
      </c>
      <c r="B1479" s="20">
        <v>1.25</v>
      </c>
      <c r="C1479" s="20">
        <v>0.99439999999999995</v>
      </c>
      <c r="D1479" s="20">
        <v>-0.78</v>
      </c>
      <c r="E1479" s="20">
        <v>1.2305600000000001</v>
      </c>
      <c r="F1479" s="20">
        <v>1.0673999999999999</v>
      </c>
      <c r="G1479" s="20">
        <v>-0.69299999999999995</v>
      </c>
      <c r="H1479" s="20">
        <v>1.3127800000000001</v>
      </c>
      <c r="I1479" s="20">
        <v>1.1369</v>
      </c>
      <c r="J1479" s="20">
        <v>-0.71399999999999997</v>
      </c>
      <c r="K1479" s="20">
        <v>1.45167</v>
      </c>
      <c r="L1479" s="20">
        <v>1.2119</v>
      </c>
      <c r="M1479" s="20">
        <v>-0.64800000000000002</v>
      </c>
      <c r="N1479" s="20">
        <v>1.72567</v>
      </c>
      <c r="O1479" s="20">
        <v>1.359</v>
      </c>
      <c r="P1479" s="20">
        <v>-0.69099999999999995</v>
      </c>
      <c r="Q1479" s="20">
        <v>-0.24199999999999999</v>
      </c>
      <c r="R1479" s="20">
        <v>-0.36299999999999999</v>
      </c>
      <c r="S1479" s="20">
        <v>1.5081</v>
      </c>
      <c r="T1479" s="20">
        <v>-0.56799999999999995</v>
      </c>
      <c r="U1479" s="20">
        <v>1.8256000000000001</v>
      </c>
      <c r="V1479" s="20">
        <v>-0.224</v>
      </c>
      <c r="W1479" s="20">
        <v>2.0888</v>
      </c>
      <c r="X1479" s="20">
        <v>2.9000000000000001E-2</v>
      </c>
      <c r="Y1479" s="20">
        <v>2.2709999999999999</v>
      </c>
      <c r="Z1479" s="20">
        <v>0.48599999999999999</v>
      </c>
      <c r="AA1479" s="20">
        <v>2.8559000000000001</v>
      </c>
      <c r="AB1479" s="20">
        <v>1.2330000000000001</v>
      </c>
    </row>
    <row r="1480" spans="1:28">
      <c r="A1480" s="2">
        <v>42950</v>
      </c>
      <c r="B1480" s="20">
        <v>1.25</v>
      </c>
      <c r="C1480" s="20">
        <v>0.9829</v>
      </c>
      <c r="D1480" s="20">
        <v>-0.84</v>
      </c>
      <c r="E1480" s="20">
        <v>1.2305600000000001</v>
      </c>
      <c r="F1480" s="20">
        <v>1.0725</v>
      </c>
      <c r="G1480" s="20">
        <v>-0.69099999999999995</v>
      </c>
      <c r="H1480" s="20">
        <v>1.3116699999999999</v>
      </c>
      <c r="I1480" s="20">
        <v>1.1305000000000001</v>
      </c>
      <c r="J1480" s="20">
        <v>-0.72099999999999997</v>
      </c>
      <c r="K1480" s="20">
        <v>1.4511099999999999</v>
      </c>
      <c r="L1480" s="20">
        <v>1.2105999999999999</v>
      </c>
      <c r="M1480" s="20">
        <v>-0.66900000000000004</v>
      </c>
      <c r="N1480" s="20">
        <v>1.72567</v>
      </c>
      <c r="O1480" s="20">
        <v>1.339</v>
      </c>
      <c r="P1480" s="20">
        <v>-0.68300000000000005</v>
      </c>
      <c r="Q1480" s="20">
        <v>-0.246</v>
      </c>
      <c r="R1480" s="20">
        <v>-0.35399999999999998</v>
      </c>
      <c r="S1480" s="20">
        <v>1.4781</v>
      </c>
      <c r="T1480" s="20">
        <v>-0.56699999999999995</v>
      </c>
      <c r="U1480" s="20">
        <v>1.7879</v>
      </c>
      <c r="V1480" s="20">
        <v>-0.23400000000000001</v>
      </c>
      <c r="W1480" s="20">
        <v>2.0430000000000001</v>
      </c>
      <c r="X1480" s="20">
        <v>6.0000000000000001E-3</v>
      </c>
      <c r="Y1480" s="20">
        <v>2.2212000000000001</v>
      </c>
      <c r="Z1480" s="20">
        <v>0.45300000000000001</v>
      </c>
      <c r="AA1480" s="20">
        <v>2.7972000000000001</v>
      </c>
      <c r="AB1480" s="20">
        <v>1.1910000000000001</v>
      </c>
    </row>
    <row r="1481" spans="1:28">
      <c r="A1481" s="2">
        <v>42951</v>
      </c>
      <c r="B1481" s="20">
        <v>1.25</v>
      </c>
      <c r="C1481" s="20">
        <v>0.98029999999999995</v>
      </c>
      <c r="D1481" s="20">
        <v>-0.80900000000000005</v>
      </c>
      <c r="E1481" s="20">
        <v>1.22889</v>
      </c>
      <c r="F1481" s="20">
        <v>1.0698000000000001</v>
      </c>
      <c r="G1481" s="20">
        <v>-0.69699999999999995</v>
      </c>
      <c r="H1481" s="20">
        <v>1.3119399999999999</v>
      </c>
      <c r="I1481" s="20">
        <v>1.1342000000000001</v>
      </c>
      <c r="J1481" s="20">
        <v>-0.72</v>
      </c>
      <c r="K1481" s="20">
        <v>1.4494400000000001</v>
      </c>
      <c r="L1481" s="20">
        <v>1.2182999999999999</v>
      </c>
      <c r="M1481" s="20">
        <v>-0.67500000000000004</v>
      </c>
      <c r="N1481" s="20">
        <v>1.72289</v>
      </c>
      <c r="O1481" s="20">
        <v>1.3509</v>
      </c>
      <c r="P1481" s="20">
        <v>-0.68600000000000005</v>
      </c>
      <c r="Q1481" s="20">
        <v>-0.23400000000000001</v>
      </c>
      <c r="R1481" s="20">
        <v>-0.34799999999999998</v>
      </c>
      <c r="S1481" s="20">
        <v>1.5026000000000002</v>
      </c>
      <c r="T1481" s="20">
        <v>-0.56699999999999995</v>
      </c>
      <c r="U1481" s="20">
        <v>1.8157000000000001</v>
      </c>
      <c r="V1481" s="20">
        <v>-0.23100000000000001</v>
      </c>
      <c r="W1481" s="20">
        <v>2.0766</v>
      </c>
      <c r="X1481" s="20">
        <v>1.4E-2</v>
      </c>
      <c r="Y1481" s="20">
        <v>2.262</v>
      </c>
      <c r="Z1481" s="20">
        <v>0.46800000000000003</v>
      </c>
      <c r="AA1481" s="20">
        <v>2.8420000000000001</v>
      </c>
      <c r="AB1481" s="20">
        <v>1.2150000000000001</v>
      </c>
    </row>
    <row r="1482" spans="1:28">
      <c r="A1482" s="2">
        <v>42954</v>
      </c>
      <c r="B1482" s="20">
        <v>1.25</v>
      </c>
      <c r="C1482" s="20">
        <v>0.97650000000000003</v>
      </c>
      <c r="D1482" s="20">
        <v>-0.77100000000000002</v>
      </c>
      <c r="E1482" s="20">
        <v>1.22889</v>
      </c>
      <c r="F1482" s="20">
        <v>1.0507</v>
      </c>
      <c r="G1482" s="20">
        <v>-0.69599999999999995</v>
      </c>
      <c r="H1482" s="20">
        <v>1.3113900000000001</v>
      </c>
      <c r="I1482" s="20">
        <v>1.1456999999999999</v>
      </c>
      <c r="J1482" s="20">
        <v>-0.71799999999999997</v>
      </c>
      <c r="K1482" s="20">
        <v>1.4522200000000001</v>
      </c>
      <c r="L1482" s="20">
        <v>1.2208000000000001</v>
      </c>
      <c r="M1482" s="20">
        <v>-0.66800000000000004</v>
      </c>
      <c r="N1482" s="20">
        <v>1.7323300000000001</v>
      </c>
      <c r="O1482" s="20">
        <v>1.3509</v>
      </c>
      <c r="P1482" s="20">
        <v>-0.68</v>
      </c>
      <c r="Q1482" s="20">
        <v>-0.23899999999999999</v>
      </c>
      <c r="R1482" s="20">
        <v>-0.34799999999999998</v>
      </c>
      <c r="S1482" s="20">
        <v>1.5026000000000002</v>
      </c>
      <c r="T1482" s="20">
        <v>-0.56599999999999995</v>
      </c>
      <c r="U1482" s="20">
        <v>1.8107</v>
      </c>
      <c r="V1482" s="20">
        <v>-0.23699999999999999</v>
      </c>
      <c r="W1482" s="20">
        <v>2.0693999999999999</v>
      </c>
      <c r="X1482" s="20">
        <v>8.0000000000000002E-3</v>
      </c>
      <c r="Y1482" s="20">
        <v>2.2530000000000001</v>
      </c>
      <c r="Z1482" s="20">
        <v>0.45900000000000002</v>
      </c>
      <c r="AA1482" s="20">
        <v>2.8336000000000001</v>
      </c>
      <c r="AB1482" s="20">
        <v>1.204</v>
      </c>
    </row>
    <row r="1483" spans="1:28">
      <c r="A1483" s="2">
        <v>42955</v>
      </c>
      <c r="B1483" s="20">
        <v>1.25</v>
      </c>
      <c r="C1483" s="20">
        <v>0.97899999999999998</v>
      </c>
      <c r="D1483" s="20">
        <v>-0.83899999999999997</v>
      </c>
      <c r="E1483" s="20">
        <v>1.2305600000000001</v>
      </c>
      <c r="F1483" s="20">
        <v>1.0445</v>
      </c>
      <c r="G1483" s="20">
        <v>-0.70199999999999996</v>
      </c>
      <c r="H1483" s="20">
        <v>1.3094399999999999</v>
      </c>
      <c r="I1483" s="20">
        <v>1.1560999999999999</v>
      </c>
      <c r="J1483" s="20">
        <v>-0.71399999999999997</v>
      </c>
      <c r="K1483" s="20">
        <v>1.4522200000000001</v>
      </c>
      <c r="L1483" s="20">
        <v>1.2221</v>
      </c>
      <c r="M1483" s="20">
        <v>-0.65500000000000003</v>
      </c>
      <c r="N1483" s="20">
        <v>1.73011</v>
      </c>
      <c r="O1483" s="20">
        <v>1.3508</v>
      </c>
      <c r="P1483" s="20">
        <v>-0.66300000000000003</v>
      </c>
      <c r="Q1483" s="20">
        <v>-0.24199999999999999</v>
      </c>
      <c r="R1483" s="20">
        <v>-0.35299999999999998</v>
      </c>
      <c r="S1483" s="20">
        <v>1.4944</v>
      </c>
      <c r="T1483" s="20">
        <v>-0.54800000000000004</v>
      </c>
      <c r="U1483" s="20">
        <v>1.8172000000000001</v>
      </c>
      <c r="V1483" s="20">
        <v>-0.221</v>
      </c>
      <c r="W1483" s="20">
        <v>2.0766</v>
      </c>
      <c r="X1483" s="20">
        <v>2.4E-2</v>
      </c>
      <c r="Y1483" s="20">
        <v>2.2618999999999998</v>
      </c>
      <c r="Z1483" s="20">
        <v>0.47399999999999998</v>
      </c>
      <c r="AA1483" s="20">
        <v>2.8428</v>
      </c>
      <c r="AB1483" s="20">
        <v>1.222</v>
      </c>
    </row>
    <row r="1484" spans="1:28">
      <c r="A1484" s="2">
        <v>42956</v>
      </c>
      <c r="B1484" s="20">
        <v>1.25</v>
      </c>
      <c r="C1484" s="20">
        <v>0.99560000000000004</v>
      </c>
      <c r="D1484" s="20">
        <v>-0.86299999999999999</v>
      </c>
      <c r="E1484" s="20">
        <v>1.22889</v>
      </c>
      <c r="F1484" s="20">
        <v>1.0445</v>
      </c>
      <c r="G1484" s="20">
        <v>-0.69</v>
      </c>
      <c r="H1484" s="20">
        <v>1.3091699999999999</v>
      </c>
      <c r="I1484" s="20">
        <v>1.1419999999999999</v>
      </c>
      <c r="J1484" s="20">
        <v>-0.71899999999999997</v>
      </c>
      <c r="K1484" s="20">
        <v>1.4522200000000001</v>
      </c>
      <c r="L1484" s="20">
        <v>1.2027000000000001</v>
      </c>
      <c r="M1484" s="20">
        <v>-0.67300000000000004</v>
      </c>
      <c r="N1484" s="20">
        <v>1.7278899999999999</v>
      </c>
      <c r="O1484" s="20">
        <v>1.3387</v>
      </c>
      <c r="P1484" s="20">
        <v>-0.68400000000000005</v>
      </c>
      <c r="Q1484" s="20">
        <v>-0.24399999999999999</v>
      </c>
      <c r="R1484" s="20">
        <v>-0.35599999999999998</v>
      </c>
      <c r="S1484" s="20">
        <v>1.5026999999999999</v>
      </c>
      <c r="T1484" s="20">
        <v>-0.57799999999999996</v>
      </c>
      <c r="U1484" s="20">
        <v>1.804</v>
      </c>
      <c r="V1484" s="20">
        <v>-0.26100000000000001</v>
      </c>
      <c r="W1484" s="20">
        <v>2.0621</v>
      </c>
      <c r="X1484" s="20">
        <v>-2.1000000000000001E-2</v>
      </c>
      <c r="Y1484" s="20">
        <v>2.2475999999999998</v>
      </c>
      <c r="Z1484" s="20">
        <v>0.42799999999999999</v>
      </c>
      <c r="AA1484" s="20">
        <v>2.8222</v>
      </c>
      <c r="AB1484" s="20">
        <v>1.171</v>
      </c>
    </row>
    <row r="1485" spans="1:28">
      <c r="A1485" s="2">
        <v>42957</v>
      </c>
      <c r="B1485" s="20">
        <v>1.25</v>
      </c>
      <c r="C1485" s="20">
        <v>1.002</v>
      </c>
      <c r="D1485" s="20">
        <v>-0.89800000000000002</v>
      </c>
      <c r="E1485" s="20">
        <v>1.22889</v>
      </c>
      <c r="F1485" s="20">
        <v>1.0304</v>
      </c>
      <c r="G1485" s="20">
        <v>-0.68200000000000005</v>
      </c>
      <c r="H1485" s="20">
        <v>1.30911</v>
      </c>
      <c r="I1485" s="20">
        <v>1.1369</v>
      </c>
      <c r="J1485" s="20">
        <v>-0.71399999999999997</v>
      </c>
      <c r="K1485" s="20">
        <v>1.45278</v>
      </c>
      <c r="L1485" s="20">
        <v>1.2014</v>
      </c>
      <c r="M1485" s="20">
        <v>-0.67100000000000004</v>
      </c>
      <c r="N1485" s="20">
        <v>1.72844</v>
      </c>
      <c r="O1485" s="20">
        <v>1.3246</v>
      </c>
      <c r="P1485" s="20">
        <v>-0.69299999999999995</v>
      </c>
      <c r="Q1485" s="20">
        <v>-0.23499999999999999</v>
      </c>
      <c r="R1485" s="20">
        <v>-0.35699999999999998</v>
      </c>
      <c r="S1485" s="20">
        <v>1.4813000000000001</v>
      </c>
      <c r="T1485" s="20">
        <v>-0.57699999999999996</v>
      </c>
      <c r="U1485" s="20">
        <v>1.7711000000000001</v>
      </c>
      <c r="V1485" s="20">
        <v>-0.26800000000000002</v>
      </c>
      <c r="W1485" s="20">
        <v>2.0139</v>
      </c>
      <c r="X1485" s="20">
        <v>-3.1E-2</v>
      </c>
      <c r="Y1485" s="20">
        <v>2.1974999999999998</v>
      </c>
      <c r="Z1485" s="20">
        <v>0.41499999999999998</v>
      </c>
      <c r="AA1485" s="20">
        <v>2.7728999999999999</v>
      </c>
      <c r="AB1485" s="20">
        <v>1.1559999999999999</v>
      </c>
    </row>
    <row r="1486" spans="1:28">
      <c r="A1486" s="2">
        <v>42958</v>
      </c>
      <c r="B1486" s="20">
        <v>1.25</v>
      </c>
      <c r="C1486" s="20">
        <v>0.97650000000000003</v>
      </c>
      <c r="D1486" s="20">
        <v>-0.72</v>
      </c>
      <c r="E1486" s="20">
        <v>1.2266699999999999</v>
      </c>
      <c r="F1486" s="20">
        <v>1.0316000000000001</v>
      </c>
      <c r="G1486" s="20">
        <v>-0.69399999999999995</v>
      </c>
      <c r="H1486" s="20">
        <v>1.3149999999999999</v>
      </c>
      <c r="I1486" s="20">
        <v>1.1315999999999999</v>
      </c>
      <c r="J1486" s="20">
        <v>-0.71399999999999997</v>
      </c>
      <c r="K1486" s="20">
        <v>1.45583</v>
      </c>
      <c r="L1486" s="20">
        <v>1.1949000000000001</v>
      </c>
      <c r="M1486" s="20">
        <v>-0.69099999999999995</v>
      </c>
      <c r="N1486" s="20">
        <v>1.7245599999999999</v>
      </c>
      <c r="O1486" s="20">
        <v>1.294</v>
      </c>
      <c r="P1486" s="20">
        <v>-0.71499999999999997</v>
      </c>
      <c r="Q1486" s="20">
        <v>-0.217</v>
      </c>
      <c r="R1486" s="20">
        <v>-0.36599999999999999</v>
      </c>
      <c r="S1486" s="20">
        <v>1.4466000000000001</v>
      </c>
      <c r="T1486" s="20">
        <v>-0.6</v>
      </c>
      <c r="U1486" s="20">
        <v>1.7429000000000001</v>
      </c>
      <c r="V1486" s="20">
        <v>-0.29699999999999999</v>
      </c>
      <c r="W1486" s="20">
        <v>2.0017</v>
      </c>
      <c r="X1486" s="20">
        <v>-6.2E-2</v>
      </c>
      <c r="Y1486" s="20">
        <v>2.1888000000000001</v>
      </c>
      <c r="Z1486" s="20">
        <v>0.38200000000000001</v>
      </c>
      <c r="AA1486" s="20">
        <v>2.7854999999999999</v>
      </c>
      <c r="AB1486" s="20">
        <v>1.1200000000000001</v>
      </c>
    </row>
    <row r="1487" spans="1:28">
      <c r="A1487" s="2">
        <v>42961</v>
      </c>
      <c r="B1487" s="20">
        <v>1.25</v>
      </c>
      <c r="C1487" s="20">
        <v>0.93079999999999996</v>
      </c>
      <c r="D1487" s="20">
        <v>-0.72</v>
      </c>
      <c r="E1487" s="20">
        <v>1.2277800000000001</v>
      </c>
      <c r="F1487" s="20">
        <v>1.0201</v>
      </c>
      <c r="G1487" s="20">
        <v>-0.67900000000000005</v>
      </c>
      <c r="H1487" s="20">
        <v>1.3141700000000001</v>
      </c>
      <c r="I1487" s="20">
        <v>1.1252</v>
      </c>
      <c r="J1487" s="20">
        <v>-0.69399999999999995</v>
      </c>
      <c r="K1487" s="20">
        <v>1.45</v>
      </c>
      <c r="L1487" s="20">
        <v>1.2052</v>
      </c>
      <c r="M1487" s="20">
        <v>-0.7</v>
      </c>
      <c r="N1487" s="20">
        <v>1.7178900000000001</v>
      </c>
      <c r="O1487" s="20">
        <v>1.3182</v>
      </c>
      <c r="P1487" s="20">
        <v>-0.71799999999999997</v>
      </c>
      <c r="Q1487" s="20">
        <v>-0.23200000000000001</v>
      </c>
      <c r="R1487" s="20">
        <v>-0.38300000000000001</v>
      </c>
      <c r="S1487" s="20">
        <v>1.4733000000000001</v>
      </c>
      <c r="T1487" s="20">
        <v>-0.59699999999999998</v>
      </c>
      <c r="U1487" s="20">
        <v>1.7692000000000001</v>
      </c>
      <c r="V1487" s="20">
        <v>-0.28399999999999997</v>
      </c>
      <c r="W1487" s="20">
        <v>2.0329999999999999</v>
      </c>
      <c r="X1487" s="20">
        <v>-4.4999999999999998E-2</v>
      </c>
      <c r="Y1487" s="20">
        <v>2.2185000000000001</v>
      </c>
      <c r="Z1487" s="20">
        <v>0.40600000000000003</v>
      </c>
      <c r="AA1487" s="20">
        <v>2.8073000000000001</v>
      </c>
      <c r="AB1487" s="20">
        <v>1.1559999999999999</v>
      </c>
    </row>
    <row r="1488" spans="1:28">
      <c r="A1488" s="2">
        <v>42962</v>
      </c>
      <c r="B1488" s="20">
        <v>1.25</v>
      </c>
      <c r="C1488" s="20">
        <v>0.93079999999999996</v>
      </c>
      <c r="D1488" s="20">
        <v>-0.70599999999999996</v>
      </c>
      <c r="E1488" s="20">
        <v>1.2283299999999999</v>
      </c>
      <c r="F1488" s="20">
        <v>1.0189999999999999</v>
      </c>
      <c r="G1488" s="20">
        <v>-0.66700000000000004</v>
      </c>
      <c r="H1488" s="20">
        <v>1.3141700000000001</v>
      </c>
      <c r="I1488" s="20">
        <v>1.1395</v>
      </c>
      <c r="J1488" s="20">
        <v>-0.69499999999999995</v>
      </c>
      <c r="K1488" s="20">
        <v>1.45333</v>
      </c>
      <c r="L1488" s="20">
        <v>1.2270000000000001</v>
      </c>
      <c r="M1488" s="20">
        <v>-0.68500000000000005</v>
      </c>
      <c r="N1488" s="20">
        <v>1.7278899999999999</v>
      </c>
      <c r="O1488" s="20">
        <v>1.3465</v>
      </c>
      <c r="P1488" s="20">
        <v>-0.70599999999999996</v>
      </c>
      <c r="Q1488" s="20">
        <v>-0.222</v>
      </c>
      <c r="R1488" s="20">
        <v>-0.36699999999999999</v>
      </c>
      <c r="S1488" s="20">
        <v>1.5161</v>
      </c>
      <c r="T1488" s="20">
        <v>-0.58099999999999996</v>
      </c>
      <c r="U1488" s="20">
        <v>1.8252999999999999</v>
      </c>
      <c r="V1488" s="20">
        <v>-0.25600000000000001</v>
      </c>
      <c r="W1488" s="20">
        <v>2.0886</v>
      </c>
      <c r="X1488" s="20">
        <v>-0.02</v>
      </c>
      <c r="Y1488" s="20">
        <v>2.2728000000000002</v>
      </c>
      <c r="Z1488" s="20">
        <v>0.433</v>
      </c>
      <c r="AA1488" s="20">
        <v>2.8487999999999998</v>
      </c>
      <c r="AB1488" s="20">
        <v>1.1779999999999999</v>
      </c>
    </row>
    <row r="1489" spans="1:28">
      <c r="A1489" s="2">
        <v>42963</v>
      </c>
      <c r="B1489" s="20">
        <v>1.25</v>
      </c>
      <c r="C1489" s="20">
        <v>0.96389999999999998</v>
      </c>
      <c r="D1489" s="20">
        <v>-0.72</v>
      </c>
      <c r="E1489" s="20">
        <v>1.2283299999999999</v>
      </c>
      <c r="F1489" s="20">
        <v>1.0037</v>
      </c>
      <c r="G1489" s="20">
        <v>-0.67800000000000005</v>
      </c>
      <c r="H1489" s="20">
        <v>1.31667</v>
      </c>
      <c r="I1489" s="20">
        <v>1.1292</v>
      </c>
      <c r="J1489" s="20">
        <v>-0.69899999999999995</v>
      </c>
      <c r="K1489" s="20">
        <v>1.4594400000000001</v>
      </c>
      <c r="L1489" s="20">
        <v>1.2382</v>
      </c>
      <c r="M1489" s="20">
        <v>-0.66700000000000004</v>
      </c>
      <c r="N1489" s="20">
        <v>1.7362199999999999</v>
      </c>
      <c r="O1489" s="20">
        <v>1.3261000000000001</v>
      </c>
      <c r="P1489" s="20">
        <v>-0.70899999999999996</v>
      </c>
      <c r="Q1489" s="20">
        <v>-0.223</v>
      </c>
      <c r="R1489" s="20">
        <v>-0.36899999999999999</v>
      </c>
      <c r="S1489" s="20">
        <v>1.4839</v>
      </c>
      <c r="T1489" s="20">
        <v>-0.57799999999999996</v>
      </c>
      <c r="U1489" s="20">
        <v>1.7806</v>
      </c>
      <c r="V1489" s="20">
        <v>-0.247</v>
      </c>
      <c r="W1489" s="20">
        <v>2.0352999999999999</v>
      </c>
      <c r="X1489" s="20">
        <v>-1.0999999999999999E-2</v>
      </c>
      <c r="Y1489" s="20">
        <v>2.222</v>
      </c>
      <c r="Z1489" s="20">
        <v>0.44500000000000001</v>
      </c>
      <c r="AA1489" s="20">
        <v>2.8073000000000001</v>
      </c>
      <c r="AB1489" s="20">
        <v>1.1970000000000001</v>
      </c>
    </row>
    <row r="1490" spans="1:28">
      <c r="A1490" s="2">
        <v>42964</v>
      </c>
      <c r="B1490" s="20">
        <v>1.25</v>
      </c>
      <c r="C1490" s="20">
        <v>0.94989999999999997</v>
      </c>
      <c r="D1490" s="20">
        <v>-0.70399999999999996</v>
      </c>
      <c r="E1490" s="20">
        <v>1.2305600000000001</v>
      </c>
      <c r="F1490" s="20">
        <v>0.99609999999999999</v>
      </c>
      <c r="G1490" s="20">
        <v>-0.67700000000000005</v>
      </c>
      <c r="H1490" s="20">
        <v>1.3163899999999999</v>
      </c>
      <c r="I1490" s="20">
        <v>1.1151</v>
      </c>
      <c r="J1490" s="20">
        <v>-0.69899999999999995</v>
      </c>
      <c r="K1490" s="20">
        <v>1.45722</v>
      </c>
      <c r="L1490" s="20">
        <v>1.2227000000000001</v>
      </c>
      <c r="M1490" s="20">
        <v>-0.67900000000000005</v>
      </c>
      <c r="N1490" s="20">
        <v>1.73289</v>
      </c>
      <c r="O1490" s="20">
        <v>1.2955999999999999</v>
      </c>
      <c r="P1490" s="20">
        <v>-0.70299999999999996</v>
      </c>
      <c r="Q1490" s="20">
        <v>-0.221</v>
      </c>
      <c r="R1490" s="20">
        <v>-0.375</v>
      </c>
      <c r="S1490" s="20">
        <v>1.4571000000000001</v>
      </c>
      <c r="T1490" s="20">
        <v>-0.58099999999999996</v>
      </c>
      <c r="U1490" s="20">
        <v>1.7492000000000001</v>
      </c>
      <c r="V1490" s="20">
        <v>-0.25900000000000001</v>
      </c>
      <c r="W1490" s="20">
        <v>1.9990999999999999</v>
      </c>
      <c r="X1490" s="20">
        <v>-2.7E-2</v>
      </c>
      <c r="Y1490" s="20">
        <v>2.1852999999999998</v>
      </c>
      <c r="Z1490" s="20">
        <v>0.42599999999999999</v>
      </c>
      <c r="AA1490" s="20">
        <v>2.7739000000000003</v>
      </c>
      <c r="AB1490" s="20">
        <v>1.1779999999999999</v>
      </c>
    </row>
    <row r="1491" spans="1:28">
      <c r="A1491" s="2">
        <v>42965</v>
      </c>
      <c r="B1491" s="20">
        <v>1.25</v>
      </c>
      <c r="C1491" s="20">
        <v>0.94099999999999995</v>
      </c>
      <c r="D1491" s="20">
        <v>-0.70299999999999996</v>
      </c>
      <c r="E1491" s="20">
        <v>1.2349999999999999</v>
      </c>
      <c r="F1491" s="20">
        <v>1.0011000000000001</v>
      </c>
      <c r="G1491" s="20">
        <v>-0.68100000000000005</v>
      </c>
      <c r="H1491" s="20">
        <v>1.3147199999999999</v>
      </c>
      <c r="I1491" s="20">
        <v>1.1111</v>
      </c>
      <c r="J1491" s="20">
        <v>-0.7</v>
      </c>
      <c r="K1491" s="20">
        <v>1.4563900000000001</v>
      </c>
      <c r="L1491" s="20">
        <v>1.2225999999999999</v>
      </c>
      <c r="M1491" s="20">
        <v>-0.69</v>
      </c>
      <c r="N1491" s="20">
        <v>1.7262200000000001</v>
      </c>
      <c r="O1491" s="20">
        <v>1.3054000000000001</v>
      </c>
      <c r="P1491" s="20">
        <v>-0.70299999999999996</v>
      </c>
      <c r="Q1491" s="20">
        <v>-0.215</v>
      </c>
      <c r="R1491" s="20">
        <v>-0.377</v>
      </c>
      <c r="S1491" s="20">
        <v>1.4570000000000001</v>
      </c>
      <c r="T1491" s="20">
        <v>-0.58499999999999996</v>
      </c>
      <c r="U1491" s="20">
        <v>1.7589000000000001</v>
      </c>
      <c r="V1491" s="20">
        <v>-0.26400000000000001</v>
      </c>
      <c r="W1491" s="20">
        <v>2.0062000000000002</v>
      </c>
      <c r="X1491" s="20">
        <v>-3.6999999999999998E-2</v>
      </c>
      <c r="Y1491" s="20">
        <v>2.1939000000000002</v>
      </c>
      <c r="Z1491" s="20">
        <v>0.41399999999999998</v>
      </c>
      <c r="AA1491" s="20">
        <v>2.7762000000000002</v>
      </c>
      <c r="AB1491" s="20">
        <v>1.1599999999999999</v>
      </c>
    </row>
    <row r="1492" spans="1:28">
      <c r="A1492" s="2">
        <v>42968</v>
      </c>
      <c r="B1492" s="20">
        <v>1.25</v>
      </c>
      <c r="C1492" s="20">
        <v>0.92569999999999997</v>
      </c>
      <c r="D1492" s="20">
        <v>-0.72</v>
      </c>
      <c r="E1492" s="20">
        <v>1.23556</v>
      </c>
      <c r="F1492" s="20">
        <v>0.97560000000000002</v>
      </c>
      <c r="G1492" s="20">
        <v>-0.67600000000000005</v>
      </c>
      <c r="H1492" s="20">
        <v>1.3144400000000001</v>
      </c>
      <c r="I1492" s="20">
        <v>1.1008</v>
      </c>
      <c r="J1492" s="20">
        <v>-0.7</v>
      </c>
      <c r="K1492" s="20">
        <v>1.4563900000000001</v>
      </c>
      <c r="L1492" s="20">
        <v>1.2147999999999999</v>
      </c>
      <c r="M1492" s="20">
        <v>-0.69399999999999995</v>
      </c>
      <c r="N1492" s="20">
        <v>1.72733</v>
      </c>
      <c r="O1492" s="20">
        <v>1.3012000000000001</v>
      </c>
      <c r="P1492" s="20">
        <v>-0.71699999999999997</v>
      </c>
      <c r="Q1492" s="20">
        <v>-0.20100000000000001</v>
      </c>
      <c r="R1492" s="20">
        <v>-0.38300000000000001</v>
      </c>
      <c r="S1492" s="20">
        <v>1.4489000000000001</v>
      </c>
      <c r="T1492" s="20">
        <v>-0.59799999999999998</v>
      </c>
      <c r="U1492" s="20">
        <v>1.7505999999999999</v>
      </c>
      <c r="V1492" s="20">
        <v>-0.28399999999999997</v>
      </c>
      <c r="W1492" s="20">
        <v>1.9941</v>
      </c>
      <c r="X1492" s="20">
        <v>-5.0999999999999997E-2</v>
      </c>
      <c r="Y1492" s="20">
        <v>2.1817000000000002</v>
      </c>
      <c r="Z1492" s="20">
        <v>0.4</v>
      </c>
      <c r="AA1492" s="20">
        <v>2.7631000000000001</v>
      </c>
      <c r="AB1492" s="20">
        <v>1.151</v>
      </c>
    </row>
    <row r="1493" spans="1:28">
      <c r="A1493" s="2">
        <v>42969</v>
      </c>
      <c r="B1493" s="20">
        <v>1.25</v>
      </c>
      <c r="C1493" s="20">
        <v>0.93330000000000002</v>
      </c>
      <c r="D1493" s="20">
        <v>-0.72</v>
      </c>
      <c r="E1493" s="20">
        <v>1.23611</v>
      </c>
      <c r="F1493" s="20">
        <v>0.99739999999999995</v>
      </c>
      <c r="G1493" s="20">
        <v>-0.67600000000000005</v>
      </c>
      <c r="H1493" s="20">
        <v>1.3172200000000001</v>
      </c>
      <c r="I1493" s="20">
        <v>1.1266</v>
      </c>
      <c r="J1493" s="20">
        <v>-0.70399999999999996</v>
      </c>
      <c r="K1493" s="20">
        <v>1.45611</v>
      </c>
      <c r="L1493" s="20">
        <v>1.2277</v>
      </c>
      <c r="M1493" s="20">
        <v>-0.69</v>
      </c>
      <c r="N1493" s="20">
        <v>1.72733</v>
      </c>
      <c r="O1493" s="20">
        <v>1.3216000000000001</v>
      </c>
      <c r="P1493" s="20">
        <v>-0.72</v>
      </c>
      <c r="Q1493" s="20">
        <v>-0.18</v>
      </c>
      <c r="R1493" s="20">
        <v>-0.36299999999999999</v>
      </c>
      <c r="S1493" s="20">
        <v>1.4731000000000001</v>
      </c>
      <c r="T1493" s="20">
        <v>-0.60299999999999998</v>
      </c>
      <c r="U1493" s="20">
        <v>1.7835999999999999</v>
      </c>
      <c r="V1493" s="20">
        <v>-0.29199999999999998</v>
      </c>
      <c r="W1493" s="20">
        <v>2.0278999999999998</v>
      </c>
      <c r="X1493" s="20">
        <v>-5.3999999999999999E-2</v>
      </c>
      <c r="Y1493" s="20">
        <v>2.2130999999999998</v>
      </c>
      <c r="Z1493" s="20">
        <v>0.4</v>
      </c>
      <c r="AA1493" s="20">
        <v>2.7847</v>
      </c>
      <c r="AB1493" s="20">
        <v>1.1579999999999999</v>
      </c>
    </row>
    <row r="1494" spans="1:28">
      <c r="A1494" s="2">
        <v>42970</v>
      </c>
      <c r="B1494" s="20">
        <v>1.25</v>
      </c>
      <c r="C1494" s="20">
        <v>0.97150000000000003</v>
      </c>
      <c r="D1494" s="20">
        <v>-0.60599999999999998</v>
      </c>
      <c r="E1494" s="20">
        <v>1.23444</v>
      </c>
      <c r="F1494" s="20">
        <v>0.99480000000000002</v>
      </c>
      <c r="G1494" s="20">
        <v>-0.66600000000000004</v>
      </c>
      <c r="H1494" s="20">
        <v>1.3172200000000001</v>
      </c>
      <c r="I1494" s="20">
        <v>1.1087</v>
      </c>
      <c r="J1494" s="20">
        <v>-0.70099999999999996</v>
      </c>
      <c r="K1494" s="20">
        <v>1.45556</v>
      </c>
      <c r="L1494" s="20">
        <v>1.2173</v>
      </c>
      <c r="M1494" s="20">
        <v>-0.69099999999999995</v>
      </c>
      <c r="N1494" s="20">
        <v>1.7278899999999999</v>
      </c>
      <c r="O1494" s="20">
        <v>1.3050999999999999</v>
      </c>
      <c r="P1494" s="20">
        <v>-0.73</v>
      </c>
      <c r="Q1494" s="20">
        <v>-0.16400000000000001</v>
      </c>
      <c r="R1494" s="20">
        <v>-0.35799999999999998</v>
      </c>
      <c r="S1494" s="20">
        <v>1.4434</v>
      </c>
      <c r="T1494" s="20">
        <v>-0.61899999999999999</v>
      </c>
      <c r="U1494" s="20">
        <v>1.7438</v>
      </c>
      <c r="V1494" s="20">
        <v>-0.312</v>
      </c>
      <c r="W1494" s="20">
        <v>1.982</v>
      </c>
      <c r="X1494" s="20">
        <v>-7.5999999999999998E-2</v>
      </c>
      <c r="Y1494" s="20">
        <v>2.1659999999999999</v>
      </c>
      <c r="Z1494" s="20">
        <v>0.377</v>
      </c>
      <c r="AA1494" s="20">
        <v>2.7461000000000002</v>
      </c>
      <c r="AB1494" s="20">
        <v>1.133</v>
      </c>
    </row>
    <row r="1495" spans="1:28">
      <c r="A1495" s="2">
        <v>42971</v>
      </c>
      <c r="B1495" s="20">
        <v>1.25</v>
      </c>
      <c r="C1495" s="20">
        <v>0.97909999999999997</v>
      </c>
      <c r="D1495" s="20">
        <v>-0.63</v>
      </c>
      <c r="E1495" s="20">
        <v>1.2338899999999999</v>
      </c>
      <c r="F1495" s="20">
        <v>1.0114000000000001</v>
      </c>
      <c r="G1495" s="20">
        <v>-0.68700000000000006</v>
      </c>
      <c r="H1495" s="20">
        <v>1.3172200000000001</v>
      </c>
      <c r="I1495" s="20">
        <v>1.1125</v>
      </c>
      <c r="J1495" s="20">
        <v>-0.71499999999999997</v>
      </c>
      <c r="K1495" s="20">
        <v>1.4538899999999999</v>
      </c>
      <c r="L1495" s="20">
        <v>1.2288999999999999</v>
      </c>
      <c r="M1495" s="20">
        <v>-0.71399999999999997</v>
      </c>
      <c r="N1495" s="20">
        <v>1.7234400000000001</v>
      </c>
      <c r="O1495" s="20">
        <v>1.3296999999999999</v>
      </c>
      <c r="P1495" s="20">
        <v>-0.73899999999999999</v>
      </c>
      <c r="Q1495" s="20">
        <v>-0.16900000000000001</v>
      </c>
      <c r="R1495" s="20">
        <v>-0.36399999999999999</v>
      </c>
      <c r="S1495" s="20">
        <v>1.4702999999999999</v>
      </c>
      <c r="T1495" s="20">
        <v>-0.628</v>
      </c>
      <c r="U1495" s="20">
        <v>1.7751999999999999</v>
      </c>
      <c r="V1495" s="20">
        <v>-0.32</v>
      </c>
      <c r="W1495" s="20">
        <v>2.0133000000000001</v>
      </c>
      <c r="X1495" s="20">
        <v>-8.1000000000000003E-2</v>
      </c>
      <c r="Y1495" s="20">
        <v>2.1939000000000002</v>
      </c>
      <c r="Z1495" s="20">
        <v>0.376</v>
      </c>
      <c r="AA1495" s="20">
        <v>2.7692000000000001</v>
      </c>
      <c r="AB1495" s="20">
        <v>1.1299999999999999</v>
      </c>
    </row>
    <row r="1496" spans="1:28">
      <c r="A1496" s="2">
        <v>42972</v>
      </c>
      <c r="B1496" s="20">
        <v>1.25</v>
      </c>
      <c r="C1496" s="20">
        <v>0.97519999999999996</v>
      </c>
      <c r="D1496" s="20">
        <v>-0.67200000000000004</v>
      </c>
      <c r="E1496" s="20">
        <v>1.23556</v>
      </c>
      <c r="F1496" s="20">
        <v>1.0036</v>
      </c>
      <c r="G1496" s="20">
        <v>-0.67300000000000004</v>
      </c>
      <c r="H1496" s="20">
        <v>1.31778</v>
      </c>
      <c r="I1496" s="20">
        <v>1.1060000000000001</v>
      </c>
      <c r="J1496" s="20">
        <v>-0.74299999999999999</v>
      </c>
      <c r="K1496" s="20">
        <v>1.4550000000000001</v>
      </c>
      <c r="L1496" s="20">
        <v>1.2248999999999999</v>
      </c>
      <c r="M1496" s="20">
        <v>-0.70099999999999996</v>
      </c>
      <c r="N1496" s="20">
        <v>1.7278899999999999</v>
      </c>
      <c r="O1496" s="20">
        <v>1.3315000000000001</v>
      </c>
      <c r="P1496" s="20">
        <v>-0.73</v>
      </c>
      <c r="Q1496" s="20">
        <v>-0.16500000000000001</v>
      </c>
      <c r="R1496" s="20">
        <v>-0.35099999999999998</v>
      </c>
      <c r="S1496" s="20">
        <v>1.4621</v>
      </c>
      <c r="T1496" s="20">
        <v>-0.61899999999999999</v>
      </c>
      <c r="U1496" s="20">
        <v>1.7568000000000001</v>
      </c>
      <c r="V1496" s="20">
        <v>-0.312</v>
      </c>
      <c r="W1496" s="20">
        <v>1.9889999999999999</v>
      </c>
      <c r="X1496" s="20">
        <v>-7.5999999999999998E-2</v>
      </c>
      <c r="Y1496" s="20">
        <v>2.1659000000000002</v>
      </c>
      <c r="Z1496" s="20">
        <v>0.38</v>
      </c>
      <c r="AA1496" s="20">
        <v>2.7469000000000001</v>
      </c>
      <c r="AB1496" s="20">
        <v>1.141</v>
      </c>
    </row>
    <row r="1497" spans="1:28">
      <c r="A1497" s="2">
        <v>42975</v>
      </c>
      <c r="B1497" s="20">
        <v>1.25</v>
      </c>
      <c r="C1497" s="20">
        <v>0.98150000000000004</v>
      </c>
      <c r="D1497" s="20">
        <v>-0.38600000000000001</v>
      </c>
      <c r="E1497" s="20">
        <v>1.23556</v>
      </c>
      <c r="F1497" s="20">
        <v>1.0188999999999999</v>
      </c>
      <c r="G1497" s="20">
        <v>-0.64</v>
      </c>
      <c r="H1497" s="20">
        <v>1.31778</v>
      </c>
      <c r="I1497" s="20">
        <v>1.1047</v>
      </c>
      <c r="J1497" s="20">
        <v>-0.72599999999999998</v>
      </c>
      <c r="K1497" s="20">
        <v>1.4550000000000001</v>
      </c>
      <c r="L1497" s="20">
        <v>1.2288000000000001</v>
      </c>
      <c r="M1497" s="20">
        <v>-0.69699999999999995</v>
      </c>
      <c r="N1497" s="20">
        <v>1.7278899999999999</v>
      </c>
      <c r="O1497" s="20">
        <v>1.3252999999999999</v>
      </c>
      <c r="P1497" s="20">
        <v>-0.74399999999999999</v>
      </c>
      <c r="Q1497" s="20">
        <v>-0.159</v>
      </c>
      <c r="R1497" s="20">
        <v>-0.35399999999999998</v>
      </c>
      <c r="S1497" s="20">
        <v>1.4513</v>
      </c>
      <c r="T1497" s="20">
        <v>-0.63700000000000001</v>
      </c>
      <c r="U1497" s="20">
        <v>1.7402</v>
      </c>
      <c r="V1497" s="20">
        <v>-0.33</v>
      </c>
      <c r="W1497" s="20">
        <v>1.9769000000000001</v>
      </c>
      <c r="X1497" s="20">
        <v>-8.6999999999999994E-2</v>
      </c>
      <c r="Y1497" s="20">
        <v>2.1570999999999998</v>
      </c>
      <c r="Z1497" s="20">
        <v>0.376</v>
      </c>
      <c r="AA1497" s="20">
        <v>2.7553999999999998</v>
      </c>
      <c r="AB1497" s="20">
        <v>1.153</v>
      </c>
    </row>
    <row r="1498" spans="1:28">
      <c r="A1498" s="2">
        <v>42976</v>
      </c>
      <c r="B1498" s="20">
        <v>1.25</v>
      </c>
      <c r="C1498" s="20">
        <v>0.97140000000000004</v>
      </c>
      <c r="D1498" s="20">
        <v>-0.66500000000000004</v>
      </c>
      <c r="E1498" s="20">
        <v>1.23889</v>
      </c>
      <c r="F1498" s="20">
        <v>1.0076000000000001</v>
      </c>
      <c r="G1498" s="20">
        <v>-0.68100000000000005</v>
      </c>
      <c r="H1498" s="20">
        <v>1.31694</v>
      </c>
      <c r="I1498" s="20">
        <v>1.1049</v>
      </c>
      <c r="J1498" s="20">
        <v>-0.74199999999999999</v>
      </c>
      <c r="K1498" s="20">
        <v>1.45167</v>
      </c>
      <c r="L1498" s="20">
        <v>1.2158</v>
      </c>
      <c r="M1498" s="20">
        <v>-0.72499999999999998</v>
      </c>
      <c r="N1498" s="20">
        <v>1.714</v>
      </c>
      <c r="O1498" s="20">
        <v>1.3155000000000001</v>
      </c>
      <c r="P1498" s="20">
        <v>-0.71899999999999997</v>
      </c>
      <c r="Q1498" s="20">
        <v>-0.16800000000000001</v>
      </c>
      <c r="R1498" s="20">
        <v>-0.36</v>
      </c>
      <c r="S1498" s="20">
        <v>1.4215</v>
      </c>
      <c r="T1498" s="20">
        <v>-0.64800000000000002</v>
      </c>
      <c r="U1498" s="20">
        <v>1.7036</v>
      </c>
      <c r="V1498" s="20">
        <v>-0.35599999999999998</v>
      </c>
      <c r="W1498" s="20">
        <v>1.9455</v>
      </c>
      <c r="X1498" s="20">
        <v>-0.12</v>
      </c>
      <c r="Y1498" s="20">
        <v>2.1292</v>
      </c>
      <c r="Z1498" s="20">
        <v>0.34200000000000003</v>
      </c>
      <c r="AA1498" s="20">
        <v>2.7383999999999999</v>
      </c>
      <c r="AB1498" s="20">
        <v>1.101</v>
      </c>
    </row>
    <row r="1499" spans="1:28">
      <c r="A1499" s="2">
        <v>42977</v>
      </c>
      <c r="B1499" s="20">
        <v>1.25</v>
      </c>
      <c r="C1499" s="20">
        <v>0.93340000000000001</v>
      </c>
      <c r="D1499" s="20">
        <v>-0.69</v>
      </c>
      <c r="E1499" s="20">
        <v>1.23722</v>
      </c>
      <c r="F1499" s="20">
        <v>1.0101</v>
      </c>
      <c r="G1499" s="20">
        <v>-0.70899999999999996</v>
      </c>
      <c r="H1499" s="20">
        <v>1.3161100000000001</v>
      </c>
      <c r="I1499" s="20">
        <v>1.0959000000000001</v>
      </c>
      <c r="J1499" s="20">
        <v>-0.74</v>
      </c>
      <c r="K1499" s="20">
        <v>1.45333</v>
      </c>
      <c r="L1499" s="20">
        <v>1.2183999999999999</v>
      </c>
      <c r="M1499" s="20">
        <v>-0.72699999999999998</v>
      </c>
      <c r="N1499" s="20">
        <v>1.7117800000000001</v>
      </c>
      <c r="O1499" s="20">
        <v>1.3254999999999999</v>
      </c>
      <c r="P1499" s="20">
        <v>-0.72199999999999998</v>
      </c>
      <c r="Q1499" s="20">
        <v>-0.16700000000000001</v>
      </c>
      <c r="R1499" s="20">
        <v>-0.35799999999999998</v>
      </c>
      <c r="S1499" s="20">
        <v>1.4321999999999999</v>
      </c>
      <c r="T1499" s="20">
        <v>-0.64500000000000002</v>
      </c>
      <c r="U1499" s="20">
        <v>1.7166999999999999</v>
      </c>
      <c r="V1499" s="20">
        <v>-0.34200000000000003</v>
      </c>
      <c r="W1499" s="20">
        <v>1.9590000000000001</v>
      </c>
      <c r="X1499" s="20">
        <v>-0.107</v>
      </c>
      <c r="Y1499" s="20">
        <v>2.1309</v>
      </c>
      <c r="Z1499" s="20">
        <v>0.35899999999999999</v>
      </c>
      <c r="AA1499" s="20">
        <v>2.7377000000000002</v>
      </c>
      <c r="AB1499" s="20">
        <v>1.119</v>
      </c>
    </row>
    <row r="1500" spans="1:28">
      <c r="A1500" s="2">
        <v>42978</v>
      </c>
      <c r="B1500" s="20">
        <v>1.25</v>
      </c>
      <c r="C1500" s="20">
        <v>0.9042</v>
      </c>
      <c r="D1500" s="20">
        <v>-0.64</v>
      </c>
      <c r="E1500" s="20">
        <v>1.23167</v>
      </c>
      <c r="F1500" s="20">
        <v>0.99099999999999999</v>
      </c>
      <c r="G1500" s="20">
        <v>-0.70899999999999996</v>
      </c>
      <c r="H1500" s="20">
        <v>1.31778</v>
      </c>
      <c r="I1500" s="20">
        <v>1.0677000000000001</v>
      </c>
      <c r="J1500" s="20">
        <v>-0.73199999999999998</v>
      </c>
      <c r="K1500" s="20">
        <v>1.4538899999999999</v>
      </c>
      <c r="L1500" s="20">
        <v>1.2171000000000001</v>
      </c>
      <c r="M1500" s="20">
        <v>-0.73099999999999998</v>
      </c>
      <c r="N1500" s="20">
        <v>1.7134399999999999</v>
      </c>
      <c r="O1500" s="20">
        <v>1.3254999999999999</v>
      </c>
      <c r="P1500" s="20">
        <v>-0.72699999999999998</v>
      </c>
      <c r="Q1500" s="20">
        <v>-0.19600000000000001</v>
      </c>
      <c r="R1500" s="20">
        <v>-0.37</v>
      </c>
      <c r="S1500" s="20">
        <v>1.4267000000000001</v>
      </c>
      <c r="T1500" s="20">
        <v>-0.64500000000000002</v>
      </c>
      <c r="U1500" s="20">
        <v>1.702</v>
      </c>
      <c r="V1500" s="20">
        <v>-0.34200000000000003</v>
      </c>
      <c r="W1500" s="20">
        <v>1.9422000000000001</v>
      </c>
      <c r="X1500" s="20">
        <v>-0.106</v>
      </c>
      <c r="Y1500" s="20">
        <v>2.117</v>
      </c>
      <c r="Z1500" s="20">
        <v>0.36099999999999999</v>
      </c>
      <c r="AA1500" s="20">
        <v>2.7262</v>
      </c>
      <c r="AB1500" s="20">
        <v>1.119</v>
      </c>
    </row>
    <row r="1501" spans="1:28">
      <c r="A1501" s="2">
        <v>42979</v>
      </c>
      <c r="B1501" s="20">
        <v>1.25</v>
      </c>
      <c r="C1501" s="20">
        <v>0.94220000000000004</v>
      </c>
      <c r="D1501" s="20">
        <v>-0.63</v>
      </c>
      <c r="E1501" s="20">
        <v>1.2305600000000001</v>
      </c>
      <c r="F1501" s="20">
        <v>0.99980000000000002</v>
      </c>
      <c r="G1501" s="20">
        <v>-0.68899999999999995</v>
      </c>
      <c r="H1501" s="20">
        <v>1.3161100000000001</v>
      </c>
      <c r="I1501" s="20">
        <v>1.0815999999999999</v>
      </c>
      <c r="J1501" s="20">
        <v>-0.74199999999999999</v>
      </c>
      <c r="K1501" s="20">
        <v>1.45333</v>
      </c>
      <c r="L1501" s="20">
        <v>1.2221</v>
      </c>
      <c r="M1501" s="20">
        <v>-0.72599999999999998</v>
      </c>
      <c r="N1501" s="20">
        <v>1.7117800000000001</v>
      </c>
      <c r="O1501" s="20">
        <v>1.3420000000000001</v>
      </c>
      <c r="P1501" s="20">
        <v>-0.72599999999999998</v>
      </c>
      <c r="Q1501" s="20">
        <v>-0.19400000000000001</v>
      </c>
      <c r="R1501" s="20">
        <v>-0.378</v>
      </c>
      <c r="S1501" s="20">
        <v>1.4591000000000001</v>
      </c>
      <c r="T1501" s="20">
        <v>-0.64200000000000002</v>
      </c>
      <c r="U1501" s="20">
        <v>1.7383</v>
      </c>
      <c r="V1501" s="20">
        <v>-0.33200000000000002</v>
      </c>
      <c r="W1501" s="20">
        <v>1.9929000000000001</v>
      </c>
      <c r="X1501" s="20">
        <v>-9.2999999999999999E-2</v>
      </c>
      <c r="Y1501" s="20">
        <v>2.1657000000000002</v>
      </c>
      <c r="Z1501" s="20">
        <v>0.379</v>
      </c>
      <c r="AA1501" s="20">
        <v>2.7770000000000001</v>
      </c>
      <c r="AB1501" s="20">
        <v>1.163</v>
      </c>
    </row>
    <row r="1502" spans="1:28">
      <c r="A1502" s="2">
        <v>42982</v>
      </c>
      <c r="B1502" s="20">
        <v>1.25</v>
      </c>
      <c r="C1502" s="20">
        <v>0.94220000000000004</v>
      </c>
      <c r="D1502" s="20">
        <v>-0.61699999999999999</v>
      </c>
      <c r="E1502" s="20">
        <v>1.23167</v>
      </c>
      <c r="F1502" s="20">
        <v>0.99980000000000002</v>
      </c>
      <c r="G1502" s="20">
        <v>-0.71899999999999997</v>
      </c>
      <c r="H1502" s="20">
        <v>1.3161100000000001</v>
      </c>
      <c r="I1502" s="20">
        <v>1.0815999999999999</v>
      </c>
      <c r="J1502" s="20">
        <v>-0.74099999999999999</v>
      </c>
      <c r="K1502" s="20">
        <v>1.4538899999999999</v>
      </c>
      <c r="L1502" s="20">
        <v>1.2221</v>
      </c>
      <c r="M1502" s="20">
        <v>-0.73299999999999998</v>
      </c>
      <c r="N1502" s="20">
        <v>1.71289</v>
      </c>
      <c r="O1502" s="20">
        <v>1.3420000000000001</v>
      </c>
      <c r="P1502" s="20">
        <v>-0.73399999999999999</v>
      </c>
      <c r="Q1502" s="20">
        <v>-0.19500000000000001</v>
      </c>
      <c r="R1502" s="20">
        <v>-0.371</v>
      </c>
      <c r="S1502" s="20">
        <v>1.4591000000000001</v>
      </c>
      <c r="T1502" s="20">
        <v>-0.65400000000000003</v>
      </c>
      <c r="U1502" s="20">
        <v>1.7383</v>
      </c>
      <c r="V1502" s="20">
        <v>-0.34699999999999998</v>
      </c>
      <c r="W1502" s="20">
        <v>1.9929000000000001</v>
      </c>
      <c r="X1502" s="20">
        <v>-0.107</v>
      </c>
      <c r="Y1502" s="20">
        <v>2.1657000000000002</v>
      </c>
      <c r="Z1502" s="20">
        <v>0.36599999999999999</v>
      </c>
      <c r="AA1502" s="20">
        <v>2.7770000000000001</v>
      </c>
      <c r="AB1502" s="20">
        <v>1.159</v>
      </c>
    </row>
    <row r="1503" spans="1:28">
      <c r="A1503" s="2">
        <v>42983</v>
      </c>
      <c r="B1503" s="20">
        <v>1.25</v>
      </c>
      <c r="C1503" s="20">
        <v>0.98280000000000001</v>
      </c>
      <c r="D1503" s="20">
        <v>-0.66</v>
      </c>
      <c r="E1503" s="20">
        <v>1.2311099999999999</v>
      </c>
      <c r="F1503" s="20">
        <v>0.99970000000000003</v>
      </c>
      <c r="G1503" s="20">
        <v>-0.69299999999999995</v>
      </c>
      <c r="H1503" s="20">
        <v>1.3172200000000001</v>
      </c>
      <c r="I1503" s="20">
        <v>1.0983000000000001</v>
      </c>
      <c r="J1503" s="20">
        <v>-0.76200000000000001</v>
      </c>
      <c r="K1503" s="20">
        <v>1.4550000000000001</v>
      </c>
      <c r="L1503" s="20">
        <v>1.2092000000000001</v>
      </c>
      <c r="M1503" s="20">
        <v>-0.752</v>
      </c>
      <c r="N1503" s="20">
        <v>1.7145600000000001</v>
      </c>
      <c r="O1503" s="20">
        <v>1.29</v>
      </c>
      <c r="P1503" s="20">
        <v>-0.75</v>
      </c>
      <c r="Q1503" s="20">
        <v>-0.219</v>
      </c>
      <c r="R1503" s="20">
        <v>-0.36399999999999999</v>
      </c>
      <c r="S1503" s="20">
        <v>1.3883000000000001</v>
      </c>
      <c r="T1503" s="20">
        <v>-0.67200000000000004</v>
      </c>
      <c r="U1503" s="20">
        <v>1.6414</v>
      </c>
      <c r="V1503" s="20">
        <v>-0.36599999999999999</v>
      </c>
      <c r="W1503" s="20">
        <v>1.8894</v>
      </c>
      <c r="X1503" s="20">
        <v>-0.13</v>
      </c>
      <c r="Y1503" s="20">
        <v>2.0596000000000001</v>
      </c>
      <c r="Z1503" s="20">
        <v>0.33800000000000002</v>
      </c>
      <c r="AA1503" s="20">
        <v>2.6806000000000001</v>
      </c>
      <c r="AB1503" s="20">
        <v>1.119</v>
      </c>
    </row>
    <row r="1504" spans="1:28">
      <c r="A1504" s="2">
        <v>42984</v>
      </c>
      <c r="B1504" s="20">
        <v>1.25</v>
      </c>
      <c r="C1504" s="20">
        <v>1.0236000000000001</v>
      </c>
      <c r="D1504" s="20">
        <v>-0.64800000000000002</v>
      </c>
      <c r="E1504" s="20">
        <v>1.2322200000000001</v>
      </c>
      <c r="F1504" s="20">
        <v>1.0547</v>
      </c>
      <c r="G1504" s="20">
        <v>-0.73</v>
      </c>
      <c r="H1504" s="20">
        <v>1.3172200000000001</v>
      </c>
      <c r="I1504" s="20">
        <v>1.1560999999999999</v>
      </c>
      <c r="J1504" s="20">
        <v>-0.76300000000000001</v>
      </c>
      <c r="K1504" s="20">
        <v>1.4522200000000001</v>
      </c>
      <c r="L1504" s="20">
        <v>1.2272000000000001</v>
      </c>
      <c r="M1504" s="20">
        <v>-0.73099999999999998</v>
      </c>
      <c r="N1504" s="20">
        <v>1.7078899999999999</v>
      </c>
      <c r="O1504" s="20">
        <v>1.3021</v>
      </c>
      <c r="P1504" s="20">
        <v>-0.72699999999999998</v>
      </c>
      <c r="Q1504" s="20">
        <v>-0.19800000000000001</v>
      </c>
      <c r="R1504" s="20">
        <v>-0.34300000000000003</v>
      </c>
      <c r="S1504" s="20">
        <v>1.41</v>
      </c>
      <c r="T1504" s="20">
        <v>-0.65500000000000003</v>
      </c>
      <c r="U1504" s="20">
        <v>1.6840999999999999</v>
      </c>
      <c r="V1504" s="20">
        <v>-0.35399999999999998</v>
      </c>
      <c r="W1504" s="20">
        <v>1.9327000000000001</v>
      </c>
      <c r="X1504" s="20">
        <v>-0.115</v>
      </c>
      <c r="Y1504" s="20">
        <v>2.1046</v>
      </c>
      <c r="Z1504" s="20">
        <v>0.34699999999999998</v>
      </c>
      <c r="AA1504" s="20">
        <v>2.7223999999999999</v>
      </c>
      <c r="AB1504" s="20">
        <v>1.1160000000000001</v>
      </c>
    </row>
    <row r="1505" spans="1:28">
      <c r="A1505" s="2">
        <v>42985</v>
      </c>
      <c r="B1505" s="20">
        <v>1.25</v>
      </c>
      <c r="C1505" s="20">
        <v>0.95630000000000004</v>
      </c>
      <c r="D1505" s="20">
        <v>-0.72</v>
      </c>
      <c r="E1505" s="20">
        <v>1.2349999999999999</v>
      </c>
      <c r="F1505" s="20">
        <v>1.0394000000000001</v>
      </c>
      <c r="G1505" s="20">
        <v>-0.74099999999999999</v>
      </c>
      <c r="H1505" s="20">
        <v>1.3172200000000001</v>
      </c>
      <c r="I1505" s="20">
        <v>1.1355999999999999</v>
      </c>
      <c r="J1505" s="20">
        <v>-0.76800000000000002</v>
      </c>
      <c r="K1505" s="20">
        <v>1.45167</v>
      </c>
      <c r="L1505" s="20">
        <v>1.2000999999999999</v>
      </c>
      <c r="M1505" s="20">
        <v>-0.754</v>
      </c>
      <c r="N1505" s="20">
        <v>1.7090000000000001</v>
      </c>
      <c r="O1505" s="20">
        <v>1.262</v>
      </c>
      <c r="P1505" s="20">
        <v>-0.75800000000000001</v>
      </c>
      <c r="Q1505" s="20">
        <v>-0.251</v>
      </c>
      <c r="R1505" s="20">
        <v>-0.372</v>
      </c>
      <c r="S1505" s="20">
        <v>1.3691</v>
      </c>
      <c r="T1505" s="20">
        <v>-0.68400000000000005</v>
      </c>
      <c r="U1505" s="20">
        <v>1.625</v>
      </c>
      <c r="V1505" s="20">
        <v>-0.38800000000000001</v>
      </c>
      <c r="W1505" s="20">
        <v>1.8677999999999999</v>
      </c>
      <c r="X1505" s="20">
        <v>-0.152</v>
      </c>
      <c r="Y1505" s="20">
        <v>2.0387</v>
      </c>
      <c r="Z1505" s="20">
        <v>0.307</v>
      </c>
      <c r="AA1505" s="20">
        <v>2.6572</v>
      </c>
      <c r="AB1505" s="20">
        <v>1.0920000000000001</v>
      </c>
    </row>
    <row r="1506" spans="1:28">
      <c r="A1506" s="2">
        <v>42986</v>
      </c>
      <c r="B1506" s="20">
        <v>1.25</v>
      </c>
      <c r="C1506" s="20">
        <v>0.92320000000000002</v>
      </c>
      <c r="D1506" s="20">
        <v>-0.35699999999999998</v>
      </c>
      <c r="E1506" s="20">
        <v>1.23611</v>
      </c>
      <c r="F1506" s="20">
        <v>1.0367</v>
      </c>
      <c r="G1506" s="20">
        <v>-0.73599999999999999</v>
      </c>
      <c r="H1506" s="20">
        <v>1.31033</v>
      </c>
      <c r="I1506" s="20">
        <v>1.1355</v>
      </c>
      <c r="J1506" s="20">
        <v>-0.76800000000000002</v>
      </c>
      <c r="K1506" s="20">
        <v>1.44767</v>
      </c>
      <c r="L1506" s="20">
        <v>1.1975</v>
      </c>
      <c r="M1506" s="20">
        <v>-0.76600000000000001</v>
      </c>
      <c r="N1506" s="20">
        <v>1.6951100000000001</v>
      </c>
      <c r="O1506" s="20">
        <v>1.262</v>
      </c>
      <c r="P1506" s="20">
        <v>-0.75900000000000001</v>
      </c>
      <c r="Q1506" s="20">
        <v>-0.23300000000000001</v>
      </c>
      <c r="R1506" s="20">
        <v>-0.34100000000000003</v>
      </c>
      <c r="S1506" s="20">
        <v>1.3687</v>
      </c>
      <c r="T1506" s="20">
        <v>-0.68200000000000005</v>
      </c>
      <c r="U1506" s="20">
        <v>1.6332</v>
      </c>
      <c r="V1506" s="20">
        <v>-0.38300000000000001</v>
      </c>
      <c r="W1506" s="20">
        <v>1.8797999999999999</v>
      </c>
      <c r="X1506" s="20">
        <v>-0.14499999999999999</v>
      </c>
      <c r="Y1506" s="20">
        <v>2.0507</v>
      </c>
      <c r="Z1506" s="20">
        <v>0.312</v>
      </c>
      <c r="AA1506" s="20">
        <v>2.6692</v>
      </c>
      <c r="AB1506" s="20">
        <v>1.109</v>
      </c>
    </row>
    <row r="1507" spans="1:28">
      <c r="A1507" s="2">
        <v>42989</v>
      </c>
      <c r="B1507" s="20">
        <v>1.25</v>
      </c>
      <c r="C1507" s="20">
        <v>0.94469999999999998</v>
      </c>
      <c r="D1507" s="20">
        <v>-0.68100000000000005</v>
      </c>
      <c r="E1507" s="20">
        <v>1.23611</v>
      </c>
      <c r="F1507" s="20">
        <v>1.0341</v>
      </c>
      <c r="G1507" s="20">
        <v>-0.69099999999999995</v>
      </c>
      <c r="H1507" s="20">
        <v>1.31667</v>
      </c>
      <c r="I1507" s="20">
        <v>1.1456999999999999</v>
      </c>
      <c r="J1507" s="20">
        <v>-0.76900000000000002</v>
      </c>
      <c r="K1507" s="20">
        <v>1.44933</v>
      </c>
      <c r="L1507" s="20">
        <v>1.2244999999999999</v>
      </c>
      <c r="M1507" s="20">
        <v>-0.74099999999999999</v>
      </c>
      <c r="N1507" s="20">
        <v>1.6989999999999998</v>
      </c>
      <c r="O1507" s="20">
        <v>1.3186</v>
      </c>
      <c r="P1507" s="20">
        <v>-0.751</v>
      </c>
      <c r="Q1507" s="20">
        <v>-0.23100000000000001</v>
      </c>
      <c r="R1507" s="20">
        <v>-0.33</v>
      </c>
      <c r="S1507" s="20">
        <v>1.4341999999999999</v>
      </c>
      <c r="T1507" s="20">
        <v>-0.67300000000000004</v>
      </c>
      <c r="U1507" s="20">
        <v>1.7090000000000001</v>
      </c>
      <c r="V1507" s="20">
        <v>-0.36799999999999999</v>
      </c>
      <c r="W1507" s="20">
        <v>1.9544999999999999</v>
      </c>
      <c r="X1507" s="20">
        <v>-0.129</v>
      </c>
      <c r="Y1507" s="20">
        <v>2.1305999999999998</v>
      </c>
      <c r="Z1507" s="20">
        <v>0.33600000000000002</v>
      </c>
      <c r="AA1507" s="20">
        <v>2.7429999999999999</v>
      </c>
      <c r="AB1507" s="20">
        <v>1.1379999999999999</v>
      </c>
    </row>
    <row r="1508" spans="1:28">
      <c r="A1508" s="2">
        <v>42990</v>
      </c>
      <c r="B1508" s="20">
        <v>1.25</v>
      </c>
      <c r="C1508" s="20">
        <v>0.96120000000000005</v>
      </c>
      <c r="D1508" s="20">
        <v>-0.70599999999999996</v>
      </c>
      <c r="E1508" s="20">
        <v>1.2366699999999999</v>
      </c>
      <c r="F1508" s="20">
        <v>1.0266999999999999</v>
      </c>
      <c r="G1508" s="20">
        <v>-0.69499999999999995</v>
      </c>
      <c r="H1508" s="20">
        <v>1.31917</v>
      </c>
      <c r="I1508" s="20">
        <v>1.1522999999999999</v>
      </c>
      <c r="J1508" s="20">
        <v>-0.77600000000000002</v>
      </c>
      <c r="K1508" s="20">
        <v>1.45444</v>
      </c>
      <c r="L1508" s="20">
        <v>1.2205999999999999</v>
      </c>
      <c r="M1508" s="20">
        <v>-0.73199999999999998</v>
      </c>
      <c r="N1508" s="20">
        <v>1.70956</v>
      </c>
      <c r="O1508" s="20">
        <v>1.3348</v>
      </c>
      <c r="P1508" s="20">
        <v>-0.72699999999999998</v>
      </c>
      <c r="Q1508" s="20">
        <v>-0.20899999999999999</v>
      </c>
      <c r="R1508" s="20">
        <v>-0.313</v>
      </c>
      <c r="S1508" s="20">
        <v>1.4632000000000001</v>
      </c>
      <c r="T1508" s="20">
        <v>-0.63700000000000001</v>
      </c>
      <c r="U1508" s="20">
        <v>1.7454000000000001</v>
      </c>
      <c r="V1508" s="20">
        <v>-0.32200000000000001</v>
      </c>
      <c r="W1508" s="20">
        <v>1.9883999999999999</v>
      </c>
      <c r="X1508" s="20">
        <v>-7.3999999999999996E-2</v>
      </c>
      <c r="Y1508" s="20">
        <v>2.1671999999999998</v>
      </c>
      <c r="Z1508" s="20">
        <v>0.40100000000000002</v>
      </c>
      <c r="AA1508" s="20">
        <v>2.7715000000000001</v>
      </c>
      <c r="AB1508" s="20">
        <v>1.212</v>
      </c>
    </row>
    <row r="1509" spans="1:28">
      <c r="A1509" s="2">
        <v>42991</v>
      </c>
      <c r="B1509" s="20">
        <v>1.25</v>
      </c>
      <c r="C1509" s="20">
        <v>0.9728</v>
      </c>
      <c r="D1509" s="20">
        <v>-0.77500000000000002</v>
      </c>
      <c r="E1509" s="20">
        <v>1.23444</v>
      </c>
      <c r="F1509" s="20">
        <v>1.0343</v>
      </c>
      <c r="G1509" s="20">
        <v>-0.67800000000000005</v>
      </c>
      <c r="H1509" s="20">
        <v>1.32</v>
      </c>
      <c r="I1509" s="20">
        <v>1.1522999999999999</v>
      </c>
      <c r="J1509" s="20">
        <v>-0.76900000000000002</v>
      </c>
      <c r="K1509" s="20">
        <v>1.45583</v>
      </c>
      <c r="L1509" s="20">
        <v>1.264</v>
      </c>
      <c r="M1509" s="20">
        <v>-0.73099999999999998</v>
      </c>
      <c r="N1509" s="20">
        <v>1.7123300000000001</v>
      </c>
      <c r="O1509" s="20">
        <v>1.3471</v>
      </c>
      <c r="P1509" s="20">
        <v>-0.71799999999999997</v>
      </c>
      <c r="Q1509" s="20">
        <v>-0.19900000000000001</v>
      </c>
      <c r="R1509" s="20">
        <v>-0.32200000000000001</v>
      </c>
      <c r="S1509" s="20">
        <v>1.4792000000000001</v>
      </c>
      <c r="T1509" s="20">
        <v>-0.63200000000000001</v>
      </c>
      <c r="U1509" s="20">
        <v>1.7669999999999999</v>
      </c>
      <c r="V1509" s="20">
        <v>-0.32</v>
      </c>
      <c r="W1509" s="20">
        <v>2.0030000000000001</v>
      </c>
      <c r="X1509" s="20">
        <v>-7.1999999999999995E-2</v>
      </c>
      <c r="Y1509" s="20">
        <v>2.1882999999999999</v>
      </c>
      <c r="Z1509" s="20">
        <v>0.40100000000000002</v>
      </c>
      <c r="AA1509" s="20">
        <v>2.7862999999999998</v>
      </c>
      <c r="AB1509" s="20">
        <v>1.21</v>
      </c>
    </row>
    <row r="1510" spans="1:28">
      <c r="A1510" s="2">
        <v>42992</v>
      </c>
      <c r="B1510" s="20">
        <v>1.25</v>
      </c>
      <c r="C1510" s="20">
        <v>0.97909999999999997</v>
      </c>
      <c r="D1510" s="20">
        <v>-0.67300000000000004</v>
      </c>
      <c r="E1510" s="20">
        <v>1.23444</v>
      </c>
      <c r="F1510" s="20">
        <v>1.0431999999999999</v>
      </c>
      <c r="G1510" s="20">
        <v>-0.67700000000000005</v>
      </c>
      <c r="H1510" s="20">
        <v>1.32111</v>
      </c>
      <c r="I1510" s="20">
        <v>1.1625000000000001</v>
      </c>
      <c r="J1510" s="20">
        <v>-0.76400000000000001</v>
      </c>
      <c r="K1510" s="20">
        <v>1.45861</v>
      </c>
      <c r="L1510" s="20">
        <v>1.2768999999999999</v>
      </c>
      <c r="M1510" s="20">
        <v>-0.72499999999999998</v>
      </c>
      <c r="N1510" s="20">
        <v>1.71956</v>
      </c>
      <c r="O1510" s="20">
        <v>1.3614999999999999</v>
      </c>
      <c r="P1510" s="20">
        <v>-0.71499999999999997</v>
      </c>
      <c r="Q1510" s="20">
        <v>-0.19700000000000001</v>
      </c>
      <c r="R1510" s="20">
        <v>-0.312</v>
      </c>
      <c r="S1510" s="20">
        <v>1.498</v>
      </c>
      <c r="T1510" s="20">
        <v>-0.625</v>
      </c>
      <c r="U1510" s="20">
        <v>1.7770000000000001</v>
      </c>
      <c r="V1510" s="20">
        <v>-0.308</v>
      </c>
      <c r="W1510" s="20">
        <v>2.0055000000000001</v>
      </c>
      <c r="X1510" s="20">
        <v>-5.8999999999999997E-2</v>
      </c>
      <c r="Y1510" s="20">
        <v>2.1846999999999999</v>
      </c>
      <c r="Z1510" s="20">
        <v>0.41299999999999998</v>
      </c>
      <c r="AA1510" s="20">
        <v>2.7669000000000001</v>
      </c>
      <c r="AB1510" s="20">
        <v>1.2210000000000001</v>
      </c>
    </row>
    <row r="1511" spans="1:28">
      <c r="A1511" s="2">
        <v>42993</v>
      </c>
      <c r="B1511" s="20">
        <v>1.25</v>
      </c>
      <c r="C1511" s="20">
        <v>0.95489999999999997</v>
      </c>
      <c r="D1511" s="20">
        <v>-0.70299999999999996</v>
      </c>
      <c r="E1511" s="20">
        <v>1.23722</v>
      </c>
      <c r="F1511" s="20">
        <v>1.0265</v>
      </c>
      <c r="G1511" s="20">
        <v>-0.68500000000000005</v>
      </c>
      <c r="H1511" s="20">
        <v>1.32389</v>
      </c>
      <c r="I1511" s="20">
        <v>1.1675</v>
      </c>
      <c r="J1511" s="20">
        <v>-0.76800000000000002</v>
      </c>
      <c r="K1511" s="20">
        <v>1.4711099999999999</v>
      </c>
      <c r="L1511" s="20">
        <v>1.2897000000000001</v>
      </c>
      <c r="M1511" s="20">
        <v>-0.71399999999999997</v>
      </c>
      <c r="N1511" s="20">
        <v>1.7320600000000002</v>
      </c>
      <c r="O1511" s="20">
        <v>1.3803000000000001</v>
      </c>
      <c r="P1511" s="20">
        <v>-0.7</v>
      </c>
      <c r="Q1511" s="20">
        <v>-0.2</v>
      </c>
      <c r="R1511" s="20">
        <v>-0.308</v>
      </c>
      <c r="S1511" s="20">
        <v>1.5251000000000001</v>
      </c>
      <c r="T1511" s="20">
        <v>-0.60299999999999998</v>
      </c>
      <c r="U1511" s="20">
        <v>1.8054999999999999</v>
      </c>
      <c r="V1511" s="20">
        <v>-0.27700000000000002</v>
      </c>
      <c r="W1511" s="20">
        <v>2.0324</v>
      </c>
      <c r="X1511" s="20">
        <v>-3.3000000000000002E-2</v>
      </c>
      <c r="Y1511" s="20">
        <v>2.2023000000000001</v>
      </c>
      <c r="Z1511" s="20">
        <v>0.433</v>
      </c>
      <c r="AA1511" s="20">
        <v>2.77</v>
      </c>
      <c r="AB1511" s="20">
        <v>1.2270000000000001</v>
      </c>
    </row>
    <row r="1512" spans="1:28">
      <c r="A1512" s="2">
        <v>42996</v>
      </c>
      <c r="B1512" s="20">
        <v>1.25</v>
      </c>
      <c r="C1512" s="20">
        <v>0.9143</v>
      </c>
      <c r="D1512" s="20">
        <v>-0.66800000000000004</v>
      </c>
      <c r="E1512" s="20">
        <v>1.23611</v>
      </c>
      <c r="F1512" s="20">
        <v>1.0125</v>
      </c>
      <c r="G1512" s="20">
        <v>-0.66700000000000004</v>
      </c>
      <c r="H1512" s="20">
        <v>1.325</v>
      </c>
      <c r="I1512" s="20">
        <v>1.1675</v>
      </c>
      <c r="J1512" s="20">
        <v>-0.77200000000000002</v>
      </c>
      <c r="K1512" s="20">
        <v>1.47444</v>
      </c>
      <c r="L1512" s="20">
        <v>1.2948</v>
      </c>
      <c r="M1512" s="20">
        <v>-0.71099999999999997</v>
      </c>
      <c r="N1512" s="20">
        <v>1.73983</v>
      </c>
      <c r="O1512" s="20">
        <v>1.3947000000000001</v>
      </c>
      <c r="P1512" s="20">
        <v>-0.69099999999999995</v>
      </c>
      <c r="Q1512" s="20">
        <v>-0.21199999999999999</v>
      </c>
      <c r="R1512" s="20">
        <v>-0.317</v>
      </c>
      <c r="S1512" s="20">
        <v>1.5413999999999999</v>
      </c>
      <c r="T1512" s="20">
        <v>-0.59299999999999997</v>
      </c>
      <c r="U1512" s="20">
        <v>1.8256000000000001</v>
      </c>
      <c r="V1512" s="20">
        <v>-0.26400000000000001</v>
      </c>
      <c r="W1512" s="20">
        <v>2.0592000000000001</v>
      </c>
      <c r="X1512" s="20">
        <v>-1.4E-2</v>
      </c>
      <c r="Y1512" s="20">
        <v>2.2286999999999999</v>
      </c>
      <c r="Z1512" s="20">
        <v>0.45500000000000002</v>
      </c>
      <c r="AA1512" s="20">
        <v>2.7987000000000002</v>
      </c>
      <c r="AB1512" s="20">
        <v>1.256</v>
      </c>
    </row>
    <row r="1513" spans="1:28">
      <c r="A1513" s="2">
        <v>42997</v>
      </c>
      <c r="B1513" s="20">
        <v>1.25</v>
      </c>
      <c r="C1513" s="20">
        <v>0.94089999999999996</v>
      </c>
      <c r="D1513" s="20">
        <v>-0.72</v>
      </c>
      <c r="E1513" s="20">
        <v>1.23722</v>
      </c>
      <c r="F1513" s="20">
        <v>1.0266999999999999</v>
      </c>
      <c r="G1513" s="20">
        <v>-0.65800000000000003</v>
      </c>
      <c r="H1513" s="20">
        <v>1.3261099999999999</v>
      </c>
      <c r="I1513" s="20">
        <v>1.1830000000000001</v>
      </c>
      <c r="J1513" s="20">
        <v>-0.77400000000000002</v>
      </c>
      <c r="K1513" s="20">
        <v>1.47861</v>
      </c>
      <c r="L1513" s="20">
        <v>1.2922</v>
      </c>
      <c r="M1513" s="20">
        <v>-0.70599999999999996</v>
      </c>
      <c r="N1513" s="20">
        <v>1.7442800000000001</v>
      </c>
      <c r="O1513" s="20">
        <v>1.4011</v>
      </c>
      <c r="P1513" s="20">
        <v>-0.68600000000000005</v>
      </c>
      <c r="Q1513" s="20">
        <v>-0.22900000000000001</v>
      </c>
      <c r="R1513" s="20">
        <v>-0.33500000000000002</v>
      </c>
      <c r="S1513" s="20">
        <v>1.5443</v>
      </c>
      <c r="T1513" s="20">
        <v>-0.59299999999999997</v>
      </c>
      <c r="U1513" s="20">
        <v>1.8340999999999998</v>
      </c>
      <c r="V1513" s="20">
        <v>-0.27100000000000002</v>
      </c>
      <c r="W1513" s="20">
        <v>2.0714999999999999</v>
      </c>
      <c r="X1513" s="20">
        <v>-1.6E-2</v>
      </c>
      <c r="Y1513" s="20">
        <v>2.2446000000000002</v>
      </c>
      <c r="Z1513" s="20">
        <v>0.45200000000000001</v>
      </c>
      <c r="AA1513" s="20">
        <v>2.8167</v>
      </c>
      <c r="AB1513" s="20">
        <v>1.256</v>
      </c>
    </row>
    <row r="1514" spans="1:28">
      <c r="A1514" s="2">
        <v>42998</v>
      </c>
      <c r="B1514" s="20">
        <v>1.25</v>
      </c>
      <c r="C1514" s="20">
        <v>0.97789999999999999</v>
      </c>
      <c r="D1514" s="20">
        <v>-0.70099999999999996</v>
      </c>
      <c r="E1514" s="20">
        <v>1.23556</v>
      </c>
      <c r="F1514" s="20">
        <v>1.0279</v>
      </c>
      <c r="G1514" s="20">
        <v>-0.67900000000000005</v>
      </c>
      <c r="H1514" s="20">
        <v>1.3230599999999999</v>
      </c>
      <c r="I1514" s="20">
        <v>1.1881999999999999</v>
      </c>
      <c r="J1514" s="20">
        <v>-0.77500000000000002</v>
      </c>
      <c r="K1514" s="20">
        <v>1.48</v>
      </c>
      <c r="L1514" s="20">
        <v>1.2948</v>
      </c>
      <c r="M1514" s="20">
        <v>-0.70499999999999996</v>
      </c>
      <c r="N1514" s="20">
        <v>1.74733</v>
      </c>
      <c r="O1514" s="20">
        <v>1.4381999999999999</v>
      </c>
      <c r="P1514" s="20">
        <v>-0.68799999999999994</v>
      </c>
      <c r="Q1514" s="20">
        <v>-0.22700000000000001</v>
      </c>
      <c r="R1514" s="20">
        <v>-0.33</v>
      </c>
      <c r="S1514" s="20">
        <v>1.5876000000000001</v>
      </c>
      <c r="T1514" s="20">
        <v>-0.59599999999999997</v>
      </c>
      <c r="U1514" s="20">
        <v>1.8742999999999999</v>
      </c>
      <c r="V1514" s="20">
        <v>-0.27500000000000002</v>
      </c>
      <c r="W1514" s="20">
        <v>2.1034000000000002</v>
      </c>
      <c r="X1514" s="20">
        <v>-2.4E-2</v>
      </c>
      <c r="Y1514" s="20">
        <v>2.2675999999999998</v>
      </c>
      <c r="Z1514" s="20">
        <v>0.443</v>
      </c>
      <c r="AA1514" s="20">
        <v>2.8081</v>
      </c>
      <c r="AB1514" s="20">
        <v>1.232</v>
      </c>
    </row>
    <row r="1515" spans="1:28">
      <c r="A1515" s="2">
        <v>42999</v>
      </c>
      <c r="B1515" s="20">
        <v>1.25</v>
      </c>
      <c r="C1515" s="20">
        <v>0.97660000000000002</v>
      </c>
      <c r="D1515" s="20">
        <v>-0.72</v>
      </c>
      <c r="E1515" s="20">
        <v>1.23722</v>
      </c>
      <c r="F1515" s="20">
        <v>1.0279</v>
      </c>
      <c r="G1515" s="20">
        <v>-0.67300000000000004</v>
      </c>
      <c r="H1515" s="20">
        <v>1.32833</v>
      </c>
      <c r="I1515" s="20">
        <v>1.1830000000000001</v>
      </c>
      <c r="J1515" s="20">
        <v>-0.77300000000000002</v>
      </c>
      <c r="K1515" s="20">
        <v>1.4910000000000001</v>
      </c>
      <c r="L1515" s="20">
        <v>1.2999000000000001</v>
      </c>
      <c r="M1515" s="20">
        <v>-0.70499999999999996</v>
      </c>
      <c r="N1515" s="20">
        <v>1.7676099999999999</v>
      </c>
      <c r="O1515" s="20">
        <v>1.4384999999999999</v>
      </c>
      <c r="P1515" s="20">
        <v>-0.67800000000000005</v>
      </c>
      <c r="Q1515" s="20">
        <v>-0.22700000000000001</v>
      </c>
      <c r="R1515" s="20">
        <v>-0.32</v>
      </c>
      <c r="S1515" s="20">
        <v>1.5958999999999999</v>
      </c>
      <c r="T1515" s="20">
        <v>-0.58099999999999996</v>
      </c>
      <c r="U1515" s="20">
        <v>1.8862000000000001</v>
      </c>
      <c r="V1515" s="20">
        <v>-0.25600000000000001</v>
      </c>
      <c r="W1515" s="20">
        <v>2.1158000000000001</v>
      </c>
      <c r="X1515" s="20">
        <v>-7.0000000000000001E-3</v>
      </c>
      <c r="Y1515" s="20">
        <v>2.2765</v>
      </c>
      <c r="Z1515" s="20">
        <v>0.45500000000000002</v>
      </c>
      <c r="AA1515" s="20">
        <v>2.8050000000000002</v>
      </c>
      <c r="AB1515" s="20">
        <v>1.282</v>
      </c>
    </row>
    <row r="1516" spans="1:28">
      <c r="A1516" s="2">
        <v>43000</v>
      </c>
      <c r="B1516" s="20">
        <v>1.25</v>
      </c>
      <c r="C1516" s="20">
        <v>0.95109999999999995</v>
      </c>
      <c r="D1516" s="20">
        <v>-0.67200000000000004</v>
      </c>
      <c r="E1516" s="20">
        <v>1.2383299999999999</v>
      </c>
      <c r="F1516" s="20">
        <v>1.0202</v>
      </c>
      <c r="G1516" s="20">
        <v>-0.67300000000000004</v>
      </c>
      <c r="H1516" s="20">
        <v>1.32944</v>
      </c>
      <c r="I1516" s="20">
        <v>1.1778</v>
      </c>
      <c r="J1516" s="20">
        <v>-0.77600000000000002</v>
      </c>
      <c r="K1516" s="20">
        <v>1.4968300000000001</v>
      </c>
      <c r="L1516" s="20">
        <v>1.2946</v>
      </c>
      <c r="M1516" s="20">
        <v>-0.69499999999999995</v>
      </c>
      <c r="N1516" s="20">
        <v>1.77539</v>
      </c>
      <c r="O1516" s="20">
        <v>1.431</v>
      </c>
      <c r="P1516" s="20">
        <v>-0.68200000000000005</v>
      </c>
      <c r="Q1516" s="20">
        <v>-0.23300000000000001</v>
      </c>
      <c r="R1516" s="20">
        <v>-0.33300000000000002</v>
      </c>
      <c r="S1516" s="20">
        <v>1.5748</v>
      </c>
      <c r="T1516" s="20">
        <v>-0.58499999999999996</v>
      </c>
      <c r="U1516" s="20">
        <v>1.8614000000000002</v>
      </c>
      <c r="V1516" s="20">
        <v>-0.25800000000000001</v>
      </c>
      <c r="W1516" s="20">
        <v>2.0865999999999998</v>
      </c>
      <c r="X1516" s="20">
        <v>-1.2E-2</v>
      </c>
      <c r="Y1516" s="20">
        <v>2.2499000000000002</v>
      </c>
      <c r="Z1516" s="20">
        <v>0.44700000000000001</v>
      </c>
      <c r="AA1516" s="20">
        <v>2.7801</v>
      </c>
      <c r="AB1516" s="20">
        <v>1.2749999999999999</v>
      </c>
    </row>
    <row r="1517" spans="1:28">
      <c r="A1517" s="2">
        <v>43003</v>
      </c>
      <c r="B1517" s="20">
        <v>1.25</v>
      </c>
      <c r="C1517" s="20">
        <v>0.93840000000000001</v>
      </c>
      <c r="D1517" s="20">
        <v>-0.69399999999999995</v>
      </c>
      <c r="E1517" s="20">
        <v>1.2366699999999999</v>
      </c>
      <c r="F1517" s="20">
        <v>1.0074000000000001</v>
      </c>
      <c r="G1517" s="20">
        <v>-0.67700000000000005</v>
      </c>
      <c r="H1517" s="20">
        <v>1.32972</v>
      </c>
      <c r="I1517" s="20">
        <v>1.1802999999999999</v>
      </c>
      <c r="J1517" s="20">
        <v>-0.77</v>
      </c>
      <c r="K1517" s="20">
        <v>1.4971099999999999</v>
      </c>
      <c r="L1517" s="20">
        <v>1.2843</v>
      </c>
      <c r="M1517" s="20">
        <v>-0.73699999999999999</v>
      </c>
      <c r="N1517" s="20">
        <v>1.7748300000000001</v>
      </c>
      <c r="O1517" s="20">
        <v>1.423</v>
      </c>
      <c r="P1517" s="20">
        <v>-0.71099999999999997</v>
      </c>
      <c r="Q1517" s="20">
        <v>-0.23499999999999999</v>
      </c>
      <c r="R1517" s="20">
        <v>-0.32700000000000001</v>
      </c>
      <c r="S1517" s="20">
        <v>1.5587</v>
      </c>
      <c r="T1517" s="20">
        <v>-0.622</v>
      </c>
      <c r="U1517" s="20">
        <v>1.8364</v>
      </c>
      <c r="V1517" s="20">
        <v>-0.30599999999999999</v>
      </c>
      <c r="W1517" s="20">
        <v>2.0596999999999999</v>
      </c>
      <c r="X1517" s="20">
        <v>-6.0999999999999999E-2</v>
      </c>
      <c r="Y1517" s="20">
        <v>2.2198000000000002</v>
      </c>
      <c r="Z1517" s="20">
        <v>0.4</v>
      </c>
      <c r="AA1517" s="20">
        <v>2.7614999999999998</v>
      </c>
      <c r="AB1517" s="20">
        <v>1.2410000000000001</v>
      </c>
    </row>
    <row r="1518" spans="1:28">
      <c r="A1518" s="2">
        <v>43004</v>
      </c>
      <c r="B1518" s="20">
        <v>1.25</v>
      </c>
      <c r="C1518" s="20">
        <v>0.94089999999999996</v>
      </c>
      <c r="D1518" s="20">
        <v>-0.69199999999999995</v>
      </c>
      <c r="E1518" s="20">
        <v>1.23444</v>
      </c>
      <c r="F1518" s="20">
        <v>1.0496000000000001</v>
      </c>
      <c r="G1518" s="20">
        <v>-0.68600000000000005</v>
      </c>
      <c r="H1518" s="20">
        <v>1.33083</v>
      </c>
      <c r="I1518" s="20">
        <v>1.1767000000000001</v>
      </c>
      <c r="J1518" s="20">
        <v>-0.76900000000000002</v>
      </c>
      <c r="K1518" s="20">
        <v>1.4971099999999999</v>
      </c>
      <c r="L1518" s="20">
        <v>1.292</v>
      </c>
      <c r="M1518" s="20">
        <v>-0.73299999999999998</v>
      </c>
      <c r="N1518" s="20">
        <v>1.7756699999999999</v>
      </c>
      <c r="O1518" s="20">
        <v>1.4356</v>
      </c>
      <c r="P1518" s="20">
        <v>-0.71799999999999997</v>
      </c>
      <c r="Q1518" s="20">
        <v>-0.224</v>
      </c>
      <c r="R1518" s="20">
        <v>-0.32</v>
      </c>
      <c r="S1518" s="20">
        <v>1.5697000000000001</v>
      </c>
      <c r="T1518" s="20">
        <v>-0.625</v>
      </c>
      <c r="U1518" s="20">
        <v>1.8582999999999998</v>
      </c>
      <c r="V1518" s="20">
        <v>-0.30599999999999999</v>
      </c>
      <c r="W1518" s="20">
        <v>2.0769000000000002</v>
      </c>
      <c r="X1518" s="20">
        <v>-5.7000000000000002E-2</v>
      </c>
      <c r="Y1518" s="20">
        <v>2.2357</v>
      </c>
      <c r="Z1518" s="20">
        <v>0.40799999999999997</v>
      </c>
      <c r="AA1518" s="20">
        <v>2.7739000000000003</v>
      </c>
      <c r="AB1518" s="20">
        <v>1.252</v>
      </c>
    </row>
    <row r="1519" spans="1:28">
      <c r="A1519" s="2">
        <v>43005</v>
      </c>
      <c r="B1519" s="20">
        <v>1.25</v>
      </c>
      <c r="C1519" s="20">
        <v>0.97030000000000005</v>
      </c>
      <c r="D1519" s="20">
        <v>-0.72</v>
      </c>
      <c r="E1519" s="20">
        <v>1.2349999999999999</v>
      </c>
      <c r="F1519" s="20">
        <v>1.0458000000000001</v>
      </c>
      <c r="G1519" s="20">
        <v>-0.71399999999999997</v>
      </c>
      <c r="H1519" s="20">
        <v>1.3327800000000001</v>
      </c>
      <c r="I1519" s="20">
        <v>1.1818</v>
      </c>
      <c r="J1519" s="20">
        <v>-0.76800000000000002</v>
      </c>
      <c r="K1519" s="20">
        <v>1.5038899999999999</v>
      </c>
      <c r="L1519" s="20">
        <v>1.3023</v>
      </c>
      <c r="M1519" s="20">
        <v>-0.72399999999999998</v>
      </c>
      <c r="N1519" s="20">
        <v>1.78539</v>
      </c>
      <c r="O1519" s="20">
        <v>1.4706999999999999</v>
      </c>
      <c r="P1519" s="20">
        <v>-0.70099999999999996</v>
      </c>
      <c r="Q1519" s="20">
        <v>-0.224</v>
      </c>
      <c r="R1519" s="20">
        <v>-0.33</v>
      </c>
      <c r="S1519" s="20">
        <v>1.5971</v>
      </c>
      <c r="T1519" s="20">
        <v>-0.59899999999999998</v>
      </c>
      <c r="U1519" s="20">
        <v>1.9055</v>
      </c>
      <c r="V1519" s="20">
        <v>-0.26600000000000001</v>
      </c>
      <c r="W1519" s="20">
        <v>2.1408999999999998</v>
      </c>
      <c r="X1519" s="20">
        <v>-7.0000000000000001E-3</v>
      </c>
      <c r="Y1519" s="20">
        <v>2.3102999999999998</v>
      </c>
      <c r="Z1519" s="20">
        <v>0.46800000000000003</v>
      </c>
      <c r="AA1519" s="20">
        <v>2.8624999999999998</v>
      </c>
      <c r="AB1519" s="20">
        <v>1.3089999999999999</v>
      </c>
    </row>
    <row r="1520" spans="1:28">
      <c r="A1520" s="2">
        <v>43006</v>
      </c>
      <c r="B1520" s="20">
        <v>1.25</v>
      </c>
      <c r="C1520" s="20">
        <v>0.93979999999999997</v>
      </c>
      <c r="D1520" s="20">
        <v>-0.76</v>
      </c>
      <c r="E1520" s="20">
        <v>1.2349999999999999</v>
      </c>
      <c r="F1520" s="20">
        <v>1.0469999999999999</v>
      </c>
      <c r="G1520" s="20">
        <v>-0.66400000000000003</v>
      </c>
      <c r="H1520" s="20">
        <v>1.335</v>
      </c>
      <c r="I1520" s="20">
        <v>1.1804000000000001</v>
      </c>
      <c r="J1520" s="20">
        <v>-0.77900000000000003</v>
      </c>
      <c r="K1520" s="20">
        <v>1.5094400000000001</v>
      </c>
      <c r="L1520" s="20">
        <v>1.2867999999999999</v>
      </c>
      <c r="M1520" s="20">
        <v>-0.71799999999999997</v>
      </c>
      <c r="N1520" s="20">
        <v>1.78678</v>
      </c>
      <c r="O1520" s="20">
        <v>1.4508000000000001</v>
      </c>
      <c r="P1520" s="20">
        <v>-0.69699999999999995</v>
      </c>
      <c r="Q1520" s="20">
        <v>-0.23499999999999999</v>
      </c>
      <c r="R1520" s="20">
        <v>-0.34</v>
      </c>
      <c r="S1520" s="20">
        <v>1.5701000000000001</v>
      </c>
      <c r="T1520" s="20">
        <v>-0.59599999999999997</v>
      </c>
      <c r="U1520" s="20">
        <v>1.8931</v>
      </c>
      <c r="V1520" s="20">
        <v>-0.26</v>
      </c>
      <c r="W1520" s="20">
        <v>2.1238000000000001</v>
      </c>
      <c r="X1520" s="20">
        <v>2E-3</v>
      </c>
      <c r="Y1520" s="20">
        <v>2.3085</v>
      </c>
      <c r="Z1520" s="20">
        <v>0.47899999999999998</v>
      </c>
      <c r="AA1520" s="20">
        <v>2.8712</v>
      </c>
      <c r="AB1520" s="20">
        <v>1.3220000000000001</v>
      </c>
    </row>
    <row r="1521" spans="1:28">
      <c r="A1521" s="2">
        <v>43007</v>
      </c>
      <c r="B1521" s="20">
        <v>1.25</v>
      </c>
      <c r="C1521" s="20">
        <v>0.93340000000000001</v>
      </c>
      <c r="D1521" s="20">
        <v>-0.71899999999999997</v>
      </c>
      <c r="E1521" s="20">
        <v>1.2322200000000001</v>
      </c>
      <c r="F1521" s="20">
        <v>1.0405</v>
      </c>
      <c r="G1521" s="20">
        <v>-0.69899999999999995</v>
      </c>
      <c r="H1521" s="20">
        <v>1.33389</v>
      </c>
      <c r="I1521" s="20">
        <v>1.1855</v>
      </c>
      <c r="J1521" s="20">
        <v>-0.76700000000000002</v>
      </c>
      <c r="K1521" s="20">
        <v>1.506</v>
      </c>
      <c r="L1521" s="20">
        <v>1.2892000000000001</v>
      </c>
      <c r="M1521" s="20">
        <v>-0.71699999999999997</v>
      </c>
      <c r="N1521" s="20">
        <v>1.78233</v>
      </c>
      <c r="O1521" s="20">
        <v>1.4826999999999999</v>
      </c>
      <c r="P1521" s="20">
        <v>-0.69199999999999995</v>
      </c>
      <c r="Q1521" s="20">
        <v>-0.253</v>
      </c>
      <c r="R1521" s="20">
        <v>-0.34399999999999997</v>
      </c>
      <c r="S1521" s="20">
        <v>1.6225000000000001</v>
      </c>
      <c r="T1521" s="20">
        <v>-0.59399999999999997</v>
      </c>
      <c r="U1521" s="20">
        <v>1.9359999999999999</v>
      </c>
      <c r="V1521" s="20">
        <v>-0.26700000000000002</v>
      </c>
      <c r="W1521" s="20">
        <v>2.1684999999999999</v>
      </c>
      <c r="X1521" s="20">
        <v>-0.01</v>
      </c>
      <c r="Y1521" s="20">
        <v>2.3336000000000001</v>
      </c>
      <c r="Z1521" s="20">
        <v>0.46400000000000002</v>
      </c>
      <c r="AA1521" s="20">
        <v>2.8601000000000001</v>
      </c>
      <c r="AB1521" s="20">
        <v>1.2949999999999999</v>
      </c>
    </row>
    <row r="1522" spans="1:28">
      <c r="A1522" s="2">
        <v>43010</v>
      </c>
      <c r="B1522" s="20">
        <v>1.25</v>
      </c>
      <c r="C1522" s="20">
        <v>0.92700000000000005</v>
      </c>
      <c r="D1522" s="20">
        <v>-0.77100000000000002</v>
      </c>
      <c r="E1522" s="20">
        <v>1.23333</v>
      </c>
      <c r="F1522" s="20">
        <v>1.0201</v>
      </c>
      <c r="G1522" s="20">
        <v>-0.66300000000000003</v>
      </c>
      <c r="H1522" s="20">
        <v>1.3355600000000001</v>
      </c>
      <c r="I1522" s="20">
        <v>1.1879999999999999</v>
      </c>
      <c r="J1522" s="20">
        <v>-0.77900000000000003</v>
      </c>
      <c r="K1522" s="20">
        <v>1.5093299999999998</v>
      </c>
      <c r="L1522" s="20">
        <v>1.2866</v>
      </c>
      <c r="M1522" s="20">
        <v>-0.71099999999999997</v>
      </c>
      <c r="N1522" s="20">
        <v>1.79067</v>
      </c>
      <c r="O1522" s="20">
        <v>1.4828000000000001</v>
      </c>
      <c r="P1522" s="20">
        <v>-0.70499999999999996</v>
      </c>
      <c r="Q1522" s="20">
        <v>-0.23499999999999999</v>
      </c>
      <c r="R1522" s="20">
        <v>-0.30599999999999999</v>
      </c>
      <c r="S1522" s="20">
        <v>1.6254</v>
      </c>
      <c r="T1522" s="20">
        <v>-0.60799999999999998</v>
      </c>
      <c r="U1522" s="20">
        <v>1.9344000000000001</v>
      </c>
      <c r="V1522" s="20">
        <v>-0.28199999999999997</v>
      </c>
      <c r="W1522" s="20">
        <v>2.1709999999999998</v>
      </c>
      <c r="X1522" s="20">
        <v>-2.1999999999999999E-2</v>
      </c>
      <c r="Y1522" s="20">
        <v>2.3407999999999998</v>
      </c>
      <c r="Z1522" s="20">
        <v>0.45100000000000001</v>
      </c>
      <c r="AA1522" s="20">
        <v>2.8736000000000002</v>
      </c>
      <c r="AB1522" s="20">
        <v>1.28</v>
      </c>
    </row>
    <row r="1523" spans="1:28">
      <c r="A1523" s="2">
        <v>43011</v>
      </c>
      <c r="B1523" s="20">
        <v>1.25</v>
      </c>
      <c r="C1523" s="20">
        <v>0.93459999999999999</v>
      </c>
      <c r="D1523" s="20">
        <v>-0.72</v>
      </c>
      <c r="E1523" s="20">
        <v>1.2377799999999999</v>
      </c>
      <c r="F1523" s="20">
        <v>1.0445</v>
      </c>
      <c r="G1523" s="20">
        <v>-0.66200000000000003</v>
      </c>
      <c r="H1523" s="20">
        <v>1.3425</v>
      </c>
      <c r="I1523" s="20">
        <v>1.2086999999999999</v>
      </c>
      <c r="J1523" s="20">
        <v>-0.77700000000000002</v>
      </c>
      <c r="K1523" s="20">
        <v>1.51572</v>
      </c>
      <c r="L1523" s="20">
        <v>1.2866</v>
      </c>
      <c r="M1523" s="20">
        <v>-0.72399999999999998</v>
      </c>
      <c r="N1523" s="20">
        <v>1.7987199999999999</v>
      </c>
      <c r="O1523" s="20">
        <v>1.4710000000000001</v>
      </c>
      <c r="P1523" s="20">
        <v>-0.70399999999999996</v>
      </c>
      <c r="Q1523" s="20">
        <v>-0.247</v>
      </c>
      <c r="R1523" s="20">
        <v>-0.28699999999999998</v>
      </c>
      <c r="S1523" s="20">
        <v>1.6065</v>
      </c>
      <c r="T1523" s="20">
        <v>-0.60599999999999998</v>
      </c>
      <c r="U1523" s="20">
        <v>1.9161999999999999</v>
      </c>
      <c r="V1523" s="20">
        <v>-0.27700000000000002</v>
      </c>
      <c r="W1523" s="20">
        <v>2.1516000000000002</v>
      </c>
      <c r="X1523" s="20">
        <v>-1.4999999999999999E-2</v>
      </c>
      <c r="Y1523" s="20">
        <v>2.3229000000000002</v>
      </c>
      <c r="Z1523" s="20">
        <v>0.46300000000000002</v>
      </c>
      <c r="AA1523" s="20">
        <v>2.8641000000000001</v>
      </c>
      <c r="AB1523" s="20">
        <v>1.3</v>
      </c>
    </row>
    <row r="1524" spans="1:28">
      <c r="A1524" s="2">
        <v>43012</v>
      </c>
      <c r="B1524" s="20">
        <v>1.25</v>
      </c>
      <c r="C1524" s="20">
        <v>0.98929999999999996</v>
      </c>
      <c r="D1524" s="20">
        <v>-0.72</v>
      </c>
      <c r="E1524" s="20">
        <v>1.2377799999999999</v>
      </c>
      <c r="F1524" s="20">
        <v>1.0609999999999999</v>
      </c>
      <c r="G1524" s="20">
        <v>-0.69799999999999995</v>
      </c>
      <c r="H1524" s="20">
        <v>1.34667</v>
      </c>
      <c r="I1524" s="20">
        <v>1.2086999999999999</v>
      </c>
      <c r="J1524" s="20">
        <v>-0.77100000000000002</v>
      </c>
      <c r="K1524" s="20">
        <v>1.51406</v>
      </c>
      <c r="L1524" s="20">
        <v>1.3098000000000001</v>
      </c>
      <c r="M1524" s="20">
        <v>-0.71599999999999997</v>
      </c>
      <c r="N1524" s="20">
        <v>1.79789</v>
      </c>
      <c r="O1524" s="20">
        <v>1.4711000000000001</v>
      </c>
      <c r="P1524" s="20">
        <v>-0.70399999999999996</v>
      </c>
      <c r="Q1524" s="20">
        <v>-0.24199999999999999</v>
      </c>
      <c r="R1524" s="20">
        <v>-0.27300000000000002</v>
      </c>
      <c r="S1524" s="20">
        <v>1.6067</v>
      </c>
      <c r="T1524" s="20">
        <v>-0.60499999999999998</v>
      </c>
      <c r="U1524" s="20">
        <v>1.9161999999999999</v>
      </c>
      <c r="V1524" s="20">
        <v>-0.28000000000000003</v>
      </c>
      <c r="W1524" s="20">
        <v>2.1492</v>
      </c>
      <c r="X1524" s="20">
        <v>-2.1999999999999999E-2</v>
      </c>
      <c r="Y1524" s="20">
        <v>2.3229000000000002</v>
      </c>
      <c r="Z1524" s="20">
        <v>0.45300000000000001</v>
      </c>
      <c r="AA1524" s="20">
        <v>2.8656999999999999</v>
      </c>
      <c r="AB1524" s="20">
        <v>1.2909999999999999</v>
      </c>
    </row>
    <row r="1525" spans="1:28">
      <c r="A1525" s="2">
        <v>43013</v>
      </c>
      <c r="B1525" s="20">
        <v>1.25</v>
      </c>
      <c r="C1525" s="20">
        <v>1.0006999999999999</v>
      </c>
      <c r="D1525" s="20">
        <v>-0.72</v>
      </c>
      <c r="E1525" s="20">
        <v>1.2377799999999999</v>
      </c>
      <c r="F1525" s="20">
        <v>1.0597000000000001</v>
      </c>
      <c r="G1525" s="20">
        <v>-0.69699999999999995</v>
      </c>
      <c r="H1525" s="20">
        <v>1.3486099999999999</v>
      </c>
      <c r="I1525" s="20">
        <v>1.2112000000000001</v>
      </c>
      <c r="J1525" s="20">
        <v>-0.76100000000000001</v>
      </c>
      <c r="K1525" s="20">
        <v>1.5135000000000001</v>
      </c>
      <c r="L1525" s="20">
        <v>1.333</v>
      </c>
      <c r="M1525" s="20">
        <v>-0.70899999999999996</v>
      </c>
      <c r="N1525" s="20">
        <v>1.8001100000000001</v>
      </c>
      <c r="O1525" s="20">
        <v>1.4873000000000001</v>
      </c>
      <c r="P1525" s="20">
        <v>-0.69499999999999995</v>
      </c>
      <c r="Q1525" s="20">
        <v>-0.24</v>
      </c>
      <c r="R1525" s="20">
        <v>-0.27100000000000002</v>
      </c>
      <c r="S1525" s="20">
        <v>1.6261000000000001</v>
      </c>
      <c r="T1525" s="20">
        <v>-0.59399999999999997</v>
      </c>
      <c r="U1525" s="20">
        <v>1.9443999999999999</v>
      </c>
      <c r="V1525" s="20">
        <v>-0.26600000000000001</v>
      </c>
      <c r="W1525" s="20">
        <v>2.1783000000000001</v>
      </c>
      <c r="X1525" s="20">
        <v>-1.2999999999999999E-2</v>
      </c>
      <c r="Y1525" s="20">
        <v>2.3479999999999999</v>
      </c>
      <c r="Z1525" s="20">
        <v>0.45600000000000002</v>
      </c>
      <c r="AA1525" s="20">
        <v>2.8904000000000001</v>
      </c>
      <c r="AB1525" s="20">
        <v>1.2929999999999999</v>
      </c>
    </row>
    <row r="1526" spans="1:28">
      <c r="A1526" s="2">
        <v>43014</v>
      </c>
      <c r="B1526" s="20">
        <v>1.25</v>
      </c>
      <c r="C1526" s="20">
        <v>1.0068999999999999</v>
      </c>
      <c r="D1526" s="20">
        <v>-0.72</v>
      </c>
      <c r="E1526" s="20">
        <v>1.2349999999999999</v>
      </c>
      <c r="F1526" s="20">
        <v>1.0622</v>
      </c>
      <c r="G1526" s="20">
        <v>-0.68</v>
      </c>
      <c r="H1526" s="20">
        <v>1.3502799999999999</v>
      </c>
      <c r="I1526" s="20">
        <v>1.2187999999999999</v>
      </c>
      <c r="J1526" s="20">
        <v>-0.76500000000000001</v>
      </c>
      <c r="K1526" s="20">
        <v>1.51878</v>
      </c>
      <c r="L1526" s="20">
        <v>1.3329</v>
      </c>
      <c r="M1526" s="20">
        <v>-0.72199999999999998</v>
      </c>
      <c r="N1526" s="20">
        <v>1.8045599999999999</v>
      </c>
      <c r="O1526" s="20">
        <v>1.504</v>
      </c>
      <c r="P1526" s="20">
        <v>-0.7</v>
      </c>
      <c r="Q1526" s="20">
        <v>-0.23699999999999999</v>
      </c>
      <c r="R1526" s="20">
        <v>-0.26400000000000001</v>
      </c>
      <c r="S1526" s="20">
        <v>1.6379999999999999</v>
      </c>
      <c r="T1526" s="20">
        <v>-0.59499999999999997</v>
      </c>
      <c r="U1526" s="20">
        <v>1.9560999999999999</v>
      </c>
      <c r="V1526" s="20">
        <v>-0.26400000000000001</v>
      </c>
      <c r="W1526" s="20">
        <v>2.1857000000000002</v>
      </c>
      <c r="X1526" s="20">
        <v>-0.01</v>
      </c>
      <c r="Y1526" s="20">
        <v>2.3589000000000002</v>
      </c>
      <c r="Z1526" s="20">
        <v>0.45900000000000002</v>
      </c>
      <c r="AA1526" s="20">
        <v>2.8936000000000002</v>
      </c>
      <c r="AB1526" s="20">
        <v>1.298</v>
      </c>
    </row>
    <row r="1527" spans="1:28">
      <c r="A1527" s="2">
        <v>43017</v>
      </c>
      <c r="B1527" s="20">
        <v>1.25</v>
      </c>
      <c r="C1527" s="20">
        <v>1.0068999999999999</v>
      </c>
      <c r="D1527" s="20">
        <v>-0.66800000000000004</v>
      </c>
      <c r="E1527" s="20">
        <v>1.23722</v>
      </c>
      <c r="F1527" s="20">
        <v>1.0622</v>
      </c>
      <c r="G1527" s="20">
        <v>-0.78600000000000003</v>
      </c>
      <c r="H1527" s="20">
        <v>1.35639</v>
      </c>
      <c r="I1527" s="20">
        <v>1.2187999999999999</v>
      </c>
      <c r="J1527" s="20">
        <v>-0.73499999999999999</v>
      </c>
      <c r="K1527" s="20">
        <v>1.5248900000000001</v>
      </c>
      <c r="L1527" s="20">
        <v>1.3329</v>
      </c>
      <c r="M1527" s="20">
        <v>-0.70799999999999996</v>
      </c>
      <c r="N1527" s="20">
        <v>1.8090000000000002</v>
      </c>
      <c r="O1527" s="20">
        <v>1.504</v>
      </c>
      <c r="P1527" s="20">
        <v>-0.70299999999999996</v>
      </c>
      <c r="Q1527" s="20">
        <v>-0.23499999999999999</v>
      </c>
      <c r="R1527" s="20">
        <v>-0.27600000000000002</v>
      </c>
      <c r="S1527" s="20">
        <v>1.6379999999999999</v>
      </c>
      <c r="T1527" s="20">
        <v>-0.59899999999999998</v>
      </c>
      <c r="U1527" s="20">
        <v>1.9560999999999999</v>
      </c>
      <c r="V1527" s="20">
        <v>-0.26900000000000002</v>
      </c>
      <c r="W1527" s="20">
        <v>2.1857000000000002</v>
      </c>
      <c r="X1527" s="20">
        <v>-2.1999999999999999E-2</v>
      </c>
      <c r="Y1527" s="20">
        <v>2.3589000000000002</v>
      </c>
      <c r="Z1527" s="20">
        <v>0.44400000000000001</v>
      </c>
      <c r="AA1527" s="20">
        <v>2.8936000000000002</v>
      </c>
      <c r="AB1527" s="20">
        <v>1.2810000000000001</v>
      </c>
    </row>
    <row r="1528" spans="1:28">
      <c r="A1528" s="2">
        <v>43018</v>
      </c>
      <c r="B1528" s="20">
        <v>1.25</v>
      </c>
      <c r="C1528" s="20">
        <v>1.0196000000000001</v>
      </c>
      <c r="D1528" s="20">
        <v>-0.67700000000000005</v>
      </c>
      <c r="E1528" s="20">
        <v>1.2377799999999999</v>
      </c>
      <c r="F1528" s="20">
        <v>1.0723</v>
      </c>
      <c r="G1528" s="20">
        <v>-0.79400000000000004</v>
      </c>
      <c r="H1528" s="20">
        <v>1.35667</v>
      </c>
      <c r="I1528" s="20">
        <v>1.2290000000000001</v>
      </c>
      <c r="J1528" s="20">
        <v>-0.73699999999999999</v>
      </c>
      <c r="K1528" s="20">
        <v>1.52433</v>
      </c>
      <c r="L1528" s="20">
        <v>1.3586</v>
      </c>
      <c r="M1528" s="20">
        <v>-0.71499999999999997</v>
      </c>
      <c r="N1528" s="20">
        <v>1.8067800000000001</v>
      </c>
      <c r="O1528" s="20">
        <v>1.5123</v>
      </c>
      <c r="P1528" s="20">
        <v>-0.7</v>
      </c>
      <c r="Q1528" s="20">
        <v>-0.23100000000000001</v>
      </c>
      <c r="R1528" s="20">
        <v>-0.253</v>
      </c>
      <c r="S1528" s="20">
        <v>1.6383000000000001</v>
      </c>
      <c r="T1528" s="20">
        <v>-0.59599999999999997</v>
      </c>
      <c r="U1528" s="20">
        <v>1.9595</v>
      </c>
      <c r="V1528" s="20">
        <v>-0.27100000000000002</v>
      </c>
      <c r="W1528" s="20">
        <v>2.1857000000000002</v>
      </c>
      <c r="X1528" s="20">
        <v>-2.5000000000000001E-2</v>
      </c>
      <c r="Y1528" s="20">
        <v>2.3607</v>
      </c>
      <c r="Z1528" s="20">
        <v>0.442</v>
      </c>
      <c r="AA1528" s="20">
        <v>2.8952</v>
      </c>
      <c r="AB1528" s="20">
        <v>1.278</v>
      </c>
    </row>
    <row r="1529" spans="1:28">
      <c r="A1529" s="2">
        <v>43019</v>
      </c>
      <c r="B1529" s="20">
        <v>1.25</v>
      </c>
      <c r="C1529" s="20">
        <v>1.0096000000000001</v>
      </c>
      <c r="D1529" s="20">
        <v>-0.67600000000000005</v>
      </c>
      <c r="E1529" s="20">
        <v>1.23889</v>
      </c>
      <c r="F1529" s="20">
        <v>1.0878000000000001</v>
      </c>
      <c r="G1529" s="20">
        <v>-0.79100000000000004</v>
      </c>
      <c r="H1529" s="20">
        <v>1.3586100000000001</v>
      </c>
      <c r="I1529" s="20">
        <v>1.2395</v>
      </c>
      <c r="J1529" s="20">
        <v>-0.73</v>
      </c>
      <c r="K1529" s="20">
        <v>1.5293299999999999</v>
      </c>
      <c r="L1529" s="20">
        <v>1.3985000000000001</v>
      </c>
      <c r="M1529" s="20">
        <v>-0.70899999999999996</v>
      </c>
      <c r="N1529" s="20">
        <v>1.8095599999999998</v>
      </c>
      <c r="O1529" s="20">
        <v>1.5185999999999999</v>
      </c>
      <c r="P1529" s="20">
        <v>-0.69099999999999995</v>
      </c>
      <c r="Q1529" s="20">
        <v>-0.23499999999999999</v>
      </c>
      <c r="R1529" s="20">
        <v>-0.28100000000000003</v>
      </c>
      <c r="S1529" s="20">
        <v>1.6440000000000001</v>
      </c>
      <c r="T1529" s="20">
        <v>-0.58499999999999996</v>
      </c>
      <c r="U1529" s="20">
        <v>1.9561999999999999</v>
      </c>
      <c r="V1529" s="20">
        <v>-0.255</v>
      </c>
      <c r="W1529" s="20">
        <v>2.1760000000000002</v>
      </c>
      <c r="X1529" s="20">
        <v>-4.0000000000000001E-3</v>
      </c>
      <c r="Y1529" s="20">
        <v>2.3481000000000001</v>
      </c>
      <c r="Z1529" s="20">
        <v>0.46300000000000002</v>
      </c>
      <c r="AA1529" s="20">
        <v>2.8824000000000001</v>
      </c>
      <c r="AB1529" s="20">
        <v>1.3049999999999999</v>
      </c>
    </row>
    <row r="1530" spans="1:28">
      <c r="A1530" s="2">
        <v>43020</v>
      </c>
      <c r="B1530" s="20">
        <v>1.25</v>
      </c>
      <c r="C1530" s="20">
        <v>0.94610000000000005</v>
      </c>
      <c r="D1530" s="20">
        <v>-0.57599999999999996</v>
      </c>
      <c r="E1530" s="20">
        <v>1.23889</v>
      </c>
      <c r="F1530" s="20">
        <v>1.0711999999999999</v>
      </c>
      <c r="G1530" s="20">
        <v>-0.77300000000000002</v>
      </c>
      <c r="H1530" s="20">
        <v>1.35917</v>
      </c>
      <c r="I1530" s="20">
        <v>1.242</v>
      </c>
      <c r="J1530" s="20">
        <v>-0.71699999999999997</v>
      </c>
      <c r="K1530" s="20">
        <v>1.53156</v>
      </c>
      <c r="L1530" s="20">
        <v>1.3957999999999999</v>
      </c>
      <c r="M1530" s="20">
        <v>-0.70199999999999996</v>
      </c>
      <c r="N1530" s="20">
        <v>1.80844</v>
      </c>
      <c r="O1530" s="20">
        <v>1.5127000000000002</v>
      </c>
      <c r="P1530" s="20">
        <v>-0.70299999999999996</v>
      </c>
      <c r="Q1530" s="20">
        <v>-0.22600000000000001</v>
      </c>
      <c r="R1530" s="20">
        <v>-0.28299999999999997</v>
      </c>
      <c r="S1530" s="20">
        <v>1.6625999999999999</v>
      </c>
      <c r="T1530" s="20">
        <v>-0.60099999999999998</v>
      </c>
      <c r="U1530" s="20">
        <v>1.9379999999999999</v>
      </c>
      <c r="V1530" s="20">
        <v>-0.28000000000000003</v>
      </c>
      <c r="W1530" s="20">
        <v>2.1516000000000002</v>
      </c>
      <c r="X1530" s="20">
        <v>-2.5000000000000001E-2</v>
      </c>
      <c r="Y1530" s="20">
        <v>2.3176999999999999</v>
      </c>
      <c r="Z1530" s="20">
        <v>0.44500000000000001</v>
      </c>
      <c r="AA1530" s="20">
        <v>2.8467000000000002</v>
      </c>
      <c r="AB1530" s="20">
        <v>1.2949999999999999</v>
      </c>
    </row>
    <row r="1531" spans="1:28">
      <c r="A1531" s="2">
        <v>43021</v>
      </c>
      <c r="B1531" s="20">
        <v>1.25</v>
      </c>
      <c r="C1531" s="20">
        <v>0.94350000000000001</v>
      </c>
      <c r="D1531" s="20">
        <v>-0.54600000000000004</v>
      </c>
      <c r="E1531" s="20">
        <v>1.2366699999999999</v>
      </c>
      <c r="F1531" s="20">
        <v>1.0672999999999999</v>
      </c>
      <c r="G1531" s="20">
        <v>-0.74399999999999999</v>
      </c>
      <c r="H1531" s="20">
        <v>1.3533299999999999</v>
      </c>
      <c r="I1531" s="20">
        <v>1.2444999999999999</v>
      </c>
      <c r="J1531" s="20">
        <v>-0.745</v>
      </c>
      <c r="K1531" s="20">
        <v>1.53433</v>
      </c>
      <c r="L1531" s="20">
        <v>1.3879000000000001</v>
      </c>
      <c r="M1531" s="20">
        <v>-0.72699999999999998</v>
      </c>
      <c r="N1531" s="20">
        <v>1.8128899999999999</v>
      </c>
      <c r="O1531" s="20">
        <v>1.4929000000000001</v>
      </c>
      <c r="P1531" s="20">
        <v>-0.72499999999999998</v>
      </c>
      <c r="Q1531" s="20">
        <v>-0.23100000000000001</v>
      </c>
      <c r="R1531" s="20">
        <v>-0.28100000000000003</v>
      </c>
      <c r="S1531" s="20">
        <v>1.6303999999999998</v>
      </c>
      <c r="T1531" s="20">
        <v>-0.627</v>
      </c>
      <c r="U1531" s="20">
        <v>1.8997999999999999</v>
      </c>
      <c r="V1531" s="20">
        <v>-0.314</v>
      </c>
      <c r="W1531" s="20">
        <v>2.1078999999999999</v>
      </c>
      <c r="X1531" s="20">
        <v>-6.4000000000000001E-2</v>
      </c>
      <c r="Y1531" s="20">
        <v>2.2730000000000001</v>
      </c>
      <c r="Z1531" s="20">
        <v>0.40300000000000002</v>
      </c>
      <c r="AA1531" s="20">
        <v>2.8050000000000002</v>
      </c>
      <c r="AB1531" s="20">
        <v>1.266</v>
      </c>
    </row>
    <row r="1532" spans="1:28">
      <c r="A1532" s="2">
        <v>43024</v>
      </c>
      <c r="B1532" s="20">
        <v>1.25</v>
      </c>
      <c r="C1532" s="20">
        <v>0.94350000000000001</v>
      </c>
      <c r="D1532" s="20">
        <v>-0.59099999999999997</v>
      </c>
      <c r="E1532" s="20">
        <v>1.2366600000000001</v>
      </c>
      <c r="F1532" s="20">
        <v>1.0622</v>
      </c>
      <c r="G1532" s="20">
        <v>-0.74399999999999999</v>
      </c>
      <c r="H1532" s="20">
        <v>1.35389</v>
      </c>
      <c r="I1532" s="20">
        <v>1.2495000000000001</v>
      </c>
      <c r="J1532" s="20">
        <v>-0.75600000000000001</v>
      </c>
      <c r="K1532" s="20">
        <v>1.5331600000000001</v>
      </c>
      <c r="L1532" s="20">
        <v>1.4034</v>
      </c>
      <c r="M1532" s="20">
        <v>-0.73099999999999998</v>
      </c>
      <c r="N1532" s="20">
        <v>1.8095599999999998</v>
      </c>
      <c r="O1532" s="20">
        <v>1.5379</v>
      </c>
      <c r="P1532" s="20">
        <v>-0.73699999999999999</v>
      </c>
      <c r="Q1532" s="20">
        <v>-0.25</v>
      </c>
      <c r="R1532" s="20">
        <v>-0.309</v>
      </c>
      <c r="S1532" s="20">
        <v>1.6814</v>
      </c>
      <c r="T1532" s="20">
        <v>-0.64600000000000002</v>
      </c>
      <c r="U1532" s="20">
        <v>1.9497</v>
      </c>
      <c r="V1532" s="20">
        <v>-0.34</v>
      </c>
      <c r="W1532" s="20">
        <v>2.1492</v>
      </c>
      <c r="X1532" s="20">
        <v>-9.0999999999999998E-2</v>
      </c>
      <c r="Y1532" s="20">
        <v>2.3033999999999999</v>
      </c>
      <c r="Z1532" s="20">
        <v>0.372</v>
      </c>
      <c r="AA1532" s="20">
        <v>2.8231000000000002</v>
      </c>
      <c r="AB1532" s="20">
        <v>1.23</v>
      </c>
    </row>
    <row r="1533" spans="1:28">
      <c r="A1533" s="2">
        <v>43025</v>
      </c>
      <c r="B1533" s="20">
        <v>1.25</v>
      </c>
      <c r="C1533" s="20">
        <v>0.93330000000000002</v>
      </c>
      <c r="D1533" s="20">
        <v>-0.68</v>
      </c>
      <c r="E1533" s="20">
        <v>1.23777</v>
      </c>
      <c r="F1533" s="20">
        <v>1.0878000000000001</v>
      </c>
      <c r="G1533" s="20">
        <v>-0.76600000000000001</v>
      </c>
      <c r="H1533" s="20">
        <v>1.3573299999999999</v>
      </c>
      <c r="I1533" s="20">
        <v>1.2549000000000001</v>
      </c>
      <c r="J1533" s="20">
        <v>-0.75700000000000001</v>
      </c>
      <c r="K1533" s="20">
        <v>1.54522</v>
      </c>
      <c r="L1533" s="20">
        <v>1.3982000000000001</v>
      </c>
      <c r="M1533" s="20">
        <v>-0.73099999999999998</v>
      </c>
      <c r="N1533" s="20">
        <v>1.8212199999999998</v>
      </c>
      <c r="O1533" s="20">
        <v>1.5463</v>
      </c>
      <c r="P1533" s="20">
        <v>-0.72799999999999998</v>
      </c>
      <c r="Q1533" s="20">
        <v>-0.255</v>
      </c>
      <c r="R1533" s="20">
        <v>-0.311</v>
      </c>
      <c r="S1533" s="20">
        <v>1.6814</v>
      </c>
      <c r="T1533" s="20">
        <v>-0.63800000000000001</v>
      </c>
      <c r="U1533" s="20">
        <v>1.9581</v>
      </c>
      <c r="V1533" s="20">
        <v>-0.33100000000000002</v>
      </c>
      <c r="W1533" s="20">
        <v>2.1516999999999999</v>
      </c>
      <c r="X1533" s="20">
        <v>-9.0999999999999998E-2</v>
      </c>
      <c r="Y1533" s="20">
        <v>2.2997999999999998</v>
      </c>
      <c r="Z1533" s="20">
        <v>0.36499999999999999</v>
      </c>
      <c r="AA1533" s="20">
        <v>2.8018999999999998</v>
      </c>
      <c r="AB1533" s="20">
        <v>1.22</v>
      </c>
    </row>
    <row r="1534" spans="1:28">
      <c r="A1534" s="2">
        <v>43026</v>
      </c>
      <c r="B1534" s="20">
        <v>1.25</v>
      </c>
      <c r="C1534" s="20">
        <v>0.96899999999999997</v>
      </c>
      <c r="D1534" s="20">
        <v>-0.623</v>
      </c>
      <c r="E1534" s="20">
        <v>1.23888</v>
      </c>
      <c r="F1534" s="20">
        <v>1.0878000000000001</v>
      </c>
      <c r="G1534" s="20">
        <v>-0.74099999999999999</v>
      </c>
      <c r="H1534" s="20">
        <v>1.3626100000000001</v>
      </c>
      <c r="I1534" s="20">
        <v>1.2421</v>
      </c>
      <c r="J1534" s="20">
        <v>-0.76</v>
      </c>
      <c r="K1534" s="20">
        <v>1.5505499999999999</v>
      </c>
      <c r="L1534" s="20">
        <v>1.4058999999999999</v>
      </c>
      <c r="M1534" s="20">
        <v>-0.72799999999999998</v>
      </c>
      <c r="N1534" s="20">
        <v>1.83456</v>
      </c>
      <c r="O1534" s="20">
        <v>1.5629</v>
      </c>
      <c r="P1534" s="20">
        <v>-0.72199999999999998</v>
      </c>
      <c r="Q1534" s="20">
        <v>-0.24199999999999999</v>
      </c>
      <c r="R1534" s="20">
        <v>-0.29699999999999999</v>
      </c>
      <c r="S1534" s="20">
        <v>1.7084000000000001</v>
      </c>
      <c r="T1534" s="20">
        <v>-0.626</v>
      </c>
      <c r="U1534" s="20">
        <v>1.9931999999999999</v>
      </c>
      <c r="V1534" s="20">
        <v>-0.308</v>
      </c>
      <c r="W1534" s="20">
        <v>2.1955999999999998</v>
      </c>
      <c r="X1534" s="20">
        <v>-6.4000000000000001E-2</v>
      </c>
      <c r="Y1534" s="20">
        <v>2.3464999999999998</v>
      </c>
      <c r="Z1534" s="20">
        <v>0.39600000000000002</v>
      </c>
      <c r="AA1534" s="20">
        <v>2.8561999999999999</v>
      </c>
      <c r="AB1534" s="20">
        <v>1.25</v>
      </c>
    </row>
    <row r="1535" spans="1:28">
      <c r="A1535" s="2">
        <v>43027</v>
      </c>
      <c r="B1535" s="20">
        <v>1.25</v>
      </c>
      <c r="C1535" s="20">
        <v>0.97909999999999997</v>
      </c>
      <c r="D1535" s="20">
        <v>-0.56299999999999994</v>
      </c>
      <c r="E1535" s="20">
        <v>1.23888</v>
      </c>
      <c r="F1535" s="20">
        <v>1.0851999999999999</v>
      </c>
      <c r="G1535" s="20">
        <v>-0.77800000000000002</v>
      </c>
      <c r="H1535" s="20">
        <v>1.3625</v>
      </c>
      <c r="I1535" s="20">
        <v>1.2497</v>
      </c>
      <c r="J1535" s="20">
        <v>-0.76200000000000001</v>
      </c>
      <c r="K1535" s="20">
        <v>1.5506899999999999</v>
      </c>
      <c r="L1535" s="20">
        <v>1.3955</v>
      </c>
      <c r="M1535" s="20">
        <v>-0.72199999999999998</v>
      </c>
      <c r="N1535" s="20">
        <v>1.82789</v>
      </c>
      <c r="O1535" s="20">
        <v>1.5304</v>
      </c>
      <c r="P1535" s="20">
        <v>-0.73099999999999998</v>
      </c>
      <c r="Q1535" s="20">
        <v>-0.254</v>
      </c>
      <c r="R1535" s="20">
        <v>-0.30399999999999999</v>
      </c>
      <c r="S1535" s="20">
        <v>1.6654</v>
      </c>
      <c r="T1535" s="20">
        <v>-0.63200000000000001</v>
      </c>
      <c r="U1535" s="20">
        <v>1.9532</v>
      </c>
      <c r="V1535" s="20">
        <v>-0.311</v>
      </c>
      <c r="W1535" s="20">
        <v>2.1638999999999999</v>
      </c>
      <c r="X1535" s="20">
        <v>-6.7000000000000004E-2</v>
      </c>
      <c r="Y1535" s="20">
        <v>2.3178000000000001</v>
      </c>
      <c r="Z1535" s="20">
        <v>0.39500000000000002</v>
      </c>
      <c r="AA1535" s="20">
        <v>2.8365</v>
      </c>
      <c r="AB1535" s="20">
        <v>1.2490000000000001</v>
      </c>
    </row>
    <row r="1536" spans="1:28">
      <c r="A1536" s="2">
        <v>43028</v>
      </c>
      <c r="B1536" s="20">
        <v>1.25</v>
      </c>
      <c r="C1536" s="20">
        <v>0.98160000000000003</v>
      </c>
      <c r="D1536" s="20">
        <v>-0.70299999999999996</v>
      </c>
      <c r="E1536" s="20">
        <v>1.2378800000000001</v>
      </c>
      <c r="F1536" s="20">
        <v>1.103</v>
      </c>
      <c r="G1536" s="20">
        <v>-0.79700000000000004</v>
      </c>
      <c r="H1536" s="20">
        <v>1.36476</v>
      </c>
      <c r="I1536" s="20">
        <v>1.2598</v>
      </c>
      <c r="J1536" s="20">
        <v>-0.76500000000000001</v>
      </c>
      <c r="K1536" s="20">
        <v>1.5548899999999999</v>
      </c>
      <c r="L1536" s="20">
        <v>1.4135</v>
      </c>
      <c r="M1536" s="20">
        <v>-0.72399999999999998</v>
      </c>
      <c r="N1536" s="20">
        <v>1.8312200000000001</v>
      </c>
      <c r="O1536" s="20">
        <v>1.5763</v>
      </c>
      <c r="P1536" s="20">
        <v>-0.71699999999999997</v>
      </c>
      <c r="Q1536" s="20">
        <v>-0.252</v>
      </c>
      <c r="R1536" s="20">
        <v>-0.29099999999999998</v>
      </c>
      <c r="S1536" s="20">
        <v>1.7141</v>
      </c>
      <c r="T1536" s="20">
        <v>-0.60799999999999998</v>
      </c>
      <c r="U1536" s="20">
        <v>2.0202</v>
      </c>
      <c r="V1536" s="20">
        <v>-0.27200000000000002</v>
      </c>
      <c r="W1536" s="20">
        <v>2.2324000000000002</v>
      </c>
      <c r="X1536" s="20">
        <v>-1.7999999999999999E-2</v>
      </c>
      <c r="Y1536" s="20">
        <v>2.3845000000000001</v>
      </c>
      <c r="Z1536" s="20">
        <v>0.45200000000000001</v>
      </c>
      <c r="AA1536" s="20">
        <v>2.8969</v>
      </c>
      <c r="AB1536" s="20">
        <v>1.3149999999999999</v>
      </c>
    </row>
    <row r="1537" spans="1:28">
      <c r="A1537" s="2">
        <v>43031</v>
      </c>
      <c r="B1537" s="20">
        <v>1.25</v>
      </c>
      <c r="C1537" s="20">
        <v>0.98919999999999997</v>
      </c>
      <c r="D1537" s="20">
        <v>-0.70299999999999996</v>
      </c>
      <c r="E1537" s="20">
        <v>1.2378800000000001</v>
      </c>
      <c r="F1537" s="20">
        <v>1.0875999999999999</v>
      </c>
      <c r="G1537" s="20">
        <v>-0.78900000000000003</v>
      </c>
      <c r="H1537" s="20">
        <v>1.3674200000000001</v>
      </c>
      <c r="I1537" s="20">
        <v>1.2521</v>
      </c>
      <c r="J1537" s="20">
        <v>-0.76100000000000001</v>
      </c>
      <c r="K1537" s="20">
        <v>1.5607799999999998</v>
      </c>
      <c r="L1537" s="20">
        <v>1.4031</v>
      </c>
      <c r="M1537" s="20">
        <v>-0.73799999999999999</v>
      </c>
      <c r="N1537" s="20">
        <v>1.83511</v>
      </c>
      <c r="O1537" s="20">
        <v>1.5642</v>
      </c>
      <c r="P1537" s="20">
        <v>-0.72699999999999998</v>
      </c>
      <c r="Q1537" s="20">
        <v>-0.27</v>
      </c>
      <c r="R1537" s="20">
        <v>-0.30099999999999999</v>
      </c>
      <c r="S1537" s="20">
        <v>1.6952</v>
      </c>
      <c r="T1537" s="20">
        <v>-0.622</v>
      </c>
      <c r="U1537" s="20">
        <v>1.9984999999999999</v>
      </c>
      <c r="V1537" s="20">
        <v>-0.29499999999999998</v>
      </c>
      <c r="W1537" s="20">
        <v>2.2128000000000001</v>
      </c>
      <c r="X1537" s="20">
        <v>-0.04</v>
      </c>
      <c r="Y1537" s="20">
        <v>2.3664000000000001</v>
      </c>
      <c r="Z1537" s="20">
        <v>0.432</v>
      </c>
      <c r="AA1537" s="20">
        <v>2.8833000000000002</v>
      </c>
      <c r="AB1537" s="20">
        <v>1.292</v>
      </c>
    </row>
    <row r="1538" spans="1:28">
      <c r="A1538" s="2">
        <v>43032</v>
      </c>
      <c r="B1538" s="20">
        <v>1.25</v>
      </c>
      <c r="C1538" s="20">
        <v>0.98909999999999998</v>
      </c>
      <c r="D1538" s="20">
        <v>-0.72</v>
      </c>
      <c r="E1538" s="20">
        <v>1.2395499999999999</v>
      </c>
      <c r="F1538" s="20">
        <v>1.1108</v>
      </c>
      <c r="G1538" s="20">
        <v>-0.79900000000000004</v>
      </c>
      <c r="H1538" s="20">
        <v>1.3706400000000001</v>
      </c>
      <c r="I1538" s="20">
        <v>1.2625999999999999</v>
      </c>
      <c r="J1538" s="20">
        <v>-0.76500000000000001</v>
      </c>
      <c r="K1538" s="20">
        <v>1.5644400000000001</v>
      </c>
      <c r="L1538" s="20">
        <v>1.4135</v>
      </c>
      <c r="M1538" s="20">
        <v>-0.72299999999999998</v>
      </c>
      <c r="N1538" s="20">
        <v>1.83456</v>
      </c>
      <c r="O1538" s="20">
        <v>1.581</v>
      </c>
      <c r="P1538" s="20">
        <v>-0.70499999999999996</v>
      </c>
      <c r="Q1538" s="20">
        <v>-0.253</v>
      </c>
      <c r="R1538" s="20">
        <v>-0.29299999999999998</v>
      </c>
      <c r="S1538" s="20">
        <v>1.7250999999999999</v>
      </c>
      <c r="T1538" s="20">
        <v>-0.59299999999999997</v>
      </c>
      <c r="U1538" s="20">
        <v>2.0438999999999998</v>
      </c>
      <c r="V1538" s="20">
        <v>-0.25700000000000001</v>
      </c>
      <c r="W1538" s="20">
        <v>2.2595000000000001</v>
      </c>
      <c r="X1538" s="20">
        <v>3.0000000000000001E-3</v>
      </c>
      <c r="Y1538" s="20">
        <v>2.4188999999999998</v>
      </c>
      <c r="Z1538" s="20">
        <v>0.47599999999999998</v>
      </c>
      <c r="AA1538" s="20">
        <v>2.9331</v>
      </c>
      <c r="AB1538" s="20">
        <v>1.33</v>
      </c>
    </row>
    <row r="1539" spans="1:28">
      <c r="A1539" s="2">
        <v>43033</v>
      </c>
      <c r="B1539" s="20">
        <v>1.25</v>
      </c>
      <c r="C1539" s="20">
        <v>0.98929999999999996</v>
      </c>
      <c r="D1539" s="20">
        <v>-0.72</v>
      </c>
      <c r="E1539" s="20">
        <v>1.2399899999999999</v>
      </c>
      <c r="F1539" s="20">
        <v>1.0980000000000001</v>
      </c>
      <c r="G1539" s="20">
        <v>-0.8</v>
      </c>
      <c r="H1539" s="20">
        <v>1.37446</v>
      </c>
      <c r="I1539" s="20">
        <v>1.2625999999999999</v>
      </c>
      <c r="J1539" s="20">
        <v>-0.76400000000000001</v>
      </c>
      <c r="K1539" s="20">
        <v>1.56219</v>
      </c>
      <c r="L1539" s="20">
        <v>1.4134</v>
      </c>
      <c r="M1539" s="20">
        <v>-0.71099999999999997</v>
      </c>
      <c r="N1539" s="20">
        <v>1.84456</v>
      </c>
      <c r="O1539" s="20">
        <v>1.595</v>
      </c>
      <c r="P1539" s="20">
        <v>-0.70399999999999996</v>
      </c>
      <c r="Q1539" s="20">
        <v>-0.251</v>
      </c>
      <c r="R1539" s="20">
        <v>-0.308</v>
      </c>
      <c r="S1539" s="20">
        <v>1.7252000000000001</v>
      </c>
      <c r="T1539" s="20">
        <v>-0.58699999999999997</v>
      </c>
      <c r="U1539" s="20">
        <v>2.044</v>
      </c>
      <c r="V1539" s="20">
        <v>-0.25</v>
      </c>
      <c r="W1539" s="20">
        <v>2.2669999999999999</v>
      </c>
      <c r="X1539" s="20">
        <v>1.4999999999999999E-2</v>
      </c>
      <c r="Y1539" s="20">
        <v>2.4317000000000002</v>
      </c>
      <c r="Z1539" s="20">
        <v>0.48199999999999998</v>
      </c>
      <c r="AA1539" s="20">
        <v>2.9403999999999999</v>
      </c>
      <c r="AB1539" s="20">
        <v>1.3380000000000001</v>
      </c>
    </row>
    <row r="1540" spans="1:28">
      <c r="A1540" s="2">
        <v>43034</v>
      </c>
      <c r="B1540" s="20">
        <v>1.25</v>
      </c>
      <c r="C1540" s="20">
        <v>0.97409999999999997</v>
      </c>
      <c r="D1540" s="20">
        <v>-0.74199999999999999</v>
      </c>
      <c r="E1540" s="20">
        <v>1.24166</v>
      </c>
      <c r="F1540" s="20">
        <v>1.0953999999999999</v>
      </c>
      <c r="G1540" s="20">
        <v>-0.79900000000000004</v>
      </c>
      <c r="H1540" s="20">
        <v>1.3779600000000001</v>
      </c>
      <c r="I1540" s="20">
        <v>1.2702</v>
      </c>
      <c r="J1540" s="20">
        <v>-0.76300000000000001</v>
      </c>
      <c r="K1540" s="20">
        <v>1.56447</v>
      </c>
      <c r="L1540" s="20">
        <v>1.4184999999999999</v>
      </c>
      <c r="M1540" s="20">
        <v>-0.746</v>
      </c>
      <c r="N1540" s="20">
        <v>1.8428900000000001</v>
      </c>
      <c r="O1540" s="20">
        <v>1.6149</v>
      </c>
      <c r="P1540" s="20">
        <v>-0.74099999999999999</v>
      </c>
      <c r="Q1540" s="20">
        <v>-0.27800000000000002</v>
      </c>
      <c r="R1540" s="20">
        <v>-0.34599999999999997</v>
      </c>
      <c r="S1540" s="20">
        <v>1.7497</v>
      </c>
      <c r="T1540" s="20">
        <v>-0.63900000000000001</v>
      </c>
      <c r="U1540" s="20">
        <v>2.0777000000000001</v>
      </c>
      <c r="V1540" s="20">
        <v>-0.317</v>
      </c>
      <c r="W1540" s="20">
        <v>2.2991000000000001</v>
      </c>
      <c r="X1540" s="20">
        <v>-5.2999999999999999E-2</v>
      </c>
      <c r="Y1540" s="20">
        <v>2.4609000000000001</v>
      </c>
      <c r="Z1540" s="20">
        <v>0.41499999999999998</v>
      </c>
      <c r="AA1540" s="20">
        <v>2.9714</v>
      </c>
      <c r="AB1540" s="20">
        <v>1.294</v>
      </c>
    </row>
    <row r="1541" spans="1:28">
      <c r="A1541" s="2">
        <v>43035</v>
      </c>
      <c r="B1541" s="20">
        <v>1.25</v>
      </c>
      <c r="C1541" s="20">
        <v>0.96130000000000004</v>
      </c>
      <c r="D1541" s="20">
        <v>-0.76800000000000002</v>
      </c>
      <c r="E1541" s="20">
        <v>1.2423299999999999</v>
      </c>
      <c r="F1541" s="20">
        <v>1.0928</v>
      </c>
      <c r="G1541" s="20">
        <v>-0.79500000000000004</v>
      </c>
      <c r="H1541" s="20">
        <v>1.38009</v>
      </c>
      <c r="I1541" s="20">
        <v>1.2701</v>
      </c>
      <c r="J1541" s="20">
        <v>-0.76800000000000002</v>
      </c>
      <c r="K1541" s="20">
        <v>1.57267</v>
      </c>
      <c r="L1541" s="20">
        <v>1.4055</v>
      </c>
      <c r="M1541" s="20">
        <v>-0.77</v>
      </c>
      <c r="N1541" s="20">
        <v>1.84789</v>
      </c>
      <c r="O1541" s="20">
        <v>1.5874999999999999</v>
      </c>
      <c r="P1541" s="20">
        <v>-0.76900000000000002</v>
      </c>
      <c r="Q1541" s="20">
        <v>-0.28299999999999997</v>
      </c>
      <c r="R1541" s="20">
        <v>-0.35</v>
      </c>
      <c r="S1541" s="20">
        <v>1.7174</v>
      </c>
      <c r="T1541" s="20">
        <v>-0.66900000000000004</v>
      </c>
      <c r="U1541" s="20">
        <v>2.0280999999999998</v>
      </c>
      <c r="V1541" s="20">
        <v>-0.35599999999999998</v>
      </c>
      <c r="W1541" s="20">
        <v>2.2524000000000002</v>
      </c>
      <c r="X1541" s="20">
        <v>-8.6999999999999994E-2</v>
      </c>
      <c r="Y1541" s="20">
        <v>2.4064000000000001</v>
      </c>
      <c r="Z1541" s="20">
        <v>0.38300000000000001</v>
      </c>
      <c r="AA1541" s="20">
        <v>2.9178999999999999</v>
      </c>
      <c r="AB1541" s="20">
        <v>1.2829999999999999</v>
      </c>
    </row>
    <row r="1542" spans="1:28">
      <c r="A1542" s="2">
        <v>43038</v>
      </c>
      <c r="B1542" s="20">
        <v>1.25</v>
      </c>
      <c r="C1542" s="20">
        <v>0.9486</v>
      </c>
      <c r="D1542" s="20">
        <v>-0.82299999999999995</v>
      </c>
      <c r="E1542" s="20">
        <v>1.24214</v>
      </c>
      <c r="F1542" s="20">
        <v>1.0927</v>
      </c>
      <c r="G1542" s="20">
        <v>-0.80100000000000005</v>
      </c>
      <c r="H1542" s="20">
        <v>1.3767800000000001</v>
      </c>
      <c r="I1542" s="20">
        <v>1.2546999999999999</v>
      </c>
      <c r="J1542" s="20">
        <v>-0.76700000000000002</v>
      </c>
      <c r="K1542" s="20">
        <v>1.5730599999999999</v>
      </c>
      <c r="L1542" s="20">
        <v>1.4079999999999999</v>
      </c>
      <c r="M1542" s="20">
        <v>-0.751</v>
      </c>
      <c r="N1542" s="20">
        <v>1.84233</v>
      </c>
      <c r="O1542" s="20">
        <v>1.5737000000000001</v>
      </c>
      <c r="P1542" s="20">
        <v>-0.753</v>
      </c>
      <c r="Q1542" s="20">
        <v>-0.29199999999999998</v>
      </c>
      <c r="R1542" s="20">
        <v>-0.36599999999999999</v>
      </c>
      <c r="S1542" s="20">
        <v>1.6956</v>
      </c>
      <c r="T1542" s="20">
        <v>-0.65900000000000003</v>
      </c>
      <c r="U1542" s="20">
        <v>1.9950999999999999</v>
      </c>
      <c r="V1542" s="20">
        <v>-0.35299999999999998</v>
      </c>
      <c r="W1542" s="20">
        <v>2.2161</v>
      </c>
      <c r="X1542" s="20">
        <v>-9.2999999999999999E-2</v>
      </c>
      <c r="Y1542" s="20">
        <v>2.3683999999999998</v>
      </c>
      <c r="Z1542" s="20">
        <v>0.36699999999999999</v>
      </c>
      <c r="AA1542" s="20">
        <v>2.8801999999999999</v>
      </c>
      <c r="AB1542" s="20">
        <v>1.2490000000000001</v>
      </c>
    </row>
    <row r="1543" spans="1:28">
      <c r="A1543" s="2">
        <v>43039</v>
      </c>
      <c r="B1543" s="20">
        <v>1.25</v>
      </c>
      <c r="C1543" s="20">
        <v>0.97140000000000004</v>
      </c>
      <c r="D1543" s="20">
        <v>-0.83</v>
      </c>
      <c r="E1543" s="20">
        <v>1.24333</v>
      </c>
      <c r="F1543" s="20">
        <v>1.1312</v>
      </c>
      <c r="G1543" s="20">
        <v>-0.78700000000000003</v>
      </c>
      <c r="H1543" s="20">
        <v>1.3812199999999999</v>
      </c>
      <c r="I1543" s="20">
        <v>1.278</v>
      </c>
      <c r="J1543" s="20">
        <v>-0.76700000000000002</v>
      </c>
      <c r="K1543" s="20">
        <v>1.57511</v>
      </c>
      <c r="L1543" s="20">
        <v>1.4209000000000001</v>
      </c>
      <c r="M1543" s="20">
        <v>-0.748</v>
      </c>
      <c r="N1543" s="20">
        <v>1.8484400000000001</v>
      </c>
      <c r="O1543" s="20">
        <v>1.5996999999999999</v>
      </c>
      <c r="P1543" s="20">
        <v>-0.75</v>
      </c>
      <c r="Q1543" s="20">
        <v>-0.29199999999999998</v>
      </c>
      <c r="R1543" s="20">
        <v>-0.371</v>
      </c>
      <c r="S1543" s="20">
        <v>1.7257</v>
      </c>
      <c r="T1543" s="20">
        <v>-0.65700000000000003</v>
      </c>
      <c r="U1543" s="20">
        <v>2.0165000000000002</v>
      </c>
      <c r="V1543" s="20">
        <v>-0.34899999999999998</v>
      </c>
      <c r="W1543" s="20">
        <v>2.2305999999999999</v>
      </c>
      <c r="X1543" s="20">
        <v>-9.2999999999999999E-2</v>
      </c>
      <c r="Y1543" s="20">
        <v>2.3793000000000002</v>
      </c>
      <c r="Z1543" s="20">
        <v>0.36299999999999999</v>
      </c>
      <c r="AA1543" s="20">
        <v>2.8794</v>
      </c>
      <c r="AB1543" s="20">
        <v>1.2290000000000001</v>
      </c>
    </row>
    <row r="1544" spans="1:28">
      <c r="A1544" s="2">
        <v>43040</v>
      </c>
      <c r="B1544" s="20">
        <v>1.25</v>
      </c>
      <c r="C1544" s="20">
        <v>1.0349999999999999</v>
      </c>
      <c r="D1544" s="20">
        <v>-0.84</v>
      </c>
      <c r="E1544" s="20">
        <v>1.24333</v>
      </c>
      <c r="F1544" s="20">
        <v>1.1592</v>
      </c>
      <c r="G1544" s="20">
        <v>-0.79800000000000004</v>
      </c>
      <c r="H1544" s="20">
        <v>1.38483</v>
      </c>
      <c r="I1544" s="20">
        <v>1.2857000000000001</v>
      </c>
      <c r="J1544" s="20">
        <v>-0.76500000000000001</v>
      </c>
      <c r="K1544" s="20">
        <v>1.57979</v>
      </c>
      <c r="L1544" s="20">
        <v>1.4312</v>
      </c>
      <c r="M1544" s="20">
        <v>-0.74199999999999999</v>
      </c>
      <c r="N1544" s="20">
        <v>1.8559399999999999</v>
      </c>
      <c r="O1544" s="20">
        <v>1.6118999999999999</v>
      </c>
      <c r="P1544" s="20">
        <v>-0.75</v>
      </c>
      <c r="Q1544" s="20">
        <v>-0.308</v>
      </c>
      <c r="R1544" s="20">
        <v>-0.38400000000000001</v>
      </c>
      <c r="S1544" s="20">
        <v>1.734</v>
      </c>
      <c r="T1544" s="20">
        <v>-0.65500000000000003</v>
      </c>
      <c r="U1544" s="20">
        <v>2.0182000000000002</v>
      </c>
      <c r="V1544" s="20">
        <v>-0.34399999999999997</v>
      </c>
      <c r="W1544" s="20">
        <v>2.2256999999999998</v>
      </c>
      <c r="X1544" s="20">
        <v>-8.3000000000000004E-2</v>
      </c>
      <c r="Y1544" s="20">
        <v>2.3721000000000001</v>
      </c>
      <c r="Z1544" s="20">
        <v>0.373</v>
      </c>
      <c r="AA1544" s="20">
        <v>2.8578999999999999</v>
      </c>
      <c r="AB1544" s="20">
        <v>1.2450000000000001</v>
      </c>
    </row>
    <row r="1545" spans="1:28">
      <c r="A1545" s="2">
        <v>43041</v>
      </c>
      <c r="B1545" s="20">
        <v>1.25</v>
      </c>
      <c r="C1545" s="20">
        <v>1.002</v>
      </c>
      <c r="D1545" s="20">
        <v>-0.79900000000000004</v>
      </c>
      <c r="E1545" s="20">
        <v>1.2421199999999999</v>
      </c>
      <c r="F1545" s="20">
        <v>1.1591</v>
      </c>
      <c r="G1545" s="20">
        <v>-0.78</v>
      </c>
      <c r="H1545" s="20">
        <v>1.3913899999999999</v>
      </c>
      <c r="I1545" s="20">
        <v>1.2856000000000001</v>
      </c>
      <c r="J1545" s="20">
        <v>-0.76600000000000001</v>
      </c>
      <c r="K1545" s="20">
        <v>1.58907</v>
      </c>
      <c r="L1545" s="20">
        <v>1.4338</v>
      </c>
      <c r="M1545" s="20">
        <v>-0.74199999999999999</v>
      </c>
      <c r="N1545" s="20">
        <v>1.86317</v>
      </c>
      <c r="O1545" s="20">
        <v>1.6080000000000001</v>
      </c>
      <c r="P1545" s="20">
        <v>-0.75</v>
      </c>
      <c r="Q1545" s="20">
        <v>-0.316</v>
      </c>
      <c r="R1545" s="20">
        <v>-0.38300000000000001</v>
      </c>
      <c r="S1545" s="20">
        <v>1.7204000000000002</v>
      </c>
      <c r="T1545" s="20">
        <v>-0.65500000000000003</v>
      </c>
      <c r="U1545" s="20">
        <v>2</v>
      </c>
      <c r="V1545" s="20">
        <v>-0.34599999999999997</v>
      </c>
      <c r="W1545" s="20">
        <v>2.2015000000000002</v>
      </c>
      <c r="X1545" s="20">
        <v>-8.5000000000000006E-2</v>
      </c>
      <c r="Y1545" s="20">
        <v>2.3449999999999998</v>
      </c>
      <c r="Z1545" s="20">
        <v>0.372</v>
      </c>
      <c r="AA1545" s="20">
        <v>2.8254999999999999</v>
      </c>
      <c r="AB1545" s="20">
        <v>1.246</v>
      </c>
    </row>
    <row r="1546" spans="1:28">
      <c r="A1546" s="2">
        <v>43042</v>
      </c>
      <c r="B1546" s="20">
        <v>1.25</v>
      </c>
      <c r="C1546" s="20">
        <v>0.99929999999999997</v>
      </c>
      <c r="D1546" s="20">
        <v>-0.80900000000000005</v>
      </c>
      <c r="E1546" s="20">
        <v>1.24322</v>
      </c>
      <c r="F1546" s="20">
        <v>1.1692</v>
      </c>
      <c r="G1546" s="20">
        <v>-0.79200000000000004</v>
      </c>
      <c r="H1546" s="20">
        <v>1.39194</v>
      </c>
      <c r="I1546" s="20">
        <v>1.2906</v>
      </c>
      <c r="J1546" s="20">
        <v>-0.75900000000000001</v>
      </c>
      <c r="K1546" s="20">
        <v>1.5901700000000001</v>
      </c>
      <c r="L1546" s="20">
        <v>1.4569000000000001</v>
      </c>
      <c r="M1546" s="20">
        <v>-0.73299999999999998</v>
      </c>
      <c r="N1546" s="20">
        <v>1.8628900000000002</v>
      </c>
      <c r="O1546" s="20">
        <v>1.6145</v>
      </c>
      <c r="P1546" s="20">
        <v>-0.753</v>
      </c>
      <c r="Q1546" s="20">
        <v>-0.315</v>
      </c>
      <c r="R1546" s="20">
        <v>-0.38100000000000001</v>
      </c>
      <c r="S1546" s="20">
        <v>1.7288999999999999</v>
      </c>
      <c r="T1546" s="20">
        <v>-0.66</v>
      </c>
      <c r="U1546" s="20">
        <v>1.99</v>
      </c>
      <c r="V1546" s="20">
        <v>-0.34899999999999998</v>
      </c>
      <c r="W1546" s="20">
        <v>2.1821000000000002</v>
      </c>
      <c r="X1546" s="20">
        <v>-8.8999999999999996E-2</v>
      </c>
      <c r="Y1546" s="20">
        <v>2.3325</v>
      </c>
      <c r="Z1546" s="20">
        <v>0.36399999999999999</v>
      </c>
      <c r="AA1546" s="20">
        <v>2.8129</v>
      </c>
      <c r="AB1546" s="20">
        <v>1.238</v>
      </c>
    </row>
    <row r="1547" spans="1:28">
      <c r="A1547" s="2">
        <v>43045</v>
      </c>
      <c r="B1547" s="20">
        <v>1.25</v>
      </c>
      <c r="C1547" s="20">
        <v>1.012</v>
      </c>
      <c r="D1547" s="20">
        <v>-0.82199999999999995</v>
      </c>
      <c r="E1547" s="20">
        <v>1.24424</v>
      </c>
      <c r="F1547" s="20">
        <v>1.1768000000000001</v>
      </c>
      <c r="G1547" s="20">
        <v>-0.79300000000000004</v>
      </c>
      <c r="H1547" s="20">
        <v>1.39703</v>
      </c>
      <c r="I1547" s="20">
        <v>1.2957000000000001</v>
      </c>
      <c r="J1547" s="20">
        <v>-0.76500000000000001</v>
      </c>
      <c r="K1547" s="20">
        <v>1.59406</v>
      </c>
      <c r="L1547" s="20">
        <v>1.4776</v>
      </c>
      <c r="M1547" s="20">
        <v>-0.752</v>
      </c>
      <c r="N1547" s="20">
        <v>1.8642799999999999</v>
      </c>
      <c r="O1547" s="20">
        <v>1.6207</v>
      </c>
      <c r="P1547" s="20">
        <v>-0.76300000000000001</v>
      </c>
      <c r="Q1547" s="20">
        <v>-0.32900000000000001</v>
      </c>
      <c r="R1547" s="20">
        <v>-0.38600000000000001</v>
      </c>
      <c r="S1547" s="20">
        <v>1.7262</v>
      </c>
      <c r="T1547" s="20">
        <v>-0.67300000000000004</v>
      </c>
      <c r="U1547" s="20">
        <v>1.9834000000000001</v>
      </c>
      <c r="V1547" s="20">
        <v>-0.372</v>
      </c>
      <c r="W1547" s="20">
        <v>2.17</v>
      </c>
      <c r="X1547" s="20">
        <v>-0.114</v>
      </c>
      <c r="Y1547" s="20">
        <v>2.3163</v>
      </c>
      <c r="Z1547" s="20">
        <v>0.33600000000000002</v>
      </c>
      <c r="AA1547" s="20">
        <v>2.7941000000000003</v>
      </c>
      <c r="AB1547" s="20">
        <v>1.2130000000000001</v>
      </c>
    </row>
    <row r="1548" spans="1:28">
      <c r="A1548" s="2">
        <v>43046</v>
      </c>
      <c r="B1548" s="20">
        <v>1.25</v>
      </c>
      <c r="C1548" s="20">
        <v>1.0246999999999999</v>
      </c>
      <c r="D1548" s="20">
        <v>-0.78</v>
      </c>
      <c r="E1548" s="20">
        <v>1.2438899999999999</v>
      </c>
      <c r="F1548" s="20">
        <v>1.1987000000000001</v>
      </c>
      <c r="G1548" s="20">
        <v>-0.78900000000000003</v>
      </c>
      <c r="H1548" s="20">
        <v>1.4025799999999999</v>
      </c>
      <c r="I1548" s="20">
        <v>1.3268</v>
      </c>
      <c r="J1548" s="20">
        <v>-0.76700000000000002</v>
      </c>
      <c r="K1548" s="20">
        <v>1.59809</v>
      </c>
      <c r="L1548" s="20">
        <v>1.4879</v>
      </c>
      <c r="M1548" s="20">
        <v>-0.74199999999999999</v>
      </c>
      <c r="N1548" s="20">
        <v>1.8684400000000001</v>
      </c>
      <c r="O1548" s="20">
        <v>1.6289</v>
      </c>
      <c r="P1548" s="20">
        <v>-0.76100000000000001</v>
      </c>
      <c r="Q1548" s="20">
        <v>-0.34200000000000003</v>
      </c>
      <c r="R1548" s="20">
        <v>-0.39500000000000002</v>
      </c>
      <c r="S1548" s="20">
        <v>1.7345999999999999</v>
      </c>
      <c r="T1548" s="20">
        <v>-0.67700000000000005</v>
      </c>
      <c r="U1548" s="20">
        <v>1.9883999999999999</v>
      </c>
      <c r="V1548" s="20">
        <v>-0.38</v>
      </c>
      <c r="W1548" s="20">
        <v>2.1747999999999998</v>
      </c>
      <c r="X1548" s="20">
        <v>-0.11799999999999999</v>
      </c>
      <c r="Y1548" s="20">
        <v>2.3144999999999998</v>
      </c>
      <c r="Z1548" s="20">
        <v>0.32700000000000001</v>
      </c>
      <c r="AA1548" s="20">
        <v>2.7770000000000001</v>
      </c>
      <c r="AB1548" s="20">
        <v>1.206</v>
      </c>
    </row>
    <row r="1549" spans="1:28">
      <c r="A1549" s="2">
        <v>43047</v>
      </c>
      <c r="B1549" s="20">
        <v>1.25</v>
      </c>
      <c r="C1549" s="20">
        <v>1.0426</v>
      </c>
      <c r="D1549" s="20">
        <v>-0.72</v>
      </c>
      <c r="E1549" s="20">
        <v>1.2460599999999999</v>
      </c>
      <c r="F1549" s="20">
        <v>1.2229000000000001</v>
      </c>
      <c r="G1549" s="20">
        <v>-0.79600000000000004</v>
      </c>
      <c r="H1549" s="20">
        <v>1.40981</v>
      </c>
      <c r="I1549" s="20">
        <v>1.337</v>
      </c>
      <c r="J1549" s="20">
        <v>-0.76200000000000001</v>
      </c>
      <c r="K1549" s="20">
        <v>1.60162</v>
      </c>
      <c r="L1549" s="20">
        <v>1.5202</v>
      </c>
      <c r="M1549" s="20">
        <v>-0.74399999999999999</v>
      </c>
      <c r="N1549" s="20">
        <v>1.87317</v>
      </c>
      <c r="O1549" s="20">
        <v>1.6452</v>
      </c>
      <c r="P1549" s="20">
        <v>-0.76100000000000001</v>
      </c>
      <c r="Q1549" s="20">
        <v>-0.32700000000000001</v>
      </c>
      <c r="R1549" s="20">
        <v>-0.36299999999999999</v>
      </c>
      <c r="S1549" s="20">
        <v>1.7688000000000001</v>
      </c>
      <c r="T1549" s="20">
        <v>-0.67400000000000004</v>
      </c>
      <c r="U1549" s="20">
        <v>2.0099</v>
      </c>
      <c r="V1549" s="20">
        <v>-0.38</v>
      </c>
      <c r="W1549" s="20">
        <v>2.1989999999999998</v>
      </c>
      <c r="X1549" s="20">
        <v>-0.12</v>
      </c>
      <c r="Y1549" s="20">
        <v>2.3342999999999998</v>
      </c>
      <c r="Z1549" s="20">
        <v>0.32600000000000001</v>
      </c>
      <c r="AA1549" s="20">
        <v>2.7917999999999998</v>
      </c>
      <c r="AB1549" s="20">
        <v>1.204</v>
      </c>
    </row>
    <row r="1550" spans="1:28">
      <c r="A1550" s="2">
        <v>43048</v>
      </c>
      <c r="B1550" s="20">
        <v>1.25</v>
      </c>
      <c r="C1550" s="20">
        <v>1.0477000000000001</v>
      </c>
      <c r="D1550" s="20">
        <v>-0.53800000000000003</v>
      </c>
      <c r="E1550" s="20">
        <v>1.2449399999999999</v>
      </c>
      <c r="F1550" s="20">
        <v>1.2229000000000001</v>
      </c>
      <c r="G1550" s="20">
        <v>-0.78100000000000003</v>
      </c>
      <c r="H1550" s="20">
        <v>1.41289</v>
      </c>
      <c r="I1550" s="20">
        <v>1.3421000000000001</v>
      </c>
      <c r="J1550" s="20">
        <v>-0.77300000000000002</v>
      </c>
      <c r="K1550" s="20">
        <v>1.61239</v>
      </c>
      <c r="L1550" s="20">
        <v>1.5150000000000001</v>
      </c>
      <c r="M1550" s="20">
        <v>-0.72199999999999998</v>
      </c>
      <c r="N1550" s="20">
        <v>1.88178</v>
      </c>
      <c r="O1550" s="20">
        <v>1.6333</v>
      </c>
      <c r="P1550" s="20">
        <v>-0.751</v>
      </c>
      <c r="Q1550" s="20">
        <v>-0.31</v>
      </c>
      <c r="R1550" s="20">
        <v>-0.35299999999999998</v>
      </c>
      <c r="S1550" s="20">
        <v>1.7581</v>
      </c>
      <c r="T1550" s="20">
        <v>-0.66</v>
      </c>
      <c r="U1550" s="20">
        <v>2.0116000000000001</v>
      </c>
      <c r="V1550" s="20">
        <v>-0.35199999999999998</v>
      </c>
      <c r="W1550" s="20">
        <v>2.2086000000000001</v>
      </c>
      <c r="X1550" s="20">
        <v>-8.1000000000000003E-2</v>
      </c>
      <c r="Y1550" s="20">
        <v>2.3416000000000001</v>
      </c>
      <c r="Z1550" s="20">
        <v>0.375</v>
      </c>
      <c r="AA1550" s="20">
        <v>2.8161</v>
      </c>
      <c r="AB1550" s="20">
        <v>1.2650000000000001</v>
      </c>
    </row>
    <row r="1551" spans="1:28">
      <c r="A1551" s="2">
        <v>43049</v>
      </c>
      <c r="B1551" s="20">
        <v>1.25</v>
      </c>
      <c r="C1551" s="20">
        <v>1.0374000000000001</v>
      </c>
      <c r="D1551" s="20">
        <v>-0.72</v>
      </c>
      <c r="E1551" s="20">
        <v>1.2460599999999999</v>
      </c>
      <c r="F1551" s="20">
        <v>1.2202</v>
      </c>
      <c r="G1551" s="20">
        <v>-0.76300000000000001</v>
      </c>
      <c r="H1551" s="20">
        <v>1.41289</v>
      </c>
      <c r="I1551" s="20">
        <v>1.3573999999999999</v>
      </c>
      <c r="J1551" s="20">
        <v>-0.77</v>
      </c>
      <c r="K1551" s="20">
        <v>1.6146099999999999</v>
      </c>
      <c r="L1551" s="20">
        <v>1.5278</v>
      </c>
      <c r="M1551" s="20">
        <v>-0.73</v>
      </c>
      <c r="N1551" s="20">
        <v>1.8815</v>
      </c>
      <c r="O1551" s="20">
        <v>1.6541000000000001</v>
      </c>
      <c r="P1551" s="20">
        <v>-0.746</v>
      </c>
      <c r="Q1551" s="20">
        <v>-0.309</v>
      </c>
      <c r="R1551" s="20">
        <v>-0.36099999999999999</v>
      </c>
      <c r="S1551" s="20">
        <v>1.7848999999999999</v>
      </c>
      <c r="T1551" s="20">
        <v>-0.64700000000000002</v>
      </c>
      <c r="U1551" s="20">
        <v>2.0514999999999999</v>
      </c>
      <c r="V1551" s="20">
        <v>-0.32600000000000001</v>
      </c>
      <c r="W1551" s="20">
        <v>2.2597</v>
      </c>
      <c r="X1551" s="20">
        <v>-4.9000000000000002E-2</v>
      </c>
      <c r="Y1551" s="20">
        <v>2.3984000000000001</v>
      </c>
      <c r="Z1551" s="20">
        <v>0.41</v>
      </c>
      <c r="AA1551" s="20">
        <v>2.8797000000000001</v>
      </c>
      <c r="AB1551" s="20">
        <v>1.306</v>
      </c>
    </row>
    <row r="1552" spans="1:28">
      <c r="A1552" s="2">
        <v>43052</v>
      </c>
      <c r="B1552" s="20">
        <v>1.25</v>
      </c>
      <c r="C1552" s="20">
        <v>1.0399</v>
      </c>
      <c r="D1552" s="20">
        <v>-0.56499999999999995</v>
      </c>
      <c r="E1552" s="20">
        <v>1.2502800000000001</v>
      </c>
      <c r="F1552" s="20">
        <v>1.2074</v>
      </c>
      <c r="G1552" s="20">
        <v>-0.74199999999999999</v>
      </c>
      <c r="H1552" s="20">
        <v>1.4158599999999999</v>
      </c>
      <c r="I1552" s="20">
        <v>1.3625</v>
      </c>
      <c r="J1552" s="20">
        <v>-0.755</v>
      </c>
      <c r="K1552" s="20">
        <v>1.6161799999999999</v>
      </c>
      <c r="L1552" s="20">
        <v>1.5381</v>
      </c>
      <c r="M1552" s="20">
        <v>-0.73</v>
      </c>
      <c r="N1552" s="20">
        <v>1.88428</v>
      </c>
      <c r="O1552" s="20">
        <v>1.6808000000000001</v>
      </c>
      <c r="P1552" s="20">
        <v>-0.74099999999999999</v>
      </c>
      <c r="Q1552" s="20">
        <v>-0.30299999999999999</v>
      </c>
      <c r="R1552" s="20">
        <v>-0.372</v>
      </c>
      <c r="S1552" s="20">
        <v>1.8117999999999999</v>
      </c>
      <c r="T1552" s="20">
        <v>-0.64200000000000002</v>
      </c>
      <c r="U1552" s="20">
        <v>2.0749</v>
      </c>
      <c r="V1552" s="20">
        <v>-0.32300000000000001</v>
      </c>
      <c r="W1552" s="20">
        <v>2.2743000000000002</v>
      </c>
      <c r="X1552" s="20">
        <v>-4.3999999999999997E-2</v>
      </c>
      <c r="Y1552" s="20">
        <v>2.4055</v>
      </c>
      <c r="Z1552" s="20">
        <v>0.41699999999999998</v>
      </c>
      <c r="AA1552" s="20">
        <v>2.871</v>
      </c>
      <c r="AB1552" s="20">
        <v>1.3080000000000001</v>
      </c>
    </row>
    <row r="1553" spans="1:28">
      <c r="A1553" s="2">
        <v>43053</v>
      </c>
      <c r="B1553" s="20">
        <v>1.25</v>
      </c>
      <c r="C1553" s="20">
        <v>1.0475000000000001</v>
      </c>
      <c r="D1553" s="20">
        <v>-0.6</v>
      </c>
      <c r="E1553" s="20">
        <v>1.2635000000000001</v>
      </c>
      <c r="F1553" s="20">
        <v>1.2407999999999999</v>
      </c>
      <c r="G1553" s="20">
        <v>-0.73499999999999999</v>
      </c>
      <c r="H1553" s="20">
        <v>1.41899</v>
      </c>
      <c r="I1553" s="20">
        <v>1.391</v>
      </c>
      <c r="J1553" s="20">
        <v>-0.75900000000000001</v>
      </c>
      <c r="K1553" s="20">
        <v>1.62208</v>
      </c>
      <c r="L1553" s="20">
        <v>1.5457999999999998</v>
      </c>
      <c r="M1553" s="20">
        <v>-0.71799999999999997</v>
      </c>
      <c r="N1553" s="20">
        <v>1.8926099999999999</v>
      </c>
      <c r="O1553" s="20">
        <v>1.6872</v>
      </c>
      <c r="P1553" s="20">
        <v>-0.74099999999999999</v>
      </c>
      <c r="Q1553" s="20">
        <v>-0.30499999999999999</v>
      </c>
      <c r="R1553" s="20">
        <v>-0.378</v>
      </c>
      <c r="S1553" s="20">
        <v>1.8090999999999999</v>
      </c>
      <c r="T1553" s="20">
        <v>-0.64500000000000002</v>
      </c>
      <c r="U1553" s="20">
        <v>2.0581999999999998</v>
      </c>
      <c r="V1553" s="20">
        <v>-0.33100000000000002</v>
      </c>
      <c r="W1553" s="20">
        <v>2.2499000000000002</v>
      </c>
      <c r="X1553" s="20">
        <v>-5.7000000000000002E-2</v>
      </c>
      <c r="Y1553" s="20">
        <v>2.3717000000000001</v>
      </c>
      <c r="Z1553" s="20">
        <v>0.39700000000000002</v>
      </c>
      <c r="AA1553" s="20">
        <v>2.83</v>
      </c>
      <c r="AB1553" s="20">
        <v>1.288</v>
      </c>
    </row>
    <row r="1554" spans="1:28">
      <c r="A1554" s="2">
        <v>43054</v>
      </c>
      <c r="B1554" s="20">
        <v>1.25</v>
      </c>
      <c r="C1554" s="20">
        <v>1.0655000000000001</v>
      </c>
      <c r="D1554" s="20">
        <v>-0.59499999999999997</v>
      </c>
      <c r="E1554" s="20">
        <v>1.266</v>
      </c>
      <c r="F1554" s="20">
        <v>1.2382</v>
      </c>
      <c r="G1554" s="20">
        <v>-0.77100000000000002</v>
      </c>
      <c r="H1554" s="20">
        <v>1.4218999999999999</v>
      </c>
      <c r="I1554" s="20">
        <v>1.3833</v>
      </c>
      <c r="J1554" s="20">
        <v>-0.76100000000000001</v>
      </c>
      <c r="K1554" s="20">
        <v>1.6181000000000001</v>
      </c>
      <c r="L1554" s="20">
        <v>1.538</v>
      </c>
      <c r="M1554" s="20">
        <v>-0.753</v>
      </c>
      <c r="N1554" s="20">
        <v>1.88622</v>
      </c>
      <c r="O1554" s="20">
        <v>1.6834</v>
      </c>
      <c r="P1554" s="20">
        <v>-0.71299999999999997</v>
      </c>
      <c r="Q1554" s="20">
        <v>-0.32200000000000001</v>
      </c>
      <c r="R1554" s="20">
        <v>-0.376</v>
      </c>
      <c r="S1554" s="20">
        <v>1.7957000000000001</v>
      </c>
      <c r="T1554" s="20">
        <v>-0.65600000000000003</v>
      </c>
      <c r="U1554" s="20">
        <v>2.0316000000000001</v>
      </c>
      <c r="V1554" s="20">
        <v>-0.34599999999999997</v>
      </c>
      <c r="W1554" s="20">
        <v>2.2084999999999999</v>
      </c>
      <c r="X1554" s="20">
        <v>-7.3999999999999996E-2</v>
      </c>
      <c r="Y1554" s="20">
        <v>2.3222</v>
      </c>
      <c r="Z1554" s="20">
        <v>0.376</v>
      </c>
      <c r="AA1554" s="20">
        <v>2.7645999999999997</v>
      </c>
      <c r="AB1554" s="20">
        <v>1.264</v>
      </c>
    </row>
    <row r="1555" spans="1:28">
      <c r="A1555" s="2">
        <v>43055</v>
      </c>
      <c r="B1555" s="20">
        <v>1.25</v>
      </c>
      <c r="C1555" s="20">
        <v>1.0552999999999999</v>
      </c>
      <c r="D1555" s="20">
        <v>-0.626</v>
      </c>
      <c r="E1555" s="20">
        <v>1.28267</v>
      </c>
      <c r="F1555" s="20">
        <v>1.2535000000000001</v>
      </c>
      <c r="G1555" s="20">
        <v>-0.79</v>
      </c>
      <c r="H1555" s="20">
        <v>1.43567</v>
      </c>
      <c r="I1555" s="20">
        <v>1.3987000000000001</v>
      </c>
      <c r="J1555" s="20">
        <v>-0.76200000000000001</v>
      </c>
      <c r="K1555" s="20">
        <v>1.63171</v>
      </c>
      <c r="L1555" s="20">
        <v>1.5691000000000002</v>
      </c>
      <c r="M1555" s="20">
        <v>-0.74099999999999999</v>
      </c>
      <c r="N1555" s="20">
        <v>1.9006699999999999</v>
      </c>
      <c r="O1555" s="20">
        <v>1.7082000000000002</v>
      </c>
      <c r="P1555" s="20">
        <v>-0.70599999999999996</v>
      </c>
      <c r="Q1555" s="20">
        <v>-0.32200000000000001</v>
      </c>
      <c r="R1555" s="20">
        <v>-0.36699999999999999</v>
      </c>
      <c r="S1555" s="20">
        <v>1.8254000000000001</v>
      </c>
      <c r="T1555" s="20">
        <v>-0.64900000000000002</v>
      </c>
      <c r="U1555" s="20">
        <v>2.0699000000000001</v>
      </c>
      <c r="V1555" s="20">
        <v>-0.34200000000000003</v>
      </c>
      <c r="W1555" s="20">
        <v>2.2524000000000002</v>
      </c>
      <c r="X1555" s="20">
        <v>-7.0000000000000007E-2</v>
      </c>
      <c r="Y1555" s="20">
        <v>2.3753000000000002</v>
      </c>
      <c r="Z1555" s="20">
        <v>0.376</v>
      </c>
      <c r="AA1555" s="20">
        <v>2.8268</v>
      </c>
      <c r="AB1555" s="20">
        <v>1.2650000000000001</v>
      </c>
    </row>
    <row r="1556" spans="1:28">
      <c r="A1556" s="2">
        <v>43056</v>
      </c>
      <c r="B1556" s="20">
        <v>1.25</v>
      </c>
      <c r="C1556" s="20">
        <v>1.0501</v>
      </c>
      <c r="D1556" s="20">
        <v>-0.63800000000000001</v>
      </c>
      <c r="E1556" s="20">
        <v>1.2871900000000001</v>
      </c>
      <c r="F1556" s="20">
        <v>1.2585</v>
      </c>
      <c r="G1556" s="20">
        <v>-0.81599999999999995</v>
      </c>
      <c r="H1556" s="20">
        <v>1.4406699999999999</v>
      </c>
      <c r="I1556" s="20">
        <v>1.4088000000000001</v>
      </c>
      <c r="J1556" s="20">
        <v>-0.76200000000000001</v>
      </c>
      <c r="K1556" s="20">
        <v>1.6321099999999999</v>
      </c>
      <c r="L1556" s="20">
        <v>1.5792999999999999</v>
      </c>
      <c r="M1556" s="20">
        <v>-0.752</v>
      </c>
      <c r="N1556" s="20">
        <v>1.90622</v>
      </c>
      <c r="O1556" s="20">
        <v>1.7213000000000001</v>
      </c>
      <c r="P1556" s="20">
        <v>-0.71299999999999997</v>
      </c>
      <c r="Q1556" s="20">
        <v>-0.34100000000000003</v>
      </c>
      <c r="R1556" s="20">
        <v>-0.36699999999999999</v>
      </c>
      <c r="S1556" s="20">
        <v>1.8229</v>
      </c>
      <c r="T1556" s="20">
        <v>-0.65700000000000003</v>
      </c>
      <c r="U1556" s="20">
        <v>2.0567000000000002</v>
      </c>
      <c r="V1556" s="20">
        <v>-0.35099999999999998</v>
      </c>
      <c r="W1556" s="20">
        <v>2.2303999999999999</v>
      </c>
      <c r="X1556" s="20">
        <v>-8.2000000000000003E-2</v>
      </c>
      <c r="Y1556" s="20">
        <v>2.3435000000000001</v>
      </c>
      <c r="Z1556" s="20">
        <v>0.36099999999999999</v>
      </c>
      <c r="AA1556" s="20">
        <v>2.7778</v>
      </c>
      <c r="AB1556" s="20">
        <v>1.2410000000000001</v>
      </c>
    </row>
    <row r="1557" spans="1:28">
      <c r="A1557" s="2">
        <v>43059</v>
      </c>
      <c r="B1557" s="20">
        <v>1.25</v>
      </c>
      <c r="C1557" s="20">
        <v>1.0526</v>
      </c>
      <c r="D1557" s="20">
        <v>-0.6</v>
      </c>
      <c r="E1557" s="20">
        <v>1.2941799999999999</v>
      </c>
      <c r="F1557" s="20">
        <v>1.2584</v>
      </c>
      <c r="G1557" s="20">
        <v>-0.79600000000000004</v>
      </c>
      <c r="H1557" s="20">
        <v>1.44594</v>
      </c>
      <c r="I1557" s="20">
        <v>1.4113</v>
      </c>
      <c r="J1557" s="20">
        <v>-0.76100000000000001</v>
      </c>
      <c r="K1557" s="20">
        <v>1.63489</v>
      </c>
      <c r="L1557" s="20">
        <v>1.5922000000000001</v>
      </c>
      <c r="M1557" s="20">
        <v>-0.74299999999999999</v>
      </c>
      <c r="N1557" s="20">
        <v>1.9084400000000001</v>
      </c>
      <c r="O1557" s="20">
        <v>1.7504999999999999</v>
      </c>
      <c r="P1557" s="20">
        <v>-0.71299999999999997</v>
      </c>
      <c r="Q1557" s="20">
        <v>-0.34</v>
      </c>
      <c r="R1557" s="20">
        <v>-0.376</v>
      </c>
      <c r="S1557" s="20">
        <v>1.8553999999999999</v>
      </c>
      <c r="T1557" s="20">
        <v>-0.64900000000000002</v>
      </c>
      <c r="U1557" s="20">
        <v>2.0918999999999999</v>
      </c>
      <c r="V1557" s="20">
        <v>-0.34399999999999997</v>
      </c>
      <c r="W1557" s="20">
        <v>2.2621000000000002</v>
      </c>
      <c r="X1557" s="20">
        <v>-7.8E-2</v>
      </c>
      <c r="Y1557" s="20">
        <v>2.3666</v>
      </c>
      <c r="Z1557" s="20">
        <v>0.36299999999999999</v>
      </c>
      <c r="AA1557" s="20">
        <v>2.7801</v>
      </c>
      <c r="AB1557" s="20">
        <v>1.2349999999999999</v>
      </c>
    </row>
    <row r="1558" spans="1:28">
      <c r="A1558" s="2">
        <v>43060</v>
      </c>
      <c r="B1558" s="20">
        <v>1.25</v>
      </c>
      <c r="C1558" s="20">
        <v>1.05</v>
      </c>
      <c r="D1558" s="20">
        <v>-0.61199999999999999</v>
      </c>
      <c r="E1558" s="20">
        <v>1.31287</v>
      </c>
      <c r="F1558" s="20">
        <v>1.2713999999999999</v>
      </c>
      <c r="G1558" s="20">
        <v>-0.79700000000000004</v>
      </c>
      <c r="H1558" s="20">
        <v>1.454</v>
      </c>
      <c r="I1558" s="20">
        <v>1.4424000000000001</v>
      </c>
      <c r="J1558" s="20">
        <v>-0.76500000000000001</v>
      </c>
      <c r="K1558" s="20">
        <v>1.64489</v>
      </c>
      <c r="L1558" s="20">
        <v>1.6025</v>
      </c>
      <c r="M1558" s="20">
        <v>-0.73799999999999999</v>
      </c>
      <c r="N1558" s="20">
        <v>1.92733</v>
      </c>
      <c r="O1558" s="20">
        <v>1.7715000000000001</v>
      </c>
      <c r="P1558" s="20">
        <v>-0.71799999999999997</v>
      </c>
      <c r="Q1558" s="20">
        <v>-0.38300000000000001</v>
      </c>
      <c r="R1558" s="20">
        <v>-0.371</v>
      </c>
      <c r="S1558" s="20">
        <v>1.8772</v>
      </c>
      <c r="T1558" s="20">
        <v>-0.64700000000000002</v>
      </c>
      <c r="U1558" s="20">
        <v>2.0985999999999998</v>
      </c>
      <c r="V1558" s="20">
        <v>-0.34699999999999998</v>
      </c>
      <c r="W1558" s="20">
        <v>2.2572000000000001</v>
      </c>
      <c r="X1558" s="20">
        <v>-8.5000000000000006E-2</v>
      </c>
      <c r="Y1558" s="20">
        <v>2.3559000000000001</v>
      </c>
      <c r="Z1558" s="20">
        <v>0.35099999999999998</v>
      </c>
      <c r="AA1558" s="20">
        <v>2.7576999999999998</v>
      </c>
      <c r="AB1558" s="20">
        <v>1.2</v>
      </c>
    </row>
    <row r="1559" spans="1:28">
      <c r="A1559" s="2">
        <v>43061</v>
      </c>
      <c r="B1559" s="20">
        <v>1.25</v>
      </c>
      <c r="C1559" s="20">
        <v>1.1415999999999999</v>
      </c>
      <c r="D1559" s="20">
        <v>-0.60599999999999998</v>
      </c>
      <c r="E1559" s="20">
        <v>1.3275000000000001</v>
      </c>
      <c r="F1559" s="20">
        <v>1.2841</v>
      </c>
      <c r="G1559" s="20">
        <v>-0.80200000000000005</v>
      </c>
      <c r="H1559" s="20">
        <v>1.4623300000000001</v>
      </c>
      <c r="I1559" s="20">
        <v>1.4398</v>
      </c>
      <c r="J1559" s="20">
        <v>-0.75800000000000001</v>
      </c>
      <c r="K1559" s="20">
        <v>1.65211</v>
      </c>
      <c r="L1559" s="20">
        <v>1.5843</v>
      </c>
      <c r="M1559" s="20">
        <v>-0.71599999999999997</v>
      </c>
      <c r="N1559" s="20">
        <v>1.9340000000000002</v>
      </c>
      <c r="O1559" s="20">
        <v>1.7267000000000001</v>
      </c>
      <c r="P1559" s="20">
        <v>-0.7</v>
      </c>
      <c r="Q1559" s="20">
        <v>-0.39</v>
      </c>
      <c r="R1559" s="20">
        <v>-0.378</v>
      </c>
      <c r="S1559" s="20">
        <v>1.8311999999999999</v>
      </c>
      <c r="T1559" s="20">
        <v>-0.63</v>
      </c>
      <c r="U1559" s="20">
        <v>2.0417000000000001</v>
      </c>
      <c r="V1559" s="20">
        <v>-0.33400000000000002</v>
      </c>
      <c r="W1559" s="20">
        <v>2.2084000000000001</v>
      </c>
      <c r="X1559" s="20">
        <v>-7.8E-2</v>
      </c>
      <c r="Y1559" s="20">
        <v>2.3186999999999998</v>
      </c>
      <c r="Z1559" s="20">
        <v>0.34899999999999998</v>
      </c>
      <c r="AA1559" s="20">
        <v>2.7391999999999999</v>
      </c>
      <c r="AB1559" s="20">
        <v>1.1839999999999999</v>
      </c>
    </row>
    <row r="1560" spans="1:28">
      <c r="A1560" s="2">
        <v>43062</v>
      </c>
      <c r="B1560" s="20">
        <v>1.25</v>
      </c>
      <c r="C1560" s="20">
        <v>1.1415999999999999</v>
      </c>
      <c r="D1560" s="20">
        <v>-0.58499999999999996</v>
      </c>
      <c r="E1560" s="20">
        <v>1.3286199999999999</v>
      </c>
      <c r="F1560" s="20">
        <v>1.2841</v>
      </c>
      <c r="G1560" s="20">
        <v>-0.80500000000000005</v>
      </c>
      <c r="H1560" s="20">
        <v>1.4620600000000001</v>
      </c>
      <c r="I1560" s="20">
        <v>1.4398</v>
      </c>
      <c r="J1560" s="20">
        <v>-0.76</v>
      </c>
      <c r="K1560" s="20">
        <v>1.65211</v>
      </c>
      <c r="L1560" s="20">
        <v>1.5843</v>
      </c>
      <c r="M1560" s="20">
        <v>-0.71399999999999997</v>
      </c>
      <c r="N1560" s="20">
        <v>1.93011</v>
      </c>
      <c r="O1560" s="20">
        <v>1.7267000000000001</v>
      </c>
      <c r="P1560" s="20">
        <v>-0.69499999999999995</v>
      </c>
      <c r="Q1560" s="20">
        <v>-0.38500000000000001</v>
      </c>
      <c r="R1560" s="20">
        <v>-0.36799999999999999</v>
      </c>
      <c r="S1560" s="20">
        <v>1.8311999999999999</v>
      </c>
      <c r="T1560" s="20">
        <v>-0.627</v>
      </c>
      <c r="U1560" s="20">
        <v>2.0417000000000001</v>
      </c>
      <c r="V1560" s="20">
        <v>-0.33</v>
      </c>
      <c r="W1560" s="20">
        <v>2.2084000000000001</v>
      </c>
      <c r="X1560" s="20">
        <v>-7.4999999999999997E-2</v>
      </c>
      <c r="Y1560" s="20">
        <v>2.3186999999999998</v>
      </c>
      <c r="Z1560" s="20">
        <v>0.34699999999999998</v>
      </c>
      <c r="AA1560" s="20">
        <v>2.7391999999999999</v>
      </c>
      <c r="AB1560" s="20">
        <v>1.177</v>
      </c>
    </row>
    <row r="1561" spans="1:28">
      <c r="A1561" s="2">
        <v>43063</v>
      </c>
      <c r="B1561" s="20">
        <v>1.25</v>
      </c>
      <c r="C1561" s="20">
        <v>1.1262000000000001</v>
      </c>
      <c r="D1561" s="20">
        <v>-0.52800000000000002</v>
      </c>
      <c r="E1561" s="20">
        <v>1.3375600000000001</v>
      </c>
      <c r="F1561" s="20">
        <v>1.2610000000000001</v>
      </c>
      <c r="G1561" s="20">
        <v>-0.79200000000000004</v>
      </c>
      <c r="H1561" s="20">
        <v>1.46763</v>
      </c>
      <c r="I1561" s="20">
        <v>1.4396</v>
      </c>
      <c r="J1561" s="20">
        <v>-0.76900000000000002</v>
      </c>
      <c r="K1561" s="20">
        <v>1.65394</v>
      </c>
      <c r="L1561" s="20">
        <v>1.5893000000000002</v>
      </c>
      <c r="M1561" s="20">
        <v>-0.72199999999999998</v>
      </c>
      <c r="N1561" s="20">
        <v>1.9360599999999999</v>
      </c>
      <c r="O1561" s="20">
        <v>1.7443</v>
      </c>
      <c r="P1561" s="20">
        <v>-0.69599999999999995</v>
      </c>
      <c r="Q1561" s="20">
        <v>-0.36499999999999999</v>
      </c>
      <c r="R1561" s="20">
        <v>-0.35899999999999999</v>
      </c>
      <c r="S1561" s="20">
        <v>1.845</v>
      </c>
      <c r="T1561" s="20">
        <v>-0.627</v>
      </c>
      <c r="U1561" s="20">
        <v>2.0636000000000001</v>
      </c>
      <c r="V1561" s="20">
        <v>-0.32600000000000001</v>
      </c>
      <c r="W1561" s="20">
        <v>2.2303000000000002</v>
      </c>
      <c r="X1561" s="20">
        <v>-6.2E-2</v>
      </c>
      <c r="Y1561" s="20">
        <v>2.3418000000000001</v>
      </c>
      <c r="Z1561" s="20">
        <v>0.36</v>
      </c>
      <c r="AA1561" s="20">
        <v>2.7637999999999998</v>
      </c>
      <c r="AB1561" s="20">
        <v>1.196</v>
      </c>
    </row>
    <row r="1562" spans="1:28">
      <c r="A1562" s="2">
        <v>43066</v>
      </c>
      <c r="B1562" s="20">
        <v>1.25</v>
      </c>
      <c r="C1562" s="20">
        <v>1.1313</v>
      </c>
      <c r="D1562" s="20">
        <v>-0.61699999999999999</v>
      </c>
      <c r="E1562" s="20">
        <v>1.34676</v>
      </c>
      <c r="F1562" s="20">
        <v>1.2431000000000001</v>
      </c>
      <c r="G1562" s="20">
        <v>-0.82099999999999995</v>
      </c>
      <c r="H1562" s="20">
        <v>1.47725</v>
      </c>
      <c r="I1562" s="20">
        <v>1.4344000000000001</v>
      </c>
      <c r="J1562" s="20">
        <v>-0.76100000000000001</v>
      </c>
      <c r="K1562" s="20">
        <v>1.65832</v>
      </c>
      <c r="L1562" s="20">
        <v>1.5945</v>
      </c>
      <c r="M1562" s="20">
        <v>-0.72399999999999998</v>
      </c>
      <c r="N1562" s="20">
        <v>1.9429400000000001</v>
      </c>
      <c r="O1562" s="20">
        <v>1.7403999999999999</v>
      </c>
      <c r="P1562" s="20">
        <v>-0.70699999999999996</v>
      </c>
      <c r="Q1562" s="20">
        <v>-0.35299999999999998</v>
      </c>
      <c r="R1562" s="20">
        <v>-0.35599999999999998</v>
      </c>
      <c r="S1562" s="20">
        <v>1.8342000000000001</v>
      </c>
      <c r="T1562" s="20">
        <v>-0.63900000000000001</v>
      </c>
      <c r="U1562" s="20">
        <v>2.0468000000000002</v>
      </c>
      <c r="V1562" s="20">
        <v>-0.34100000000000003</v>
      </c>
      <c r="W1562" s="20">
        <v>2.2156000000000002</v>
      </c>
      <c r="X1562" s="20">
        <v>-0.08</v>
      </c>
      <c r="Y1562" s="20">
        <v>2.3277000000000001</v>
      </c>
      <c r="Z1562" s="20">
        <v>0.34200000000000003</v>
      </c>
      <c r="AA1562" s="20">
        <v>2.7677</v>
      </c>
      <c r="AB1562" s="20">
        <v>1.179</v>
      </c>
    </row>
    <row r="1563" spans="1:28">
      <c r="A1563" s="2">
        <v>43067</v>
      </c>
      <c r="B1563" s="20">
        <v>1.25</v>
      </c>
      <c r="C1563" s="20">
        <v>1.1059000000000001</v>
      </c>
      <c r="D1563" s="20">
        <v>-0.55300000000000005</v>
      </c>
      <c r="E1563" s="20">
        <v>1.34978</v>
      </c>
      <c r="F1563" s="20">
        <v>1.2765</v>
      </c>
      <c r="G1563" s="20">
        <v>-0.82299999999999995</v>
      </c>
      <c r="H1563" s="20">
        <v>1.47882</v>
      </c>
      <c r="I1563" s="20">
        <v>1.4398</v>
      </c>
      <c r="J1563" s="20">
        <v>-0.76500000000000001</v>
      </c>
      <c r="K1563" s="20">
        <v>1.6573799999999999</v>
      </c>
      <c r="L1563" s="20">
        <v>1.5918000000000001</v>
      </c>
      <c r="M1563" s="20">
        <v>-0.71899999999999997</v>
      </c>
      <c r="N1563" s="20">
        <v>1.93798</v>
      </c>
      <c r="O1563" s="20">
        <v>1.746</v>
      </c>
      <c r="P1563" s="20">
        <v>-0.7</v>
      </c>
      <c r="Q1563" s="20">
        <v>-0.35499999999999998</v>
      </c>
      <c r="R1563" s="20">
        <v>-0.36299999999999999</v>
      </c>
      <c r="S1563" s="20">
        <v>1.8397999999999999</v>
      </c>
      <c r="T1563" s="20">
        <v>-0.63700000000000001</v>
      </c>
      <c r="U1563" s="20">
        <v>2.0594000000000001</v>
      </c>
      <c r="V1563" s="20">
        <v>-0.34</v>
      </c>
      <c r="W1563" s="20">
        <v>2.2204999999999999</v>
      </c>
      <c r="X1563" s="20">
        <v>-8.2000000000000003E-2</v>
      </c>
      <c r="Y1563" s="20">
        <v>2.3277000000000001</v>
      </c>
      <c r="Z1563" s="20">
        <v>0.33900000000000002</v>
      </c>
      <c r="AA1563" s="20">
        <v>2.7576999999999998</v>
      </c>
      <c r="AB1563" s="20">
        <v>1.18</v>
      </c>
    </row>
    <row r="1564" spans="1:28">
      <c r="A1564" s="2">
        <v>43068</v>
      </c>
      <c r="B1564" s="20">
        <v>1.25</v>
      </c>
      <c r="C1564" s="20">
        <v>1.1569</v>
      </c>
      <c r="D1564" s="20">
        <v>-0.51</v>
      </c>
      <c r="E1564" s="20">
        <v>1.36069</v>
      </c>
      <c r="F1564" s="20">
        <v>1.2841</v>
      </c>
      <c r="G1564" s="20">
        <v>-0.83399999999999996</v>
      </c>
      <c r="H1564" s="20">
        <v>1.4806300000000001</v>
      </c>
      <c r="I1564" s="20">
        <v>1.4500999999999999</v>
      </c>
      <c r="J1564" s="20">
        <v>-0.76800000000000002</v>
      </c>
      <c r="K1564" s="20">
        <v>1.6604999999999999</v>
      </c>
      <c r="L1564" s="20">
        <v>1.597</v>
      </c>
      <c r="M1564" s="20">
        <v>-0.70499999999999996</v>
      </c>
      <c r="N1564" s="20">
        <v>1.9448099999999999</v>
      </c>
      <c r="O1564" s="20">
        <v>1.762</v>
      </c>
      <c r="P1564" s="20">
        <v>-0.68300000000000005</v>
      </c>
      <c r="Q1564" s="20">
        <v>-0.34699999999999998</v>
      </c>
      <c r="R1564" s="20">
        <v>-0.35699999999999998</v>
      </c>
      <c r="S1564" s="20">
        <v>1.8643999999999998</v>
      </c>
      <c r="T1564" s="20">
        <v>-0.61199999999999999</v>
      </c>
      <c r="U1564" s="20">
        <v>2.1059000000000001</v>
      </c>
      <c r="V1564" s="20">
        <v>-0.29899999999999999</v>
      </c>
      <c r="W1564" s="20">
        <v>2.2827999999999999</v>
      </c>
      <c r="X1564" s="20">
        <v>-3.9E-2</v>
      </c>
      <c r="Y1564" s="20">
        <v>2.3881999999999999</v>
      </c>
      <c r="Z1564" s="20">
        <v>0.38500000000000001</v>
      </c>
      <c r="AA1564" s="20">
        <v>2.8245</v>
      </c>
      <c r="AB1564" s="20">
        <v>1.2150000000000001</v>
      </c>
    </row>
    <row r="1565" spans="1:28">
      <c r="A1565" s="2">
        <v>43069</v>
      </c>
      <c r="B1565" s="20">
        <v>1.25</v>
      </c>
      <c r="C1565" s="20">
        <v>1.1237999999999999</v>
      </c>
      <c r="D1565" s="20">
        <v>-0.44</v>
      </c>
      <c r="E1565" s="20">
        <v>1.37188</v>
      </c>
      <c r="F1565" s="20">
        <v>1.256</v>
      </c>
      <c r="G1565" s="20">
        <v>-0.95299999999999996</v>
      </c>
      <c r="H1565" s="20">
        <v>1.4873799999999999</v>
      </c>
      <c r="I1565" s="20">
        <v>1.4372</v>
      </c>
      <c r="J1565" s="20">
        <v>-0.76300000000000001</v>
      </c>
      <c r="K1565" s="20">
        <v>1.6680000000000001</v>
      </c>
      <c r="L1565" s="20">
        <v>1.6073</v>
      </c>
      <c r="M1565" s="20">
        <v>-0.71699999999999997</v>
      </c>
      <c r="N1565" s="20">
        <v>1.9516900000000001</v>
      </c>
      <c r="O1565" s="20">
        <v>1.782</v>
      </c>
      <c r="P1565" s="20">
        <v>-0.68400000000000005</v>
      </c>
      <c r="Q1565" s="20">
        <v>-0.36499999999999999</v>
      </c>
      <c r="R1565" s="20">
        <v>-0.36599999999999999</v>
      </c>
      <c r="S1565" s="20">
        <v>1.8919000000000001</v>
      </c>
      <c r="T1565" s="20">
        <v>-0.61299999999999999</v>
      </c>
      <c r="U1565" s="20">
        <v>2.1375000000000002</v>
      </c>
      <c r="V1565" s="20">
        <v>-0.308</v>
      </c>
      <c r="W1565" s="20">
        <v>2.3073000000000001</v>
      </c>
      <c r="X1565" s="20">
        <v>-5.1999999999999998E-2</v>
      </c>
      <c r="Y1565" s="20">
        <v>2.4097</v>
      </c>
      <c r="Z1565" s="20">
        <v>0.36699999999999999</v>
      </c>
      <c r="AA1565" s="20">
        <v>2.8269000000000002</v>
      </c>
      <c r="AB1565" s="20">
        <v>1.1890000000000001</v>
      </c>
    </row>
    <row r="1566" spans="1:28">
      <c r="A1566" s="2">
        <v>43070</v>
      </c>
      <c r="B1566" s="20">
        <v>1.25</v>
      </c>
      <c r="C1566" s="20">
        <v>1.1135999999999999</v>
      </c>
      <c r="D1566" s="20">
        <v>-0.40500000000000003</v>
      </c>
      <c r="E1566" s="20">
        <v>1.3793800000000001</v>
      </c>
      <c r="F1566" s="20">
        <v>1.2585</v>
      </c>
      <c r="G1566" s="20">
        <v>-0.93600000000000005</v>
      </c>
      <c r="H1566" s="20">
        <v>1.4946299999999999</v>
      </c>
      <c r="I1566" s="20">
        <v>1.4370000000000001</v>
      </c>
      <c r="J1566" s="20">
        <v>-0.76100000000000001</v>
      </c>
      <c r="K1566" s="20">
        <v>1.67425</v>
      </c>
      <c r="L1566" s="20">
        <v>1.6071</v>
      </c>
      <c r="M1566" s="20">
        <v>-0.73599999999999999</v>
      </c>
      <c r="N1566" s="20">
        <v>1.96044</v>
      </c>
      <c r="O1566" s="20">
        <v>1.772</v>
      </c>
      <c r="P1566" s="20">
        <v>-0.70499999999999996</v>
      </c>
      <c r="Q1566" s="20">
        <v>-0.36299999999999999</v>
      </c>
      <c r="R1566" s="20">
        <v>-0.37</v>
      </c>
      <c r="S1566" s="20">
        <v>1.8839999999999999</v>
      </c>
      <c r="T1566" s="20">
        <v>-0.63200000000000001</v>
      </c>
      <c r="U1566" s="20">
        <v>2.1126999999999998</v>
      </c>
      <c r="V1566" s="20">
        <v>-0.34799999999999998</v>
      </c>
      <c r="W1566" s="20">
        <v>2.2707999999999999</v>
      </c>
      <c r="X1566" s="20">
        <v>-0.10299999999999999</v>
      </c>
      <c r="Y1566" s="20">
        <v>2.3614999999999999</v>
      </c>
      <c r="Z1566" s="20">
        <v>0.30499999999999999</v>
      </c>
      <c r="AA1566" s="20">
        <v>2.7614999999999998</v>
      </c>
      <c r="AB1566" s="20">
        <v>1.1160000000000001</v>
      </c>
    </row>
    <row r="1567" spans="1:28">
      <c r="A1567" s="2">
        <v>43073</v>
      </c>
      <c r="B1567" s="20">
        <v>1.25</v>
      </c>
      <c r="C1567" s="20">
        <v>1.1337999999999999</v>
      </c>
      <c r="D1567" s="20">
        <v>-0.41099999999999998</v>
      </c>
      <c r="E1567" s="20">
        <v>1.39181</v>
      </c>
      <c r="F1567" s="20">
        <v>1.2685999999999999</v>
      </c>
      <c r="G1567" s="20">
        <v>-0.92900000000000005</v>
      </c>
      <c r="H1567" s="20">
        <v>1.5084900000000001</v>
      </c>
      <c r="I1567" s="20">
        <v>1.4396</v>
      </c>
      <c r="J1567" s="20">
        <v>-0.754</v>
      </c>
      <c r="K1567" s="20">
        <v>1.69313</v>
      </c>
      <c r="L1567" s="20">
        <v>1.6408</v>
      </c>
      <c r="M1567" s="20">
        <v>-0.71899999999999997</v>
      </c>
      <c r="N1567" s="20">
        <v>1.98169</v>
      </c>
      <c r="O1567" s="20">
        <v>1.8063</v>
      </c>
      <c r="P1567" s="20">
        <v>-0.70399999999999996</v>
      </c>
      <c r="Q1567" s="20">
        <v>-0.36199999999999999</v>
      </c>
      <c r="R1567" s="20">
        <v>-0.379</v>
      </c>
      <c r="S1567" s="20">
        <v>1.9226000000000001</v>
      </c>
      <c r="T1567" s="20">
        <v>-0.62</v>
      </c>
      <c r="U1567" s="20">
        <v>2.1427999999999998</v>
      </c>
      <c r="V1567" s="20">
        <v>-0.32700000000000001</v>
      </c>
      <c r="W1567" s="20">
        <v>2.2879999999999998</v>
      </c>
      <c r="X1567" s="20">
        <v>-7.4999999999999997E-2</v>
      </c>
      <c r="Y1567" s="20">
        <v>2.3723000000000001</v>
      </c>
      <c r="Z1567" s="20">
        <v>0.34399999999999997</v>
      </c>
      <c r="AA1567" s="20">
        <v>2.7637999999999998</v>
      </c>
      <c r="AB1567" s="20">
        <v>1.169</v>
      </c>
    </row>
    <row r="1568" spans="1:28">
      <c r="A1568" s="2">
        <v>43074</v>
      </c>
      <c r="B1568" s="20">
        <v>1.25</v>
      </c>
      <c r="C1568" s="20">
        <v>1.1516</v>
      </c>
      <c r="D1568" s="20">
        <v>-0.42</v>
      </c>
      <c r="E1568" s="20">
        <v>1.4031899999999999</v>
      </c>
      <c r="F1568" s="20">
        <v>1.2892999999999999</v>
      </c>
      <c r="G1568" s="20">
        <v>-0.93700000000000006</v>
      </c>
      <c r="H1568" s="20">
        <v>1.51532</v>
      </c>
      <c r="I1568" s="20">
        <v>1.4759</v>
      </c>
      <c r="J1568" s="20">
        <v>-0.76</v>
      </c>
      <c r="K1568" s="20">
        <v>1.7112500000000002</v>
      </c>
      <c r="L1568" s="20">
        <v>1.6562999999999999</v>
      </c>
      <c r="M1568" s="20">
        <v>-0.753</v>
      </c>
      <c r="N1568" s="20">
        <v>1.9895</v>
      </c>
      <c r="O1568" s="20">
        <v>1.8184</v>
      </c>
      <c r="P1568" s="20">
        <v>-0.73</v>
      </c>
      <c r="Q1568" s="20">
        <v>-0.36599999999999999</v>
      </c>
      <c r="R1568" s="20">
        <v>-0.38</v>
      </c>
      <c r="S1568" s="20">
        <v>1.9281999999999999</v>
      </c>
      <c r="T1568" s="20">
        <v>-0.64100000000000001</v>
      </c>
      <c r="U1568" s="20">
        <v>2.1427999999999998</v>
      </c>
      <c r="V1568" s="20">
        <v>-0.35599999999999998</v>
      </c>
      <c r="W1568" s="20">
        <v>2.2782</v>
      </c>
      <c r="X1568" s="20">
        <v>-0.10199999999999999</v>
      </c>
      <c r="Y1568" s="20">
        <v>2.3509000000000002</v>
      </c>
      <c r="Z1568" s="20">
        <v>0.32</v>
      </c>
      <c r="AA1568" s="20">
        <v>2.7315</v>
      </c>
      <c r="AB1568" s="20">
        <v>1.1400000000000001</v>
      </c>
    </row>
    <row r="1569" spans="1:28">
      <c r="A1569" s="2">
        <v>43075</v>
      </c>
      <c r="B1569" s="20">
        <v>1.25</v>
      </c>
      <c r="C1569" s="20">
        <v>1.1517999999999999</v>
      </c>
      <c r="D1569" s="20">
        <v>-0.432</v>
      </c>
      <c r="E1569" s="20">
        <v>1.4068800000000001</v>
      </c>
      <c r="F1569" s="20">
        <v>1.2816000000000001</v>
      </c>
      <c r="G1569" s="20">
        <v>-0.92</v>
      </c>
      <c r="H1569" s="20">
        <v>1.5226299999999999</v>
      </c>
      <c r="I1569" s="20">
        <v>1.4553</v>
      </c>
      <c r="J1569" s="20">
        <v>-0.76500000000000001</v>
      </c>
      <c r="K1569" s="20">
        <v>1.71445</v>
      </c>
      <c r="L1569" s="20">
        <v>1.663</v>
      </c>
      <c r="M1569" s="20">
        <v>-0.75600000000000001</v>
      </c>
      <c r="N1569" s="20">
        <v>1.9882499999999999</v>
      </c>
      <c r="O1569" s="20">
        <v>1.8064</v>
      </c>
      <c r="P1569" s="20">
        <v>-0.747</v>
      </c>
      <c r="Q1569" s="20">
        <v>-0.38100000000000001</v>
      </c>
      <c r="R1569" s="20">
        <v>-0.38200000000000001</v>
      </c>
      <c r="S1569" s="20">
        <v>1.9146000000000001</v>
      </c>
      <c r="T1569" s="20">
        <v>-0.66100000000000003</v>
      </c>
      <c r="U1569" s="20">
        <v>2.1261999999999999</v>
      </c>
      <c r="V1569" s="20">
        <v>-0.38100000000000001</v>
      </c>
      <c r="W1569" s="20">
        <v>2.2612000000000001</v>
      </c>
      <c r="X1569" s="20">
        <v>-0.126</v>
      </c>
      <c r="Y1569" s="20">
        <v>2.3384999999999998</v>
      </c>
      <c r="Z1569" s="20">
        <v>0.29499999999999998</v>
      </c>
      <c r="AA1569" s="20">
        <v>2.73</v>
      </c>
      <c r="AB1569" s="20">
        <v>1.115</v>
      </c>
    </row>
    <row r="1570" spans="1:28">
      <c r="A1570" s="2">
        <v>43076</v>
      </c>
      <c r="B1570" s="20">
        <v>1.25</v>
      </c>
      <c r="C1570" s="20">
        <v>1.1467000000000001</v>
      </c>
      <c r="D1570" s="20">
        <v>-0.36</v>
      </c>
      <c r="E1570" s="20">
        <v>1.4318500000000001</v>
      </c>
      <c r="F1570" s="20">
        <v>1.2764</v>
      </c>
      <c r="G1570" s="20">
        <v>-0.92300000000000004</v>
      </c>
      <c r="H1570" s="20">
        <v>1.53606</v>
      </c>
      <c r="I1570" s="20">
        <v>1.4552</v>
      </c>
      <c r="J1570" s="20">
        <v>-0.754</v>
      </c>
      <c r="K1570" s="20">
        <v>1.7225000000000001</v>
      </c>
      <c r="L1570" s="20">
        <v>1.6655</v>
      </c>
      <c r="M1570" s="20">
        <v>-0.77300000000000002</v>
      </c>
      <c r="N1570" s="20">
        <v>1.9973100000000001</v>
      </c>
      <c r="O1570" s="20">
        <v>1.8024</v>
      </c>
      <c r="P1570" s="20">
        <v>-0.75900000000000001</v>
      </c>
      <c r="Q1570" s="20">
        <v>-0.38800000000000001</v>
      </c>
      <c r="R1570" s="20">
        <v>-0.39200000000000002</v>
      </c>
      <c r="S1570" s="20">
        <v>1.9119999999999999</v>
      </c>
      <c r="T1570" s="20">
        <v>-0.67500000000000004</v>
      </c>
      <c r="U1570" s="20">
        <v>2.1379999999999999</v>
      </c>
      <c r="V1570" s="20">
        <v>-0.38900000000000001</v>
      </c>
      <c r="W1570" s="20">
        <v>2.2831999999999999</v>
      </c>
      <c r="X1570" s="20">
        <v>-0.13100000000000001</v>
      </c>
      <c r="Y1570" s="20">
        <v>2.3633999999999999</v>
      </c>
      <c r="Z1570" s="20">
        <v>0.29299999999999998</v>
      </c>
      <c r="AA1570" s="20">
        <v>2.7606999999999999</v>
      </c>
      <c r="AB1570" s="20">
        <v>1.131</v>
      </c>
    </row>
    <row r="1571" spans="1:28">
      <c r="A1571" s="2">
        <v>43077</v>
      </c>
      <c r="B1571" s="20">
        <v>1.25</v>
      </c>
      <c r="C1571" s="20">
        <v>1.1186</v>
      </c>
      <c r="D1571" s="20">
        <v>-0.72</v>
      </c>
      <c r="E1571" s="20">
        <v>1.44438</v>
      </c>
      <c r="F1571" s="20">
        <v>1.2711999999999999</v>
      </c>
      <c r="G1571" s="20">
        <v>-0.96</v>
      </c>
      <c r="H1571" s="20">
        <v>1.54878</v>
      </c>
      <c r="I1571" s="20">
        <v>1.4370000000000001</v>
      </c>
      <c r="J1571" s="20">
        <v>-0.76400000000000001</v>
      </c>
      <c r="K1571" s="20">
        <v>1.7298800000000001</v>
      </c>
      <c r="L1571" s="20">
        <v>1.6549</v>
      </c>
      <c r="M1571" s="20">
        <v>-0.73499999999999999</v>
      </c>
      <c r="N1571" s="20">
        <v>2.0107499999999998</v>
      </c>
      <c r="O1571" s="20">
        <v>1.7945</v>
      </c>
      <c r="P1571" s="20">
        <v>-0.73899999999999999</v>
      </c>
      <c r="Q1571" s="20">
        <v>-0.38900000000000001</v>
      </c>
      <c r="R1571" s="20">
        <v>-0.38400000000000001</v>
      </c>
      <c r="S1571" s="20">
        <v>1.9069</v>
      </c>
      <c r="T1571" s="20">
        <v>-0.65400000000000003</v>
      </c>
      <c r="U1571" s="20">
        <v>2.1398000000000001</v>
      </c>
      <c r="V1571" s="20">
        <v>-0.36599999999999999</v>
      </c>
      <c r="W1571" s="20">
        <v>2.2883</v>
      </c>
      <c r="X1571" s="20">
        <v>-0.11</v>
      </c>
      <c r="Y1571" s="20">
        <v>2.3759999999999999</v>
      </c>
      <c r="Z1571" s="20">
        <v>0.307</v>
      </c>
      <c r="AA1571" s="20">
        <v>2.7685</v>
      </c>
      <c r="AB1571" s="20">
        <v>1.139</v>
      </c>
    </row>
    <row r="1572" spans="1:28">
      <c r="A1572" s="2">
        <v>43080</v>
      </c>
      <c r="B1572" s="20">
        <v>1.25</v>
      </c>
      <c r="C1572" s="20">
        <v>1.1540999999999999</v>
      </c>
      <c r="D1572" s="20">
        <v>-1.077</v>
      </c>
      <c r="E1572" s="20">
        <v>1.4595099999999999</v>
      </c>
      <c r="F1572" s="20">
        <v>1.2865</v>
      </c>
      <c r="G1572" s="20">
        <v>-0.94699999999999995</v>
      </c>
      <c r="H1572" s="20">
        <v>1.5634700000000001</v>
      </c>
      <c r="I1572" s="20">
        <v>1.4370000000000001</v>
      </c>
      <c r="J1572" s="20">
        <v>-0.78200000000000003</v>
      </c>
      <c r="K1572" s="20">
        <v>1.7353499999999999</v>
      </c>
      <c r="L1572" s="20">
        <v>1.6705000000000001</v>
      </c>
      <c r="M1572" s="20">
        <v>-0.72899999999999998</v>
      </c>
      <c r="N1572" s="20">
        <v>2.01356</v>
      </c>
      <c r="O1572" s="20">
        <v>1.8189</v>
      </c>
      <c r="P1572" s="20">
        <v>-0.73399999999999999</v>
      </c>
      <c r="Q1572" s="20">
        <v>-0.38100000000000001</v>
      </c>
      <c r="R1572" s="20">
        <v>-0.39</v>
      </c>
      <c r="S1572" s="20">
        <v>1.9375</v>
      </c>
      <c r="T1572" s="20">
        <v>-0.65300000000000002</v>
      </c>
      <c r="U1572" s="20">
        <v>2.1566000000000001</v>
      </c>
      <c r="V1572" s="20">
        <v>-0.36199999999999999</v>
      </c>
      <c r="W1572" s="20">
        <v>2.3006000000000002</v>
      </c>
      <c r="X1572" s="20">
        <v>-0.11600000000000001</v>
      </c>
      <c r="Y1572" s="20">
        <v>2.3885999999999998</v>
      </c>
      <c r="Z1572" s="20">
        <v>0.29299999999999998</v>
      </c>
      <c r="AA1572" s="20">
        <v>2.7762000000000002</v>
      </c>
      <c r="AB1572" s="20">
        <v>1.1160000000000001</v>
      </c>
    </row>
    <row r="1573" spans="1:28">
      <c r="A1573" s="2">
        <v>43081</v>
      </c>
      <c r="B1573" s="20">
        <v>1.25</v>
      </c>
      <c r="C1573" s="20">
        <v>1.1743999999999999</v>
      </c>
      <c r="D1573" s="20">
        <v>-0.72</v>
      </c>
      <c r="E1573" s="20">
        <v>1.4719500000000001</v>
      </c>
      <c r="F1573" s="20">
        <v>1.325</v>
      </c>
      <c r="G1573" s="20">
        <v>-0.97399999999999998</v>
      </c>
      <c r="H1573" s="20">
        <v>1.57352</v>
      </c>
      <c r="I1573" s="20">
        <v>1.4783999999999999</v>
      </c>
      <c r="J1573" s="20">
        <v>-0.81</v>
      </c>
      <c r="K1573" s="20">
        <v>1.74769</v>
      </c>
      <c r="L1573" s="20">
        <v>1.6808000000000001</v>
      </c>
      <c r="M1573" s="20">
        <v>-0.72499999999999998</v>
      </c>
      <c r="N1573" s="20">
        <v>2.0282499999999999</v>
      </c>
      <c r="O1573" s="20">
        <v>1.8270999999999999</v>
      </c>
      <c r="P1573" s="20">
        <v>-0.73499999999999999</v>
      </c>
      <c r="Q1573" s="20">
        <v>-0.372</v>
      </c>
      <c r="R1573" s="20">
        <v>-0.377</v>
      </c>
      <c r="S1573" s="20">
        <v>1.9531000000000001</v>
      </c>
      <c r="T1573" s="20">
        <v>-0.65300000000000002</v>
      </c>
      <c r="U1573" s="20">
        <v>2.1718000000000002</v>
      </c>
      <c r="V1573" s="20">
        <v>-0.35399999999999998</v>
      </c>
      <c r="W1573" s="20">
        <v>2.3153999999999999</v>
      </c>
      <c r="X1573" s="20">
        <v>-9.5000000000000001E-2</v>
      </c>
      <c r="Y1573" s="20">
        <v>2.4011</v>
      </c>
      <c r="Z1573" s="20">
        <v>0.314</v>
      </c>
      <c r="AA1573" s="20">
        <v>2.7762000000000002</v>
      </c>
      <c r="AB1573" s="20">
        <v>1.149</v>
      </c>
    </row>
    <row r="1574" spans="1:28">
      <c r="A1574" s="2">
        <v>43082</v>
      </c>
      <c r="B1574" s="20">
        <v>1.5</v>
      </c>
      <c r="C1574" s="20">
        <v>1.2126999999999999</v>
      </c>
      <c r="D1574" s="20">
        <v>-1.383</v>
      </c>
      <c r="E1574" s="20">
        <v>1.4770300000000001</v>
      </c>
      <c r="F1574" s="20">
        <v>1.2968999999999999</v>
      </c>
      <c r="G1574" s="20">
        <v>-0.86399999999999999</v>
      </c>
      <c r="H1574" s="20">
        <v>1.58849</v>
      </c>
      <c r="I1574" s="20">
        <v>1.4500999999999999</v>
      </c>
      <c r="J1574" s="20">
        <v>-0.873</v>
      </c>
      <c r="K1574" s="20">
        <v>1.7557499999999999</v>
      </c>
      <c r="L1574" s="20">
        <v>1.6625999999999999</v>
      </c>
      <c r="M1574" s="20">
        <v>-0.74</v>
      </c>
      <c r="N1574" s="20">
        <v>2.0385599999999999</v>
      </c>
      <c r="O1574" s="20">
        <v>1.7743</v>
      </c>
      <c r="P1574" s="20">
        <v>-0.73699999999999999</v>
      </c>
      <c r="Q1574" s="20">
        <v>-0.32600000000000001</v>
      </c>
      <c r="R1574" s="20">
        <v>-0.371</v>
      </c>
      <c r="S1574" s="20">
        <v>1.8911</v>
      </c>
      <c r="T1574" s="20">
        <v>-0.65600000000000003</v>
      </c>
      <c r="U1574" s="20">
        <v>2.1048999999999998</v>
      </c>
      <c r="V1574" s="20">
        <v>-0.35699999999999998</v>
      </c>
      <c r="W1574" s="20">
        <v>2.2467999999999999</v>
      </c>
      <c r="X1574" s="20">
        <v>-9.7000000000000003E-2</v>
      </c>
      <c r="Y1574" s="20">
        <v>2.3422000000000001</v>
      </c>
      <c r="Z1574" s="20">
        <v>0.314</v>
      </c>
      <c r="AA1574" s="20">
        <v>2.7269000000000001</v>
      </c>
      <c r="AB1574" s="20">
        <v>1.1539999999999999</v>
      </c>
    </row>
    <row r="1575" spans="1:28">
      <c r="A1575" s="2">
        <v>43083</v>
      </c>
      <c r="B1575" s="20">
        <v>1.5</v>
      </c>
      <c r="C1575" s="20">
        <v>1.2</v>
      </c>
      <c r="D1575" s="20">
        <v>-1.47</v>
      </c>
      <c r="E1575" s="20">
        <v>1.49078</v>
      </c>
      <c r="F1575" s="20">
        <v>1.3019000000000001</v>
      </c>
      <c r="G1575" s="20">
        <v>-0.85599999999999998</v>
      </c>
      <c r="H1575" s="20">
        <v>1.60042</v>
      </c>
      <c r="I1575" s="20">
        <v>1.4655</v>
      </c>
      <c r="J1575" s="20">
        <v>-0.91</v>
      </c>
      <c r="K1575" s="20">
        <v>1.76769</v>
      </c>
      <c r="L1575" s="20">
        <v>1.6755</v>
      </c>
      <c r="M1575" s="20">
        <v>-0.753</v>
      </c>
      <c r="N1575" s="20">
        <v>2.0426299999999999</v>
      </c>
      <c r="O1575" s="20">
        <v>1.8109999999999999</v>
      </c>
      <c r="P1575" s="20">
        <v>-0.70699999999999996</v>
      </c>
      <c r="Q1575" s="20">
        <v>-0.33300000000000002</v>
      </c>
      <c r="R1575" s="20">
        <v>-0.376</v>
      </c>
      <c r="S1575" s="20">
        <v>1.9235</v>
      </c>
      <c r="T1575" s="20">
        <v>-0.64400000000000002</v>
      </c>
      <c r="U1575" s="20">
        <v>2.1383999999999999</v>
      </c>
      <c r="V1575" s="20">
        <v>-0.34399999999999997</v>
      </c>
      <c r="W1575" s="20">
        <v>2.2664</v>
      </c>
      <c r="X1575" s="20">
        <v>-8.6999999999999994E-2</v>
      </c>
      <c r="Y1575" s="20">
        <v>2.3492999999999999</v>
      </c>
      <c r="Z1575" s="20">
        <v>0.316</v>
      </c>
      <c r="AA1575" s="20">
        <v>2.7063000000000001</v>
      </c>
      <c r="AB1575" s="20">
        <v>1.1299999999999999</v>
      </c>
    </row>
    <row r="1576" spans="1:28">
      <c r="A1576" s="2">
        <v>43084</v>
      </c>
      <c r="B1576" s="20">
        <v>1.5</v>
      </c>
      <c r="C1576" s="20">
        <v>1.2328999999999999</v>
      </c>
      <c r="D1576" s="20">
        <v>-1.4060000000000001</v>
      </c>
      <c r="E1576" s="20">
        <v>1.4950000000000001</v>
      </c>
      <c r="F1576" s="20">
        <v>1.3120000000000001</v>
      </c>
      <c r="G1576" s="20">
        <v>-0.86199999999999999</v>
      </c>
      <c r="H1576" s="20">
        <v>1.61331</v>
      </c>
      <c r="I1576" s="20">
        <v>1.4628000000000001</v>
      </c>
      <c r="J1576" s="20">
        <v>-0.86</v>
      </c>
      <c r="K1576" s="20">
        <v>1.77443</v>
      </c>
      <c r="L1576" s="20">
        <v>1.6831</v>
      </c>
      <c r="M1576" s="20">
        <v>-0.77300000000000002</v>
      </c>
      <c r="N1576" s="20">
        <v>2.0476299999999998</v>
      </c>
      <c r="O1576" s="20">
        <v>1.8357999999999999</v>
      </c>
      <c r="P1576" s="20">
        <v>-0.71599999999999997</v>
      </c>
      <c r="Q1576" s="20">
        <v>-0.33200000000000002</v>
      </c>
      <c r="R1576" s="20">
        <v>-0.38600000000000001</v>
      </c>
      <c r="S1576" s="20">
        <v>1.9479</v>
      </c>
      <c r="T1576" s="20">
        <v>-0.63900000000000001</v>
      </c>
      <c r="U1576" s="20">
        <v>2.1537000000000002</v>
      </c>
      <c r="V1576" s="20">
        <v>-0.33700000000000002</v>
      </c>
      <c r="W1576" s="20">
        <v>2.2763999999999998</v>
      </c>
      <c r="X1576" s="20">
        <v>-8.8999999999999996E-2</v>
      </c>
      <c r="Y1576" s="20">
        <v>2.3529999999999998</v>
      </c>
      <c r="Z1576" s="20">
        <v>0.30099999999999999</v>
      </c>
      <c r="AA1576" s="20">
        <v>2.6873</v>
      </c>
      <c r="AB1576" s="20">
        <v>1.1000000000000001</v>
      </c>
    </row>
    <row r="1577" spans="1:28">
      <c r="A1577" s="2">
        <v>43087</v>
      </c>
      <c r="B1577" s="20">
        <v>1.5</v>
      </c>
      <c r="C1577" s="20">
        <v>1.2278</v>
      </c>
      <c r="D1577" s="20">
        <v>-1.5590000000000002</v>
      </c>
      <c r="E1577" s="20">
        <v>1.5011299999999999</v>
      </c>
      <c r="F1577" s="20">
        <v>1.3374999999999999</v>
      </c>
      <c r="G1577" s="20">
        <v>-0.90200000000000002</v>
      </c>
      <c r="H1577" s="20">
        <v>1.62548</v>
      </c>
      <c r="I1577" s="20">
        <v>1.4653</v>
      </c>
      <c r="J1577" s="20">
        <v>-0.89600000000000002</v>
      </c>
      <c r="K1577" s="20">
        <v>1.7816999999999998</v>
      </c>
      <c r="L1577" s="20">
        <v>1.6882999999999999</v>
      </c>
      <c r="M1577" s="20">
        <v>-0.76100000000000001</v>
      </c>
      <c r="N1577" s="20">
        <v>2.0582500000000001</v>
      </c>
      <c r="O1577" s="20">
        <v>1.8277000000000001</v>
      </c>
      <c r="P1577" s="20">
        <v>-0.70499999999999996</v>
      </c>
      <c r="Q1577" s="20">
        <v>-0.34100000000000003</v>
      </c>
      <c r="R1577" s="20">
        <v>-0.40200000000000002</v>
      </c>
      <c r="S1577" s="20">
        <v>1.9452</v>
      </c>
      <c r="T1577" s="20">
        <v>-0.63600000000000001</v>
      </c>
      <c r="U1577" s="20">
        <v>2.1673</v>
      </c>
      <c r="V1577" s="20">
        <v>-0.32900000000000001</v>
      </c>
      <c r="W1577" s="20">
        <v>2.3035000000000001</v>
      </c>
      <c r="X1577" s="20">
        <v>-8.4000000000000005E-2</v>
      </c>
      <c r="Y1577" s="20">
        <v>2.3942000000000001</v>
      </c>
      <c r="Z1577" s="20">
        <v>0.309</v>
      </c>
      <c r="AA1577" s="20">
        <v>2.7406999999999999</v>
      </c>
      <c r="AB1577" s="20">
        <v>1.121</v>
      </c>
    </row>
    <row r="1578" spans="1:28">
      <c r="A1578" s="2">
        <v>43088</v>
      </c>
      <c r="B1578" s="20">
        <v>1.5</v>
      </c>
      <c r="C1578" s="20">
        <v>1.2150000000000001</v>
      </c>
      <c r="D1578" s="20">
        <v>-1.6539999999999999</v>
      </c>
      <c r="E1578" s="20">
        <v>1.5111300000000001</v>
      </c>
      <c r="F1578" s="20">
        <v>1.3658000000000001</v>
      </c>
      <c r="G1578" s="20">
        <v>-0.85699999999999998</v>
      </c>
      <c r="H1578" s="20">
        <v>1.6420300000000001</v>
      </c>
      <c r="I1578" s="20">
        <v>1.4913000000000001</v>
      </c>
      <c r="J1578" s="20">
        <v>-0.90400000000000003</v>
      </c>
      <c r="K1578" s="20">
        <v>1.7883</v>
      </c>
      <c r="L1578" s="20">
        <v>1.696</v>
      </c>
      <c r="M1578" s="20">
        <v>-0.76700000000000002</v>
      </c>
      <c r="N1578" s="20">
        <v>2.0688800000000001</v>
      </c>
      <c r="O1578" s="20">
        <v>1.8525</v>
      </c>
      <c r="P1578" s="20">
        <v>-0.68799999999999994</v>
      </c>
      <c r="Q1578" s="20">
        <v>-0.3</v>
      </c>
      <c r="R1578" s="20">
        <v>-0.39700000000000002</v>
      </c>
      <c r="S1578" s="20">
        <v>1.9750999999999999</v>
      </c>
      <c r="T1578" s="20">
        <v>-0.60699999999999998</v>
      </c>
      <c r="U1578" s="20">
        <v>2.2212000000000001</v>
      </c>
      <c r="V1578" s="20">
        <v>-0.27800000000000002</v>
      </c>
      <c r="W1578" s="20">
        <v>2.3702000000000001</v>
      </c>
      <c r="X1578" s="20">
        <v>-2.1000000000000001E-2</v>
      </c>
      <c r="Y1578" s="20">
        <v>2.4643999999999999</v>
      </c>
      <c r="Z1578" s="20">
        <v>0.379</v>
      </c>
      <c r="AA1578" s="20">
        <v>2.8197999999999999</v>
      </c>
      <c r="AB1578" s="20">
        <v>1.202</v>
      </c>
    </row>
    <row r="1579" spans="1:28">
      <c r="A1579" s="2">
        <v>43089</v>
      </c>
      <c r="B1579" s="20">
        <v>1.5</v>
      </c>
      <c r="C1579" s="20">
        <v>1.2076</v>
      </c>
      <c r="D1579" s="20">
        <v>-1.42</v>
      </c>
      <c r="E1579" s="20">
        <v>1.53488</v>
      </c>
      <c r="F1579" s="20">
        <v>1.3734</v>
      </c>
      <c r="G1579" s="20">
        <v>-0.90700000000000003</v>
      </c>
      <c r="H1579" s="20">
        <v>1.6579299999999999</v>
      </c>
      <c r="I1579" s="20">
        <v>1.5093000000000001</v>
      </c>
      <c r="J1579" s="20">
        <v>-0.873</v>
      </c>
      <c r="K1579" s="20">
        <v>1.81413</v>
      </c>
      <c r="L1579" s="20">
        <v>1.7063000000000001</v>
      </c>
      <c r="M1579" s="20">
        <v>-0.73799999999999999</v>
      </c>
      <c r="N1579" s="20">
        <v>2.0836600000000001</v>
      </c>
      <c r="O1579" s="20">
        <v>1.8567</v>
      </c>
      <c r="P1579" s="20">
        <v>-0.67200000000000004</v>
      </c>
      <c r="Q1579" s="20">
        <v>-0.29399999999999998</v>
      </c>
      <c r="R1579" s="20">
        <v>-0.4</v>
      </c>
      <c r="S1579" s="20">
        <v>1.9861</v>
      </c>
      <c r="T1579" s="20">
        <v>-0.58799999999999997</v>
      </c>
      <c r="U1579" s="20">
        <v>2.2366000000000001</v>
      </c>
      <c r="V1579" s="20">
        <v>-0.249</v>
      </c>
      <c r="W1579" s="20">
        <v>2.3976000000000002</v>
      </c>
      <c r="X1579" s="20">
        <v>8.9999999999999993E-3</v>
      </c>
      <c r="Y1579" s="20">
        <v>2.4969999999999999</v>
      </c>
      <c r="Z1579" s="20">
        <v>0.40500000000000003</v>
      </c>
      <c r="AA1579" s="20">
        <v>2.8767</v>
      </c>
      <c r="AB1579" s="20">
        <v>1.2310000000000001</v>
      </c>
    </row>
    <row r="1580" spans="1:28">
      <c r="A1580" s="2">
        <v>43090</v>
      </c>
      <c r="B1580" s="20">
        <v>1.5</v>
      </c>
      <c r="C1580" s="20">
        <v>1.167</v>
      </c>
      <c r="D1580" s="20">
        <v>-1.4650000000000001</v>
      </c>
      <c r="E1580" s="20">
        <v>1.55213</v>
      </c>
      <c r="F1580" s="20">
        <v>1.3402000000000001</v>
      </c>
      <c r="G1580" s="20">
        <v>-0.91500000000000004</v>
      </c>
      <c r="H1580" s="20">
        <v>1.6746400000000001</v>
      </c>
      <c r="I1580" s="20">
        <v>1.5272000000000001</v>
      </c>
      <c r="J1580" s="20">
        <v>-0.874</v>
      </c>
      <c r="K1580" s="20">
        <v>1.8248799999999998</v>
      </c>
      <c r="L1580" s="20">
        <v>1.7063000000000001</v>
      </c>
      <c r="M1580" s="20">
        <v>-0.69799999999999995</v>
      </c>
      <c r="N1580" s="20">
        <v>2.09091</v>
      </c>
      <c r="O1580" s="20">
        <v>1.8774999999999999</v>
      </c>
      <c r="P1580" s="20">
        <v>-0.64800000000000002</v>
      </c>
      <c r="Q1580" s="20">
        <v>-0.312</v>
      </c>
      <c r="R1580" s="20">
        <v>-0.41299999999999998</v>
      </c>
      <c r="S1580" s="20">
        <v>1.9943</v>
      </c>
      <c r="T1580" s="20">
        <v>-0.56599999999999995</v>
      </c>
      <c r="U1580" s="20">
        <v>2.2450999999999999</v>
      </c>
      <c r="V1580" s="20">
        <v>-0.22800000000000001</v>
      </c>
      <c r="W1580" s="20">
        <v>2.3952</v>
      </c>
      <c r="X1580" s="20">
        <v>2.7E-2</v>
      </c>
      <c r="Y1580" s="20">
        <v>2.4826000000000001</v>
      </c>
      <c r="Z1580" s="20">
        <v>0.41699999999999998</v>
      </c>
      <c r="AA1580" s="20">
        <v>2.8418999999999999</v>
      </c>
      <c r="AB1580" s="20">
        <v>1.23</v>
      </c>
    </row>
    <row r="1581" spans="1:28">
      <c r="A1581" s="2">
        <v>43091</v>
      </c>
      <c r="B1581" s="20">
        <v>1.5</v>
      </c>
      <c r="C1581" s="20">
        <v>1.1186</v>
      </c>
      <c r="D1581" s="20">
        <v>-3.2359999999999998</v>
      </c>
      <c r="E1581" s="20">
        <v>1.56375</v>
      </c>
      <c r="F1581" s="20">
        <v>1.3222</v>
      </c>
      <c r="G1581" s="20">
        <v>-0.89400000000000002</v>
      </c>
      <c r="H1581" s="20">
        <v>1.68577</v>
      </c>
      <c r="I1581" s="20">
        <v>1.5270000000000001</v>
      </c>
      <c r="J1581" s="20">
        <v>-0.86299999999999999</v>
      </c>
      <c r="K1581" s="20">
        <v>1.8336299999999999</v>
      </c>
      <c r="L1581" s="20">
        <v>1.7138</v>
      </c>
      <c r="M1581" s="20">
        <v>-0.70599999999999996</v>
      </c>
      <c r="N1581" s="20">
        <v>2.10216</v>
      </c>
      <c r="O1581" s="20">
        <v>1.8906000000000001</v>
      </c>
      <c r="P1581" s="20">
        <v>-0.628</v>
      </c>
      <c r="Q1581" s="20">
        <v>-0.311</v>
      </c>
      <c r="R1581" s="20">
        <v>-0.39100000000000001</v>
      </c>
      <c r="S1581" s="20">
        <v>2.0083000000000002</v>
      </c>
      <c r="T1581" s="20">
        <v>-0.55800000000000005</v>
      </c>
      <c r="U1581" s="20">
        <v>2.2490000000000001</v>
      </c>
      <c r="V1581" s="20">
        <v>-0.21299999999999999</v>
      </c>
      <c r="W1581" s="20">
        <v>2.3931</v>
      </c>
      <c r="X1581" s="20">
        <v>3.1E-2</v>
      </c>
      <c r="Y1581" s="20">
        <v>2.4809999999999999</v>
      </c>
      <c r="Z1581" s="20">
        <v>0.42</v>
      </c>
      <c r="AA1581" s="20">
        <v>2.8308999999999997</v>
      </c>
      <c r="AB1581" s="20">
        <v>1.24</v>
      </c>
    </row>
    <row r="1582" spans="1:28">
      <c r="A1582" s="2">
        <v>43094</v>
      </c>
      <c r="B1582" s="20">
        <v>1.5</v>
      </c>
      <c r="C1582" s="20">
        <v>1.1186</v>
      </c>
      <c r="D1582" s="20">
        <v>-3.2359999999999998</v>
      </c>
      <c r="E1582" s="20">
        <v>1.56375</v>
      </c>
      <c r="F1582" s="20">
        <v>1.3222</v>
      </c>
      <c r="G1582" s="20">
        <v>-0.89400000000000002</v>
      </c>
      <c r="H1582" s="20">
        <v>1.68577</v>
      </c>
      <c r="I1582" s="20">
        <v>1.5270000000000001</v>
      </c>
      <c r="J1582" s="20">
        <v>-0.86299999999999999</v>
      </c>
      <c r="K1582" s="20">
        <v>1.8336299999999999</v>
      </c>
      <c r="L1582" s="20">
        <v>1.7138</v>
      </c>
      <c r="M1582" s="20">
        <v>-0.70499999999999996</v>
      </c>
      <c r="N1582" s="20">
        <v>2.10216</v>
      </c>
      <c r="O1582" s="20">
        <v>1.8906000000000001</v>
      </c>
      <c r="P1582" s="20">
        <v>-0.628</v>
      </c>
      <c r="Q1582" s="20">
        <v>-0.311</v>
      </c>
      <c r="R1582" s="20">
        <v>-0.39100000000000001</v>
      </c>
      <c r="S1582" s="20">
        <v>2.0083000000000002</v>
      </c>
      <c r="T1582" s="20">
        <v>-0.55800000000000005</v>
      </c>
      <c r="U1582" s="20">
        <v>2.2490000000000001</v>
      </c>
      <c r="V1582" s="20">
        <v>-0.21299999999999999</v>
      </c>
      <c r="W1582" s="20">
        <v>2.3931</v>
      </c>
      <c r="X1582" s="20">
        <v>3.1E-2</v>
      </c>
      <c r="Y1582" s="20">
        <v>2.4809999999999999</v>
      </c>
      <c r="Z1582" s="20">
        <v>0.42</v>
      </c>
      <c r="AA1582" s="20">
        <v>2.8308999999999997</v>
      </c>
      <c r="AB1582" s="20">
        <v>1.24</v>
      </c>
    </row>
    <row r="1583" spans="1:28">
      <c r="A1583" s="2">
        <v>43095</v>
      </c>
      <c r="B1583" s="20">
        <v>1.5</v>
      </c>
      <c r="C1583" s="20">
        <v>1.1516</v>
      </c>
      <c r="D1583" s="20">
        <v>-3.2359999999999998</v>
      </c>
      <c r="E1583" s="20">
        <v>1.56375</v>
      </c>
      <c r="F1583" s="20">
        <v>1.3298000000000001</v>
      </c>
      <c r="G1583" s="20">
        <v>-0.89400000000000002</v>
      </c>
      <c r="H1583" s="20">
        <v>1.68577</v>
      </c>
      <c r="I1583" s="20">
        <v>1.5165999999999999</v>
      </c>
      <c r="J1583" s="20">
        <v>-0.86299999999999999</v>
      </c>
      <c r="K1583" s="20">
        <v>1.8336299999999999</v>
      </c>
      <c r="L1583" s="20">
        <v>1.7164000000000001</v>
      </c>
      <c r="M1583" s="20">
        <v>-0.70499999999999996</v>
      </c>
      <c r="N1583" s="20">
        <v>2.10216</v>
      </c>
      <c r="O1583" s="20">
        <v>1.8991</v>
      </c>
      <c r="P1583" s="20">
        <v>-0.628</v>
      </c>
      <c r="Q1583" s="20">
        <v>-0.311</v>
      </c>
      <c r="R1583" s="20">
        <v>-0.39100000000000001</v>
      </c>
      <c r="S1583" s="20">
        <v>2.0139</v>
      </c>
      <c r="T1583" s="20">
        <v>-0.55800000000000005</v>
      </c>
      <c r="U1583" s="20">
        <v>2.2423999999999999</v>
      </c>
      <c r="V1583" s="20">
        <v>-0.21299999999999999</v>
      </c>
      <c r="W1583" s="20">
        <v>2.3833000000000002</v>
      </c>
      <c r="X1583" s="20">
        <v>3.1E-2</v>
      </c>
      <c r="Y1583" s="20">
        <v>2.4756</v>
      </c>
      <c r="Z1583" s="20">
        <v>0.42</v>
      </c>
      <c r="AA1583" s="20">
        <v>2.8246000000000002</v>
      </c>
      <c r="AB1583" s="20">
        <v>1.24</v>
      </c>
    </row>
    <row r="1584" spans="1:28">
      <c r="A1584" s="2">
        <v>43096</v>
      </c>
      <c r="B1584" s="20">
        <v>1.5</v>
      </c>
      <c r="C1584" s="20">
        <v>1.1569</v>
      </c>
      <c r="D1584" s="20">
        <v>-2.6379999999999999</v>
      </c>
      <c r="E1584" s="20">
        <v>1.569</v>
      </c>
      <c r="F1584" s="20">
        <v>1.4320999999999999</v>
      </c>
      <c r="G1584" s="20">
        <v>-0.8</v>
      </c>
      <c r="H1584" s="20">
        <v>1.69339</v>
      </c>
      <c r="I1584" s="20">
        <v>1.5196000000000001</v>
      </c>
      <c r="J1584" s="20">
        <v>-0.80900000000000005</v>
      </c>
      <c r="K1584" s="20">
        <v>1.843</v>
      </c>
      <c r="L1584" s="20">
        <v>1.7137</v>
      </c>
      <c r="M1584" s="20">
        <v>-0.70099999999999996</v>
      </c>
      <c r="N1584" s="20">
        <v>2.11063</v>
      </c>
      <c r="O1584" s="20">
        <v>1.893</v>
      </c>
      <c r="P1584" s="20">
        <v>-0.64700000000000002</v>
      </c>
      <c r="Q1584" s="20">
        <v>-0.309</v>
      </c>
      <c r="R1584" s="20">
        <v>-0.39800000000000002</v>
      </c>
      <c r="S1584" s="20">
        <v>1.9758</v>
      </c>
      <c r="T1584" s="20">
        <v>-0.55500000000000005</v>
      </c>
      <c r="U1584" s="20">
        <v>2.1934</v>
      </c>
      <c r="V1584" s="20">
        <v>-0.22800000000000001</v>
      </c>
      <c r="W1584" s="20">
        <v>2.3313000000000001</v>
      </c>
      <c r="X1584" s="20">
        <v>1.2999999999999999E-2</v>
      </c>
      <c r="Y1584" s="20">
        <v>2.4106999999999998</v>
      </c>
      <c r="Z1584" s="20">
        <v>0.38500000000000001</v>
      </c>
      <c r="AA1584" s="20">
        <v>2.7461000000000002</v>
      </c>
      <c r="AB1584" s="20">
        <v>1.2030000000000001</v>
      </c>
    </row>
    <row r="1585" spans="1:28">
      <c r="A1585" s="2">
        <v>43097</v>
      </c>
      <c r="B1585" s="20">
        <v>1.5</v>
      </c>
      <c r="C1585" s="20">
        <v>1.1644000000000001</v>
      </c>
      <c r="D1585" s="20">
        <v>-1.0349999999999999</v>
      </c>
      <c r="E1585" s="20">
        <v>1.56775</v>
      </c>
      <c r="F1585" s="20">
        <v>1.3759000000000001</v>
      </c>
      <c r="G1585" s="20">
        <v>-0.60799999999999998</v>
      </c>
      <c r="H1585" s="20">
        <v>1.69465</v>
      </c>
      <c r="I1585" s="20">
        <v>1.5194999999999999</v>
      </c>
      <c r="J1585" s="20">
        <v>-0.77800000000000002</v>
      </c>
      <c r="K1585" s="20">
        <v>1.8436300000000001</v>
      </c>
      <c r="L1585" s="20">
        <v>1.7318</v>
      </c>
      <c r="M1585" s="20">
        <v>-0.59599999999999997</v>
      </c>
      <c r="N1585" s="20">
        <v>2.1063399999999999</v>
      </c>
      <c r="O1585" s="20">
        <v>1.9071</v>
      </c>
      <c r="P1585" s="20">
        <v>-0.59799999999999998</v>
      </c>
      <c r="Q1585" s="20">
        <v>-0.28599999999999998</v>
      </c>
      <c r="R1585" s="20">
        <v>-0.38300000000000001</v>
      </c>
      <c r="S1585" s="20">
        <v>1.9950000000000001</v>
      </c>
      <c r="T1585" s="20">
        <v>-0.51500000000000001</v>
      </c>
      <c r="U1585" s="20">
        <v>2.2361</v>
      </c>
      <c r="V1585" s="20">
        <v>-0.19900000000000001</v>
      </c>
      <c r="W1585" s="20">
        <v>2.3586</v>
      </c>
      <c r="X1585" s="20">
        <v>4.2000000000000003E-2</v>
      </c>
      <c r="Y1585" s="20">
        <v>2.4304999999999999</v>
      </c>
      <c r="Z1585" s="20">
        <v>0.42399999999999999</v>
      </c>
      <c r="AA1585" s="20">
        <v>2.7561</v>
      </c>
      <c r="AB1585" s="20">
        <v>1.2429999999999999</v>
      </c>
    </row>
    <row r="1586" spans="1:28">
      <c r="A1586" s="2">
        <v>43098</v>
      </c>
      <c r="B1586" s="20">
        <v>1.5</v>
      </c>
      <c r="C1586" s="20">
        <v>1.2252000000000001</v>
      </c>
      <c r="D1586" s="20">
        <v>-0.66900000000000004</v>
      </c>
      <c r="E1586" s="20">
        <v>1.5642499999999999</v>
      </c>
      <c r="F1586" s="20">
        <v>1.3756999999999999</v>
      </c>
      <c r="G1586" s="20">
        <v>-0.68799999999999994</v>
      </c>
      <c r="H1586" s="20">
        <v>1.69428</v>
      </c>
      <c r="I1586" s="20">
        <v>1.5270000000000001</v>
      </c>
      <c r="J1586" s="20">
        <v>-0.753</v>
      </c>
      <c r="K1586" s="20">
        <v>1.83707</v>
      </c>
      <c r="L1586" s="20">
        <v>1.7316</v>
      </c>
      <c r="M1586" s="20">
        <v>-0.63800000000000001</v>
      </c>
      <c r="N1586" s="20">
        <v>2.10697</v>
      </c>
      <c r="O1586" s="20">
        <v>1.883</v>
      </c>
      <c r="P1586" s="20">
        <v>-0.627</v>
      </c>
      <c r="Q1586" s="20">
        <v>-0.26800000000000002</v>
      </c>
      <c r="R1586" s="20">
        <v>-0.38400000000000001</v>
      </c>
      <c r="S1586" s="20">
        <v>1.9706999999999999</v>
      </c>
      <c r="T1586" s="20">
        <v>-0.54300000000000004</v>
      </c>
      <c r="U1586" s="20">
        <v>2.2063999999999999</v>
      </c>
      <c r="V1586" s="20">
        <v>-0.20200000000000001</v>
      </c>
      <c r="W1586" s="20">
        <v>2.3327</v>
      </c>
      <c r="X1586" s="20">
        <v>4.1000000000000002E-2</v>
      </c>
      <c r="Y1586" s="20">
        <v>2.4054000000000002</v>
      </c>
      <c r="Z1586" s="20">
        <v>0.42699999999999999</v>
      </c>
      <c r="AA1586" s="20">
        <v>2.7399</v>
      </c>
      <c r="AB1586" s="20">
        <v>1.2629999999999999</v>
      </c>
    </row>
    <row r="1587" spans="1:28">
      <c r="A1587" s="2">
        <v>43101</v>
      </c>
      <c r="B1587" s="20">
        <v>1.5</v>
      </c>
      <c r="C1587" s="20">
        <v>1.2252000000000001</v>
      </c>
      <c r="D1587" s="20">
        <v>-0.66800000000000004</v>
      </c>
      <c r="E1587" s="20">
        <v>1.5642499999999999</v>
      </c>
      <c r="F1587" s="20">
        <v>1.3756999999999999</v>
      </c>
      <c r="G1587" s="20">
        <v>-0.68799999999999994</v>
      </c>
      <c r="H1587" s="20">
        <v>1.69428</v>
      </c>
      <c r="I1587" s="20">
        <v>1.5270000000000001</v>
      </c>
      <c r="J1587" s="20">
        <v>-0.753</v>
      </c>
      <c r="K1587" s="20">
        <v>1.83707</v>
      </c>
      <c r="L1587" s="20">
        <v>1.7316</v>
      </c>
      <c r="M1587" s="20">
        <v>-0.63800000000000001</v>
      </c>
      <c r="N1587" s="20">
        <v>2.10697</v>
      </c>
      <c r="O1587" s="20">
        <v>1.883</v>
      </c>
      <c r="P1587" s="20">
        <v>-0.627</v>
      </c>
      <c r="Q1587" s="20">
        <v>-0.26800000000000002</v>
      </c>
      <c r="R1587" s="20">
        <v>-0.38400000000000001</v>
      </c>
      <c r="S1587" s="20">
        <v>1.9706999999999999</v>
      </c>
      <c r="T1587" s="20">
        <v>-0.54300000000000004</v>
      </c>
      <c r="U1587" s="20">
        <v>2.2063999999999999</v>
      </c>
      <c r="V1587" s="20">
        <v>-0.20200000000000001</v>
      </c>
      <c r="W1587" s="20">
        <v>2.3327</v>
      </c>
      <c r="X1587" s="20">
        <v>4.1000000000000002E-2</v>
      </c>
      <c r="Y1587" s="20">
        <v>2.4054000000000002</v>
      </c>
      <c r="Z1587" s="20">
        <v>0.42699999999999999</v>
      </c>
      <c r="AA1587" s="20">
        <v>2.7399</v>
      </c>
      <c r="AB1587" s="20">
        <v>1.2629999999999999</v>
      </c>
    </row>
    <row r="1588" spans="1:28">
      <c r="A1588" s="2">
        <v>43102</v>
      </c>
      <c r="B1588" s="20">
        <v>1.5</v>
      </c>
      <c r="C1588" s="20">
        <v>1.2124999999999999</v>
      </c>
      <c r="D1588" s="20">
        <v>-0.9</v>
      </c>
      <c r="E1588" s="20">
        <v>1.56175</v>
      </c>
      <c r="F1588" s="20">
        <v>1.3884000000000001</v>
      </c>
      <c r="G1588" s="20">
        <v>-0.80700000000000005</v>
      </c>
      <c r="H1588" s="20">
        <v>1.69693</v>
      </c>
      <c r="I1588" s="20">
        <v>1.5552000000000001</v>
      </c>
      <c r="J1588" s="20">
        <v>-0.76</v>
      </c>
      <c r="K1588" s="20">
        <v>1.83938</v>
      </c>
      <c r="L1588" s="20">
        <v>1.7808999999999999</v>
      </c>
      <c r="M1588" s="20">
        <v>-0.58199999999999996</v>
      </c>
      <c r="N1588" s="20">
        <v>2.1093299999999999</v>
      </c>
      <c r="O1588" s="20">
        <v>1.9191</v>
      </c>
      <c r="P1588" s="20">
        <v>-0.61</v>
      </c>
      <c r="Q1588" s="20">
        <v>-0.26900000000000002</v>
      </c>
      <c r="R1588" s="20">
        <v>-0.36699999999999999</v>
      </c>
      <c r="S1588" s="20">
        <v>2.0091999999999999</v>
      </c>
      <c r="T1588" s="20">
        <v>-0.52300000000000002</v>
      </c>
      <c r="U1588" s="20">
        <v>2.2481</v>
      </c>
      <c r="V1588" s="20">
        <v>-0.186</v>
      </c>
      <c r="W1588" s="20">
        <v>2.3793000000000002</v>
      </c>
      <c r="X1588" s="20">
        <v>6.7000000000000004E-2</v>
      </c>
      <c r="Y1588" s="20">
        <v>2.4632999999999998</v>
      </c>
      <c r="Z1588" s="20">
        <v>0.46700000000000003</v>
      </c>
      <c r="AA1588" s="20">
        <v>2.8136000000000001</v>
      </c>
      <c r="AB1588" s="20">
        <v>1.3149999999999999</v>
      </c>
    </row>
    <row r="1589" spans="1:28">
      <c r="A1589" s="2">
        <v>43103</v>
      </c>
      <c r="B1589" s="20">
        <v>1.5</v>
      </c>
      <c r="C1589" s="20">
        <v>1.2685999999999999</v>
      </c>
      <c r="D1589" s="20">
        <v>-0.79200000000000004</v>
      </c>
      <c r="E1589" s="20">
        <v>1.55688</v>
      </c>
      <c r="F1589" s="20">
        <v>1.3913</v>
      </c>
      <c r="G1589" s="20">
        <v>-0.74</v>
      </c>
      <c r="H1589" s="20">
        <v>1.6959300000000002</v>
      </c>
      <c r="I1589" s="20">
        <v>1.5838999999999999</v>
      </c>
      <c r="J1589" s="20">
        <v>-0.81</v>
      </c>
      <c r="K1589" s="20">
        <v>1.8426900000000002</v>
      </c>
      <c r="L1589" s="20">
        <v>1.8033999999999999</v>
      </c>
      <c r="M1589" s="20">
        <v>-0.60899999999999999</v>
      </c>
      <c r="N1589" s="20">
        <v>2.11782</v>
      </c>
      <c r="O1589" s="20">
        <v>1.9313</v>
      </c>
      <c r="P1589" s="20">
        <v>-0.61499999999999999</v>
      </c>
      <c r="Q1589" s="20">
        <v>-0.314</v>
      </c>
      <c r="R1589" s="20">
        <v>-0.39300000000000002</v>
      </c>
      <c r="S1589" s="20">
        <v>2.0148999999999999</v>
      </c>
      <c r="T1589" s="20">
        <v>-0.52700000000000002</v>
      </c>
      <c r="U1589" s="20">
        <v>2.2448000000000001</v>
      </c>
      <c r="V1589" s="20">
        <v>-0.20599999999999999</v>
      </c>
      <c r="W1589" s="20">
        <v>2.3645999999999998</v>
      </c>
      <c r="X1589" s="20">
        <v>4.7E-2</v>
      </c>
      <c r="Y1589" s="20">
        <v>2.4470999999999998</v>
      </c>
      <c r="Z1589" s="20">
        <v>0.442</v>
      </c>
      <c r="AA1589" s="20">
        <v>2.7854999999999999</v>
      </c>
      <c r="AB1589" s="20">
        <v>1.2709999999999999</v>
      </c>
    </row>
    <row r="1590" spans="1:28">
      <c r="A1590" s="2">
        <v>43104</v>
      </c>
      <c r="B1590" s="20">
        <v>1.5</v>
      </c>
      <c r="C1590" s="20">
        <v>1.2559</v>
      </c>
      <c r="D1590" s="20">
        <v>-0.72</v>
      </c>
      <c r="E1590" s="20">
        <v>1.5550000000000002</v>
      </c>
      <c r="F1590" s="20">
        <v>1.3963999999999999</v>
      </c>
      <c r="G1590" s="20">
        <v>-0.64200000000000002</v>
      </c>
      <c r="H1590" s="20">
        <v>1.70381</v>
      </c>
      <c r="I1590" s="20">
        <v>1.5838999999999999</v>
      </c>
      <c r="J1590" s="20">
        <v>-0.71499999999999997</v>
      </c>
      <c r="K1590" s="20">
        <v>1.8583099999999999</v>
      </c>
      <c r="L1590" s="20">
        <v>1.8007</v>
      </c>
      <c r="M1590" s="20">
        <v>-0.60199999999999998</v>
      </c>
      <c r="N1590" s="20">
        <v>2.1383399999999999</v>
      </c>
      <c r="O1590" s="20">
        <v>1.9515</v>
      </c>
      <c r="P1590" s="20">
        <v>-0.60899999999999999</v>
      </c>
      <c r="Q1590" s="20">
        <v>-0.35399999999999998</v>
      </c>
      <c r="R1590" s="20">
        <v>-0.41599999999999998</v>
      </c>
      <c r="S1590" s="20">
        <v>2.0369999999999999</v>
      </c>
      <c r="T1590" s="20">
        <v>-0.52200000000000002</v>
      </c>
      <c r="U1590" s="20">
        <v>2.2682000000000002</v>
      </c>
      <c r="V1590" s="20">
        <v>-0.20699999999999999</v>
      </c>
      <c r="W1590" s="20">
        <v>2.3818000000000001</v>
      </c>
      <c r="X1590" s="20">
        <v>4.4999999999999998E-2</v>
      </c>
      <c r="Y1590" s="20">
        <v>2.4525000000000001</v>
      </c>
      <c r="Z1590" s="20">
        <v>0.434</v>
      </c>
      <c r="AA1590" s="20">
        <v>2.7862999999999998</v>
      </c>
      <c r="AB1590" s="20">
        <v>1.26</v>
      </c>
    </row>
    <row r="1591" spans="1:28">
      <c r="A1591" s="2">
        <v>43105</v>
      </c>
      <c r="B1591" s="20">
        <v>1.5</v>
      </c>
      <c r="C1591" s="20">
        <v>1.2505999999999999</v>
      </c>
      <c r="D1591" s="20">
        <v>-0.72</v>
      </c>
      <c r="E1591" s="20">
        <v>1.5525</v>
      </c>
      <c r="F1591" s="20">
        <v>1.3935999999999999</v>
      </c>
      <c r="G1591" s="20">
        <v>-0.57899999999999996</v>
      </c>
      <c r="H1591" s="20">
        <v>1.7039299999999999</v>
      </c>
      <c r="I1591" s="20">
        <v>1.5758999999999999</v>
      </c>
      <c r="J1591" s="20">
        <v>-0.69099999999999995</v>
      </c>
      <c r="K1591" s="20">
        <v>1.86507</v>
      </c>
      <c r="L1591" s="20">
        <v>1.7927</v>
      </c>
      <c r="M1591" s="20">
        <v>-0.58699999999999997</v>
      </c>
      <c r="N1591" s="20">
        <v>2.1495299999999999</v>
      </c>
      <c r="O1591" s="20">
        <v>1.9599</v>
      </c>
      <c r="P1591" s="20">
        <v>-0.60499999999999998</v>
      </c>
      <c r="Q1591" s="20">
        <v>-0.34200000000000003</v>
      </c>
      <c r="R1591" s="20">
        <v>-0.40500000000000003</v>
      </c>
      <c r="S1591" s="20">
        <v>2.0596000000000001</v>
      </c>
      <c r="T1591" s="20">
        <v>-0.52300000000000002</v>
      </c>
      <c r="U1591" s="20">
        <v>2.2886000000000002</v>
      </c>
      <c r="V1591" s="20">
        <v>-0.20699999999999999</v>
      </c>
      <c r="W1591" s="20">
        <v>2.4064999999999999</v>
      </c>
      <c r="X1591" s="20">
        <v>4.7E-2</v>
      </c>
      <c r="Y1591" s="20">
        <v>2.4763000000000002</v>
      </c>
      <c r="Z1591" s="20">
        <v>0.439</v>
      </c>
      <c r="AA1591" s="20">
        <v>2.8105000000000002</v>
      </c>
      <c r="AB1591" s="20">
        <v>1.274</v>
      </c>
    </row>
    <row r="1592" spans="1:28">
      <c r="A1592" s="2">
        <v>43108</v>
      </c>
      <c r="B1592" s="20">
        <v>1.5</v>
      </c>
      <c r="C1592" s="20">
        <v>1.276</v>
      </c>
      <c r="D1592" s="20">
        <v>-1.077</v>
      </c>
      <c r="E1592" s="20">
        <v>1.55375</v>
      </c>
      <c r="F1592" s="20">
        <v>1.4062999999999999</v>
      </c>
      <c r="G1592" s="20">
        <v>-0.64500000000000002</v>
      </c>
      <c r="H1592" s="20">
        <v>1.7080199999999999</v>
      </c>
      <c r="I1592" s="20">
        <v>1.5707</v>
      </c>
      <c r="J1592" s="20">
        <v>-0.71</v>
      </c>
      <c r="K1592" s="20">
        <v>1.8652899999999999</v>
      </c>
      <c r="L1592" s="20">
        <v>1.7797000000000001</v>
      </c>
      <c r="M1592" s="20">
        <v>-0.57499999999999996</v>
      </c>
      <c r="N1592" s="20">
        <v>2.1507499999999999</v>
      </c>
      <c r="O1592" s="20">
        <v>1.9579</v>
      </c>
      <c r="P1592" s="20">
        <v>-0.61599999999999999</v>
      </c>
      <c r="Q1592" s="20">
        <v>-0.34499999999999997</v>
      </c>
      <c r="R1592" s="20">
        <v>-0.41699999999999998</v>
      </c>
      <c r="S1592" s="20">
        <v>2.0569999999999999</v>
      </c>
      <c r="T1592" s="20">
        <v>-0.53</v>
      </c>
      <c r="U1592" s="20">
        <v>2.2869999999999999</v>
      </c>
      <c r="V1592" s="20">
        <v>-0.217</v>
      </c>
      <c r="W1592" s="20">
        <v>2.4041000000000001</v>
      </c>
      <c r="X1592" s="20">
        <v>3.9E-2</v>
      </c>
      <c r="Y1592" s="20">
        <v>2.48</v>
      </c>
      <c r="Z1592" s="20">
        <v>0.43099999999999999</v>
      </c>
      <c r="AA1592" s="20">
        <v>2.8113000000000001</v>
      </c>
      <c r="AB1592" s="20">
        <v>1.268</v>
      </c>
    </row>
    <row r="1593" spans="1:28">
      <c r="A1593" s="2">
        <v>43109</v>
      </c>
      <c r="B1593" s="20">
        <v>1.5</v>
      </c>
      <c r="C1593" s="20">
        <v>1.2836000000000001</v>
      </c>
      <c r="D1593" s="20">
        <v>-0.66700000000000004</v>
      </c>
      <c r="E1593" s="20">
        <v>1.55375</v>
      </c>
      <c r="F1593" s="20">
        <v>1.4245000000000001</v>
      </c>
      <c r="G1593" s="20">
        <v>-0.63100000000000001</v>
      </c>
      <c r="H1593" s="20">
        <v>1.7045699999999999</v>
      </c>
      <c r="I1593" s="20">
        <v>1.5941999999999998</v>
      </c>
      <c r="J1593" s="20">
        <v>-0.72699999999999998</v>
      </c>
      <c r="K1593" s="20">
        <v>1.8651900000000001</v>
      </c>
      <c r="L1593" s="20">
        <v>1.7770000000000001</v>
      </c>
      <c r="M1593" s="20">
        <v>-0.59099999999999997</v>
      </c>
      <c r="N1593" s="20">
        <v>2.1463299999999998</v>
      </c>
      <c r="O1593" s="20">
        <v>1.9681999999999999</v>
      </c>
      <c r="P1593" s="20">
        <v>-0.61399999999999999</v>
      </c>
      <c r="Q1593" s="20">
        <v>-0.33300000000000002</v>
      </c>
      <c r="R1593" s="20">
        <v>-0.41499999999999998</v>
      </c>
      <c r="S1593" s="20">
        <v>2.0764999999999998</v>
      </c>
      <c r="T1593" s="20">
        <v>-0.52500000000000002</v>
      </c>
      <c r="U1593" s="20">
        <v>2.3307000000000002</v>
      </c>
      <c r="V1593" s="20">
        <v>-0.19800000000000001</v>
      </c>
      <c r="W1593" s="20">
        <v>2.4657999999999998</v>
      </c>
      <c r="X1593" s="20">
        <v>6.4000000000000001E-2</v>
      </c>
      <c r="Y1593" s="20">
        <v>2.5529999999999999</v>
      </c>
      <c r="Z1593" s="20">
        <v>0.46600000000000003</v>
      </c>
      <c r="AA1593" s="20">
        <v>2.8952</v>
      </c>
      <c r="AB1593" s="20">
        <v>1.3180000000000001</v>
      </c>
    </row>
    <row r="1594" spans="1:28">
      <c r="A1594" s="2">
        <v>43110</v>
      </c>
      <c r="B1594" s="20">
        <v>1.5</v>
      </c>
      <c r="C1594" s="20">
        <v>1.294</v>
      </c>
      <c r="D1594" s="20">
        <v>-0.621</v>
      </c>
      <c r="E1594" s="20">
        <v>1.55375</v>
      </c>
      <c r="F1594" s="20">
        <v>1.4194</v>
      </c>
      <c r="G1594" s="20">
        <v>-0.626</v>
      </c>
      <c r="H1594" s="20">
        <v>1.7091099999999999</v>
      </c>
      <c r="I1594" s="20">
        <v>1.5788</v>
      </c>
      <c r="J1594" s="20">
        <v>-0.70399999999999996</v>
      </c>
      <c r="K1594" s="20">
        <v>1.87144</v>
      </c>
      <c r="L1594" s="20">
        <v>1.7665</v>
      </c>
      <c r="M1594" s="20">
        <v>-0.629</v>
      </c>
      <c r="N1594" s="20">
        <v>2.1555200000000001</v>
      </c>
      <c r="O1594" s="20">
        <v>1.9723999999999999</v>
      </c>
      <c r="P1594" s="20">
        <v>-0.61499999999999999</v>
      </c>
      <c r="Q1594" s="20">
        <v>-0.32100000000000001</v>
      </c>
      <c r="R1594" s="20">
        <v>-0.41099999999999998</v>
      </c>
      <c r="S1594" s="20">
        <v>2.0891999999999999</v>
      </c>
      <c r="T1594" s="20">
        <v>-0.52300000000000002</v>
      </c>
      <c r="U1594" s="20">
        <v>2.3290999999999999</v>
      </c>
      <c r="V1594" s="20">
        <v>-0.193</v>
      </c>
      <c r="W1594" s="20">
        <v>2.4708000000000001</v>
      </c>
      <c r="X1594" s="20">
        <v>0.14299999999999999</v>
      </c>
      <c r="Y1594" s="20">
        <v>2.5568</v>
      </c>
      <c r="Z1594" s="20">
        <v>0.54300000000000004</v>
      </c>
      <c r="AA1594" s="20">
        <v>2.8984000000000001</v>
      </c>
      <c r="AB1594" s="20">
        <v>1.3240000000000001</v>
      </c>
    </row>
    <row r="1595" spans="1:28">
      <c r="A1595" s="2">
        <v>43111</v>
      </c>
      <c r="B1595" s="20">
        <v>1.5</v>
      </c>
      <c r="C1595" s="20">
        <v>1.3016000000000001</v>
      </c>
      <c r="D1595" s="20">
        <v>-0.61199999999999999</v>
      </c>
      <c r="E1595" s="20">
        <v>1.55945</v>
      </c>
      <c r="F1595" s="20">
        <v>1.427</v>
      </c>
      <c r="G1595" s="20">
        <v>-0.66</v>
      </c>
      <c r="H1595" s="20">
        <v>1.7201900000000001</v>
      </c>
      <c r="I1595" s="20">
        <v>1.5838999999999999</v>
      </c>
      <c r="J1595" s="20">
        <v>-0.73599999999999999</v>
      </c>
      <c r="K1595" s="20">
        <v>1.8802699999999999</v>
      </c>
      <c r="L1595" s="20">
        <v>1.7639</v>
      </c>
      <c r="M1595" s="20">
        <v>-0.54100000000000004</v>
      </c>
      <c r="N1595" s="20">
        <v>2.1640600000000001</v>
      </c>
      <c r="O1595" s="20">
        <v>1.9786000000000001</v>
      </c>
      <c r="P1595" s="20">
        <v>-0.57099999999999995</v>
      </c>
      <c r="Q1595" s="20">
        <v>-0.312</v>
      </c>
      <c r="R1595" s="20">
        <v>-0.39600000000000002</v>
      </c>
      <c r="S1595" s="20">
        <v>2.0918999999999999</v>
      </c>
      <c r="T1595" s="20">
        <v>-0.47299999999999998</v>
      </c>
      <c r="U1595" s="20">
        <v>2.3258999999999999</v>
      </c>
      <c r="V1595" s="20">
        <v>-0.13</v>
      </c>
      <c r="W1595" s="20">
        <v>2.4659</v>
      </c>
      <c r="X1595" s="20">
        <v>0.19700000000000001</v>
      </c>
      <c r="Y1595" s="20">
        <v>2.5366999999999997</v>
      </c>
      <c r="Z1595" s="20">
        <v>0.58099999999999996</v>
      </c>
      <c r="AA1595" s="20">
        <v>2.8673000000000002</v>
      </c>
      <c r="AB1595" s="20">
        <v>1.341</v>
      </c>
    </row>
    <row r="1596" spans="1:28">
      <c r="A1596" s="2">
        <v>43112</v>
      </c>
      <c r="B1596" s="20">
        <v>1.5</v>
      </c>
      <c r="C1596" s="20">
        <v>1.2911999999999999</v>
      </c>
      <c r="D1596" s="20">
        <v>-0.64500000000000002</v>
      </c>
      <c r="E1596" s="20">
        <v>1.5594700000000001</v>
      </c>
      <c r="F1596" s="20">
        <v>1.4370000000000001</v>
      </c>
      <c r="G1596" s="20">
        <v>-0.66800000000000004</v>
      </c>
      <c r="H1596" s="20">
        <v>1.7215199999999999</v>
      </c>
      <c r="I1596" s="20">
        <v>1.5939000000000001</v>
      </c>
      <c r="J1596" s="20">
        <v>-0.70499999999999996</v>
      </c>
      <c r="K1596" s="20">
        <v>1.8876900000000001</v>
      </c>
      <c r="L1596" s="20">
        <v>1.7713999999999999</v>
      </c>
      <c r="M1596" s="20">
        <v>-0.57399999999999995</v>
      </c>
      <c r="N1596" s="20">
        <v>2.17313</v>
      </c>
      <c r="O1596" s="20">
        <v>1.9976</v>
      </c>
      <c r="P1596" s="20">
        <v>-0.56799999999999995</v>
      </c>
      <c r="Q1596" s="20">
        <v>-0.313</v>
      </c>
      <c r="R1596" s="20">
        <v>-0.39400000000000002</v>
      </c>
      <c r="S1596" s="20">
        <v>2.1162999999999998</v>
      </c>
      <c r="T1596" s="20">
        <v>-0.46600000000000003</v>
      </c>
      <c r="U1596" s="20">
        <v>2.3464999999999998</v>
      </c>
      <c r="V1596" s="20">
        <v>-0.122</v>
      </c>
      <c r="W1596" s="20">
        <v>2.4762</v>
      </c>
      <c r="X1596" s="20">
        <v>0.19800000000000001</v>
      </c>
      <c r="Y1596" s="20">
        <v>2.5461999999999998</v>
      </c>
      <c r="Z1596" s="20">
        <v>0.58099999999999996</v>
      </c>
      <c r="AA1596" s="20">
        <v>2.8491</v>
      </c>
      <c r="AB1596" s="20">
        <v>1.3220000000000001</v>
      </c>
    </row>
    <row r="1597" spans="1:28">
      <c r="A1597" s="2">
        <v>43115</v>
      </c>
      <c r="B1597" s="20">
        <v>1.5</v>
      </c>
      <c r="C1597" s="20">
        <v>1.2911999999999999</v>
      </c>
      <c r="D1597" s="20">
        <v>-0.63</v>
      </c>
      <c r="E1597" s="20">
        <v>1.5561400000000001</v>
      </c>
      <c r="F1597" s="20">
        <v>1.4370000000000001</v>
      </c>
      <c r="G1597" s="20">
        <v>-0.63800000000000001</v>
      </c>
      <c r="H1597" s="20">
        <v>1.73133</v>
      </c>
      <c r="I1597" s="20">
        <v>1.5939000000000001</v>
      </c>
      <c r="J1597" s="20">
        <v>-0.72299999999999998</v>
      </c>
      <c r="K1597" s="20">
        <v>1.8987500000000002</v>
      </c>
      <c r="L1597" s="20">
        <v>1.7713999999999999</v>
      </c>
      <c r="M1597" s="20">
        <v>-0.57299999999999995</v>
      </c>
      <c r="N1597" s="20">
        <v>2.1886899999999998</v>
      </c>
      <c r="O1597" s="20">
        <v>1.9976</v>
      </c>
      <c r="P1597" s="20">
        <v>-0.57399999999999995</v>
      </c>
      <c r="Q1597" s="20">
        <v>-0.31900000000000001</v>
      </c>
      <c r="R1597" s="20">
        <v>-0.39600000000000002</v>
      </c>
      <c r="S1597" s="20">
        <v>2.1162999999999998</v>
      </c>
      <c r="T1597" s="20">
        <v>-0.46899999999999997</v>
      </c>
      <c r="U1597" s="20">
        <v>2.3464999999999998</v>
      </c>
      <c r="V1597" s="20">
        <v>-0.12</v>
      </c>
      <c r="W1597" s="20">
        <v>2.4762</v>
      </c>
      <c r="X1597" s="20">
        <v>0.20599999999999999</v>
      </c>
      <c r="Y1597" s="20">
        <v>2.5461999999999998</v>
      </c>
      <c r="Z1597" s="20">
        <v>0.58699999999999997</v>
      </c>
      <c r="AA1597" s="20">
        <v>2.8491</v>
      </c>
      <c r="AB1597" s="20">
        <v>1.341</v>
      </c>
    </row>
    <row r="1598" spans="1:28">
      <c r="A1598" s="2">
        <v>43116</v>
      </c>
      <c r="B1598" s="20">
        <v>1.5</v>
      </c>
      <c r="C1598" s="20">
        <v>1.2963</v>
      </c>
      <c r="D1598" s="20">
        <v>-0.61299999999999999</v>
      </c>
      <c r="E1598" s="20">
        <v>1.55613</v>
      </c>
      <c r="F1598" s="20">
        <v>1.419</v>
      </c>
      <c r="G1598" s="20">
        <v>-0.63700000000000001</v>
      </c>
      <c r="H1598" s="20">
        <v>1.7340800000000001</v>
      </c>
      <c r="I1598" s="20">
        <v>1.5911999999999999</v>
      </c>
      <c r="J1598" s="20">
        <v>-0.69099999999999995</v>
      </c>
      <c r="K1598" s="20">
        <v>1.9040599999999999</v>
      </c>
      <c r="L1598" s="20">
        <v>1.7739</v>
      </c>
      <c r="M1598" s="20">
        <v>-0.60299999999999998</v>
      </c>
      <c r="N1598" s="20">
        <v>2.19563</v>
      </c>
      <c r="O1598" s="20">
        <v>2.0142000000000002</v>
      </c>
      <c r="P1598" s="20">
        <v>-0.57199999999999995</v>
      </c>
      <c r="Q1598" s="20">
        <v>-0.33400000000000002</v>
      </c>
      <c r="R1598" s="20">
        <v>-0.40600000000000003</v>
      </c>
      <c r="S1598" s="20">
        <v>2.1217999999999999</v>
      </c>
      <c r="T1598" s="20">
        <v>-0.46500000000000002</v>
      </c>
      <c r="U1598" s="20">
        <v>2.3517000000000001</v>
      </c>
      <c r="V1598" s="20">
        <v>-0.124</v>
      </c>
      <c r="W1598" s="20">
        <v>2.4712999999999998</v>
      </c>
      <c r="X1598" s="20">
        <v>0.191</v>
      </c>
      <c r="Y1598" s="20">
        <v>2.5371000000000001</v>
      </c>
      <c r="Z1598" s="20">
        <v>0.56200000000000006</v>
      </c>
      <c r="AA1598" s="20">
        <v>2.8254000000000001</v>
      </c>
      <c r="AB1598" s="20">
        <v>1.292</v>
      </c>
    </row>
    <row r="1599" spans="1:28">
      <c r="A1599" s="2">
        <v>43117</v>
      </c>
      <c r="B1599" s="20">
        <v>1.5</v>
      </c>
      <c r="C1599" s="20">
        <v>1.294</v>
      </c>
      <c r="D1599" s="20">
        <v>-0.69199999999999995</v>
      </c>
      <c r="E1599" s="20">
        <v>1.5575000000000001</v>
      </c>
      <c r="F1599" s="20">
        <v>1.4398</v>
      </c>
      <c r="G1599" s="20">
        <v>-0.67500000000000004</v>
      </c>
      <c r="H1599" s="20">
        <v>1.7391799999999999</v>
      </c>
      <c r="I1599" s="20">
        <v>1.6251</v>
      </c>
      <c r="J1599" s="20">
        <v>-0.71199999999999997</v>
      </c>
      <c r="K1599" s="20">
        <v>1.913</v>
      </c>
      <c r="L1599" s="20">
        <v>1.7739</v>
      </c>
      <c r="M1599" s="20">
        <v>-0.57099999999999995</v>
      </c>
      <c r="N1599" s="20">
        <v>2.2143799999999998</v>
      </c>
      <c r="O1599" s="20">
        <v>2.0430999999999999</v>
      </c>
      <c r="P1599" s="20">
        <v>-0.57399999999999995</v>
      </c>
      <c r="Q1599" s="20">
        <v>-0.32300000000000001</v>
      </c>
      <c r="R1599" s="20">
        <v>-0.40300000000000002</v>
      </c>
      <c r="S1599" s="20">
        <v>2.1653000000000002</v>
      </c>
      <c r="T1599" s="20">
        <v>-0.46800000000000003</v>
      </c>
      <c r="U1599" s="20">
        <v>2.4043000000000001</v>
      </c>
      <c r="V1599" s="20">
        <v>-0.127</v>
      </c>
      <c r="W1599" s="20">
        <v>2.5285000000000002</v>
      </c>
      <c r="X1599" s="20">
        <v>0.191</v>
      </c>
      <c r="Y1599" s="20">
        <v>2.5903999999999998</v>
      </c>
      <c r="Z1599" s="20">
        <v>0.56200000000000006</v>
      </c>
      <c r="AA1599" s="20">
        <v>2.8570000000000002</v>
      </c>
      <c r="AB1599" s="20">
        <v>1.2889999999999999</v>
      </c>
    </row>
    <row r="1600" spans="1:28">
      <c r="A1600" s="2">
        <v>43118</v>
      </c>
      <c r="B1600" s="20">
        <v>1.5</v>
      </c>
      <c r="C1600" s="20">
        <v>1.2635000000000001</v>
      </c>
      <c r="D1600" s="20">
        <v>-0.68799999999999994</v>
      </c>
      <c r="E1600" s="20">
        <v>1.56118</v>
      </c>
      <c r="F1600" s="20">
        <v>1.427</v>
      </c>
      <c r="G1600" s="20">
        <v>-0.67300000000000004</v>
      </c>
      <c r="H1600" s="20">
        <v>1.7446999999999999</v>
      </c>
      <c r="I1600" s="20">
        <v>1.6173</v>
      </c>
      <c r="J1600" s="20">
        <v>-0.70899999999999996</v>
      </c>
      <c r="K1600" s="20">
        <v>1.9255</v>
      </c>
      <c r="L1600" s="20">
        <v>1.7608000000000001</v>
      </c>
      <c r="M1600" s="20">
        <v>-0.6</v>
      </c>
      <c r="N1600" s="20">
        <v>2.2275</v>
      </c>
      <c r="O1600" s="20">
        <v>2.0434000000000001</v>
      </c>
      <c r="P1600" s="20">
        <v>-0.58499999999999996</v>
      </c>
      <c r="Q1600" s="20">
        <v>-0.32500000000000001</v>
      </c>
      <c r="R1600" s="20">
        <v>-0.40200000000000002</v>
      </c>
      <c r="S1600" s="20">
        <v>2.1682000000000001</v>
      </c>
      <c r="T1600" s="20">
        <v>-0.47099999999999997</v>
      </c>
      <c r="U1600" s="20">
        <v>2.4180000000000001</v>
      </c>
      <c r="V1600" s="20">
        <v>-0.127</v>
      </c>
      <c r="W1600" s="20">
        <v>2.5535000000000001</v>
      </c>
      <c r="X1600" s="20">
        <v>0.20100000000000001</v>
      </c>
      <c r="Y1600" s="20">
        <v>2.6255999999999999</v>
      </c>
      <c r="Z1600" s="20">
        <v>0.57299999999999995</v>
      </c>
      <c r="AA1600" s="20">
        <v>2.9032999999999998</v>
      </c>
      <c r="AB1600" s="20">
        <v>1.31</v>
      </c>
    </row>
    <row r="1601" spans="1:28">
      <c r="A1601" s="2">
        <v>43119</v>
      </c>
      <c r="B1601" s="20">
        <v>1.5</v>
      </c>
      <c r="C1601" s="20">
        <v>1.2505999999999999</v>
      </c>
      <c r="D1601" s="20">
        <v>-0.68700000000000006</v>
      </c>
      <c r="E1601" s="20">
        <v>1.56128</v>
      </c>
      <c r="F1601" s="20">
        <v>1.4268000000000001</v>
      </c>
      <c r="G1601" s="20">
        <v>-0.67300000000000004</v>
      </c>
      <c r="H1601" s="20">
        <v>1.74447</v>
      </c>
      <c r="I1601" s="20">
        <v>1.6171</v>
      </c>
      <c r="J1601" s="20">
        <v>-0.72</v>
      </c>
      <c r="K1601" s="20">
        <v>1.9317500000000001</v>
      </c>
      <c r="L1601" s="20">
        <v>1.7736000000000001</v>
      </c>
      <c r="M1601" s="20">
        <v>-0.60099999999999998</v>
      </c>
      <c r="N1601" s="20">
        <v>2.2275</v>
      </c>
      <c r="O1601" s="20">
        <v>2.0647000000000002</v>
      </c>
      <c r="P1601" s="20">
        <v>-0.60299999999999998</v>
      </c>
      <c r="Q1601" s="20">
        <v>-0.32900000000000001</v>
      </c>
      <c r="R1601" s="20">
        <v>-0.41</v>
      </c>
      <c r="S1601" s="20">
        <v>2.2014</v>
      </c>
      <c r="T1601" s="20">
        <v>-0.48499999999999999</v>
      </c>
      <c r="U1601" s="20">
        <v>2.4491000000000001</v>
      </c>
      <c r="V1601" s="20">
        <v>-0.14000000000000001</v>
      </c>
      <c r="W1601" s="20">
        <v>2.5838999999999999</v>
      </c>
      <c r="X1601" s="20">
        <v>0.19700000000000001</v>
      </c>
      <c r="Y1601" s="20">
        <v>2.6592000000000002</v>
      </c>
      <c r="Z1601" s="20">
        <v>0.56799999999999995</v>
      </c>
      <c r="AA1601" s="20">
        <v>2.9331</v>
      </c>
      <c r="AB1601" s="20">
        <v>1.323</v>
      </c>
    </row>
    <row r="1602" spans="1:28">
      <c r="A1602" s="2">
        <v>43122</v>
      </c>
      <c r="B1602" s="20">
        <v>1.5</v>
      </c>
      <c r="C1602" s="20">
        <v>1.2455000000000001</v>
      </c>
      <c r="D1602" s="20">
        <v>-0.65100000000000002</v>
      </c>
      <c r="E1602" s="20">
        <v>1.5601400000000001</v>
      </c>
      <c r="F1602" s="20">
        <v>1.4166000000000001</v>
      </c>
      <c r="G1602" s="20">
        <v>-0.67700000000000005</v>
      </c>
      <c r="H1602" s="20">
        <v>1.7412999999999998</v>
      </c>
      <c r="I1602" s="20">
        <v>1.6196000000000002</v>
      </c>
      <c r="J1602" s="20">
        <v>-0.71</v>
      </c>
      <c r="K1602" s="20">
        <v>1.9255</v>
      </c>
      <c r="L1602" s="20">
        <v>1.7709999999999999</v>
      </c>
      <c r="M1602" s="20">
        <v>-0.56399999999999995</v>
      </c>
      <c r="N1602" s="20">
        <v>2.2278099999999998</v>
      </c>
      <c r="O1602" s="20">
        <v>2.0608</v>
      </c>
      <c r="P1602" s="20">
        <v>-0.60499999999999998</v>
      </c>
      <c r="Q1602" s="20">
        <v>-0.33300000000000002</v>
      </c>
      <c r="R1602" s="20">
        <v>-0.41199999999999998</v>
      </c>
      <c r="S1602" s="20">
        <v>2.1987999999999999</v>
      </c>
      <c r="T1602" s="20">
        <v>-0.48799999999999999</v>
      </c>
      <c r="U1602" s="20">
        <v>2.4476</v>
      </c>
      <c r="V1602" s="20">
        <v>-0.14599999999999999</v>
      </c>
      <c r="W1602" s="20">
        <v>2.5789999999999997</v>
      </c>
      <c r="X1602" s="20">
        <v>0.193</v>
      </c>
      <c r="Y1602" s="20">
        <v>2.65</v>
      </c>
      <c r="Z1602" s="20">
        <v>0.56699999999999995</v>
      </c>
      <c r="AA1602" s="20">
        <v>2.9130000000000003</v>
      </c>
      <c r="AB1602" s="20">
        <v>1.3109999999999999</v>
      </c>
    </row>
    <row r="1603" spans="1:28">
      <c r="A1603" s="2">
        <v>43123</v>
      </c>
      <c r="B1603" s="20">
        <v>1.5</v>
      </c>
      <c r="C1603" s="20">
        <v>1.2379</v>
      </c>
      <c r="D1603" s="20">
        <v>-0.66600000000000004</v>
      </c>
      <c r="E1603" s="20">
        <v>1.56135</v>
      </c>
      <c r="F1603" s="20">
        <v>1.4348000000000001</v>
      </c>
      <c r="G1603" s="20">
        <v>-0.66700000000000004</v>
      </c>
      <c r="H1603" s="20">
        <v>1.7452000000000001</v>
      </c>
      <c r="I1603" s="20">
        <v>1.6276999999999999</v>
      </c>
      <c r="J1603" s="20">
        <v>-0.71699999999999997</v>
      </c>
      <c r="K1603" s="20">
        <v>1.9284400000000002</v>
      </c>
      <c r="L1603" s="20">
        <v>1.7553000000000001</v>
      </c>
      <c r="M1603" s="20">
        <v>-0.57799999999999996</v>
      </c>
      <c r="N1603" s="20">
        <v>2.2246899999999998</v>
      </c>
      <c r="O1603" s="20">
        <v>2.0403000000000002</v>
      </c>
      <c r="P1603" s="20">
        <v>-0.58799999999999997</v>
      </c>
      <c r="Q1603" s="20">
        <v>-0.33300000000000002</v>
      </c>
      <c r="R1603" s="20">
        <v>-0.41699999999999998</v>
      </c>
      <c r="S1603" s="20">
        <v>2.1743999999999999</v>
      </c>
      <c r="T1603" s="20">
        <v>-0.48</v>
      </c>
      <c r="U1603" s="20">
        <v>2.4119999999999999</v>
      </c>
      <c r="V1603" s="20">
        <v>-0.13900000000000001</v>
      </c>
      <c r="W1603" s="20">
        <v>2.5390999999999999</v>
      </c>
      <c r="X1603" s="20">
        <v>0.192</v>
      </c>
      <c r="Y1603" s="20">
        <v>2.6131000000000002</v>
      </c>
      <c r="Z1603" s="20">
        <v>0.56100000000000005</v>
      </c>
      <c r="AA1603" s="20">
        <v>2.8944999999999999</v>
      </c>
      <c r="AB1603" s="20">
        <v>1.302</v>
      </c>
    </row>
    <row r="1604" spans="1:28">
      <c r="A1604" s="2">
        <v>43124</v>
      </c>
      <c r="B1604" s="20">
        <v>1.5</v>
      </c>
      <c r="C1604" s="20">
        <v>1.2432000000000001</v>
      </c>
      <c r="D1604" s="20">
        <v>-0.66300000000000003</v>
      </c>
      <c r="E1604" s="20">
        <v>1.5613700000000001</v>
      </c>
      <c r="F1604" s="20">
        <v>1.4296</v>
      </c>
      <c r="G1604" s="20">
        <v>-0.67600000000000005</v>
      </c>
      <c r="H1604" s="20">
        <v>1.7524600000000001</v>
      </c>
      <c r="I1604" s="20">
        <v>1.6226</v>
      </c>
      <c r="J1604" s="20">
        <v>-0.71799999999999997</v>
      </c>
      <c r="K1604" s="20">
        <v>1.9373800000000001</v>
      </c>
      <c r="L1604" s="20">
        <v>1.7631000000000001</v>
      </c>
      <c r="M1604" s="20">
        <v>-0.57199999999999995</v>
      </c>
      <c r="N1604" s="20">
        <v>2.2306300000000001</v>
      </c>
      <c r="O1604" s="20">
        <v>2.0762</v>
      </c>
      <c r="P1604" s="20">
        <v>-0.58699999999999997</v>
      </c>
      <c r="Q1604" s="20">
        <v>-0.32700000000000001</v>
      </c>
      <c r="R1604" s="20">
        <v>-0.41199999999999998</v>
      </c>
      <c r="S1604" s="20">
        <v>2.1964000000000001</v>
      </c>
      <c r="T1604" s="20">
        <v>-0.47499999999999998</v>
      </c>
      <c r="U1604" s="20">
        <v>2.4342999999999999</v>
      </c>
      <c r="V1604" s="20">
        <v>-0.12</v>
      </c>
      <c r="W1604" s="20">
        <v>2.5716999999999999</v>
      </c>
      <c r="X1604" s="20">
        <v>0.21299999999999999</v>
      </c>
      <c r="Y1604" s="20">
        <v>2.6465000000000001</v>
      </c>
      <c r="Z1604" s="20">
        <v>0.58799999999999997</v>
      </c>
      <c r="AA1604" s="20">
        <v>2.9283000000000001</v>
      </c>
      <c r="AB1604" s="20">
        <v>1.325</v>
      </c>
    </row>
    <row r="1605" spans="1:28">
      <c r="A1605" s="2">
        <v>43125</v>
      </c>
      <c r="B1605" s="20">
        <v>1.5</v>
      </c>
      <c r="C1605" s="20">
        <v>1.2076</v>
      </c>
      <c r="D1605" s="20">
        <v>-0.65200000000000002</v>
      </c>
      <c r="E1605" s="20">
        <v>1.5669300000000002</v>
      </c>
      <c r="F1605" s="20">
        <v>1.4168000000000001</v>
      </c>
      <c r="G1605" s="20">
        <v>-0.63900000000000001</v>
      </c>
      <c r="H1605" s="20">
        <v>1.76031</v>
      </c>
      <c r="I1605" s="20">
        <v>1.6251</v>
      </c>
      <c r="J1605" s="20">
        <v>-0.72399999999999998</v>
      </c>
      <c r="K1605" s="20">
        <v>1.9496899999999999</v>
      </c>
      <c r="L1605" s="20">
        <v>1.7682</v>
      </c>
      <c r="M1605" s="20">
        <v>-0.56200000000000006</v>
      </c>
      <c r="N1605" s="20">
        <v>2.2406299999999999</v>
      </c>
      <c r="O1605" s="20">
        <v>2.0842000000000001</v>
      </c>
      <c r="P1605" s="20">
        <v>-0.56899999999999995</v>
      </c>
      <c r="Q1605" s="20">
        <v>-0.316</v>
      </c>
      <c r="R1605" s="20">
        <v>-0.39800000000000002</v>
      </c>
      <c r="S1605" s="20">
        <v>2.1993</v>
      </c>
      <c r="T1605" s="20">
        <v>-0.45200000000000001</v>
      </c>
      <c r="U1605" s="20">
        <v>2.42</v>
      </c>
      <c r="V1605" s="20">
        <v>-7.6999999999999999E-2</v>
      </c>
      <c r="W1605" s="20">
        <v>2.5468000000000002</v>
      </c>
      <c r="X1605" s="20">
        <v>0.247</v>
      </c>
      <c r="Y1605" s="20">
        <v>2.617</v>
      </c>
      <c r="Z1605" s="20">
        <v>0.61199999999999999</v>
      </c>
      <c r="AA1605" s="20">
        <v>2.8809</v>
      </c>
      <c r="AB1605" s="20">
        <v>1.3029999999999999</v>
      </c>
    </row>
    <row r="1606" spans="1:28">
      <c r="A1606" s="2">
        <v>43126</v>
      </c>
      <c r="B1606" s="20">
        <v>1.5</v>
      </c>
      <c r="C1606" s="20">
        <v>1.2278</v>
      </c>
      <c r="D1606" s="20">
        <v>-0.624</v>
      </c>
      <c r="E1606" s="20">
        <v>1.5677699999999999</v>
      </c>
      <c r="F1606" s="20">
        <v>1.4115</v>
      </c>
      <c r="G1606" s="20">
        <v>-0.66300000000000003</v>
      </c>
      <c r="H1606" s="20">
        <v>1.7669000000000001</v>
      </c>
      <c r="I1606" s="20">
        <v>1.6274</v>
      </c>
      <c r="J1606" s="20">
        <v>-0.70199999999999996</v>
      </c>
      <c r="K1606" s="20">
        <v>1.9596499999999999</v>
      </c>
      <c r="L1606" s="20">
        <v>1.7758</v>
      </c>
      <c r="M1606" s="20">
        <v>-0.55500000000000005</v>
      </c>
      <c r="N1606" s="20">
        <v>2.24594</v>
      </c>
      <c r="O1606" s="20">
        <v>2.1162999999999998</v>
      </c>
      <c r="P1606" s="20">
        <v>-0.54400000000000004</v>
      </c>
      <c r="Q1606" s="20">
        <v>-0.312</v>
      </c>
      <c r="R1606" s="20">
        <v>-0.39200000000000002</v>
      </c>
      <c r="S1606" s="20">
        <v>2.2410999999999999</v>
      </c>
      <c r="T1606" s="20">
        <v>-0.42099999999999999</v>
      </c>
      <c r="U1606" s="20">
        <v>2.4702000000000002</v>
      </c>
      <c r="V1606" s="20">
        <v>-3.5000000000000003E-2</v>
      </c>
      <c r="W1606" s="20">
        <v>2.5958000000000001</v>
      </c>
      <c r="X1606" s="20">
        <v>0.28199999999999997</v>
      </c>
      <c r="Y1606" s="20">
        <v>2.6598999999999999</v>
      </c>
      <c r="Z1606" s="20">
        <v>0.629</v>
      </c>
      <c r="AA1606" s="20">
        <v>2.9114</v>
      </c>
      <c r="AB1606" s="20">
        <v>1.284</v>
      </c>
    </row>
    <row r="1607" spans="1:28">
      <c r="A1607" s="2">
        <v>43129</v>
      </c>
      <c r="B1607" s="20">
        <v>1.5</v>
      </c>
      <c r="C1607" s="20">
        <v>1.2582</v>
      </c>
      <c r="D1607" s="20">
        <v>-0.64300000000000002</v>
      </c>
      <c r="E1607" s="20">
        <v>1.57345</v>
      </c>
      <c r="F1607" s="20">
        <v>1.4037999999999999</v>
      </c>
      <c r="G1607" s="20">
        <v>-0.65200000000000002</v>
      </c>
      <c r="H1607" s="20">
        <v>1.7722500000000001</v>
      </c>
      <c r="I1607" s="20">
        <v>1.6248</v>
      </c>
      <c r="J1607" s="20">
        <v>-0.71299999999999997</v>
      </c>
      <c r="K1607" s="20">
        <v>1.96719</v>
      </c>
      <c r="L1607" s="20">
        <v>1.7730999999999999</v>
      </c>
      <c r="M1607" s="20">
        <v>-0.54</v>
      </c>
      <c r="N1607" s="20">
        <v>2.2640600000000002</v>
      </c>
      <c r="O1607" s="20">
        <v>2.1162999999999998</v>
      </c>
      <c r="P1607" s="20">
        <v>-0.52500000000000002</v>
      </c>
      <c r="Q1607" s="20">
        <v>-0.307</v>
      </c>
      <c r="R1607" s="20">
        <v>-0.379</v>
      </c>
      <c r="S1607" s="20">
        <v>2.2523</v>
      </c>
      <c r="T1607" s="20">
        <v>-0.39300000000000002</v>
      </c>
      <c r="U1607" s="20">
        <v>2.4903</v>
      </c>
      <c r="V1607" s="20">
        <v>-3.0000000000000001E-3</v>
      </c>
      <c r="W1607" s="20">
        <v>2.6254</v>
      </c>
      <c r="X1607" s="20">
        <v>0.34499999999999997</v>
      </c>
      <c r="Y1607" s="20">
        <v>2.6936</v>
      </c>
      <c r="Z1607" s="20">
        <v>0.69399999999999995</v>
      </c>
      <c r="AA1607" s="20">
        <v>2.9420999999999999</v>
      </c>
      <c r="AB1607" s="20">
        <v>1.35</v>
      </c>
    </row>
    <row r="1608" spans="1:28">
      <c r="A1608" s="2">
        <v>43130</v>
      </c>
      <c r="B1608" s="20">
        <v>1.5</v>
      </c>
      <c r="C1608" s="20">
        <v>1.2277</v>
      </c>
      <c r="D1608" s="20">
        <v>-0.63700000000000001</v>
      </c>
      <c r="E1608" s="20">
        <v>1.5747</v>
      </c>
      <c r="F1608" s="20">
        <v>1.4424000000000001</v>
      </c>
      <c r="G1608" s="20">
        <v>-0.72399999999999998</v>
      </c>
      <c r="H1608" s="20">
        <v>1.7734000000000001</v>
      </c>
      <c r="I1608" s="20">
        <v>1.6560999999999999</v>
      </c>
      <c r="J1608" s="20">
        <v>-0.71299999999999997</v>
      </c>
      <c r="K1608" s="20">
        <v>1.9662500000000001</v>
      </c>
      <c r="L1608" s="20">
        <v>1.7757000000000001</v>
      </c>
      <c r="M1608" s="20">
        <v>-0.53900000000000003</v>
      </c>
      <c r="N1608" s="20">
        <v>2.2631299999999999</v>
      </c>
      <c r="O1608" s="20">
        <v>2.1242999999999999</v>
      </c>
      <c r="P1608" s="20">
        <v>-0.53</v>
      </c>
      <c r="Q1608" s="20">
        <v>-0.317</v>
      </c>
      <c r="R1608" s="20">
        <v>-0.38200000000000001</v>
      </c>
      <c r="S1608" s="20">
        <v>2.2608000000000001</v>
      </c>
      <c r="T1608" s="20">
        <v>-0.40300000000000002</v>
      </c>
      <c r="U1608" s="20">
        <v>2.5053999999999998</v>
      </c>
      <c r="V1608" s="20">
        <v>-1.4E-2</v>
      </c>
      <c r="W1608" s="20">
        <v>2.6501000000000001</v>
      </c>
      <c r="X1608" s="20">
        <v>0.33200000000000002</v>
      </c>
      <c r="Y1608" s="20">
        <v>2.7199</v>
      </c>
      <c r="Z1608" s="20">
        <v>0.68300000000000005</v>
      </c>
      <c r="AA1608" s="20">
        <v>2.9706000000000001</v>
      </c>
      <c r="AB1608" s="20">
        <v>1.3540000000000001</v>
      </c>
    </row>
    <row r="1609" spans="1:28">
      <c r="A1609" s="2">
        <v>43131</v>
      </c>
      <c r="B1609" s="20">
        <v>1.5</v>
      </c>
      <c r="C1609" s="20">
        <v>1.3753</v>
      </c>
      <c r="D1609" s="20">
        <v>-0.63</v>
      </c>
      <c r="E1609" s="20">
        <v>1.5796999999999999</v>
      </c>
      <c r="F1609" s="20">
        <v>1.4551000000000001</v>
      </c>
      <c r="G1609" s="20">
        <v>-0.65</v>
      </c>
      <c r="H1609" s="20">
        <v>1.7777699999999999</v>
      </c>
      <c r="I1609" s="20">
        <v>1.6482999999999999</v>
      </c>
      <c r="J1609" s="20">
        <v>-0.72699999999999998</v>
      </c>
      <c r="K1609" s="20">
        <v>1.9662500000000001</v>
      </c>
      <c r="L1609" s="20">
        <v>1.8816000000000002</v>
      </c>
      <c r="M1609" s="20">
        <v>-0.56299999999999994</v>
      </c>
      <c r="N1609" s="20">
        <v>2.2667099999999998</v>
      </c>
      <c r="O1609" s="20">
        <v>2.1406000000000001</v>
      </c>
      <c r="P1609" s="20">
        <v>-0.52600000000000002</v>
      </c>
      <c r="Q1609" s="20">
        <v>-0.31900000000000001</v>
      </c>
      <c r="R1609" s="20">
        <v>-0.378</v>
      </c>
      <c r="S1609" s="20">
        <v>2.2831999999999999</v>
      </c>
      <c r="T1609" s="20">
        <v>-0.29499999999999998</v>
      </c>
      <c r="U1609" s="20">
        <v>2.5139</v>
      </c>
      <c r="V1609" s="20">
        <v>0.104</v>
      </c>
      <c r="W1609" s="20">
        <v>2.6476999999999999</v>
      </c>
      <c r="X1609" s="20">
        <v>0.34899999999999998</v>
      </c>
      <c r="Y1609" s="20">
        <v>2.7050000000000001</v>
      </c>
      <c r="Z1609" s="20">
        <v>0.69699999999999995</v>
      </c>
      <c r="AA1609" s="20">
        <v>2.9348000000000001</v>
      </c>
      <c r="AB1609" s="20">
        <v>1.33</v>
      </c>
    </row>
    <row r="1610" spans="1:28">
      <c r="A1610" s="2">
        <v>43132</v>
      </c>
      <c r="B1610" s="20">
        <v>1.5</v>
      </c>
      <c r="C1610" s="20">
        <v>1.4006000000000001</v>
      </c>
      <c r="D1610" s="20">
        <v>-0.64</v>
      </c>
      <c r="E1610" s="20">
        <v>1.5794600000000001</v>
      </c>
      <c r="F1610" s="20">
        <v>1.478</v>
      </c>
      <c r="G1610" s="20">
        <v>-0.65800000000000003</v>
      </c>
      <c r="H1610" s="20">
        <v>1.78698</v>
      </c>
      <c r="I1610" s="20">
        <v>1.6431</v>
      </c>
      <c r="J1610" s="20">
        <v>-0.68600000000000005</v>
      </c>
      <c r="K1610" s="20">
        <v>1.9830000000000001</v>
      </c>
      <c r="L1610" s="20">
        <v>1.8815</v>
      </c>
      <c r="M1610" s="20">
        <v>-0.56699999999999995</v>
      </c>
      <c r="N1610" s="20">
        <v>2.29278</v>
      </c>
      <c r="O1610" s="20">
        <v>2.1608999999999998</v>
      </c>
      <c r="P1610" s="20">
        <v>-0.54100000000000004</v>
      </c>
      <c r="Q1610" s="20">
        <v>-0.34100000000000003</v>
      </c>
      <c r="R1610" s="20">
        <v>-0.38600000000000001</v>
      </c>
      <c r="S1610" s="20">
        <v>2.3222</v>
      </c>
      <c r="T1610" s="20">
        <v>-0.30399999999999999</v>
      </c>
      <c r="U1610" s="20">
        <v>2.5712000000000002</v>
      </c>
      <c r="V1610" s="20">
        <v>0.10199999999999999</v>
      </c>
      <c r="W1610" s="20">
        <v>2.7246000000000001</v>
      </c>
      <c r="X1610" s="20">
        <v>0.36199999999999999</v>
      </c>
      <c r="Y1610" s="20">
        <v>2.7896000000000001</v>
      </c>
      <c r="Z1610" s="20">
        <v>0.72099999999999997</v>
      </c>
      <c r="AA1610" s="20">
        <v>3.0240999999999998</v>
      </c>
      <c r="AB1610" s="20">
        <v>1.3559999999999999</v>
      </c>
    </row>
    <row r="1611" spans="1:28">
      <c r="A1611" s="2">
        <v>43133</v>
      </c>
      <c r="B1611" s="20">
        <v>1.5</v>
      </c>
      <c r="C1611" s="20">
        <v>1.3852</v>
      </c>
      <c r="D1611" s="20">
        <v>-0.63</v>
      </c>
      <c r="E1611" s="20">
        <v>1.5795699999999999</v>
      </c>
      <c r="F1611" s="20">
        <v>1.4727999999999999</v>
      </c>
      <c r="G1611" s="20">
        <v>-0.65200000000000002</v>
      </c>
      <c r="H1611" s="20">
        <v>1.7890200000000001</v>
      </c>
      <c r="I1611" s="20">
        <v>1.6274</v>
      </c>
      <c r="J1611" s="20">
        <v>-0.70099999999999996</v>
      </c>
      <c r="K1611" s="20">
        <v>1.99214</v>
      </c>
      <c r="L1611" s="20">
        <v>1.8656000000000001</v>
      </c>
      <c r="M1611" s="20">
        <v>-0.55400000000000005</v>
      </c>
      <c r="N1611" s="20">
        <v>2.2905099999999998</v>
      </c>
      <c r="O1611" s="20">
        <v>2.1413000000000002</v>
      </c>
      <c r="P1611" s="20">
        <v>-0.54</v>
      </c>
      <c r="Q1611" s="20">
        <v>-0.33300000000000002</v>
      </c>
      <c r="R1611" s="20">
        <v>-0.36899999999999999</v>
      </c>
      <c r="S1611" s="20">
        <v>2.323</v>
      </c>
      <c r="T1611" s="20">
        <v>-0.29299999999999998</v>
      </c>
      <c r="U1611" s="20">
        <v>2.5883000000000003</v>
      </c>
      <c r="V1611" s="20">
        <v>0.125</v>
      </c>
      <c r="W1611" s="20">
        <v>2.7648000000000001</v>
      </c>
      <c r="X1611" s="20">
        <v>0.4</v>
      </c>
      <c r="Y1611" s="20">
        <v>2.8411</v>
      </c>
      <c r="Z1611" s="20">
        <v>0.76700000000000002</v>
      </c>
      <c r="AA1611" s="20">
        <v>3.0868000000000002</v>
      </c>
      <c r="AB1611" s="20">
        <v>1.415</v>
      </c>
    </row>
    <row r="1612" spans="1:28">
      <c r="A1612" s="2">
        <v>43136</v>
      </c>
      <c r="B1612" s="20">
        <v>1.5</v>
      </c>
      <c r="C1612" s="20">
        <v>1.375</v>
      </c>
      <c r="D1612" s="20">
        <v>-0.61699999999999999</v>
      </c>
      <c r="E1612" s="20">
        <v>1.5800700000000001</v>
      </c>
      <c r="F1612" s="20">
        <v>1.4803999999999999</v>
      </c>
      <c r="G1612" s="20">
        <v>-0.64500000000000002</v>
      </c>
      <c r="H1612" s="20">
        <v>1.79345</v>
      </c>
      <c r="I1612" s="20">
        <v>1.6145</v>
      </c>
      <c r="J1612" s="20">
        <v>-0.71299999999999997</v>
      </c>
      <c r="K1612" s="20">
        <v>2.0007999999999999</v>
      </c>
      <c r="L1612" s="20">
        <v>1.8317000000000001</v>
      </c>
      <c r="M1612" s="20">
        <v>-0.58199999999999996</v>
      </c>
      <c r="N1612" s="20">
        <v>2.2930899999999999</v>
      </c>
      <c r="O1612" s="20">
        <v>2.0240999999999998</v>
      </c>
      <c r="P1612" s="20">
        <v>-0.55800000000000005</v>
      </c>
      <c r="Q1612" s="20">
        <v>-0.33900000000000002</v>
      </c>
      <c r="R1612" s="20">
        <v>-0.38300000000000001</v>
      </c>
      <c r="S1612" s="20">
        <v>2.1819000000000002</v>
      </c>
      <c r="T1612" s="20">
        <v>-0.318</v>
      </c>
      <c r="U1612" s="20">
        <v>2.4369000000000001</v>
      </c>
      <c r="V1612" s="20">
        <v>8.7999999999999995E-2</v>
      </c>
      <c r="W1612" s="20">
        <v>2.6132</v>
      </c>
      <c r="X1612" s="20">
        <v>0.36599999999999999</v>
      </c>
      <c r="Y1612" s="20">
        <v>2.7056</v>
      </c>
      <c r="Z1612" s="20">
        <v>0.73599999999999999</v>
      </c>
      <c r="AA1612" s="20">
        <v>3.0059999999999998</v>
      </c>
      <c r="AB1612" s="20">
        <v>1.391</v>
      </c>
    </row>
    <row r="1613" spans="1:28">
      <c r="A1613" s="2">
        <v>43137</v>
      </c>
      <c r="B1613" s="20">
        <v>1.5</v>
      </c>
      <c r="C1613" s="20">
        <v>1.3724000000000001</v>
      </c>
      <c r="D1613" s="20">
        <v>-0.66</v>
      </c>
      <c r="E1613" s="20">
        <v>1.5792600000000001</v>
      </c>
      <c r="F1613" s="20">
        <v>1.5165</v>
      </c>
      <c r="G1613" s="20">
        <v>-0.65500000000000003</v>
      </c>
      <c r="H1613" s="20">
        <v>1.7907</v>
      </c>
      <c r="I1613" s="20">
        <v>1.6844000000000001</v>
      </c>
      <c r="J1613" s="20">
        <v>-0.71299999999999997</v>
      </c>
      <c r="K1613" s="20">
        <v>1.9918800000000001</v>
      </c>
      <c r="L1613" s="20">
        <v>1.8551</v>
      </c>
      <c r="M1613" s="20">
        <v>-0.56899999999999995</v>
      </c>
      <c r="N1613" s="20">
        <v>2.2782499999999999</v>
      </c>
      <c r="O1613" s="20">
        <v>2.1051000000000002</v>
      </c>
      <c r="P1613" s="20">
        <v>-0.56599999999999995</v>
      </c>
      <c r="Q1613" s="20">
        <v>-0.33800000000000002</v>
      </c>
      <c r="R1613" s="20">
        <v>-0.377</v>
      </c>
      <c r="S1613" s="20">
        <v>2.2847</v>
      </c>
      <c r="T1613" s="20">
        <v>-0.33500000000000002</v>
      </c>
      <c r="U1613" s="20">
        <v>2.5396000000000001</v>
      </c>
      <c r="V1613" s="20">
        <v>5.7000000000000002E-2</v>
      </c>
      <c r="W1613" s="20">
        <v>2.7100999999999997</v>
      </c>
      <c r="X1613" s="20">
        <v>0.33</v>
      </c>
      <c r="Y1613" s="20">
        <v>2.8016000000000001</v>
      </c>
      <c r="Z1613" s="20">
        <v>0.69199999999999995</v>
      </c>
      <c r="AA1613" s="20">
        <v>3.0659000000000001</v>
      </c>
      <c r="AB1613" s="20">
        <v>1.3439999999999999</v>
      </c>
    </row>
    <row r="1614" spans="1:28">
      <c r="A1614" s="2">
        <v>43138</v>
      </c>
      <c r="B1614" s="20">
        <v>1.5</v>
      </c>
      <c r="C1614" s="20">
        <v>1.3294999999999999</v>
      </c>
      <c r="D1614" s="20">
        <v>-0.72</v>
      </c>
      <c r="E1614" s="20">
        <v>1.5793200000000001</v>
      </c>
      <c r="F1614" s="20">
        <v>1.5419</v>
      </c>
      <c r="G1614" s="20">
        <v>-0.66</v>
      </c>
      <c r="H1614" s="20">
        <v>1.79989</v>
      </c>
      <c r="I1614" s="20">
        <v>1.7204999999999999</v>
      </c>
      <c r="J1614" s="20">
        <v>-0.70199999999999996</v>
      </c>
      <c r="K1614" s="20">
        <v>2.0043799999999998</v>
      </c>
      <c r="L1614" s="20">
        <v>1.8889</v>
      </c>
      <c r="M1614" s="20">
        <v>-0.56399999999999995</v>
      </c>
      <c r="N1614" s="20">
        <v>2.2858800000000001</v>
      </c>
      <c r="O1614" s="20">
        <v>2.1234999999999999</v>
      </c>
      <c r="P1614" s="20">
        <v>-0.54400000000000004</v>
      </c>
      <c r="Q1614" s="20">
        <v>-0.34399999999999997</v>
      </c>
      <c r="R1614" s="20">
        <v>-0.245</v>
      </c>
      <c r="S1614" s="20">
        <v>2.3205</v>
      </c>
      <c r="T1614" s="20">
        <v>-0.30299999999999999</v>
      </c>
      <c r="U1614" s="20">
        <v>2.5564999999999998</v>
      </c>
      <c r="V1614" s="20">
        <v>0.10199999999999999</v>
      </c>
      <c r="W1614" s="20">
        <v>2.7351000000000001</v>
      </c>
      <c r="X1614" s="20">
        <v>0.38</v>
      </c>
      <c r="Y1614" s="20">
        <v>2.8359000000000001</v>
      </c>
      <c r="Z1614" s="20">
        <v>0.745</v>
      </c>
      <c r="AA1614" s="20">
        <v>3.1139000000000001</v>
      </c>
      <c r="AB1614" s="20">
        <v>1.3839999999999999</v>
      </c>
    </row>
    <row r="1615" spans="1:28">
      <c r="A1615" s="2">
        <v>43139</v>
      </c>
      <c r="B1615" s="20">
        <v>1.5</v>
      </c>
      <c r="C1615" s="20">
        <v>1.3041</v>
      </c>
      <c r="D1615" s="20">
        <v>0.90100000000000002</v>
      </c>
      <c r="E1615" s="20">
        <v>1.58077</v>
      </c>
      <c r="F1615" s="20">
        <v>1.5392999999999999</v>
      </c>
      <c r="G1615" s="20">
        <v>-0.65700000000000003</v>
      </c>
      <c r="H1615" s="20">
        <v>1.8105</v>
      </c>
      <c r="I1615" s="20">
        <v>1.7229999999999999</v>
      </c>
      <c r="J1615" s="20">
        <v>-0.70299999999999996</v>
      </c>
      <c r="K1615" s="20">
        <v>2.0263300000000002</v>
      </c>
      <c r="L1615" s="20">
        <v>1.881</v>
      </c>
      <c r="M1615" s="20">
        <v>-0.57699999999999996</v>
      </c>
      <c r="N1615" s="20">
        <v>2.2980900000000002</v>
      </c>
      <c r="O1615" s="20">
        <v>2.1034000000000002</v>
      </c>
      <c r="P1615" s="20">
        <v>-0.55000000000000004</v>
      </c>
      <c r="Q1615" s="20">
        <v>-0.33</v>
      </c>
      <c r="R1615" s="20">
        <v>-0.21099999999999999</v>
      </c>
      <c r="S1615" s="20">
        <v>2.2988</v>
      </c>
      <c r="T1615" s="20">
        <v>-0.30399999999999999</v>
      </c>
      <c r="U1615" s="20">
        <v>2.5380000000000003</v>
      </c>
      <c r="V1615" s="20">
        <v>0.11</v>
      </c>
      <c r="W1615" s="20">
        <v>2.7301000000000002</v>
      </c>
      <c r="X1615" s="20">
        <v>0.39300000000000002</v>
      </c>
      <c r="Y1615" s="20">
        <v>2.8239999999999998</v>
      </c>
      <c r="Z1615" s="20">
        <v>0.76200000000000001</v>
      </c>
      <c r="AA1615" s="20">
        <v>3.1293000000000002</v>
      </c>
      <c r="AB1615" s="20">
        <v>1.389</v>
      </c>
    </row>
    <row r="1616" spans="1:28">
      <c r="A1616" s="2">
        <v>43140</v>
      </c>
      <c r="B1616" s="20">
        <v>1.5</v>
      </c>
      <c r="C1616" s="20">
        <v>1.304</v>
      </c>
      <c r="D1616" s="20">
        <v>-1.077</v>
      </c>
      <c r="E1616" s="20">
        <v>1.5832000000000002</v>
      </c>
      <c r="F1616" s="20">
        <v>1.5545</v>
      </c>
      <c r="G1616" s="20">
        <v>-0.65600000000000003</v>
      </c>
      <c r="H1616" s="20">
        <v>1.8199999999999998</v>
      </c>
      <c r="I1616" s="20">
        <v>1.7330999999999999</v>
      </c>
      <c r="J1616" s="20">
        <v>-0.70299999999999996</v>
      </c>
      <c r="K1616" s="20">
        <v>2.0383100000000001</v>
      </c>
      <c r="L1616" s="20">
        <v>1.8755999999999999</v>
      </c>
      <c r="M1616" s="20">
        <v>-0.57399999999999995</v>
      </c>
      <c r="N1616" s="20">
        <v>2.3134899999999998</v>
      </c>
      <c r="O1616" s="20">
        <v>2.0731999999999999</v>
      </c>
      <c r="P1616" s="20">
        <v>-0.56699999999999995</v>
      </c>
      <c r="Q1616" s="20">
        <v>-0.32800000000000001</v>
      </c>
      <c r="R1616" s="20">
        <v>-0.21099999999999999</v>
      </c>
      <c r="S1616" s="20">
        <v>2.2879</v>
      </c>
      <c r="T1616" s="20">
        <v>-0.32</v>
      </c>
      <c r="U1616" s="20">
        <v>2.5432999999999999</v>
      </c>
      <c r="V1616" s="20">
        <v>9.6000000000000002E-2</v>
      </c>
      <c r="W1616" s="20">
        <v>2.7479</v>
      </c>
      <c r="X1616" s="20">
        <v>0.379</v>
      </c>
      <c r="Y1616" s="20">
        <v>2.8512</v>
      </c>
      <c r="Z1616" s="20">
        <v>0.745</v>
      </c>
      <c r="AA1616" s="20">
        <v>3.1596000000000002</v>
      </c>
      <c r="AB1616" s="20">
        <v>1.3479999999999999</v>
      </c>
    </row>
    <row r="1617" spans="1:28">
      <c r="A1617" s="2">
        <v>43143</v>
      </c>
      <c r="B1617" s="20">
        <v>1.5</v>
      </c>
      <c r="C1617" s="20">
        <v>1.3191999999999999</v>
      </c>
      <c r="D1617" s="20">
        <v>-0.69399999999999995</v>
      </c>
      <c r="E1617" s="20">
        <v>1.5874999999999999</v>
      </c>
      <c r="F1617" s="20">
        <v>1.5697000000000001</v>
      </c>
      <c r="G1617" s="20">
        <v>-0.64800000000000002</v>
      </c>
      <c r="H1617" s="20">
        <v>1.83338</v>
      </c>
      <c r="I1617" s="20">
        <v>1.7742</v>
      </c>
      <c r="J1617" s="20">
        <v>-0.63300000000000001</v>
      </c>
      <c r="K1617" s="20">
        <v>2.0486300000000002</v>
      </c>
      <c r="L1617" s="20">
        <v>1.9146000000000001</v>
      </c>
      <c r="M1617" s="20">
        <v>-0.59299999999999997</v>
      </c>
      <c r="N1617" s="20">
        <v>2.3190599999999999</v>
      </c>
      <c r="O1617" s="20">
        <v>2.0752999999999999</v>
      </c>
      <c r="P1617" s="20">
        <v>-0.57599999999999996</v>
      </c>
      <c r="Q1617" s="20">
        <v>-0.33800000000000002</v>
      </c>
      <c r="R1617" s="20">
        <v>-0.22700000000000001</v>
      </c>
      <c r="S1617" s="20">
        <v>2.3041999999999998</v>
      </c>
      <c r="T1617" s="20">
        <v>-0.32600000000000001</v>
      </c>
      <c r="U1617" s="20">
        <v>2.5587</v>
      </c>
      <c r="V1617" s="20">
        <v>0.10100000000000001</v>
      </c>
      <c r="W1617" s="20">
        <v>2.7654999999999998</v>
      </c>
      <c r="X1617" s="20">
        <v>0.39</v>
      </c>
      <c r="Y1617" s="20">
        <v>2.8585000000000003</v>
      </c>
      <c r="Z1617" s="20">
        <v>0.75700000000000001</v>
      </c>
      <c r="AA1617" s="20">
        <v>3.1438999999999999</v>
      </c>
      <c r="AB1617" s="20">
        <v>1.3559999999999999</v>
      </c>
    </row>
    <row r="1618" spans="1:28">
      <c r="A1618" s="2">
        <v>43144</v>
      </c>
      <c r="B1618" s="20">
        <v>1.5</v>
      </c>
      <c r="C1618" s="20">
        <v>1.2886</v>
      </c>
      <c r="D1618" s="20">
        <v>-0.68</v>
      </c>
      <c r="E1618" s="20">
        <v>1.5874999999999999</v>
      </c>
      <c r="F1618" s="20">
        <v>1.5829</v>
      </c>
      <c r="G1618" s="20">
        <v>-0.63900000000000001</v>
      </c>
      <c r="H1618" s="20">
        <v>1.8387500000000001</v>
      </c>
      <c r="I1618" s="20">
        <v>1.7875999999999999</v>
      </c>
      <c r="J1618" s="20">
        <v>-0.64300000000000002</v>
      </c>
      <c r="K1618" s="20">
        <v>2.05715</v>
      </c>
      <c r="L1618" s="20">
        <v>1.9300999999999999</v>
      </c>
      <c r="M1618" s="20">
        <v>-0.58599999999999997</v>
      </c>
      <c r="N1618" s="20">
        <v>2.3268800000000001</v>
      </c>
      <c r="O1618" s="20">
        <v>2.1040000000000001</v>
      </c>
      <c r="P1618" s="20">
        <v>-0.57099999999999995</v>
      </c>
      <c r="Q1618" s="20">
        <v>-0.33</v>
      </c>
      <c r="R1618" s="20">
        <v>-0.22</v>
      </c>
      <c r="S1618" s="20">
        <v>2.3069000000000002</v>
      </c>
      <c r="T1618" s="20">
        <v>-0.32400000000000001</v>
      </c>
      <c r="U1618" s="20">
        <v>2.5417999999999998</v>
      </c>
      <c r="V1618" s="20">
        <v>9.7000000000000003E-2</v>
      </c>
      <c r="W1618" s="20">
        <v>2.7404999999999999</v>
      </c>
      <c r="X1618" s="20">
        <v>0.38400000000000001</v>
      </c>
      <c r="Y1618" s="20">
        <v>2.8294000000000001</v>
      </c>
      <c r="Z1618" s="20">
        <v>0.75</v>
      </c>
      <c r="AA1618" s="20">
        <v>3.1111</v>
      </c>
      <c r="AB1618" s="20">
        <v>1.381</v>
      </c>
    </row>
    <row r="1619" spans="1:28">
      <c r="A1619" s="2">
        <v>43145</v>
      </c>
      <c r="B1619" s="20">
        <v>1.5</v>
      </c>
      <c r="C1619" s="20">
        <v>1.2965</v>
      </c>
      <c r="D1619" s="20">
        <v>-0.67800000000000005</v>
      </c>
      <c r="E1619" s="20">
        <v>1.58813</v>
      </c>
      <c r="F1619" s="20">
        <v>1.5726</v>
      </c>
      <c r="G1619" s="20">
        <v>-0.63800000000000001</v>
      </c>
      <c r="H1619" s="20">
        <v>1.85</v>
      </c>
      <c r="I1619" s="20">
        <v>1.7927</v>
      </c>
      <c r="J1619" s="20">
        <v>-0.64700000000000002</v>
      </c>
      <c r="K1619" s="20">
        <v>2.0628299999999999</v>
      </c>
      <c r="L1619" s="20">
        <v>1.9613</v>
      </c>
      <c r="M1619" s="20">
        <v>-0.56899999999999995</v>
      </c>
      <c r="N1619" s="20">
        <v>2.3384399999999999</v>
      </c>
      <c r="O1619" s="20">
        <v>2.1636000000000002</v>
      </c>
      <c r="P1619" s="20">
        <v>-0.56499999999999995</v>
      </c>
      <c r="Q1619" s="20">
        <v>-0.33</v>
      </c>
      <c r="R1619" s="20">
        <v>-0.21099999999999999</v>
      </c>
      <c r="S1619" s="20">
        <v>2.3938999999999999</v>
      </c>
      <c r="T1619" s="20">
        <v>-0.32</v>
      </c>
      <c r="U1619" s="20">
        <v>2.6318999999999999</v>
      </c>
      <c r="V1619" s="20">
        <v>0.10299999999999999</v>
      </c>
      <c r="W1619" s="20">
        <v>2.8260000000000001</v>
      </c>
      <c r="X1619" s="20">
        <v>0.39100000000000001</v>
      </c>
      <c r="Y1619" s="20">
        <v>2.9022000000000001</v>
      </c>
      <c r="Z1619" s="20">
        <v>0.75700000000000001</v>
      </c>
      <c r="AA1619" s="20">
        <v>3.1619999999999999</v>
      </c>
      <c r="AB1619" s="20">
        <v>1.3980000000000001</v>
      </c>
    </row>
    <row r="1620" spans="1:28">
      <c r="A1620" s="2">
        <v>43146</v>
      </c>
      <c r="B1620" s="20">
        <v>1.5</v>
      </c>
      <c r="C1620" s="20">
        <v>1.2913999999999999</v>
      </c>
      <c r="D1620" s="20">
        <v>-0.751</v>
      </c>
      <c r="E1620" s="20">
        <v>1.5899999999999999</v>
      </c>
      <c r="F1620" s="20">
        <v>1.5878999999999999</v>
      </c>
      <c r="G1620" s="20">
        <v>-0.64400000000000002</v>
      </c>
      <c r="H1620" s="20">
        <v>1.8725000000000001</v>
      </c>
      <c r="I1620" s="20">
        <v>1.8159000000000001</v>
      </c>
      <c r="J1620" s="20">
        <v>-0.64300000000000002</v>
      </c>
      <c r="K1620" s="20">
        <v>2.0964399999999999</v>
      </c>
      <c r="L1620" s="20">
        <v>1.9769000000000001</v>
      </c>
      <c r="M1620" s="20">
        <v>-0.57299999999999995</v>
      </c>
      <c r="N1620" s="20">
        <v>2.3812500000000001</v>
      </c>
      <c r="O1620" s="20">
        <v>2.1844000000000001</v>
      </c>
      <c r="P1620" s="20">
        <v>-0.55700000000000005</v>
      </c>
      <c r="Q1620" s="20">
        <v>-0.33200000000000002</v>
      </c>
      <c r="R1620" s="20">
        <v>-0.20699999999999999</v>
      </c>
      <c r="S1620" s="20">
        <v>2.4076</v>
      </c>
      <c r="T1620" s="20">
        <v>-0.313</v>
      </c>
      <c r="U1620" s="20">
        <v>2.6508000000000003</v>
      </c>
      <c r="V1620" s="20">
        <v>0.11</v>
      </c>
      <c r="W1620" s="20">
        <v>2.8361999999999998</v>
      </c>
      <c r="X1620" s="20">
        <v>0.39900000000000002</v>
      </c>
      <c r="Y1620" s="20">
        <v>2.9095</v>
      </c>
      <c r="Z1620" s="20">
        <v>0.76400000000000001</v>
      </c>
      <c r="AA1620" s="20">
        <v>3.1637</v>
      </c>
      <c r="AB1620" s="20">
        <v>1.399</v>
      </c>
    </row>
    <row r="1621" spans="1:28">
      <c r="A1621" s="2">
        <v>43147</v>
      </c>
      <c r="B1621" s="20">
        <v>1.5</v>
      </c>
      <c r="C1621" s="20">
        <v>1.3292999999999999</v>
      </c>
      <c r="D1621" s="20">
        <v>-0.68700000000000006</v>
      </c>
      <c r="E1621" s="20">
        <v>1.59375</v>
      </c>
      <c r="F1621" s="20">
        <v>1.5901000000000001</v>
      </c>
      <c r="G1621" s="20">
        <v>-0.65500000000000003</v>
      </c>
      <c r="H1621" s="20">
        <v>1.8849399999999998</v>
      </c>
      <c r="I1621" s="20">
        <v>1.8207</v>
      </c>
      <c r="J1621" s="20">
        <v>-0.64800000000000002</v>
      </c>
      <c r="K1621" s="20">
        <v>2.1061299999999998</v>
      </c>
      <c r="L1621" s="20">
        <v>1.9714</v>
      </c>
      <c r="M1621" s="20">
        <v>-0.54800000000000004</v>
      </c>
      <c r="N1621" s="20">
        <v>2.3906299999999998</v>
      </c>
      <c r="O1621" s="20">
        <v>2.1894999999999998</v>
      </c>
      <c r="P1621" s="20">
        <v>-0.56799999999999995</v>
      </c>
      <c r="Q1621" s="20">
        <v>-0.22</v>
      </c>
      <c r="R1621" s="20">
        <v>-0.21299999999999999</v>
      </c>
      <c r="S1621" s="20">
        <v>2.3835000000000002</v>
      </c>
      <c r="T1621" s="20">
        <v>-0.33700000000000002</v>
      </c>
      <c r="U1621" s="20">
        <v>2.6291000000000002</v>
      </c>
      <c r="V1621" s="20">
        <v>7.2999999999999995E-2</v>
      </c>
      <c r="W1621" s="20">
        <v>2.8039000000000001</v>
      </c>
      <c r="X1621" s="20">
        <v>0.35099999999999998</v>
      </c>
      <c r="Y1621" s="20">
        <v>2.8749000000000002</v>
      </c>
      <c r="Z1621" s="20">
        <v>0.70599999999999996</v>
      </c>
      <c r="AA1621" s="20">
        <v>3.1316000000000002</v>
      </c>
      <c r="AB1621" s="20">
        <v>1.3559999999999999</v>
      </c>
    </row>
    <row r="1622" spans="1:28">
      <c r="A1622" s="2">
        <v>43150</v>
      </c>
      <c r="B1622" s="20">
        <v>1.5</v>
      </c>
      <c r="C1622" s="20">
        <v>1.3292999999999999</v>
      </c>
      <c r="D1622" s="20">
        <v>-0.66800000000000004</v>
      </c>
      <c r="E1622" s="20">
        <v>1.5956299999999999</v>
      </c>
      <c r="F1622" s="20">
        <v>1.5901000000000001</v>
      </c>
      <c r="G1622" s="20">
        <v>-0.65500000000000003</v>
      </c>
      <c r="H1622" s="20">
        <v>1.8921299999999999</v>
      </c>
      <c r="I1622" s="20">
        <v>1.8207</v>
      </c>
      <c r="J1622" s="20">
        <v>-0.63700000000000001</v>
      </c>
      <c r="K1622" s="20">
        <v>2.11863</v>
      </c>
      <c r="L1622" s="20">
        <v>1.9714</v>
      </c>
      <c r="M1622" s="20">
        <v>-0.55400000000000005</v>
      </c>
      <c r="N1622" s="20">
        <v>2.3981300000000001</v>
      </c>
      <c r="O1622" s="20">
        <v>2.1894999999999998</v>
      </c>
      <c r="P1622" s="20">
        <v>-0.56599999999999995</v>
      </c>
      <c r="Q1622" s="20">
        <v>-0.21199999999999999</v>
      </c>
      <c r="R1622" s="20">
        <v>-0.20200000000000001</v>
      </c>
      <c r="S1622" s="20">
        <v>2.3835000000000002</v>
      </c>
      <c r="T1622" s="20">
        <v>-0.33100000000000002</v>
      </c>
      <c r="U1622" s="20">
        <v>2.6291000000000002</v>
      </c>
      <c r="V1622" s="20">
        <v>8.8999999999999996E-2</v>
      </c>
      <c r="W1622" s="20">
        <v>2.8039000000000001</v>
      </c>
      <c r="X1622" s="20">
        <v>0.372</v>
      </c>
      <c r="Y1622" s="20">
        <v>2.8749000000000002</v>
      </c>
      <c r="Z1622" s="20">
        <v>0.73499999999999999</v>
      </c>
      <c r="AA1622" s="20">
        <v>3.1316000000000002</v>
      </c>
      <c r="AB1622" s="20">
        <v>1.399</v>
      </c>
    </row>
    <row r="1623" spans="1:28">
      <c r="A1623" s="2">
        <v>43151</v>
      </c>
      <c r="B1623" s="20">
        <v>1.5</v>
      </c>
      <c r="C1623" s="20">
        <v>1.3572</v>
      </c>
      <c r="D1623" s="20">
        <v>-0.57599999999999996</v>
      </c>
      <c r="E1623" s="20">
        <v>1.5956299999999999</v>
      </c>
      <c r="F1623" s="20">
        <v>1.5952</v>
      </c>
      <c r="G1623" s="20">
        <v>-0.65800000000000003</v>
      </c>
      <c r="H1623" s="20">
        <v>1.90394</v>
      </c>
      <c r="I1623" s="20">
        <v>1.8206</v>
      </c>
      <c r="J1623" s="20">
        <v>-0.63400000000000001</v>
      </c>
      <c r="K1623" s="20">
        <v>2.1286299999999998</v>
      </c>
      <c r="L1623" s="20">
        <v>1.9868999999999999</v>
      </c>
      <c r="M1623" s="20">
        <v>-0.65</v>
      </c>
      <c r="N1623" s="20">
        <v>2.4084400000000001</v>
      </c>
      <c r="O1623" s="20">
        <v>2.2187000000000001</v>
      </c>
      <c r="P1623" s="20">
        <v>-0.496</v>
      </c>
      <c r="Q1623" s="20">
        <v>-0.19600000000000001</v>
      </c>
      <c r="R1623" s="20">
        <v>-0.20300000000000001</v>
      </c>
      <c r="S1623" s="20">
        <v>2.4055</v>
      </c>
      <c r="T1623" s="20">
        <v>-0.33500000000000002</v>
      </c>
      <c r="U1623" s="20">
        <v>2.6446000000000001</v>
      </c>
      <c r="V1623" s="20">
        <v>8.4000000000000005E-2</v>
      </c>
      <c r="W1623" s="20">
        <v>2.8140000000000001</v>
      </c>
      <c r="X1623" s="20">
        <v>0.36899999999999999</v>
      </c>
      <c r="Y1623" s="20">
        <v>2.8895999999999997</v>
      </c>
      <c r="Z1623" s="20">
        <v>0.73499999999999999</v>
      </c>
      <c r="AA1623" s="20">
        <v>3.153</v>
      </c>
      <c r="AB1623" s="20">
        <v>1.407</v>
      </c>
    </row>
    <row r="1624" spans="1:28">
      <c r="A1624" s="2">
        <v>43152</v>
      </c>
      <c r="B1624" s="20">
        <v>1.5</v>
      </c>
      <c r="C1624" s="20">
        <v>1.3778000000000001</v>
      </c>
      <c r="D1624" s="20">
        <v>-0.60599999999999998</v>
      </c>
      <c r="E1624" s="20">
        <v>1.6025100000000001</v>
      </c>
      <c r="F1624" s="20">
        <v>1.639</v>
      </c>
      <c r="G1624" s="20">
        <v>-0.63600000000000001</v>
      </c>
      <c r="H1624" s="20">
        <v>1.9197500000000001</v>
      </c>
      <c r="I1624" s="20">
        <v>1.8469</v>
      </c>
      <c r="J1624" s="20">
        <v>-0.63200000000000001</v>
      </c>
      <c r="K1624" s="20">
        <v>2.1455000000000002</v>
      </c>
      <c r="L1624" s="20">
        <v>2.0024999999999999</v>
      </c>
      <c r="M1624" s="20">
        <v>-0.63800000000000001</v>
      </c>
      <c r="N1624" s="20">
        <v>2.42563</v>
      </c>
      <c r="O1624" s="20">
        <v>2.2660999999999998</v>
      </c>
      <c r="P1624" s="20">
        <v>-0.51200000000000001</v>
      </c>
      <c r="Q1624" s="20">
        <v>-0.19500000000000001</v>
      </c>
      <c r="R1624" s="20">
        <v>-0.20100000000000001</v>
      </c>
      <c r="S1624" s="20">
        <v>2.4358</v>
      </c>
      <c r="T1624" s="20">
        <v>-0.34100000000000003</v>
      </c>
      <c r="U1624" s="20">
        <v>2.6858</v>
      </c>
      <c r="V1624" s="20">
        <v>7.8E-2</v>
      </c>
      <c r="W1624" s="20">
        <v>2.8672</v>
      </c>
      <c r="X1624" s="20">
        <v>0.36</v>
      </c>
      <c r="Y1624" s="20">
        <v>2.95</v>
      </c>
      <c r="Z1624" s="20">
        <v>0.72099999999999997</v>
      </c>
      <c r="AA1624" s="20">
        <v>3.2204000000000002</v>
      </c>
      <c r="AB1624" s="20">
        <v>1.3860000000000001</v>
      </c>
    </row>
    <row r="1625" spans="1:28">
      <c r="A1625" s="2">
        <v>43153</v>
      </c>
      <c r="B1625" s="20">
        <v>1.5</v>
      </c>
      <c r="C1625" s="20">
        <v>1.3599999999999999</v>
      </c>
      <c r="D1625" s="20">
        <v>-0.65200000000000002</v>
      </c>
      <c r="E1625" s="20">
        <v>1.6207</v>
      </c>
      <c r="F1625" s="20">
        <v>1.6337999999999999</v>
      </c>
      <c r="G1625" s="20">
        <v>-0.64600000000000002</v>
      </c>
      <c r="H1625" s="20">
        <v>1.94363</v>
      </c>
      <c r="I1625" s="20">
        <v>1.8416999999999999</v>
      </c>
      <c r="J1625" s="20">
        <v>-0.63800000000000001</v>
      </c>
      <c r="K1625" s="20">
        <v>2.1680000000000001</v>
      </c>
      <c r="L1625" s="20">
        <v>1.9998</v>
      </c>
      <c r="M1625" s="20">
        <v>-0.64600000000000002</v>
      </c>
      <c r="N1625" s="20">
        <v>2.4496899999999999</v>
      </c>
      <c r="O1625" s="20">
        <v>2.246</v>
      </c>
      <c r="P1625" s="20">
        <v>-0.52200000000000002</v>
      </c>
      <c r="Q1625" s="20">
        <v>-0.183</v>
      </c>
      <c r="R1625" s="20">
        <v>-0.2</v>
      </c>
      <c r="S1625" s="20">
        <v>2.4085000000000001</v>
      </c>
      <c r="T1625" s="20">
        <v>-0.35</v>
      </c>
      <c r="U1625" s="20">
        <v>2.6551999999999998</v>
      </c>
      <c r="V1625" s="20">
        <v>6.5000000000000002E-2</v>
      </c>
      <c r="W1625" s="20">
        <v>2.8345000000000002</v>
      </c>
      <c r="X1625" s="20">
        <v>0.34399999999999997</v>
      </c>
      <c r="Y1625" s="20">
        <v>2.9207000000000001</v>
      </c>
      <c r="Z1625" s="20">
        <v>0.70599999999999996</v>
      </c>
      <c r="AA1625" s="20">
        <v>3.2061999999999999</v>
      </c>
      <c r="AB1625" s="20">
        <v>1.3740000000000001</v>
      </c>
    </row>
    <row r="1626" spans="1:28">
      <c r="A1626" s="2">
        <v>43154</v>
      </c>
      <c r="B1626" s="20">
        <v>1.5</v>
      </c>
      <c r="C1626" s="20">
        <v>1.3573</v>
      </c>
      <c r="D1626" s="20">
        <v>-0.57599999999999996</v>
      </c>
      <c r="E1626" s="20">
        <v>1.6312</v>
      </c>
      <c r="F1626" s="20">
        <v>1.6387</v>
      </c>
      <c r="G1626" s="20">
        <v>-0.64500000000000002</v>
      </c>
      <c r="H1626" s="20">
        <v>1.95625</v>
      </c>
      <c r="I1626" s="20">
        <v>1.8439999999999999</v>
      </c>
      <c r="J1626" s="20">
        <v>-0.63900000000000001</v>
      </c>
      <c r="K1626" s="20">
        <v>2.18188</v>
      </c>
      <c r="L1626" s="20">
        <v>1.9969999999999999</v>
      </c>
      <c r="M1626" s="20">
        <v>-0.65</v>
      </c>
      <c r="N1626" s="20">
        <v>2.4596900000000002</v>
      </c>
      <c r="O1626" s="20">
        <v>2.238</v>
      </c>
      <c r="P1626" s="20">
        <v>-0.53600000000000003</v>
      </c>
      <c r="Q1626" s="20">
        <v>-0.16800000000000001</v>
      </c>
      <c r="R1626" s="20">
        <v>-0.19600000000000001</v>
      </c>
      <c r="S1626" s="20">
        <v>2.3868999999999998</v>
      </c>
      <c r="T1626" s="20">
        <v>-0.37</v>
      </c>
      <c r="U1626" s="20">
        <v>2.6183000000000001</v>
      </c>
      <c r="V1626" s="20">
        <v>2.9000000000000001E-2</v>
      </c>
      <c r="W1626" s="20">
        <v>2.7896000000000001</v>
      </c>
      <c r="X1626" s="20">
        <v>0.3</v>
      </c>
      <c r="Y1626" s="20">
        <v>2.8660000000000001</v>
      </c>
      <c r="Z1626" s="20">
        <v>0.65300000000000002</v>
      </c>
      <c r="AA1626" s="20">
        <v>3.1555</v>
      </c>
      <c r="AB1626" s="20">
        <v>1.3140000000000001</v>
      </c>
    </row>
    <row r="1627" spans="1:28">
      <c r="A1627" s="2">
        <v>43157</v>
      </c>
      <c r="B1627" s="20">
        <v>1.5</v>
      </c>
      <c r="C1627" s="20">
        <v>1.3471</v>
      </c>
      <c r="D1627" s="20">
        <v>-0.56599999999999995</v>
      </c>
      <c r="E1627" s="20">
        <v>1.6480000000000001</v>
      </c>
      <c r="F1627" s="20">
        <v>1.6387</v>
      </c>
      <c r="G1627" s="20">
        <v>-0.64</v>
      </c>
      <c r="H1627" s="20">
        <v>1.9841899999999999</v>
      </c>
      <c r="I1627" s="20">
        <v>1.8412999999999999</v>
      </c>
      <c r="J1627" s="20">
        <v>-0.64</v>
      </c>
      <c r="K1627" s="20">
        <v>2.20113</v>
      </c>
      <c r="L1627" s="20">
        <v>2.0047000000000001</v>
      </c>
      <c r="M1627" s="20">
        <v>-0.64300000000000002</v>
      </c>
      <c r="N1627" s="20">
        <v>2.4693800000000001</v>
      </c>
      <c r="O1627" s="20">
        <v>2.2218999999999998</v>
      </c>
      <c r="P1627" s="20">
        <v>-0.53700000000000003</v>
      </c>
      <c r="Q1627" s="20">
        <v>-0.182</v>
      </c>
      <c r="R1627" s="20">
        <v>-0.2</v>
      </c>
      <c r="S1627" s="20">
        <v>2.3704999999999998</v>
      </c>
      <c r="T1627" s="20">
        <v>-0.373</v>
      </c>
      <c r="U1627" s="20">
        <v>2.6099000000000001</v>
      </c>
      <c r="V1627" s="20">
        <v>2.9000000000000001E-2</v>
      </c>
      <c r="W1627" s="20">
        <v>2.7820999999999998</v>
      </c>
      <c r="X1627" s="20">
        <v>0.29899999999999999</v>
      </c>
      <c r="Y1627" s="20">
        <v>2.8622999999999998</v>
      </c>
      <c r="Z1627" s="20">
        <v>0.65200000000000002</v>
      </c>
      <c r="AA1627" s="20">
        <v>3.153</v>
      </c>
      <c r="AB1627" s="20">
        <v>1.2989999999999999</v>
      </c>
    </row>
    <row r="1628" spans="1:28">
      <c r="A1628" s="2">
        <v>43158</v>
      </c>
      <c r="B1628" s="20">
        <v>1.5</v>
      </c>
      <c r="C1628" s="20">
        <v>1.3546</v>
      </c>
      <c r="D1628" s="20">
        <v>-0.58099999999999996</v>
      </c>
      <c r="E1628" s="20">
        <v>1.66418</v>
      </c>
      <c r="F1628" s="20">
        <v>1.6596</v>
      </c>
      <c r="G1628" s="20">
        <v>-0.64800000000000002</v>
      </c>
      <c r="H1628" s="20">
        <v>2.0062500000000001</v>
      </c>
      <c r="I1628" s="20">
        <v>1.8597999999999999</v>
      </c>
      <c r="J1628" s="20">
        <v>-0.64400000000000002</v>
      </c>
      <c r="K1628" s="20">
        <v>2.2112500000000002</v>
      </c>
      <c r="L1628" s="20">
        <v>2.0045999999999999</v>
      </c>
      <c r="M1628" s="20">
        <v>-0.64200000000000002</v>
      </c>
      <c r="N1628" s="20">
        <v>2.4812500000000002</v>
      </c>
      <c r="O1628" s="20">
        <v>2.2599999999999998</v>
      </c>
      <c r="P1628" s="20">
        <v>-0.52400000000000002</v>
      </c>
      <c r="Q1628" s="20">
        <v>-0.18</v>
      </c>
      <c r="R1628" s="20">
        <v>-0.19900000000000001</v>
      </c>
      <c r="S1628" s="20">
        <v>2.4173999999999998</v>
      </c>
      <c r="T1628" s="20">
        <v>-0.35799999999999998</v>
      </c>
      <c r="U1628" s="20">
        <v>2.6602999999999999</v>
      </c>
      <c r="V1628" s="20">
        <v>4.8000000000000001E-2</v>
      </c>
      <c r="W1628" s="20">
        <v>2.8268</v>
      </c>
      <c r="X1628" s="20">
        <v>0.32</v>
      </c>
      <c r="Y1628" s="20">
        <v>2.8933999999999997</v>
      </c>
      <c r="Z1628" s="20">
        <v>0.67900000000000005</v>
      </c>
      <c r="AA1628" s="20">
        <v>3.1587999999999998</v>
      </c>
      <c r="AB1628" s="20">
        <v>1.319</v>
      </c>
    </row>
    <row r="1629" spans="1:28">
      <c r="A1629" s="2">
        <v>43159</v>
      </c>
      <c r="B1629" s="20">
        <v>1.5</v>
      </c>
      <c r="C1629" s="20">
        <v>1.4921</v>
      </c>
      <c r="D1629" s="20">
        <v>-0.56999999999999995</v>
      </c>
      <c r="E1629" s="20">
        <v>1.6700699999999999</v>
      </c>
      <c r="F1629" s="20">
        <v>1.6518000000000002</v>
      </c>
      <c r="G1629" s="20">
        <v>-0.66100000000000003</v>
      </c>
      <c r="H1629" s="20">
        <v>2.0171899999999998</v>
      </c>
      <c r="I1629" s="20">
        <v>1.8469</v>
      </c>
      <c r="J1629" s="20">
        <v>-0.64100000000000001</v>
      </c>
      <c r="K1629" s="20">
        <v>2.2237499999999999</v>
      </c>
      <c r="L1629" s="20">
        <v>2.0564</v>
      </c>
      <c r="M1629" s="20">
        <v>-0.65400000000000003</v>
      </c>
      <c r="N1629" s="20">
        <v>2.5021900000000001</v>
      </c>
      <c r="O1629" s="20">
        <v>2.25</v>
      </c>
      <c r="P1629" s="20">
        <v>-0.54</v>
      </c>
      <c r="Q1629" s="20">
        <v>-0.2</v>
      </c>
      <c r="R1629" s="20">
        <v>-0.223</v>
      </c>
      <c r="S1629" s="20">
        <v>2.4064999999999999</v>
      </c>
      <c r="T1629" s="20">
        <v>-0.376</v>
      </c>
      <c r="U1629" s="20">
        <v>2.6400999999999999</v>
      </c>
      <c r="V1629" s="20">
        <v>2.4E-2</v>
      </c>
      <c r="W1629" s="20">
        <v>2.7945000000000002</v>
      </c>
      <c r="X1629" s="20">
        <v>0.29599999999999999</v>
      </c>
      <c r="Y1629" s="20">
        <v>2.8605999999999998</v>
      </c>
      <c r="Z1629" s="20">
        <v>0.65600000000000003</v>
      </c>
      <c r="AA1629" s="20">
        <v>3.1242000000000001</v>
      </c>
      <c r="AB1629" s="20">
        <v>1.3029999999999999</v>
      </c>
    </row>
    <row r="1630" spans="1:28">
      <c r="A1630" s="2">
        <v>43160</v>
      </c>
      <c r="B1630" s="20">
        <v>1.5</v>
      </c>
      <c r="C1630" s="20">
        <v>1.4794</v>
      </c>
      <c r="D1630" s="20">
        <v>-0.52</v>
      </c>
      <c r="E1630" s="20">
        <v>1.6861999999999999</v>
      </c>
      <c r="F1630" s="20">
        <v>1.6109</v>
      </c>
      <c r="G1630" s="20">
        <v>-0.64900000000000002</v>
      </c>
      <c r="H1630" s="20">
        <v>2.0245700000000002</v>
      </c>
      <c r="I1630" s="20">
        <v>1.8288</v>
      </c>
      <c r="J1630" s="20">
        <v>-0.64300000000000002</v>
      </c>
      <c r="K1630" s="20">
        <v>2.2248800000000002</v>
      </c>
      <c r="L1630" s="20">
        <v>2.0327999999999999</v>
      </c>
      <c r="M1630" s="20">
        <v>-0.65</v>
      </c>
      <c r="N1630" s="20">
        <v>2.5074999999999998</v>
      </c>
      <c r="O1630" s="20">
        <v>2.2117</v>
      </c>
      <c r="P1630" s="20">
        <v>-0.55500000000000005</v>
      </c>
      <c r="Q1630" s="20">
        <v>-0.2</v>
      </c>
      <c r="R1630" s="20">
        <v>-0.22800000000000001</v>
      </c>
      <c r="S1630" s="20">
        <v>2.3570000000000002</v>
      </c>
      <c r="T1630" s="20">
        <v>-0.38500000000000001</v>
      </c>
      <c r="U1630" s="20">
        <v>2.5796999999999999</v>
      </c>
      <c r="V1630" s="20">
        <v>1.6E-2</v>
      </c>
      <c r="W1630" s="20">
        <v>2.7326999999999999</v>
      </c>
      <c r="X1630" s="20">
        <v>0.28599999999999998</v>
      </c>
      <c r="Y1630" s="20">
        <v>2.8077999999999999</v>
      </c>
      <c r="Z1630" s="20">
        <v>0.64400000000000002</v>
      </c>
      <c r="AA1630" s="20">
        <v>3.0834000000000001</v>
      </c>
      <c r="AB1630" s="20">
        <v>1.298</v>
      </c>
    </row>
    <row r="1631" spans="1:28">
      <c r="A1631" s="2">
        <v>43161</v>
      </c>
      <c r="B1631" s="20">
        <v>1.5</v>
      </c>
      <c r="C1631" s="20">
        <v>1.4817</v>
      </c>
      <c r="D1631" s="20">
        <v>-0.54</v>
      </c>
      <c r="E1631" s="20">
        <v>1.6905000000000001</v>
      </c>
      <c r="F1631" s="20">
        <v>1.6387</v>
      </c>
      <c r="G1631" s="20">
        <v>-0.64800000000000002</v>
      </c>
      <c r="H1631" s="20">
        <v>2.0251899999999998</v>
      </c>
      <c r="I1631" s="20">
        <v>1.8336000000000001</v>
      </c>
      <c r="J1631" s="20">
        <v>-0.65600000000000003</v>
      </c>
      <c r="K1631" s="20">
        <v>2.2284299999999999</v>
      </c>
      <c r="L1631" s="20">
        <v>2.0377999999999998</v>
      </c>
      <c r="M1631" s="20">
        <v>-0.64300000000000002</v>
      </c>
      <c r="N1631" s="20">
        <v>2.4966900000000001</v>
      </c>
      <c r="O1631" s="20">
        <v>2.2418</v>
      </c>
      <c r="P1631" s="20">
        <v>-0.55200000000000005</v>
      </c>
      <c r="Q1631" s="20">
        <v>-0.193</v>
      </c>
      <c r="R1631" s="20">
        <v>-0.221</v>
      </c>
      <c r="S1631" s="20">
        <v>2.3959999999999999</v>
      </c>
      <c r="T1631" s="20">
        <v>-0.38</v>
      </c>
      <c r="U1631" s="20">
        <v>2.6282999999999999</v>
      </c>
      <c r="V1631" s="20">
        <v>1.6E-2</v>
      </c>
      <c r="W1631" s="20">
        <v>2.7871000000000001</v>
      </c>
      <c r="X1631" s="20">
        <v>0.28799999999999998</v>
      </c>
      <c r="Y1631" s="20">
        <v>2.8643000000000001</v>
      </c>
      <c r="Z1631" s="20">
        <v>0.65100000000000002</v>
      </c>
      <c r="AA1631" s="20">
        <v>3.1398000000000001</v>
      </c>
      <c r="AB1631" s="20">
        <v>1.302</v>
      </c>
    </row>
    <row r="1632" spans="1:28">
      <c r="A1632" s="2">
        <v>43164</v>
      </c>
      <c r="B1632" s="20">
        <v>1.5</v>
      </c>
      <c r="C1632" s="20">
        <v>1.4866999999999999</v>
      </c>
      <c r="D1632" s="20">
        <v>-0.51400000000000001</v>
      </c>
      <c r="E1632" s="20">
        <v>1.7017</v>
      </c>
      <c r="F1632" s="20">
        <v>1.6564999999999999</v>
      </c>
      <c r="G1632" s="20">
        <v>-0.68300000000000005</v>
      </c>
      <c r="H1632" s="20">
        <v>2.0348999999999999</v>
      </c>
      <c r="I1632" s="20">
        <v>1.8387</v>
      </c>
      <c r="J1632" s="20">
        <v>-0.68</v>
      </c>
      <c r="K1632" s="20">
        <v>2.2292899999999998</v>
      </c>
      <c r="L1632" s="20">
        <v>2.0455999999999999</v>
      </c>
      <c r="M1632" s="20">
        <v>-0.64500000000000002</v>
      </c>
      <c r="N1632" s="20">
        <v>2.4979399999999998</v>
      </c>
      <c r="O1632" s="20">
        <v>2.2378</v>
      </c>
      <c r="P1632" s="20">
        <v>-0.55400000000000005</v>
      </c>
      <c r="Q1632" s="20">
        <v>-0.183</v>
      </c>
      <c r="R1632" s="20">
        <v>-0.222</v>
      </c>
      <c r="S1632" s="20">
        <v>2.4016999999999999</v>
      </c>
      <c r="T1632" s="20">
        <v>-0.38200000000000001</v>
      </c>
      <c r="U1632" s="20">
        <v>2.6451000000000002</v>
      </c>
      <c r="V1632" s="20">
        <v>1.2E-2</v>
      </c>
      <c r="W1632" s="20">
        <v>2.8069999999999999</v>
      </c>
      <c r="X1632" s="20">
        <v>0.28000000000000003</v>
      </c>
      <c r="Y1632" s="20">
        <v>2.8807999999999998</v>
      </c>
      <c r="Z1632" s="20">
        <v>0.64300000000000002</v>
      </c>
      <c r="AA1632" s="20">
        <v>3.1531000000000002</v>
      </c>
      <c r="AB1632" s="20">
        <v>1.3089999999999999</v>
      </c>
    </row>
    <row r="1633" spans="1:28">
      <c r="A1633" s="2">
        <v>43165</v>
      </c>
      <c r="B1633" s="20">
        <v>1.5</v>
      </c>
      <c r="C1633" s="20">
        <v>1.5019</v>
      </c>
      <c r="D1633" s="20">
        <v>-0.54</v>
      </c>
      <c r="E1633" s="20">
        <v>1.7113100000000001</v>
      </c>
      <c r="F1633" s="20">
        <v>1.6621000000000001</v>
      </c>
      <c r="G1633" s="20">
        <v>-0.69799999999999995</v>
      </c>
      <c r="H1633" s="20">
        <v>2.0472800000000002</v>
      </c>
      <c r="I1633" s="20">
        <v>1.865</v>
      </c>
      <c r="J1633" s="20">
        <v>-0.68799999999999994</v>
      </c>
      <c r="K1633" s="20">
        <v>2.24051</v>
      </c>
      <c r="L1633" s="20">
        <v>2.0480999999999998</v>
      </c>
      <c r="M1633" s="20">
        <v>-0.64700000000000002</v>
      </c>
      <c r="N1633" s="20">
        <v>2.512</v>
      </c>
      <c r="O1633" s="20">
        <v>2.2499000000000002</v>
      </c>
      <c r="P1633" s="20">
        <v>-0.54600000000000004</v>
      </c>
      <c r="Q1633" s="20">
        <v>-0.20300000000000001</v>
      </c>
      <c r="R1633" s="20">
        <v>-0.23899999999999999</v>
      </c>
      <c r="S1633" s="20">
        <v>2.4184000000000001</v>
      </c>
      <c r="T1633" s="20">
        <v>-0.36299999999999999</v>
      </c>
      <c r="U1633" s="20">
        <v>2.6536</v>
      </c>
      <c r="V1633" s="20">
        <v>4.2999999999999997E-2</v>
      </c>
      <c r="W1633" s="20">
        <v>2.8144</v>
      </c>
      <c r="X1633" s="20">
        <v>0.31</v>
      </c>
      <c r="Y1633" s="20">
        <v>2.8862999999999999</v>
      </c>
      <c r="Z1633" s="20">
        <v>0.67500000000000004</v>
      </c>
      <c r="AA1633" s="20">
        <v>3.1531000000000002</v>
      </c>
      <c r="AB1633" s="20">
        <v>1.3320000000000001</v>
      </c>
    </row>
    <row r="1634" spans="1:28">
      <c r="A1634" s="2">
        <v>43166</v>
      </c>
      <c r="B1634" s="20">
        <v>1.5</v>
      </c>
      <c r="C1634" s="20">
        <v>1.5632999999999999</v>
      </c>
      <c r="D1634" s="20">
        <v>-0.57599999999999996</v>
      </c>
      <c r="E1634" s="20">
        <v>1.71794</v>
      </c>
      <c r="F1634" s="20">
        <v>1.6747999999999998</v>
      </c>
      <c r="G1634" s="20">
        <v>-0.70799999999999996</v>
      </c>
      <c r="H1634" s="20">
        <v>2.0572499999999998</v>
      </c>
      <c r="I1634" s="20">
        <v>1.8702000000000001</v>
      </c>
      <c r="J1634" s="20">
        <v>-0.71099999999999997</v>
      </c>
      <c r="K1634" s="20">
        <v>2.2454999999999998</v>
      </c>
      <c r="L1634" s="20">
        <v>2.0375999999999999</v>
      </c>
      <c r="M1634" s="20">
        <v>-0.65500000000000003</v>
      </c>
      <c r="N1634" s="20">
        <v>2.5185599999999999</v>
      </c>
      <c r="O1634" s="20">
        <v>2.2519</v>
      </c>
      <c r="P1634" s="20">
        <v>-0.54500000000000004</v>
      </c>
      <c r="Q1634" s="20">
        <v>-0.216</v>
      </c>
      <c r="R1634" s="20">
        <v>-0.254</v>
      </c>
      <c r="S1634" s="20">
        <v>2.4157999999999999</v>
      </c>
      <c r="T1634" s="20">
        <v>-0.36199999999999999</v>
      </c>
      <c r="U1634" s="20">
        <v>2.6484999999999999</v>
      </c>
      <c r="V1634" s="20">
        <v>3.7999999999999999E-2</v>
      </c>
      <c r="W1634" s="20">
        <v>2.8094999999999999</v>
      </c>
      <c r="X1634" s="20">
        <v>0.29599999999999999</v>
      </c>
      <c r="Y1634" s="20">
        <v>2.8826999999999998</v>
      </c>
      <c r="Z1634" s="20">
        <v>0.65500000000000003</v>
      </c>
      <c r="AA1634" s="20">
        <v>3.1497999999999999</v>
      </c>
      <c r="AB1634" s="20">
        <v>1.298</v>
      </c>
    </row>
    <row r="1635" spans="1:28">
      <c r="A1635" s="2">
        <v>43167</v>
      </c>
      <c r="B1635" s="20">
        <v>1.5</v>
      </c>
      <c r="C1635" s="20">
        <v>1.5529999999999999</v>
      </c>
      <c r="D1635" s="20">
        <v>-0.53800000000000003</v>
      </c>
      <c r="E1635" s="20">
        <v>1.7395700000000001</v>
      </c>
      <c r="F1635" s="20">
        <v>1.6543000000000001</v>
      </c>
      <c r="G1635" s="20">
        <v>-0.71399999999999997</v>
      </c>
      <c r="H1635" s="20">
        <v>2.0714000000000001</v>
      </c>
      <c r="I1635" s="20">
        <v>1.8700999999999999</v>
      </c>
      <c r="J1635" s="20">
        <v>-0.71299999999999997</v>
      </c>
      <c r="K1635" s="20">
        <v>2.2592499999999998</v>
      </c>
      <c r="L1635" s="20">
        <v>2.0323000000000002</v>
      </c>
      <c r="M1635" s="20">
        <v>-0.67500000000000004</v>
      </c>
      <c r="N1635" s="20">
        <v>2.5326300000000002</v>
      </c>
      <c r="O1635" s="20">
        <v>2.2498</v>
      </c>
      <c r="P1635" s="20">
        <v>-0.56100000000000005</v>
      </c>
      <c r="Q1635" s="20">
        <v>-0.24</v>
      </c>
      <c r="R1635" s="20">
        <v>-0.26600000000000001</v>
      </c>
      <c r="S1635" s="20">
        <v>2.4131</v>
      </c>
      <c r="T1635" s="20">
        <v>-0.378</v>
      </c>
      <c r="U1635" s="20">
        <v>2.63</v>
      </c>
      <c r="V1635" s="20">
        <v>1.7999999999999999E-2</v>
      </c>
      <c r="W1635" s="20">
        <v>2.7822</v>
      </c>
      <c r="X1635" s="20">
        <v>0.27400000000000002</v>
      </c>
      <c r="Y1635" s="20">
        <v>2.8571</v>
      </c>
      <c r="Z1635" s="20">
        <v>0.628</v>
      </c>
      <c r="AA1635" s="20">
        <v>3.1217999999999999</v>
      </c>
      <c r="AB1635" s="20">
        <v>1.274</v>
      </c>
    </row>
    <row r="1636" spans="1:28">
      <c r="A1636" s="2">
        <v>43168</v>
      </c>
      <c r="B1636" s="20">
        <v>1.5</v>
      </c>
      <c r="C1636" s="20">
        <v>1.5478000000000001</v>
      </c>
      <c r="D1636" s="20">
        <v>-0.53800000000000003</v>
      </c>
      <c r="E1636" s="20">
        <v>1.7503199999999999</v>
      </c>
      <c r="F1636" s="20">
        <v>1.6592</v>
      </c>
      <c r="G1636" s="20">
        <v>-0.70199999999999996</v>
      </c>
      <c r="H1636" s="20">
        <v>2.0887500000000001</v>
      </c>
      <c r="I1636" s="20">
        <v>1.8672</v>
      </c>
      <c r="J1636" s="20">
        <v>-0.71</v>
      </c>
      <c r="K1636" s="20">
        <v>2.2686299999999999</v>
      </c>
      <c r="L1636" s="20">
        <v>2.0190000000000001</v>
      </c>
      <c r="M1636" s="20">
        <v>-0.66400000000000003</v>
      </c>
      <c r="N1636" s="20">
        <v>2.5445000000000002</v>
      </c>
      <c r="O1636" s="20">
        <v>2.258</v>
      </c>
      <c r="P1636" s="20">
        <v>-0.55600000000000005</v>
      </c>
      <c r="Q1636" s="20">
        <v>-0.23200000000000001</v>
      </c>
      <c r="R1636" s="20">
        <v>-0.25900000000000001</v>
      </c>
      <c r="S1636" s="20">
        <v>2.4302999999999999</v>
      </c>
      <c r="T1636" s="20">
        <v>-0.372</v>
      </c>
      <c r="U1636" s="20">
        <v>2.6501999999999999</v>
      </c>
      <c r="V1636" s="20">
        <v>0.03</v>
      </c>
      <c r="W1636" s="20">
        <v>2.8094999999999999</v>
      </c>
      <c r="X1636" s="20">
        <v>0.28999999999999998</v>
      </c>
      <c r="Y1636" s="20">
        <v>2.8938000000000001</v>
      </c>
      <c r="Z1636" s="20">
        <v>0.64800000000000002</v>
      </c>
      <c r="AA1636" s="20">
        <v>3.1579999999999999</v>
      </c>
      <c r="AB1636" s="20">
        <v>1.2969999999999999</v>
      </c>
    </row>
    <row r="1637" spans="1:28">
      <c r="A1637" s="2">
        <v>43171</v>
      </c>
      <c r="B1637" s="20">
        <v>1.5</v>
      </c>
      <c r="C1637" s="20">
        <v>1.5655000000000001</v>
      </c>
      <c r="D1637" s="20">
        <v>-0.53800000000000003</v>
      </c>
      <c r="E1637" s="20">
        <v>1.76495</v>
      </c>
      <c r="F1637" s="20">
        <v>1.6743999999999999</v>
      </c>
      <c r="G1637" s="20">
        <v>-0.70199999999999996</v>
      </c>
      <c r="H1637" s="20">
        <v>2.1068799999999999</v>
      </c>
      <c r="I1637" s="20">
        <v>1.8696999999999999</v>
      </c>
      <c r="J1637" s="20">
        <v>-0.68300000000000005</v>
      </c>
      <c r="K1637" s="20">
        <v>2.2867500000000001</v>
      </c>
      <c r="L1637" s="20">
        <v>2.0266999999999999</v>
      </c>
      <c r="M1637" s="20">
        <v>-0.65300000000000002</v>
      </c>
      <c r="N1637" s="20">
        <v>2.56263</v>
      </c>
      <c r="O1637" s="20">
        <v>2.262</v>
      </c>
      <c r="P1637" s="20">
        <v>-0.57199999999999995</v>
      </c>
      <c r="Q1637" s="20">
        <v>-0.24299999999999999</v>
      </c>
      <c r="R1637" s="20">
        <v>-0.28000000000000003</v>
      </c>
      <c r="S1637" s="20">
        <v>2.4192999999999998</v>
      </c>
      <c r="T1637" s="20">
        <v>-0.38600000000000001</v>
      </c>
      <c r="U1637" s="20">
        <v>2.6349999999999998</v>
      </c>
      <c r="V1637" s="20">
        <v>1.2E-2</v>
      </c>
      <c r="W1637" s="20">
        <v>2.7921</v>
      </c>
      <c r="X1637" s="20">
        <v>0.27500000000000002</v>
      </c>
      <c r="Y1637" s="20">
        <v>2.8681000000000001</v>
      </c>
      <c r="Z1637" s="20">
        <v>0.63200000000000001</v>
      </c>
      <c r="AA1637" s="20">
        <v>3.1292</v>
      </c>
      <c r="AB1637" s="20">
        <v>1.2789999999999999</v>
      </c>
    </row>
    <row r="1638" spans="1:28">
      <c r="A1638" s="2">
        <v>43172</v>
      </c>
      <c r="B1638" s="20">
        <v>1.5</v>
      </c>
      <c r="C1638" s="20">
        <v>1.6086</v>
      </c>
      <c r="D1638" s="20">
        <v>-0.73299999999999998</v>
      </c>
      <c r="E1638" s="20">
        <v>1.7766</v>
      </c>
      <c r="F1638" s="20">
        <v>1.7029999999999998</v>
      </c>
      <c r="G1638" s="20">
        <v>-0.70699999999999996</v>
      </c>
      <c r="H1638" s="20">
        <v>2.1244999999999998</v>
      </c>
      <c r="I1638" s="20">
        <v>1.8856999999999999</v>
      </c>
      <c r="J1638" s="20">
        <v>-0.68500000000000005</v>
      </c>
      <c r="K1638" s="20">
        <v>2.3042500000000001</v>
      </c>
      <c r="L1638" s="20">
        <v>2.0266000000000002</v>
      </c>
      <c r="M1638" s="20">
        <v>-0.66400000000000003</v>
      </c>
      <c r="N1638" s="20">
        <v>2.5776300000000001</v>
      </c>
      <c r="O1638" s="20">
        <v>2.2538999999999998</v>
      </c>
      <c r="P1638" s="20">
        <v>-0.57599999999999996</v>
      </c>
      <c r="Q1638" s="20">
        <v>-0.248</v>
      </c>
      <c r="R1638" s="20">
        <v>-0.27800000000000002</v>
      </c>
      <c r="S1638" s="20">
        <v>2.4129999999999998</v>
      </c>
      <c r="T1638" s="20">
        <v>-0.39</v>
      </c>
      <c r="U1638" s="20">
        <v>2.6181000000000001</v>
      </c>
      <c r="V1638" s="20">
        <v>4.0000000000000001E-3</v>
      </c>
      <c r="W1638" s="20">
        <v>2.7698</v>
      </c>
      <c r="X1638" s="20">
        <v>0.26400000000000001</v>
      </c>
      <c r="Y1638" s="20">
        <v>2.8426</v>
      </c>
      <c r="Z1638" s="20">
        <v>0.61899999999999999</v>
      </c>
      <c r="AA1638" s="20">
        <v>3.0981000000000001</v>
      </c>
      <c r="AB1638" s="20">
        <v>1.2770000000000001</v>
      </c>
    </row>
    <row r="1639" spans="1:28">
      <c r="A1639" s="2">
        <v>43173</v>
      </c>
      <c r="B1639" s="20">
        <v>1.5</v>
      </c>
      <c r="C1639" s="20">
        <v>1.7004999999999999</v>
      </c>
      <c r="D1639" s="20">
        <v>-0.88600000000000001</v>
      </c>
      <c r="E1639" s="20">
        <v>1.7863799999999999</v>
      </c>
      <c r="F1639" s="20">
        <v>1.7488999999999999</v>
      </c>
      <c r="G1639" s="20">
        <v>-0.76</v>
      </c>
      <c r="H1639" s="20">
        <v>2.145</v>
      </c>
      <c r="I1639" s="20">
        <v>1.9399</v>
      </c>
      <c r="J1639" s="20">
        <v>-0.68500000000000005</v>
      </c>
      <c r="K1639" s="20">
        <v>2.3211300000000001</v>
      </c>
      <c r="L1639" s="20">
        <v>2.0344000000000002</v>
      </c>
      <c r="M1639" s="20">
        <v>-0.65500000000000003</v>
      </c>
      <c r="N1639" s="20">
        <v>2.5901300000000003</v>
      </c>
      <c r="O1639" s="20">
        <v>2.258</v>
      </c>
      <c r="P1639" s="20">
        <v>-0.57599999999999996</v>
      </c>
      <c r="Q1639" s="20">
        <v>-0.24199999999999999</v>
      </c>
      <c r="R1639" s="20">
        <v>-0.27700000000000002</v>
      </c>
      <c r="S1639" s="20">
        <v>2.4076</v>
      </c>
      <c r="T1639" s="20">
        <v>-0.39700000000000002</v>
      </c>
      <c r="U1639" s="20">
        <v>2.6097000000000001</v>
      </c>
      <c r="V1639" s="20">
        <v>-1.6E-2</v>
      </c>
      <c r="W1639" s="20">
        <v>2.7499000000000002</v>
      </c>
      <c r="X1639" s="20">
        <v>0.24099999999999999</v>
      </c>
      <c r="Y1639" s="20">
        <v>2.8170000000000002</v>
      </c>
      <c r="Z1639" s="20">
        <v>0.59299999999999997</v>
      </c>
      <c r="AA1639" s="20">
        <v>3.0568</v>
      </c>
      <c r="AB1639" s="20">
        <v>1.252</v>
      </c>
    </row>
    <row r="1640" spans="1:28">
      <c r="A1640" s="2">
        <v>43174</v>
      </c>
      <c r="B1640" s="20">
        <v>1.5</v>
      </c>
      <c r="C1640" s="20">
        <v>1.6852</v>
      </c>
      <c r="D1640" s="20">
        <v>-0.876</v>
      </c>
      <c r="E1640" s="20">
        <v>1.8082</v>
      </c>
      <c r="F1640" s="20">
        <v>1.7616000000000001</v>
      </c>
      <c r="G1640" s="20">
        <v>-0.75600000000000001</v>
      </c>
      <c r="H1640" s="20">
        <v>2.1775000000000002</v>
      </c>
      <c r="I1640" s="20">
        <v>1.9372</v>
      </c>
      <c r="J1640" s="20">
        <v>-0.68700000000000006</v>
      </c>
      <c r="K1640" s="20">
        <v>2.3417500000000002</v>
      </c>
      <c r="L1640" s="20">
        <v>2.0447000000000002</v>
      </c>
      <c r="M1640" s="20">
        <v>-0.65600000000000003</v>
      </c>
      <c r="N1640" s="20">
        <v>2.6013799999999998</v>
      </c>
      <c r="O1640" s="20">
        <v>2.2846000000000002</v>
      </c>
      <c r="P1640" s="20">
        <v>-0.57999999999999996</v>
      </c>
      <c r="Q1640" s="20">
        <v>-0.247</v>
      </c>
      <c r="R1640" s="20">
        <v>-0.27200000000000002</v>
      </c>
      <c r="S1640" s="20">
        <v>2.4294000000000002</v>
      </c>
      <c r="T1640" s="20">
        <v>-0.39800000000000002</v>
      </c>
      <c r="U1640" s="20">
        <v>2.6249000000000002</v>
      </c>
      <c r="V1640" s="20">
        <v>-2.9000000000000001E-2</v>
      </c>
      <c r="W1640" s="20">
        <v>2.7622999999999998</v>
      </c>
      <c r="X1640" s="20">
        <v>0.22600000000000001</v>
      </c>
      <c r="Y1640" s="20">
        <v>2.8279999999999998</v>
      </c>
      <c r="Z1640" s="20">
        <v>0.57599999999999996</v>
      </c>
      <c r="AA1640" s="20">
        <v>3.0583999999999998</v>
      </c>
      <c r="AB1640" s="20">
        <v>1.232</v>
      </c>
    </row>
    <row r="1641" spans="1:28">
      <c r="A1641" s="2">
        <v>43175</v>
      </c>
      <c r="B1641" s="20">
        <v>1.5</v>
      </c>
      <c r="C1641" s="20">
        <v>1.69</v>
      </c>
      <c r="D1641" s="20">
        <v>-0.88300000000000001</v>
      </c>
      <c r="E1641" s="20">
        <v>1.8220700000000001</v>
      </c>
      <c r="F1641" s="20">
        <v>1.7690999999999999</v>
      </c>
      <c r="G1641" s="20">
        <v>-0.77</v>
      </c>
      <c r="H1641" s="20">
        <v>2.2017500000000001</v>
      </c>
      <c r="I1641" s="20">
        <v>1.9395</v>
      </c>
      <c r="J1641" s="20">
        <v>-0.68600000000000005</v>
      </c>
      <c r="K1641" s="20">
        <v>2.3636300000000001</v>
      </c>
      <c r="L1641" s="20">
        <v>2.0497000000000001</v>
      </c>
      <c r="M1641" s="20">
        <v>-0.64800000000000002</v>
      </c>
      <c r="N1641" s="20">
        <v>2.6145</v>
      </c>
      <c r="O1641" s="20">
        <v>2.2909000000000002</v>
      </c>
      <c r="P1641" s="20">
        <v>-0.59099999999999997</v>
      </c>
      <c r="Q1641" s="20">
        <v>-0.25600000000000001</v>
      </c>
      <c r="R1641" s="20">
        <v>-0.27900000000000003</v>
      </c>
      <c r="S1641" s="20">
        <v>2.4430999999999998</v>
      </c>
      <c r="T1641" s="20">
        <v>-0.41099999999999998</v>
      </c>
      <c r="U1641" s="20">
        <v>2.6417999999999999</v>
      </c>
      <c r="V1641" s="20">
        <v>-3.7999999999999999E-2</v>
      </c>
      <c r="W1641" s="20">
        <v>2.7772000000000001</v>
      </c>
      <c r="X1641" s="20">
        <v>0.216</v>
      </c>
      <c r="Y1641" s="20">
        <v>2.8445</v>
      </c>
      <c r="Z1641" s="20">
        <v>0.57099999999999995</v>
      </c>
      <c r="AA1641" s="20">
        <v>3.077</v>
      </c>
      <c r="AB1641" s="20">
        <v>1.222</v>
      </c>
    </row>
    <row r="1642" spans="1:28">
      <c r="A1642" s="2">
        <v>43178</v>
      </c>
      <c r="B1642" s="20">
        <v>1.5</v>
      </c>
      <c r="C1642" s="20">
        <v>1.6874</v>
      </c>
      <c r="D1642" s="20">
        <v>-0.874</v>
      </c>
      <c r="E1642" s="20">
        <v>1.84067</v>
      </c>
      <c r="F1642" s="20">
        <v>1.7562</v>
      </c>
      <c r="G1642" s="20">
        <v>-0.76400000000000001</v>
      </c>
      <c r="H1642" s="20">
        <v>2.2224900000000001</v>
      </c>
      <c r="I1642" s="20">
        <v>1.9548999999999999</v>
      </c>
      <c r="J1642" s="20">
        <v>-0.69</v>
      </c>
      <c r="K1642" s="20">
        <v>2.3904999999999998</v>
      </c>
      <c r="L1642" s="20">
        <v>2.06</v>
      </c>
      <c r="M1642" s="20">
        <v>-0.65800000000000003</v>
      </c>
      <c r="N1642" s="20">
        <v>2.6332499999999999</v>
      </c>
      <c r="O1642" s="20">
        <v>2.3075000000000001</v>
      </c>
      <c r="P1642" s="20">
        <v>-0.59299999999999997</v>
      </c>
      <c r="Q1642" s="20">
        <v>-0.26200000000000001</v>
      </c>
      <c r="R1642" s="20">
        <v>-0.29399999999999998</v>
      </c>
      <c r="S1642" s="20">
        <v>2.4567999999999999</v>
      </c>
      <c r="T1642" s="20">
        <v>-0.41199999999999998</v>
      </c>
      <c r="U1642" s="20">
        <v>2.6553</v>
      </c>
      <c r="V1642" s="20">
        <v>-3.6999999999999998E-2</v>
      </c>
      <c r="W1642" s="20">
        <v>2.7896999999999998</v>
      </c>
      <c r="X1642" s="20">
        <v>0.216</v>
      </c>
      <c r="Y1642" s="20">
        <v>2.8555000000000001</v>
      </c>
      <c r="Z1642" s="20">
        <v>0.56899999999999995</v>
      </c>
      <c r="AA1642" s="20">
        <v>3.0859000000000001</v>
      </c>
      <c r="AB1642" s="20">
        <v>1.216</v>
      </c>
    </row>
    <row r="1643" spans="1:28">
      <c r="A1643" s="2">
        <v>43179</v>
      </c>
      <c r="B1643" s="20">
        <v>1.5</v>
      </c>
      <c r="C1643" s="20">
        <v>1.6821999999999999</v>
      </c>
      <c r="D1643" s="20">
        <v>-0.82699999999999996</v>
      </c>
      <c r="E1643" s="20">
        <v>1.85382</v>
      </c>
      <c r="F1643" s="20">
        <v>1.7873999999999999</v>
      </c>
      <c r="G1643" s="20">
        <v>-0.73199999999999998</v>
      </c>
      <c r="H1643" s="20">
        <v>2.2481399999999998</v>
      </c>
      <c r="I1643" s="20">
        <v>1.958</v>
      </c>
      <c r="J1643" s="20">
        <v>-0.69499999999999995</v>
      </c>
      <c r="K1643" s="20">
        <v>2.4098800000000002</v>
      </c>
      <c r="L1643" s="20">
        <v>2.0573999999999999</v>
      </c>
      <c r="M1643" s="20">
        <v>-0.63700000000000001</v>
      </c>
      <c r="N1643" s="20">
        <v>2.6513800000000001</v>
      </c>
      <c r="O1643" s="20">
        <v>2.3448000000000002</v>
      </c>
      <c r="P1643" s="20">
        <v>-0.58499999999999996</v>
      </c>
      <c r="Q1643" s="20">
        <v>-0.28199999999999997</v>
      </c>
      <c r="R1643" s="20">
        <v>-0.311</v>
      </c>
      <c r="S1643" s="20">
        <v>2.4923999999999999</v>
      </c>
      <c r="T1643" s="20">
        <v>-0.40300000000000002</v>
      </c>
      <c r="U1643" s="20">
        <v>2.6962000000000002</v>
      </c>
      <c r="V1643" s="20">
        <v>-2.5999999999999999E-2</v>
      </c>
      <c r="W1643" s="20">
        <v>2.8296999999999999</v>
      </c>
      <c r="X1643" s="20">
        <v>0.22900000000000001</v>
      </c>
      <c r="Y1643" s="20">
        <v>2.8959000000000001</v>
      </c>
      <c r="Z1643" s="20">
        <v>0.58499999999999996</v>
      </c>
      <c r="AA1643" s="20">
        <v>3.1301000000000001</v>
      </c>
      <c r="AB1643" s="20">
        <v>1.2190000000000001</v>
      </c>
    </row>
    <row r="1644" spans="1:28">
      <c r="A1644" s="2">
        <v>43180</v>
      </c>
      <c r="B1644" s="20">
        <v>1.75</v>
      </c>
      <c r="C1644" s="20">
        <v>1.6979</v>
      </c>
      <c r="D1644" s="20">
        <v>-0.83299999999999996</v>
      </c>
      <c r="E1644" s="20">
        <v>1.8612500000000001</v>
      </c>
      <c r="F1644" s="20">
        <v>1.7412999999999998</v>
      </c>
      <c r="G1644" s="20">
        <v>-0.69899999999999995</v>
      </c>
      <c r="H1644" s="20">
        <v>2.27108</v>
      </c>
      <c r="I1644" s="20">
        <v>1.9346999999999999</v>
      </c>
      <c r="J1644" s="20">
        <v>-0.69599999999999995</v>
      </c>
      <c r="K1644" s="20">
        <v>2.4342199999999998</v>
      </c>
      <c r="L1644" s="20">
        <v>2.0364</v>
      </c>
      <c r="M1644" s="20">
        <v>-0.627</v>
      </c>
      <c r="N1644" s="20">
        <v>2.67638</v>
      </c>
      <c r="O1644" s="20">
        <v>2.3054999999999999</v>
      </c>
      <c r="P1644" s="20">
        <v>-0.58899999999999997</v>
      </c>
      <c r="Q1644" s="20">
        <v>-0.27400000000000002</v>
      </c>
      <c r="R1644" s="20">
        <v>-0.314</v>
      </c>
      <c r="S1644" s="20">
        <v>2.4624000000000001</v>
      </c>
      <c r="T1644" s="20">
        <v>-0.40400000000000003</v>
      </c>
      <c r="U1644" s="20">
        <v>2.6741000000000001</v>
      </c>
      <c r="V1644" s="20">
        <v>-2.1000000000000001E-2</v>
      </c>
      <c r="W1644" s="20">
        <v>2.8071999999999999</v>
      </c>
      <c r="X1644" s="20">
        <v>0.23400000000000001</v>
      </c>
      <c r="Y1644" s="20">
        <v>2.883</v>
      </c>
      <c r="Z1644" s="20">
        <v>0.59199999999999997</v>
      </c>
      <c r="AA1644" s="20">
        <v>3.1185999999999998</v>
      </c>
      <c r="AB1644" s="20">
        <v>1.2230000000000001</v>
      </c>
    </row>
    <row r="1645" spans="1:28">
      <c r="A1645" s="2">
        <v>43181</v>
      </c>
      <c r="B1645" s="20">
        <v>1.75</v>
      </c>
      <c r="C1645" s="20">
        <v>1.6699000000000002</v>
      </c>
      <c r="D1645" s="20">
        <v>-0.81</v>
      </c>
      <c r="E1645" s="20">
        <v>1.8715000000000002</v>
      </c>
      <c r="F1645" s="20">
        <v>1.7105000000000001</v>
      </c>
      <c r="G1645" s="20">
        <v>-0.71899999999999997</v>
      </c>
      <c r="H1645" s="20">
        <v>2.2855699999999999</v>
      </c>
      <c r="I1645" s="20">
        <v>1.9217</v>
      </c>
      <c r="J1645" s="20">
        <v>-0.69499999999999995</v>
      </c>
      <c r="K1645" s="20">
        <v>2.4472999999999998</v>
      </c>
      <c r="L1645" s="20">
        <v>2.0259</v>
      </c>
      <c r="M1645" s="20">
        <v>-0.65400000000000003</v>
      </c>
      <c r="N1645" s="20">
        <v>2.677</v>
      </c>
      <c r="O1645" s="20">
        <v>2.2786</v>
      </c>
      <c r="P1645" s="20">
        <v>-0.60399999999999998</v>
      </c>
      <c r="Q1645" s="20">
        <v>-0.29599999999999999</v>
      </c>
      <c r="R1645" s="20">
        <v>-0.33600000000000002</v>
      </c>
      <c r="S1645" s="20">
        <v>2.4268999999999998</v>
      </c>
      <c r="T1645" s="20">
        <v>-0.435</v>
      </c>
      <c r="U1645" s="20">
        <v>2.6231</v>
      </c>
      <c r="V1645" s="20">
        <v>-7.0000000000000007E-2</v>
      </c>
      <c r="W1645" s="20">
        <v>2.7523</v>
      </c>
      <c r="X1645" s="20">
        <v>0.17599999999999999</v>
      </c>
      <c r="Y1645" s="20">
        <v>2.8243999999999998</v>
      </c>
      <c r="Z1645" s="20">
        <v>0.52900000000000003</v>
      </c>
      <c r="AA1645" s="20">
        <v>3.0623999999999998</v>
      </c>
      <c r="AB1645" s="20">
        <v>1.17</v>
      </c>
    </row>
    <row r="1646" spans="1:28">
      <c r="A1646" s="2">
        <v>43182</v>
      </c>
      <c r="B1646" s="20">
        <v>1.75</v>
      </c>
      <c r="C1646" s="20">
        <v>1.6646000000000001</v>
      </c>
      <c r="D1646" s="20">
        <v>-0.76800000000000002</v>
      </c>
      <c r="E1646" s="20">
        <v>1.875</v>
      </c>
      <c r="F1646" s="20">
        <v>1.7154</v>
      </c>
      <c r="G1646" s="20">
        <v>-0.71199999999999997</v>
      </c>
      <c r="H1646" s="20">
        <v>2.29155</v>
      </c>
      <c r="I1646" s="20">
        <v>1.8982000000000001</v>
      </c>
      <c r="J1646" s="20">
        <v>-0.69399999999999995</v>
      </c>
      <c r="K1646" s="20">
        <v>2.4497100000000001</v>
      </c>
      <c r="L1646" s="20">
        <v>2.0125999999999999</v>
      </c>
      <c r="M1646" s="20">
        <v>-0.63900000000000001</v>
      </c>
      <c r="N1646" s="20">
        <v>2.6663800000000002</v>
      </c>
      <c r="O1646" s="20">
        <v>2.2538</v>
      </c>
      <c r="P1646" s="20">
        <v>-0.61099999999999999</v>
      </c>
      <c r="Q1646" s="20">
        <v>-0.30399999999999999</v>
      </c>
      <c r="R1646" s="20">
        <v>-0.33400000000000002</v>
      </c>
      <c r="S1646" s="20">
        <v>2.4022999999999999</v>
      </c>
      <c r="T1646" s="20">
        <v>-0.437</v>
      </c>
      <c r="U1646" s="20">
        <v>2.5992999999999999</v>
      </c>
      <c r="V1646" s="20">
        <v>-6.9000000000000006E-2</v>
      </c>
      <c r="W1646" s="20">
        <v>2.7374000000000001</v>
      </c>
      <c r="X1646" s="20">
        <v>0.17399999999999999</v>
      </c>
      <c r="Y1646" s="20">
        <v>2.8134999999999999</v>
      </c>
      <c r="Z1646" s="20">
        <v>0.52700000000000002</v>
      </c>
      <c r="AA1646" s="20">
        <v>3.0608</v>
      </c>
      <c r="AB1646" s="20">
        <v>1.169</v>
      </c>
    </row>
    <row r="1647" spans="1:28">
      <c r="A1647" s="2">
        <v>43185</v>
      </c>
      <c r="B1647" s="20">
        <v>1.75</v>
      </c>
      <c r="C1647" s="20">
        <v>1.6848000000000001</v>
      </c>
      <c r="D1647" s="20">
        <v>-0.77100000000000002</v>
      </c>
      <c r="E1647" s="20">
        <v>1.8768799999999999</v>
      </c>
      <c r="F1647" s="20">
        <v>1.7383</v>
      </c>
      <c r="G1647" s="20">
        <v>-0.72699999999999998</v>
      </c>
      <c r="H1647" s="20">
        <v>2.2949600000000001</v>
      </c>
      <c r="I1647" s="20">
        <v>1.911</v>
      </c>
      <c r="J1647" s="20">
        <v>-0.69</v>
      </c>
      <c r="K1647" s="20">
        <v>2.4538000000000002</v>
      </c>
      <c r="L1647" s="20">
        <v>2.0282</v>
      </c>
      <c r="M1647" s="20">
        <v>-0.66100000000000003</v>
      </c>
      <c r="N1647" s="20">
        <v>2.6720000000000002</v>
      </c>
      <c r="O1647" s="20">
        <v>2.2704</v>
      </c>
      <c r="P1647" s="20">
        <v>-0.60299999999999998</v>
      </c>
      <c r="Q1647" s="20">
        <v>-0.29099999999999998</v>
      </c>
      <c r="R1647" s="20">
        <v>-0.33200000000000002</v>
      </c>
      <c r="S1647" s="20">
        <v>2.4380000000000002</v>
      </c>
      <c r="T1647" s="20">
        <v>-0.434</v>
      </c>
      <c r="U1647" s="20">
        <v>2.6400999999999999</v>
      </c>
      <c r="V1647" s="20">
        <v>-6.9000000000000006E-2</v>
      </c>
      <c r="W1647" s="20">
        <v>2.7747999999999999</v>
      </c>
      <c r="X1647" s="20">
        <v>0.17199999999999999</v>
      </c>
      <c r="Y1647" s="20">
        <v>2.8519999999999999</v>
      </c>
      <c r="Z1647" s="20">
        <v>0.52400000000000002</v>
      </c>
      <c r="AA1647" s="20">
        <v>3.0859000000000001</v>
      </c>
      <c r="AB1647" s="20">
        <v>1.1679999999999999</v>
      </c>
    </row>
    <row r="1648" spans="1:28">
      <c r="A1648" s="2">
        <v>43186</v>
      </c>
      <c r="B1648" s="20">
        <v>1.75</v>
      </c>
      <c r="C1648" s="20">
        <v>1.6568000000000001</v>
      </c>
      <c r="D1648" s="20">
        <v>-0.77500000000000002</v>
      </c>
      <c r="E1648" s="20">
        <v>1.8768799999999999</v>
      </c>
      <c r="F1648" s="20">
        <v>1.7516</v>
      </c>
      <c r="G1648" s="20">
        <v>-0.73399999999999999</v>
      </c>
      <c r="H1648" s="20">
        <v>2.302</v>
      </c>
      <c r="I1648" s="20">
        <v>1.927</v>
      </c>
      <c r="J1648" s="20">
        <v>-0.69699999999999995</v>
      </c>
      <c r="K1648" s="20">
        <v>2.4529899999999998</v>
      </c>
      <c r="L1648" s="20">
        <v>2.0280999999999998</v>
      </c>
      <c r="M1648" s="20">
        <v>-0.65700000000000003</v>
      </c>
      <c r="N1648" s="20">
        <v>2.6713800000000001</v>
      </c>
      <c r="O1648" s="20">
        <v>2.2641</v>
      </c>
      <c r="P1648" s="20">
        <v>-0.61</v>
      </c>
      <c r="Q1648" s="20">
        <v>-0.308</v>
      </c>
      <c r="R1648" s="20">
        <v>-0.33</v>
      </c>
      <c r="S1648" s="20">
        <v>2.3830999999999998</v>
      </c>
      <c r="T1648" s="20">
        <v>-0.44700000000000001</v>
      </c>
      <c r="U1648" s="20">
        <v>2.5670000000000002</v>
      </c>
      <c r="V1648" s="20">
        <v>-8.8999999999999996E-2</v>
      </c>
      <c r="W1648" s="20">
        <v>2.7</v>
      </c>
      <c r="X1648" s="20">
        <v>0.152</v>
      </c>
      <c r="Y1648" s="20">
        <v>2.7753000000000001</v>
      </c>
      <c r="Z1648" s="20">
        <v>0.504</v>
      </c>
      <c r="AA1648" s="20">
        <v>3.0286</v>
      </c>
      <c r="AB1648" s="20">
        <v>1.1479999999999999</v>
      </c>
    </row>
    <row r="1649" spans="1:28">
      <c r="A1649" s="2">
        <v>43187</v>
      </c>
      <c r="B1649" s="20">
        <v>1.75</v>
      </c>
      <c r="C1649" s="20">
        <v>1.6268</v>
      </c>
      <c r="D1649" s="20">
        <v>-0.71899999999999997</v>
      </c>
      <c r="E1649" s="20">
        <v>1.8868800000000001</v>
      </c>
      <c r="F1649" s="20">
        <v>1.7183000000000002</v>
      </c>
      <c r="G1649" s="20">
        <v>-0.753</v>
      </c>
      <c r="H1649" s="20">
        <v>2.3079999999999998</v>
      </c>
      <c r="I1649" s="20">
        <v>1.9243999999999999</v>
      </c>
      <c r="J1649" s="20">
        <v>-0.69699999999999995</v>
      </c>
      <c r="K1649" s="20">
        <v>2.4440300000000001</v>
      </c>
      <c r="L1649" s="20">
        <v>2.1061000000000001</v>
      </c>
      <c r="M1649" s="20">
        <v>-0.65100000000000002</v>
      </c>
      <c r="N1649" s="20">
        <v>2.6595</v>
      </c>
      <c r="O1649" s="20">
        <v>2.2842000000000002</v>
      </c>
      <c r="P1649" s="20">
        <v>-0.60299999999999998</v>
      </c>
      <c r="Q1649" s="20">
        <v>-0.32800000000000001</v>
      </c>
      <c r="R1649" s="20">
        <v>-0.34100000000000003</v>
      </c>
      <c r="S1649" s="20">
        <v>2.4051</v>
      </c>
      <c r="T1649" s="20">
        <v>-0.45</v>
      </c>
      <c r="U1649" s="20">
        <v>2.5956000000000001</v>
      </c>
      <c r="V1649" s="20">
        <v>-9.1999999999999998E-2</v>
      </c>
      <c r="W1649" s="20">
        <v>2.7174</v>
      </c>
      <c r="X1649" s="20">
        <v>0.14899999999999999</v>
      </c>
      <c r="Y1649" s="20">
        <v>2.7806999999999999</v>
      </c>
      <c r="Z1649" s="20">
        <v>0.503</v>
      </c>
      <c r="AA1649" s="20">
        <v>3.0213999999999999</v>
      </c>
      <c r="AB1649" s="20">
        <v>1.1519999999999999</v>
      </c>
    </row>
    <row r="1650" spans="1:28">
      <c r="A1650" s="2">
        <v>43188</v>
      </c>
      <c r="B1650" s="20">
        <v>1.75</v>
      </c>
      <c r="C1650" s="20">
        <v>1.6113</v>
      </c>
      <c r="D1650" s="20">
        <v>-0.72</v>
      </c>
      <c r="E1650" s="20">
        <v>1.88313</v>
      </c>
      <c r="F1650" s="20">
        <v>1.7000999999999999</v>
      </c>
      <c r="G1650" s="20">
        <v>-0.754</v>
      </c>
      <c r="H1650" s="20">
        <v>2.31175</v>
      </c>
      <c r="I1650" s="20">
        <v>1.9137</v>
      </c>
      <c r="J1650" s="20">
        <v>-0.68400000000000005</v>
      </c>
      <c r="K1650" s="20">
        <v>2.4523999999999999</v>
      </c>
      <c r="L1650" s="20">
        <v>2.0821999999999998</v>
      </c>
      <c r="M1650" s="20">
        <v>-0.64600000000000002</v>
      </c>
      <c r="N1650" s="20">
        <v>2.6626300000000001</v>
      </c>
      <c r="O1650" s="20">
        <v>2.2660999999999998</v>
      </c>
      <c r="P1650" s="20">
        <v>-0.60199999999999998</v>
      </c>
      <c r="Q1650" s="20">
        <v>-0.34100000000000003</v>
      </c>
      <c r="R1650" s="20">
        <v>-0.36899999999999999</v>
      </c>
      <c r="S1650" s="20">
        <v>2.3830999999999998</v>
      </c>
      <c r="T1650" s="20">
        <v>-0.45600000000000002</v>
      </c>
      <c r="U1650" s="20">
        <v>2.5620000000000003</v>
      </c>
      <c r="V1650" s="20">
        <v>-0.10199999999999999</v>
      </c>
      <c r="W1650" s="20">
        <v>2.6840999999999999</v>
      </c>
      <c r="X1650" s="20">
        <v>0.14000000000000001</v>
      </c>
      <c r="Y1650" s="20">
        <v>2.7389000000000001</v>
      </c>
      <c r="Z1650" s="20">
        <v>0.497</v>
      </c>
      <c r="AA1650" s="20">
        <v>2.9737</v>
      </c>
      <c r="AB1650" s="20">
        <v>1.1579999999999999</v>
      </c>
    </row>
    <row r="1651" spans="1:28">
      <c r="A1651" s="2">
        <v>43189</v>
      </c>
      <c r="B1651" s="20">
        <v>1.75</v>
      </c>
      <c r="C1651" s="20">
        <v>1.6113</v>
      </c>
      <c r="D1651" s="20">
        <v>-0.72</v>
      </c>
      <c r="E1651" s="20">
        <v>1.88313</v>
      </c>
      <c r="F1651" s="20">
        <v>1.7000999999999999</v>
      </c>
      <c r="G1651" s="20">
        <v>-0.754</v>
      </c>
      <c r="H1651" s="20">
        <v>2.31175</v>
      </c>
      <c r="I1651" s="20">
        <v>1.9137</v>
      </c>
      <c r="J1651" s="20">
        <v>-0.68400000000000005</v>
      </c>
      <c r="K1651" s="20">
        <v>2.4523999999999999</v>
      </c>
      <c r="L1651" s="20">
        <v>2.0821999999999998</v>
      </c>
      <c r="M1651" s="20">
        <v>-0.64600000000000002</v>
      </c>
      <c r="N1651" s="20">
        <v>2.6626300000000001</v>
      </c>
      <c r="O1651" s="20">
        <v>2.2660999999999998</v>
      </c>
      <c r="P1651" s="20">
        <v>-0.60199999999999998</v>
      </c>
      <c r="Q1651" s="20">
        <v>-0.34100000000000003</v>
      </c>
      <c r="R1651" s="20">
        <v>-0.36899999999999999</v>
      </c>
      <c r="S1651" s="20">
        <v>2.3830999999999998</v>
      </c>
      <c r="T1651" s="20">
        <v>-0.45600000000000002</v>
      </c>
      <c r="U1651" s="20">
        <v>2.5620000000000003</v>
      </c>
      <c r="V1651" s="20">
        <v>-0.10199999999999999</v>
      </c>
      <c r="W1651" s="20">
        <v>2.6840999999999999</v>
      </c>
      <c r="X1651" s="20">
        <v>0.14000000000000001</v>
      </c>
      <c r="Y1651" s="20">
        <v>2.7389000000000001</v>
      </c>
      <c r="Z1651" s="20">
        <v>0.497</v>
      </c>
      <c r="AA1651" s="20">
        <v>2.9737</v>
      </c>
      <c r="AB1651" s="20">
        <v>1.1579999999999999</v>
      </c>
    </row>
    <row r="1652" spans="1:28">
      <c r="A1652" s="2">
        <v>43192</v>
      </c>
      <c r="B1652" s="20">
        <v>1.75</v>
      </c>
      <c r="C1652" s="20">
        <v>1.6671</v>
      </c>
      <c r="D1652" s="20">
        <v>-0.72</v>
      </c>
      <c r="E1652" s="20">
        <v>1.88313</v>
      </c>
      <c r="F1652" s="20">
        <v>1.7153</v>
      </c>
      <c r="G1652" s="20">
        <v>-0.754</v>
      </c>
      <c r="H1652" s="20">
        <v>2.31175</v>
      </c>
      <c r="I1652" s="20">
        <v>1.9083999999999999</v>
      </c>
      <c r="J1652" s="20">
        <v>-0.68400000000000005</v>
      </c>
      <c r="K1652" s="20">
        <v>2.4523999999999999</v>
      </c>
      <c r="L1652" s="20">
        <v>2.0716999999999999</v>
      </c>
      <c r="M1652" s="20">
        <v>-0.64600000000000002</v>
      </c>
      <c r="N1652" s="20">
        <v>2.6626300000000001</v>
      </c>
      <c r="O1652" s="20">
        <v>2.2458999999999998</v>
      </c>
      <c r="P1652" s="20">
        <v>-0.60199999999999998</v>
      </c>
      <c r="Q1652" s="20">
        <v>-0.34100000000000003</v>
      </c>
      <c r="R1652" s="20">
        <v>-0.36899999999999999</v>
      </c>
      <c r="S1652" s="20">
        <v>2.3637000000000001</v>
      </c>
      <c r="T1652" s="20">
        <v>-0.45600000000000002</v>
      </c>
      <c r="U1652" s="20">
        <v>2.5468999999999999</v>
      </c>
      <c r="V1652" s="20">
        <v>-0.10199999999999999</v>
      </c>
      <c r="W1652" s="20">
        <v>2.6718000000000002</v>
      </c>
      <c r="X1652" s="20">
        <v>0.14000000000000001</v>
      </c>
      <c r="Y1652" s="20">
        <v>2.7298</v>
      </c>
      <c r="Z1652" s="20">
        <v>0.497</v>
      </c>
      <c r="AA1652" s="20">
        <v>2.9619</v>
      </c>
      <c r="AB1652" s="20">
        <v>1.1579999999999999</v>
      </c>
    </row>
    <row r="1653" spans="1:28">
      <c r="A1653" s="2">
        <v>43193</v>
      </c>
      <c r="B1653" s="20">
        <v>1.75</v>
      </c>
      <c r="C1653" s="20">
        <v>1.6745999999999999</v>
      </c>
      <c r="D1653" s="20">
        <v>-0.72</v>
      </c>
      <c r="E1653" s="20">
        <v>1.8774999999999999</v>
      </c>
      <c r="F1653" s="20">
        <v>1.7387999999999999</v>
      </c>
      <c r="G1653" s="20">
        <v>-0.73699999999999999</v>
      </c>
      <c r="H1653" s="20">
        <v>2.32084</v>
      </c>
      <c r="I1653" s="20">
        <v>1.9192</v>
      </c>
      <c r="J1653" s="20">
        <v>-0.68799999999999994</v>
      </c>
      <c r="K1653" s="20">
        <v>2.4598800000000001</v>
      </c>
      <c r="L1653" s="20">
        <v>2.0768</v>
      </c>
      <c r="M1653" s="20">
        <v>-0.65800000000000003</v>
      </c>
      <c r="N1653" s="20">
        <v>2.67</v>
      </c>
      <c r="O1653" s="20">
        <v>2.2782</v>
      </c>
      <c r="P1653" s="20">
        <v>-0.59499999999999997</v>
      </c>
      <c r="Q1653" s="20">
        <v>-0.32800000000000001</v>
      </c>
      <c r="R1653" s="20">
        <v>-0.36099999999999999</v>
      </c>
      <c r="S1653" s="20">
        <v>2.4051999999999998</v>
      </c>
      <c r="T1653" s="20">
        <v>-0.45200000000000001</v>
      </c>
      <c r="U1653" s="20">
        <v>2.5956999999999999</v>
      </c>
      <c r="V1653" s="20">
        <v>-9.2999999999999999E-2</v>
      </c>
      <c r="W1653" s="20">
        <v>2.7187999999999999</v>
      </c>
      <c r="X1653" s="20">
        <v>0.14599999999999999</v>
      </c>
      <c r="Y1653" s="20">
        <v>2.7753000000000001</v>
      </c>
      <c r="Z1653" s="20">
        <v>0.501</v>
      </c>
      <c r="AA1653" s="20">
        <v>3.0110000000000001</v>
      </c>
      <c r="AB1653" s="20">
        <v>1.1559999999999999</v>
      </c>
    </row>
    <row r="1654" spans="1:28">
      <c r="A1654" s="2">
        <v>43194</v>
      </c>
      <c r="B1654" s="20">
        <v>1.75</v>
      </c>
      <c r="C1654" s="20">
        <v>1.6649</v>
      </c>
      <c r="D1654" s="20">
        <v>-0.72</v>
      </c>
      <c r="E1654" s="20">
        <v>1.89063</v>
      </c>
      <c r="F1654" s="20">
        <v>1.6953</v>
      </c>
      <c r="G1654" s="20">
        <v>-0.755</v>
      </c>
      <c r="H1654" s="20">
        <v>2.3246099999999998</v>
      </c>
      <c r="I1654" s="20">
        <v>1.8986000000000001</v>
      </c>
      <c r="J1654" s="20">
        <v>-0.69899999999999995</v>
      </c>
      <c r="K1654" s="20">
        <v>2.46</v>
      </c>
      <c r="L1654" s="20">
        <v>2.0585</v>
      </c>
      <c r="M1654" s="20">
        <v>-0.64800000000000002</v>
      </c>
      <c r="N1654" s="20">
        <v>2.6809400000000001</v>
      </c>
      <c r="O1654" s="20">
        <v>2.2923999999999998</v>
      </c>
      <c r="P1654" s="20">
        <v>-0.59299999999999997</v>
      </c>
      <c r="Q1654" s="20">
        <v>-0.34799999999999998</v>
      </c>
      <c r="R1654" s="20">
        <v>-0.36499999999999999</v>
      </c>
      <c r="S1654" s="20">
        <v>2.4272999999999998</v>
      </c>
      <c r="T1654" s="20">
        <v>-0.45</v>
      </c>
      <c r="U1654" s="20">
        <v>2.6193</v>
      </c>
      <c r="V1654" s="20">
        <v>-9.7000000000000003E-2</v>
      </c>
      <c r="W1654" s="20">
        <v>2.7437</v>
      </c>
      <c r="X1654" s="20">
        <v>0.14199999999999999</v>
      </c>
      <c r="Y1654" s="20">
        <v>2.8026999999999997</v>
      </c>
      <c r="Z1654" s="20">
        <v>0.5</v>
      </c>
      <c r="AA1654" s="20">
        <v>3.0358999999999998</v>
      </c>
      <c r="AB1654" s="20">
        <v>1.153</v>
      </c>
    </row>
    <row r="1655" spans="1:28">
      <c r="A1655" s="2">
        <v>43195</v>
      </c>
      <c r="B1655" s="20">
        <v>1.75</v>
      </c>
      <c r="C1655" s="20">
        <v>1.6674</v>
      </c>
      <c r="D1655" s="20">
        <v>-0.72</v>
      </c>
      <c r="E1655" s="20">
        <v>1.8951899999999999</v>
      </c>
      <c r="F1655" s="20">
        <v>1.7054</v>
      </c>
      <c r="G1655" s="20">
        <v>-0.749</v>
      </c>
      <c r="H1655" s="20">
        <v>2.3306300000000002</v>
      </c>
      <c r="I1655" s="20">
        <v>1.9088000000000001</v>
      </c>
      <c r="J1655" s="20">
        <v>-0.7</v>
      </c>
      <c r="K1655" s="20">
        <v>2.4662500000000001</v>
      </c>
      <c r="L1655" s="20">
        <v>2.0661999999999998</v>
      </c>
      <c r="M1655" s="20">
        <v>-0.626</v>
      </c>
      <c r="N1655" s="20">
        <v>2.70031</v>
      </c>
      <c r="O1655" s="20">
        <v>2.3026</v>
      </c>
      <c r="P1655" s="20">
        <v>-0.58199999999999996</v>
      </c>
      <c r="Q1655" s="20">
        <v>-0.32300000000000001</v>
      </c>
      <c r="R1655" s="20">
        <v>-0.34100000000000003</v>
      </c>
      <c r="S1655" s="20">
        <v>2.4411999999999998</v>
      </c>
      <c r="T1655" s="20">
        <v>-0.436</v>
      </c>
      <c r="U1655" s="20">
        <v>2.6379999999999999</v>
      </c>
      <c r="V1655" s="20">
        <v>-7.9000000000000001E-2</v>
      </c>
      <c r="W1655" s="20">
        <v>2.7660999999999998</v>
      </c>
      <c r="X1655" s="20">
        <v>0.16400000000000001</v>
      </c>
      <c r="Y1655" s="20">
        <v>2.8319999999999999</v>
      </c>
      <c r="Z1655" s="20">
        <v>0.52400000000000002</v>
      </c>
      <c r="AA1655" s="20">
        <v>3.073</v>
      </c>
      <c r="AB1655" s="20">
        <v>1.1839999999999999</v>
      </c>
    </row>
    <row r="1656" spans="1:28">
      <c r="A1656" s="2">
        <v>43196</v>
      </c>
      <c r="B1656" s="20">
        <v>1.75</v>
      </c>
      <c r="C1656" s="20">
        <v>1.6671</v>
      </c>
      <c r="D1656" s="20">
        <v>-0.72</v>
      </c>
      <c r="E1656" s="20">
        <v>1.89713</v>
      </c>
      <c r="F1656" s="20">
        <v>1.7077</v>
      </c>
      <c r="G1656" s="20">
        <v>-0.749</v>
      </c>
      <c r="H1656" s="20">
        <v>2.3374600000000001</v>
      </c>
      <c r="I1656" s="20">
        <v>1.893</v>
      </c>
      <c r="J1656" s="20">
        <v>-0.7</v>
      </c>
      <c r="K1656" s="20">
        <v>2.4721899999999999</v>
      </c>
      <c r="L1656" s="20">
        <v>2.0451000000000001</v>
      </c>
      <c r="M1656" s="20">
        <v>-0.628</v>
      </c>
      <c r="N1656" s="20">
        <v>2.70825</v>
      </c>
      <c r="O1656" s="20">
        <v>2.2660999999999998</v>
      </c>
      <c r="P1656" s="20">
        <v>-0.58799999999999997</v>
      </c>
      <c r="Q1656" s="20">
        <v>-0.316</v>
      </c>
      <c r="R1656" s="20">
        <v>-0.33400000000000002</v>
      </c>
      <c r="S1656" s="20">
        <v>2.3997000000000002</v>
      </c>
      <c r="T1656" s="20">
        <v>-0.44700000000000001</v>
      </c>
      <c r="U1656" s="20">
        <v>2.5857999999999999</v>
      </c>
      <c r="V1656" s="20">
        <v>-9.9000000000000005E-2</v>
      </c>
      <c r="W1656" s="20">
        <v>2.7065999999999999</v>
      </c>
      <c r="X1656" s="20">
        <v>0.13600000000000001</v>
      </c>
      <c r="Y1656" s="20">
        <v>2.7734999999999999</v>
      </c>
      <c r="Z1656" s="20">
        <v>0.497</v>
      </c>
      <c r="AA1656" s="20">
        <v>3.0182000000000002</v>
      </c>
      <c r="AB1656" s="20">
        <v>1.163</v>
      </c>
    </row>
    <row r="1657" spans="1:28">
      <c r="A1657" s="2">
        <v>43199</v>
      </c>
      <c r="B1657" s="20">
        <v>1.75</v>
      </c>
      <c r="C1657" s="20">
        <v>1.6518000000000002</v>
      </c>
      <c r="D1657" s="20">
        <v>-0.74</v>
      </c>
      <c r="E1657" s="20">
        <v>1.89713</v>
      </c>
      <c r="F1657" s="20">
        <v>1.7076</v>
      </c>
      <c r="G1657" s="20">
        <v>-0.65800000000000003</v>
      </c>
      <c r="H1657" s="20">
        <v>2.3372999999999999</v>
      </c>
      <c r="I1657" s="20">
        <v>1.9032</v>
      </c>
      <c r="J1657" s="20">
        <v>-0.66</v>
      </c>
      <c r="K1657" s="20">
        <v>2.4706299999999999</v>
      </c>
      <c r="L1657" s="20">
        <v>2.0554000000000001</v>
      </c>
      <c r="M1657" s="20">
        <v>-0.63700000000000001</v>
      </c>
      <c r="N1657" s="20">
        <v>2.70356</v>
      </c>
      <c r="O1657" s="20">
        <v>2.2782999999999998</v>
      </c>
      <c r="P1657" s="20">
        <v>-0.58199999999999996</v>
      </c>
      <c r="Q1657" s="20">
        <v>-0.32100000000000001</v>
      </c>
      <c r="R1657" s="20">
        <v>-0.33700000000000002</v>
      </c>
      <c r="S1657" s="20">
        <v>2.4108000000000001</v>
      </c>
      <c r="T1657" s="20">
        <v>-0.439</v>
      </c>
      <c r="U1657" s="20">
        <v>2.5975999999999999</v>
      </c>
      <c r="V1657" s="20">
        <v>-8.8999999999999996E-2</v>
      </c>
      <c r="W1657" s="20">
        <v>2.7164999999999999</v>
      </c>
      <c r="X1657" s="20">
        <v>0.14499999999999999</v>
      </c>
      <c r="Y1657" s="20">
        <v>2.7789999999999999</v>
      </c>
      <c r="Z1657" s="20">
        <v>0.504</v>
      </c>
      <c r="AA1657" s="20">
        <v>3.0118</v>
      </c>
      <c r="AB1657" s="20">
        <v>1.169</v>
      </c>
    </row>
    <row r="1658" spans="1:28">
      <c r="A1658" s="2">
        <v>43200</v>
      </c>
      <c r="B1658" s="20">
        <v>1.75</v>
      </c>
      <c r="C1658" s="20">
        <v>1.6137000000000001</v>
      </c>
      <c r="D1658" s="20">
        <v>-0.74099999999999999</v>
      </c>
      <c r="E1658" s="20">
        <v>1.89438</v>
      </c>
      <c r="F1658" s="20">
        <v>1.7208999999999999</v>
      </c>
      <c r="G1658" s="20">
        <v>-0.67200000000000004</v>
      </c>
      <c r="H1658" s="20">
        <v>2.3390300000000002</v>
      </c>
      <c r="I1658" s="20">
        <v>1.9218999999999999</v>
      </c>
      <c r="J1658" s="20">
        <v>-0.66300000000000003</v>
      </c>
      <c r="K1658" s="20">
        <v>2.4675000000000002</v>
      </c>
      <c r="L1658" s="20">
        <v>2.0606</v>
      </c>
      <c r="M1658" s="20">
        <v>-0.627</v>
      </c>
      <c r="N1658" s="20">
        <v>2.7041900000000001</v>
      </c>
      <c r="O1658" s="20">
        <v>2.3069000000000002</v>
      </c>
      <c r="P1658" s="20">
        <v>-0.56899999999999995</v>
      </c>
      <c r="Q1658" s="20">
        <v>-0.31</v>
      </c>
      <c r="R1658" s="20">
        <v>-0.32</v>
      </c>
      <c r="S1658" s="20">
        <v>2.4441999999999999</v>
      </c>
      <c r="T1658" s="20">
        <v>-0.42699999999999999</v>
      </c>
      <c r="U1658" s="20">
        <v>2.6246999999999998</v>
      </c>
      <c r="V1658" s="20">
        <v>-7.1999999999999995E-2</v>
      </c>
      <c r="W1658" s="20">
        <v>2.7414000000000001</v>
      </c>
      <c r="X1658" s="20">
        <v>0.161</v>
      </c>
      <c r="Y1658" s="20">
        <v>2.8008999999999999</v>
      </c>
      <c r="Z1658" s="20">
        <v>0.51600000000000001</v>
      </c>
      <c r="AA1658" s="20">
        <v>3.0213999999999999</v>
      </c>
      <c r="AB1658" s="20">
        <v>1.1679999999999999</v>
      </c>
    </row>
    <row r="1659" spans="1:28">
      <c r="A1659" s="2">
        <v>43201</v>
      </c>
      <c r="B1659" s="20">
        <v>1.75</v>
      </c>
      <c r="C1659" s="20">
        <v>1.6166</v>
      </c>
      <c r="D1659" s="20">
        <v>-0.74099999999999999</v>
      </c>
      <c r="E1659" s="20">
        <v>1.8956300000000001</v>
      </c>
      <c r="F1659" s="20">
        <v>1.7208000000000001</v>
      </c>
      <c r="G1659" s="20">
        <v>-0.67500000000000004</v>
      </c>
      <c r="H1659" s="20">
        <v>2.3416299999999999</v>
      </c>
      <c r="I1659" s="20">
        <v>1.9243999999999999</v>
      </c>
      <c r="J1659" s="20">
        <v>-0.67</v>
      </c>
      <c r="K1659" s="20">
        <v>2.4725000000000001</v>
      </c>
      <c r="L1659" s="20">
        <v>2.0579000000000001</v>
      </c>
      <c r="M1659" s="20">
        <v>-0.621</v>
      </c>
      <c r="N1659" s="20">
        <v>2.7095000000000002</v>
      </c>
      <c r="O1659" s="20">
        <v>2.3069999999999999</v>
      </c>
      <c r="P1659" s="20">
        <v>-0.57099999999999995</v>
      </c>
      <c r="Q1659" s="20">
        <v>-0.31</v>
      </c>
      <c r="R1659" s="20">
        <v>-0.33100000000000002</v>
      </c>
      <c r="S1659" s="20">
        <v>2.4430000000000001</v>
      </c>
      <c r="T1659" s="20">
        <v>-0.43099999999999999</v>
      </c>
      <c r="U1659" s="20">
        <v>2.6128999999999998</v>
      </c>
      <c r="V1659" s="20">
        <v>-0.08</v>
      </c>
      <c r="W1659" s="20">
        <v>2.7214999999999998</v>
      </c>
      <c r="X1659" s="20">
        <v>0.14599999999999999</v>
      </c>
      <c r="Y1659" s="20">
        <v>2.7808000000000002</v>
      </c>
      <c r="Z1659" s="20">
        <v>0.499</v>
      </c>
      <c r="AA1659" s="20">
        <v>2.9950999999999999</v>
      </c>
      <c r="AB1659" s="20">
        <v>1.1539999999999999</v>
      </c>
    </row>
    <row r="1660" spans="1:28">
      <c r="A1660" s="2">
        <v>43202</v>
      </c>
      <c r="B1660" s="20">
        <v>1.75</v>
      </c>
      <c r="C1660" s="20">
        <v>1.6343000000000001</v>
      </c>
      <c r="D1660" s="20">
        <v>-0.74299999999999999</v>
      </c>
      <c r="E1660" s="20">
        <v>1.8968799999999999</v>
      </c>
      <c r="F1660" s="20">
        <v>1.7437</v>
      </c>
      <c r="G1660" s="20">
        <v>-0.66200000000000003</v>
      </c>
      <c r="H1660" s="20">
        <v>2.3476900000000001</v>
      </c>
      <c r="I1660" s="20">
        <v>1.9398</v>
      </c>
      <c r="J1660" s="20">
        <v>-0.67</v>
      </c>
      <c r="K1660" s="20">
        <v>2.4818799999999999</v>
      </c>
      <c r="L1660" s="20">
        <v>2.0865</v>
      </c>
      <c r="M1660" s="20">
        <v>-0.64500000000000002</v>
      </c>
      <c r="N1660" s="20">
        <v>2.71719</v>
      </c>
      <c r="O1660" s="20">
        <v>2.3479999999999999</v>
      </c>
      <c r="P1660" s="20">
        <v>-0.57699999999999996</v>
      </c>
      <c r="Q1660" s="20">
        <v>-0.30399999999999999</v>
      </c>
      <c r="R1660" s="20">
        <v>-0.34399999999999997</v>
      </c>
      <c r="S1660" s="20">
        <v>2.4946999999999999</v>
      </c>
      <c r="T1660" s="20">
        <v>-0.438</v>
      </c>
      <c r="U1660" s="20">
        <v>2.6707000000000001</v>
      </c>
      <c r="V1660" s="20">
        <v>-8.2000000000000003E-2</v>
      </c>
      <c r="W1660" s="20">
        <v>2.7814000000000001</v>
      </c>
      <c r="X1660" s="20">
        <v>0.154</v>
      </c>
      <c r="Y1660" s="20">
        <v>2.8357999999999999</v>
      </c>
      <c r="Z1660" s="20">
        <v>0.51500000000000001</v>
      </c>
      <c r="AA1660" s="20">
        <v>3.0430999999999999</v>
      </c>
      <c r="AB1660" s="20">
        <v>1.1870000000000001</v>
      </c>
    </row>
    <row r="1661" spans="1:28">
      <c r="A1661" s="2">
        <v>43203</v>
      </c>
      <c r="B1661" s="20">
        <v>1.75</v>
      </c>
      <c r="C1661" s="20">
        <v>1.6240000000000001</v>
      </c>
      <c r="D1661" s="20">
        <v>-0.72</v>
      </c>
      <c r="E1661" s="20">
        <v>1.8955</v>
      </c>
      <c r="F1661" s="20">
        <v>1.7486000000000002</v>
      </c>
      <c r="G1661" s="20">
        <v>-0.66700000000000004</v>
      </c>
      <c r="H1661" s="20">
        <v>2.3528099999999998</v>
      </c>
      <c r="I1661" s="20">
        <v>1.9523999999999999</v>
      </c>
      <c r="J1661" s="20">
        <v>-0.66700000000000004</v>
      </c>
      <c r="K1661" s="20">
        <v>2.4900000000000002</v>
      </c>
      <c r="L1661" s="20">
        <v>2.0914999999999999</v>
      </c>
      <c r="M1661" s="20">
        <v>-0.63900000000000001</v>
      </c>
      <c r="N1661" s="20">
        <v>2.7309399999999999</v>
      </c>
      <c r="O1661" s="20">
        <v>2.3565999999999998</v>
      </c>
      <c r="P1661" s="20">
        <v>-0.58199999999999996</v>
      </c>
      <c r="Q1661" s="20">
        <v>-0.315</v>
      </c>
      <c r="R1661" s="20">
        <v>-0.34599999999999997</v>
      </c>
      <c r="S1661" s="20">
        <v>2.5002</v>
      </c>
      <c r="T1661" s="20">
        <v>-0.44400000000000001</v>
      </c>
      <c r="U1661" s="20">
        <v>2.6726000000000001</v>
      </c>
      <c r="V1661" s="20">
        <v>-8.6999999999999994E-2</v>
      </c>
      <c r="W1661" s="20">
        <v>2.7765</v>
      </c>
      <c r="X1661" s="20">
        <v>0.14899999999999999</v>
      </c>
      <c r="Y1661" s="20">
        <v>2.8266999999999998</v>
      </c>
      <c r="Z1661" s="20">
        <v>0.51100000000000001</v>
      </c>
      <c r="AA1661" s="20">
        <v>3.0270000000000001</v>
      </c>
      <c r="AB1661" s="20">
        <v>1.1819999999999999</v>
      </c>
    </row>
    <row r="1662" spans="1:28">
      <c r="A1662" s="2">
        <v>43206</v>
      </c>
      <c r="B1662" s="20">
        <v>1.75</v>
      </c>
      <c r="C1662" s="20">
        <v>1.6162999999999998</v>
      </c>
      <c r="D1662" s="20">
        <v>-0.72</v>
      </c>
      <c r="E1662" s="20">
        <v>1.8942600000000001</v>
      </c>
      <c r="F1662" s="20">
        <v>1.7408999999999999</v>
      </c>
      <c r="G1662" s="20">
        <v>-0.66100000000000003</v>
      </c>
      <c r="H1662" s="20">
        <v>2.3550900000000001</v>
      </c>
      <c r="I1662" s="20">
        <v>1.9626000000000001</v>
      </c>
      <c r="J1662" s="20">
        <v>-0.66800000000000004</v>
      </c>
      <c r="K1662" s="20">
        <v>2.5031300000000001</v>
      </c>
      <c r="L1662" s="20">
        <v>2.0992000000000002</v>
      </c>
      <c r="M1662" s="20">
        <v>-0.64300000000000002</v>
      </c>
      <c r="N1662" s="20">
        <v>2.7440600000000002</v>
      </c>
      <c r="O1662" s="20">
        <v>2.3773</v>
      </c>
      <c r="P1662" s="20">
        <v>-0.57799999999999996</v>
      </c>
      <c r="Q1662" s="20">
        <v>-0.317</v>
      </c>
      <c r="R1662" s="20">
        <v>-0.33900000000000002</v>
      </c>
      <c r="S1662" s="20">
        <v>2.5194000000000001</v>
      </c>
      <c r="T1662" s="20">
        <v>-0.434</v>
      </c>
      <c r="U1662" s="20">
        <v>2.6795</v>
      </c>
      <c r="V1662" s="20">
        <v>-7.4999999999999997E-2</v>
      </c>
      <c r="W1662" s="20">
        <v>2.7816000000000001</v>
      </c>
      <c r="X1662" s="20">
        <v>0.16</v>
      </c>
      <c r="Y1662" s="20">
        <v>2.8266999999999998</v>
      </c>
      <c r="Z1662" s="20">
        <v>0.52500000000000002</v>
      </c>
      <c r="AA1662" s="20">
        <v>3.0246</v>
      </c>
      <c r="AB1662" s="20">
        <v>1.196</v>
      </c>
    </row>
    <row r="1663" spans="1:28">
      <c r="A1663" s="2">
        <v>43207</v>
      </c>
      <c r="B1663" s="20">
        <v>1.75</v>
      </c>
      <c r="C1663" s="20">
        <v>1.6339999999999999</v>
      </c>
      <c r="D1663" s="20">
        <v>-0.72</v>
      </c>
      <c r="E1663" s="20">
        <v>1.8956300000000001</v>
      </c>
      <c r="F1663" s="20">
        <v>1.7797000000000001</v>
      </c>
      <c r="G1663" s="20">
        <v>-0.66700000000000004</v>
      </c>
      <c r="H1663" s="20">
        <v>2.3553899999999999</v>
      </c>
      <c r="I1663" s="20">
        <v>1.9916</v>
      </c>
      <c r="J1663" s="20">
        <v>-0.67</v>
      </c>
      <c r="K1663" s="20">
        <v>2.5012499999999998</v>
      </c>
      <c r="L1663" s="20">
        <v>2.1278000000000001</v>
      </c>
      <c r="M1663" s="20">
        <v>-0.65300000000000002</v>
      </c>
      <c r="N1663" s="20">
        <v>2.7460599999999999</v>
      </c>
      <c r="O1663" s="20">
        <v>2.3940000000000001</v>
      </c>
      <c r="P1663" s="20">
        <v>-0.58099999999999996</v>
      </c>
      <c r="Q1663" s="20">
        <v>-0.34100000000000003</v>
      </c>
      <c r="R1663" s="20">
        <v>-0.34799999999999998</v>
      </c>
      <c r="S1663" s="20">
        <v>2.5276999999999998</v>
      </c>
      <c r="T1663" s="20">
        <v>-0.44400000000000001</v>
      </c>
      <c r="U1663" s="20">
        <v>2.6880999999999999</v>
      </c>
      <c r="V1663" s="20">
        <v>-9.1999999999999998E-2</v>
      </c>
      <c r="W1663" s="20">
        <v>2.7841</v>
      </c>
      <c r="X1663" s="20">
        <v>0.14399999999999999</v>
      </c>
      <c r="Y1663" s="20">
        <v>2.8285</v>
      </c>
      <c r="Z1663" s="20">
        <v>0.50700000000000001</v>
      </c>
      <c r="AA1663" s="20">
        <v>3.0198</v>
      </c>
      <c r="AB1663" s="20">
        <v>1.1739999999999999</v>
      </c>
    </row>
    <row r="1664" spans="1:28">
      <c r="A1664" s="2">
        <v>43208</v>
      </c>
      <c r="B1664" s="20">
        <v>1.75</v>
      </c>
      <c r="C1664" s="20">
        <v>1.6573</v>
      </c>
      <c r="D1664" s="20">
        <v>-0.69199999999999995</v>
      </c>
      <c r="E1664" s="20">
        <v>1.89707</v>
      </c>
      <c r="F1664" s="20">
        <v>1.8077999999999999</v>
      </c>
      <c r="G1664" s="20">
        <v>-0.64500000000000002</v>
      </c>
      <c r="H1664" s="20">
        <v>2.35866</v>
      </c>
      <c r="I1664" s="20">
        <v>1.9967999999999999</v>
      </c>
      <c r="J1664" s="20">
        <v>-0.66300000000000003</v>
      </c>
      <c r="K1664" s="20">
        <v>2.5031300000000001</v>
      </c>
      <c r="L1664" s="20">
        <v>2.1513</v>
      </c>
      <c r="M1664" s="20">
        <v>-0.63900000000000001</v>
      </c>
      <c r="N1664" s="20">
        <v>2.7475000000000001</v>
      </c>
      <c r="O1664" s="20">
        <v>2.4293</v>
      </c>
      <c r="P1664" s="20">
        <v>-0.56799999999999995</v>
      </c>
      <c r="Q1664" s="20">
        <v>-0.33900000000000002</v>
      </c>
      <c r="R1664" s="20">
        <v>-0.34300000000000003</v>
      </c>
      <c r="S1664" s="20">
        <v>2.5716999999999999</v>
      </c>
      <c r="T1664" s="20">
        <v>-0.42699999999999999</v>
      </c>
      <c r="U1664" s="20">
        <v>2.7309000000000001</v>
      </c>
      <c r="V1664" s="20">
        <v>-6.8000000000000005E-2</v>
      </c>
      <c r="W1664" s="20">
        <v>2.8268</v>
      </c>
      <c r="X1664" s="20">
        <v>0.16800000000000001</v>
      </c>
      <c r="Y1664" s="20">
        <v>2.8727999999999998</v>
      </c>
      <c r="Z1664" s="20">
        <v>0.53100000000000003</v>
      </c>
      <c r="AA1664" s="20">
        <v>3.0600999999999998</v>
      </c>
      <c r="AB1664" s="20">
        <v>1.1890000000000001</v>
      </c>
    </row>
    <row r="1665" spans="1:28">
      <c r="A1665" s="2">
        <v>43209</v>
      </c>
      <c r="B1665" s="20">
        <v>1.75</v>
      </c>
      <c r="C1665" s="20">
        <v>1.6444999999999999</v>
      </c>
      <c r="D1665" s="20">
        <v>-0.68799999999999994</v>
      </c>
      <c r="E1665" s="20">
        <v>1.8982600000000001</v>
      </c>
      <c r="F1665" s="20">
        <v>1.8102</v>
      </c>
      <c r="G1665" s="20">
        <v>-0.65200000000000002</v>
      </c>
      <c r="H1665" s="20">
        <v>2.3615599999999999</v>
      </c>
      <c r="I1665" s="20">
        <v>1.9967000000000001</v>
      </c>
      <c r="J1665" s="20">
        <v>-0.66400000000000003</v>
      </c>
      <c r="K1665" s="20">
        <v>2.5093800000000002</v>
      </c>
      <c r="L1665" s="20">
        <v>2.1772999999999998</v>
      </c>
      <c r="M1665" s="20">
        <v>-0.63100000000000001</v>
      </c>
      <c r="N1665" s="20">
        <v>2.7584400000000002</v>
      </c>
      <c r="O1665" s="20">
        <v>2.4275000000000002</v>
      </c>
      <c r="P1665" s="20">
        <v>-0.55500000000000005</v>
      </c>
      <c r="Q1665" s="20">
        <v>-0.32300000000000001</v>
      </c>
      <c r="R1665" s="20">
        <v>-0.31900000000000001</v>
      </c>
      <c r="S1665" s="20">
        <v>2.5827999999999998</v>
      </c>
      <c r="T1665" s="20">
        <v>-0.40100000000000002</v>
      </c>
      <c r="U1665" s="20">
        <v>2.7549000000000001</v>
      </c>
      <c r="V1665" s="20">
        <v>-1.4999999999999999E-2</v>
      </c>
      <c r="W1665" s="20">
        <v>2.8646000000000003</v>
      </c>
      <c r="X1665" s="20">
        <v>0.23</v>
      </c>
      <c r="Y1665" s="20">
        <v>2.9098000000000002</v>
      </c>
      <c r="Z1665" s="20">
        <v>0.6</v>
      </c>
      <c r="AA1665" s="20">
        <v>3.0983000000000001</v>
      </c>
      <c r="AB1665" s="20">
        <v>1.2549999999999999</v>
      </c>
    </row>
    <row r="1666" spans="1:28">
      <c r="A1666" s="2">
        <v>43210</v>
      </c>
      <c r="B1666" s="20">
        <v>1.75</v>
      </c>
      <c r="C1666" s="20">
        <v>1.6392</v>
      </c>
      <c r="D1666" s="20">
        <v>-0.70299999999999996</v>
      </c>
      <c r="E1666" s="20">
        <v>1.8969499999999999</v>
      </c>
      <c r="F1666" s="20">
        <v>1.7997000000000001</v>
      </c>
      <c r="G1666" s="20">
        <v>-0.66100000000000003</v>
      </c>
      <c r="H1666" s="20">
        <v>2.3592300000000002</v>
      </c>
      <c r="I1666" s="20">
        <v>1.9988999999999999</v>
      </c>
      <c r="J1666" s="20">
        <v>-0.66400000000000003</v>
      </c>
      <c r="K1666" s="20">
        <v>2.51125</v>
      </c>
      <c r="L1666" s="20">
        <v>2.1901000000000002</v>
      </c>
      <c r="M1666" s="20">
        <v>-0.63800000000000001</v>
      </c>
      <c r="N1666" s="20">
        <v>2.76031</v>
      </c>
      <c r="O1666" s="20">
        <v>2.4573</v>
      </c>
      <c r="P1666" s="20">
        <v>-0.56200000000000006</v>
      </c>
      <c r="Q1666" s="20">
        <v>-0.31900000000000001</v>
      </c>
      <c r="R1666" s="20">
        <v>-0.316</v>
      </c>
      <c r="S1666" s="20">
        <v>2.6164000000000001</v>
      </c>
      <c r="T1666" s="20">
        <v>-0.41</v>
      </c>
      <c r="U1666" s="20">
        <v>2.7999000000000001</v>
      </c>
      <c r="V1666" s="20">
        <v>-2.9000000000000001E-2</v>
      </c>
      <c r="W1666" s="20">
        <v>2.9127999999999998</v>
      </c>
      <c r="X1666" s="20">
        <v>0.217</v>
      </c>
      <c r="Y1666" s="20">
        <v>2.9601999999999999</v>
      </c>
      <c r="Z1666" s="20">
        <v>0.59</v>
      </c>
      <c r="AA1666" s="20">
        <v>3.1451000000000002</v>
      </c>
      <c r="AB1666" s="20">
        <v>1.262</v>
      </c>
    </row>
    <row r="1667" spans="1:28">
      <c r="A1667" s="2">
        <v>43213</v>
      </c>
      <c r="B1667" s="20">
        <v>1.75</v>
      </c>
      <c r="C1667" s="20">
        <v>1.6569</v>
      </c>
      <c r="D1667" s="20">
        <v>-0.70299999999999996</v>
      </c>
      <c r="E1667" s="20">
        <v>1.8971100000000001</v>
      </c>
      <c r="F1667" s="20">
        <v>1.8174999999999999</v>
      </c>
      <c r="G1667" s="20">
        <v>-0.65100000000000002</v>
      </c>
      <c r="H1667" s="20">
        <v>2.35954</v>
      </c>
      <c r="I1667" s="20">
        <v>2.0066000000000002</v>
      </c>
      <c r="J1667" s="20">
        <v>-0.67100000000000004</v>
      </c>
      <c r="K1667" s="20">
        <v>2.5156299999999998</v>
      </c>
      <c r="L1667" s="20">
        <v>2.2057000000000002</v>
      </c>
      <c r="M1667" s="20">
        <v>-0.61899999999999999</v>
      </c>
      <c r="N1667" s="20">
        <v>2.7687499999999998</v>
      </c>
      <c r="O1667" s="20">
        <v>2.4763999999999999</v>
      </c>
      <c r="P1667" s="20">
        <v>-0.55000000000000004</v>
      </c>
      <c r="Q1667" s="20">
        <v>-0.32200000000000001</v>
      </c>
      <c r="R1667" s="20">
        <v>-0.32900000000000001</v>
      </c>
      <c r="S1667" s="20">
        <v>2.6358999999999999</v>
      </c>
      <c r="T1667" s="20">
        <v>-0.38900000000000001</v>
      </c>
      <c r="U1667" s="20">
        <v>2.8207</v>
      </c>
      <c r="V1667" s="20">
        <v>0</v>
      </c>
      <c r="W1667" s="20">
        <v>2.9356999999999998</v>
      </c>
      <c r="X1667" s="20">
        <v>0.255</v>
      </c>
      <c r="Y1667" s="20">
        <v>2.9752000000000001</v>
      </c>
      <c r="Z1667" s="20">
        <v>0.63600000000000001</v>
      </c>
      <c r="AA1667" s="20">
        <v>3.1442999999999999</v>
      </c>
      <c r="AB1667" s="20">
        <v>1.302</v>
      </c>
    </row>
    <row r="1668" spans="1:28">
      <c r="A1668" s="2">
        <v>43214</v>
      </c>
      <c r="B1668" s="20">
        <v>1.75</v>
      </c>
      <c r="C1668" s="20">
        <v>1.6543000000000001</v>
      </c>
      <c r="D1668" s="20">
        <v>-0.70199999999999996</v>
      </c>
      <c r="E1668" s="20">
        <v>1.8982600000000001</v>
      </c>
      <c r="F1668" s="20">
        <v>1.8488</v>
      </c>
      <c r="G1668" s="20">
        <v>-0.65400000000000003</v>
      </c>
      <c r="H1668" s="20">
        <v>2.3616700000000002</v>
      </c>
      <c r="I1668" s="20">
        <v>2.0304000000000002</v>
      </c>
      <c r="J1668" s="20">
        <v>-0.66700000000000004</v>
      </c>
      <c r="K1668" s="20">
        <v>2.5162499999999999</v>
      </c>
      <c r="L1668" s="20">
        <v>2.2082000000000002</v>
      </c>
      <c r="M1668" s="20">
        <v>-0.622</v>
      </c>
      <c r="N1668" s="20">
        <v>2.7687499999999998</v>
      </c>
      <c r="O1668" s="20">
        <v>2.4746000000000001</v>
      </c>
      <c r="P1668" s="20">
        <v>-0.55000000000000004</v>
      </c>
      <c r="Q1668" s="20">
        <v>-0.31900000000000001</v>
      </c>
      <c r="R1668" s="20">
        <v>-0.33200000000000002</v>
      </c>
      <c r="S1668" s="20">
        <v>2.6333000000000002</v>
      </c>
      <c r="T1668" s="20">
        <v>-0.39200000000000002</v>
      </c>
      <c r="U1668" s="20">
        <v>2.8260000000000001</v>
      </c>
      <c r="V1668" s="20">
        <v>-2E-3</v>
      </c>
      <c r="W1668" s="20">
        <v>2.9535</v>
      </c>
      <c r="X1668" s="20">
        <v>0.253</v>
      </c>
      <c r="Y1668" s="20">
        <v>2.9995000000000003</v>
      </c>
      <c r="Z1668" s="20">
        <v>0.63100000000000001</v>
      </c>
      <c r="AA1668" s="20">
        <v>3.1825000000000001</v>
      </c>
      <c r="AB1668" s="20">
        <v>1.294</v>
      </c>
    </row>
    <row r="1669" spans="1:28">
      <c r="A1669" s="2">
        <v>43215</v>
      </c>
      <c r="B1669" s="20">
        <v>1.75</v>
      </c>
      <c r="C1669" s="20">
        <v>1.6419999999999999</v>
      </c>
      <c r="D1669" s="20">
        <v>-0.70099999999999996</v>
      </c>
      <c r="E1669" s="20">
        <v>1.89988</v>
      </c>
      <c r="F1669" s="20">
        <v>1.8435999999999999</v>
      </c>
      <c r="G1669" s="20">
        <v>-0.65</v>
      </c>
      <c r="H1669" s="20">
        <v>2.3656100000000002</v>
      </c>
      <c r="I1669" s="20">
        <v>2.0175000000000001</v>
      </c>
      <c r="J1669" s="20">
        <v>-0.66600000000000004</v>
      </c>
      <c r="K1669" s="20">
        <v>2.51925</v>
      </c>
      <c r="L1669" s="20">
        <v>2.2475000000000001</v>
      </c>
      <c r="M1669" s="20">
        <v>-0.64100000000000001</v>
      </c>
      <c r="N1669" s="20">
        <v>2.7718799999999999</v>
      </c>
      <c r="O1669" s="20">
        <v>2.4878</v>
      </c>
      <c r="P1669" s="20">
        <v>-0.55300000000000005</v>
      </c>
      <c r="Q1669" s="20">
        <v>-0.31900000000000001</v>
      </c>
      <c r="R1669" s="20">
        <v>-0.33700000000000002</v>
      </c>
      <c r="S1669" s="20">
        <v>2.6334999999999997</v>
      </c>
      <c r="T1669" s="20">
        <v>-0.38900000000000001</v>
      </c>
      <c r="U1669" s="20">
        <v>2.8365999999999998</v>
      </c>
      <c r="V1669" s="20">
        <v>6.0000000000000001E-3</v>
      </c>
      <c r="W1669" s="20">
        <v>2.9714</v>
      </c>
      <c r="X1669" s="20">
        <v>0.25900000000000001</v>
      </c>
      <c r="Y1669" s="20">
        <v>3.0259</v>
      </c>
      <c r="Z1669" s="20">
        <v>0.63400000000000001</v>
      </c>
      <c r="AA1669" s="20">
        <v>3.2067999999999999</v>
      </c>
      <c r="AB1669" s="20">
        <v>1.292</v>
      </c>
    </row>
    <row r="1670" spans="1:28">
      <c r="A1670" s="2">
        <v>43216</v>
      </c>
      <c r="B1670" s="20">
        <v>1.75</v>
      </c>
      <c r="C1670" s="20">
        <v>1.5886</v>
      </c>
      <c r="D1670" s="20">
        <v>-0.69699999999999995</v>
      </c>
      <c r="E1670" s="20">
        <v>1.90076</v>
      </c>
      <c r="F1670" s="20">
        <v>1.8077000000000001</v>
      </c>
      <c r="G1670" s="20">
        <v>-0.65800000000000003</v>
      </c>
      <c r="H1670" s="20">
        <v>2.3587799999999999</v>
      </c>
      <c r="I1670" s="20">
        <v>1.9992000000000001</v>
      </c>
      <c r="J1670" s="20">
        <v>-0.66700000000000004</v>
      </c>
      <c r="K1670" s="20">
        <v>2.5217499999999999</v>
      </c>
      <c r="L1670" s="20">
        <v>2.2290999999999999</v>
      </c>
      <c r="M1670" s="20">
        <v>-0.64500000000000002</v>
      </c>
      <c r="N1670" s="20">
        <v>2.76993</v>
      </c>
      <c r="O1670" s="20">
        <v>2.4817</v>
      </c>
      <c r="P1670" s="20">
        <v>-0.56399999999999995</v>
      </c>
      <c r="Q1670" s="20">
        <v>-0.33200000000000002</v>
      </c>
      <c r="R1670" s="20">
        <v>-0.34599999999999997</v>
      </c>
      <c r="S1670" s="20">
        <v>2.6198999999999999</v>
      </c>
      <c r="T1670" s="20">
        <v>-0.40799999999999997</v>
      </c>
      <c r="U1670" s="20">
        <v>2.8124000000000002</v>
      </c>
      <c r="V1670" s="20">
        <v>-2.7E-2</v>
      </c>
      <c r="W1670" s="20">
        <v>2.9359999999999999</v>
      </c>
      <c r="X1670" s="20">
        <v>0.221</v>
      </c>
      <c r="Y1670" s="20">
        <v>2.9809000000000001</v>
      </c>
      <c r="Z1670" s="20">
        <v>0.59299999999999997</v>
      </c>
      <c r="AA1670" s="20">
        <v>3.1642000000000001</v>
      </c>
      <c r="AB1670" s="20">
        <v>1.254</v>
      </c>
    </row>
    <row r="1671" spans="1:28">
      <c r="A1671" s="2">
        <v>43217</v>
      </c>
      <c r="B1671" s="20">
        <v>1.75</v>
      </c>
      <c r="C1671" s="20">
        <v>1.5909</v>
      </c>
      <c r="D1671" s="20">
        <v>-0.72</v>
      </c>
      <c r="E1671" s="20">
        <v>1.9070100000000001</v>
      </c>
      <c r="F1671" s="20">
        <v>1.8023</v>
      </c>
      <c r="G1671" s="20">
        <v>-0.66</v>
      </c>
      <c r="H1671" s="20">
        <v>2.35805</v>
      </c>
      <c r="I1671" s="20">
        <v>2.0041000000000002</v>
      </c>
      <c r="J1671" s="20">
        <v>-0.66500000000000004</v>
      </c>
      <c r="K1671" s="20">
        <v>2.5195600000000002</v>
      </c>
      <c r="L1671" s="20">
        <v>2.2288000000000001</v>
      </c>
      <c r="M1671" s="20">
        <v>-0.64400000000000002</v>
      </c>
      <c r="N1671" s="20">
        <v>2.7803100000000001</v>
      </c>
      <c r="O1671" s="20">
        <v>2.4838</v>
      </c>
      <c r="P1671" s="20">
        <v>-0.57799999999999996</v>
      </c>
      <c r="Q1671" s="20">
        <v>-0.32900000000000001</v>
      </c>
      <c r="R1671" s="20">
        <v>-0.35299999999999998</v>
      </c>
      <c r="S1671" s="20">
        <v>2.6177999999999999</v>
      </c>
      <c r="T1671" s="20">
        <v>-0.42299999999999999</v>
      </c>
      <c r="U1671" s="20">
        <v>2.8006000000000002</v>
      </c>
      <c r="V1671" s="20">
        <v>-4.4999999999999998E-2</v>
      </c>
      <c r="W1671" s="20">
        <v>2.9196999999999997</v>
      </c>
      <c r="X1671" s="20">
        <v>0.20100000000000001</v>
      </c>
      <c r="Y1671" s="20">
        <v>2.9567999999999999</v>
      </c>
      <c r="Z1671" s="20">
        <v>0.57099999999999995</v>
      </c>
      <c r="AA1671" s="20">
        <v>3.1244999999999998</v>
      </c>
      <c r="AB1671" s="20">
        <v>1.2389999999999999</v>
      </c>
    </row>
    <row r="1672" spans="1:28">
      <c r="A1672" s="2">
        <v>43220</v>
      </c>
      <c r="B1672" s="20">
        <v>1.75</v>
      </c>
      <c r="C1672" s="20">
        <v>1.6188</v>
      </c>
      <c r="D1672" s="20">
        <v>-0.72</v>
      </c>
      <c r="E1672" s="20">
        <v>1.9093200000000001</v>
      </c>
      <c r="F1672" s="20">
        <v>1.7995999999999999</v>
      </c>
      <c r="G1672" s="20">
        <v>-0.65</v>
      </c>
      <c r="H1672" s="20">
        <v>2.36294</v>
      </c>
      <c r="I1672" s="20">
        <v>2.0013999999999998</v>
      </c>
      <c r="J1672" s="20">
        <v>-0.67100000000000004</v>
      </c>
      <c r="K1672" s="20">
        <v>2.5117500000000001</v>
      </c>
      <c r="L1672" s="20">
        <v>2.2339000000000002</v>
      </c>
      <c r="M1672" s="20">
        <v>-0.625</v>
      </c>
      <c r="N1672" s="20">
        <v>2.7700399999999998</v>
      </c>
      <c r="O1672" s="20">
        <v>2.4878999999999998</v>
      </c>
      <c r="P1672" s="20">
        <v>-0.58599999999999997</v>
      </c>
      <c r="Q1672" s="20">
        <v>-0.313</v>
      </c>
      <c r="R1672" s="20">
        <v>-0.33900000000000002</v>
      </c>
      <c r="S1672" s="20">
        <v>2.6263000000000001</v>
      </c>
      <c r="T1672" s="20">
        <v>-0.435</v>
      </c>
      <c r="U1672" s="20">
        <v>2.7972000000000001</v>
      </c>
      <c r="V1672" s="20">
        <v>-5.8000000000000003E-2</v>
      </c>
      <c r="W1672" s="20">
        <v>2.9123000000000001</v>
      </c>
      <c r="X1672" s="20">
        <v>0.188</v>
      </c>
      <c r="Y1672" s="20">
        <v>2.9531000000000001</v>
      </c>
      <c r="Z1672" s="20">
        <v>0.55900000000000005</v>
      </c>
      <c r="AA1672" s="20">
        <v>3.1236999999999999</v>
      </c>
      <c r="AB1672" s="20">
        <v>1.2349999999999999</v>
      </c>
    </row>
    <row r="1673" spans="1:28">
      <c r="A1673" s="2">
        <v>43221</v>
      </c>
      <c r="B1673" s="20">
        <v>1.75</v>
      </c>
      <c r="C1673" s="20">
        <v>1.6111</v>
      </c>
      <c r="D1673" s="20">
        <v>-0.72</v>
      </c>
      <c r="E1673" s="20">
        <v>1.9087499999999999</v>
      </c>
      <c r="F1673" s="20">
        <v>1.8309</v>
      </c>
      <c r="G1673" s="20">
        <v>-0.65</v>
      </c>
      <c r="H1673" s="20">
        <v>2.3537499999999998</v>
      </c>
      <c r="I1673" s="20">
        <v>2.0278</v>
      </c>
      <c r="J1673" s="20">
        <v>-0.67100000000000004</v>
      </c>
      <c r="K1673" s="20">
        <v>2.5142500000000001</v>
      </c>
      <c r="L1673" s="20">
        <v>2.2443</v>
      </c>
      <c r="M1673" s="20">
        <v>-0.625</v>
      </c>
      <c r="N1673" s="20">
        <v>2.7659799999999999</v>
      </c>
      <c r="O1673" s="20">
        <v>2.5042</v>
      </c>
      <c r="P1673" s="20">
        <v>-0.58599999999999997</v>
      </c>
      <c r="Q1673" s="20">
        <v>-0.313</v>
      </c>
      <c r="R1673" s="20">
        <v>-0.33900000000000002</v>
      </c>
      <c r="S1673" s="20">
        <v>2.6404000000000001</v>
      </c>
      <c r="T1673" s="20">
        <v>-0.436</v>
      </c>
      <c r="U1673" s="20">
        <v>2.8124000000000002</v>
      </c>
      <c r="V1673" s="20">
        <v>-5.8000000000000003E-2</v>
      </c>
      <c r="W1673" s="20">
        <v>2.9247000000000001</v>
      </c>
      <c r="X1673" s="20">
        <v>0.188</v>
      </c>
      <c r="Y1673" s="20">
        <v>2.9643999999999999</v>
      </c>
      <c r="Z1673" s="20">
        <v>0.55900000000000005</v>
      </c>
      <c r="AA1673" s="20">
        <v>3.1286999999999998</v>
      </c>
      <c r="AB1673" s="20">
        <v>1.2349999999999999</v>
      </c>
    </row>
    <row r="1674" spans="1:28">
      <c r="A1674" s="2">
        <v>43222</v>
      </c>
      <c r="B1674" s="20">
        <v>1.75</v>
      </c>
      <c r="C1674" s="20">
        <v>1.6649</v>
      </c>
      <c r="D1674" s="20">
        <v>-0.66</v>
      </c>
      <c r="E1674" s="20">
        <v>1.91713</v>
      </c>
      <c r="F1674" s="20">
        <v>1.8231000000000002</v>
      </c>
      <c r="G1674" s="20">
        <v>-0.63800000000000001</v>
      </c>
      <c r="H1674" s="20">
        <v>2.36294</v>
      </c>
      <c r="I1674" s="20">
        <v>2.0226000000000002</v>
      </c>
      <c r="J1674" s="20">
        <v>-0.66400000000000003</v>
      </c>
      <c r="K1674" s="20">
        <v>2.5126900000000001</v>
      </c>
      <c r="L1674" s="20">
        <v>2.2336999999999998</v>
      </c>
      <c r="M1674" s="20">
        <v>-0.61899999999999999</v>
      </c>
      <c r="N1674" s="20">
        <v>2.77685</v>
      </c>
      <c r="O1674" s="20">
        <v>2.4882</v>
      </c>
      <c r="P1674" s="20">
        <v>-0.57399999999999995</v>
      </c>
      <c r="Q1674" s="20">
        <v>-0.32</v>
      </c>
      <c r="R1674" s="20">
        <v>-0.35</v>
      </c>
      <c r="S1674" s="20">
        <v>2.6295000000000002</v>
      </c>
      <c r="T1674" s="20">
        <v>-0.42299999999999999</v>
      </c>
      <c r="U1674" s="20">
        <v>2.7955000000000001</v>
      </c>
      <c r="V1674" s="20">
        <v>-4.1000000000000002E-2</v>
      </c>
      <c r="W1674" s="20">
        <v>2.9172000000000002</v>
      </c>
      <c r="X1674" s="20">
        <v>0.20699999999999999</v>
      </c>
      <c r="Y1674" s="20">
        <v>2.9662999999999999</v>
      </c>
      <c r="Z1674" s="20">
        <v>0.58099999999999996</v>
      </c>
      <c r="AA1674" s="20">
        <v>3.1459999999999999</v>
      </c>
      <c r="AB1674" s="20">
        <v>1.258</v>
      </c>
    </row>
    <row r="1675" spans="1:28">
      <c r="A1675" s="2">
        <v>43223</v>
      </c>
      <c r="B1675" s="20">
        <v>1.75</v>
      </c>
      <c r="C1675" s="20">
        <v>1.6648000000000001</v>
      </c>
      <c r="D1675" s="20">
        <v>-0.64</v>
      </c>
      <c r="E1675" s="20">
        <v>1.9226999999999999</v>
      </c>
      <c r="F1675" s="20">
        <v>1.823</v>
      </c>
      <c r="G1675" s="20">
        <v>-0.61099999999999999</v>
      </c>
      <c r="H1675" s="20">
        <v>2.36313</v>
      </c>
      <c r="I1675" s="20">
        <v>2.0198999999999998</v>
      </c>
      <c r="J1675" s="20">
        <v>-0.65800000000000003</v>
      </c>
      <c r="K1675" s="20">
        <v>2.5148799999999998</v>
      </c>
      <c r="L1675" s="20">
        <v>2.2231000000000001</v>
      </c>
      <c r="M1675" s="20">
        <v>-0.62</v>
      </c>
      <c r="N1675" s="20">
        <v>2.7727300000000001</v>
      </c>
      <c r="O1675" s="20">
        <v>2.4762</v>
      </c>
      <c r="P1675" s="20">
        <v>-0.58499999999999996</v>
      </c>
      <c r="Q1675" s="20">
        <v>-0.34</v>
      </c>
      <c r="R1675" s="20">
        <v>-0.35599999999999998</v>
      </c>
      <c r="S1675" s="20">
        <v>2.6158000000000001</v>
      </c>
      <c r="T1675" s="20">
        <v>-0.44700000000000001</v>
      </c>
      <c r="U1675" s="20">
        <v>2.7803</v>
      </c>
      <c r="V1675" s="20">
        <v>-8.5999999999999993E-2</v>
      </c>
      <c r="W1675" s="20">
        <v>2.8923999999999999</v>
      </c>
      <c r="X1675" s="20">
        <v>0.16200000000000001</v>
      </c>
      <c r="Y1675" s="20">
        <v>2.9458000000000002</v>
      </c>
      <c r="Z1675" s="20">
        <v>0.53200000000000003</v>
      </c>
      <c r="AA1675" s="20">
        <v>3.1213000000000002</v>
      </c>
      <c r="AB1675" s="20">
        <v>1.222</v>
      </c>
    </row>
    <row r="1676" spans="1:28">
      <c r="A1676" s="2">
        <v>43224</v>
      </c>
      <c r="B1676" s="20">
        <v>1.75</v>
      </c>
      <c r="C1676" s="20">
        <v>1.657</v>
      </c>
      <c r="D1676" s="20">
        <v>-0.63</v>
      </c>
      <c r="E1676" s="20">
        <v>1.9277</v>
      </c>
      <c r="F1676" s="20">
        <v>1.8252999999999999</v>
      </c>
      <c r="G1676" s="20">
        <v>-0.60299999999999998</v>
      </c>
      <c r="H1676" s="20">
        <v>2.3690600000000002</v>
      </c>
      <c r="I1676" s="20">
        <v>2.0222000000000002</v>
      </c>
      <c r="J1676" s="20">
        <v>-0.63700000000000001</v>
      </c>
      <c r="K1676" s="20">
        <v>2.5201899999999999</v>
      </c>
      <c r="L1676" s="20">
        <v>2.2307000000000001</v>
      </c>
      <c r="M1676" s="20">
        <v>-0.61399999999999999</v>
      </c>
      <c r="N1676" s="20">
        <v>2.7766600000000001</v>
      </c>
      <c r="O1676" s="20">
        <v>2.4969000000000001</v>
      </c>
      <c r="P1676" s="20">
        <v>-0.57899999999999996</v>
      </c>
      <c r="Q1676" s="20">
        <v>-0.32300000000000001</v>
      </c>
      <c r="R1676" s="20">
        <v>-0.34699999999999998</v>
      </c>
      <c r="S1676" s="20">
        <v>2.6332</v>
      </c>
      <c r="T1676" s="20">
        <v>-0.433</v>
      </c>
      <c r="U1676" s="20">
        <v>2.7837000000000001</v>
      </c>
      <c r="V1676" s="20">
        <v>-7.0999999999999994E-2</v>
      </c>
      <c r="W1676" s="20">
        <v>2.8997999999999999</v>
      </c>
      <c r="X1676" s="20">
        <v>0.17799999999999999</v>
      </c>
      <c r="Y1676" s="20">
        <v>2.9497</v>
      </c>
      <c r="Z1676" s="20">
        <v>0.54400000000000004</v>
      </c>
      <c r="AA1676" s="20">
        <v>3.1221000000000001</v>
      </c>
      <c r="AB1676" s="20">
        <v>1.234</v>
      </c>
    </row>
    <row r="1677" spans="1:28">
      <c r="A1677" s="2">
        <v>43227</v>
      </c>
      <c r="B1677" s="20">
        <v>1.75</v>
      </c>
      <c r="C1677" s="20">
        <v>1.6619999999999999</v>
      </c>
      <c r="D1677" s="20">
        <v>-0.66900000000000004</v>
      </c>
      <c r="E1677" s="20">
        <v>1.9277</v>
      </c>
      <c r="F1677" s="20">
        <v>1.8252000000000002</v>
      </c>
      <c r="G1677" s="20">
        <v>-0.623</v>
      </c>
      <c r="H1677" s="20">
        <v>2.3690600000000002</v>
      </c>
      <c r="I1677" s="20">
        <v>2.0272000000000001</v>
      </c>
      <c r="J1677" s="20">
        <v>-0.64700000000000002</v>
      </c>
      <c r="K1677" s="20">
        <v>2.5201899999999999</v>
      </c>
      <c r="L1677" s="20">
        <v>2.2332000000000001</v>
      </c>
      <c r="M1677" s="20">
        <v>-0.61299999999999999</v>
      </c>
      <c r="N1677" s="20">
        <v>2.7766600000000001</v>
      </c>
      <c r="O1677" s="20">
        <v>2.4969999999999999</v>
      </c>
      <c r="P1677" s="20">
        <v>-0.57599999999999996</v>
      </c>
      <c r="Q1677" s="20">
        <v>-0.32600000000000001</v>
      </c>
      <c r="R1677" s="20">
        <v>-0.35099999999999998</v>
      </c>
      <c r="S1677" s="20">
        <v>2.6306000000000003</v>
      </c>
      <c r="T1677" s="20">
        <v>-0.438</v>
      </c>
      <c r="U1677" s="20">
        <v>2.7871000000000001</v>
      </c>
      <c r="V1677" s="20">
        <v>-7.6999999999999999E-2</v>
      </c>
      <c r="W1677" s="20">
        <v>2.8997999999999999</v>
      </c>
      <c r="X1677" s="20">
        <v>0.16700000000000001</v>
      </c>
      <c r="Y1677" s="20">
        <v>2.9497</v>
      </c>
      <c r="Z1677" s="20">
        <v>0.53200000000000003</v>
      </c>
      <c r="AA1677" s="20">
        <v>3.1229</v>
      </c>
      <c r="AB1677" s="20">
        <v>1.214</v>
      </c>
    </row>
    <row r="1678" spans="1:28">
      <c r="A1678" s="2">
        <v>43228</v>
      </c>
      <c r="B1678" s="20">
        <v>1.75</v>
      </c>
      <c r="C1678" s="20">
        <v>1.6619000000000002</v>
      </c>
      <c r="D1678" s="20">
        <v>-0.6</v>
      </c>
      <c r="E1678" s="20">
        <v>1.9285099999999999</v>
      </c>
      <c r="F1678" s="20">
        <v>1.8538999999999999</v>
      </c>
      <c r="G1678" s="20">
        <v>-0.6</v>
      </c>
      <c r="H1678" s="20">
        <v>2.3525</v>
      </c>
      <c r="I1678" s="20">
        <v>2.0226999999999999</v>
      </c>
      <c r="J1678" s="20">
        <v>-0.63100000000000001</v>
      </c>
      <c r="K1678" s="20">
        <v>2.5237500000000002</v>
      </c>
      <c r="L1678" s="20">
        <v>2.2383000000000002</v>
      </c>
      <c r="M1678" s="20">
        <v>-0.61899999999999999</v>
      </c>
      <c r="N1678" s="20">
        <v>2.77094</v>
      </c>
      <c r="O1678" s="20">
        <v>2.5093999999999999</v>
      </c>
      <c r="P1678" s="20">
        <v>-0.57699999999999996</v>
      </c>
      <c r="Q1678" s="20">
        <v>-0.311</v>
      </c>
      <c r="R1678" s="20">
        <v>-0.33700000000000002</v>
      </c>
      <c r="S1678" s="20">
        <v>2.6448</v>
      </c>
      <c r="T1678" s="20">
        <v>-0.432</v>
      </c>
      <c r="U1678" s="20">
        <v>2.8143000000000002</v>
      </c>
      <c r="V1678" s="20">
        <v>-5.8999999999999997E-2</v>
      </c>
      <c r="W1678" s="20">
        <v>2.9298000000000002</v>
      </c>
      <c r="X1678" s="20">
        <v>0.192</v>
      </c>
      <c r="Y1678" s="20">
        <v>2.976</v>
      </c>
      <c r="Z1678" s="20">
        <v>0.56100000000000005</v>
      </c>
      <c r="AA1678" s="20">
        <v>3.1295000000000002</v>
      </c>
      <c r="AB1678" s="20">
        <v>1.25</v>
      </c>
    </row>
    <row r="1679" spans="1:28">
      <c r="A1679" s="2">
        <v>43229</v>
      </c>
      <c r="B1679" s="20">
        <v>1.75</v>
      </c>
      <c r="C1679" s="20">
        <v>1.6852</v>
      </c>
      <c r="D1679" s="20">
        <v>-0.57599999999999996</v>
      </c>
      <c r="E1679" s="20">
        <v>1.9285099999999999</v>
      </c>
      <c r="F1679" s="20">
        <v>1.8794</v>
      </c>
      <c r="G1679" s="20">
        <v>-0.59499999999999997</v>
      </c>
      <c r="H1679" s="20">
        <v>2.35575</v>
      </c>
      <c r="I1679" s="20">
        <v>2.0510999999999999</v>
      </c>
      <c r="J1679" s="20">
        <v>-0.63800000000000001</v>
      </c>
      <c r="K1679" s="20">
        <v>2.5181300000000002</v>
      </c>
      <c r="L1679" s="20">
        <v>2.2461000000000002</v>
      </c>
      <c r="M1679" s="20">
        <v>-0.61899999999999999</v>
      </c>
      <c r="N1679" s="20">
        <v>2.77094</v>
      </c>
      <c r="O1679" s="20">
        <v>2.5300000000000002</v>
      </c>
      <c r="P1679" s="20">
        <v>-0.57899999999999996</v>
      </c>
      <c r="Q1679" s="20">
        <v>-0.308</v>
      </c>
      <c r="R1679" s="20">
        <v>-0.34699999999999998</v>
      </c>
      <c r="S1679" s="20">
        <v>2.6823000000000001</v>
      </c>
      <c r="T1679" s="20">
        <v>-0.434</v>
      </c>
      <c r="U1679" s="20">
        <v>2.8397999999999999</v>
      </c>
      <c r="V1679" s="20">
        <v>-6.3E-2</v>
      </c>
      <c r="W1679" s="20">
        <v>2.9573</v>
      </c>
      <c r="X1679" s="20">
        <v>0.189</v>
      </c>
      <c r="Y1679" s="20">
        <v>3.0042</v>
      </c>
      <c r="Z1679" s="20">
        <v>0.55900000000000005</v>
      </c>
      <c r="AA1679" s="20">
        <v>3.1617999999999999</v>
      </c>
      <c r="AB1679" s="20">
        <v>1.2469999999999999</v>
      </c>
    </row>
    <row r="1680" spans="1:28">
      <c r="A1680" s="2">
        <v>43230</v>
      </c>
      <c r="B1680" s="20">
        <v>1.75</v>
      </c>
      <c r="C1680" s="20">
        <v>1.6648000000000001</v>
      </c>
      <c r="D1680" s="20">
        <v>-0.53800000000000003</v>
      </c>
      <c r="E1680" s="20">
        <v>1.91839</v>
      </c>
      <c r="F1680" s="20">
        <v>1.8843999999999999</v>
      </c>
      <c r="G1680" s="20">
        <v>-0.58399999999999996</v>
      </c>
      <c r="H1680" s="20">
        <v>2.355</v>
      </c>
      <c r="I1680" s="20">
        <v>2.0379999999999998</v>
      </c>
      <c r="J1680" s="20">
        <v>-0.63500000000000001</v>
      </c>
      <c r="K1680" s="20">
        <v>2.51688</v>
      </c>
      <c r="L1680" s="20">
        <v>2.2486000000000002</v>
      </c>
      <c r="M1680" s="20">
        <v>-0.625</v>
      </c>
      <c r="N1680" s="20">
        <v>2.7681300000000002</v>
      </c>
      <c r="O1680" s="20">
        <v>2.5301999999999998</v>
      </c>
      <c r="P1680" s="20">
        <v>-0.57899999999999996</v>
      </c>
      <c r="Q1680" s="20">
        <v>-0.26400000000000001</v>
      </c>
      <c r="R1680" s="20">
        <v>-0.33600000000000002</v>
      </c>
      <c r="S1680" s="20">
        <v>2.6850000000000001</v>
      </c>
      <c r="T1680" s="20">
        <v>-0.434</v>
      </c>
      <c r="U1680" s="20">
        <v>2.8296000000000001</v>
      </c>
      <c r="V1680" s="20">
        <v>-6.3E-2</v>
      </c>
      <c r="W1680" s="20">
        <v>2.9323000000000001</v>
      </c>
      <c r="X1680" s="20">
        <v>0.189</v>
      </c>
      <c r="Y1680" s="20">
        <v>2.9622000000000002</v>
      </c>
      <c r="Z1680" s="20">
        <v>0.55700000000000005</v>
      </c>
      <c r="AA1680" s="20">
        <v>3.1082000000000001</v>
      </c>
      <c r="AB1680" s="20">
        <v>1.2450000000000001</v>
      </c>
    </row>
    <row r="1681" spans="1:28">
      <c r="A1681" s="2">
        <v>43231</v>
      </c>
      <c r="B1681" s="20">
        <v>1.75</v>
      </c>
      <c r="C1681" s="20">
        <v>1.6494</v>
      </c>
      <c r="D1681" s="20">
        <v>-0.72</v>
      </c>
      <c r="E1681" s="20">
        <v>1.9187099999999999</v>
      </c>
      <c r="F1681" s="20">
        <v>1.8995</v>
      </c>
      <c r="G1681" s="20">
        <v>-0.56999999999999995</v>
      </c>
      <c r="H1681" s="20">
        <v>2.3425000000000002</v>
      </c>
      <c r="I1681" s="20">
        <v>2.0428999999999999</v>
      </c>
      <c r="J1681" s="20">
        <v>-0.60799999999999998</v>
      </c>
      <c r="K1681" s="20">
        <v>2.5150000000000001</v>
      </c>
      <c r="L1681" s="20">
        <v>2.2483</v>
      </c>
      <c r="M1681" s="20">
        <v>-0.623</v>
      </c>
      <c r="N1681" s="20">
        <v>2.76579</v>
      </c>
      <c r="O1681" s="20">
        <v>2.5348999999999999</v>
      </c>
      <c r="P1681" s="20">
        <v>-0.58099999999999996</v>
      </c>
      <c r="Q1681" s="20">
        <v>-0.28799999999999998</v>
      </c>
      <c r="R1681" s="20">
        <v>-0.34499999999999997</v>
      </c>
      <c r="S1681" s="20">
        <v>2.6905000000000001</v>
      </c>
      <c r="T1681" s="20">
        <v>-0.433</v>
      </c>
      <c r="U1681" s="20">
        <v>2.8382000000000001</v>
      </c>
      <c r="V1681" s="20">
        <v>-5.8999999999999997E-2</v>
      </c>
      <c r="W1681" s="20">
        <v>2.9398</v>
      </c>
      <c r="X1681" s="20">
        <v>0.192</v>
      </c>
      <c r="Y1681" s="20">
        <v>2.9695</v>
      </c>
      <c r="Z1681" s="20">
        <v>0.55900000000000005</v>
      </c>
      <c r="AA1681" s="20">
        <v>3.1040999999999999</v>
      </c>
      <c r="AB1681" s="20">
        <v>1.2410000000000001</v>
      </c>
    </row>
    <row r="1682" spans="1:28">
      <c r="A1682" s="2">
        <v>43234</v>
      </c>
      <c r="B1682" s="20">
        <v>1.75</v>
      </c>
      <c r="C1682" s="20">
        <v>1.6594</v>
      </c>
      <c r="D1682" s="20">
        <v>-0.72</v>
      </c>
      <c r="E1682" s="20">
        <v>1.9337499999999999</v>
      </c>
      <c r="F1682" s="20">
        <v>1.8942000000000001</v>
      </c>
      <c r="G1682" s="20">
        <v>-0.59599999999999997</v>
      </c>
      <c r="H1682" s="20">
        <v>2.33</v>
      </c>
      <c r="I1682" s="20">
        <v>2.0453000000000001</v>
      </c>
      <c r="J1682" s="20">
        <v>-0.627</v>
      </c>
      <c r="K1682" s="20">
        <v>2.5006300000000001</v>
      </c>
      <c r="L1682" s="20">
        <v>2.2585999999999999</v>
      </c>
      <c r="M1682" s="20">
        <v>-0.61799999999999999</v>
      </c>
      <c r="N1682" s="20">
        <v>2.7574800000000002</v>
      </c>
      <c r="O1682" s="20">
        <v>2.5474999999999999</v>
      </c>
      <c r="P1682" s="20">
        <v>-0.55900000000000005</v>
      </c>
      <c r="Q1682" s="20">
        <v>-0.109</v>
      </c>
      <c r="R1682" s="20">
        <v>-0.32500000000000001</v>
      </c>
      <c r="S1682" s="20">
        <v>2.7069000000000001</v>
      </c>
      <c r="T1682" s="20">
        <v>-0.40200000000000002</v>
      </c>
      <c r="U1682" s="20">
        <v>2.8620999999999999</v>
      </c>
      <c r="V1682" s="20">
        <v>-1.0999999999999999E-2</v>
      </c>
      <c r="W1682" s="20">
        <v>2.9699</v>
      </c>
      <c r="X1682" s="20">
        <v>0.24199999999999999</v>
      </c>
      <c r="Y1682" s="20">
        <v>3.0024000000000002</v>
      </c>
      <c r="Z1682" s="20">
        <v>0.61099999999999999</v>
      </c>
      <c r="AA1682" s="20">
        <v>3.1347</v>
      </c>
      <c r="AB1682" s="20">
        <v>1.2810000000000001</v>
      </c>
    </row>
    <row r="1683" spans="1:28">
      <c r="A1683" s="2">
        <v>43235</v>
      </c>
      <c r="B1683" s="20">
        <v>1.75</v>
      </c>
      <c r="C1683" s="20">
        <v>1.6440999999999999</v>
      </c>
      <c r="D1683" s="20">
        <v>-0.72</v>
      </c>
      <c r="E1683" s="20">
        <v>1.93875</v>
      </c>
      <c r="F1683" s="20">
        <v>1.9</v>
      </c>
      <c r="G1683" s="20">
        <v>-0.55900000000000005</v>
      </c>
      <c r="H1683" s="20">
        <v>2.32063</v>
      </c>
      <c r="I1683" s="20">
        <v>2.0794999999999999</v>
      </c>
      <c r="J1683" s="20">
        <v>-0.625</v>
      </c>
      <c r="K1683" s="20">
        <v>2.4925000000000002</v>
      </c>
      <c r="L1683" s="20">
        <v>2.2742</v>
      </c>
      <c r="M1683" s="20">
        <v>-0.621</v>
      </c>
      <c r="N1683" s="20">
        <v>2.75386</v>
      </c>
      <c r="O1683" s="20">
        <v>2.5745</v>
      </c>
      <c r="P1683" s="20">
        <v>-0.54900000000000004</v>
      </c>
      <c r="Q1683" s="20">
        <v>-7.5999999999999998E-2</v>
      </c>
      <c r="R1683" s="20">
        <v>-0.32300000000000001</v>
      </c>
      <c r="S1683" s="20">
        <v>2.7452000000000001</v>
      </c>
      <c r="T1683" s="20">
        <v>-0.38700000000000001</v>
      </c>
      <c r="U1683" s="20">
        <v>2.9186000000000001</v>
      </c>
      <c r="V1683" s="20">
        <v>1.0999999999999999E-2</v>
      </c>
      <c r="W1683" s="20">
        <v>3.0379</v>
      </c>
      <c r="X1683" s="20">
        <v>0.27100000000000002</v>
      </c>
      <c r="Y1683" s="20">
        <v>3.0722999999999998</v>
      </c>
      <c r="Z1683" s="20">
        <v>0.64500000000000002</v>
      </c>
      <c r="AA1683" s="20">
        <v>3.2006999999999999</v>
      </c>
      <c r="AB1683" s="20">
        <v>1.3180000000000001</v>
      </c>
    </row>
    <row r="1684" spans="1:28">
      <c r="A1684" s="2">
        <v>43236</v>
      </c>
      <c r="B1684" s="20">
        <v>1.75</v>
      </c>
      <c r="C1684" s="20">
        <v>1.6674</v>
      </c>
      <c r="D1684" s="20">
        <v>-0.72</v>
      </c>
      <c r="E1684" s="20">
        <v>1.9350000000000001</v>
      </c>
      <c r="F1684" s="20">
        <v>1.8973</v>
      </c>
      <c r="G1684" s="20">
        <v>-0.59399999999999997</v>
      </c>
      <c r="H1684" s="20">
        <v>2.3256299999999999</v>
      </c>
      <c r="I1684" s="20">
        <v>2.0794999999999999</v>
      </c>
      <c r="J1684" s="20">
        <v>-0.623</v>
      </c>
      <c r="K1684" s="20">
        <v>2.49438</v>
      </c>
      <c r="L1684" s="20">
        <v>2.2768000000000002</v>
      </c>
      <c r="M1684" s="20">
        <v>-0.63200000000000001</v>
      </c>
      <c r="N1684" s="20">
        <v>2.7614800000000002</v>
      </c>
      <c r="O1684" s="20">
        <v>2.5850999999999997</v>
      </c>
      <c r="P1684" s="20">
        <v>-0.57399999999999995</v>
      </c>
      <c r="Q1684" s="20">
        <v>7.3999999999999996E-2</v>
      </c>
      <c r="R1684" s="20">
        <v>-0.313</v>
      </c>
      <c r="S1684" s="20">
        <v>2.7618</v>
      </c>
      <c r="T1684" s="20">
        <v>-0.41699999999999998</v>
      </c>
      <c r="U1684" s="20">
        <v>2.9392</v>
      </c>
      <c r="V1684" s="20">
        <v>-0.03</v>
      </c>
      <c r="W1684" s="20">
        <v>3.0607000000000002</v>
      </c>
      <c r="X1684" s="20">
        <v>0.23300000000000001</v>
      </c>
      <c r="Y1684" s="20">
        <v>3.0964</v>
      </c>
      <c r="Z1684" s="20">
        <v>0.60599999999999998</v>
      </c>
      <c r="AA1684" s="20">
        <v>3.2172000000000001</v>
      </c>
      <c r="AB1684" s="20">
        <v>1.2909999999999999</v>
      </c>
    </row>
    <row r="1685" spans="1:28">
      <c r="A1685" s="2">
        <v>43237</v>
      </c>
      <c r="B1685" s="20">
        <v>1.75</v>
      </c>
      <c r="C1685" s="20">
        <v>1.6699000000000002</v>
      </c>
      <c r="D1685" s="20">
        <v>-0.72</v>
      </c>
      <c r="E1685" s="20">
        <v>1.9477500000000001</v>
      </c>
      <c r="F1685" s="20">
        <v>1.8997999999999999</v>
      </c>
      <c r="G1685" s="20">
        <v>-0.58499999999999996</v>
      </c>
      <c r="H1685" s="20">
        <v>2.3312499999999998</v>
      </c>
      <c r="I1685" s="20">
        <v>2.0741999999999998</v>
      </c>
      <c r="J1685" s="20">
        <v>-0.625</v>
      </c>
      <c r="K1685" s="20">
        <v>2.4993799999999999</v>
      </c>
      <c r="L1685" s="20">
        <v>2.2871000000000001</v>
      </c>
      <c r="M1685" s="20">
        <v>-0.61099999999999999</v>
      </c>
      <c r="N1685" s="20">
        <v>2.7664800000000001</v>
      </c>
      <c r="O1685" s="20">
        <v>2.5647000000000002</v>
      </c>
      <c r="P1685" s="20">
        <v>-0.56200000000000006</v>
      </c>
      <c r="Q1685" s="20">
        <v>1.2E-2</v>
      </c>
      <c r="R1685" s="20">
        <v>-0.311</v>
      </c>
      <c r="S1685" s="20">
        <v>2.7481999999999998</v>
      </c>
      <c r="T1685" s="20">
        <v>-0.39900000000000002</v>
      </c>
      <c r="U1685" s="20">
        <v>2.9359000000000002</v>
      </c>
      <c r="V1685" s="20">
        <v>-5.0000000000000001E-3</v>
      </c>
      <c r="W1685" s="20">
        <v>3.0632999999999999</v>
      </c>
      <c r="X1685" s="20">
        <v>0.26400000000000001</v>
      </c>
      <c r="Y1685" s="20">
        <v>3.1112000000000002</v>
      </c>
      <c r="Z1685" s="20">
        <v>0.64</v>
      </c>
      <c r="AA1685" s="20">
        <v>3.2462</v>
      </c>
      <c r="AB1685" s="20">
        <v>1.339</v>
      </c>
    </row>
    <row r="1686" spans="1:28">
      <c r="A1686" s="2">
        <v>43238</v>
      </c>
      <c r="B1686" s="20">
        <v>1.75</v>
      </c>
      <c r="C1686" s="20">
        <v>1.6543999999999999</v>
      </c>
      <c r="D1686" s="20">
        <v>-0.72</v>
      </c>
      <c r="E1686" s="20">
        <v>1.95275</v>
      </c>
      <c r="F1686" s="20">
        <v>1.8816000000000002</v>
      </c>
      <c r="G1686" s="20">
        <v>-0.59199999999999997</v>
      </c>
      <c r="H1686" s="20">
        <v>2.32938</v>
      </c>
      <c r="I1686" s="20">
        <v>2.0790999999999999</v>
      </c>
      <c r="J1686" s="20">
        <v>-0.627</v>
      </c>
      <c r="K1686" s="20">
        <v>2.4987500000000002</v>
      </c>
      <c r="L1686" s="20">
        <v>2.2894000000000001</v>
      </c>
      <c r="M1686" s="20">
        <v>-0.628</v>
      </c>
      <c r="N1686" s="20">
        <v>2.7648200000000003</v>
      </c>
      <c r="O1686" s="20">
        <v>2.5467</v>
      </c>
      <c r="P1686" s="20">
        <v>-0.58399999999999996</v>
      </c>
      <c r="Q1686" s="20">
        <v>8.3000000000000004E-2</v>
      </c>
      <c r="R1686" s="20">
        <v>-0.314</v>
      </c>
      <c r="S1686" s="20">
        <v>2.7126999999999999</v>
      </c>
      <c r="T1686" s="20">
        <v>-0.43</v>
      </c>
      <c r="U1686" s="20">
        <v>2.8881000000000001</v>
      </c>
      <c r="V1686" s="20">
        <v>-5.3999999999999999E-2</v>
      </c>
      <c r="W1686" s="20">
        <v>3.0104000000000002</v>
      </c>
      <c r="X1686" s="20">
        <v>0.21199999999999999</v>
      </c>
      <c r="Y1686" s="20">
        <v>3.0558999999999998</v>
      </c>
      <c r="Z1686" s="20">
        <v>0.57899999999999996</v>
      </c>
      <c r="AA1686" s="20">
        <v>3.1974</v>
      </c>
      <c r="AB1686" s="20">
        <v>1.282</v>
      </c>
    </row>
    <row r="1687" spans="1:28">
      <c r="A1687" s="2">
        <v>43241</v>
      </c>
      <c r="B1687" s="20">
        <v>1.75</v>
      </c>
      <c r="C1687" s="20">
        <v>1.6619999999999999</v>
      </c>
      <c r="D1687" s="20">
        <v>-0.72</v>
      </c>
      <c r="E1687" s="20">
        <v>1.9612500000000002</v>
      </c>
      <c r="F1687" s="20">
        <v>1.8994</v>
      </c>
      <c r="G1687" s="20">
        <v>-0.59099999999999997</v>
      </c>
      <c r="H1687" s="20">
        <v>2.33</v>
      </c>
      <c r="I1687" s="20">
        <v>2.097</v>
      </c>
      <c r="J1687" s="20">
        <v>-0.61799999999999999</v>
      </c>
      <c r="K1687" s="20">
        <v>2.4987500000000002</v>
      </c>
      <c r="L1687" s="20">
        <v>2.3129</v>
      </c>
      <c r="M1687" s="20">
        <v>-0.64800000000000002</v>
      </c>
      <c r="N1687" s="20">
        <v>2.7652299999999999</v>
      </c>
      <c r="O1687" s="20">
        <v>2.5655999999999999</v>
      </c>
      <c r="P1687" s="20">
        <v>-0.622</v>
      </c>
      <c r="Q1687" s="20">
        <v>0.251</v>
      </c>
      <c r="R1687" s="20">
        <v>-0.29399999999999998</v>
      </c>
      <c r="S1687" s="20">
        <v>2.7292999999999998</v>
      </c>
      <c r="T1687" s="20">
        <v>-0.47199999999999998</v>
      </c>
      <c r="U1687" s="20">
        <v>2.895</v>
      </c>
      <c r="V1687" s="20">
        <v>-0.106</v>
      </c>
      <c r="W1687" s="20">
        <v>3.0129999999999999</v>
      </c>
      <c r="X1687" s="20">
        <v>0.157</v>
      </c>
      <c r="Y1687" s="20">
        <v>3.0596000000000001</v>
      </c>
      <c r="Z1687" s="20">
        <v>0.52300000000000002</v>
      </c>
      <c r="AA1687" s="20">
        <v>3.2015000000000002</v>
      </c>
      <c r="AB1687" s="20">
        <v>1.228</v>
      </c>
    </row>
    <row r="1688" spans="1:28">
      <c r="A1688" s="2">
        <v>43242</v>
      </c>
      <c r="B1688" s="20">
        <v>1.75</v>
      </c>
      <c r="C1688" s="20">
        <v>1.6415999999999999</v>
      </c>
      <c r="D1688" s="20">
        <v>-0.72</v>
      </c>
      <c r="E1688" s="20">
        <v>1.9653800000000001</v>
      </c>
      <c r="F1688" s="20">
        <v>1.9203999999999999</v>
      </c>
      <c r="G1688" s="20">
        <v>-0.59299999999999997</v>
      </c>
      <c r="H1688" s="20">
        <v>2.33</v>
      </c>
      <c r="I1688" s="20">
        <v>2.1236000000000002</v>
      </c>
      <c r="J1688" s="20">
        <v>-0.623</v>
      </c>
      <c r="K1688" s="20">
        <v>2.4993799999999999</v>
      </c>
      <c r="L1688" s="20">
        <v>2.2945000000000002</v>
      </c>
      <c r="M1688" s="20">
        <v>-0.63400000000000001</v>
      </c>
      <c r="N1688" s="20">
        <v>2.7640199999999999</v>
      </c>
      <c r="O1688" s="20">
        <v>2.5680000000000001</v>
      </c>
      <c r="P1688" s="20">
        <v>-0.60399999999999998</v>
      </c>
      <c r="Q1688" s="20">
        <v>0.184</v>
      </c>
      <c r="R1688" s="20">
        <v>-0.30599999999999999</v>
      </c>
      <c r="S1688" s="20">
        <v>2.7265999999999999</v>
      </c>
      <c r="T1688" s="20">
        <v>-0.45200000000000001</v>
      </c>
      <c r="U1688" s="20">
        <v>2.8967999999999998</v>
      </c>
      <c r="V1688" s="20">
        <v>-7.9000000000000001E-2</v>
      </c>
      <c r="W1688" s="20">
        <v>3.0129999999999999</v>
      </c>
      <c r="X1688" s="20">
        <v>0.189</v>
      </c>
      <c r="Y1688" s="20">
        <v>3.0596999999999999</v>
      </c>
      <c r="Z1688" s="20">
        <v>0.56000000000000005</v>
      </c>
      <c r="AA1688" s="20">
        <v>3.2048000000000001</v>
      </c>
      <c r="AB1688" s="20">
        <v>1.2650000000000001</v>
      </c>
    </row>
    <row r="1689" spans="1:28">
      <c r="A1689" s="2">
        <v>43243</v>
      </c>
      <c r="B1689" s="20">
        <v>1.75</v>
      </c>
      <c r="C1689" s="20">
        <v>1.7513000000000001</v>
      </c>
      <c r="D1689" s="20">
        <v>-0.72</v>
      </c>
      <c r="E1689" s="20">
        <v>1.9596900000000002</v>
      </c>
      <c r="F1689" s="20">
        <v>1.905</v>
      </c>
      <c r="G1689" s="20">
        <v>-0.59599999999999997</v>
      </c>
      <c r="H1689" s="20">
        <v>2.33</v>
      </c>
      <c r="I1689" s="20">
        <v>2.0924999999999998</v>
      </c>
      <c r="J1689" s="20">
        <v>-0.61799999999999999</v>
      </c>
      <c r="K1689" s="20">
        <v>2.4975000000000001</v>
      </c>
      <c r="L1689" s="20">
        <v>2.2806000000000002</v>
      </c>
      <c r="M1689" s="20">
        <v>-0.65800000000000003</v>
      </c>
      <c r="N1689" s="20">
        <v>2.7540900000000001</v>
      </c>
      <c r="O1689" s="20">
        <v>2.5282</v>
      </c>
      <c r="P1689" s="20">
        <v>-0.57799999999999996</v>
      </c>
      <c r="Q1689" s="20">
        <v>0.27600000000000002</v>
      </c>
      <c r="R1689" s="20">
        <v>-0.29899999999999999</v>
      </c>
      <c r="S1689" s="20">
        <v>2.6633</v>
      </c>
      <c r="T1689" s="20">
        <v>-0.49</v>
      </c>
      <c r="U1689" s="20">
        <v>2.8249</v>
      </c>
      <c r="V1689" s="20">
        <v>-0.13200000000000001</v>
      </c>
      <c r="W1689" s="20">
        <v>2.9449999999999998</v>
      </c>
      <c r="X1689" s="20">
        <v>0.13700000000000001</v>
      </c>
      <c r="Y1689" s="20">
        <v>2.9935</v>
      </c>
      <c r="Z1689" s="20">
        <v>0.50700000000000001</v>
      </c>
      <c r="AA1689" s="20">
        <v>3.1516999999999999</v>
      </c>
      <c r="AB1689" s="20">
        <v>1.2290000000000001</v>
      </c>
    </row>
    <row r="1690" spans="1:28">
      <c r="A1690" s="2">
        <v>43244</v>
      </c>
      <c r="B1690">
        <v>1.75</v>
      </c>
      <c r="C1690">
        <v>1.7233000000000001</v>
      </c>
      <c r="D1690">
        <v>-0.72</v>
      </c>
      <c r="E1690">
        <v>1.96827</v>
      </c>
      <c r="F1690">
        <v>1.8921000000000001</v>
      </c>
      <c r="G1690">
        <v>-0.59199999999999997</v>
      </c>
      <c r="H1690">
        <v>2.3193799999999998</v>
      </c>
      <c r="I1690">
        <v>2.0794999999999999</v>
      </c>
      <c r="J1690">
        <v>-0.61499999999999999</v>
      </c>
      <c r="K1690">
        <v>2.4849999999999999</v>
      </c>
      <c r="L1690">
        <v>2.2605</v>
      </c>
      <c r="M1690">
        <v>-0.65500000000000003</v>
      </c>
      <c r="N1690">
        <v>2.7374200000000002</v>
      </c>
      <c r="O1690">
        <v>2.5080999999999998</v>
      </c>
      <c r="P1690">
        <v>-0.59399999999999997</v>
      </c>
      <c r="Q1690">
        <v>0.25700000000000001</v>
      </c>
      <c r="R1690">
        <v>-0.314</v>
      </c>
      <c r="S1690">
        <v>2.6496</v>
      </c>
      <c r="T1690">
        <v>-0.51</v>
      </c>
      <c r="U1690">
        <v>2.8140999999999998</v>
      </c>
      <c r="V1690">
        <v>-0.154</v>
      </c>
      <c r="W1690">
        <v>2.9325000000000001</v>
      </c>
      <c r="X1690">
        <v>0.107</v>
      </c>
      <c r="Y1690">
        <v>2.9769999999999999</v>
      </c>
      <c r="Z1690">
        <v>0.47199999999999998</v>
      </c>
      <c r="AA1690">
        <v>3.125</v>
      </c>
      <c r="AB1690">
        <v>1.181</v>
      </c>
    </row>
    <row r="1691" spans="1:28">
      <c r="A1691" s="2">
        <v>43245</v>
      </c>
      <c r="B1691">
        <v>1.75</v>
      </c>
      <c r="C1691">
        <v>1.6747000000000001</v>
      </c>
      <c r="D1691">
        <v>-0.72</v>
      </c>
      <c r="E1691">
        <v>1.97563</v>
      </c>
      <c r="F1691">
        <v>1.8891</v>
      </c>
      <c r="G1691">
        <v>-0.59499999999999997</v>
      </c>
      <c r="H1691">
        <v>2.31813</v>
      </c>
      <c r="I1691">
        <v>2.0634999999999999</v>
      </c>
      <c r="J1691">
        <v>-0.61799999999999999</v>
      </c>
      <c r="K1691">
        <v>2.4818799999999999</v>
      </c>
      <c r="L1691">
        <v>2.2469999999999999</v>
      </c>
      <c r="M1691">
        <v>-0.65400000000000003</v>
      </c>
      <c r="N1691">
        <v>2.7313700000000001</v>
      </c>
      <c r="O1691">
        <v>2.4758</v>
      </c>
      <c r="P1691">
        <v>-0.622</v>
      </c>
      <c r="Q1691">
        <v>0.46100000000000002</v>
      </c>
      <c r="R1691">
        <v>-0.186</v>
      </c>
      <c r="S1691">
        <v>2.6082000000000001</v>
      </c>
      <c r="T1691">
        <v>-0.54900000000000004</v>
      </c>
      <c r="U1691">
        <v>2.7652000000000001</v>
      </c>
      <c r="V1691">
        <v>-0.218</v>
      </c>
      <c r="W1691">
        <v>2.8849</v>
      </c>
      <c r="X1691">
        <v>4.2000000000000003E-2</v>
      </c>
      <c r="Y1691">
        <v>2.9313000000000002</v>
      </c>
      <c r="Z1691">
        <v>0.40600000000000003</v>
      </c>
      <c r="AA1691">
        <v>3.0920000000000001</v>
      </c>
      <c r="AB1691">
        <v>1.1299999999999999</v>
      </c>
    </row>
    <row r="1692" spans="1:28">
      <c r="A1692" s="2">
        <v>43248</v>
      </c>
      <c r="B1692">
        <v>1.75</v>
      </c>
      <c r="C1692">
        <v>1.6747000000000001</v>
      </c>
      <c r="D1692">
        <v>-0.72</v>
      </c>
      <c r="E1692">
        <v>1.97563</v>
      </c>
      <c r="F1692">
        <v>1.8891</v>
      </c>
      <c r="G1692">
        <v>-0.56499999999999995</v>
      </c>
      <c r="H1692">
        <v>2.31813</v>
      </c>
      <c r="I1692">
        <v>2.0634999999999999</v>
      </c>
      <c r="J1692">
        <v>-0.61599999999999999</v>
      </c>
      <c r="K1692">
        <v>2.4818799999999999</v>
      </c>
      <c r="L1692">
        <v>2.2469999999999999</v>
      </c>
      <c r="M1692">
        <v>-0.66100000000000003</v>
      </c>
      <c r="N1692">
        <v>2.7313700000000001</v>
      </c>
      <c r="O1692">
        <v>2.4758</v>
      </c>
      <c r="P1692">
        <v>-0.67100000000000004</v>
      </c>
      <c r="Q1692">
        <v>0.86799999999999999</v>
      </c>
      <c r="R1692">
        <v>-0.158</v>
      </c>
      <c r="S1692">
        <v>2.6082000000000001</v>
      </c>
      <c r="T1692">
        <v>-0.60199999999999998</v>
      </c>
      <c r="U1692">
        <v>2.7652000000000001</v>
      </c>
      <c r="V1692">
        <v>-0.28199999999999997</v>
      </c>
      <c r="W1692">
        <v>2.8849</v>
      </c>
      <c r="X1692">
        <v>-2.3E-2</v>
      </c>
      <c r="Y1692">
        <v>2.9313000000000002</v>
      </c>
      <c r="Z1692">
        <v>0.34399999999999997</v>
      </c>
      <c r="AA1692">
        <v>3.0920000000000001</v>
      </c>
      <c r="AB1692">
        <v>1.0580000000000001</v>
      </c>
    </row>
    <row r="1693" spans="1:28">
      <c r="A1693" s="2">
        <v>43249</v>
      </c>
      <c r="B1693">
        <v>1.75</v>
      </c>
      <c r="C1693">
        <v>1.6848000000000001</v>
      </c>
      <c r="D1693">
        <v>-0.72</v>
      </c>
      <c r="E1693">
        <v>1.98031</v>
      </c>
      <c r="F1693">
        <v>1.8736999999999999</v>
      </c>
      <c r="G1693">
        <v>-0.61499999999999999</v>
      </c>
      <c r="H1693">
        <v>2.3071899999999999</v>
      </c>
      <c r="I1693">
        <v>2.0221</v>
      </c>
      <c r="J1693">
        <v>-0.61799999999999999</v>
      </c>
      <c r="K1693">
        <v>2.4699999999999998</v>
      </c>
      <c r="L1693">
        <v>2.1631</v>
      </c>
      <c r="M1693">
        <v>-0.71199999999999997</v>
      </c>
      <c r="N1693">
        <v>2.7075</v>
      </c>
      <c r="O1693">
        <v>2.3191000000000002</v>
      </c>
      <c r="P1693">
        <v>-0.67100000000000004</v>
      </c>
      <c r="Q1693">
        <v>2.702</v>
      </c>
      <c r="R1693">
        <v>-8.1000000000000003E-2</v>
      </c>
      <c r="S1693">
        <v>2.4321000000000002</v>
      </c>
      <c r="T1693">
        <v>-0.70499999999999996</v>
      </c>
      <c r="U1693">
        <v>2.5840999999999998</v>
      </c>
      <c r="V1693">
        <v>-0.38600000000000001</v>
      </c>
      <c r="W1693">
        <v>2.7147000000000001</v>
      </c>
      <c r="X1693">
        <v>-0.11600000000000001</v>
      </c>
      <c r="Y1693">
        <v>2.7810000000000001</v>
      </c>
      <c r="Z1693">
        <v>0.26</v>
      </c>
      <c r="AA1693">
        <v>2.9744999999999999</v>
      </c>
      <c r="AB1693">
        <v>1.004</v>
      </c>
    </row>
    <row r="1694" spans="1:28">
      <c r="A1694" s="2">
        <v>43250</v>
      </c>
      <c r="B1694">
        <v>1.75</v>
      </c>
      <c r="C1694">
        <v>1.7488000000000001</v>
      </c>
      <c r="D1694">
        <v>-0.72</v>
      </c>
      <c r="E1694">
        <v>1.9824600000000001</v>
      </c>
      <c r="F1694">
        <v>1.9127000000000001</v>
      </c>
      <c r="G1694">
        <v>-0.60899999999999999</v>
      </c>
      <c r="H1694">
        <v>2.3003100000000001</v>
      </c>
      <c r="I1694">
        <v>2.0691999999999999</v>
      </c>
      <c r="J1694">
        <v>-0.627</v>
      </c>
      <c r="K1694">
        <v>2.4668800000000002</v>
      </c>
      <c r="L1694">
        <v>2.2048999999999999</v>
      </c>
      <c r="M1694">
        <v>-0.63600000000000001</v>
      </c>
      <c r="N1694">
        <v>2.7</v>
      </c>
      <c r="O1694">
        <v>2.4115000000000002</v>
      </c>
      <c r="P1694">
        <v>-0.65400000000000003</v>
      </c>
      <c r="Q1694">
        <v>1.595</v>
      </c>
      <c r="R1694">
        <v>-2.1000000000000001E-2</v>
      </c>
      <c r="S1694">
        <v>2.5310000000000001</v>
      </c>
      <c r="T1694">
        <v>-0.57999999999999996</v>
      </c>
      <c r="U1694">
        <v>2.6810999999999998</v>
      </c>
      <c r="V1694">
        <v>-0.25800000000000001</v>
      </c>
      <c r="W1694">
        <v>2.8007999999999997</v>
      </c>
      <c r="X1694">
        <v>1E-3</v>
      </c>
      <c r="Y1694">
        <v>2.855</v>
      </c>
      <c r="Z1694">
        <v>0.372</v>
      </c>
      <c r="AA1694">
        <v>3.0268999999999999</v>
      </c>
      <c r="AB1694">
        <v>1.087</v>
      </c>
    </row>
    <row r="1695" spans="1:28">
      <c r="A1695" s="2">
        <v>43251</v>
      </c>
      <c r="B1695">
        <v>1.75</v>
      </c>
      <c r="C1695">
        <v>1.736</v>
      </c>
      <c r="D1695">
        <v>-0.72</v>
      </c>
      <c r="E1695">
        <v>2.0007000000000001</v>
      </c>
      <c r="F1695">
        <v>1.8946000000000001</v>
      </c>
      <c r="G1695">
        <v>-0.58899999999999997</v>
      </c>
      <c r="H1695">
        <v>2.32125</v>
      </c>
      <c r="I1695">
        <v>2.0768</v>
      </c>
      <c r="J1695">
        <v>-0.626</v>
      </c>
      <c r="K1695">
        <v>2.4737499999999999</v>
      </c>
      <c r="L1695">
        <v>2.2231000000000001</v>
      </c>
      <c r="M1695">
        <v>-0.64800000000000002</v>
      </c>
      <c r="N1695">
        <v>2.7181299999999999</v>
      </c>
      <c r="O1695">
        <v>2.4274</v>
      </c>
      <c r="P1695">
        <v>-0.65600000000000003</v>
      </c>
      <c r="Q1695">
        <v>0.99099999999999999</v>
      </c>
      <c r="R1695">
        <v>-8.4000000000000005E-2</v>
      </c>
      <c r="S1695">
        <v>2.5502000000000002</v>
      </c>
      <c r="T1695">
        <v>-0.59</v>
      </c>
      <c r="U1695">
        <v>2.6962000000000002</v>
      </c>
      <c r="V1695">
        <v>-0.27</v>
      </c>
      <c r="W1695">
        <v>2.8056999999999999</v>
      </c>
      <c r="X1695">
        <v>-2.3E-2</v>
      </c>
      <c r="Y1695">
        <v>2.8586</v>
      </c>
      <c r="Z1695">
        <v>0.34100000000000003</v>
      </c>
      <c r="AA1695">
        <v>3.0253000000000001</v>
      </c>
      <c r="AB1695">
        <v>1.034</v>
      </c>
    </row>
    <row r="1696" spans="1:28">
      <c r="A1696" s="2">
        <v>43252</v>
      </c>
      <c r="B1696">
        <v>1.75</v>
      </c>
      <c r="C1696">
        <v>1.7204999999999999</v>
      </c>
      <c r="D1696">
        <v>-0.72</v>
      </c>
      <c r="E1696">
        <v>2.00468</v>
      </c>
      <c r="F1696">
        <v>1.9045999999999998</v>
      </c>
      <c r="G1696">
        <v>-0.57699999999999996</v>
      </c>
      <c r="H1696">
        <v>2.3178100000000001</v>
      </c>
      <c r="I1696">
        <v>2.0868000000000002</v>
      </c>
      <c r="J1696">
        <v>-0.624</v>
      </c>
      <c r="K1696">
        <v>2.47438</v>
      </c>
      <c r="L1696">
        <v>2.2568000000000001</v>
      </c>
      <c r="M1696">
        <v>-0.63700000000000001</v>
      </c>
      <c r="N1696">
        <v>2.7241300000000002</v>
      </c>
      <c r="O1696">
        <v>2.4716</v>
      </c>
      <c r="P1696">
        <v>-0.629</v>
      </c>
      <c r="Q1696">
        <v>1.0089999999999999</v>
      </c>
      <c r="R1696">
        <v>-0.17599999999999999</v>
      </c>
      <c r="S1696">
        <v>2.5998000000000001</v>
      </c>
      <c r="T1696">
        <v>-0.54800000000000004</v>
      </c>
      <c r="U1696">
        <v>2.7483</v>
      </c>
      <c r="V1696">
        <v>-0.223</v>
      </c>
      <c r="W1696">
        <v>2.8576000000000001</v>
      </c>
      <c r="X1696">
        <v>2.1999999999999999E-2</v>
      </c>
      <c r="Y1696">
        <v>2.9022000000000001</v>
      </c>
      <c r="Z1696">
        <v>0.38600000000000001</v>
      </c>
      <c r="AA1696">
        <v>3.0506000000000002</v>
      </c>
      <c r="AB1696">
        <v>1.081</v>
      </c>
    </row>
    <row r="1697" spans="1:28">
      <c r="A1697" s="2">
        <v>43255</v>
      </c>
      <c r="B1697">
        <v>1.75</v>
      </c>
      <c r="C1697">
        <v>1.7406999999999999</v>
      </c>
      <c r="D1697">
        <v>-0.72</v>
      </c>
      <c r="E1697">
        <v>2.0129700000000001</v>
      </c>
      <c r="F1697">
        <v>1.9018999999999999</v>
      </c>
      <c r="G1697">
        <v>-0.58599999999999997</v>
      </c>
      <c r="H1697">
        <v>2.3138100000000001</v>
      </c>
      <c r="I1697">
        <v>2.0945</v>
      </c>
      <c r="J1697">
        <v>-0.61699999999999999</v>
      </c>
      <c r="K1697">
        <v>2.484</v>
      </c>
      <c r="L1697">
        <v>2.2803</v>
      </c>
      <c r="M1697">
        <v>-0.63300000000000001</v>
      </c>
      <c r="N1697">
        <v>2.74011</v>
      </c>
      <c r="O1697">
        <v>2.5160999999999998</v>
      </c>
      <c r="P1697">
        <v>-0.622</v>
      </c>
      <c r="Q1697">
        <v>0.70899999999999996</v>
      </c>
      <c r="R1697">
        <v>-0.27300000000000002</v>
      </c>
      <c r="S1697">
        <v>2.6497000000000002</v>
      </c>
      <c r="T1697">
        <v>-0.53900000000000003</v>
      </c>
      <c r="U1697">
        <v>2.7938999999999998</v>
      </c>
      <c r="V1697">
        <v>-0.20399999999999999</v>
      </c>
      <c r="W1697">
        <v>2.8997999999999999</v>
      </c>
      <c r="X1697">
        <v>4.2999999999999997E-2</v>
      </c>
      <c r="Y1697">
        <v>2.9424000000000001</v>
      </c>
      <c r="Z1697">
        <v>0.41799999999999998</v>
      </c>
      <c r="AA1697">
        <v>3.0848</v>
      </c>
      <c r="AB1697">
        <v>1.113</v>
      </c>
    </row>
    <row r="1698" spans="1:28">
      <c r="A1698" s="2">
        <v>43256</v>
      </c>
      <c r="B1698">
        <v>1.75</v>
      </c>
      <c r="C1698">
        <v>1.7559</v>
      </c>
      <c r="D1698">
        <v>-0.72</v>
      </c>
      <c r="E1698">
        <v>2.02454</v>
      </c>
      <c r="F1698">
        <v>1.9332</v>
      </c>
      <c r="G1698">
        <v>-0.59899999999999998</v>
      </c>
      <c r="H1698">
        <v>2.3191899999999999</v>
      </c>
      <c r="I1698">
        <v>2.1158000000000001</v>
      </c>
      <c r="J1698">
        <v>-0.61799999999999999</v>
      </c>
      <c r="K1698">
        <v>2.4796300000000002</v>
      </c>
      <c r="L1698">
        <v>2.2801999999999998</v>
      </c>
      <c r="M1698">
        <v>-0.66100000000000003</v>
      </c>
      <c r="N1698">
        <v>2.73888</v>
      </c>
      <c r="O1698">
        <v>2.4918</v>
      </c>
      <c r="P1698">
        <v>-0.65100000000000002</v>
      </c>
      <c r="Q1698">
        <v>0.97399999999999998</v>
      </c>
      <c r="R1698">
        <v>-0.27500000000000002</v>
      </c>
      <c r="S1698">
        <v>2.6191</v>
      </c>
      <c r="T1698">
        <v>-0.57699999999999996</v>
      </c>
      <c r="U1698">
        <v>2.7685</v>
      </c>
      <c r="V1698">
        <v>-0.252</v>
      </c>
      <c r="W1698">
        <v>2.8773999999999997</v>
      </c>
      <c r="X1698">
        <v>-5.0000000000000001E-3</v>
      </c>
      <c r="Y1698">
        <v>2.9276999999999997</v>
      </c>
      <c r="Z1698">
        <v>0.36899999999999999</v>
      </c>
      <c r="AA1698">
        <v>3.0840000000000001</v>
      </c>
      <c r="AB1698">
        <v>1.0900000000000001</v>
      </c>
    </row>
    <row r="1699" spans="1:28">
      <c r="A1699" s="2">
        <v>43257</v>
      </c>
      <c r="B1699">
        <v>1.75</v>
      </c>
      <c r="C1699">
        <v>1.7970999999999999</v>
      </c>
      <c r="D1699">
        <v>-0.72</v>
      </c>
      <c r="E1699">
        <v>2.0296099999999999</v>
      </c>
      <c r="F1699">
        <v>1.9331</v>
      </c>
      <c r="G1699">
        <v>-0.58699999999999997</v>
      </c>
      <c r="H1699">
        <v>2.3208799999999998</v>
      </c>
      <c r="I1699">
        <v>2.1183999999999998</v>
      </c>
      <c r="J1699">
        <v>-0.621</v>
      </c>
      <c r="K1699">
        <v>2.4837500000000001</v>
      </c>
      <c r="L1699">
        <v>2.2957999999999998</v>
      </c>
      <c r="M1699">
        <v>-0.64300000000000002</v>
      </c>
      <c r="N1699">
        <v>2.7408799999999998</v>
      </c>
      <c r="O1699">
        <v>2.5160999999999998</v>
      </c>
      <c r="P1699">
        <v>-0.6</v>
      </c>
      <c r="Q1699">
        <v>1.3220000000000001</v>
      </c>
      <c r="R1699">
        <v>-0.255</v>
      </c>
      <c r="S1699">
        <v>2.6497000000000002</v>
      </c>
      <c r="T1699">
        <v>-0.50800000000000001</v>
      </c>
      <c r="U1699">
        <v>2.8090999999999999</v>
      </c>
      <c r="V1699">
        <v>-0.16300000000000001</v>
      </c>
      <c r="W1699">
        <v>2.9222999999999999</v>
      </c>
      <c r="X1699">
        <v>8.8999999999999996E-2</v>
      </c>
      <c r="Y1699">
        <v>2.9717000000000002</v>
      </c>
      <c r="Z1699">
        <v>0.46500000000000002</v>
      </c>
      <c r="AA1699">
        <v>3.1217000000000001</v>
      </c>
      <c r="AB1699">
        <v>1.1459999999999999</v>
      </c>
    </row>
    <row r="1700" spans="1:28">
      <c r="A1700" s="2">
        <v>43258</v>
      </c>
      <c r="B1700">
        <v>1.75</v>
      </c>
      <c r="C1700">
        <v>1.7690000000000001</v>
      </c>
      <c r="D1700">
        <v>-0.72</v>
      </c>
      <c r="E1700">
        <v>2.0463800000000001</v>
      </c>
      <c r="F1700">
        <v>1.9201999999999999</v>
      </c>
      <c r="G1700">
        <v>-0.60899999999999999</v>
      </c>
      <c r="H1700">
        <v>2.3271299999999999</v>
      </c>
      <c r="I1700">
        <v>2.1105</v>
      </c>
      <c r="J1700">
        <v>-0.621</v>
      </c>
      <c r="K1700">
        <v>2.4918800000000001</v>
      </c>
      <c r="L1700">
        <v>2.2879</v>
      </c>
      <c r="M1700">
        <v>-0.63700000000000001</v>
      </c>
      <c r="N1700">
        <v>2.7537500000000001</v>
      </c>
      <c r="O1700">
        <v>2.4876</v>
      </c>
      <c r="P1700">
        <v>-0.61099999999999999</v>
      </c>
      <c r="Q1700">
        <v>1.58</v>
      </c>
      <c r="R1700">
        <v>-0.253</v>
      </c>
      <c r="S1700">
        <v>2.6162999999999998</v>
      </c>
      <c r="T1700">
        <v>-0.51800000000000002</v>
      </c>
      <c r="U1700">
        <v>2.7633999999999999</v>
      </c>
      <c r="V1700">
        <v>-0.151</v>
      </c>
      <c r="W1700">
        <v>2.8723999999999998</v>
      </c>
      <c r="X1700">
        <v>0.104</v>
      </c>
      <c r="Y1700">
        <v>2.9203999999999999</v>
      </c>
      <c r="Z1700">
        <v>0.48399999999999999</v>
      </c>
      <c r="AA1700">
        <v>3.0680000000000001</v>
      </c>
      <c r="AB1700">
        <v>1.169</v>
      </c>
    </row>
    <row r="1701" spans="1:28">
      <c r="A1701" s="2">
        <v>43259</v>
      </c>
      <c r="B1701">
        <v>1.75</v>
      </c>
      <c r="C1701">
        <v>1.7610999999999999</v>
      </c>
      <c r="D1701">
        <v>-0.72</v>
      </c>
      <c r="E1701">
        <v>2.04617</v>
      </c>
      <c r="F1701">
        <v>1.9071</v>
      </c>
      <c r="G1701">
        <v>-0.59599999999999997</v>
      </c>
      <c r="H1701">
        <v>2.3263099999999999</v>
      </c>
      <c r="I1701">
        <v>2.1023000000000001</v>
      </c>
      <c r="J1701">
        <v>-0.61799999999999999</v>
      </c>
      <c r="K1701">
        <v>2.48875</v>
      </c>
      <c r="L1701">
        <v>2.2823000000000002</v>
      </c>
      <c r="M1701">
        <v>-0.67600000000000005</v>
      </c>
      <c r="N1701">
        <v>2.7402500000000001</v>
      </c>
      <c r="O1701">
        <v>2.4977</v>
      </c>
      <c r="P1701">
        <v>-0.65100000000000002</v>
      </c>
      <c r="Q1701">
        <v>1.673</v>
      </c>
      <c r="R1701">
        <v>-0.247</v>
      </c>
      <c r="S1701">
        <v>2.633</v>
      </c>
      <c r="T1701">
        <v>-0.55300000000000005</v>
      </c>
      <c r="U1701">
        <v>2.7838000000000003</v>
      </c>
      <c r="V1701">
        <v>-0.19600000000000001</v>
      </c>
      <c r="W1701">
        <v>2.8973</v>
      </c>
      <c r="X1701">
        <v>6.0999999999999999E-2</v>
      </c>
      <c r="Y1701">
        <v>2.9460999999999999</v>
      </c>
      <c r="Z1701">
        <v>0.44900000000000001</v>
      </c>
      <c r="AA1701">
        <v>3.0895999999999999</v>
      </c>
      <c r="AB1701">
        <v>1.137</v>
      </c>
    </row>
    <row r="1702" spans="1:28">
      <c r="A1702" s="2">
        <v>43262</v>
      </c>
      <c r="B1702">
        <v>1.75</v>
      </c>
      <c r="C1702">
        <v>1.7915000000000001</v>
      </c>
      <c r="D1702">
        <v>-0.72</v>
      </c>
      <c r="E1702">
        <v>2.04738</v>
      </c>
      <c r="F1702">
        <v>1.8968</v>
      </c>
      <c r="G1702">
        <v>-0.58899999999999997</v>
      </c>
      <c r="H1702">
        <v>2.33263</v>
      </c>
      <c r="I1702">
        <v>2.0815000000000001</v>
      </c>
      <c r="J1702">
        <v>-0.61499999999999999</v>
      </c>
      <c r="K1702">
        <v>2.4931299999999998</v>
      </c>
      <c r="L1702">
        <v>2.2978999999999998</v>
      </c>
      <c r="M1702">
        <v>-0.64400000000000002</v>
      </c>
      <c r="N1702">
        <v>2.7579400000000001</v>
      </c>
      <c r="O1702">
        <v>2.5202</v>
      </c>
      <c r="P1702">
        <v>-0.60199999999999998</v>
      </c>
      <c r="Q1702">
        <v>1.054</v>
      </c>
      <c r="R1702">
        <v>-0.28399999999999997</v>
      </c>
      <c r="S1702">
        <v>2.6524999999999999</v>
      </c>
      <c r="T1702">
        <v>-0.502</v>
      </c>
      <c r="U1702">
        <v>2.7957000000000001</v>
      </c>
      <c r="V1702">
        <v>-0.14399999999999999</v>
      </c>
      <c r="W1702">
        <v>2.9022999999999999</v>
      </c>
      <c r="X1702">
        <v>0.111</v>
      </c>
      <c r="Y1702">
        <v>2.9516</v>
      </c>
      <c r="Z1702">
        <v>0.49299999999999999</v>
      </c>
      <c r="AA1702">
        <v>3.0935999999999999</v>
      </c>
      <c r="AB1702">
        <v>1.1870000000000001</v>
      </c>
    </row>
    <row r="1703" spans="1:28">
      <c r="A1703" s="2">
        <v>43263</v>
      </c>
      <c r="B1703">
        <v>1.75</v>
      </c>
      <c r="C1703">
        <v>1.7888999999999999</v>
      </c>
      <c r="D1703">
        <v>-0.72</v>
      </c>
      <c r="E1703">
        <v>2.0572499999999998</v>
      </c>
      <c r="F1703">
        <v>1.9153</v>
      </c>
      <c r="G1703">
        <v>-0.6</v>
      </c>
      <c r="H1703">
        <v>2.3356300000000001</v>
      </c>
      <c r="I1703">
        <v>2.0846999999999998</v>
      </c>
      <c r="J1703">
        <v>-0.60399999999999998</v>
      </c>
      <c r="K1703">
        <v>2.4987500000000002</v>
      </c>
      <c r="L1703">
        <v>2.3083</v>
      </c>
      <c r="M1703">
        <v>-0.64100000000000001</v>
      </c>
      <c r="N1703">
        <v>2.7646899999999999</v>
      </c>
      <c r="O1703">
        <v>2.5387</v>
      </c>
      <c r="P1703">
        <v>-0.58899999999999997</v>
      </c>
      <c r="Q1703">
        <v>0.94799999999999995</v>
      </c>
      <c r="R1703">
        <v>-0.16800000000000001</v>
      </c>
      <c r="S1703">
        <v>2.6714000000000002</v>
      </c>
      <c r="T1703">
        <v>-0.49</v>
      </c>
      <c r="U1703">
        <v>2.8092999999999999</v>
      </c>
      <c r="V1703">
        <v>-0.13800000000000001</v>
      </c>
      <c r="W1703">
        <v>2.9123000000000001</v>
      </c>
      <c r="X1703">
        <v>0.113</v>
      </c>
      <c r="Y1703">
        <v>2.9607999999999999</v>
      </c>
      <c r="Z1703">
        <v>0.49099999999999999</v>
      </c>
      <c r="AA1703">
        <v>3.0935000000000001</v>
      </c>
      <c r="AB1703">
        <v>1.181</v>
      </c>
    </row>
    <row r="1704" spans="1:28">
      <c r="A1704" s="2">
        <v>43264</v>
      </c>
      <c r="B1704">
        <v>2</v>
      </c>
      <c r="C1704">
        <v>1.8047</v>
      </c>
      <c r="D1704">
        <v>-0.72</v>
      </c>
      <c r="E1704">
        <v>2.0732499999999998</v>
      </c>
      <c r="F1704">
        <v>1.9203000000000001</v>
      </c>
      <c r="G1704">
        <v>-0.60799999999999998</v>
      </c>
      <c r="H1704">
        <v>2.34063</v>
      </c>
      <c r="I1704">
        <v>2.0743999999999998</v>
      </c>
      <c r="J1704">
        <v>-0.61799999999999999</v>
      </c>
      <c r="K1704">
        <v>2.50013</v>
      </c>
      <c r="L1704">
        <v>2.3159999999999998</v>
      </c>
      <c r="M1704">
        <v>-0.64400000000000002</v>
      </c>
      <c r="N1704">
        <v>2.76688</v>
      </c>
      <c r="O1704">
        <v>2.5674999999999999</v>
      </c>
      <c r="P1704">
        <v>-0.58699999999999997</v>
      </c>
      <c r="Q1704">
        <v>0.88800000000000001</v>
      </c>
      <c r="R1704">
        <v>-0.17699999999999999</v>
      </c>
      <c r="S1704">
        <v>2.6987000000000001</v>
      </c>
      <c r="T1704">
        <v>-0.49</v>
      </c>
      <c r="U1704">
        <v>2.8296999999999999</v>
      </c>
      <c r="V1704">
        <v>-0.14699999999999999</v>
      </c>
      <c r="W1704">
        <v>2.9272999999999998</v>
      </c>
      <c r="X1704">
        <v>0.105</v>
      </c>
      <c r="Y1704">
        <v>2.9662999999999999</v>
      </c>
      <c r="Z1704">
        <v>0.48199999999999998</v>
      </c>
      <c r="AA1704">
        <v>3.0863</v>
      </c>
      <c r="AB1704">
        <v>1.1779999999999999</v>
      </c>
    </row>
    <row r="1705" spans="1:28">
      <c r="A1705" s="2">
        <v>43265</v>
      </c>
      <c r="B1705">
        <v>2</v>
      </c>
      <c r="C1705">
        <v>1.7843</v>
      </c>
      <c r="D1705">
        <v>-0.72</v>
      </c>
      <c r="E1705">
        <v>2.0850599999999999</v>
      </c>
      <c r="F1705">
        <v>1.9228000000000001</v>
      </c>
      <c r="G1705">
        <v>-0.60499999999999998</v>
      </c>
      <c r="H1705">
        <v>2.3346900000000002</v>
      </c>
      <c r="I1705">
        <v>2.0560999999999998</v>
      </c>
      <c r="J1705">
        <v>-0.60799999999999998</v>
      </c>
      <c r="K1705">
        <v>2.5028800000000002</v>
      </c>
      <c r="L1705">
        <v>2.3081</v>
      </c>
      <c r="M1705">
        <v>-0.65800000000000003</v>
      </c>
      <c r="N1705">
        <v>2.7718799999999999</v>
      </c>
      <c r="O1705">
        <v>2.5634999999999999</v>
      </c>
      <c r="P1705">
        <v>-0.624</v>
      </c>
      <c r="Q1705">
        <v>0.753</v>
      </c>
      <c r="R1705">
        <v>-0.20799999999999999</v>
      </c>
      <c r="S1705">
        <v>2.6877</v>
      </c>
      <c r="T1705">
        <v>-0.53800000000000003</v>
      </c>
      <c r="U1705">
        <v>2.8058999999999998</v>
      </c>
      <c r="V1705">
        <v>-0.21199999999999999</v>
      </c>
      <c r="W1705">
        <v>2.8997999999999999</v>
      </c>
      <c r="X1705">
        <v>4.2999999999999997E-2</v>
      </c>
      <c r="Y1705">
        <v>2.9351000000000003</v>
      </c>
      <c r="Z1705">
        <v>0.42599999999999999</v>
      </c>
      <c r="AA1705">
        <v>3.0545</v>
      </c>
      <c r="AB1705">
        <v>1.171</v>
      </c>
    </row>
    <row r="1706" spans="1:28">
      <c r="A1706" s="2">
        <v>43266</v>
      </c>
      <c r="B1706">
        <v>2</v>
      </c>
      <c r="C1706">
        <v>1.7991999999999999</v>
      </c>
      <c r="D1706">
        <v>-0.72</v>
      </c>
      <c r="E1706">
        <v>2.08494</v>
      </c>
      <c r="F1706">
        <v>1.9174</v>
      </c>
      <c r="G1706">
        <v>-0.55000000000000004</v>
      </c>
      <c r="H1706">
        <v>2.3259400000000001</v>
      </c>
      <c r="I1706">
        <v>2.0583999999999998</v>
      </c>
      <c r="J1706">
        <v>-0.61799999999999999</v>
      </c>
      <c r="K1706">
        <v>2.5037500000000001</v>
      </c>
      <c r="L1706">
        <v>2.3025000000000002</v>
      </c>
      <c r="M1706">
        <v>-0.65400000000000003</v>
      </c>
      <c r="N1706">
        <v>2.7721900000000002</v>
      </c>
      <c r="O1706">
        <v>2.5470999999999999</v>
      </c>
      <c r="P1706">
        <v>-0.61799999999999999</v>
      </c>
      <c r="Q1706">
        <v>0.626</v>
      </c>
      <c r="R1706">
        <v>-0.248</v>
      </c>
      <c r="S1706">
        <v>2.6741999999999999</v>
      </c>
      <c r="T1706">
        <v>-0.53700000000000003</v>
      </c>
      <c r="U1706">
        <v>2.7974000000000001</v>
      </c>
      <c r="V1706">
        <v>-0.22800000000000001</v>
      </c>
      <c r="W1706">
        <v>2.8872999999999998</v>
      </c>
      <c r="X1706">
        <v>2.5000000000000001E-2</v>
      </c>
      <c r="Y1706">
        <v>2.9205000000000001</v>
      </c>
      <c r="Z1706">
        <v>0.40300000000000002</v>
      </c>
      <c r="AA1706">
        <v>3.0465</v>
      </c>
      <c r="AB1706">
        <v>1.167</v>
      </c>
    </row>
    <row r="1707" spans="1:28">
      <c r="A1707" s="2">
        <v>43269</v>
      </c>
      <c r="B1707">
        <v>2</v>
      </c>
      <c r="C1707">
        <v>1.8068</v>
      </c>
      <c r="D1707">
        <v>-0.72</v>
      </c>
      <c r="E1707">
        <v>2.0837500000000002</v>
      </c>
      <c r="F1707">
        <v>1.9198</v>
      </c>
      <c r="G1707">
        <v>-0.59</v>
      </c>
      <c r="H1707">
        <v>2.3246899999999999</v>
      </c>
      <c r="I1707">
        <v>2.0867</v>
      </c>
      <c r="J1707">
        <v>-0.61899999999999999</v>
      </c>
      <c r="K1707">
        <v>2.49688</v>
      </c>
      <c r="L1707">
        <v>2.3180999999999998</v>
      </c>
      <c r="M1707">
        <v>-0.65600000000000003</v>
      </c>
      <c r="N1707">
        <v>2.7718799999999999</v>
      </c>
      <c r="O1707">
        <v>2.5491999999999999</v>
      </c>
      <c r="P1707">
        <v>-0.61599999999999999</v>
      </c>
      <c r="Q1707">
        <v>0.503</v>
      </c>
      <c r="R1707">
        <v>-0.27400000000000002</v>
      </c>
      <c r="S1707">
        <v>2.6686999999999999</v>
      </c>
      <c r="T1707">
        <v>-0.53900000000000003</v>
      </c>
      <c r="U1707">
        <v>2.7906</v>
      </c>
      <c r="V1707">
        <v>-0.23400000000000001</v>
      </c>
      <c r="W1707">
        <v>2.8797999999999999</v>
      </c>
      <c r="X1707">
        <v>1.9E-2</v>
      </c>
      <c r="Y1707">
        <v>2.9169</v>
      </c>
      <c r="Z1707">
        <v>0.39800000000000002</v>
      </c>
      <c r="AA1707">
        <v>3.0489000000000002</v>
      </c>
      <c r="AB1707">
        <v>1.181</v>
      </c>
    </row>
    <row r="1708" spans="1:28">
      <c r="A1708" s="2">
        <v>43270</v>
      </c>
      <c r="B1708">
        <v>2</v>
      </c>
      <c r="C1708">
        <v>1.8143</v>
      </c>
      <c r="D1708">
        <v>-0.72</v>
      </c>
      <c r="E1708">
        <v>2.0878800000000002</v>
      </c>
      <c r="F1708">
        <v>1.923</v>
      </c>
      <c r="G1708">
        <v>-0.57499999999999996</v>
      </c>
      <c r="H1708">
        <v>2.3302499999999999</v>
      </c>
      <c r="I1708">
        <v>2.1208999999999998</v>
      </c>
      <c r="J1708">
        <v>-0.61699999999999999</v>
      </c>
      <c r="K1708">
        <v>2.4950000000000001</v>
      </c>
      <c r="L1708">
        <v>2.3102</v>
      </c>
      <c r="M1708">
        <v>-0.64700000000000002</v>
      </c>
      <c r="N1708">
        <v>2.7625000000000002</v>
      </c>
      <c r="O1708">
        <v>2.5451999999999999</v>
      </c>
      <c r="P1708">
        <v>-0.622</v>
      </c>
      <c r="Q1708">
        <v>0.57299999999999995</v>
      </c>
      <c r="R1708">
        <v>-0.28399999999999997</v>
      </c>
      <c r="S1708">
        <v>2.6496</v>
      </c>
      <c r="T1708">
        <v>-0.55400000000000005</v>
      </c>
      <c r="U1708">
        <v>2.7702</v>
      </c>
      <c r="V1708">
        <v>-0.25800000000000001</v>
      </c>
      <c r="W1708">
        <v>2.8574000000000002</v>
      </c>
      <c r="X1708">
        <v>-8.0000000000000002E-3</v>
      </c>
      <c r="Y1708">
        <v>2.8967000000000001</v>
      </c>
      <c r="Z1708">
        <v>0.373</v>
      </c>
      <c r="AA1708">
        <v>3.0323000000000002</v>
      </c>
      <c r="AB1708">
        <v>1.1379999999999999</v>
      </c>
    </row>
    <row r="1709" spans="1:28">
      <c r="A1709" s="2">
        <v>43271</v>
      </c>
      <c r="B1709">
        <v>2</v>
      </c>
      <c r="C1709">
        <v>1.8376999999999999</v>
      </c>
      <c r="D1709">
        <v>-0.72</v>
      </c>
      <c r="E1709">
        <v>2.0836299999999999</v>
      </c>
      <c r="F1709">
        <v>1.9229000000000001</v>
      </c>
      <c r="G1709">
        <v>-0.59399999999999997</v>
      </c>
      <c r="H1709">
        <v>2.33188</v>
      </c>
      <c r="I1709">
        <v>2.1183999999999998</v>
      </c>
      <c r="J1709">
        <v>-0.61799999999999999</v>
      </c>
      <c r="K1709">
        <v>2.50088</v>
      </c>
      <c r="L1709">
        <v>2.3445</v>
      </c>
      <c r="M1709">
        <v>-0.64500000000000002</v>
      </c>
      <c r="N1709">
        <v>2.7725</v>
      </c>
      <c r="O1709">
        <v>2.5659000000000001</v>
      </c>
      <c r="P1709">
        <v>-0.63500000000000001</v>
      </c>
      <c r="Q1709">
        <v>0.56399999999999995</v>
      </c>
      <c r="R1709">
        <v>-0.28499999999999998</v>
      </c>
      <c r="S1709">
        <v>2.677</v>
      </c>
      <c r="T1709">
        <v>-0.56200000000000006</v>
      </c>
      <c r="U1709">
        <v>2.8077000000000001</v>
      </c>
      <c r="V1709">
        <v>-0.26100000000000001</v>
      </c>
      <c r="W1709">
        <v>2.8973</v>
      </c>
      <c r="X1709">
        <v>-8.9999999999999993E-3</v>
      </c>
      <c r="Y1709">
        <v>2.9388999999999998</v>
      </c>
      <c r="Z1709">
        <v>0.377</v>
      </c>
      <c r="AA1709">
        <v>3.0775000000000001</v>
      </c>
      <c r="AB1709">
        <v>1.151</v>
      </c>
    </row>
    <row r="1710" spans="1:28">
      <c r="A1710" s="2">
        <v>43272</v>
      </c>
      <c r="B1710">
        <v>2</v>
      </c>
      <c r="C1710">
        <v>1.8427</v>
      </c>
      <c r="D1710">
        <v>-0.72</v>
      </c>
      <c r="E1710">
        <v>2.0911300000000002</v>
      </c>
      <c r="F1710">
        <v>1.9278999999999999</v>
      </c>
      <c r="G1710">
        <v>-0.59</v>
      </c>
      <c r="H1710">
        <v>2.3350599999999999</v>
      </c>
      <c r="I1710">
        <v>2.1027</v>
      </c>
      <c r="J1710">
        <v>-0.62</v>
      </c>
      <c r="K1710">
        <v>2.5043800000000003</v>
      </c>
      <c r="L1710">
        <v>2.3208000000000002</v>
      </c>
      <c r="M1710">
        <v>-0.66600000000000004</v>
      </c>
      <c r="N1710">
        <v>2.7703100000000003</v>
      </c>
      <c r="O1710">
        <v>2.5369000000000002</v>
      </c>
      <c r="P1710">
        <v>-0.66700000000000004</v>
      </c>
      <c r="Q1710">
        <v>0.83299999999999996</v>
      </c>
      <c r="R1710">
        <v>-0.21099999999999999</v>
      </c>
      <c r="S1710">
        <v>2.6440999999999999</v>
      </c>
      <c r="T1710">
        <v>-0.59599999999999997</v>
      </c>
      <c r="U1710">
        <v>2.7667999999999999</v>
      </c>
      <c r="V1710">
        <v>-0.307</v>
      </c>
      <c r="W1710">
        <v>2.8548</v>
      </c>
      <c r="X1710">
        <v>-5.1999999999999998E-2</v>
      </c>
      <c r="Y1710">
        <v>2.8967000000000001</v>
      </c>
      <c r="Z1710">
        <v>0.33500000000000002</v>
      </c>
      <c r="AA1710">
        <v>3.0440999999999998</v>
      </c>
      <c r="AB1710">
        <v>1.123</v>
      </c>
    </row>
    <row r="1711" spans="1:28">
      <c r="A1711" s="2">
        <v>43273</v>
      </c>
      <c r="B1711">
        <v>2</v>
      </c>
      <c r="C1711">
        <v>1.8195999999999999</v>
      </c>
      <c r="D1711">
        <v>-0.72</v>
      </c>
      <c r="E1711">
        <v>2.09775</v>
      </c>
      <c r="F1711">
        <v>1.9071</v>
      </c>
      <c r="G1711">
        <v>-0.55500000000000005</v>
      </c>
      <c r="H1711">
        <v>2.3388800000000001</v>
      </c>
      <c r="I1711">
        <v>2.0842000000000001</v>
      </c>
      <c r="J1711">
        <v>-0.621</v>
      </c>
      <c r="K1711">
        <v>2.5074999999999998</v>
      </c>
      <c r="L1711">
        <v>2.3205</v>
      </c>
      <c r="M1711">
        <v>-0.66500000000000004</v>
      </c>
      <c r="N1711">
        <v>2.7768800000000002</v>
      </c>
      <c r="O1711">
        <v>2.5411999999999999</v>
      </c>
      <c r="P1711">
        <v>-0.66500000000000004</v>
      </c>
      <c r="Q1711">
        <v>0.85699999999999998</v>
      </c>
      <c r="R1711">
        <v>-0.223</v>
      </c>
      <c r="S1711">
        <v>2.6413000000000002</v>
      </c>
      <c r="T1711">
        <v>-0.58699999999999997</v>
      </c>
      <c r="U1711">
        <v>2.7667999999999999</v>
      </c>
      <c r="V1711">
        <v>-0.29799999999999999</v>
      </c>
      <c r="W1711">
        <v>2.8523000000000001</v>
      </c>
      <c r="X1711">
        <v>-4.7E-2</v>
      </c>
      <c r="Y1711">
        <v>2.8948999999999998</v>
      </c>
      <c r="Z1711">
        <v>0.33700000000000002</v>
      </c>
      <c r="AA1711">
        <v>3.0394000000000001</v>
      </c>
      <c r="AB1711">
        <v>1.1219999999999999</v>
      </c>
    </row>
    <row r="1712" spans="1:28">
      <c r="A1712" s="2">
        <v>43276</v>
      </c>
      <c r="B1712">
        <v>2</v>
      </c>
      <c r="C1712">
        <v>1.7686999999999999</v>
      </c>
      <c r="D1712">
        <v>-0.72</v>
      </c>
      <c r="E1712">
        <v>2.1028799999999999</v>
      </c>
      <c r="F1712">
        <v>1.8839999999999999</v>
      </c>
      <c r="G1712">
        <v>-0.60199999999999998</v>
      </c>
      <c r="H1712">
        <v>2.3370000000000002</v>
      </c>
      <c r="I1712">
        <v>2.0840999999999998</v>
      </c>
      <c r="J1712">
        <v>-0.63600000000000001</v>
      </c>
      <c r="K1712">
        <v>2.5024999999999999</v>
      </c>
      <c r="L1712">
        <v>2.3204000000000002</v>
      </c>
      <c r="M1712">
        <v>-0.67100000000000004</v>
      </c>
      <c r="N1712">
        <v>2.7659400000000001</v>
      </c>
      <c r="O1712">
        <v>2.5329000000000002</v>
      </c>
      <c r="P1712">
        <v>-0.67300000000000004</v>
      </c>
      <c r="Q1712">
        <v>0.98199999999999998</v>
      </c>
      <c r="R1712">
        <v>-0.22500000000000001</v>
      </c>
      <c r="S1712">
        <v>2.6276000000000002</v>
      </c>
      <c r="T1712">
        <v>-0.59599999999999997</v>
      </c>
      <c r="U1712">
        <v>2.7515000000000001</v>
      </c>
      <c r="V1712">
        <v>-0.30399999999999999</v>
      </c>
      <c r="W1712">
        <v>2.8397999999999999</v>
      </c>
      <c r="X1712">
        <v>-5.5E-2</v>
      </c>
      <c r="Y1712">
        <v>2.8803000000000001</v>
      </c>
      <c r="Z1712">
        <v>0.32700000000000001</v>
      </c>
      <c r="AA1712">
        <v>3.0244</v>
      </c>
      <c r="AB1712">
        <v>1.105</v>
      </c>
    </row>
    <row r="1713" spans="1:28">
      <c r="A1713" s="2">
        <v>43277</v>
      </c>
      <c r="B1713">
        <v>2</v>
      </c>
      <c r="C1713">
        <v>1.7406000000000001</v>
      </c>
      <c r="D1713">
        <v>-0.72</v>
      </c>
      <c r="E1713">
        <v>2.10188</v>
      </c>
      <c r="F1713">
        <v>1.9153</v>
      </c>
      <c r="G1713">
        <v>-0.59099999999999997</v>
      </c>
      <c r="H1713">
        <v>2.3356300000000001</v>
      </c>
      <c r="I1713">
        <v>2.1208999999999998</v>
      </c>
      <c r="J1713">
        <v>-0.629</v>
      </c>
      <c r="K1713">
        <v>2.5024999999999999</v>
      </c>
      <c r="L1713">
        <v>2.3203</v>
      </c>
      <c r="M1713">
        <v>-0.67100000000000004</v>
      </c>
      <c r="N1713">
        <v>2.77094</v>
      </c>
      <c r="O1713">
        <v>2.5329000000000002</v>
      </c>
      <c r="P1713">
        <v>-0.66600000000000004</v>
      </c>
      <c r="Q1713">
        <v>1.024</v>
      </c>
      <c r="R1713">
        <v>-0.20599999999999999</v>
      </c>
      <c r="S1713">
        <v>2.6221000000000001</v>
      </c>
      <c r="T1713">
        <v>-0.58599999999999997</v>
      </c>
      <c r="U1713">
        <v>2.7462999999999997</v>
      </c>
      <c r="V1713">
        <v>-0.28499999999999998</v>
      </c>
      <c r="W1713">
        <v>2.8348</v>
      </c>
      <c r="X1713">
        <v>-3.9E-2</v>
      </c>
      <c r="Y1713">
        <v>2.8765999999999998</v>
      </c>
      <c r="Z1713">
        <v>0.34</v>
      </c>
      <c r="AA1713">
        <v>3.0251000000000001</v>
      </c>
      <c r="AB1713">
        <v>1.119</v>
      </c>
    </row>
    <row r="1714" spans="1:28">
      <c r="A1714" s="2">
        <v>43278</v>
      </c>
      <c r="B1714">
        <v>2</v>
      </c>
      <c r="C1714">
        <v>1.7690999999999999</v>
      </c>
      <c r="D1714">
        <v>-0.72</v>
      </c>
      <c r="E1714">
        <v>2.0935000000000001</v>
      </c>
      <c r="F1714">
        <v>1.9177999999999999</v>
      </c>
      <c r="G1714">
        <v>-0.60099999999999998</v>
      </c>
      <c r="H1714">
        <v>2.3343799999999999</v>
      </c>
      <c r="I1714">
        <v>2.0924999999999998</v>
      </c>
      <c r="J1714">
        <v>-0.627</v>
      </c>
      <c r="K1714">
        <v>2.5006300000000001</v>
      </c>
      <c r="L1714">
        <v>2.3123</v>
      </c>
      <c r="M1714">
        <v>-0.66800000000000004</v>
      </c>
      <c r="N1714">
        <v>2.76281</v>
      </c>
      <c r="O1714">
        <v>2.504</v>
      </c>
      <c r="P1714">
        <v>-0.67</v>
      </c>
      <c r="Q1714">
        <v>0.878</v>
      </c>
      <c r="R1714">
        <v>-0.22900000000000001</v>
      </c>
      <c r="S1714">
        <v>2.5834999999999999</v>
      </c>
      <c r="T1714">
        <v>-0.59499999999999997</v>
      </c>
      <c r="U1714">
        <v>2.6951999999999998</v>
      </c>
      <c r="V1714">
        <v>-0.30099999999999999</v>
      </c>
      <c r="W1714">
        <v>2.7824</v>
      </c>
      <c r="X1714">
        <v>-5.6000000000000001E-2</v>
      </c>
      <c r="Y1714">
        <v>2.8256000000000001</v>
      </c>
      <c r="Z1714">
        <v>0.32100000000000001</v>
      </c>
      <c r="AA1714">
        <v>2.9672999999999998</v>
      </c>
      <c r="AB1714">
        <v>1.071</v>
      </c>
    </row>
    <row r="1715" spans="1:28">
      <c r="A1715" s="2">
        <v>43279</v>
      </c>
      <c r="B1715">
        <v>2</v>
      </c>
      <c r="C1715">
        <v>1.7461</v>
      </c>
      <c r="D1715">
        <v>-0.72</v>
      </c>
      <c r="E1715">
        <v>2.09213</v>
      </c>
      <c r="F1715">
        <v>1.9125999999999999</v>
      </c>
      <c r="G1715">
        <v>-0.59599999999999997</v>
      </c>
      <c r="H1715">
        <v>2.33738</v>
      </c>
      <c r="I1715">
        <v>2.1000999999999999</v>
      </c>
      <c r="J1715">
        <v>-0.63200000000000001</v>
      </c>
      <c r="K1715">
        <v>2.5012499999999998</v>
      </c>
      <c r="L1715">
        <v>2.3069000000000002</v>
      </c>
      <c r="M1715">
        <v>-0.64900000000000002</v>
      </c>
      <c r="N1715">
        <v>2.7631299999999999</v>
      </c>
      <c r="O1715">
        <v>2.5101</v>
      </c>
      <c r="P1715">
        <v>-0.66500000000000004</v>
      </c>
      <c r="Q1715">
        <v>0.83099999999999996</v>
      </c>
      <c r="R1715">
        <v>-0.23100000000000001</v>
      </c>
      <c r="S1715">
        <v>2.5945</v>
      </c>
      <c r="T1715">
        <v>-0.59199999999999997</v>
      </c>
      <c r="U1715">
        <v>2.7141999999999999</v>
      </c>
      <c r="V1715">
        <v>-0.29799999999999999</v>
      </c>
      <c r="W1715">
        <v>2.7972999999999999</v>
      </c>
      <c r="X1715">
        <v>-5.6000000000000001E-2</v>
      </c>
      <c r="Y1715">
        <v>2.8365</v>
      </c>
      <c r="Z1715">
        <v>0.31900000000000001</v>
      </c>
      <c r="AA1715">
        <v>2.9657</v>
      </c>
      <c r="AB1715">
        <v>1.0549999999999999</v>
      </c>
    </row>
    <row r="1716" spans="1:28">
      <c r="A1716" s="2">
        <v>43280</v>
      </c>
      <c r="B1716">
        <v>2</v>
      </c>
      <c r="C1716">
        <v>1.7433999999999998</v>
      </c>
      <c r="D1716">
        <v>-0.72</v>
      </c>
      <c r="E1716">
        <v>2.0902500000000002</v>
      </c>
      <c r="F1716">
        <v>1.9123000000000001</v>
      </c>
      <c r="G1716">
        <v>-0.58799999999999997</v>
      </c>
      <c r="H1716">
        <v>2.33575</v>
      </c>
      <c r="I1716">
        <v>2.1048999999999998</v>
      </c>
      <c r="J1716">
        <v>-0.63100000000000001</v>
      </c>
      <c r="K1716">
        <v>2.5012499999999998</v>
      </c>
      <c r="L1716">
        <v>2.3119000000000001</v>
      </c>
      <c r="M1716">
        <v>-0.63800000000000001</v>
      </c>
      <c r="N1716">
        <v>2.7640599999999997</v>
      </c>
      <c r="O1716">
        <v>2.5282</v>
      </c>
      <c r="P1716">
        <v>-0.66500000000000004</v>
      </c>
      <c r="Q1716">
        <v>0.67700000000000005</v>
      </c>
      <c r="R1716">
        <v>-0.247</v>
      </c>
      <c r="S1716">
        <v>2.6219999999999999</v>
      </c>
      <c r="T1716">
        <v>-0.59299999999999997</v>
      </c>
      <c r="U1716">
        <v>2.7378</v>
      </c>
      <c r="V1716">
        <v>-0.30099999999999999</v>
      </c>
      <c r="W1716">
        <v>2.8218000000000001</v>
      </c>
      <c r="X1716">
        <v>-6.5000000000000002E-2</v>
      </c>
      <c r="Y1716">
        <v>2.8601000000000001</v>
      </c>
      <c r="Z1716">
        <v>0.30199999999999999</v>
      </c>
      <c r="AA1716">
        <v>2.9889999999999999</v>
      </c>
      <c r="AB1716">
        <v>1.02</v>
      </c>
    </row>
    <row r="1717" spans="1:28">
      <c r="A1717" s="2">
        <v>43283</v>
      </c>
      <c r="B1717">
        <v>2</v>
      </c>
      <c r="C1717">
        <v>1.8473999999999999</v>
      </c>
      <c r="D1717">
        <v>-0.72</v>
      </c>
      <c r="E1717">
        <v>2.0999400000000001</v>
      </c>
      <c r="F1717">
        <v>1.9249000000000001</v>
      </c>
      <c r="G1717">
        <v>-0.60399999999999998</v>
      </c>
      <c r="H1717">
        <v>2.3425000000000002</v>
      </c>
      <c r="I1717">
        <v>2.11</v>
      </c>
      <c r="J1717">
        <v>-0.63400000000000001</v>
      </c>
      <c r="K1717">
        <v>2.50969</v>
      </c>
      <c r="L1717">
        <v>2.3170000000000002</v>
      </c>
      <c r="M1717">
        <v>-0.65700000000000003</v>
      </c>
      <c r="N1717">
        <v>2.77156</v>
      </c>
      <c r="O1717">
        <v>2.5484999999999998</v>
      </c>
      <c r="P1717">
        <v>-0.68</v>
      </c>
      <c r="Q1717">
        <v>0.67300000000000004</v>
      </c>
      <c r="R1717">
        <v>-0.26400000000000001</v>
      </c>
      <c r="S1717">
        <v>2.6413000000000002</v>
      </c>
      <c r="T1717">
        <v>-0.60699999999999998</v>
      </c>
      <c r="U1717">
        <v>2.7547999999999999</v>
      </c>
      <c r="V1717">
        <v>-0.31</v>
      </c>
      <c r="W1717">
        <v>2.8342999999999998</v>
      </c>
      <c r="X1717">
        <v>-6.9000000000000006E-2</v>
      </c>
      <c r="Y1717">
        <v>2.8711000000000002</v>
      </c>
      <c r="Z1717">
        <v>0.30399999999999999</v>
      </c>
      <c r="AA1717">
        <v>2.9929000000000001</v>
      </c>
      <c r="AB1717">
        <v>1.02</v>
      </c>
    </row>
    <row r="1718" spans="1:28">
      <c r="A1718" s="2">
        <v>43284</v>
      </c>
      <c r="B1718">
        <v>2</v>
      </c>
      <c r="C1718">
        <v>1.8987000000000001</v>
      </c>
      <c r="D1718">
        <v>-0.72</v>
      </c>
      <c r="E1718">
        <v>2.08588</v>
      </c>
      <c r="F1718">
        <v>1.9613</v>
      </c>
      <c r="G1718">
        <v>-0.61399999999999999</v>
      </c>
      <c r="H1718">
        <v>2.33725</v>
      </c>
      <c r="I1718">
        <v>2.1158000000000001</v>
      </c>
      <c r="J1718">
        <v>-0.63</v>
      </c>
      <c r="K1718">
        <v>2.5068799999999998</v>
      </c>
      <c r="L1718">
        <v>2.3089</v>
      </c>
      <c r="M1718">
        <v>-0.65200000000000002</v>
      </c>
      <c r="N1718">
        <v>2.7731300000000001</v>
      </c>
      <c r="O1718">
        <v>2.5242</v>
      </c>
      <c r="P1718">
        <v>-0.67100000000000004</v>
      </c>
      <c r="Q1718">
        <v>0.65400000000000003</v>
      </c>
      <c r="R1718">
        <v>-0.26300000000000001</v>
      </c>
      <c r="S1718">
        <v>2.6164000000000001</v>
      </c>
      <c r="T1718">
        <v>-0.59799999999999998</v>
      </c>
      <c r="U1718">
        <v>2.7210999999999999</v>
      </c>
      <c r="V1718">
        <v>-0.30299999999999999</v>
      </c>
      <c r="W1718">
        <v>2.7921</v>
      </c>
      <c r="X1718">
        <v>-7.0000000000000007E-2</v>
      </c>
      <c r="Y1718">
        <v>2.8308999999999997</v>
      </c>
      <c r="Z1718">
        <v>0.29399999999999998</v>
      </c>
      <c r="AA1718">
        <v>2.9586000000000001</v>
      </c>
      <c r="AB1718">
        <v>0.99199999999999999</v>
      </c>
    </row>
    <row r="1719" spans="1:28">
      <c r="A1719" s="2">
        <v>43285</v>
      </c>
      <c r="B1719">
        <v>2</v>
      </c>
      <c r="C1719">
        <v>1.8987000000000001</v>
      </c>
      <c r="D1719">
        <v>-0.72</v>
      </c>
      <c r="E1719">
        <v>2.08725</v>
      </c>
      <c r="F1719">
        <v>1.9613</v>
      </c>
      <c r="G1719">
        <v>-0.54300000000000004</v>
      </c>
      <c r="H1719">
        <v>2.33731</v>
      </c>
      <c r="I1719">
        <v>2.1158000000000001</v>
      </c>
      <c r="J1719">
        <v>-0.63400000000000001</v>
      </c>
      <c r="K1719">
        <v>2.5059399999999998</v>
      </c>
      <c r="L1719">
        <v>2.3089</v>
      </c>
      <c r="M1719">
        <v>-0.63100000000000001</v>
      </c>
      <c r="N1719">
        <v>2.7734399999999999</v>
      </c>
      <c r="O1719">
        <v>2.5242</v>
      </c>
      <c r="P1719">
        <v>-0.65900000000000003</v>
      </c>
      <c r="Q1719">
        <v>0.66800000000000004</v>
      </c>
      <c r="R1719">
        <v>-0.25900000000000001</v>
      </c>
      <c r="S1719">
        <v>2.6164000000000001</v>
      </c>
      <c r="T1719">
        <v>-0.58599999999999997</v>
      </c>
      <c r="U1719">
        <v>2.7210999999999999</v>
      </c>
      <c r="V1719">
        <v>-0.29299999999999998</v>
      </c>
      <c r="W1719">
        <v>2.7921</v>
      </c>
      <c r="X1719">
        <v>-6.0999999999999999E-2</v>
      </c>
      <c r="Y1719">
        <v>2.8308999999999997</v>
      </c>
      <c r="Z1719">
        <v>0.30499999999999999</v>
      </c>
      <c r="AA1719">
        <v>2.9586000000000001</v>
      </c>
      <c r="AB1719">
        <v>1.0089999999999999</v>
      </c>
    </row>
    <row r="1720" spans="1:28">
      <c r="A1720" s="2">
        <v>43286</v>
      </c>
      <c r="B1720">
        <v>2</v>
      </c>
      <c r="C1720">
        <v>1.8427</v>
      </c>
      <c r="D1720">
        <v>-0.72</v>
      </c>
      <c r="E1720">
        <v>2.0971299999999999</v>
      </c>
      <c r="F1720">
        <v>1.9433</v>
      </c>
      <c r="G1720">
        <v>-0.61399999999999999</v>
      </c>
      <c r="H1720">
        <v>2.3386300000000002</v>
      </c>
      <c r="I1720">
        <v>2.0975000000000001</v>
      </c>
      <c r="J1720">
        <v>-0.63400000000000001</v>
      </c>
      <c r="K1720">
        <v>2.5202499999999999</v>
      </c>
      <c r="L1720">
        <v>2.3088000000000002</v>
      </c>
      <c r="M1720">
        <v>-0.63300000000000001</v>
      </c>
      <c r="N1720">
        <v>2.7839999999999998</v>
      </c>
      <c r="O1720">
        <v>2.5507</v>
      </c>
      <c r="P1720">
        <v>-0.64800000000000002</v>
      </c>
      <c r="Q1720">
        <v>0.83599999999999997</v>
      </c>
      <c r="R1720">
        <v>-0.23300000000000001</v>
      </c>
      <c r="S1720">
        <v>2.6385999999999998</v>
      </c>
      <c r="T1720">
        <v>-0.57799999999999996</v>
      </c>
      <c r="U1720">
        <v>2.7279</v>
      </c>
      <c r="V1720">
        <v>-0.29099999999999998</v>
      </c>
      <c r="W1720">
        <v>2.7970000000000002</v>
      </c>
      <c r="X1720">
        <v>-6.2E-2</v>
      </c>
      <c r="Y1720">
        <v>2.8290999999999999</v>
      </c>
      <c r="Z1720">
        <v>0.29899999999999999</v>
      </c>
      <c r="AA1720">
        <v>2.9447000000000001</v>
      </c>
      <c r="AB1720">
        <v>0.99</v>
      </c>
    </row>
    <row r="1721" spans="1:28">
      <c r="A1721" s="2">
        <v>43287</v>
      </c>
      <c r="B1721">
        <v>2</v>
      </c>
      <c r="C1721">
        <v>1.8069</v>
      </c>
      <c r="D1721">
        <v>-0.72</v>
      </c>
      <c r="E1721">
        <v>2.0862500000000002</v>
      </c>
      <c r="F1721">
        <v>1.9403999999999999</v>
      </c>
      <c r="G1721">
        <v>-0.61399999999999999</v>
      </c>
      <c r="H1721">
        <v>2.3314400000000002</v>
      </c>
      <c r="I1721">
        <v>2.1048999999999998</v>
      </c>
      <c r="J1721">
        <v>-0.63200000000000001</v>
      </c>
      <c r="K1721">
        <v>2.50813</v>
      </c>
      <c r="L1721">
        <v>2.3033000000000001</v>
      </c>
      <c r="M1721">
        <v>-0.65</v>
      </c>
      <c r="N1721">
        <v>2.7737500000000002</v>
      </c>
      <c r="O1721">
        <v>2.5365000000000002</v>
      </c>
      <c r="P1721">
        <v>-0.65700000000000003</v>
      </c>
      <c r="Q1721">
        <v>0.81799999999999995</v>
      </c>
      <c r="R1721">
        <v>-0.24</v>
      </c>
      <c r="S1721">
        <v>2.6301999999999999</v>
      </c>
      <c r="T1721">
        <v>-0.59099999999999997</v>
      </c>
      <c r="U1721">
        <v>2.7178</v>
      </c>
      <c r="V1721">
        <v>-0.3</v>
      </c>
      <c r="W1721">
        <v>2.7896000000000001</v>
      </c>
      <c r="X1721">
        <v>-7.0000000000000007E-2</v>
      </c>
      <c r="Y1721">
        <v>2.8216999999999999</v>
      </c>
      <c r="Z1721">
        <v>0.29199999999999998</v>
      </c>
      <c r="AA1721">
        <v>2.9293</v>
      </c>
      <c r="AB1721">
        <v>1</v>
      </c>
    </row>
    <row r="1722" spans="1:28">
      <c r="A1722" s="2">
        <v>43290</v>
      </c>
      <c r="B1722">
        <v>2</v>
      </c>
      <c r="C1722">
        <v>1.8473999999999999</v>
      </c>
      <c r="D1722">
        <v>-0.72</v>
      </c>
      <c r="E1722">
        <v>2.0775000000000001</v>
      </c>
      <c r="F1722">
        <v>1.9504999999999999</v>
      </c>
      <c r="G1722">
        <v>-0.61599999999999999</v>
      </c>
      <c r="H1722">
        <v>2.3331300000000001</v>
      </c>
      <c r="I1722">
        <v>2.1152000000000002</v>
      </c>
      <c r="J1722">
        <v>-0.60099999999999998</v>
      </c>
      <c r="K1722">
        <v>2.50875</v>
      </c>
      <c r="L1722">
        <v>2.3161999999999998</v>
      </c>
      <c r="M1722">
        <v>-0.65700000000000003</v>
      </c>
      <c r="N1722">
        <v>2.7759399999999999</v>
      </c>
      <c r="O1722">
        <v>2.5590000000000002</v>
      </c>
      <c r="P1722">
        <v>-0.64700000000000002</v>
      </c>
      <c r="Q1722">
        <v>0.748</v>
      </c>
      <c r="R1722">
        <v>-0.253</v>
      </c>
      <c r="S1722">
        <v>2.6581000000000001</v>
      </c>
      <c r="T1722">
        <v>-0.58099999999999996</v>
      </c>
      <c r="U1722">
        <v>2.7484000000000002</v>
      </c>
      <c r="V1722">
        <v>-0.29199999999999998</v>
      </c>
      <c r="W1722">
        <v>2.8245</v>
      </c>
      <c r="X1722">
        <v>-6.2E-2</v>
      </c>
      <c r="Y1722">
        <v>2.8563999999999998</v>
      </c>
      <c r="Z1722">
        <v>0.3</v>
      </c>
      <c r="AA1722">
        <v>2.964</v>
      </c>
      <c r="AB1722">
        <v>1.024</v>
      </c>
    </row>
    <row r="1723" spans="1:28">
      <c r="A1723" s="2">
        <v>43291</v>
      </c>
      <c r="B1723">
        <v>2</v>
      </c>
      <c r="C1723">
        <v>1.8702000000000001</v>
      </c>
      <c r="D1723">
        <v>-0.72</v>
      </c>
      <c r="E1723">
        <v>2.0665</v>
      </c>
      <c r="F1723">
        <v>1.9691000000000001</v>
      </c>
      <c r="G1723">
        <v>-0.61699999999999999</v>
      </c>
      <c r="H1723">
        <v>2.33744</v>
      </c>
      <c r="I1723">
        <v>2.1391</v>
      </c>
      <c r="J1723">
        <v>-0.60099999999999998</v>
      </c>
      <c r="K1723">
        <v>2.5118800000000001</v>
      </c>
      <c r="L1723">
        <v>2.3188</v>
      </c>
      <c r="M1723">
        <v>-0.64900000000000002</v>
      </c>
      <c r="N1723">
        <v>2.7809400000000002</v>
      </c>
      <c r="O1723">
        <v>2.5693000000000001</v>
      </c>
      <c r="P1723">
        <v>-0.63600000000000001</v>
      </c>
      <c r="Q1723">
        <v>0.75</v>
      </c>
      <c r="R1723">
        <v>-0.27200000000000002</v>
      </c>
      <c r="S1723">
        <v>2.6608999999999998</v>
      </c>
      <c r="T1723">
        <v>-0.56899999999999995</v>
      </c>
      <c r="U1723">
        <v>2.7467000000000001</v>
      </c>
      <c r="V1723">
        <v>-0.27400000000000002</v>
      </c>
      <c r="W1723">
        <v>2.8170000000000002</v>
      </c>
      <c r="X1723">
        <v>-4.2999999999999997E-2</v>
      </c>
      <c r="Y1723">
        <v>2.8491</v>
      </c>
      <c r="Z1723">
        <v>0.32</v>
      </c>
      <c r="AA1723">
        <v>2.9554999999999998</v>
      </c>
      <c r="AB1723">
        <v>1.038</v>
      </c>
    </row>
    <row r="1724" spans="1:28">
      <c r="A1724" s="2">
        <v>43292</v>
      </c>
      <c r="B1724">
        <v>2</v>
      </c>
      <c r="C1724">
        <v>1.8759000000000001</v>
      </c>
      <c r="D1724">
        <v>-0.72</v>
      </c>
      <c r="E1724">
        <v>2.0742500000000001</v>
      </c>
      <c r="F1724">
        <v>1.9536</v>
      </c>
      <c r="G1724">
        <v>-0.60599999999999998</v>
      </c>
      <c r="H1724">
        <v>2.3370000000000002</v>
      </c>
      <c r="I1724">
        <v>2.1339000000000001</v>
      </c>
      <c r="J1724">
        <v>-0.61299999999999999</v>
      </c>
      <c r="K1724">
        <v>2.5123799999999998</v>
      </c>
      <c r="L1724">
        <v>2.3290999999999999</v>
      </c>
      <c r="M1724">
        <v>-0.625</v>
      </c>
      <c r="N1724">
        <v>2.7784399999999998</v>
      </c>
      <c r="O1724">
        <v>2.5775999999999999</v>
      </c>
      <c r="P1724">
        <v>-0.626</v>
      </c>
      <c r="Q1724">
        <v>0.78400000000000003</v>
      </c>
      <c r="R1724">
        <v>-0.27</v>
      </c>
      <c r="S1724">
        <v>2.6741000000000001</v>
      </c>
      <c r="T1724">
        <v>-0.56299999999999994</v>
      </c>
      <c r="U1724">
        <v>2.7502</v>
      </c>
      <c r="V1724">
        <v>-0.27700000000000002</v>
      </c>
      <c r="W1724">
        <v>2.8195000000000001</v>
      </c>
      <c r="X1724">
        <v>1E-3</v>
      </c>
      <c r="Y1724">
        <v>2.8491</v>
      </c>
      <c r="Z1724">
        <v>0.36699999999999999</v>
      </c>
      <c r="AA1724">
        <v>2.9523999999999999</v>
      </c>
      <c r="AB1724">
        <v>1.0189999999999999</v>
      </c>
    </row>
    <row r="1725" spans="1:28">
      <c r="A1725" s="2">
        <v>43293</v>
      </c>
      <c r="B1725">
        <v>2</v>
      </c>
      <c r="C1725">
        <v>1.8782999999999999</v>
      </c>
      <c r="D1725">
        <v>-0.72</v>
      </c>
      <c r="E1725">
        <v>2.0716299999999999</v>
      </c>
      <c r="F1725">
        <v>1.9612000000000001</v>
      </c>
      <c r="G1725">
        <v>-0.58299999999999996</v>
      </c>
      <c r="H1725">
        <v>2.3391899999999999</v>
      </c>
      <c r="I1725">
        <v>2.1570999999999998</v>
      </c>
      <c r="J1725">
        <v>-0.626</v>
      </c>
      <c r="K1725">
        <v>2.5196300000000003</v>
      </c>
      <c r="L1725">
        <v>2.3420999999999998</v>
      </c>
      <c r="M1725">
        <v>-0.64300000000000002</v>
      </c>
      <c r="N1725">
        <v>2.78531</v>
      </c>
      <c r="O1725">
        <v>2.5859000000000001</v>
      </c>
      <c r="P1725">
        <v>-0.63600000000000001</v>
      </c>
      <c r="Q1725">
        <v>0.69199999999999995</v>
      </c>
      <c r="R1725">
        <v>-0.30199999999999999</v>
      </c>
      <c r="S1725">
        <v>2.6741000000000001</v>
      </c>
      <c r="T1725">
        <v>-0.57399999999999995</v>
      </c>
      <c r="U1725">
        <v>2.7467999999999999</v>
      </c>
      <c r="V1725">
        <v>-0.29199999999999998</v>
      </c>
      <c r="W1725">
        <v>2.8144999999999998</v>
      </c>
      <c r="X1725">
        <v>-1.2E-2</v>
      </c>
      <c r="Y1725">
        <v>2.8454000000000002</v>
      </c>
      <c r="Z1725">
        <v>0.35699999999999998</v>
      </c>
      <c r="AA1725">
        <v>2.9462000000000002</v>
      </c>
      <c r="AB1725">
        <v>1.0169999999999999</v>
      </c>
    </row>
    <row r="1726" spans="1:28">
      <c r="A1726" s="2">
        <v>43294</v>
      </c>
      <c r="B1726">
        <v>2</v>
      </c>
      <c r="C1726">
        <v>1.8653</v>
      </c>
      <c r="D1726">
        <v>-0.72</v>
      </c>
      <c r="E1726">
        <v>2.0732499999999998</v>
      </c>
      <c r="F1726">
        <v>1.966</v>
      </c>
      <c r="G1726">
        <v>-0.55600000000000005</v>
      </c>
      <c r="H1726">
        <v>2.3359999999999999</v>
      </c>
      <c r="I1726">
        <v>2.1541000000000001</v>
      </c>
      <c r="J1726">
        <v>-0.61</v>
      </c>
      <c r="K1726">
        <v>2.52088</v>
      </c>
      <c r="L1726">
        <v>2.3443999999999998</v>
      </c>
      <c r="M1726">
        <v>-0.64500000000000002</v>
      </c>
      <c r="N1726">
        <v>2.78688</v>
      </c>
      <c r="O1726">
        <v>2.5779999999999998</v>
      </c>
      <c r="P1726">
        <v>-0.63300000000000001</v>
      </c>
      <c r="Q1726">
        <v>0.67800000000000005</v>
      </c>
      <c r="R1726">
        <v>-0.308</v>
      </c>
      <c r="S1726">
        <v>2.6522999999999999</v>
      </c>
      <c r="T1726">
        <v>-0.57399999999999995</v>
      </c>
      <c r="U1726">
        <v>2.7248999999999999</v>
      </c>
      <c r="V1726">
        <v>-0.30599999999999999</v>
      </c>
      <c r="W1726">
        <v>2.7946</v>
      </c>
      <c r="X1726">
        <v>-2.7E-2</v>
      </c>
      <c r="Y1726">
        <v>2.8270999999999997</v>
      </c>
      <c r="Z1726">
        <v>0.34</v>
      </c>
      <c r="AA1726">
        <v>2.9314999999999998</v>
      </c>
      <c r="AB1726">
        <v>1.0109999999999999</v>
      </c>
    </row>
    <row r="1727" spans="1:28">
      <c r="A1727" s="2">
        <v>43297</v>
      </c>
      <c r="B1727">
        <v>2</v>
      </c>
      <c r="C1727">
        <v>1.8728</v>
      </c>
      <c r="D1727">
        <v>-0.72</v>
      </c>
      <c r="E1727">
        <v>2.0785</v>
      </c>
      <c r="F1727">
        <v>1.9761</v>
      </c>
      <c r="G1727">
        <v>-0.54700000000000004</v>
      </c>
      <c r="H1727">
        <v>2.33263</v>
      </c>
      <c r="I1727">
        <v>2.1514000000000002</v>
      </c>
      <c r="J1727">
        <v>-0.622</v>
      </c>
      <c r="K1727">
        <v>2.5185</v>
      </c>
      <c r="L1727">
        <v>2.36</v>
      </c>
      <c r="M1727">
        <v>-0.65300000000000002</v>
      </c>
      <c r="N1727">
        <v>2.78775</v>
      </c>
      <c r="O1727">
        <v>2.5966</v>
      </c>
      <c r="P1727">
        <v>-0.624</v>
      </c>
      <c r="Q1727">
        <v>0.64100000000000001</v>
      </c>
      <c r="R1727">
        <v>-0.31</v>
      </c>
      <c r="S1727">
        <v>2.6768999999999998</v>
      </c>
      <c r="T1727">
        <v>-0.56599999999999995</v>
      </c>
      <c r="U1727">
        <v>2.7522000000000002</v>
      </c>
      <c r="V1727">
        <v>-0.28499999999999998</v>
      </c>
      <c r="W1727">
        <v>2.8246000000000002</v>
      </c>
      <c r="X1727">
        <v>-5.0000000000000001E-3</v>
      </c>
      <c r="Y1727">
        <v>2.8582000000000001</v>
      </c>
      <c r="Z1727">
        <v>0.36299999999999999</v>
      </c>
      <c r="AA1727">
        <v>2.9615999999999998</v>
      </c>
      <c r="AB1727">
        <v>1.0289999999999999</v>
      </c>
    </row>
    <row r="1728" spans="1:28">
      <c r="A1728" s="2">
        <v>43298</v>
      </c>
      <c r="B1728">
        <v>2</v>
      </c>
      <c r="C1728">
        <v>1.8829</v>
      </c>
      <c r="D1728">
        <v>-0.72</v>
      </c>
      <c r="E1728">
        <v>2.08175</v>
      </c>
      <c r="F1728">
        <v>2.0074999999999998</v>
      </c>
      <c r="G1728">
        <v>-0.625</v>
      </c>
      <c r="H1728">
        <v>2.3419400000000001</v>
      </c>
      <c r="I1728">
        <v>2.1779000000000002</v>
      </c>
      <c r="J1728">
        <v>-0.60899999999999999</v>
      </c>
      <c r="K1728">
        <v>2.5231300000000001</v>
      </c>
      <c r="L1728">
        <v>2.3730000000000002</v>
      </c>
      <c r="M1728">
        <v>-0.64</v>
      </c>
      <c r="N1728">
        <v>2.79575</v>
      </c>
      <c r="O1728">
        <v>2.6154000000000002</v>
      </c>
      <c r="P1728">
        <v>-0.626</v>
      </c>
      <c r="Q1728">
        <v>0.53900000000000003</v>
      </c>
      <c r="R1728">
        <v>-0.30399999999999999</v>
      </c>
      <c r="S1728">
        <v>2.6851000000000003</v>
      </c>
      <c r="T1728">
        <v>-0.57299999999999995</v>
      </c>
      <c r="U1728">
        <v>2.7625000000000002</v>
      </c>
      <c r="V1728">
        <v>-0.29699999999999999</v>
      </c>
      <c r="W1728">
        <v>2.8296000000000001</v>
      </c>
      <c r="X1728">
        <v>-1.7999999999999999E-2</v>
      </c>
      <c r="Y1728">
        <v>2.86</v>
      </c>
      <c r="Z1728">
        <v>0.34599999999999997</v>
      </c>
      <c r="AA1728">
        <v>2.9694000000000003</v>
      </c>
      <c r="AB1728">
        <v>1.0169999999999999</v>
      </c>
    </row>
    <row r="1729" spans="1:28">
      <c r="A1729" s="2">
        <v>43299</v>
      </c>
      <c r="B1729">
        <v>2</v>
      </c>
      <c r="C1729">
        <v>1.8885999999999998</v>
      </c>
      <c r="D1729">
        <v>-0.72</v>
      </c>
      <c r="E1729">
        <v>2.0862500000000002</v>
      </c>
      <c r="F1729">
        <v>1.9971000000000001</v>
      </c>
      <c r="G1729">
        <v>-0.58599999999999997</v>
      </c>
      <c r="H1729">
        <v>2.3475000000000001</v>
      </c>
      <c r="I1729">
        <v>2.1623999999999999</v>
      </c>
      <c r="J1729">
        <v>-0.60399999999999998</v>
      </c>
      <c r="K1729">
        <v>2.5266299999999999</v>
      </c>
      <c r="L1729">
        <v>2.3997000000000002</v>
      </c>
      <c r="M1729">
        <v>-0.65700000000000003</v>
      </c>
      <c r="N1729">
        <v>2.8008800000000003</v>
      </c>
      <c r="O1729">
        <v>2.6093000000000002</v>
      </c>
      <c r="P1729">
        <v>-0.627</v>
      </c>
      <c r="Q1729">
        <v>0.57299999999999995</v>
      </c>
      <c r="R1729">
        <v>-0.29299999999999998</v>
      </c>
      <c r="S1729">
        <v>2.6879</v>
      </c>
      <c r="T1729">
        <v>-0.57499999999999996</v>
      </c>
      <c r="U1729">
        <v>2.7675999999999998</v>
      </c>
      <c r="V1729">
        <v>-0.3</v>
      </c>
      <c r="W1729">
        <v>2.8346</v>
      </c>
      <c r="X1729">
        <v>-2.1999999999999999E-2</v>
      </c>
      <c r="Y1729">
        <v>2.8692000000000002</v>
      </c>
      <c r="Z1729">
        <v>0.34200000000000003</v>
      </c>
      <c r="AA1729">
        <v>2.9857</v>
      </c>
      <c r="AB1729">
        <v>1.02</v>
      </c>
    </row>
    <row r="1730" spans="1:28">
      <c r="A1730" s="2">
        <v>43300</v>
      </c>
      <c r="B1730">
        <v>2</v>
      </c>
      <c r="C1730">
        <v>1.8707</v>
      </c>
      <c r="D1730">
        <v>-0.72</v>
      </c>
      <c r="E1730">
        <v>2.081</v>
      </c>
      <c r="F1730">
        <v>1.9842</v>
      </c>
      <c r="G1730">
        <v>-0.59099999999999997</v>
      </c>
      <c r="H1730">
        <v>2.3470599999999999</v>
      </c>
      <c r="I1730">
        <v>2.1364000000000001</v>
      </c>
      <c r="J1730">
        <v>-0.60299999999999998</v>
      </c>
      <c r="K1730">
        <v>2.52725</v>
      </c>
      <c r="L1730">
        <v>2.3864000000000001</v>
      </c>
      <c r="M1730">
        <v>-0.66500000000000004</v>
      </c>
      <c r="N1730">
        <v>2.8074400000000002</v>
      </c>
      <c r="O1730">
        <v>2.5907</v>
      </c>
      <c r="P1730">
        <v>-0.63</v>
      </c>
      <c r="Q1730">
        <v>0.53600000000000003</v>
      </c>
      <c r="R1730">
        <v>-0.29199999999999998</v>
      </c>
      <c r="S1730">
        <v>2.6604999999999999</v>
      </c>
      <c r="T1730">
        <v>-0.57599999999999996</v>
      </c>
      <c r="U1730">
        <v>2.7336</v>
      </c>
      <c r="V1730">
        <v>-0.30399999999999999</v>
      </c>
      <c r="W1730">
        <v>2.8022</v>
      </c>
      <c r="X1730">
        <v>-0.03</v>
      </c>
      <c r="Y1730">
        <v>2.8380000000000001</v>
      </c>
      <c r="Z1730">
        <v>0.33</v>
      </c>
      <c r="AA1730">
        <v>2.9584999999999999</v>
      </c>
      <c r="AB1730">
        <v>1.0089999999999999</v>
      </c>
    </row>
    <row r="1731" spans="1:28">
      <c r="A1731" s="2">
        <v>43301</v>
      </c>
      <c r="B1731">
        <v>2</v>
      </c>
      <c r="C1731">
        <v>1.8348</v>
      </c>
      <c r="D1731">
        <v>-0.72</v>
      </c>
      <c r="E1731">
        <v>2.069</v>
      </c>
      <c r="F1731">
        <v>1.9685000000000001</v>
      </c>
      <c r="G1731">
        <v>-0.55500000000000005</v>
      </c>
      <c r="H1731">
        <v>2.3415599999999999</v>
      </c>
      <c r="I1731">
        <v>2.1334</v>
      </c>
      <c r="J1731">
        <v>-0.61</v>
      </c>
      <c r="K1731">
        <v>2.5242499999999999</v>
      </c>
      <c r="L1731">
        <v>2.3887</v>
      </c>
      <c r="M1731">
        <v>-0.66</v>
      </c>
      <c r="N1731">
        <v>2.8016299999999998</v>
      </c>
      <c r="O1731">
        <v>2.5930999999999997</v>
      </c>
      <c r="P1731">
        <v>-0.61799999999999999</v>
      </c>
      <c r="Q1731">
        <v>0.58799999999999997</v>
      </c>
      <c r="R1731">
        <v>-0.28599999999999998</v>
      </c>
      <c r="S1731">
        <v>2.6771000000000003</v>
      </c>
      <c r="T1731">
        <v>-0.56100000000000005</v>
      </c>
      <c r="U1731">
        <v>2.7645</v>
      </c>
      <c r="V1731">
        <v>-0.27900000000000003</v>
      </c>
      <c r="W1731">
        <v>2.8473000000000002</v>
      </c>
      <c r="X1731">
        <v>4.0000000000000001E-3</v>
      </c>
      <c r="Y1731">
        <v>2.8931</v>
      </c>
      <c r="Z1731">
        <v>0.37</v>
      </c>
      <c r="AA1731">
        <v>3.0257999999999998</v>
      </c>
      <c r="AB1731">
        <v>1.0409999999999999</v>
      </c>
    </row>
    <row r="1732" spans="1:28">
      <c r="A1732" s="2">
        <v>43304</v>
      </c>
      <c r="B1732">
        <v>2</v>
      </c>
      <c r="C1732">
        <v>1.8677999999999999</v>
      </c>
      <c r="D1732">
        <v>-0.72</v>
      </c>
      <c r="E1732">
        <v>2.0636299999999999</v>
      </c>
      <c r="F1732">
        <v>1.9556</v>
      </c>
      <c r="G1732">
        <v>-0.55700000000000005</v>
      </c>
      <c r="H1732">
        <v>2.3353099999999998</v>
      </c>
      <c r="I1732">
        <v>2.1461999999999999</v>
      </c>
      <c r="J1732">
        <v>-0.61299999999999999</v>
      </c>
      <c r="K1732">
        <v>2.52088</v>
      </c>
      <c r="L1732">
        <v>2.3990999999999998</v>
      </c>
      <c r="M1732">
        <v>-0.65900000000000003</v>
      </c>
      <c r="N1732">
        <v>2.7991899999999998</v>
      </c>
      <c r="O1732">
        <v>2.6287000000000003</v>
      </c>
      <c r="P1732">
        <v>-0.60099999999999998</v>
      </c>
      <c r="Q1732">
        <v>0.629</v>
      </c>
      <c r="R1732">
        <v>-0.28199999999999997</v>
      </c>
      <c r="S1732">
        <v>2.7239</v>
      </c>
      <c r="T1732">
        <v>-0.54</v>
      </c>
      <c r="U1732">
        <v>2.8176000000000001</v>
      </c>
      <c r="V1732">
        <v>-0.249</v>
      </c>
      <c r="W1732">
        <v>2.9076</v>
      </c>
      <c r="X1732">
        <v>3.6999999999999998E-2</v>
      </c>
      <c r="Y1732">
        <v>2.9540999999999999</v>
      </c>
      <c r="Z1732">
        <v>0.40600000000000003</v>
      </c>
      <c r="AA1732">
        <v>3.0910000000000002</v>
      </c>
      <c r="AB1732">
        <v>1.0740000000000001</v>
      </c>
    </row>
    <row r="1733" spans="1:28">
      <c r="A1733" s="2">
        <v>43305</v>
      </c>
      <c r="B1733">
        <v>2</v>
      </c>
      <c r="C1733">
        <v>1.8677000000000001</v>
      </c>
      <c r="D1733">
        <v>-0.72</v>
      </c>
      <c r="E1733">
        <v>2.0701299999999998</v>
      </c>
      <c r="F1733">
        <v>1.9843999999999999</v>
      </c>
      <c r="G1733">
        <v>-0.57499999999999996</v>
      </c>
      <c r="H1733">
        <v>2.3348800000000001</v>
      </c>
      <c r="I1733">
        <v>2.1831</v>
      </c>
      <c r="J1733">
        <v>-0.61599999999999999</v>
      </c>
      <c r="K1733">
        <v>2.5225</v>
      </c>
      <c r="L1733">
        <v>2.3936999999999999</v>
      </c>
      <c r="M1733">
        <v>-0.65600000000000003</v>
      </c>
      <c r="N1733">
        <v>2.8079999999999998</v>
      </c>
      <c r="O1733">
        <v>2.6330999999999998</v>
      </c>
      <c r="P1733">
        <v>-0.60799999999999998</v>
      </c>
      <c r="Q1733">
        <v>0.66900000000000004</v>
      </c>
      <c r="R1733">
        <v>-0.28399999999999997</v>
      </c>
      <c r="S1733">
        <v>2.7321999999999997</v>
      </c>
      <c r="T1733">
        <v>-0.54300000000000004</v>
      </c>
      <c r="U1733">
        <v>2.8195000000000001</v>
      </c>
      <c r="V1733">
        <v>-0.255</v>
      </c>
      <c r="W1733">
        <v>2.9051</v>
      </c>
      <c r="X1733">
        <v>2.7E-2</v>
      </c>
      <c r="Y1733">
        <v>2.9485999999999999</v>
      </c>
      <c r="Z1733">
        <v>0.39700000000000002</v>
      </c>
      <c r="AA1733">
        <v>3.0758000000000001</v>
      </c>
      <c r="AB1733">
        <v>1.056</v>
      </c>
    </row>
    <row r="1734" spans="1:28">
      <c r="A1734" s="2">
        <v>43306</v>
      </c>
      <c r="B1734">
        <v>2</v>
      </c>
      <c r="C1734">
        <v>1.8860000000000001</v>
      </c>
      <c r="D1734">
        <v>-0.72</v>
      </c>
      <c r="E1734">
        <v>2.0768800000000001</v>
      </c>
      <c r="F1734">
        <v>1.992</v>
      </c>
      <c r="G1734">
        <v>-0.53200000000000003</v>
      </c>
      <c r="H1734">
        <v>2.3368799999999998</v>
      </c>
      <c r="I1734">
        <v>2.1831</v>
      </c>
      <c r="J1734">
        <v>-0.60599999999999998</v>
      </c>
      <c r="K1734">
        <v>2.5225</v>
      </c>
      <c r="L1734">
        <v>2.3988999999999998</v>
      </c>
      <c r="M1734">
        <v>-0.65600000000000003</v>
      </c>
      <c r="N1734">
        <v>2.80775</v>
      </c>
      <c r="O1734">
        <v>2.6694</v>
      </c>
      <c r="P1734">
        <v>-0.6</v>
      </c>
      <c r="Q1734">
        <v>0.67</v>
      </c>
      <c r="R1734">
        <v>-0.29599999999999999</v>
      </c>
      <c r="S1734">
        <v>2.7544</v>
      </c>
      <c r="T1734">
        <v>-0.47299999999999998</v>
      </c>
      <c r="U1734">
        <v>2.8487999999999998</v>
      </c>
      <c r="V1734">
        <v>-0.16800000000000001</v>
      </c>
      <c r="W1734">
        <v>2.9354</v>
      </c>
      <c r="X1734">
        <v>2.7E-2</v>
      </c>
      <c r="Y1734">
        <v>2.9746000000000001</v>
      </c>
      <c r="Z1734">
        <v>0.39600000000000002</v>
      </c>
      <c r="AA1734">
        <v>3.1031</v>
      </c>
      <c r="AB1734">
        <v>1.0449999999999999</v>
      </c>
    </row>
    <row r="1735" spans="1:28">
      <c r="A1735" s="2">
        <v>43307</v>
      </c>
      <c r="B1735">
        <v>2</v>
      </c>
      <c r="C1735">
        <v>1.8808</v>
      </c>
      <c r="D1735">
        <v>-0.72</v>
      </c>
      <c r="E1735">
        <v>2.0716299999999999</v>
      </c>
      <c r="F1735">
        <v>1.9816</v>
      </c>
      <c r="G1735">
        <v>-0.56599999999999995</v>
      </c>
      <c r="H1735">
        <v>2.3388800000000001</v>
      </c>
      <c r="I1735">
        <v>2.1778</v>
      </c>
      <c r="J1735">
        <v>-0.61</v>
      </c>
      <c r="K1735">
        <v>2.5286300000000002</v>
      </c>
      <c r="L1735">
        <v>2.4039999999999999</v>
      </c>
      <c r="M1735">
        <v>-0.66200000000000003</v>
      </c>
      <c r="N1735">
        <v>2.81663</v>
      </c>
      <c r="O1735">
        <v>2.6814999999999998</v>
      </c>
      <c r="P1735">
        <v>-0.60299999999999998</v>
      </c>
      <c r="Q1735">
        <v>0.69699999999999995</v>
      </c>
      <c r="R1735">
        <v>-0.33200000000000002</v>
      </c>
      <c r="S1735">
        <v>2.7711000000000001</v>
      </c>
      <c r="T1735">
        <v>-0.47199999999999998</v>
      </c>
      <c r="U1735">
        <v>2.8597000000000001</v>
      </c>
      <c r="V1735">
        <v>-0.16300000000000001</v>
      </c>
      <c r="W1735">
        <v>2.9379999999999997</v>
      </c>
      <c r="X1735">
        <v>3.4000000000000002E-2</v>
      </c>
      <c r="Y1735">
        <v>2.9763999999999999</v>
      </c>
      <c r="Z1735">
        <v>0.40400000000000003</v>
      </c>
      <c r="AA1735">
        <v>3.0998000000000001</v>
      </c>
      <c r="AB1735">
        <v>1.0569999999999999</v>
      </c>
    </row>
    <row r="1736" spans="1:28">
      <c r="A1736" s="2">
        <v>43308</v>
      </c>
      <c r="B1736">
        <v>2</v>
      </c>
      <c r="C1736">
        <v>1.8754999999999999</v>
      </c>
      <c r="D1736">
        <v>-0.72</v>
      </c>
      <c r="E1736">
        <v>2.0767500000000001</v>
      </c>
      <c r="F1736">
        <v>1.9813000000000001</v>
      </c>
      <c r="G1736">
        <v>-0.50700000000000001</v>
      </c>
      <c r="H1736">
        <v>2.3423799999999999</v>
      </c>
      <c r="I1736">
        <v>2.1774</v>
      </c>
      <c r="J1736">
        <v>-0.60499999999999998</v>
      </c>
      <c r="K1736">
        <v>2.5298799999999999</v>
      </c>
      <c r="L1736">
        <v>2.4036</v>
      </c>
      <c r="M1736">
        <v>-0.66100000000000003</v>
      </c>
      <c r="N1736">
        <v>2.82138</v>
      </c>
      <c r="O1736">
        <v>2.6694</v>
      </c>
      <c r="P1736">
        <v>-0.59899999999999998</v>
      </c>
      <c r="Q1736">
        <v>0.751</v>
      </c>
      <c r="R1736">
        <v>-0.32500000000000001</v>
      </c>
      <c r="S1736">
        <v>2.7603999999999997</v>
      </c>
      <c r="T1736">
        <v>-0.46899999999999997</v>
      </c>
      <c r="U1736">
        <v>2.8393999999999999</v>
      </c>
      <c r="V1736">
        <v>-0.16500000000000001</v>
      </c>
      <c r="W1736">
        <v>2.9172000000000002</v>
      </c>
      <c r="X1736">
        <v>3.3000000000000002E-2</v>
      </c>
      <c r="Y1736">
        <v>2.9542000000000002</v>
      </c>
      <c r="Z1736">
        <v>0.40300000000000002</v>
      </c>
      <c r="AA1736">
        <v>3.0821999999999998</v>
      </c>
      <c r="AB1736">
        <v>1.0640000000000001</v>
      </c>
    </row>
    <row r="1737" spans="1:28">
      <c r="A1737" s="2">
        <v>43311</v>
      </c>
      <c r="B1737">
        <v>2</v>
      </c>
      <c r="C1737">
        <v>1.8881000000000001</v>
      </c>
      <c r="D1737">
        <v>-0.72</v>
      </c>
      <c r="E1737">
        <v>2.0815000000000001</v>
      </c>
      <c r="F1737">
        <v>1.9811999999999999</v>
      </c>
      <c r="G1737">
        <v>-0.55100000000000005</v>
      </c>
      <c r="H1737">
        <v>2.3431299999999999</v>
      </c>
      <c r="I1737">
        <v>2.1798999999999999</v>
      </c>
      <c r="J1737">
        <v>-0.60599999999999998</v>
      </c>
      <c r="K1737">
        <v>2.5305</v>
      </c>
      <c r="L1737">
        <v>2.4062000000000001</v>
      </c>
      <c r="M1737">
        <v>-0.65100000000000002</v>
      </c>
      <c r="N1737">
        <v>2.82125</v>
      </c>
      <c r="O1737">
        <v>2.6612999999999998</v>
      </c>
      <c r="P1737">
        <v>-0.58499999999999996</v>
      </c>
      <c r="Q1737">
        <v>0.78900000000000003</v>
      </c>
      <c r="R1737">
        <v>-0.32</v>
      </c>
      <c r="S1737">
        <v>2.7576999999999998</v>
      </c>
      <c r="T1737">
        <v>-0.44800000000000001</v>
      </c>
      <c r="U1737">
        <v>2.8496000000000001</v>
      </c>
      <c r="V1737">
        <v>-0.13100000000000001</v>
      </c>
      <c r="W1737">
        <v>2.9321999999999999</v>
      </c>
      <c r="X1737">
        <v>7.2999999999999995E-2</v>
      </c>
      <c r="Y1737">
        <v>2.9727999999999999</v>
      </c>
      <c r="Z1737">
        <v>0.44600000000000001</v>
      </c>
      <c r="AA1737">
        <v>3.1046999999999998</v>
      </c>
      <c r="AB1737">
        <v>1.1060000000000001</v>
      </c>
    </row>
    <row r="1738" spans="1:28">
      <c r="A1738" s="2">
        <v>43312</v>
      </c>
      <c r="B1738">
        <v>2</v>
      </c>
      <c r="C1738">
        <v>1.8854</v>
      </c>
      <c r="D1738">
        <v>-0.72</v>
      </c>
      <c r="E1738">
        <v>2.0813799999999998</v>
      </c>
      <c r="F1738">
        <v>2.0203000000000002</v>
      </c>
      <c r="G1738">
        <v>-0.57699999999999996</v>
      </c>
      <c r="H1738">
        <v>2.34856</v>
      </c>
      <c r="I1738">
        <v>2.1909000000000001</v>
      </c>
      <c r="J1738">
        <v>-0.60599999999999998</v>
      </c>
      <c r="K1738">
        <v>2.5305</v>
      </c>
      <c r="L1738">
        <v>2.4087000000000001</v>
      </c>
      <c r="M1738">
        <v>-0.628</v>
      </c>
      <c r="N1738">
        <v>2.8278099999999999</v>
      </c>
      <c r="O1738">
        <v>2.6694</v>
      </c>
      <c r="P1738">
        <v>-0.56999999999999995</v>
      </c>
      <c r="Q1738">
        <v>0.72799999999999998</v>
      </c>
      <c r="R1738">
        <v>-0.31900000000000001</v>
      </c>
      <c r="S1738">
        <v>2.7660999999999998</v>
      </c>
      <c r="T1738">
        <v>-0.437</v>
      </c>
      <c r="U1738">
        <v>2.8479000000000001</v>
      </c>
      <c r="V1738">
        <v>-0.126</v>
      </c>
      <c r="W1738">
        <v>2.9247000000000001</v>
      </c>
      <c r="X1738">
        <v>7.3999999999999996E-2</v>
      </c>
      <c r="Y1738">
        <v>2.9598</v>
      </c>
      <c r="Z1738">
        <v>0.443</v>
      </c>
      <c r="AA1738">
        <v>3.0821999999999998</v>
      </c>
      <c r="AB1738">
        <v>1.0900000000000001</v>
      </c>
    </row>
    <row r="1739" spans="1:28">
      <c r="A1739" s="2">
        <v>43313</v>
      </c>
      <c r="B1739">
        <v>2</v>
      </c>
      <c r="C1739">
        <v>1.9191</v>
      </c>
      <c r="D1739">
        <v>-0.72</v>
      </c>
      <c r="E1739">
        <v>2.0821299999999998</v>
      </c>
      <c r="F1739">
        <v>2.0175999999999998</v>
      </c>
      <c r="G1739">
        <v>-0.56699999999999995</v>
      </c>
      <c r="H1739">
        <v>2.3482500000000002</v>
      </c>
      <c r="I1739">
        <v>2.2063999999999999</v>
      </c>
      <c r="J1739">
        <v>-0.6</v>
      </c>
      <c r="K1739">
        <v>2.53363</v>
      </c>
      <c r="L1739">
        <v>2.4243000000000001</v>
      </c>
      <c r="M1739">
        <v>-0.628</v>
      </c>
      <c r="N1739">
        <v>2.8321300000000003</v>
      </c>
      <c r="O1739">
        <v>2.6776</v>
      </c>
      <c r="P1739">
        <v>-0.55300000000000005</v>
      </c>
      <c r="Q1739">
        <v>0.76300000000000001</v>
      </c>
      <c r="R1739">
        <v>-0.312</v>
      </c>
      <c r="S1739">
        <v>2.7801999999999998</v>
      </c>
      <c r="T1739">
        <v>-0.41899999999999998</v>
      </c>
      <c r="U1739">
        <v>2.8750999999999998</v>
      </c>
      <c r="V1739">
        <v>-9.9000000000000005E-2</v>
      </c>
      <c r="W1739">
        <v>2.9621</v>
      </c>
      <c r="X1739">
        <v>0.106</v>
      </c>
      <c r="Y1739">
        <v>3.0064000000000002</v>
      </c>
      <c r="Z1739">
        <v>0.47799999999999998</v>
      </c>
      <c r="AA1739">
        <v>3.1320999999999999</v>
      </c>
      <c r="AB1739">
        <v>1.1280000000000001</v>
      </c>
    </row>
    <row r="1740" spans="1:28">
      <c r="A1740" s="2">
        <v>43314</v>
      </c>
      <c r="B1740">
        <v>2</v>
      </c>
      <c r="C1740">
        <v>1.8757999999999999</v>
      </c>
      <c r="D1740">
        <v>-0.72</v>
      </c>
      <c r="E1740">
        <v>2.08019</v>
      </c>
      <c r="F1740">
        <v>2.0021</v>
      </c>
      <c r="G1740">
        <v>-0.57499999999999996</v>
      </c>
      <c r="H1740">
        <v>2.3405</v>
      </c>
      <c r="I1740">
        <v>2.2063000000000001</v>
      </c>
      <c r="J1740">
        <v>-0.60599999999999998</v>
      </c>
      <c r="K1740">
        <v>2.5305</v>
      </c>
      <c r="L1740">
        <v>2.4137</v>
      </c>
      <c r="M1740">
        <v>-0.626</v>
      </c>
      <c r="N1740">
        <v>2.82775</v>
      </c>
      <c r="O1740">
        <v>2.6634000000000002</v>
      </c>
      <c r="P1740">
        <v>-0.56799999999999995</v>
      </c>
      <c r="Q1740">
        <v>0.96399999999999997</v>
      </c>
      <c r="R1740">
        <v>-0.28100000000000003</v>
      </c>
      <c r="S1740">
        <v>2.7608000000000001</v>
      </c>
      <c r="T1740">
        <v>-0.433</v>
      </c>
      <c r="U1740">
        <v>2.8548</v>
      </c>
      <c r="V1740">
        <v>-0.121</v>
      </c>
      <c r="W1740">
        <v>2.9397000000000002</v>
      </c>
      <c r="X1740">
        <v>8.6999999999999994E-2</v>
      </c>
      <c r="Y1740">
        <v>2.9859</v>
      </c>
      <c r="Z1740">
        <v>0.46</v>
      </c>
      <c r="AA1740">
        <v>3.1183999999999998</v>
      </c>
      <c r="AB1740">
        <v>1.111</v>
      </c>
    </row>
    <row r="1741" spans="1:28">
      <c r="A1741" s="2">
        <v>43315</v>
      </c>
      <c r="B1741">
        <v>2</v>
      </c>
      <c r="C1741">
        <v>1.8806</v>
      </c>
      <c r="D1741">
        <v>-0.72</v>
      </c>
      <c r="E1741">
        <v>2.07931</v>
      </c>
      <c r="F1741">
        <v>2.0017999999999998</v>
      </c>
      <c r="G1741">
        <v>-0.56999999999999995</v>
      </c>
      <c r="H1741">
        <v>2.343</v>
      </c>
      <c r="I1741">
        <v>2.2033</v>
      </c>
      <c r="J1741">
        <v>-0.60299999999999998</v>
      </c>
      <c r="K1741">
        <v>2.52475</v>
      </c>
      <c r="L1741">
        <v>2.4081000000000001</v>
      </c>
      <c r="M1741">
        <v>-0.63500000000000001</v>
      </c>
      <c r="N1741">
        <v>2.8273799999999998</v>
      </c>
      <c r="O1741">
        <v>2.6432000000000002</v>
      </c>
      <c r="P1741">
        <v>-0.59</v>
      </c>
      <c r="Q1741">
        <v>0.98199999999999998</v>
      </c>
      <c r="R1741">
        <v>-0.29899999999999999</v>
      </c>
      <c r="S1741">
        <v>2.7303999999999999</v>
      </c>
      <c r="T1741">
        <v>-0.46400000000000002</v>
      </c>
      <c r="U1741">
        <v>2.8125</v>
      </c>
      <c r="V1741">
        <v>-0.161</v>
      </c>
      <c r="W1741">
        <v>2.8997999999999999</v>
      </c>
      <c r="X1741">
        <v>0.04</v>
      </c>
      <c r="Y1741">
        <v>2.9487999999999999</v>
      </c>
      <c r="Z1741">
        <v>0.40799999999999997</v>
      </c>
      <c r="AA1741">
        <v>3.0886</v>
      </c>
      <c r="AB1741">
        <v>1.0629999999999999</v>
      </c>
    </row>
    <row r="1742" spans="1:28">
      <c r="A1742" s="2">
        <v>43318</v>
      </c>
      <c r="B1742">
        <v>2</v>
      </c>
      <c r="C1742">
        <v>1.8906000000000001</v>
      </c>
      <c r="D1742">
        <v>-0.72</v>
      </c>
      <c r="E1742">
        <v>2.08256</v>
      </c>
      <c r="F1742">
        <v>2.0068000000000001</v>
      </c>
      <c r="G1742">
        <v>-0.56200000000000006</v>
      </c>
      <c r="H1742">
        <v>2.3432499999999998</v>
      </c>
      <c r="I1742">
        <v>2.2031999999999998</v>
      </c>
      <c r="J1742">
        <v>-0.60699999999999998</v>
      </c>
      <c r="K1742">
        <v>2.52163</v>
      </c>
      <c r="L1742">
        <v>2.4131999999999998</v>
      </c>
      <c r="M1742">
        <v>-0.63200000000000001</v>
      </c>
      <c r="N1742">
        <v>2.8268800000000001</v>
      </c>
      <c r="O1742">
        <v>2.6452</v>
      </c>
      <c r="P1742">
        <v>-0.58899999999999997</v>
      </c>
      <c r="Q1742">
        <v>0.95399999999999996</v>
      </c>
      <c r="R1742">
        <v>-0.311</v>
      </c>
      <c r="S1742">
        <v>2.7277</v>
      </c>
      <c r="T1742">
        <v>-0.46800000000000003</v>
      </c>
      <c r="U1742">
        <v>2.8041</v>
      </c>
      <c r="V1742">
        <v>-0.17299999999999999</v>
      </c>
      <c r="W1742">
        <v>2.8849</v>
      </c>
      <c r="X1742">
        <v>2.7E-2</v>
      </c>
      <c r="Y1742">
        <v>2.9394999999999998</v>
      </c>
      <c r="Z1742">
        <v>0.38900000000000001</v>
      </c>
      <c r="AA1742">
        <v>3.0893999999999999</v>
      </c>
      <c r="AB1742">
        <v>1.0429999999999999</v>
      </c>
    </row>
    <row r="1743" spans="1:28">
      <c r="A1743" s="2">
        <v>43319</v>
      </c>
      <c r="B1743">
        <v>2</v>
      </c>
      <c r="C1743">
        <v>1.8904999999999998</v>
      </c>
      <c r="D1743">
        <v>-0.72</v>
      </c>
      <c r="E1743">
        <v>2.0711300000000001</v>
      </c>
      <c r="F1743">
        <v>2.0432999999999999</v>
      </c>
      <c r="G1743">
        <v>-0.56999999999999995</v>
      </c>
      <c r="H1743">
        <v>2.34144</v>
      </c>
      <c r="I1743">
        <v>2.2271000000000001</v>
      </c>
      <c r="J1743">
        <v>-0.59799999999999998</v>
      </c>
      <c r="K1743">
        <v>2.5223800000000001</v>
      </c>
      <c r="L1743">
        <v>2.4209999999999998</v>
      </c>
      <c r="M1743">
        <v>-0.63300000000000001</v>
      </c>
      <c r="N1743">
        <v>2.8243100000000001</v>
      </c>
      <c r="O1743">
        <v>2.6696999999999997</v>
      </c>
      <c r="P1743">
        <v>-0.57999999999999996</v>
      </c>
      <c r="Q1743">
        <v>0.9</v>
      </c>
      <c r="R1743">
        <v>-0.30499999999999999</v>
      </c>
      <c r="S1743">
        <v>2.7584999999999997</v>
      </c>
      <c r="T1743">
        <v>-0.45900000000000002</v>
      </c>
      <c r="U1743">
        <v>2.8414000000000001</v>
      </c>
      <c r="V1743">
        <v>-0.16</v>
      </c>
      <c r="W1743">
        <v>2.9198</v>
      </c>
      <c r="X1743">
        <v>4.2999999999999997E-2</v>
      </c>
      <c r="Y1743">
        <v>2.9729999999999999</v>
      </c>
      <c r="Z1743">
        <v>0.40899999999999997</v>
      </c>
      <c r="AA1743">
        <v>3.1175999999999999</v>
      </c>
      <c r="AB1743">
        <v>1.0569999999999999</v>
      </c>
    </row>
    <row r="1744" spans="1:28">
      <c r="A1744" s="2">
        <v>43320</v>
      </c>
      <c r="B1744">
        <v>2</v>
      </c>
      <c r="C1744">
        <v>1.9114</v>
      </c>
      <c r="D1744">
        <v>-0.72</v>
      </c>
      <c r="E1744">
        <v>2.0634399999999999</v>
      </c>
      <c r="F1744">
        <v>2.0482999999999998</v>
      </c>
      <c r="G1744">
        <v>-0.54200000000000004</v>
      </c>
      <c r="H1744">
        <v>2.3405</v>
      </c>
      <c r="I1744">
        <v>2.2244999999999999</v>
      </c>
      <c r="J1744">
        <v>-0.58799999999999997</v>
      </c>
      <c r="K1744">
        <v>2.5169999999999999</v>
      </c>
      <c r="L1744">
        <v>2.4156</v>
      </c>
      <c r="M1744">
        <v>-0.63300000000000001</v>
      </c>
      <c r="N1744">
        <v>2.82775</v>
      </c>
      <c r="O1744">
        <v>2.6677</v>
      </c>
      <c r="P1744">
        <v>-0.59499999999999997</v>
      </c>
      <c r="Q1744">
        <v>0.96599999999999997</v>
      </c>
      <c r="R1744">
        <v>-0.29799999999999999</v>
      </c>
      <c r="S1744">
        <v>2.7608999999999999</v>
      </c>
      <c r="T1744">
        <v>-0.47299999999999998</v>
      </c>
      <c r="U1744">
        <v>2.8311999999999999</v>
      </c>
      <c r="V1744">
        <v>-0.17499999999999999</v>
      </c>
      <c r="W1744">
        <v>2.9123000000000001</v>
      </c>
      <c r="X1744">
        <v>0.03</v>
      </c>
      <c r="Y1744">
        <v>2.96</v>
      </c>
      <c r="Z1744">
        <v>0.39800000000000002</v>
      </c>
      <c r="AA1744">
        <v>3.1103000000000001</v>
      </c>
      <c r="AB1744">
        <v>1.0580000000000001</v>
      </c>
    </row>
    <row r="1745" spans="1:28">
      <c r="A1745" s="2">
        <v>43321</v>
      </c>
      <c r="B1745">
        <v>2</v>
      </c>
      <c r="C1745">
        <v>1.8935999999999999</v>
      </c>
      <c r="D1745">
        <v>-0.72</v>
      </c>
      <c r="E1745">
        <v>2.06731</v>
      </c>
      <c r="F1745">
        <v>2.0430999999999999</v>
      </c>
      <c r="G1745">
        <v>-0.54600000000000004</v>
      </c>
      <c r="H1745">
        <v>2.3380000000000001</v>
      </c>
      <c r="I1745">
        <v>2.2296</v>
      </c>
      <c r="J1745">
        <v>-0.59699999999999998</v>
      </c>
      <c r="K1745">
        <v>2.5171299999999999</v>
      </c>
      <c r="L1745">
        <v>2.4129</v>
      </c>
      <c r="M1745">
        <v>-0.63500000000000001</v>
      </c>
      <c r="N1745">
        <v>2.8275000000000001</v>
      </c>
      <c r="O1745">
        <v>2.6452</v>
      </c>
      <c r="P1745">
        <v>-0.61299999999999999</v>
      </c>
      <c r="Q1745">
        <v>0.98699999999999999</v>
      </c>
      <c r="R1745">
        <v>-0.29499999999999998</v>
      </c>
      <c r="S1745">
        <v>2.7363</v>
      </c>
      <c r="T1745">
        <v>-0.49199999999999999</v>
      </c>
      <c r="U1745">
        <v>2.8075000000000001</v>
      </c>
      <c r="V1745">
        <v>-0.19700000000000001</v>
      </c>
      <c r="W1745">
        <v>2.8799000000000001</v>
      </c>
      <c r="X1745">
        <v>7.0000000000000001E-3</v>
      </c>
      <c r="Y1745">
        <v>2.9257999999999997</v>
      </c>
      <c r="Z1745">
        <v>0.375</v>
      </c>
      <c r="AA1745">
        <v>3.0716999999999999</v>
      </c>
      <c r="AB1745">
        <v>1.042</v>
      </c>
    </row>
    <row r="1746" spans="1:28">
      <c r="A1746" s="2">
        <v>43322</v>
      </c>
      <c r="B1746">
        <v>2</v>
      </c>
      <c r="C1746">
        <v>1.8982999999999999</v>
      </c>
      <c r="D1746">
        <v>-0.72</v>
      </c>
      <c r="E1746">
        <v>2.0667499999999999</v>
      </c>
      <c r="F1746">
        <v>2.0427</v>
      </c>
      <c r="G1746">
        <v>-0.56399999999999995</v>
      </c>
      <c r="H1746">
        <v>2.3192499999999998</v>
      </c>
      <c r="I1746">
        <v>2.2162000000000002</v>
      </c>
      <c r="J1746">
        <v>-0.59599999999999997</v>
      </c>
      <c r="K1746">
        <v>2.51213</v>
      </c>
      <c r="L1746">
        <v>2.3942000000000001</v>
      </c>
      <c r="M1746">
        <v>-0.64</v>
      </c>
      <c r="N1746">
        <v>2.8155000000000001</v>
      </c>
      <c r="O1746">
        <v>2.6042000000000001</v>
      </c>
      <c r="P1746">
        <v>-0.63500000000000001</v>
      </c>
      <c r="Q1746">
        <v>1.1479999999999999</v>
      </c>
      <c r="R1746">
        <v>-0.27700000000000002</v>
      </c>
      <c r="S1746">
        <v>2.6791</v>
      </c>
      <c r="T1746">
        <v>-0.52600000000000002</v>
      </c>
      <c r="U1746">
        <v>2.7448000000000001</v>
      </c>
      <c r="V1746">
        <v>-0.247</v>
      </c>
      <c r="W1746">
        <v>2.8227000000000002</v>
      </c>
      <c r="X1746">
        <v>-4.8000000000000001E-2</v>
      </c>
      <c r="Y1746">
        <v>2.8731999999999998</v>
      </c>
      <c r="Z1746">
        <v>0.317</v>
      </c>
      <c r="AA1746">
        <v>3.0303</v>
      </c>
      <c r="AB1746">
        <v>0.98099999999999998</v>
      </c>
    </row>
    <row r="1747" spans="1:28">
      <c r="A1747" s="2">
        <v>43325</v>
      </c>
      <c r="B1747">
        <v>2</v>
      </c>
      <c r="C1747">
        <v>1.9083999999999999</v>
      </c>
      <c r="D1747">
        <v>-0.59799999999999998</v>
      </c>
      <c r="E1747">
        <v>2.0626899999999999</v>
      </c>
      <c r="F1747">
        <v>2.0375000000000001</v>
      </c>
      <c r="G1747">
        <v>-0.61099999999999999</v>
      </c>
      <c r="H1747">
        <v>2.3137499999999998</v>
      </c>
      <c r="I1747">
        <v>2.2057000000000002</v>
      </c>
      <c r="J1747">
        <v>-0.63600000000000001</v>
      </c>
      <c r="K1747">
        <v>2.5076299999999998</v>
      </c>
      <c r="L1747">
        <v>2.4045000000000001</v>
      </c>
      <c r="M1747">
        <v>-0.63900000000000001</v>
      </c>
      <c r="N1747">
        <v>2.8029999999999999</v>
      </c>
      <c r="O1747">
        <v>2.6124000000000001</v>
      </c>
      <c r="P1747">
        <v>-0.64700000000000002</v>
      </c>
      <c r="Q1747">
        <v>1.304</v>
      </c>
      <c r="R1747">
        <v>-0.23899999999999999</v>
      </c>
      <c r="S1747">
        <v>2.6926999999999999</v>
      </c>
      <c r="T1747">
        <v>-0.53500000000000003</v>
      </c>
      <c r="U1747">
        <v>2.7499000000000002</v>
      </c>
      <c r="V1747">
        <v>-0.255</v>
      </c>
      <c r="W1747">
        <v>2.8250999999999999</v>
      </c>
      <c r="X1747">
        <v>-5.3999999999999999E-2</v>
      </c>
      <c r="Y1747">
        <v>2.8786</v>
      </c>
      <c r="Z1747">
        <v>0.311</v>
      </c>
      <c r="AA1747">
        <v>3.0470999999999999</v>
      </c>
      <c r="AB1747">
        <v>0.98099999999999998</v>
      </c>
    </row>
    <row r="1748" spans="1:28">
      <c r="A1748" s="2">
        <v>43326</v>
      </c>
      <c r="B1748">
        <v>2</v>
      </c>
      <c r="C1748">
        <v>1.9312</v>
      </c>
      <c r="D1748">
        <v>-0.58899999999999997</v>
      </c>
      <c r="E1748">
        <v>2.0634999999999999</v>
      </c>
      <c r="F1748">
        <v>2.0663999999999998</v>
      </c>
      <c r="G1748">
        <v>-0.60899999999999999</v>
      </c>
      <c r="H1748">
        <v>2.3151899999999999</v>
      </c>
      <c r="I1748">
        <v>2.2349000000000001</v>
      </c>
      <c r="J1748">
        <v>-0.64300000000000002</v>
      </c>
      <c r="K1748">
        <v>2.5123799999999998</v>
      </c>
      <c r="L1748">
        <v>2.4070999999999998</v>
      </c>
      <c r="M1748">
        <v>-0.63900000000000001</v>
      </c>
      <c r="N1748">
        <v>2.8134999999999999</v>
      </c>
      <c r="O1748">
        <v>2.637</v>
      </c>
      <c r="P1748">
        <v>-0.63800000000000001</v>
      </c>
      <c r="Q1748">
        <v>1.2210000000000001</v>
      </c>
      <c r="R1748">
        <v>-0.27900000000000003</v>
      </c>
      <c r="S1748">
        <v>2.7118000000000002</v>
      </c>
      <c r="T1748">
        <v>-0.52500000000000002</v>
      </c>
      <c r="U1748">
        <v>2.7719</v>
      </c>
      <c r="V1748">
        <v>-0.24399999999999999</v>
      </c>
      <c r="W1748">
        <v>2.8425000000000002</v>
      </c>
      <c r="X1748">
        <v>-4.2000000000000003E-2</v>
      </c>
      <c r="Y1748">
        <v>2.8984999999999999</v>
      </c>
      <c r="Z1748">
        <v>0.32700000000000001</v>
      </c>
      <c r="AA1748">
        <v>3.0672000000000001</v>
      </c>
      <c r="AB1748">
        <v>0.99399999999999999</v>
      </c>
    </row>
    <row r="1749" spans="1:28">
      <c r="A1749" s="2">
        <v>43327</v>
      </c>
      <c r="B1749">
        <v>2</v>
      </c>
      <c r="C1749">
        <v>1.9394</v>
      </c>
      <c r="D1749">
        <v>-0.58299999999999996</v>
      </c>
      <c r="E1749">
        <v>2.06</v>
      </c>
      <c r="F1749">
        <v>2.0533999999999999</v>
      </c>
      <c r="G1749">
        <v>-0.61599999999999999</v>
      </c>
      <c r="H1749">
        <v>2.31175</v>
      </c>
      <c r="I1749">
        <v>2.2296999999999998</v>
      </c>
      <c r="J1749">
        <v>-0.64600000000000002</v>
      </c>
      <c r="K1749">
        <v>2.5106299999999999</v>
      </c>
      <c r="L1749">
        <v>2.4365000000000001</v>
      </c>
      <c r="M1749">
        <v>-0.63200000000000001</v>
      </c>
      <c r="N1749">
        <v>2.81488</v>
      </c>
      <c r="O1749">
        <v>2.6082000000000001</v>
      </c>
      <c r="P1749">
        <v>-0.64700000000000002</v>
      </c>
      <c r="Q1749">
        <v>1.341</v>
      </c>
      <c r="R1749">
        <v>-0.28499999999999998</v>
      </c>
      <c r="S1749">
        <v>2.6790000000000003</v>
      </c>
      <c r="T1749">
        <v>-0.54100000000000004</v>
      </c>
      <c r="U1749">
        <v>2.7345999999999999</v>
      </c>
      <c r="V1749">
        <v>-0.26600000000000001</v>
      </c>
      <c r="W1749">
        <v>2.8052000000000001</v>
      </c>
      <c r="X1749">
        <v>-6.5000000000000002E-2</v>
      </c>
      <c r="Y1749">
        <v>2.8622999999999998</v>
      </c>
      <c r="Z1749">
        <v>0.30399999999999999</v>
      </c>
      <c r="AA1749">
        <v>3.0318999999999998</v>
      </c>
      <c r="AB1749">
        <v>0.97</v>
      </c>
    </row>
    <row r="1750" spans="1:28">
      <c r="A1750" s="2">
        <v>43328</v>
      </c>
      <c r="B1750">
        <v>2</v>
      </c>
      <c r="C1750">
        <v>1.9291</v>
      </c>
      <c r="D1750">
        <v>-0.57599999999999996</v>
      </c>
      <c r="E1750">
        <v>2.0773799999999998</v>
      </c>
      <c r="F1750">
        <v>2.0455999999999999</v>
      </c>
      <c r="G1750">
        <v>-0.61699999999999999</v>
      </c>
      <c r="H1750">
        <v>2.3222499999999999</v>
      </c>
      <c r="I1750">
        <v>2.2218</v>
      </c>
      <c r="J1750">
        <v>-0.65</v>
      </c>
      <c r="K1750">
        <v>2.5135000000000001</v>
      </c>
      <c r="L1750">
        <v>2.4390000000000001</v>
      </c>
      <c r="M1750">
        <v>-0.63300000000000001</v>
      </c>
      <c r="N1750">
        <v>2.81663</v>
      </c>
      <c r="O1750">
        <v>2.6164000000000001</v>
      </c>
      <c r="P1750">
        <v>-0.63600000000000001</v>
      </c>
      <c r="Q1750">
        <v>1.268</v>
      </c>
      <c r="R1750">
        <v>-0.30199999999999999</v>
      </c>
      <c r="S1750">
        <v>2.6817000000000002</v>
      </c>
      <c r="T1750">
        <v>-0.52800000000000002</v>
      </c>
      <c r="U1750">
        <v>2.7412999999999998</v>
      </c>
      <c r="V1750">
        <v>-0.252</v>
      </c>
      <c r="W1750">
        <v>2.8125999999999998</v>
      </c>
      <c r="X1750">
        <v>-5.0999999999999997E-2</v>
      </c>
      <c r="Y1750">
        <v>2.8658999999999999</v>
      </c>
      <c r="Z1750">
        <v>0.32</v>
      </c>
      <c r="AA1750">
        <v>3.0255000000000001</v>
      </c>
      <c r="AB1750">
        <v>0.98199999999999998</v>
      </c>
    </row>
    <row r="1751" spans="1:28">
      <c r="A1751" s="2">
        <v>43329</v>
      </c>
      <c r="B1751">
        <v>2</v>
      </c>
      <c r="C1751">
        <v>1.9287999999999998</v>
      </c>
      <c r="D1751">
        <v>-0.58899999999999997</v>
      </c>
      <c r="E1751">
        <v>2.0693799999999998</v>
      </c>
      <c r="F1751">
        <v>2.0325000000000002</v>
      </c>
      <c r="G1751">
        <v>-0.61599999999999999</v>
      </c>
      <c r="H1751">
        <v>2.3118799999999999</v>
      </c>
      <c r="I1751">
        <v>2.2187999999999999</v>
      </c>
      <c r="J1751">
        <v>-0.65</v>
      </c>
      <c r="K1751">
        <v>2.5107499999999998</v>
      </c>
      <c r="L1751">
        <v>2.4281000000000001</v>
      </c>
      <c r="M1751">
        <v>-0.64200000000000002</v>
      </c>
      <c r="N1751">
        <v>2.8129999999999997</v>
      </c>
      <c r="O1751">
        <v>2.6059000000000001</v>
      </c>
      <c r="P1751">
        <v>-0.65</v>
      </c>
      <c r="Q1751">
        <v>1.262</v>
      </c>
      <c r="R1751">
        <v>-0.312</v>
      </c>
      <c r="S1751">
        <v>2.6787000000000001</v>
      </c>
      <c r="T1751">
        <v>-0.54200000000000004</v>
      </c>
      <c r="U1751">
        <v>2.7412999999999998</v>
      </c>
      <c r="V1751">
        <v>-0.26900000000000002</v>
      </c>
      <c r="W1751">
        <v>2.8075999999999999</v>
      </c>
      <c r="X1751">
        <v>-6.5000000000000002E-2</v>
      </c>
      <c r="Y1751">
        <v>2.8605</v>
      </c>
      <c r="Z1751">
        <v>0.30499999999999999</v>
      </c>
      <c r="AA1751">
        <v>3.0198999999999998</v>
      </c>
      <c r="AB1751">
        <v>0.97</v>
      </c>
    </row>
    <row r="1752" spans="1:28">
      <c r="A1752" s="2">
        <v>43332</v>
      </c>
      <c r="B1752">
        <v>2</v>
      </c>
      <c r="C1752">
        <v>1.9135</v>
      </c>
      <c r="D1752">
        <v>-0.58299999999999996</v>
      </c>
      <c r="E1752">
        <v>2.0670000000000002</v>
      </c>
      <c r="F1752">
        <v>2.0324</v>
      </c>
      <c r="G1752">
        <v>-0.61</v>
      </c>
      <c r="H1752">
        <v>2.3096299999999998</v>
      </c>
      <c r="I1752">
        <v>2.2134999999999998</v>
      </c>
      <c r="J1752">
        <v>-0.65100000000000002</v>
      </c>
      <c r="K1752">
        <v>2.5086300000000001</v>
      </c>
      <c r="L1752">
        <v>2.4175</v>
      </c>
      <c r="M1752">
        <v>-0.63900000000000001</v>
      </c>
      <c r="N1752">
        <v>2.8129999999999997</v>
      </c>
      <c r="O1752">
        <v>2.5850999999999997</v>
      </c>
      <c r="P1752">
        <v>-0.64200000000000002</v>
      </c>
      <c r="Q1752">
        <v>1.137</v>
      </c>
      <c r="R1752">
        <v>-0.32700000000000001</v>
      </c>
      <c r="S1752">
        <v>2.6457999999999999</v>
      </c>
      <c r="T1752">
        <v>-0.54</v>
      </c>
      <c r="U1752">
        <v>2.6970999999999998</v>
      </c>
      <c r="V1752">
        <v>-0.27400000000000002</v>
      </c>
      <c r="W1752">
        <v>2.7629000000000001</v>
      </c>
      <c r="X1752">
        <v>-6.9000000000000006E-2</v>
      </c>
      <c r="Y1752">
        <v>2.819</v>
      </c>
      <c r="Z1752">
        <v>0.30199999999999999</v>
      </c>
      <c r="AA1752">
        <v>2.9849000000000001</v>
      </c>
      <c r="AB1752">
        <v>0.96899999999999997</v>
      </c>
    </row>
    <row r="1753" spans="1:28">
      <c r="A1753" s="2">
        <v>43333</v>
      </c>
      <c r="B1753">
        <v>2</v>
      </c>
      <c r="C1753">
        <v>1.9159000000000002</v>
      </c>
      <c r="D1753">
        <v>-0.58199999999999996</v>
      </c>
      <c r="E1753">
        <v>2.0658799999999999</v>
      </c>
      <c r="F1753">
        <v>2.0613999999999999</v>
      </c>
      <c r="G1753">
        <v>-0.61399999999999999</v>
      </c>
      <c r="H1753">
        <v>2.3102499999999999</v>
      </c>
      <c r="I1753">
        <v>2.2323</v>
      </c>
      <c r="J1753">
        <v>-0.65</v>
      </c>
      <c r="K1753">
        <v>2.51288</v>
      </c>
      <c r="L1753">
        <v>2.4252000000000002</v>
      </c>
      <c r="M1753">
        <v>-0.626</v>
      </c>
      <c r="N1753">
        <v>2.80775</v>
      </c>
      <c r="O1753">
        <v>2.5954000000000002</v>
      </c>
      <c r="P1753">
        <v>-0.59799999999999998</v>
      </c>
      <c r="Q1753">
        <v>1.0489999999999999</v>
      </c>
      <c r="R1753">
        <v>-0.34499999999999997</v>
      </c>
      <c r="S1753">
        <v>2.6621000000000001</v>
      </c>
      <c r="T1753">
        <v>-0.51600000000000001</v>
      </c>
      <c r="U1753">
        <v>2.7107000000000001</v>
      </c>
      <c r="V1753">
        <v>-0.246</v>
      </c>
      <c r="W1753">
        <v>2.7751999999999999</v>
      </c>
      <c r="X1753">
        <v>-4.1000000000000002E-2</v>
      </c>
      <c r="Y1753">
        <v>2.8298000000000001</v>
      </c>
      <c r="Z1753">
        <v>0.33100000000000002</v>
      </c>
      <c r="AA1753">
        <v>2.9927999999999999</v>
      </c>
      <c r="AB1753">
        <v>0.99199999999999999</v>
      </c>
    </row>
    <row r="1754" spans="1:28">
      <c r="A1754" s="2">
        <v>43334</v>
      </c>
      <c r="B1754">
        <v>2</v>
      </c>
      <c r="C1754">
        <v>1.9369000000000001</v>
      </c>
      <c r="D1754">
        <v>-0.59199999999999997</v>
      </c>
      <c r="E1754">
        <v>2.0659999999999998</v>
      </c>
      <c r="F1754">
        <v>2.0714999999999999</v>
      </c>
      <c r="G1754">
        <v>-0.61499999999999999</v>
      </c>
      <c r="H1754">
        <v>2.31175</v>
      </c>
      <c r="I1754">
        <v>2.2244999999999999</v>
      </c>
      <c r="J1754">
        <v>-0.65</v>
      </c>
      <c r="K1754">
        <v>2.5125000000000002</v>
      </c>
      <c r="L1754">
        <v>2.4172000000000002</v>
      </c>
      <c r="M1754">
        <v>-0.61099999999999999</v>
      </c>
      <c r="N1754">
        <v>2.8079999999999998</v>
      </c>
      <c r="O1754">
        <v>2.5911999999999997</v>
      </c>
      <c r="P1754">
        <v>-0.58699999999999997</v>
      </c>
      <c r="Q1754">
        <v>1.1000000000000001</v>
      </c>
      <c r="R1754">
        <v>-0.34300000000000003</v>
      </c>
      <c r="S1754">
        <v>2.6509999999999998</v>
      </c>
      <c r="T1754">
        <v>-0.5</v>
      </c>
      <c r="U1754">
        <v>2.7039</v>
      </c>
      <c r="V1754">
        <v>-0.22600000000000001</v>
      </c>
      <c r="W1754">
        <v>2.7652000000000001</v>
      </c>
      <c r="X1754">
        <v>-2.3E-2</v>
      </c>
      <c r="Y1754">
        <v>2.8189000000000002</v>
      </c>
      <c r="Z1754">
        <v>0.34399999999999997</v>
      </c>
      <c r="AA1754">
        <v>2.9840999999999998</v>
      </c>
      <c r="AB1754">
        <v>1.002</v>
      </c>
    </row>
    <row r="1755" spans="1:28">
      <c r="A1755" s="2">
        <v>43335</v>
      </c>
      <c r="B1755">
        <v>2</v>
      </c>
      <c r="C1755">
        <v>1.9317</v>
      </c>
      <c r="D1755">
        <v>-0.58899999999999997</v>
      </c>
      <c r="E1755">
        <v>2.0647500000000001</v>
      </c>
      <c r="F1755">
        <v>2.0739000000000001</v>
      </c>
      <c r="G1755">
        <v>-0.61</v>
      </c>
      <c r="H1755">
        <v>2.3113799999999998</v>
      </c>
      <c r="I1755">
        <v>2.2244000000000002</v>
      </c>
      <c r="J1755">
        <v>-0.65100000000000002</v>
      </c>
      <c r="K1755">
        <v>2.51613</v>
      </c>
      <c r="L1755">
        <v>2.4224000000000001</v>
      </c>
      <c r="M1755">
        <v>-0.61699999999999999</v>
      </c>
      <c r="N1755">
        <v>2.8120000000000003</v>
      </c>
      <c r="O1755">
        <v>2.6162000000000001</v>
      </c>
      <c r="P1755">
        <v>-0.59199999999999997</v>
      </c>
      <c r="Q1755">
        <v>1.1259999999999999</v>
      </c>
      <c r="R1755">
        <v>-0.35</v>
      </c>
      <c r="S1755">
        <v>2.6729000000000003</v>
      </c>
      <c r="T1755">
        <v>-0.501</v>
      </c>
      <c r="U1755">
        <v>2.7225000000000001</v>
      </c>
      <c r="V1755">
        <v>-0.22700000000000001</v>
      </c>
      <c r="W1755">
        <v>2.7801</v>
      </c>
      <c r="X1755">
        <v>-2.5000000000000001E-2</v>
      </c>
      <c r="Y1755">
        <v>2.8260999999999998</v>
      </c>
      <c r="Z1755">
        <v>0.33900000000000002</v>
      </c>
      <c r="AA1755">
        <v>2.9802</v>
      </c>
      <c r="AB1755">
        <v>1.006</v>
      </c>
    </row>
    <row r="1756" spans="1:28">
      <c r="A1756" s="2">
        <v>43336</v>
      </c>
      <c r="B1756">
        <v>2</v>
      </c>
      <c r="C1756">
        <v>1.9287999999999998</v>
      </c>
      <c r="D1756">
        <v>-0.59099999999999997</v>
      </c>
      <c r="E1756">
        <v>2.0727500000000001</v>
      </c>
      <c r="F1756">
        <v>2.0863999999999998</v>
      </c>
      <c r="G1756">
        <v>-0.60599999999999998</v>
      </c>
      <c r="H1756">
        <v>2.31725</v>
      </c>
      <c r="I1756">
        <v>2.2343999999999999</v>
      </c>
      <c r="J1756">
        <v>-0.65400000000000003</v>
      </c>
      <c r="K1756">
        <v>2.5230000000000001</v>
      </c>
      <c r="L1756">
        <v>2.4245999999999999</v>
      </c>
      <c r="M1756">
        <v>-0.60699999999999998</v>
      </c>
      <c r="N1756">
        <v>2.82</v>
      </c>
      <c r="O1756">
        <v>2.6202000000000001</v>
      </c>
      <c r="P1756">
        <v>-0.59499999999999997</v>
      </c>
      <c r="Q1756">
        <v>1.208</v>
      </c>
      <c r="R1756">
        <v>-0.35</v>
      </c>
      <c r="S1756">
        <v>2.6726000000000001</v>
      </c>
      <c r="T1756">
        <v>-0.496</v>
      </c>
      <c r="U1756">
        <v>2.7122000000000002</v>
      </c>
      <c r="V1756">
        <v>-0.218</v>
      </c>
      <c r="W1756">
        <v>2.7675000000000001</v>
      </c>
      <c r="X1756">
        <v>-1.7999999999999999E-2</v>
      </c>
      <c r="Y1756">
        <v>2.8098000000000001</v>
      </c>
      <c r="Z1756">
        <v>0.34499999999999997</v>
      </c>
      <c r="AA1756">
        <v>2.9588999999999999</v>
      </c>
      <c r="AB1756">
        <v>1.01</v>
      </c>
    </row>
    <row r="1757" spans="1:28">
      <c r="A1757" s="2">
        <v>43339</v>
      </c>
      <c r="B1757">
        <v>2</v>
      </c>
      <c r="C1757">
        <v>1.9338</v>
      </c>
      <c r="D1757">
        <v>-0.57699999999999996</v>
      </c>
      <c r="E1757">
        <v>2.0727500000000001</v>
      </c>
      <c r="F1757">
        <v>2.0964999999999998</v>
      </c>
      <c r="G1757">
        <v>-0.54400000000000004</v>
      </c>
      <c r="H1757">
        <v>2.31725</v>
      </c>
      <c r="I1757">
        <v>2.2393999999999998</v>
      </c>
      <c r="J1757">
        <v>-0.65300000000000002</v>
      </c>
      <c r="K1757">
        <v>2.5230000000000001</v>
      </c>
      <c r="L1757">
        <v>2.4350000000000001</v>
      </c>
      <c r="M1757">
        <v>-0.59</v>
      </c>
      <c r="N1757">
        <v>2.82</v>
      </c>
      <c r="O1757">
        <v>2.6412</v>
      </c>
      <c r="P1757">
        <v>-0.57899999999999996</v>
      </c>
      <c r="Q1757">
        <v>1.226</v>
      </c>
      <c r="R1757">
        <v>-0.35199999999999998</v>
      </c>
      <c r="S1757">
        <v>2.7000999999999999</v>
      </c>
      <c r="T1757">
        <v>-0.47599999999999998</v>
      </c>
      <c r="U1757">
        <v>2.7412000000000001</v>
      </c>
      <c r="V1757">
        <v>-0.19400000000000001</v>
      </c>
      <c r="W1757">
        <v>2.8022999999999998</v>
      </c>
      <c r="X1757">
        <v>0.01</v>
      </c>
      <c r="Y1757">
        <v>2.8458999999999999</v>
      </c>
      <c r="Z1757">
        <v>0.376</v>
      </c>
      <c r="AA1757">
        <v>2.9935999999999998</v>
      </c>
      <c r="AB1757">
        <v>1.048</v>
      </c>
    </row>
    <row r="1758" spans="1:28">
      <c r="A1758" s="2">
        <v>43340</v>
      </c>
      <c r="B1758">
        <v>2</v>
      </c>
      <c r="C1758">
        <v>1.9388000000000001</v>
      </c>
      <c r="D1758">
        <v>-0.58799999999999997</v>
      </c>
      <c r="E1758">
        <v>2.0748799999999998</v>
      </c>
      <c r="F1758">
        <v>2.1099000000000001</v>
      </c>
      <c r="G1758">
        <v>-0.59499999999999997</v>
      </c>
      <c r="H1758">
        <v>2.3147500000000001</v>
      </c>
      <c r="I1758">
        <v>2.2583000000000002</v>
      </c>
      <c r="J1758">
        <v>-0.64900000000000002</v>
      </c>
      <c r="K1758">
        <v>2.5282499999999999</v>
      </c>
      <c r="L1758">
        <v>2.4506999999999999</v>
      </c>
      <c r="M1758">
        <v>-0.60599999999999998</v>
      </c>
      <c r="N1758">
        <v>2.8281299999999998</v>
      </c>
      <c r="O1758">
        <v>2.6654</v>
      </c>
      <c r="P1758">
        <v>-0.57699999999999996</v>
      </c>
      <c r="Q1758">
        <v>1.2530000000000001</v>
      </c>
      <c r="R1758">
        <v>-0.318</v>
      </c>
      <c r="S1758">
        <v>2.7277</v>
      </c>
      <c r="T1758">
        <v>-0.47199999999999998</v>
      </c>
      <c r="U1758">
        <v>2.7736999999999998</v>
      </c>
      <c r="V1758">
        <v>-0.189</v>
      </c>
      <c r="W1758">
        <v>2.8372000000000002</v>
      </c>
      <c r="X1758">
        <v>1.4E-2</v>
      </c>
      <c r="Y1758">
        <v>2.8803999999999998</v>
      </c>
      <c r="Z1758">
        <v>0.38</v>
      </c>
      <c r="AA1758">
        <v>3.0303</v>
      </c>
      <c r="AB1758">
        <v>1.054</v>
      </c>
    </row>
    <row r="1759" spans="1:28">
      <c r="A1759" s="2">
        <v>43341</v>
      </c>
      <c r="B1759">
        <v>2</v>
      </c>
      <c r="C1759">
        <v>1.9546999999999999</v>
      </c>
      <c r="D1759">
        <v>-0.57899999999999996</v>
      </c>
      <c r="E1759">
        <v>2.0758800000000002</v>
      </c>
      <c r="F1759">
        <v>2.1175000000000002</v>
      </c>
      <c r="G1759">
        <v>-0.58099999999999996</v>
      </c>
      <c r="H1759">
        <v>2.31263</v>
      </c>
      <c r="I1759">
        <v>2.2711999999999999</v>
      </c>
      <c r="J1759">
        <v>-0.64900000000000002</v>
      </c>
      <c r="K1759">
        <v>2.5274999999999999</v>
      </c>
      <c r="L1759">
        <v>2.4584000000000001</v>
      </c>
      <c r="M1759">
        <v>-0.60699999999999998</v>
      </c>
      <c r="N1759">
        <v>2.8330000000000002</v>
      </c>
      <c r="O1759">
        <v>2.6755</v>
      </c>
      <c r="P1759">
        <v>-0.57199999999999995</v>
      </c>
      <c r="Q1759">
        <v>1.1779999999999999</v>
      </c>
      <c r="R1759">
        <v>-0.308</v>
      </c>
      <c r="S1759">
        <v>2.7415000000000003</v>
      </c>
      <c r="T1759">
        <v>-0.45900000000000002</v>
      </c>
      <c r="U1759">
        <v>2.782</v>
      </c>
      <c r="V1759">
        <v>-0.16800000000000001</v>
      </c>
      <c r="W1759">
        <v>2.8447</v>
      </c>
      <c r="X1759">
        <v>3.6999999999999998E-2</v>
      </c>
      <c r="Y1759">
        <v>2.8839999999999999</v>
      </c>
      <c r="Z1759">
        <v>0.40400000000000003</v>
      </c>
      <c r="AA1759">
        <v>3.0207000000000002</v>
      </c>
      <c r="AB1759">
        <v>1.081</v>
      </c>
    </row>
    <row r="1760" spans="1:28">
      <c r="A1760" s="2">
        <v>43342</v>
      </c>
      <c r="B1760">
        <v>2</v>
      </c>
      <c r="C1760">
        <v>1.9495</v>
      </c>
      <c r="D1760">
        <v>-0.58699999999999997</v>
      </c>
      <c r="E1760">
        <v>2.1037499999999998</v>
      </c>
      <c r="F1760">
        <v>2.0969000000000002</v>
      </c>
      <c r="G1760">
        <v>-0.56599999999999995</v>
      </c>
      <c r="H1760">
        <v>2.32125</v>
      </c>
      <c r="I1760">
        <v>2.2606999999999999</v>
      </c>
      <c r="J1760">
        <v>-0.64700000000000002</v>
      </c>
      <c r="K1760">
        <v>2.5338799999999999</v>
      </c>
      <c r="L1760">
        <v>2.4424999999999999</v>
      </c>
      <c r="M1760">
        <v>-0.624</v>
      </c>
      <c r="N1760">
        <v>2.8423799999999999</v>
      </c>
      <c r="O1760">
        <v>2.6492</v>
      </c>
      <c r="P1760">
        <v>-0.6</v>
      </c>
      <c r="Q1760">
        <v>1.339</v>
      </c>
      <c r="R1760">
        <v>-0.28599999999999998</v>
      </c>
      <c r="S1760">
        <v>2.7109999999999999</v>
      </c>
      <c r="T1760">
        <v>-0.501</v>
      </c>
      <c r="U1760">
        <v>2.75</v>
      </c>
      <c r="V1760">
        <v>-0.22</v>
      </c>
      <c r="W1760">
        <v>2.8143000000000002</v>
      </c>
      <c r="X1760">
        <v>-1.7000000000000001E-2</v>
      </c>
      <c r="Y1760">
        <v>2.855</v>
      </c>
      <c r="Z1760">
        <v>0.34599999999999997</v>
      </c>
      <c r="AA1760">
        <v>3.0030999999999999</v>
      </c>
      <c r="AB1760">
        <v>1.0209999999999999</v>
      </c>
    </row>
    <row r="1761" spans="1:28">
      <c r="A1761" s="2">
        <v>43343</v>
      </c>
      <c r="B1761">
        <v>2</v>
      </c>
      <c r="C1761">
        <v>1.9287000000000001</v>
      </c>
      <c r="D1761">
        <v>-0.58499999999999996</v>
      </c>
      <c r="E1761">
        <v>2.11375</v>
      </c>
      <c r="F1761">
        <v>2.0937999999999999</v>
      </c>
      <c r="G1761">
        <v>-0.57699999999999996</v>
      </c>
      <c r="H1761">
        <v>2.3207499999999999</v>
      </c>
      <c r="I1761">
        <v>2.2601</v>
      </c>
      <c r="J1761">
        <v>-0.63400000000000001</v>
      </c>
      <c r="K1761">
        <v>2.5356300000000003</v>
      </c>
      <c r="L1761">
        <v>2.4472999999999998</v>
      </c>
      <c r="M1761">
        <v>-0.622</v>
      </c>
      <c r="N1761">
        <v>2.84</v>
      </c>
      <c r="O1761">
        <v>2.6269</v>
      </c>
      <c r="P1761">
        <v>-0.60499999999999998</v>
      </c>
      <c r="Q1761">
        <v>1.448</v>
      </c>
      <c r="R1761">
        <v>-0.27300000000000002</v>
      </c>
      <c r="S1761">
        <v>2.6913999999999998</v>
      </c>
      <c r="T1761">
        <v>-0.50700000000000001</v>
      </c>
      <c r="U1761">
        <v>2.7382</v>
      </c>
      <c r="V1761">
        <v>-0.23</v>
      </c>
      <c r="W1761">
        <v>2.8094000000000001</v>
      </c>
      <c r="X1761">
        <v>-3.3000000000000002E-2</v>
      </c>
      <c r="Y1761">
        <v>2.8604000000000003</v>
      </c>
      <c r="Z1761">
        <v>0.32600000000000001</v>
      </c>
      <c r="AA1761">
        <v>3.0190999999999999</v>
      </c>
      <c r="AB1761">
        <v>1.0069999999999999</v>
      </c>
    </row>
    <row r="1762" spans="1:28">
      <c r="A1762" s="2">
        <v>43346</v>
      </c>
      <c r="B1762">
        <v>2</v>
      </c>
      <c r="C1762">
        <v>1.9287000000000001</v>
      </c>
      <c r="D1762">
        <v>-0.58499999999999996</v>
      </c>
      <c r="E1762">
        <v>2.1095000000000002</v>
      </c>
      <c r="F1762">
        <v>2.0937999999999999</v>
      </c>
      <c r="G1762">
        <v>-0.56799999999999995</v>
      </c>
      <c r="H1762">
        <v>2.3156300000000001</v>
      </c>
      <c r="I1762">
        <v>2.2601</v>
      </c>
      <c r="J1762">
        <v>-0.63300000000000001</v>
      </c>
      <c r="K1762">
        <v>2.5350000000000001</v>
      </c>
      <c r="L1762">
        <v>2.4472999999999998</v>
      </c>
      <c r="M1762">
        <v>-0.623</v>
      </c>
      <c r="N1762">
        <v>2.8388800000000001</v>
      </c>
      <c r="O1762">
        <v>2.6269</v>
      </c>
      <c r="P1762">
        <v>-0.60299999999999998</v>
      </c>
      <c r="Q1762">
        <v>1.377</v>
      </c>
      <c r="R1762">
        <v>-0.27400000000000002</v>
      </c>
      <c r="S1762">
        <v>2.6913999999999998</v>
      </c>
      <c r="T1762">
        <v>-0.505</v>
      </c>
      <c r="U1762">
        <v>2.7382</v>
      </c>
      <c r="V1762">
        <v>-0.22500000000000001</v>
      </c>
      <c r="W1762">
        <v>2.8094000000000001</v>
      </c>
      <c r="X1762">
        <v>-2.9000000000000001E-2</v>
      </c>
      <c r="Y1762">
        <v>2.8604000000000003</v>
      </c>
      <c r="Z1762">
        <v>0.33300000000000002</v>
      </c>
      <c r="AA1762">
        <v>3.0190999999999999</v>
      </c>
      <c r="AB1762">
        <v>1.0169999999999999</v>
      </c>
    </row>
    <row r="1763" spans="1:28">
      <c r="A1763" s="2">
        <v>43347</v>
      </c>
      <c r="B1763">
        <v>2</v>
      </c>
      <c r="C1763">
        <v>1.9285999999999999</v>
      </c>
      <c r="D1763">
        <v>-0.58199999999999996</v>
      </c>
      <c r="E1763">
        <v>2.1203099999999999</v>
      </c>
      <c r="F1763">
        <v>2.1091000000000002</v>
      </c>
      <c r="G1763">
        <v>-0.55300000000000005</v>
      </c>
      <c r="H1763">
        <v>2.3227500000000001</v>
      </c>
      <c r="I1763">
        <v>2.2728999999999999</v>
      </c>
      <c r="J1763">
        <v>-0.63100000000000001</v>
      </c>
      <c r="K1763">
        <v>2.5390000000000001</v>
      </c>
      <c r="L1763">
        <v>2.4708000000000001</v>
      </c>
      <c r="M1763">
        <v>-0.59899999999999998</v>
      </c>
      <c r="N1763">
        <v>2.8428800000000001</v>
      </c>
      <c r="O1763">
        <v>2.6532999999999998</v>
      </c>
      <c r="P1763">
        <v>-0.58299999999999996</v>
      </c>
      <c r="Q1763">
        <v>1.159</v>
      </c>
      <c r="R1763">
        <v>-0.28000000000000003</v>
      </c>
      <c r="S1763">
        <v>2.7218999999999998</v>
      </c>
      <c r="T1763">
        <v>-0.48499999999999999</v>
      </c>
      <c r="U1763">
        <v>2.7719</v>
      </c>
      <c r="V1763">
        <v>-0.20399999999999999</v>
      </c>
      <c r="W1763">
        <v>2.8492999999999999</v>
      </c>
      <c r="X1763">
        <v>-6.0000000000000001E-3</v>
      </c>
      <c r="Y1763">
        <v>2.8984999999999999</v>
      </c>
      <c r="Z1763">
        <v>0.35699999999999998</v>
      </c>
      <c r="AA1763">
        <v>3.0615999999999999</v>
      </c>
      <c r="AB1763">
        <v>1.036</v>
      </c>
    </row>
    <row r="1764" spans="1:28">
      <c r="A1764" s="2">
        <v>43348</v>
      </c>
      <c r="B1764">
        <v>2</v>
      </c>
      <c r="C1764">
        <v>1.9927999999999999</v>
      </c>
      <c r="D1764">
        <v>-0.58899999999999997</v>
      </c>
      <c r="E1764">
        <v>2.1204999999999998</v>
      </c>
      <c r="F1764">
        <v>2.1303000000000001</v>
      </c>
      <c r="G1764">
        <v>-0.56999999999999995</v>
      </c>
      <c r="H1764">
        <v>2.3168099999999998</v>
      </c>
      <c r="I1764">
        <v>2.2945000000000002</v>
      </c>
      <c r="J1764">
        <v>-0.629</v>
      </c>
      <c r="K1764">
        <v>2.5405600000000002</v>
      </c>
      <c r="L1764">
        <v>2.4681000000000002</v>
      </c>
      <c r="M1764">
        <v>-0.59199999999999997</v>
      </c>
      <c r="N1764">
        <v>2.8439399999999999</v>
      </c>
      <c r="O1764">
        <v>2.6493000000000002</v>
      </c>
      <c r="P1764">
        <v>-0.55800000000000005</v>
      </c>
      <c r="Q1764">
        <v>1.0209999999999999</v>
      </c>
      <c r="R1764">
        <v>-0.27800000000000002</v>
      </c>
      <c r="S1764">
        <v>2.7189999999999999</v>
      </c>
      <c r="T1764">
        <v>-0.45900000000000002</v>
      </c>
      <c r="U1764">
        <v>2.7685</v>
      </c>
      <c r="V1764">
        <v>-0.17499999999999999</v>
      </c>
      <c r="W1764">
        <v>2.8468</v>
      </c>
      <c r="X1764">
        <v>2.1000000000000001E-2</v>
      </c>
      <c r="Y1764">
        <v>2.9022000000000001</v>
      </c>
      <c r="Z1764">
        <v>0.38</v>
      </c>
      <c r="AA1764">
        <v>3.0752999999999999</v>
      </c>
      <c r="AB1764">
        <v>1.0529999999999999</v>
      </c>
    </row>
    <row r="1765" spans="1:28">
      <c r="A1765" s="2">
        <v>43349</v>
      </c>
      <c r="B1765">
        <v>2</v>
      </c>
      <c r="C1765">
        <v>1.9622000000000002</v>
      </c>
      <c r="D1765">
        <v>-0.59099999999999997</v>
      </c>
      <c r="E1765">
        <v>2.1325599999999998</v>
      </c>
      <c r="F1765">
        <v>2.125</v>
      </c>
      <c r="G1765">
        <v>-0.54800000000000004</v>
      </c>
      <c r="H1765">
        <v>2.3270599999999999</v>
      </c>
      <c r="I1765">
        <v>2.2917999999999998</v>
      </c>
      <c r="J1765">
        <v>-0.626</v>
      </c>
      <c r="K1765">
        <v>2.54419</v>
      </c>
      <c r="L1765">
        <v>2.4679000000000002</v>
      </c>
      <c r="M1765">
        <v>-0.59899999999999998</v>
      </c>
      <c r="N1765">
        <v>2.8490600000000001</v>
      </c>
      <c r="O1765">
        <v>2.633</v>
      </c>
      <c r="P1765">
        <v>-0.57299999999999995</v>
      </c>
      <c r="Q1765">
        <v>0.94099999999999995</v>
      </c>
      <c r="R1765">
        <v>-0.26700000000000002</v>
      </c>
      <c r="S1765">
        <v>2.694</v>
      </c>
      <c r="T1765">
        <v>-0.47699999999999998</v>
      </c>
      <c r="U1765">
        <v>2.7415000000000003</v>
      </c>
      <c r="V1765">
        <v>-0.19600000000000001</v>
      </c>
      <c r="W1765">
        <v>2.8169</v>
      </c>
      <c r="X1765">
        <v>-3.0000000000000001E-3</v>
      </c>
      <c r="Y1765">
        <v>2.8731</v>
      </c>
      <c r="Z1765">
        <v>0.35499999999999998</v>
      </c>
      <c r="AA1765">
        <v>3.0527000000000002</v>
      </c>
      <c r="AB1765">
        <v>1.0309999999999999</v>
      </c>
    </row>
    <row r="1766" spans="1:28">
      <c r="A1766" s="2">
        <v>43350</v>
      </c>
      <c r="B1766">
        <v>2</v>
      </c>
      <c r="C1766">
        <v>1.9593</v>
      </c>
      <c r="D1766">
        <v>-0.59799999999999998</v>
      </c>
      <c r="E1766">
        <v>2.1310000000000002</v>
      </c>
      <c r="F1766">
        <v>2.1297999999999999</v>
      </c>
      <c r="G1766">
        <v>-0.53300000000000003</v>
      </c>
      <c r="H1766">
        <v>2.3312499999999998</v>
      </c>
      <c r="I1766">
        <v>2.2991000000000001</v>
      </c>
      <c r="J1766">
        <v>-0.629</v>
      </c>
      <c r="K1766">
        <v>2.5415000000000001</v>
      </c>
      <c r="L1766">
        <v>2.5068999999999999</v>
      </c>
      <c r="M1766">
        <v>-0.58799999999999997</v>
      </c>
      <c r="N1766">
        <v>2.8454999999999999</v>
      </c>
      <c r="O1766">
        <v>2.7025000000000001</v>
      </c>
      <c r="P1766">
        <v>-0.55300000000000005</v>
      </c>
      <c r="Q1766">
        <v>0.89900000000000002</v>
      </c>
      <c r="R1766">
        <v>-0.255</v>
      </c>
      <c r="S1766">
        <v>2.7720000000000002</v>
      </c>
      <c r="T1766">
        <v>-0.45700000000000002</v>
      </c>
      <c r="U1766">
        <v>2.8210999999999999</v>
      </c>
      <c r="V1766">
        <v>-0.17499999999999999</v>
      </c>
      <c r="W1766">
        <v>2.8919000000000001</v>
      </c>
      <c r="X1766">
        <v>2.5000000000000001E-2</v>
      </c>
      <c r="Y1766">
        <v>2.9388000000000001</v>
      </c>
      <c r="Z1766">
        <v>0.38700000000000001</v>
      </c>
      <c r="AA1766">
        <v>3.1013999999999999</v>
      </c>
      <c r="AB1766">
        <v>1.0629999999999999</v>
      </c>
    </row>
    <row r="1767" spans="1:28">
      <c r="A1767" s="2">
        <v>43353</v>
      </c>
      <c r="B1767">
        <v>2</v>
      </c>
      <c r="C1767">
        <v>1.9491000000000001</v>
      </c>
      <c r="D1767">
        <v>-0.56999999999999995</v>
      </c>
      <c r="E1767">
        <v>2.1389399999999998</v>
      </c>
      <c r="F1767">
        <v>2.1244999999999998</v>
      </c>
      <c r="G1767">
        <v>-0.56200000000000006</v>
      </c>
      <c r="H1767">
        <v>2.3342499999999999</v>
      </c>
      <c r="I1767">
        <v>2.3041999999999998</v>
      </c>
      <c r="J1767">
        <v>-0.623</v>
      </c>
      <c r="K1767">
        <v>2.5522499999999999</v>
      </c>
      <c r="L1767">
        <v>2.5121000000000002</v>
      </c>
      <c r="M1767">
        <v>-0.58399999999999996</v>
      </c>
      <c r="N1767">
        <v>2.8626300000000002</v>
      </c>
      <c r="O1767">
        <v>2.7107999999999999</v>
      </c>
      <c r="P1767">
        <v>-0.54400000000000004</v>
      </c>
      <c r="Q1767">
        <v>0.72499999999999998</v>
      </c>
      <c r="R1767">
        <v>-0.25800000000000001</v>
      </c>
      <c r="S1767">
        <v>2.7776000000000001</v>
      </c>
      <c r="T1767">
        <v>-0.44500000000000001</v>
      </c>
      <c r="U1767">
        <v>2.8228</v>
      </c>
      <c r="V1767">
        <v>-0.161</v>
      </c>
      <c r="W1767">
        <v>2.8843999999999999</v>
      </c>
      <c r="X1767">
        <v>3.9E-2</v>
      </c>
      <c r="Y1767">
        <v>2.9314</v>
      </c>
      <c r="Z1767">
        <v>0.40100000000000002</v>
      </c>
      <c r="AA1767">
        <v>3.081</v>
      </c>
      <c r="AB1767">
        <v>1.083</v>
      </c>
    </row>
    <row r="1768" spans="1:28">
      <c r="A1768" s="2">
        <v>43354</v>
      </c>
      <c r="B1768">
        <v>2</v>
      </c>
      <c r="C1768">
        <v>1.9515</v>
      </c>
      <c r="D1768">
        <v>-0.57999999999999996</v>
      </c>
      <c r="E1768">
        <v>2.1479400000000002</v>
      </c>
      <c r="F1768">
        <v>2.1381000000000001</v>
      </c>
      <c r="G1768">
        <v>-0.56299999999999994</v>
      </c>
      <c r="H1768">
        <v>2.3342499999999999</v>
      </c>
      <c r="I1768">
        <v>2.3178999999999998</v>
      </c>
      <c r="J1768">
        <v>-0.624</v>
      </c>
      <c r="K1768">
        <v>2.55775</v>
      </c>
      <c r="L1768">
        <v>2.5145999999999997</v>
      </c>
      <c r="M1768">
        <v>-0.58099999999999996</v>
      </c>
      <c r="N1768">
        <v>2.8685</v>
      </c>
      <c r="O1768">
        <v>2.7438000000000002</v>
      </c>
      <c r="P1768">
        <v>-0.53700000000000003</v>
      </c>
      <c r="Q1768">
        <v>0.76700000000000002</v>
      </c>
      <c r="R1768">
        <v>-0.254</v>
      </c>
      <c r="S1768">
        <v>2.8167999999999997</v>
      </c>
      <c r="T1768">
        <v>-0.434</v>
      </c>
      <c r="U1768">
        <v>2.8670999999999998</v>
      </c>
      <c r="V1768">
        <v>-0.14199999999999999</v>
      </c>
      <c r="W1768">
        <v>2.9346000000000001</v>
      </c>
      <c r="X1768">
        <v>6.2E-2</v>
      </c>
      <c r="Y1768">
        <v>2.9755000000000003</v>
      </c>
      <c r="Z1768">
        <v>0.43</v>
      </c>
      <c r="AA1768">
        <v>3.1185</v>
      </c>
      <c r="AB1768">
        <v>1.107</v>
      </c>
    </row>
    <row r="1769" spans="1:28">
      <c r="A1769" s="2">
        <v>43355</v>
      </c>
      <c r="B1769">
        <v>2</v>
      </c>
      <c r="C1769">
        <v>1.9903</v>
      </c>
      <c r="D1769">
        <v>-0.57999999999999996</v>
      </c>
      <c r="E1769">
        <v>2.1344400000000001</v>
      </c>
      <c r="F1769">
        <v>2.1354000000000002</v>
      </c>
      <c r="G1769">
        <v>-0.55600000000000005</v>
      </c>
      <c r="H1769">
        <v>2.3315000000000001</v>
      </c>
      <c r="I1769">
        <v>2.3178999999999998</v>
      </c>
      <c r="J1769">
        <v>-0.624</v>
      </c>
      <c r="K1769">
        <v>2.5606299999999997</v>
      </c>
      <c r="L1769">
        <v>2.5417000000000001</v>
      </c>
      <c r="M1769">
        <v>-0.58299999999999996</v>
      </c>
      <c r="N1769">
        <v>2.86456</v>
      </c>
      <c r="O1769">
        <v>2.7481</v>
      </c>
      <c r="P1769">
        <v>-0.54500000000000004</v>
      </c>
      <c r="Q1769">
        <v>0.78800000000000003</v>
      </c>
      <c r="R1769">
        <v>-0.25700000000000001</v>
      </c>
      <c r="S1769">
        <v>2.8184</v>
      </c>
      <c r="T1769">
        <v>-0.44800000000000001</v>
      </c>
      <c r="U1769">
        <v>2.8620000000000001</v>
      </c>
      <c r="V1769">
        <v>-0.158</v>
      </c>
      <c r="W1769">
        <v>2.9220999999999999</v>
      </c>
      <c r="X1769">
        <v>4.3999999999999997E-2</v>
      </c>
      <c r="Y1769">
        <v>2.9626000000000001</v>
      </c>
      <c r="Z1769">
        <v>0.41099999999999998</v>
      </c>
      <c r="AA1769">
        <v>3.1038000000000001</v>
      </c>
      <c r="AB1769">
        <v>1.0860000000000001</v>
      </c>
    </row>
    <row r="1770" spans="1:28">
      <c r="A1770" s="2">
        <v>43356</v>
      </c>
      <c r="B1770">
        <v>2</v>
      </c>
      <c r="C1770">
        <v>1.9978</v>
      </c>
      <c r="D1770">
        <v>-0.58099999999999996</v>
      </c>
      <c r="E1770">
        <v>2.1584400000000001</v>
      </c>
      <c r="F1770">
        <v>2.1326999999999998</v>
      </c>
      <c r="G1770">
        <v>-0.55600000000000005</v>
      </c>
      <c r="H1770">
        <v>2.33413</v>
      </c>
      <c r="I1770">
        <v>2.3203</v>
      </c>
      <c r="J1770">
        <v>-0.629</v>
      </c>
      <c r="K1770">
        <v>2.5671300000000001</v>
      </c>
      <c r="L1770">
        <v>2.5468000000000002</v>
      </c>
      <c r="M1770">
        <v>-0.57899999999999996</v>
      </c>
      <c r="N1770">
        <v>2.87344</v>
      </c>
      <c r="O1770">
        <v>2.7565</v>
      </c>
      <c r="P1770">
        <v>-0.54200000000000004</v>
      </c>
      <c r="Q1770">
        <v>0.82599999999999996</v>
      </c>
      <c r="R1770">
        <v>-0.24099999999999999</v>
      </c>
      <c r="S1770">
        <v>2.8239000000000001</v>
      </c>
      <c r="T1770">
        <v>-0.441</v>
      </c>
      <c r="U1770">
        <v>2.8723000000000001</v>
      </c>
      <c r="V1770">
        <v>-0.14699999999999999</v>
      </c>
      <c r="W1770">
        <v>2.9297</v>
      </c>
      <c r="X1770">
        <v>5.3999999999999999E-2</v>
      </c>
      <c r="Y1770">
        <v>2.9699999999999998</v>
      </c>
      <c r="Z1770">
        <v>0.42299999999999999</v>
      </c>
      <c r="AA1770">
        <v>3.1071</v>
      </c>
      <c r="AB1770">
        <v>1.093</v>
      </c>
    </row>
    <row r="1771" spans="1:28">
      <c r="A1771" s="2">
        <v>43357</v>
      </c>
      <c r="B1771">
        <v>2</v>
      </c>
      <c r="C1771">
        <v>2.0051000000000001</v>
      </c>
      <c r="D1771">
        <v>-0.57999999999999996</v>
      </c>
      <c r="E1771">
        <v>2.1646900000000002</v>
      </c>
      <c r="F1771">
        <v>2.1425999999999998</v>
      </c>
      <c r="G1771">
        <v>-0.57599999999999996</v>
      </c>
      <c r="H1771">
        <v>2.3371300000000002</v>
      </c>
      <c r="I1771">
        <v>2.3277000000000001</v>
      </c>
      <c r="J1771">
        <v>-0.625</v>
      </c>
      <c r="K1771">
        <v>2.5687500000000001</v>
      </c>
      <c r="L1771">
        <v>2.5543</v>
      </c>
      <c r="M1771">
        <v>-0.57699999999999996</v>
      </c>
      <c r="N1771">
        <v>2.8801899999999998</v>
      </c>
      <c r="O1771">
        <v>2.7776999999999998</v>
      </c>
      <c r="P1771">
        <v>-0.53900000000000003</v>
      </c>
      <c r="Q1771">
        <v>0.85</v>
      </c>
      <c r="R1771">
        <v>-0.22800000000000001</v>
      </c>
      <c r="S1771">
        <v>2.8540999999999999</v>
      </c>
      <c r="T1771">
        <v>-0.43099999999999999</v>
      </c>
      <c r="U1771">
        <v>2.9032999999999998</v>
      </c>
      <c r="V1771">
        <v>-0.128</v>
      </c>
      <c r="W1771">
        <v>2.9626000000000001</v>
      </c>
      <c r="X1771">
        <v>7.8E-2</v>
      </c>
      <c r="Y1771">
        <v>2.9958999999999998</v>
      </c>
      <c r="Z1771">
        <v>0.45</v>
      </c>
      <c r="AA1771">
        <v>3.1309</v>
      </c>
      <c r="AB1771">
        <v>1.1140000000000001</v>
      </c>
    </row>
    <row r="1772" spans="1:28">
      <c r="A1772" s="2">
        <v>43360</v>
      </c>
      <c r="B1772">
        <v>2</v>
      </c>
      <c r="C1772">
        <v>1.9973000000000001</v>
      </c>
      <c r="D1772">
        <v>-0.57899999999999996</v>
      </c>
      <c r="E1772">
        <v>2.1681300000000001</v>
      </c>
      <c r="F1772">
        <v>2.1476000000000002</v>
      </c>
      <c r="G1772">
        <v>-0.56200000000000006</v>
      </c>
      <c r="H1772">
        <v>2.3387500000000001</v>
      </c>
      <c r="I1772">
        <v>2.3300999999999998</v>
      </c>
      <c r="J1772">
        <v>-0.621</v>
      </c>
      <c r="K1772">
        <v>2.5707499999999999</v>
      </c>
      <c r="L1772">
        <v>2.5541999999999998</v>
      </c>
      <c r="M1772">
        <v>-0.58199999999999996</v>
      </c>
      <c r="N1772">
        <v>2.8794399999999998</v>
      </c>
      <c r="O1772">
        <v>2.7778999999999998</v>
      </c>
      <c r="P1772">
        <v>-0.52800000000000002</v>
      </c>
      <c r="Q1772">
        <v>0.68899999999999995</v>
      </c>
      <c r="R1772">
        <v>-0.21099999999999999</v>
      </c>
      <c r="S1772">
        <v>2.8431999999999999</v>
      </c>
      <c r="T1772">
        <v>-0.41899999999999998</v>
      </c>
      <c r="U1772">
        <v>2.8879000000000001</v>
      </c>
      <c r="V1772">
        <v>-0.113</v>
      </c>
      <c r="W1772">
        <v>2.9500999999999999</v>
      </c>
      <c r="X1772">
        <v>9.0999999999999998E-2</v>
      </c>
      <c r="Y1772">
        <v>2.9866999999999999</v>
      </c>
      <c r="Z1772">
        <v>0.45800000000000002</v>
      </c>
      <c r="AA1772">
        <v>3.1284000000000001</v>
      </c>
      <c r="AB1772">
        <v>1.1060000000000001</v>
      </c>
    </row>
    <row r="1773" spans="1:28">
      <c r="A1773" s="2">
        <v>43361</v>
      </c>
      <c r="B1773">
        <v>2</v>
      </c>
      <c r="C1773">
        <v>2.0049000000000001</v>
      </c>
      <c r="D1773">
        <v>-0.57899999999999996</v>
      </c>
      <c r="E1773">
        <v>2.1652499999999999</v>
      </c>
      <c r="F1773">
        <v>2.1612</v>
      </c>
      <c r="G1773">
        <v>-0.57799999999999996</v>
      </c>
      <c r="H1773">
        <v>2.3374999999999999</v>
      </c>
      <c r="I1773">
        <v>2.3542000000000001</v>
      </c>
      <c r="J1773">
        <v>-0.626</v>
      </c>
      <c r="K1773">
        <v>2.5678800000000002</v>
      </c>
      <c r="L1773">
        <v>2.5672000000000001</v>
      </c>
      <c r="M1773">
        <v>-0.57599999999999996</v>
      </c>
      <c r="N1773">
        <v>2.8795000000000002</v>
      </c>
      <c r="O1773">
        <v>2.7988</v>
      </c>
      <c r="P1773">
        <v>-0.52100000000000002</v>
      </c>
      <c r="Q1773">
        <v>0.61699999999999999</v>
      </c>
      <c r="R1773">
        <v>-0.20899999999999999</v>
      </c>
      <c r="S1773">
        <v>2.8818000000000001</v>
      </c>
      <c r="T1773">
        <v>-0.40799999999999997</v>
      </c>
      <c r="U1773">
        <v>2.9428000000000001</v>
      </c>
      <c r="V1773">
        <v>-9.6000000000000002E-2</v>
      </c>
      <c r="W1773">
        <v>3.0158999999999998</v>
      </c>
      <c r="X1773">
        <v>0.112</v>
      </c>
      <c r="Y1773">
        <v>3.0550999999999999</v>
      </c>
      <c r="Z1773">
        <v>0.48</v>
      </c>
      <c r="AA1773">
        <v>3.2014</v>
      </c>
      <c r="AB1773">
        <v>1.129</v>
      </c>
    </row>
    <row r="1774" spans="1:28">
      <c r="A1774" s="2">
        <v>43362</v>
      </c>
      <c r="B1774">
        <v>2</v>
      </c>
      <c r="C1774">
        <v>2.0259</v>
      </c>
      <c r="D1774">
        <v>-0.58399999999999996</v>
      </c>
      <c r="E1774">
        <v>2.1824400000000002</v>
      </c>
      <c r="F1774">
        <v>2.161</v>
      </c>
      <c r="G1774">
        <v>-0.58899999999999997</v>
      </c>
      <c r="H1774">
        <v>2.35338</v>
      </c>
      <c r="I1774">
        <v>2.3593999999999999</v>
      </c>
      <c r="J1774">
        <v>-0.622</v>
      </c>
      <c r="K1774">
        <v>2.5717499999999998</v>
      </c>
      <c r="L1774">
        <v>2.5617999999999999</v>
      </c>
      <c r="M1774">
        <v>-0.58299999999999996</v>
      </c>
      <c r="N1774">
        <v>2.88713</v>
      </c>
      <c r="O1774">
        <v>2.7907000000000002</v>
      </c>
      <c r="P1774">
        <v>-0.52500000000000002</v>
      </c>
      <c r="Q1774">
        <v>0.72399999999999998</v>
      </c>
      <c r="R1774">
        <v>-0.20799999999999999</v>
      </c>
      <c r="S1774">
        <v>2.8845999999999998</v>
      </c>
      <c r="T1774">
        <v>-0.41199999999999998</v>
      </c>
      <c r="U1774">
        <v>2.9464000000000001</v>
      </c>
      <c r="V1774">
        <v>-9.5000000000000001E-2</v>
      </c>
      <c r="W1774">
        <v>3.0209999999999999</v>
      </c>
      <c r="X1774">
        <v>0.11600000000000001</v>
      </c>
      <c r="Y1774">
        <v>3.0626000000000002</v>
      </c>
      <c r="Z1774">
        <v>0.48699999999999999</v>
      </c>
      <c r="AA1774">
        <v>3.2098</v>
      </c>
      <c r="AB1774">
        <v>1.143</v>
      </c>
    </row>
    <row r="1775" spans="1:28">
      <c r="A1775" s="2">
        <v>43363</v>
      </c>
      <c r="B1775">
        <v>2</v>
      </c>
      <c r="C1775">
        <v>2.0129999999999999</v>
      </c>
      <c r="D1775">
        <v>-0.56000000000000005</v>
      </c>
      <c r="E1775">
        <v>2.2121900000000001</v>
      </c>
      <c r="F1775">
        <v>2.1608999999999998</v>
      </c>
      <c r="G1775">
        <v>-0.58199999999999996</v>
      </c>
      <c r="H1775">
        <v>2.3663799999999999</v>
      </c>
      <c r="I1775">
        <v>2.3592</v>
      </c>
      <c r="J1775">
        <v>-0.628</v>
      </c>
      <c r="K1775">
        <v>2.5848800000000001</v>
      </c>
      <c r="L1775">
        <v>2.5669</v>
      </c>
      <c r="M1775">
        <v>-0.58599999999999997</v>
      </c>
      <c r="N1775">
        <v>2.89663</v>
      </c>
      <c r="O1775">
        <v>2.8033999999999999</v>
      </c>
      <c r="P1775">
        <v>-0.52900000000000003</v>
      </c>
      <c r="Q1775">
        <v>0.80200000000000005</v>
      </c>
      <c r="R1775">
        <v>-0.22</v>
      </c>
      <c r="S1775">
        <v>2.8929999999999998</v>
      </c>
      <c r="T1775">
        <v>-0.41799999999999998</v>
      </c>
      <c r="U1775">
        <v>2.9533</v>
      </c>
      <c r="V1775">
        <v>-0.105</v>
      </c>
      <c r="W1775">
        <v>3.0236999999999998</v>
      </c>
      <c r="X1775">
        <v>0.10299999999999999</v>
      </c>
      <c r="Y1775">
        <v>3.0626000000000002</v>
      </c>
      <c r="Z1775">
        <v>0.47099999999999997</v>
      </c>
      <c r="AA1775">
        <v>3.1955999999999998</v>
      </c>
      <c r="AB1775">
        <v>1.1299999999999999</v>
      </c>
    </row>
    <row r="1776" spans="1:28">
      <c r="A1776" s="2">
        <v>43364</v>
      </c>
      <c r="B1776">
        <v>2</v>
      </c>
      <c r="C1776">
        <v>2.0253999999999999</v>
      </c>
      <c r="D1776">
        <v>-0.54700000000000004</v>
      </c>
      <c r="E1776">
        <v>2.2158099999999998</v>
      </c>
      <c r="F1776">
        <v>2.1631</v>
      </c>
      <c r="G1776">
        <v>-0.58699999999999997</v>
      </c>
      <c r="H1776">
        <v>2.37263</v>
      </c>
      <c r="I1776">
        <v>2.3691</v>
      </c>
      <c r="J1776">
        <v>-0.624</v>
      </c>
      <c r="K1776">
        <v>2.5920000000000001</v>
      </c>
      <c r="L1776">
        <v>2.5638999999999998</v>
      </c>
      <c r="M1776">
        <v>-0.57899999999999996</v>
      </c>
      <c r="N1776">
        <v>2.9082499999999998</v>
      </c>
      <c r="O1776">
        <v>2.7999000000000001</v>
      </c>
      <c r="P1776">
        <v>-0.53200000000000003</v>
      </c>
      <c r="Q1776">
        <v>0.74299999999999999</v>
      </c>
      <c r="R1776">
        <v>-0.22900000000000001</v>
      </c>
      <c r="S1776">
        <v>2.8877999999999999</v>
      </c>
      <c r="T1776">
        <v>-0.42099999999999999</v>
      </c>
      <c r="U1776">
        <v>2.9485000000000001</v>
      </c>
      <c r="V1776">
        <v>-0.115</v>
      </c>
      <c r="W1776">
        <v>3.0238999999999998</v>
      </c>
      <c r="X1776">
        <v>9.2999999999999999E-2</v>
      </c>
      <c r="Y1776">
        <v>3.0628000000000002</v>
      </c>
      <c r="Z1776">
        <v>0.46200000000000002</v>
      </c>
      <c r="AA1776">
        <v>3.1998000000000002</v>
      </c>
      <c r="AB1776">
        <v>1.121</v>
      </c>
    </row>
    <row r="1777" spans="1:28">
      <c r="A1777" s="2">
        <v>43367</v>
      </c>
      <c r="B1777">
        <v>2</v>
      </c>
      <c r="C1777">
        <v>2.0405000000000002</v>
      </c>
      <c r="D1777">
        <v>-0.56799999999999995</v>
      </c>
      <c r="E1777">
        <v>2.2181899999999999</v>
      </c>
      <c r="F1777">
        <v>2.1655000000000002</v>
      </c>
      <c r="G1777">
        <v>-0.56999999999999995</v>
      </c>
      <c r="H1777">
        <v>2.3736299999999999</v>
      </c>
      <c r="I1777">
        <v>2.3586</v>
      </c>
      <c r="J1777">
        <v>-0.623</v>
      </c>
      <c r="K1777">
        <v>2.5936300000000001</v>
      </c>
      <c r="L1777">
        <v>2.569</v>
      </c>
      <c r="M1777">
        <v>-0.57099999999999995</v>
      </c>
      <c r="N1777">
        <v>2.9088799999999999</v>
      </c>
      <c r="O1777">
        <v>2.8169</v>
      </c>
      <c r="P1777">
        <v>-0.50800000000000001</v>
      </c>
      <c r="Q1777">
        <v>0.88100000000000001</v>
      </c>
      <c r="R1777">
        <v>-0.22</v>
      </c>
      <c r="S1777">
        <v>2.9016999999999999</v>
      </c>
      <c r="T1777">
        <v>-0.38600000000000001</v>
      </c>
      <c r="U1777">
        <v>2.9675000000000002</v>
      </c>
      <c r="V1777">
        <v>-6.2E-2</v>
      </c>
      <c r="W1777">
        <v>3.0444</v>
      </c>
      <c r="X1777">
        <v>0.14499999999999999</v>
      </c>
      <c r="Y1777">
        <v>3.0889000000000002</v>
      </c>
      <c r="Z1777">
        <v>0.51</v>
      </c>
      <c r="AA1777">
        <v>3.2258</v>
      </c>
      <c r="AB1777">
        <v>1.143</v>
      </c>
    </row>
    <row r="1778" spans="1:28">
      <c r="A1778" s="2">
        <v>43368</v>
      </c>
      <c r="B1778">
        <v>2</v>
      </c>
      <c r="C1778">
        <v>2.0506000000000002</v>
      </c>
      <c r="D1778">
        <v>-0.56699999999999995</v>
      </c>
      <c r="E1778">
        <v>2.2300599999999999</v>
      </c>
      <c r="F1778">
        <v>2.2046999999999999</v>
      </c>
      <c r="G1778">
        <v>-0.57499999999999996</v>
      </c>
      <c r="H1778">
        <v>2.3810000000000002</v>
      </c>
      <c r="I1778">
        <v>2.3672</v>
      </c>
      <c r="J1778">
        <v>-0.625</v>
      </c>
      <c r="K1778">
        <v>2.59538</v>
      </c>
      <c r="L1778">
        <v>2.5742000000000003</v>
      </c>
      <c r="M1778">
        <v>-0.58499999999999996</v>
      </c>
      <c r="N1778">
        <v>2.91188</v>
      </c>
      <c r="O1778">
        <v>2.8391000000000002</v>
      </c>
      <c r="P1778">
        <v>-0.496</v>
      </c>
      <c r="Q1778">
        <v>0.82899999999999996</v>
      </c>
      <c r="R1778">
        <v>-0.23200000000000001</v>
      </c>
      <c r="S1778">
        <v>2.9130000000000003</v>
      </c>
      <c r="T1778">
        <v>-0.36799999999999999</v>
      </c>
      <c r="U1778">
        <v>2.9813999999999998</v>
      </c>
      <c r="V1778">
        <v>-0.03</v>
      </c>
      <c r="W1778">
        <v>3.0571999999999999</v>
      </c>
      <c r="X1778">
        <v>0.17799999999999999</v>
      </c>
      <c r="Y1778">
        <v>3.0964</v>
      </c>
      <c r="Z1778">
        <v>0.54300000000000004</v>
      </c>
      <c r="AA1778">
        <v>3.2258</v>
      </c>
      <c r="AB1778">
        <v>1.163</v>
      </c>
    </row>
    <row r="1779" spans="1:28">
      <c r="A1779" s="2">
        <v>43369</v>
      </c>
      <c r="B1779">
        <v>2.25</v>
      </c>
      <c r="C1779">
        <v>2.1072000000000002</v>
      </c>
      <c r="D1779">
        <v>-0.55600000000000005</v>
      </c>
      <c r="E1779">
        <v>2.2421899999999999</v>
      </c>
      <c r="F1779">
        <v>2.1918000000000002</v>
      </c>
      <c r="G1779">
        <v>-0.57099999999999995</v>
      </c>
      <c r="H1779">
        <v>2.3861300000000001</v>
      </c>
      <c r="I1779">
        <v>2.3645999999999998</v>
      </c>
      <c r="J1779">
        <v>-0.63600000000000001</v>
      </c>
      <c r="K1779">
        <v>2.5935000000000001</v>
      </c>
      <c r="L1779">
        <v>2.5661</v>
      </c>
      <c r="M1779">
        <v>-0.58299999999999996</v>
      </c>
      <c r="N1779">
        <v>2.9144999999999999</v>
      </c>
      <c r="O1779">
        <v>2.8148</v>
      </c>
      <c r="P1779">
        <v>-0.5</v>
      </c>
      <c r="Q1779">
        <v>0.749</v>
      </c>
      <c r="R1779">
        <v>-0.23599999999999999</v>
      </c>
      <c r="S1779">
        <v>2.8769999999999998</v>
      </c>
      <c r="T1779">
        <v>-0.375</v>
      </c>
      <c r="U1779">
        <v>2.9443999999999999</v>
      </c>
      <c r="V1779">
        <v>-4.2000000000000003E-2</v>
      </c>
      <c r="W1779">
        <v>3.0064000000000002</v>
      </c>
      <c r="X1779">
        <v>0.16500000000000001</v>
      </c>
      <c r="Y1779">
        <v>3.048</v>
      </c>
      <c r="Z1779">
        <v>0.52600000000000002</v>
      </c>
      <c r="AA1779">
        <v>3.1814</v>
      </c>
      <c r="AB1779">
        <v>1.1400000000000001</v>
      </c>
    </row>
    <row r="1780" spans="1:28">
      <c r="A1780" s="2">
        <v>43370</v>
      </c>
      <c r="B1780">
        <v>2.25</v>
      </c>
      <c r="C1780">
        <v>2.0943999999999998</v>
      </c>
      <c r="D1780">
        <v>-0.56899999999999995</v>
      </c>
      <c r="E1780">
        <v>2.2560000000000002</v>
      </c>
      <c r="F1780">
        <v>2.1840000000000002</v>
      </c>
      <c r="G1780">
        <v>-0.56899999999999995</v>
      </c>
      <c r="H1780">
        <v>2.3959999999999999</v>
      </c>
      <c r="I1780">
        <v>2.3643999999999998</v>
      </c>
      <c r="J1780">
        <v>-0.625</v>
      </c>
      <c r="K1780">
        <v>2.6005000000000003</v>
      </c>
      <c r="L1780">
        <v>2.5659999999999998</v>
      </c>
      <c r="M1780">
        <v>-0.58399999999999996</v>
      </c>
      <c r="N1780">
        <v>2.9173800000000001</v>
      </c>
      <c r="O1780">
        <v>2.8269000000000002</v>
      </c>
      <c r="P1780">
        <v>-0.49399999999999999</v>
      </c>
      <c r="Q1780">
        <v>0.76300000000000001</v>
      </c>
      <c r="R1780">
        <v>-0.23400000000000001</v>
      </c>
      <c r="S1780">
        <v>2.891</v>
      </c>
      <c r="T1780">
        <v>-0.36799999999999999</v>
      </c>
      <c r="U1780">
        <v>2.9563000000000001</v>
      </c>
      <c r="V1780">
        <v>-3.2000000000000001E-2</v>
      </c>
      <c r="W1780">
        <v>3.0116000000000001</v>
      </c>
      <c r="X1780">
        <v>0.17799999999999999</v>
      </c>
      <c r="Y1780">
        <v>3.0518000000000001</v>
      </c>
      <c r="Z1780">
        <v>0.52900000000000003</v>
      </c>
      <c r="AA1780">
        <v>3.1831</v>
      </c>
      <c r="AB1780">
        <v>1.121</v>
      </c>
    </row>
    <row r="1781" spans="1:28">
      <c r="A1781" s="2">
        <v>43371</v>
      </c>
      <c r="B1781">
        <v>2.25</v>
      </c>
      <c r="C1781">
        <v>2.1067</v>
      </c>
      <c r="D1781">
        <v>-0.55300000000000005</v>
      </c>
      <c r="E1781">
        <v>2.2605599999999999</v>
      </c>
      <c r="F1781">
        <v>2.1964000000000001</v>
      </c>
      <c r="G1781">
        <v>-0.55700000000000005</v>
      </c>
      <c r="H1781">
        <v>2.39838</v>
      </c>
      <c r="I1781">
        <v>2.3639999999999999</v>
      </c>
      <c r="J1781">
        <v>-0.626</v>
      </c>
      <c r="K1781">
        <v>2.6038800000000002</v>
      </c>
      <c r="L1781">
        <v>2.5629999999999997</v>
      </c>
      <c r="M1781">
        <v>-0.59099999999999997</v>
      </c>
      <c r="N1781">
        <v>2.9186299999999998</v>
      </c>
      <c r="O1781">
        <v>2.8188</v>
      </c>
      <c r="P1781">
        <v>-0.52300000000000002</v>
      </c>
      <c r="Q1781">
        <v>1.014</v>
      </c>
      <c r="R1781">
        <v>-0.192</v>
      </c>
      <c r="S1781">
        <v>2.883</v>
      </c>
      <c r="T1781">
        <v>-0.40899999999999997</v>
      </c>
      <c r="U1781">
        <v>2.9529000000000001</v>
      </c>
      <c r="V1781">
        <v>-0.09</v>
      </c>
      <c r="W1781">
        <v>3.0198999999999998</v>
      </c>
      <c r="X1781">
        <v>0.124</v>
      </c>
      <c r="Y1781">
        <v>3.0611999999999999</v>
      </c>
      <c r="Z1781">
        <v>0.47</v>
      </c>
      <c r="AA1781">
        <v>3.2057000000000002</v>
      </c>
      <c r="AB1781">
        <v>1.0780000000000001</v>
      </c>
    </row>
    <row r="1782" spans="1:28">
      <c r="A1782" s="2">
        <v>43374</v>
      </c>
      <c r="B1782">
        <v>2.25</v>
      </c>
      <c r="C1782">
        <v>2.1168</v>
      </c>
      <c r="D1782">
        <v>-0.55900000000000005</v>
      </c>
      <c r="E1782">
        <v>2.2651300000000001</v>
      </c>
      <c r="F1782">
        <v>2.1937000000000002</v>
      </c>
      <c r="G1782">
        <v>-0.55400000000000005</v>
      </c>
      <c r="H1782">
        <v>2.3981300000000001</v>
      </c>
      <c r="I1782">
        <v>2.3742000000000001</v>
      </c>
      <c r="J1782">
        <v>-0.627</v>
      </c>
      <c r="K1782">
        <v>2.6062500000000002</v>
      </c>
      <c r="L1782">
        <v>2.5733999999999999</v>
      </c>
      <c r="M1782">
        <v>-0.60799999999999998</v>
      </c>
      <c r="N1782">
        <v>2.9255</v>
      </c>
      <c r="O1782">
        <v>2.8189000000000002</v>
      </c>
      <c r="P1782">
        <v>-0.54100000000000004</v>
      </c>
      <c r="Q1782">
        <v>1.3029999999999999</v>
      </c>
      <c r="R1782">
        <v>-0.16500000000000001</v>
      </c>
      <c r="S1782">
        <v>2.8858999999999999</v>
      </c>
      <c r="T1782">
        <v>-0.42499999999999999</v>
      </c>
      <c r="U1782">
        <v>2.9614000000000003</v>
      </c>
      <c r="V1782">
        <v>-0.1</v>
      </c>
      <c r="W1782">
        <v>3.0348999999999999</v>
      </c>
      <c r="X1782">
        <v>0.11899999999999999</v>
      </c>
      <c r="Y1782">
        <v>3.0836000000000001</v>
      </c>
      <c r="Z1782">
        <v>0.47099999999999997</v>
      </c>
      <c r="AA1782">
        <v>3.2343000000000002</v>
      </c>
      <c r="AB1782">
        <v>1.099</v>
      </c>
    </row>
    <row r="1783" spans="1:28">
      <c r="A1783" s="2">
        <v>43375</v>
      </c>
      <c r="B1783">
        <v>2.25</v>
      </c>
      <c r="C1783">
        <v>2.1242999999999999</v>
      </c>
      <c r="D1783">
        <v>-0.55300000000000005</v>
      </c>
      <c r="E1783">
        <v>2.2739400000000001</v>
      </c>
      <c r="F1783">
        <v>2.2073</v>
      </c>
      <c r="G1783">
        <v>-0.55000000000000004</v>
      </c>
      <c r="H1783">
        <v>2.4074999999999998</v>
      </c>
      <c r="I1783">
        <v>2.3957000000000002</v>
      </c>
      <c r="J1783">
        <v>-0.628</v>
      </c>
      <c r="K1783">
        <v>2.6070000000000002</v>
      </c>
      <c r="L1783">
        <v>2.5705999999999998</v>
      </c>
      <c r="M1783">
        <v>-0.60599999999999998</v>
      </c>
      <c r="N1783">
        <v>2.92475</v>
      </c>
      <c r="O1783">
        <v>2.8108</v>
      </c>
      <c r="P1783">
        <v>-0.56200000000000006</v>
      </c>
      <c r="Q1783">
        <v>1.47</v>
      </c>
      <c r="R1783">
        <v>-0.17399999999999999</v>
      </c>
      <c r="S1783">
        <v>2.8832</v>
      </c>
      <c r="T1783">
        <v>-0.45200000000000001</v>
      </c>
      <c r="U1783">
        <v>2.9512</v>
      </c>
      <c r="V1783">
        <v>-0.14199999999999999</v>
      </c>
      <c r="W1783">
        <v>3.0198999999999998</v>
      </c>
      <c r="X1783">
        <v>7.1999999999999995E-2</v>
      </c>
      <c r="Y1783">
        <v>3.0630999999999999</v>
      </c>
      <c r="Z1783">
        <v>0.42199999999999999</v>
      </c>
      <c r="AA1783">
        <v>3.2174999999999998</v>
      </c>
      <c r="AB1783">
        <v>1.054</v>
      </c>
    </row>
    <row r="1784" spans="1:28">
      <c r="A1784" s="2">
        <v>43376</v>
      </c>
      <c r="B1784">
        <v>2.25</v>
      </c>
      <c r="C1784">
        <v>2.1427999999999998</v>
      </c>
      <c r="D1784">
        <v>-0.55400000000000005</v>
      </c>
      <c r="E1784">
        <v>2.2792500000000002</v>
      </c>
      <c r="F1784">
        <v>2.2174</v>
      </c>
      <c r="G1784">
        <v>-0.55400000000000005</v>
      </c>
      <c r="H1784">
        <v>2.4082499999999998</v>
      </c>
      <c r="I1784">
        <v>2.4009</v>
      </c>
      <c r="J1784">
        <v>-0.63100000000000001</v>
      </c>
      <c r="K1784">
        <v>2.6088800000000001</v>
      </c>
      <c r="L1784">
        <v>2.6046</v>
      </c>
      <c r="M1784">
        <v>-0.60399999999999998</v>
      </c>
      <c r="N1784">
        <v>2.9272499999999999</v>
      </c>
      <c r="O1784">
        <v>2.8719999999999999</v>
      </c>
      <c r="P1784">
        <v>-0.53200000000000003</v>
      </c>
      <c r="Q1784">
        <v>1.198</v>
      </c>
      <c r="R1784">
        <v>-0.184</v>
      </c>
      <c r="S1784">
        <v>2.9643000000000002</v>
      </c>
      <c r="T1784">
        <v>-0.41399999999999998</v>
      </c>
      <c r="U1784">
        <v>3.0449000000000002</v>
      </c>
      <c r="V1784">
        <v>-9.0999999999999998E-2</v>
      </c>
      <c r="W1784">
        <v>3.1303000000000001</v>
      </c>
      <c r="X1784">
        <v>0.124</v>
      </c>
      <c r="Y1784">
        <v>3.1812999999999998</v>
      </c>
      <c r="Z1784">
        <v>0.47499999999999998</v>
      </c>
      <c r="AA1784">
        <v>3.3353000000000002</v>
      </c>
      <c r="AB1784">
        <v>1.089</v>
      </c>
    </row>
    <row r="1785" spans="1:28">
      <c r="A1785" s="2">
        <v>43377</v>
      </c>
      <c r="B1785">
        <v>2.25</v>
      </c>
      <c r="C1785">
        <v>2.1503000000000001</v>
      </c>
      <c r="D1785">
        <v>-0.49199999999999999</v>
      </c>
      <c r="E1785">
        <v>2.2806299999999999</v>
      </c>
      <c r="F1785">
        <v>2.2121</v>
      </c>
      <c r="G1785">
        <v>-0.56000000000000005</v>
      </c>
      <c r="H1785">
        <v>2.4096299999999999</v>
      </c>
      <c r="I1785">
        <v>2.4058999999999999</v>
      </c>
      <c r="J1785">
        <v>-0.63100000000000001</v>
      </c>
      <c r="K1785">
        <v>2.6234999999999999</v>
      </c>
      <c r="L1785">
        <v>2.6097999999999999</v>
      </c>
      <c r="M1785">
        <v>-0.59399999999999997</v>
      </c>
      <c r="N1785">
        <v>2.95688</v>
      </c>
      <c r="O1785">
        <v>2.8679999999999999</v>
      </c>
      <c r="P1785">
        <v>-0.51700000000000002</v>
      </c>
      <c r="Q1785">
        <v>1.19</v>
      </c>
      <c r="R1785">
        <v>-0.17699999999999999</v>
      </c>
      <c r="S1785">
        <v>2.9617</v>
      </c>
      <c r="T1785">
        <v>-0.38800000000000001</v>
      </c>
      <c r="U1785">
        <v>3.0449999999999999</v>
      </c>
      <c r="V1785">
        <v>-4.8000000000000001E-2</v>
      </c>
      <c r="W1785">
        <v>3.1328999999999998</v>
      </c>
      <c r="X1785">
        <v>0.17299999999999999</v>
      </c>
      <c r="Y1785">
        <v>3.1869999999999998</v>
      </c>
      <c r="Z1785">
        <v>0.53100000000000003</v>
      </c>
      <c r="AA1785">
        <v>3.3475000000000001</v>
      </c>
      <c r="AB1785">
        <v>1.127</v>
      </c>
    </row>
    <row r="1786" spans="1:28">
      <c r="A1786" s="2">
        <v>43378</v>
      </c>
      <c r="B1786">
        <v>2.25</v>
      </c>
      <c r="C1786">
        <v>2.1473</v>
      </c>
      <c r="D1786">
        <v>-0.379</v>
      </c>
      <c r="E1786">
        <v>2.2766899999999999</v>
      </c>
      <c r="F1786">
        <v>2.2090000000000001</v>
      </c>
      <c r="G1786">
        <v>-0.55800000000000005</v>
      </c>
      <c r="H1786">
        <v>2.4080599999999999</v>
      </c>
      <c r="I1786">
        <v>2.4053</v>
      </c>
      <c r="J1786">
        <v>-0.63500000000000001</v>
      </c>
      <c r="K1786">
        <v>2.6228799999999999</v>
      </c>
      <c r="L1786">
        <v>2.6066000000000003</v>
      </c>
      <c r="M1786">
        <v>-0.59599999999999997</v>
      </c>
      <c r="N1786">
        <v>2.95831</v>
      </c>
      <c r="O1786">
        <v>2.8849999999999998</v>
      </c>
      <c r="P1786">
        <v>-0.51400000000000001</v>
      </c>
      <c r="Q1786">
        <v>1.3360000000000001</v>
      </c>
      <c r="R1786">
        <v>-0.18099999999999999</v>
      </c>
      <c r="S1786">
        <v>2.9821</v>
      </c>
      <c r="T1786">
        <v>-0.38</v>
      </c>
      <c r="U1786">
        <v>3.0693000000000001</v>
      </c>
      <c r="V1786">
        <v>-2.1999999999999999E-2</v>
      </c>
      <c r="W1786">
        <v>3.1734</v>
      </c>
      <c r="X1786">
        <v>0.20699999999999999</v>
      </c>
      <c r="Y1786">
        <v>3.2328000000000001</v>
      </c>
      <c r="Z1786">
        <v>0.57299999999999995</v>
      </c>
      <c r="AA1786">
        <v>3.4036</v>
      </c>
      <c r="AB1786">
        <v>1.1819999999999999</v>
      </c>
    </row>
    <row r="1787" spans="1:28">
      <c r="A1787" s="2">
        <v>43381</v>
      </c>
      <c r="B1787">
        <v>2.25</v>
      </c>
      <c r="C1787">
        <v>2.1473</v>
      </c>
      <c r="D1787">
        <v>-0.55600000000000005</v>
      </c>
      <c r="E1787">
        <v>2.2840600000000002</v>
      </c>
      <c r="F1787">
        <v>2.2090000000000001</v>
      </c>
      <c r="G1787">
        <v>-0.621</v>
      </c>
      <c r="H1787">
        <v>2.41425</v>
      </c>
      <c r="I1787">
        <v>2.4053</v>
      </c>
      <c r="J1787">
        <v>-0.63600000000000001</v>
      </c>
      <c r="K1787">
        <v>2.6259999999999999</v>
      </c>
      <c r="L1787">
        <v>2.6066000000000003</v>
      </c>
      <c r="M1787">
        <v>-0.60899999999999999</v>
      </c>
      <c r="N1787">
        <v>2.9578799999999998</v>
      </c>
      <c r="O1787">
        <v>2.8849999999999998</v>
      </c>
      <c r="P1787">
        <v>-0.54400000000000004</v>
      </c>
      <c r="Q1787">
        <v>1.54</v>
      </c>
      <c r="R1787">
        <v>-0.17499999999999999</v>
      </c>
      <c r="S1787">
        <v>2.9821</v>
      </c>
      <c r="T1787">
        <v>-0.41399999999999998</v>
      </c>
      <c r="U1787">
        <v>3.0693000000000001</v>
      </c>
      <c r="V1787">
        <v>-6.6000000000000003E-2</v>
      </c>
      <c r="W1787">
        <v>3.1734</v>
      </c>
      <c r="X1787">
        <v>0.16300000000000001</v>
      </c>
      <c r="Y1787">
        <v>3.2328000000000001</v>
      </c>
      <c r="Z1787">
        <v>0.52900000000000003</v>
      </c>
      <c r="AA1787">
        <v>3.4036</v>
      </c>
      <c r="AB1787">
        <v>1.1599999999999999</v>
      </c>
    </row>
    <row r="1788" spans="1:28">
      <c r="A1788" s="2">
        <v>43382</v>
      </c>
      <c r="B1788">
        <v>2.25</v>
      </c>
      <c r="C1788">
        <v>2.1522000000000001</v>
      </c>
      <c r="D1788">
        <v>-0.54500000000000004</v>
      </c>
      <c r="E1788">
        <v>2.2871299999999999</v>
      </c>
      <c r="F1788">
        <v>2.2345000000000002</v>
      </c>
      <c r="G1788">
        <v>-0.63800000000000001</v>
      </c>
      <c r="H1788">
        <v>2.4204400000000001</v>
      </c>
      <c r="I1788">
        <v>2.4207000000000001</v>
      </c>
      <c r="J1788">
        <v>-0.65</v>
      </c>
      <c r="K1788">
        <v>2.629</v>
      </c>
      <c r="L1788">
        <v>2.617</v>
      </c>
      <c r="M1788">
        <v>-0.6</v>
      </c>
      <c r="N1788">
        <v>2.9619999999999997</v>
      </c>
      <c r="O1788">
        <v>2.8851</v>
      </c>
      <c r="P1788">
        <v>-0.52500000000000002</v>
      </c>
      <c r="Q1788">
        <v>1.3740000000000001</v>
      </c>
      <c r="R1788">
        <v>-0.155</v>
      </c>
      <c r="S1788">
        <v>2.9794</v>
      </c>
      <c r="T1788">
        <v>-0.39700000000000002</v>
      </c>
      <c r="U1788">
        <v>3.0556999999999999</v>
      </c>
      <c r="V1788">
        <v>-4.9000000000000002E-2</v>
      </c>
      <c r="W1788">
        <v>3.1482000000000001</v>
      </c>
      <c r="X1788">
        <v>0.182</v>
      </c>
      <c r="Y1788">
        <v>3.2063000000000001</v>
      </c>
      <c r="Z1788">
        <v>0.54900000000000004</v>
      </c>
      <c r="AA1788">
        <v>3.3685</v>
      </c>
      <c r="AB1788">
        <v>1.167</v>
      </c>
    </row>
    <row r="1789" spans="1:28">
      <c r="A1789" s="2">
        <v>43383</v>
      </c>
      <c r="B1789">
        <v>2.25</v>
      </c>
      <c r="C1789">
        <v>2.1478999999999999</v>
      </c>
      <c r="D1789">
        <v>-0.55100000000000005</v>
      </c>
      <c r="E1789">
        <v>2.2831899999999998</v>
      </c>
      <c r="F1789">
        <v>2.2584</v>
      </c>
      <c r="G1789">
        <v>-0.64200000000000002</v>
      </c>
      <c r="H1789">
        <v>2.4251900000000002</v>
      </c>
      <c r="I1789">
        <v>2.4321000000000002</v>
      </c>
      <c r="J1789">
        <v>-0.65200000000000002</v>
      </c>
      <c r="K1789">
        <v>2.63625</v>
      </c>
      <c r="L1789">
        <v>2.6497000000000002</v>
      </c>
      <c r="M1789">
        <v>-0.60099999999999998</v>
      </c>
      <c r="N1789">
        <v>2.9691299999999998</v>
      </c>
      <c r="O1789">
        <v>2.8420999999999998</v>
      </c>
      <c r="P1789">
        <v>-0.52400000000000002</v>
      </c>
      <c r="Q1789">
        <v>1.397</v>
      </c>
      <c r="R1789">
        <v>-0.157</v>
      </c>
      <c r="S1789">
        <v>2.9290000000000003</v>
      </c>
      <c r="T1789">
        <v>-0.39300000000000002</v>
      </c>
      <c r="U1789">
        <v>3.0026999999999999</v>
      </c>
      <c r="V1789">
        <v>-4.4999999999999998E-2</v>
      </c>
      <c r="W1789">
        <v>3.0977999999999999</v>
      </c>
      <c r="X1789">
        <v>0.188</v>
      </c>
      <c r="Y1789">
        <v>3.1629</v>
      </c>
      <c r="Z1789">
        <v>0.55200000000000005</v>
      </c>
      <c r="AA1789">
        <v>3.3475999999999999</v>
      </c>
      <c r="AB1789">
        <v>1.1679999999999999</v>
      </c>
    </row>
    <row r="1790" spans="1:28">
      <c r="A1790" s="2">
        <v>43384</v>
      </c>
      <c r="B1790">
        <v>2.25</v>
      </c>
      <c r="C1790">
        <v>2.1274000000000002</v>
      </c>
      <c r="D1790">
        <v>-0.56399999999999995</v>
      </c>
      <c r="E1790">
        <v>2.2795000000000001</v>
      </c>
      <c r="F1790">
        <v>2.2583000000000002</v>
      </c>
      <c r="G1790">
        <v>-0.65100000000000002</v>
      </c>
      <c r="H1790">
        <v>2.4363099999999998</v>
      </c>
      <c r="I1790">
        <v>2.4371</v>
      </c>
      <c r="J1790">
        <v>-0.67300000000000004</v>
      </c>
      <c r="K1790">
        <v>2.6352500000000001</v>
      </c>
      <c r="L1790">
        <v>2.6469</v>
      </c>
      <c r="M1790">
        <v>-0.60699999999999998</v>
      </c>
      <c r="N1790">
        <v>2.95425</v>
      </c>
      <c r="O1790">
        <v>2.8483999999999998</v>
      </c>
      <c r="P1790">
        <v>-0.53700000000000003</v>
      </c>
      <c r="Q1790">
        <v>1.474</v>
      </c>
      <c r="R1790">
        <v>-0.14899999999999999</v>
      </c>
      <c r="S1790">
        <v>2.9352999999999998</v>
      </c>
      <c r="T1790">
        <v>-0.41199999999999998</v>
      </c>
      <c r="U1790">
        <v>3.0044</v>
      </c>
      <c r="V1790">
        <v>-6.9000000000000006E-2</v>
      </c>
      <c r="W1790">
        <v>3.0928</v>
      </c>
      <c r="X1790">
        <v>0.161</v>
      </c>
      <c r="Y1790">
        <v>3.1497999999999999</v>
      </c>
      <c r="Z1790">
        <v>0.51800000000000002</v>
      </c>
      <c r="AA1790">
        <v>3.3233000000000001</v>
      </c>
      <c r="AB1790">
        <v>1.137</v>
      </c>
    </row>
    <row r="1791" spans="1:28">
      <c r="A1791" s="2">
        <v>43385</v>
      </c>
      <c r="B1791">
        <v>2.25</v>
      </c>
      <c r="C1791">
        <v>2.1194000000000002</v>
      </c>
      <c r="D1791">
        <v>-0.59299999999999997</v>
      </c>
      <c r="E1791">
        <v>2.2797499999999999</v>
      </c>
      <c r="F1791">
        <v>2.2629999999999999</v>
      </c>
      <c r="G1791">
        <v>-0.69299999999999995</v>
      </c>
      <c r="H1791">
        <v>2.4364400000000002</v>
      </c>
      <c r="I1791">
        <v>2.4340000000000002</v>
      </c>
      <c r="J1791">
        <v>-0.67800000000000005</v>
      </c>
      <c r="K1791">
        <v>2.6521300000000001</v>
      </c>
      <c r="L1791">
        <v>2.6465000000000001</v>
      </c>
      <c r="M1791">
        <v>-0.61599999999999999</v>
      </c>
      <c r="N1791">
        <v>2.9633799999999999</v>
      </c>
      <c r="O1791">
        <v>2.8528000000000002</v>
      </c>
      <c r="P1791">
        <v>-0.56000000000000005</v>
      </c>
      <c r="Q1791">
        <v>1.4610000000000001</v>
      </c>
      <c r="R1791">
        <v>-0.13600000000000001</v>
      </c>
      <c r="S1791">
        <v>2.9407999999999999</v>
      </c>
      <c r="T1791">
        <v>-0.436</v>
      </c>
      <c r="U1791">
        <v>3.0148999999999999</v>
      </c>
      <c r="V1791">
        <v>-9.6000000000000002E-2</v>
      </c>
      <c r="W1791">
        <v>3.1053999999999999</v>
      </c>
      <c r="X1791">
        <v>0.13600000000000001</v>
      </c>
      <c r="Y1791">
        <v>3.1612999999999998</v>
      </c>
      <c r="Z1791">
        <v>0.498</v>
      </c>
      <c r="AA1791">
        <v>3.3346999999999998</v>
      </c>
      <c r="AB1791">
        <v>1.1240000000000001</v>
      </c>
    </row>
    <row r="1792" spans="1:28">
      <c r="A1792" s="2">
        <v>43388</v>
      </c>
      <c r="B1792">
        <v>2.25</v>
      </c>
      <c r="C1792">
        <v>2.1396999999999999</v>
      </c>
      <c r="D1792">
        <v>-0.57999999999999996</v>
      </c>
      <c r="E1792">
        <v>2.2894999999999999</v>
      </c>
      <c r="F1792">
        <v>2.2730999999999999</v>
      </c>
      <c r="G1792">
        <v>-0.66800000000000004</v>
      </c>
      <c r="H1792">
        <v>2.4488099999999999</v>
      </c>
      <c r="I1792">
        <v>2.4546000000000001</v>
      </c>
      <c r="J1792">
        <v>-0.69</v>
      </c>
      <c r="K1792">
        <v>2.6537500000000001</v>
      </c>
      <c r="L1792">
        <v>2.6541999999999999</v>
      </c>
      <c r="M1792">
        <v>-0.621</v>
      </c>
      <c r="N1792">
        <v>2.9668099999999997</v>
      </c>
      <c r="O1792">
        <v>2.855</v>
      </c>
      <c r="P1792">
        <v>-0.56599999999999995</v>
      </c>
      <c r="Q1792">
        <v>1.446</v>
      </c>
      <c r="R1792">
        <v>-0.13500000000000001</v>
      </c>
      <c r="S1792">
        <v>2.9407999999999999</v>
      </c>
      <c r="T1792">
        <v>-0.443</v>
      </c>
      <c r="U1792">
        <v>3.0097999999999998</v>
      </c>
      <c r="V1792">
        <v>-9.7000000000000003E-2</v>
      </c>
      <c r="W1792">
        <v>3.1004</v>
      </c>
      <c r="X1792">
        <v>0.13800000000000001</v>
      </c>
      <c r="Y1792">
        <v>3.1556999999999999</v>
      </c>
      <c r="Z1792">
        <v>0.503</v>
      </c>
      <c r="AA1792">
        <v>3.3363999999999998</v>
      </c>
      <c r="AB1792">
        <v>1.1299999999999999</v>
      </c>
    </row>
    <row r="1793" spans="1:28">
      <c r="A1793" s="2">
        <v>43389</v>
      </c>
      <c r="B1793">
        <v>2.25</v>
      </c>
      <c r="C1793">
        <v>2.1497000000000002</v>
      </c>
      <c r="D1793">
        <v>-0.58399999999999996</v>
      </c>
      <c r="E1793">
        <v>2.2871299999999999</v>
      </c>
      <c r="F1793">
        <v>2.2970000000000002</v>
      </c>
      <c r="G1793">
        <v>-0.67600000000000005</v>
      </c>
      <c r="H1793">
        <v>2.4445600000000001</v>
      </c>
      <c r="I1793">
        <v>2.4580000000000002</v>
      </c>
      <c r="J1793">
        <v>-0.69199999999999995</v>
      </c>
      <c r="K1793">
        <v>2.6574999999999998</v>
      </c>
      <c r="L1793">
        <v>2.6488</v>
      </c>
      <c r="M1793">
        <v>-0.63400000000000001</v>
      </c>
      <c r="N1793">
        <v>2.96713</v>
      </c>
      <c r="O1793">
        <v>2.8654999999999999</v>
      </c>
      <c r="P1793">
        <v>-0.56299999999999994</v>
      </c>
      <c r="Q1793">
        <v>1.2869999999999999</v>
      </c>
      <c r="R1793">
        <v>-0.15</v>
      </c>
      <c r="S1793">
        <v>2.9518</v>
      </c>
      <c r="T1793">
        <v>-0.44400000000000001</v>
      </c>
      <c r="U1793">
        <v>3.0236000000000001</v>
      </c>
      <c r="V1793">
        <v>-0.105</v>
      </c>
      <c r="W1793">
        <v>3.1105999999999998</v>
      </c>
      <c r="X1793">
        <v>0.126</v>
      </c>
      <c r="Y1793">
        <v>3.1633</v>
      </c>
      <c r="Z1793">
        <v>0.49099999999999999</v>
      </c>
      <c r="AA1793">
        <v>3.3338000000000001</v>
      </c>
      <c r="AB1793">
        <v>1.1200000000000001</v>
      </c>
    </row>
    <row r="1794" spans="1:28">
      <c r="A1794" s="2">
        <v>43390</v>
      </c>
      <c r="B1794">
        <v>2.25</v>
      </c>
      <c r="C1794">
        <v>2.1911</v>
      </c>
      <c r="D1794">
        <v>-0.57399999999999995</v>
      </c>
      <c r="E1794">
        <v>2.282</v>
      </c>
      <c r="F1794">
        <v>2.3045999999999998</v>
      </c>
      <c r="G1794">
        <v>-0.69199999999999995</v>
      </c>
      <c r="H1794">
        <v>2.44963</v>
      </c>
      <c r="I1794">
        <v>2.4683999999999999</v>
      </c>
      <c r="J1794">
        <v>-0.69499999999999995</v>
      </c>
      <c r="K1794">
        <v>2.6613799999999999</v>
      </c>
      <c r="L1794">
        <v>2.6566000000000001</v>
      </c>
      <c r="M1794">
        <v>-0.64300000000000002</v>
      </c>
      <c r="N1794">
        <v>2.9657499999999999</v>
      </c>
      <c r="O1794">
        <v>2.8885000000000001</v>
      </c>
      <c r="P1794">
        <v>-0.57699999999999996</v>
      </c>
      <c r="Q1794">
        <v>1.337</v>
      </c>
      <c r="R1794">
        <v>-0.156</v>
      </c>
      <c r="S1794">
        <v>2.9821</v>
      </c>
      <c r="T1794">
        <v>-0.45700000000000002</v>
      </c>
      <c r="U1794">
        <v>3.0579999999999998</v>
      </c>
      <c r="V1794">
        <v>-0.13200000000000001</v>
      </c>
      <c r="W1794">
        <v>3.1484999999999999</v>
      </c>
      <c r="X1794">
        <v>9.8000000000000004E-2</v>
      </c>
      <c r="Y1794">
        <v>3.2050000000000001</v>
      </c>
      <c r="Z1794">
        <v>0.46100000000000002</v>
      </c>
      <c r="AA1794">
        <v>3.3721999999999999</v>
      </c>
      <c r="AB1794">
        <v>1.095</v>
      </c>
    </row>
    <row r="1795" spans="1:28">
      <c r="A1795" s="2">
        <v>43391</v>
      </c>
      <c r="B1795">
        <v>2.25</v>
      </c>
      <c r="C1795">
        <v>2.1833999999999998</v>
      </c>
      <c r="D1795">
        <v>-0.58499999999999996</v>
      </c>
      <c r="E1795">
        <v>2.27963</v>
      </c>
      <c r="F1795">
        <v>2.3044000000000002</v>
      </c>
      <c r="G1795">
        <v>-0.71099999999999997</v>
      </c>
      <c r="H1795">
        <v>2.4689999999999999</v>
      </c>
      <c r="I1795">
        <v>2.4605000000000001</v>
      </c>
      <c r="J1795">
        <v>-0.69199999999999995</v>
      </c>
      <c r="K1795">
        <v>2.6941299999999999</v>
      </c>
      <c r="L1795">
        <v>2.6512000000000002</v>
      </c>
      <c r="M1795">
        <v>-0.67500000000000004</v>
      </c>
      <c r="N1795">
        <v>3.0005600000000001</v>
      </c>
      <c r="O1795">
        <v>2.8740999999999999</v>
      </c>
      <c r="P1795">
        <v>-0.61599999999999999</v>
      </c>
      <c r="Q1795">
        <v>1.5089999999999999</v>
      </c>
      <c r="R1795">
        <v>-0.13600000000000001</v>
      </c>
      <c r="S1795">
        <v>2.9573999999999998</v>
      </c>
      <c r="T1795">
        <v>-0.499</v>
      </c>
      <c r="U1795">
        <v>3.0272000000000001</v>
      </c>
      <c r="V1795">
        <v>-0.17899999999999999</v>
      </c>
      <c r="W1795">
        <v>3.1181999999999999</v>
      </c>
      <c r="X1795">
        <v>5.0999999999999997E-2</v>
      </c>
      <c r="Y1795">
        <v>3.1785999999999999</v>
      </c>
      <c r="Z1795">
        <v>0.41599999999999998</v>
      </c>
      <c r="AA1795">
        <v>3.3633999999999999</v>
      </c>
      <c r="AB1795">
        <v>1.06</v>
      </c>
    </row>
    <row r="1796" spans="1:28">
      <c r="A1796" s="2">
        <v>43392</v>
      </c>
      <c r="B1796">
        <v>2.25</v>
      </c>
      <c r="C1796">
        <v>2.1728000000000001</v>
      </c>
      <c r="D1796">
        <v>-0.59399999999999997</v>
      </c>
      <c r="E1796">
        <v>2.2818800000000001</v>
      </c>
      <c r="F1796">
        <v>2.3039999999999998</v>
      </c>
      <c r="G1796">
        <v>-0.71099999999999997</v>
      </c>
      <c r="H1796">
        <v>2.4771900000000002</v>
      </c>
      <c r="I1796">
        <v>2.4676999999999998</v>
      </c>
      <c r="J1796">
        <v>-0.70899999999999996</v>
      </c>
      <c r="K1796">
        <v>2.7235</v>
      </c>
      <c r="L1796">
        <v>2.6612999999999998</v>
      </c>
      <c r="M1796">
        <v>-0.66900000000000004</v>
      </c>
      <c r="N1796">
        <v>3.0203799999999998</v>
      </c>
      <c r="O1796">
        <v>2.9037999999999999</v>
      </c>
      <c r="P1796">
        <v>-0.57999999999999996</v>
      </c>
      <c r="Q1796">
        <v>1.1639999999999999</v>
      </c>
      <c r="R1796">
        <v>-6.9000000000000006E-2</v>
      </c>
      <c r="S1796">
        <v>2.9824000000000002</v>
      </c>
      <c r="T1796">
        <v>-0.45800000000000002</v>
      </c>
      <c r="U1796">
        <v>3.0463</v>
      </c>
      <c r="V1796">
        <v>-0.127</v>
      </c>
      <c r="W1796">
        <v>3.1335000000000002</v>
      </c>
      <c r="X1796">
        <v>9.8000000000000004E-2</v>
      </c>
      <c r="Y1796">
        <v>3.1920999999999999</v>
      </c>
      <c r="Z1796">
        <v>0.46</v>
      </c>
      <c r="AA1796">
        <v>3.3757999999999999</v>
      </c>
      <c r="AB1796">
        <v>1.073</v>
      </c>
    </row>
    <row r="1797" spans="1:28">
      <c r="A1797" s="2">
        <v>43395</v>
      </c>
      <c r="B1797">
        <v>2.25</v>
      </c>
      <c r="C1797">
        <v>2.16</v>
      </c>
      <c r="D1797">
        <v>-0.60599999999999998</v>
      </c>
      <c r="E1797">
        <v>2.2865000000000002</v>
      </c>
      <c r="F1797">
        <v>2.3012999999999999</v>
      </c>
      <c r="G1797">
        <v>-0.72399999999999998</v>
      </c>
      <c r="H1797">
        <v>2.4873799999999999</v>
      </c>
      <c r="I1797">
        <v>2.4624000000000001</v>
      </c>
      <c r="J1797">
        <v>-0.71299999999999997</v>
      </c>
      <c r="K1797">
        <v>2.7293099999999999</v>
      </c>
      <c r="L1797">
        <v>2.6585000000000001</v>
      </c>
      <c r="M1797">
        <v>-0.67100000000000004</v>
      </c>
      <c r="N1797">
        <v>3.0310000000000001</v>
      </c>
      <c r="O1797">
        <v>2.9081999999999999</v>
      </c>
      <c r="P1797">
        <v>-0.58899999999999997</v>
      </c>
      <c r="Q1797">
        <v>1.141</v>
      </c>
      <c r="R1797">
        <v>-0.123</v>
      </c>
      <c r="S1797">
        <v>2.9853000000000001</v>
      </c>
      <c r="T1797">
        <v>-0.46899999999999997</v>
      </c>
      <c r="U1797">
        <v>3.0497999999999998</v>
      </c>
      <c r="V1797">
        <v>-0.13900000000000001</v>
      </c>
      <c r="W1797">
        <v>3.1360999999999999</v>
      </c>
      <c r="X1797">
        <v>8.5000000000000006E-2</v>
      </c>
      <c r="Y1797">
        <v>3.1978</v>
      </c>
      <c r="Z1797">
        <v>0.44800000000000001</v>
      </c>
      <c r="AA1797">
        <v>3.3881000000000001</v>
      </c>
      <c r="AB1797">
        <v>1.0649999999999999</v>
      </c>
    </row>
    <row r="1798" spans="1:28">
      <c r="A1798" s="2">
        <v>43396</v>
      </c>
      <c r="B1798">
        <v>2.25</v>
      </c>
      <c r="C1798">
        <v>2.1598999999999999</v>
      </c>
      <c r="D1798">
        <v>-0.59599999999999997</v>
      </c>
      <c r="E1798">
        <v>2.28138</v>
      </c>
      <c r="F1798">
        <v>2.3227000000000002</v>
      </c>
      <c r="G1798">
        <v>-0.72599999999999998</v>
      </c>
      <c r="H1798">
        <v>2.4898799999999999</v>
      </c>
      <c r="I1798">
        <v>2.4632999999999998</v>
      </c>
      <c r="J1798">
        <v>-0.71599999999999997</v>
      </c>
      <c r="K1798">
        <v>2.74756</v>
      </c>
      <c r="L1798">
        <v>2.6452</v>
      </c>
      <c r="M1798">
        <v>-0.65600000000000003</v>
      </c>
      <c r="N1798">
        <v>3.0343800000000001</v>
      </c>
      <c r="O1798">
        <v>2.879</v>
      </c>
      <c r="P1798">
        <v>-0.60499999999999998</v>
      </c>
      <c r="Q1798">
        <v>1.2210000000000001</v>
      </c>
      <c r="R1798">
        <v>-0.14799999999999999</v>
      </c>
      <c r="S1798">
        <v>2.9521999999999999</v>
      </c>
      <c r="T1798">
        <v>-0.49</v>
      </c>
      <c r="U1798">
        <v>3.012</v>
      </c>
      <c r="V1798">
        <v>-0.16900000000000001</v>
      </c>
      <c r="W1798">
        <v>3.0981000000000001</v>
      </c>
      <c r="X1798">
        <v>5.0999999999999997E-2</v>
      </c>
      <c r="Y1798">
        <v>3.1676000000000002</v>
      </c>
      <c r="Z1798">
        <v>0.40899999999999997</v>
      </c>
      <c r="AA1798">
        <v>3.3679000000000001</v>
      </c>
      <c r="AB1798">
        <v>1.0249999999999999</v>
      </c>
    </row>
    <row r="1799" spans="1:28">
      <c r="A1799" s="2">
        <v>43397</v>
      </c>
      <c r="B1799">
        <v>2.25</v>
      </c>
      <c r="C1799">
        <v>2.1989000000000001</v>
      </c>
      <c r="D1799">
        <v>-0.59499999999999997</v>
      </c>
      <c r="E1799">
        <v>2.29406</v>
      </c>
      <c r="F1799">
        <v>2.3275999999999999</v>
      </c>
      <c r="G1799">
        <v>-0.71</v>
      </c>
      <c r="H1799">
        <v>2.508</v>
      </c>
      <c r="I1799">
        <v>2.4580000000000002</v>
      </c>
      <c r="J1799">
        <v>-0.71799999999999997</v>
      </c>
      <c r="K1799">
        <v>2.7597499999999999</v>
      </c>
      <c r="L1799">
        <v>2.6187</v>
      </c>
      <c r="M1799">
        <v>-0.68700000000000006</v>
      </c>
      <c r="N1799">
        <v>3.03938</v>
      </c>
      <c r="O1799">
        <v>2.8304999999999998</v>
      </c>
      <c r="P1799">
        <v>-0.621</v>
      </c>
      <c r="Q1799">
        <v>1.248</v>
      </c>
      <c r="R1799">
        <v>-0.156</v>
      </c>
      <c r="S1799">
        <v>2.8830999999999998</v>
      </c>
      <c r="T1799">
        <v>-0.50900000000000001</v>
      </c>
      <c r="U1799">
        <v>2.9398</v>
      </c>
      <c r="V1799">
        <v>-0.187</v>
      </c>
      <c r="W1799">
        <v>3.0274999999999999</v>
      </c>
      <c r="X1799">
        <v>3.4000000000000002E-2</v>
      </c>
      <c r="Y1799">
        <v>3.1034999999999999</v>
      </c>
      <c r="Z1799">
        <v>0.39600000000000002</v>
      </c>
      <c r="AA1799">
        <v>3.3304999999999998</v>
      </c>
      <c r="AB1799">
        <v>1.0269999999999999</v>
      </c>
    </row>
    <row r="1800" spans="1:28">
      <c r="A1800" s="2">
        <v>43398</v>
      </c>
      <c r="B1800">
        <v>2.25</v>
      </c>
      <c r="C1800">
        <v>2.1886000000000001</v>
      </c>
      <c r="D1800">
        <v>-0.60699999999999998</v>
      </c>
      <c r="E1800">
        <v>2.29494</v>
      </c>
      <c r="F1800">
        <v>2.3249</v>
      </c>
      <c r="G1800">
        <v>-0.73299999999999998</v>
      </c>
      <c r="H1800">
        <v>2.5092499999999998</v>
      </c>
      <c r="I1800">
        <v>2.4630999999999998</v>
      </c>
      <c r="J1800">
        <v>-0.71799999999999997</v>
      </c>
      <c r="K1800">
        <v>2.77413</v>
      </c>
      <c r="L1800">
        <v>2.637</v>
      </c>
      <c r="M1800">
        <v>-0.68600000000000005</v>
      </c>
      <c r="N1800">
        <v>3.0517500000000002</v>
      </c>
      <c r="O1800">
        <v>2.8467000000000002</v>
      </c>
      <c r="P1800">
        <v>-0.61299999999999999</v>
      </c>
      <c r="Q1800">
        <v>1.167</v>
      </c>
      <c r="R1800">
        <v>-0.18</v>
      </c>
      <c r="S1800">
        <v>2.9024000000000001</v>
      </c>
      <c r="T1800">
        <v>-0.501</v>
      </c>
      <c r="U1800">
        <v>2.9596</v>
      </c>
      <c r="V1800">
        <v>-0.182</v>
      </c>
      <c r="W1800">
        <v>3.0426000000000002</v>
      </c>
      <c r="X1800">
        <v>3.5999999999999997E-2</v>
      </c>
      <c r="Y1800">
        <v>3.1166999999999998</v>
      </c>
      <c r="Z1800">
        <v>0.39800000000000002</v>
      </c>
      <c r="AA1800">
        <v>3.3426999999999998</v>
      </c>
      <c r="AB1800">
        <v>1.03</v>
      </c>
    </row>
    <row r="1801" spans="1:28">
      <c r="A1801" s="2">
        <v>43399</v>
      </c>
      <c r="B1801">
        <v>2.25</v>
      </c>
      <c r="C1801">
        <v>2.1551999999999998</v>
      </c>
      <c r="D1801">
        <v>-0.58299999999999996</v>
      </c>
      <c r="E1801">
        <v>2.2966899999999999</v>
      </c>
      <c r="F1801">
        <v>2.3193000000000001</v>
      </c>
      <c r="G1801">
        <v>-0.75900000000000001</v>
      </c>
      <c r="H1801">
        <v>2.5203799999999998</v>
      </c>
      <c r="I1801">
        <v>2.4626000000000001</v>
      </c>
      <c r="J1801">
        <v>-0.73399999999999999</v>
      </c>
      <c r="K1801">
        <v>2.7767499999999998</v>
      </c>
      <c r="L1801">
        <v>2.6103000000000001</v>
      </c>
      <c r="M1801">
        <v>-0.68500000000000005</v>
      </c>
      <c r="N1801">
        <v>3.0567500000000001</v>
      </c>
      <c r="O1801">
        <v>2.8062</v>
      </c>
      <c r="P1801">
        <v>-0.63</v>
      </c>
      <c r="Q1801">
        <v>1.0920000000000001</v>
      </c>
      <c r="R1801">
        <v>-0.19900000000000001</v>
      </c>
      <c r="S1801">
        <v>2.8553999999999999</v>
      </c>
      <c r="T1801">
        <v>-0.52700000000000002</v>
      </c>
      <c r="U1801">
        <v>2.9070999999999998</v>
      </c>
      <c r="V1801">
        <v>-0.217</v>
      </c>
      <c r="W1801">
        <v>2.9975000000000001</v>
      </c>
      <c r="X1801">
        <v>-5.0000000000000001E-3</v>
      </c>
      <c r="Y1801">
        <v>3.0754999999999999</v>
      </c>
      <c r="Z1801">
        <v>0.35199999999999998</v>
      </c>
      <c r="AA1801">
        <v>3.3098000000000001</v>
      </c>
      <c r="AB1801">
        <v>0.99299999999999999</v>
      </c>
    </row>
    <row r="1802" spans="1:28">
      <c r="A1802" s="2">
        <v>43402</v>
      </c>
      <c r="B1802">
        <v>2.25</v>
      </c>
      <c r="C1802">
        <v>2.1627000000000001</v>
      </c>
      <c r="D1802">
        <v>-0.61699999999999999</v>
      </c>
      <c r="E1802">
        <v>2.302</v>
      </c>
      <c r="F1802">
        <v>2.3037999999999998</v>
      </c>
      <c r="G1802">
        <v>-0.77300000000000002</v>
      </c>
      <c r="H1802">
        <v>2.5266299999999999</v>
      </c>
      <c r="I1802">
        <v>2.4624000000000001</v>
      </c>
      <c r="J1802">
        <v>-0.73799999999999999</v>
      </c>
      <c r="K1802">
        <v>2.7817499999999997</v>
      </c>
      <c r="L1802">
        <v>2.6311999999999998</v>
      </c>
      <c r="M1802">
        <v>-0.68899999999999995</v>
      </c>
      <c r="N1802">
        <v>3.0637500000000002</v>
      </c>
      <c r="O1802">
        <v>2.8163999999999998</v>
      </c>
      <c r="P1802">
        <v>-0.623</v>
      </c>
      <c r="Q1802">
        <v>0.94399999999999995</v>
      </c>
      <c r="R1802">
        <v>-0.20599999999999999</v>
      </c>
      <c r="S1802">
        <v>2.8719999999999999</v>
      </c>
      <c r="T1802">
        <v>-0.51500000000000001</v>
      </c>
      <c r="U1802">
        <v>2.919</v>
      </c>
      <c r="V1802">
        <v>-0.20200000000000001</v>
      </c>
      <c r="W1802">
        <v>3.0074999999999998</v>
      </c>
      <c r="X1802">
        <v>1.4999999999999999E-2</v>
      </c>
      <c r="Y1802">
        <v>3.0849000000000002</v>
      </c>
      <c r="Z1802">
        <v>0.377</v>
      </c>
      <c r="AA1802">
        <v>3.3306</v>
      </c>
      <c r="AB1802">
        <v>1.032</v>
      </c>
    </row>
    <row r="1803" spans="1:28">
      <c r="A1803" s="2">
        <v>43403</v>
      </c>
      <c r="B1803">
        <v>2.25</v>
      </c>
      <c r="C1803">
        <v>2.16</v>
      </c>
      <c r="D1803">
        <v>-0.59799999999999998</v>
      </c>
      <c r="E1803">
        <v>2.2993800000000002</v>
      </c>
      <c r="F1803">
        <v>2.3227000000000002</v>
      </c>
      <c r="G1803">
        <v>-0.81899999999999995</v>
      </c>
      <c r="H1803">
        <v>2.5409999999999999</v>
      </c>
      <c r="I1803">
        <v>2.484</v>
      </c>
      <c r="J1803">
        <v>-0.755</v>
      </c>
      <c r="K1803">
        <v>2.7962500000000001</v>
      </c>
      <c r="L1803">
        <v>2.6390000000000002</v>
      </c>
      <c r="M1803">
        <v>-0.68799999999999994</v>
      </c>
      <c r="N1803">
        <v>3.0708799999999998</v>
      </c>
      <c r="O1803">
        <v>2.8506999999999998</v>
      </c>
      <c r="P1803">
        <v>-0.624</v>
      </c>
      <c r="Q1803">
        <v>1.1240000000000001</v>
      </c>
      <c r="R1803">
        <v>-0.20899999999999999</v>
      </c>
      <c r="S1803">
        <v>2.9079999999999999</v>
      </c>
      <c r="T1803">
        <v>-0.51700000000000002</v>
      </c>
      <c r="U1803">
        <v>2.9561999999999999</v>
      </c>
      <c r="V1803">
        <v>-0.20599999999999999</v>
      </c>
      <c r="W1803">
        <v>3.0449000000000002</v>
      </c>
      <c r="X1803">
        <v>8.0000000000000002E-3</v>
      </c>
      <c r="Y1803">
        <v>3.1227</v>
      </c>
      <c r="Z1803">
        <v>0.36899999999999999</v>
      </c>
      <c r="AA1803">
        <v>3.3637000000000001</v>
      </c>
      <c r="AB1803">
        <v>1.0169999999999999</v>
      </c>
    </row>
    <row r="1804" spans="1:28">
      <c r="A1804" s="2">
        <v>43404</v>
      </c>
      <c r="B1804">
        <v>2.25</v>
      </c>
      <c r="C1804">
        <v>2.1886000000000001</v>
      </c>
      <c r="D1804">
        <v>-0.61399999999999999</v>
      </c>
      <c r="E1804">
        <v>2.30688</v>
      </c>
      <c r="F1804">
        <v>2.3250999999999999</v>
      </c>
      <c r="G1804">
        <v>-0.82099999999999995</v>
      </c>
      <c r="H1804">
        <v>2.5585</v>
      </c>
      <c r="I1804">
        <v>2.4891999999999999</v>
      </c>
      <c r="J1804">
        <v>-0.748</v>
      </c>
      <c r="K1804">
        <v>2.8001300000000002</v>
      </c>
      <c r="L1804">
        <v>2.6545999999999998</v>
      </c>
      <c r="M1804">
        <v>-0.66300000000000003</v>
      </c>
      <c r="N1804">
        <v>3.0837500000000002</v>
      </c>
      <c r="O1804">
        <v>2.8669000000000002</v>
      </c>
      <c r="P1804">
        <v>-0.61799999999999999</v>
      </c>
      <c r="Q1804">
        <v>1.044</v>
      </c>
      <c r="R1804">
        <v>-0.129</v>
      </c>
      <c r="S1804">
        <v>2.9247000000000001</v>
      </c>
      <c r="T1804">
        <v>-0.51</v>
      </c>
      <c r="U1804">
        <v>2.9748999999999999</v>
      </c>
      <c r="V1804">
        <v>-0.192</v>
      </c>
      <c r="W1804">
        <v>3.0623999999999998</v>
      </c>
      <c r="X1804">
        <v>2.1999999999999999E-2</v>
      </c>
      <c r="Y1804">
        <v>3.1435</v>
      </c>
      <c r="Z1804">
        <v>0.38500000000000001</v>
      </c>
      <c r="AA1804">
        <v>3.3909000000000002</v>
      </c>
      <c r="AB1804">
        <v>1.02</v>
      </c>
    </row>
    <row r="1805" spans="1:28">
      <c r="A1805" s="2">
        <v>43405</v>
      </c>
      <c r="B1805">
        <v>2.25</v>
      </c>
      <c r="C1805">
        <v>2.1936</v>
      </c>
      <c r="D1805">
        <v>-0.60499999999999998</v>
      </c>
      <c r="E1805">
        <v>2.3135599999999998</v>
      </c>
      <c r="F1805">
        <v>2.3147000000000002</v>
      </c>
      <c r="G1805">
        <v>-0.80500000000000005</v>
      </c>
      <c r="H1805">
        <v>2.5815000000000001</v>
      </c>
      <c r="I1805">
        <v>2.4838</v>
      </c>
      <c r="J1805">
        <v>-0.74399999999999999</v>
      </c>
      <c r="K1805">
        <v>2.8165</v>
      </c>
      <c r="L1805">
        <v>2.6492</v>
      </c>
      <c r="M1805">
        <v>-0.65900000000000003</v>
      </c>
      <c r="N1805">
        <v>3.09613</v>
      </c>
      <c r="O1805">
        <v>2.8445</v>
      </c>
      <c r="P1805">
        <v>-0.62</v>
      </c>
      <c r="Q1805">
        <v>0.98</v>
      </c>
      <c r="R1805">
        <v>-0.13800000000000001</v>
      </c>
      <c r="S1805">
        <v>2.8997000000000002</v>
      </c>
      <c r="T1805">
        <v>-0.51</v>
      </c>
      <c r="U1805">
        <v>2.9563000000000001</v>
      </c>
      <c r="V1805">
        <v>-0.187</v>
      </c>
      <c r="W1805">
        <v>3.0474000000000001</v>
      </c>
      <c r="X1805">
        <v>0.03</v>
      </c>
      <c r="Y1805">
        <v>3.1303000000000001</v>
      </c>
      <c r="Z1805">
        <v>0.39900000000000002</v>
      </c>
      <c r="AA1805">
        <v>3.3759999999999999</v>
      </c>
      <c r="AB1805">
        <v>1.04</v>
      </c>
    </row>
    <row r="1806" spans="1:28">
      <c r="A1806" s="2">
        <v>43406</v>
      </c>
      <c r="B1806">
        <v>2.25</v>
      </c>
      <c r="C1806">
        <v>2.1753999999999998</v>
      </c>
      <c r="D1806">
        <v>-0.60799999999999998</v>
      </c>
      <c r="E1806">
        <v>2.3178800000000002</v>
      </c>
      <c r="F1806">
        <v>2.3142</v>
      </c>
      <c r="G1806">
        <v>-0.77900000000000003</v>
      </c>
      <c r="H1806">
        <v>2.5923799999999999</v>
      </c>
      <c r="I1806">
        <v>2.4910999999999999</v>
      </c>
      <c r="J1806">
        <v>-0.72899999999999998</v>
      </c>
      <c r="K1806">
        <v>2.8288799999999998</v>
      </c>
      <c r="L1806">
        <v>2.6751</v>
      </c>
      <c r="M1806">
        <v>-0.65100000000000002</v>
      </c>
      <c r="N1806">
        <v>3.1048800000000001</v>
      </c>
      <c r="O1806">
        <v>2.9034</v>
      </c>
      <c r="P1806">
        <v>-0.61499999999999999</v>
      </c>
      <c r="Q1806">
        <v>0.84799999999999998</v>
      </c>
      <c r="R1806">
        <v>-0.13800000000000001</v>
      </c>
      <c r="S1806">
        <v>2.9695999999999998</v>
      </c>
      <c r="T1806">
        <v>-0.502</v>
      </c>
      <c r="U1806">
        <v>3.0329999999999999</v>
      </c>
      <c r="V1806">
        <v>-0.17299999999999999</v>
      </c>
      <c r="W1806">
        <v>3.1278000000000001</v>
      </c>
      <c r="X1806">
        <v>0.05</v>
      </c>
      <c r="Y1806">
        <v>3.2121</v>
      </c>
      <c r="Z1806">
        <v>0.42799999999999999</v>
      </c>
      <c r="AA1806">
        <v>3.4540000000000002</v>
      </c>
      <c r="AB1806">
        <v>1.0660000000000001</v>
      </c>
    </row>
    <row r="1807" spans="1:28">
      <c r="A1807" s="2">
        <v>43409</v>
      </c>
      <c r="B1807">
        <v>2.25</v>
      </c>
      <c r="C1807">
        <v>2.1701999999999999</v>
      </c>
      <c r="D1807">
        <v>-0.58399999999999996</v>
      </c>
      <c r="E1807">
        <v>2.3159999999999998</v>
      </c>
      <c r="F1807">
        <v>2.3115000000000001</v>
      </c>
      <c r="G1807">
        <v>-0.75900000000000001</v>
      </c>
      <c r="H1807">
        <v>2.5892499999999998</v>
      </c>
      <c r="I1807">
        <v>2.4883000000000002</v>
      </c>
      <c r="J1807">
        <v>-0.74299999999999999</v>
      </c>
      <c r="K1807">
        <v>2.83575</v>
      </c>
      <c r="L1807">
        <v>2.6722999999999999</v>
      </c>
      <c r="M1807">
        <v>-0.64400000000000002</v>
      </c>
      <c r="N1807">
        <v>3.1168800000000001</v>
      </c>
      <c r="O1807">
        <v>2.9074999999999998</v>
      </c>
      <c r="P1807">
        <v>-0.60799999999999998</v>
      </c>
      <c r="Q1807">
        <v>0.875</v>
      </c>
      <c r="R1807">
        <v>-0.154</v>
      </c>
      <c r="S1807">
        <v>2.9723999999999999</v>
      </c>
      <c r="T1807">
        <v>-0.496</v>
      </c>
      <c r="U1807">
        <v>3.028</v>
      </c>
      <c r="V1807">
        <v>-0.17100000000000001</v>
      </c>
      <c r="W1807">
        <v>3.1177999999999999</v>
      </c>
      <c r="X1807">
        <v>0.05</v>
      </c>
      <c r="Y1807">
        <v>3.2008000000000001</v>
      </c>
      <c r="Z1807">
        <v>0.42599999999999999</v>
      </c>
      <c r="AA1807">
        <v>3.4281999999999999</v>
      </c>
      <c r="AB1807">
        <v>1.0609999999999999</v>
      </c>
    </row>
    <row r="1808" spans="1:28">
      <c r="A1808" s="2">
        <v>43410</v>
      </c>
      <c r="B1808">
        <v>2.25</v>
      </c>
      <c r="C1808">
        <v>2.1928999999999998</v>
      </c>
      <c r="D1808">
        <v>-0.60199999999999998</v>
      </c>
      <c r="E1808">
        <v>2.3168799999999998</v>
      </c>
      <c r="F1808">
        <v>2.3380000000000001</v>
      </c>
      <c r="G1808">
        <v>-0.76800000000000002</v>
      </c>
      <c r="H1808">
        <v>2.5912500000000001</v>
      </c>
      <c r="I1808">
        <v>2.5099999999999998</v>
      </c>
      <c r="J1808">
        <v>-0.73399999999999999</v>
      </c>
      <c r="K1808">
        <v>2.8414999999999999</v>
      </c>
      <c r="L1808">
        <v>2.6959</v>
      </c>
      <c r="M1808">
        <v>-0.63200000000000001</v>
      </c>
      <c r="N1808">
        <v>3.1163799999999999</v>
      </c>
      <c r="O1808">
        <v>2.9279000000000002</v>
      </c>
      <c r="P1808">
        <v>-0.60199999999999998</v>
      </c>
      <c r="Q1808">
        <v>0.91600000000000004</v>
      </c>
      <c r="R1808">
        <v>-0.159</v>
      </c>
      <c r="S1808">
        <v>3.0066999999999999</v>
      </c>
      <c r="T1808">
        <v>-0.48699999999999999</v>
      </c>
      <c r="U1808">
        <v>3.0554000000000001</v>
      </c>
      <c r="V1808">
        <v>-0.16500000000000001</v>
      </c>
      <c r="W1808">
        <v>3.1455000000000002</v>
      </c>
      <c r="X1808">
        <v>5.8000000000000003E-2</v>
      </c>
      <c r="Y1808">
        <v>3.2275999999999998</v>
      </c>
      <c r="Z1808">
        <v>0.434</v>
      </c>
      <c r="AA1808">
        <v>3.4432999999999998</v>
      </c>
      <c r="AB1808">
        <v>1.069</v>
      </c>
    </row>
    <row r="1809" spans="1:28">
      <c r="A1809" s="2">
        <v>43411</v>
      </c>
      <c r="B1809">
        <v>2.25</v>
      </c>
      <c r="C1809">
        <v>2.214</v>
      </c>
      <c r="D1809">
        <v>-0.55400000000000005</v>
      </c>
      <c r="E1809">
        <v>2.3153100000000002</v>
      </c>
      <c r="F1809">
        <v>2.3532999999999999</v>
      </c>
      <c r="G1809">
        <v>-0.749</v>
      </c>
      <c r="H1809">
        <v>2.6011299999999999</v>
      </c>
      <c r="I1809">
        <v>2.5099999999999998</v>
      </c>
      <c r="J1809">
        <v>-0.72799999999999998</v>
      </c>
      <c r="K1809">
        <v>2.8435000000000001</v>
      </c>
      <c r="L1809">
        <v>2.7368000000000001</v>
      </c>
      <c r="M1809">
        <v>-0.64</v>
      </c>
      <c r="N1809">
        <v>3.12513</v>
      </c>
      <c r="O1809">
        <v>2.9567000000000001</v>
      </c>
      <c r="P1809">
        <v>-0.58499999999999996</v>
      </c>
      <c r="Q1809">
        <v>0.88700000000000001</v>
      </c>
      <c r="R1809">
        <v>-0.16</v>
      </c>
      <c r="S1809">
        <v>3.0369000000000002</v>
      </c>
      <c r="T1809">
        <v>-0.47</v>
      </c>
      <c r="U1809">
        <v>3.0794999999999999</v>
      </c>
      <c r="V1809">
        <v>-0.14799999999999999</v>
      </c>
      <c r="W1809">
        <v>3.1606999999999998</v>
      </c>
      <c r="X1809">
        <v>7.5999999999999998E-2</v>
      </c>
      <c r="Y1809">
        <v>3.2355</v>
      </c>
      <c r="Z1809">
        <v>0.44700000000000001</v>
      </c>
      <c r="AA1809">
        <v>3.4416000000000002</v>
      </c>
      <c r="AB1809">
        <v>1.077</v>
      </c>
    </row>
    <row r="1810" spans="1:28">
      <c r="A1810" s="2">
        <v>43412</v>
      </c>
      <c r="B1810">
        <v>2.25</v>
      </c>
      <c r="C1810">
        <v>2.1936</v>
      </c>
      <c r="D1810">
        <v>-0.56000000000000005</v>
      </c>
      <c r="E1810">
        <v>2.3184399999999998</v>
      </c>
      <c r="F1810">
        <v>2.3479999999999999</v>
      </c>
      <c r="G1810">
        <v>-0.72099999999999997</v>
      </c>
      <c r="H1810">
        <v>2.61463</v>
      </c>
      <c r="I1810">
        <v>2.5098000000000003</v>
      </c>
      <c r="J1810">
        <v>-0.71899999999999997</v>
      </c>
      <c r="K1810">
        <v>2.8576299999999999</v>
      </c>
      <c r="L1810">
        <v>2.734</v>
      </c>
      <c r="M1810">
        <v>-0.629</v>
      </c>
      <c r="N1810">
        <v>3.1407500000000002</v>
      </c>
      <c r="O1810">
        <v>2.9649999999999999</v>
      </c>
      <c r="P1810">
        <v>-0.57899999999999996</v>
      </c>
      <c r="Q1810">
        <v>0.93700000000000006</v>
      </c>
      <c r="R1810">
        <v>-0.14699999999999999</v>
      </c>
      <c r="S1810">
        <v>3.0424000000000002</v>
      </c>
      <c r="T1810">
        <v>-0.46300000000000002</v>
      </c>
      <c r="U1810">
        <v>3.0916000000000001</v>
      </c>
      <c r="V1810">
        <v>-0.13900000000000001</v>
      </c>
      <c r="W1810">
        <v>3.1684000000000001</v>
      </c>
      <c r="X1810">
        <v>8.6999999999999994E-2</v>
      </c>
      <c r="Y1810">
        <v>3.2372999999999998</v>
      </c>
      <c r="Z1810">
        <v>0.45700000000000002</v>
      </c>
      <c r="AA1810">
        <v>3.4337</v>
      </c>
      <c r="AB1810">
        <v>1.087</v>
      </c>
    </row>
    <row r="1811" spans="1:28">
      <c r="A1811" s="2">
        <v>43413</v>
      </c>
      <c r="B1811">
        <v>2.25</v>
      </c>
      <c r="C1811">
        <v>2.1955999999999998</v>
      </c>
      <c r="D1811">
        <v>-0.54700000000000004</v>
      </c>
      <c r="E1811">
        <v>2.3143799999999999</v>
      </c>
      <c r="F1811">
        <v>2.3448000000000002</v>
      </c>
      <c r="G1811">
        <v>-0.69899999999999995</v>
      </c>
      <c r="H1811">
        <v>2.6181299999999998</v>
      </c>
      <c r="I1811">
        <v>2.5143</v>
      </c>
      <c r="J1811">
        <v>-0.71299999999999997</v>
      </c>
      <c r="K1811">
        <v>2.8580000000000001</v>
      </c>
      <c r="L1811">
        <v>2.7254</v>
      </c>
      <c r="M1811">
        <v>-0.63300000000000001</v>
      </c>
      <c r="N1811">
        <v>3.1441300000000001</v>
      </c>
      <c r="O1811">
        <v>2.9241000000000001</v>
      </c>
      <c r="P1811">
        <v>-0.59799999999999998</v>
      </c>
      <c r="Q1811">
        <v>0.94199999999999995</v>
      </c>
      <c r="R1811">
        <v>-0.14499999999999999</v>
      </c>
      <c r="S1811">
        <v>2.9929000000000001</v>
      </c>
      <c r="T1811">
        <v>-0.49</v>
      </c>
      <c r="U1811">
        <v>3.0352999999999999</v>
      </c>
      <c r="V1811">
        <v>-0.17799999999999999</v>
      </c>
      <c r="W1811">
        <v>3.113</v>
      </c>
      <c r="X1811">
        <v>4.2999999999999997E-2</v>
      </c>
      <c r="Y1811">
        <v>3.1819000000000002</v>
      </c>
      <c r="Z1811">
        <v>0.40699999999999997</v>
      </c>
      <c r="AA1811">
        <v>3.3841999999999999</v>
      </c>
      <c r="AB1811">
        <v>1.044</v>
      </c>
    </row>
    <row r="1812" spans="1:28">
      <c r="A1812" s="2">
        <v>43416</v>
      </c>
      <c r="B1812">
        <v>2.25</v>
      </c>
      <c r="C1812">
        <v>2.1955999999999998</v>
      </c>
      <c r="D1812">
        <v>-0.46700000000000003</v>
      </c>
      <c r="E1812">
        <v>2.3066300000000002</v>
      </c>
      <c r="F1812">
        <v>2.3448000000000002</v>
      </c>
      <c r="G1812">
        <v>-0.66600000000000004</v>
      </c>
      <c r="H1812">
        <v>2.6141299999999998</v>
      </c>
      <c r="I1812">
        <v>2.5143</v>
      </c>
      <c r="J1812">
        <v>-0.70099999999999996</v>
      </c>
      <c r="K1812">
        <v>2.8553800000000003</v>
      </c>
      <c r="L1812">
        <v>2.7254</v>
      </c>
      <c r="M1812">
        <v>-0.63</v>
      </c>
      <c r="N1812">
        <v>3.1347499999999999</v>
      </c>
      <c r="O1812">
        <v>2.9241000000000001</v>
      </c>
      <c r="P1812">
        <v>-0.60799999999999998</v>
      </c>
      <c r="Q1812">
        <v>0.997</v>
      </c>
      <c r="R1812">
        <v>-0.13500000000000001</v>
      </c>
      <c r="S1812">
        <v>2.9929000000000001</v>
      </c>
      <c r="T1812">
        <v>-0.502</v>
      </c>
      <c r="U1812">
        <v>3.0352999999999999</v>
      </c>
      <c r="V1812">
        <v>-0.19400000000000001</v>
      </c>
      <c r="W1812">
        <v>3.113</v>
      </c>
      <c r="X1812">
        <v>3.3000000000000002E-2</v>
      </c>
      <c r="Y1812">
        <v>3.1819000000000002</v>
      </c>
      <c r="Z1812">
        <v>0.39800000000000002</v>
      </c>
      <c r="AA1812">
        <v>3.3841999999999999</v>
      </c>
      <c r="AB1812">
        <v>1.0509999999999999</v>
      </c>
    </row>
    <row r="1813" spans="1:28">
      <c r="A1813" s="2">
        <v>43417</v>
      </c>
      <c r="B1813">
        <v>2.25</v>
      </c>
      <c r="C1813">
        <v>2.2031000000000001</v>
      </c>
      <c r="D1813">
        <v>-0.55900000000000005</v>
      </c>
      <c r="E1813">
        <v>2.3064999999999998</v>
      </c>
      <c r="F1813">
        <v>2.3370000000000002</v>
      </c>
      <c r="G1813">
        <v>-0.71499999999999997</v>
      </c>
      <c r="H1813">
        <v>2.6161300000000001</v>
      </c>
      <c r="I1813">
        <v>2.5089000000000001</v>
      </c>
      <c r="J1813">
        <v>-0.68500000000000005</v>
      </c>
      <c r="K1813">
        <v>2.855</v>
      </c>
      <c r="L1813">
        <v>2.7174</v>
      </c>
      <c r="M1813">
        <v>-0.64500000000000002</v>
      </c>
      <c r="N1813">
        <v>3.1320600000000001</v>
      </c>
      <c r="O1813">
        <v>2.8910999999999998</v>
      </c>
      <c r="P1813">
        <v>-0.56799999999999995</v>
      </c>
      <c r="Q1813">
        <v>1.014</v>
      </c>
      <c r="R1813">
        <v>-0.13700000000000001</v>
      </c>
      <c r="S1813">
        <v>2.9489999999999998</v>
      </c>
      <c r="T1813">
        <v>-0.49099999999999999</v>
      </c>
      <c r="U1813">
        <v>2.984</v>
      </c>
      <c r="V1813">
        <v>-0.183</v>
      </c>
      <c r="W1813">
        <v>3.0626000000000002</v>
      </c>
      <c r="X1813">
        <v>4.2999999999999997E-2</v>
      </c>
      <c r="Y1813">
        <v>3.1396999999999999</v>
      </c>
      <c r="Z1813">
        <v>0.40899999999999997</v>
      </c>
      <c r="AA1813">
        <v>3.3592</v>
      </c>
      <c r="AB1813">
        <v>1.0569999999999999</v>
      </c>
    </row>
    <row r="1814" spans="1:28">
      <c r="A1814" s="2">
        <v>43418</v>
      </c>
      <c r="B1814">
        <v>2.25</v>
      </c>
      <c r="C1814">
        <v>2.2214</v>
      </c>
      <c r="D1814">
        <v>-0.54400000000000004</v>
      </c>
      <c r="E1814">
        <v>2.3103799999999999</v>
      </c>
      <c r="F1814">
        <v>2.3712</v>
      </c>
      <c r="G1814">
        <v>-0.70199999999999996</v>
      </c>
      <c r="H1814">
        <v>2.629</v>
      </c>
      <c r="I1814">
        <v>2.5125999999999999</v>
      </c>
      <c r="J1814">
        <v>-0.69099999999999995</v>
      </c>
      <c r="K1814">
        <v>2.8634399999999998</v>
      </c>
      <c r="L1814">
        <v>2.7039999999999997</v>
      </c>
      <c r="M1814">
        <v>-0.64600000000000002</v>
      </c>
      <c r="N1814">
        <v>3.1296300000000001</v>
      </c>
      <c r="O1814">
        <v>2.8662999999999998</v>
      </c>
      <c r="P1814">
        <v>-0.56999999999999995</v>
      </c>
      <c r="Q1814">
        <v>1.0629999999999999</v>
      </c>
      <c r="R1814">
        <v>-0.13300000000000001</v>
      </c>
      <c r="S1814">
        <v>2.9215999999999998</v>
      </c>
      <c r="T1814">
        <v>-0.499</v>
      </c>
      <c r="U1814">
        <v>2.9567000000000001</v>
      </c>
      <c r="V1814">
        <v>-0.19600000000000001</v>
      </c>
      <c r="W1814">
        <v>3.04</v>
      </c>
      <c r="X1814">
        <v>2.8000000000000001E-2</v>
      </c>
      <c r="Y1814">
        <v>3.125</v>
      </c>
      <c r="Z1814">
        <v>0.39800000000000002</v>
      </c>
      <c r="AA1814">
        <v>3.3666999999999998</v>
      </c>
      <c r="AB1814">
        <v>1.0529999999999999</v>
      </c>
    </row>
    <row r="1815" spans="1:28">
      <c r="A1815" s="2">
        <v>43419</v>
      </c>
      <c r="B1815">
        <v>2.25</v>
      </c>
      <c r="C1815">
        <v>2.173</v>
      </c>
      <c r="D1815">
        <v>-0.52300000000000002</v>
      </c>
      <c r="E1815">
        <v>2.3025000000000002</v>
      </c>
      <c r="F1815">
        <v>2.3557000000000001</v>
      </c>
      <c r="G1815">
        <v>-0.70399999999999996</v>
      </c>
      <c r="H1815">
        <v>2.64</v>
      </c>
      <c r="I1815">
        <v>2.5098000000000003</v>
      </c>
      <c r="J1815">
        <v>-0.69199999999999995</v>
      </c>
      <c r="K1815">
        <v>2.8601900000000002</v>
      </c>
      <c r="L1815">
        <v>2.6854</v>
      </c>
      <c r="M1815">
        <v>-0.66700000000000004</v>
      </c>
      <c r="N1815">
        <v>3.1183800000000002</v>
      </c>
      <c r="O1815">
        <v>2.8538999999999999</v>
      </c>
      <c r="P1815">
        <v>-0.59</v>
      </c>
      <c r="Q1815">
        <v>1.3519999999999999</v>
      </c>
      <c r="R1815">
        <v>-0.13600000000000001</v>
      </c>
      <c r="S1815">
        <v>2.9051</v>
      </c>
      <c r="T1815">
        <v>-0.52800000000000002</v>
      </c>
      <c r="U1815">
        <v>2.9379</v>
      </c>
      <c r="V1815">
        <v>-0.23499999999999999</v>
      </c>
      <c r="W1815">
        <v>3.0224000000000002</v>
      </c>
      <c r="X1815">
        <v>-1.2999999999999999E-2</v>
      </c>
      <c r="Y1815">
        <v>3.1103000000000001</v>
      </c>
      <c r="Z1815">
        <v>0.36</v>
      </c>
      <c r="AA1815">
        <v>3.3592</v>
      </c>
      <c r="AB1815">
        <v>1.032</v>
      </c>
    </row>
    <row r="1816" spans="1:28">
      <c r="A1816" s="2">
        <v>43420</v>
      </c>
      <c r="B1816">
        <v>2.25</v>
      </c>
      <c r="C1816">
        <v>2.1776</v>
      </c>
      <c r="D1816">
        <v>-0.498</v>
      </c>
      <c r="E1816">
        <v>2.3008799999999998</v>
      </c>
      <c r="F1816">
        <v>2.3424</v>
      </c>
      <c r="G1816">
        <v>-0.70599999999999996</v>
      </c>
      <c r="H1816">
        <v>2.6444999999999999</v>
      </c>
      <c r="I1816">
        <v>2.4963000000000002</v>
      </c>
      <c r="J1816">
        <v>-0.68899999999999995</v>
      </c>
      <c r="K1816">
        <v>2.8626300000000002</v>
      </c>
      <c r="L1816">
        <v>2.6587000000000001</v>
      </c>
      <c r="M1816">
        <v>-0.65500000000000003</v>
      </c>
      <c r="N1816">
        <v>3.1236299999999999</v>
      </c>
      <c r="O1816">
        <v>2.7997999999999998</v>
      </c>
      <c r="P1816">
        <v>-0.58499999999999996</v>
      </c>
      <c r="Q1816">
        <v>1.3220000000000001</v>
      </c>
      <c r="R1816">
        <v>-0.128</v>
      </c>
      <c r="S1816">
        <v>2.8420000000000001</v>
      </c>
      <c r="T1816">
        <v>-0.52400000000000002</v>
      </c>
      <c r="U1816">
        <v>2.8782000000000001</v>
      </c>
      <c r="V1816">
        <v>-0.23</v>
      </c>
      <c r="W1816">
        <v>2.9698000000000002</v>
      </c>
      <c r="X1816">
        <v>-7.0000000000000001E-3</v>
      </c>
      <c r="Y1816">
        <v>3.0628000000000002</v>
      </c>
      <c r="Z1816">
        <v>0.36699999999999999</v>
      </c>
      <c r="AA1816">
        <v>3.3163</v>
      </c>
      <c r="AB1816">
        <v>1.0349999999999999</v>
      </c>
    </row>
    <row r="1817" spans="1:28">
      <c r="A1817" s="2">
        <v>43423</v>
      </c>
      <c r="B1817">
        <v>2.25</v>
      </c>
      <c r="C1817">
        <v>2.1850999999999998</v>
      </c>
      <c r="D1817">
        <v>-0.46700000000000003</v>
      </c>
      <c r="E1817">
        <v>2.3002500000000001</v>
      </c>
      <c r="F1817">
        <v>2.3473999999999999</v>
      </c>
      <c r="G1817">
        <v>-0.68400000000000005</v>
      </c>
      <c r="H1817">
        <v>2.64581</v>
      </c>
      <c r="I1817">
        <v>2.4961000000000002</v>
      </c>
      <c r="J1817">
        <v>-0.69499999999999995</v>
      </c>
      <c r="K1817">
        <v>2.8657500000000002</v>
      </c>
      <c r="L1817">
        <v>2.6532</v>
      </c>
      <c r="M1817">
        <v>-0.64900000000000002</v>
      </c>
      <c r="N1817">
        <v>3.10738</v>
      </c>
      <c r="O1817">
        <v>2.7892999999999999</v>
      </c>
      <c r="P1817">
        <v>-0.58399999999999996</v>
      </c>
      <c r="Q1817">
        <v>1.375</v>
      </c>
      <c r="R1817">
        <v>-0.124</v>
      </c>
      <c r="S1817">
        <v>2.831</v>
      </c>
      <c r="T1817">
        <v>-0.51700000000000002</v>
      </c>
      <c r="U1817">
        <v>2.8696999999999999</v>
      </c>
      <c r="V1817">
        <v>-0.222</v>
      </c>
      <c r="W1817">
        <v>2.9697</v>
      </c>
      <c r="X1817">
        <v>1E-3</v>
      </c>
      <c r="Y1817">
        <v>3.0628000000000002</v>
      </c>
      <c r="Z1817">
        <v>0.373</v>
      </c>
      <c r="AA1817">
        <v>3.3212000000000002</v>
      </c>
      <c r="AB1817">
        <v>1.048</v>
      </c>
    </row>
    <row r="1818" spans="1:28">
      <c r="A1818" s="2">
        <v>43424</v>
      </c>
      <c r="B1818">
        <v>2.25</v>
      </c>
      <c r="C1818">
        <v>2.1671999999999998</v>
      </c>
      <c r="D1818">
        <v>-0.52800000000000002</v>
      </c>
      <c r="E1818">
        <v>2.3054999999999999</v>
      </c>
      <c r="F1818">
        <v>2.3791000000000002</v>
      </c>
      <c r="G1818">
        <v>-0.71399999999999997</v>
      </c>
      <c r="H1818">
        <v>2.65313</v>
      </c>
      <c r="I1818">
        <v>2.5101</v>
      </c>
      <c r="J1818">
        <v>-0.68799999999999994</v>
      </c>
      <c r="K1818">
        <v>2.8632499999999999</v>
      </c>
      <c r="L1818">
        <v>2.6531000000000002</v>
      </c>
      <c r="M1818">
        <v>-0.64800000000000002</v>
      </c>
      <c r="N1818">
        <v>3.0971299999999999</v>
      </c>
      <c r="O1818">
        <v>2.8037000000000001</v>
      </c>
      <c r="P1818">
        <v>-0.59199999999999997</v>
      </c>
      <c r="Q1818">
        <v>1.3580000000000001</v>
      </c>
      <c r="R1818">
        <v>-0.121</v>
      </c>
      <c r="S1818">
        <v>2.8473999999999999</v>
      </c>
      <c r="T1818">
        <v>-0.52600000000000002</v>
      </c>
      <c r="U1818">
        <v>2.8867000000000003</v>
      </c>
      <c r="V1818">
        <v>-0.23599999999999999</v>
      </c>
      <c r="W1818">
        <v>2.9746999999999999</v>
      </c>
      <c r="X1818">
        <v>-1.7000000000000001E-2</v>
      </c>
      <c r="Y1818">
        <v>3.0628000000000002</v>
      </c>
      <c r="Z1818">
        <v>0.35</v>
      </c>
      <c r="AA1818">
        <v>3.3147000000000002</v>
      </c>
      <c r="AB1818">
        <v>1.014</v>
      </c>
    </row>
    <row r="1819" spans="1:28">
      <c r="A1819" s="2">
        <v>43425</v>
      </c>
      <c r="B1819">
        <v>2.25</v>
      </c>
      <c r="C1819">
        <v>2.2237999999999998</v>
      </c>
      <c r="D1819">
        <v>-0.43</v>
      </c>
      <c r="E1819">
        <v>2.3151299999999999</v>
      </c>
      <c r="F1819">
        <v>2.3967000000000001</v>
      </c>
      <c r="G1819">
        <v>-0.71699999999999997</v>
      </c>
      <c r="H1819">
        <v>2.6769400000000001</v>
      </c>
      <c r="I1819">
        <v>2.5202</v>
      </c>
      <c r="J1819">
        <v>-0.69299999999999995</v>
      </c>
      <c r="K1819">
        <v>2.8858800000000002</v>
      </c>
      <c r="L1819">
        <v>2.6555</v>
      </c>
      <c r="M1819">
        <v>-0.63500000000000001</v>
      </c>
      <c r="N1819">
        <v>3.1103800000000001</v>
      </c>
      <c r="O1819">
        <v>2.8138999999999998</v>
      </c>
      <c r="P1819">
        <v>-0.57999999999999996</v>
      </c>
      <c r="Q1819">
        <v>1.121</v>
      </c>
      <c r="R1819">
        <v>-0.126</v>
      </c>
      <c r="S1819">
        <v>2.8500999999999999</v>
      </c>
      <c r="T1819">
        <v>-0.51100000000000001</v>
      </c>
      <c r="U1819">
        <v>2.8900999999999999</v>
      </c>
      <c r="V1819">
        <v>-0.218</v>
      </c>
      <c r="W1819">
        <v>2.9771999999999998</v>
      </c>
      <c r="X1819">
        <v>6.0000000000000001E-3</v>
      </c>
      <c r="Y1819">
        <v>3.0627</v>
      </c>
      <c r="Z1819">
        <v>0.376</v>
      </c>
      <c r="AA1819">
        <v>3.3163</v>
      </c>
      <c r="AB1819">
        <v>1.0409999999999999</v>
      </c>
    </row>
    <row r="1820" spans="1:28">
      <c r="A1820" s="2">
        <v>43426</v>
      </c>
      <c r="B1820">
        <v>2.25</v>
      </c>
      <c r="C1820">
        <v>2.2237999999999998</v>
      </c>
      <c r="D1820">
        <v>-0.52</v>
      </c>
      <c r="E1820">
        <v>2.31488</v>
      </c>
      <c r="F1820">
        <v>2.3967000000000001</v>
      </c>
      <c r="G1820">
        <v>-0.72</v>
      </c>
      <c r="H1820">
        <v>2.6892499999999999</v>
      </c>
      <c r="I1820">
        <v>2.5202</v>
      </c>
      <c r="J1820">
        <v>-0.68600000000000005</v>
      </c>
      <c r="K1820">
        <v>2.8872499999999999</v>
      </c>
      <c r="L1820">
        <v>2.6555</v>
      </c>
      <c r="M1820">
        <v>-0.64200000000000002</v>
      </c>
      <c r="N1820">
        <v>3.1095000000000002</v>
      </c>
      <c r="O1820">
        <v>2.8138999999999998</v>
      </c>
      <c r="P1820">
        <v>-0.57599999999999996</v>
      </c>
      <c r="Q1820">
        <v>1.0109999999999999</v>
      </c>
      <c r="R1820">
        <v>-0.14199999999999999</v>
      </c>
      <c r="S1820">
        <v>2.8500999999999999</v>
      </c>
      <c r="T1820">
        <v>-0.50900000000000001</v>
      </c>
      <c r="U1820">
        <v>2.8900999999999999</v>
      </c>
      <c r="V1820">
        <v>-0.222</v>
      </c>
      <c r="W1820">
        <v>2.9771999999999998</v>
      </c>
      <c r="X1820">
        <v>0</v>
      </c>
      <c r="Y1820">
        <v>3.0627</v>
      </c>
      <c r="Z1820">
        <v>0.37</v>
      </c>
      <c r="AA1820">
        <v>3.3163</v>
      </c>
      <c r="AB1820">
        <v>1.038</v>
      </c>
    </row>
    <row r="1821" spans="1:28">
      <c r="A1821" s="2">
        <v>43427</v>
      </c>
      <c r="B1821">
        <v>2.25</v>
      </c>
      <c r="C1821">
        <v>2.2132000000000001</v>
      </c>
      <c r="D1821">
        <v>-0.53300000000000003</v>
      </c>
      <c r="E1821">
        <v>2.3218800000000002</v>
      </c>
      <c r="F1821">
        <v>2.3961999999999999</v>
      </c>
      <c r="G1821">
        <v>-0.72299999999999998</v>
      </c>
      <c r="H1821">
        <v>2.6911899999999997</v>
      </c>
      <c r="I1821">
        <v>2.5197000000000003</v>
      </c>
      <c r="J1821">
        <v>-0.68600000000000005</v>
      </c>
      <c r="K1821">
        <v>2.88625</v>
      </c>
      <c r="L1821">
        <v>2.6550000000000002</v>
      </c>
      <c r="M1821">
        <v>-0.64400000000000002</v>
      </c>
      <c r="N1821">
        <v>3.1207500000000001</v>
      </c>
      <c r="O1821">
        <v>2.8094000000000001</v>
      </c>
      <c r="P1821">
        <v>-0.57999999999999996</v>
      </c>
      <c r="Q1821">
        <v>0.93500000000000005</v>
      </c>
      <c r="R1821">
        <v>-0.14299999999999999</v>
      </c>
      <c r="S1821">
        <v>2.8361000000000001</v>
      </c>
      <c r="T1821">
        <v>-0.51900000000000002</v>
      </c>
      <c r="U1821">
        <v>2.8662000000000001</v>
      </c>
      <c r="V1821">
        <v>-0.23899999999999999</v>
      </c>
      <c r="W1821">
        <v>2.9496000000000002</v>
      </c>
      <c r="X1821">
        <v>-2.3E-2</v>
      </c>
      <c r="Y1821">
        <v>3.0390000000000001</v>
      </c>
      <c r="Z1821">
        <v>0.34</v>
      </c>
      <c r="AA1821">
        <v>3.3014999999999999</v>
      </c>
      <c r="AB1821">
        <v>0.996</v>
      </c>
    </row>
    <row r="1822" spans="1:28">
      <c r="A1822" s="2">
        <v>43430</v>
      </c>
      <c r="B1822">
        <v>2.25</v>
      </c>
      <c r="C1822">
        <v>2.1850999999999998</v>
      </c>
      <c r="D1822">
        <v>-0.51900000000000002</v>
      </c>
      <c r="E1822">
        <v>2.3367499999999999</v>
      </c>
      <c r="F1822">
        <v>2.3935</v>
      </c>
      <c r="G1822">
        <v>-0.76300000000000001</v>
      </c>
      <c r="H1822">
        <v>2.7068099999999999</v>
      </c>
      <c r="I1822">
        <v>2.5221</v>
      </c>
      <c r="J1822">
        <v>-0.69199999999999995</v>
      </c>
      <c r="K1822">
        <v>2.8927499999999999</v>
      </c>
      <c r="L1822">
        <v>2.6680999999999999</v>
      </c>
      <c r="M1822">
        <v>-0.64</v>
      </c>
      <c r="N1822">
        <v>3.1283799999999999</v>
      </c>
      <c r="O1822">
        <v>2.8302</v>
      </c>
      <c r="P1822">
        <v>-0.56999999999999995</v>
      </c>
      <c r="Q1822">
        <v>0.82299999999999995</v>
      </c>
      <c r="R1822">
        <v>-0.16200000000000001</v>
      </c>
      <c r="S1822">
        <v>2.8553999999999999</v>
      </c>
      <c r="T1822">
        <v>-0.503</v>
      </c>
      <c r="U1822">
        <v>2.8849999999999998</v>
      </c>
      <c r="V1822">
        <v>-0.222</v>
      </c>
      <c r="W1822">
        <v>2.9670999999999998</v>
      </c>
      <c r="X1822">
        <v>-5.0000000000000001E-3</v>
      </c>
      <c r="Y1822">
        <v>3.0535000000000001</v>
      </c>
      <c r="Z1822">
        <v>0.36099999999999999</v>
      </c>
      <c r="AA1822">
        <v>3.3113000000000001</v>
      </c>
      <c r="AB1822">
        <v>1.0189999999999999</v>
      </c>
    </row>
    <row r="1823" spans="1:28">
      <c r="A1823" s="2">
        <v>43431</v>
      </c>
      <c r="B1823">
        <v>2.25</v>
      </c>
      <c r="C1823">
        <v>2.1747999999999998</v>
      </c>
      <c r="D1823">
        <v>-0.52</v>
      </c>
      <c r="E1823">
        <v>2.34931</v>
      </c>
      <c r="F1823">
        <v>2.3893</v>
      </c>
      <c r="G1823">
        <v>-0.74299999999999999</v>
      </c>
      <c r="H1823">
        <v>2.706</v>
      </c>
      <c r="I1823">
        <v>2.5308000000000002</v>
      </c>
      <c r="J1823">
        <v>-0.70199999999999996</v>
      </c>
      <c r="K1823">
        <v>2.8844400000000001</v>
      </c>
      <c r="L1823">
        <v>2.6757999999999997</v>
      </c>
      <c r="M1823">
        <v>-0.64300000000000002</v>
      </c>
      <c r="N1823">
        <v>3.1307499999999999</v>
      </c>
      <c r="O1823">
        <v>2.8329</v>
      </c>
      <c r="P1823">
        <v>-0.58099999999999996</v>
      </c>
      <c r="Q1823">
        <v>0.85799999999999998</v>
      </c>
      <c r="R1823">
        <v>-0.17899999999999999</v>
      </c>
      <c r="S1823">
        <v>2.8609</v>
      </c>
      <c r="T1823">
        <v>-0.51</v>
      </c>
      <c r="U1823">
        <v>2.8900999999999999</v>
      </c>
      <c r="V1823">
        <v>-0.23599999999999999</v>
      </c>
      <c r="W1823">
        <v>2.9721000000000002</v>
      </c>
      <c r="X1823">
        <v>-2.1000000000000001E-2</v>
      </c>
      <c r="Y1823">
        <v>3.0571999999999999</v>
      </c>
      <c r="Z1823">
        <v>0.35</v>
      </c>
      <c r="AA1823">
        <v>3.3186999999999998</v>
      </c>
      <c r="AB1823">
        <v>1.0189999999999999</v>
      </c>
    </row>
    <row r="1824" spans="1:28">
      <c r="A1824" s="2">
        <v>43432</v>
      </c>
      <c r="B1824">
        <v>2.25</v>
      </c>
      <c r="C1824">
        <v>2.2902</v>
      </c>
      <c r="D1824">
        <v>-0.49099999999999999</v>
      </c>
      <c r="E1824">
        <v>2.34463</v>
      </c>
      <c r="F1824">
        <v>2.3788999999999998</v>
      </c>
      <c r="G1824">
        <v>-0.753</v>
      </c>
      <c r="H1824">
        <v>2.7066300000000001</v>
      </c>
      <c r="I1824">
        <v>2.5204</v>
      </c>
      <c r="J1824">
        <v>-0.69599999999999995</v>
      </c>
      <c r="K1824">
        <v>2.8866300000000003</v>
      </c>
      <c r="L1824">
        <v>2.6703999999999999</v>
      </c>
      <c r="M1824">
        <v>-0.64100000000000001</v>
      </c>
      <c r="N1824">
        <v>3.1341299999999999</v>
      </c>
      <c r="O1824">
        <v>2.8086000000000002</v>
      </c>
      <c r="P1824">
        <v>-0.58499999999999996</v>
      </c>
      <c r="Q1824">
        <v>0.89200000000000002</v>
      </c>
      <c r="R1824">
        <v>-0.17199999999999999</v>
      </c>
      <c r="S1824">
        <v>2.8414999999999999</v>
      </c>
      <c r="T1824">
        <v>-0.51500000000000001</v>
      </c>
      <c r="U1824">
        <v>2.8649</v>
      </c>
      <c r="V1824">
        <v>-0.23699999999999999</v>
      </c>
      <c r="W1824">
        <v>2.9595000000000002</v>
      </c>
      <c r="X1824">
        <v>-2.4E-2</v>
      </c>
      <c r="Y1824">
        <v>3.0590000000000002</v>
      </c>
      <c r="Z1824">
        <v>0.34899999999999998</v>
      </c>
      <c r="AA1824">
        <v>3.3458999999999999</v>
      </c>
      <c r="AB1824">
        <v>1.018</v>
      </c>
    </row>
    <row r="1825" spans="1:28">
      <c r="A1825" s="2">
        <v>43433</v>
      </c>
      <c r="B1825">
        <v>2.25</v>
      </c>
      <c r="C1825">
        <v>2.2976999999999999</v>
      </c>
      <c r="D1825">
        <v>-0.49399999999999999</v>
      </c>
      <c r="E1825">
        <v>2.3492500000000001</v>
      </c>
      <c r="F1825">
        <v>2.3531</v>
      </c>
      <c r="G1825">
        <v>-0.75600000000000001</v>
      </c>
      <c r="H1825">
        <v>2.73813</v>
      </c>
      <c r="I1825">
        <v>2.5150000000000001</v>
      </c>
      <c r="J1825">
        <v>-0.70099999999999996</v>
      </c>
      <c r="K1825">
        <v>2.8851900000000001</v>
      </c>
      <c r="L1825">
        <v>2.6729000000000003</v>
      </c>
      <c r="M1825">
        <v>-0.64300000000000002</v>
      </c>
      <c r="N1825">
        <v>3.11869</v>
      </c>
      <c r="O1825">
        <v>2.8086000000000002</v>
      </c>
      <c r="P1825">
        <v>-0.59699999999999998</v>
      </c>
      <c r="Q1825">
        <v>0.84799999999999998</v>
      </c>
      <c r="R1825">
        <v>-0.17799999999999999</v>
      </c>
      <c r="S1825">
        <v>2.8275999999999999</v>
      </c>
      <c r="T1825">
        <v>-0.53400000000000003</v>
      </c>
      <c r="U1825">
        <v>2.8463000000000003</v>
      </c>
      <c r="V1825">
        <v>-0.26300000000000001</v>
      </c>
      <c r="W1825">
        <v>2.9420999999999999</v>
      </c>
      <c r="X1825">
        <v>-5.1999999999999998E-2</v>
      </c>
      <c r="Y1825">
        <v>3.0297999999999998</v>
      </c>
      <c r="Z1825">
        <v>0.32100000000000001</v>
      </c>
      <c r="AA1825">
        <v>3.3245</v>
      </c>
      <c r="AB1825">
        <v>0.998</v>
      </c>
    </row>
    <row r="1826" spans="1:28">
      <c r="A1826" s="2">
        <v>43434</v>
      </c>
      <c r="B1826">
        <v>2.25</v>
      </c>
      <c r="C1826">
        <v>2.3048999999999999</v>
      </c>
      <c r="D1826">
        <v>-0.34599999999999997</v>
      </c>
      <c r="E1826">
        <v>2.34694</v>
      </c>
      <c r="F1826">
        <v>2.3424</v>
      </c>
      <c r="G1826">
        <v>-0.71899999999999997</v>
      </c>
      <c r="H1826">
        <v>2.7361300000000002</v>
      </c>
      <c r="I1826">
        <v>2.5197000000000003</v>
      </c>
      <c r="J1826">
        <v>-0.7</v>
      </c>
      <c r="K1826">
        <v>2.8946300000000003</v>
      </c>
      <c r="L1826">
        <v>2.6776999999999997</v>
      </c>
      <c r="M1826">
        <v>-0.63400000000000001</v>
      </c>
      <c r="N1826">
        <v>3.12025</v>
      </c>
      <c r="O1826">
        <v>2.7865000000000002</v>
      </c>
      <c r="P1826">
        <v>-0.59599999999999997</v>
      </c>
      <c r="Q1826">
        <v>0.83199999999999996</v>
      </c>
      <c r="R1826">
        <v>-0.17</v>
      </c>
      <c r="S1826">
        <v>2.7997000000000001</v>
      </c>
      <c r="T1826">
        <v>-0.53500000000000003</v>
      </c>
      <c r="U1826">
        <v>2.8125</v>
      </c>
      <c r="V1826">
        <v>-0.26800000000000002</v>
      </c>
      <c r="W1826">
        <v>2.8973</v>
      </c>
      <c r="X1826">
        <v>-0.06</v>
      </c>
      <c r="Y1826">
        <v>2.9878999999999998</v>
      </c>
      <c r="Z1826">
        <v>0.313</v>
      </c>
      <c r="AA1826">
        <v>3.29</v>
      </c>
      <c r="AB1826">
        <v>0.98699999999999999</v>
      </c>
    </row>
    <row r="1827" spans="1:28">
      <c r="A1827" s="2">
        <v>43437</v>
      </c>
      <c r="B1827">
        <v>2.25</v>
      </c>
      <c r="C1827">
        <v>2.2742</v>
      </c>
      <c r="D1827">
        <v>-0.73899999999999999</v>
      </c>
      <c r="E1827">
        <v>2.3788800000000001</v>
      </c>
      <c r="F1827">
        <v>2.3319999999999999</v>
      </c>
      <c r="G1827">
        <v>-0.66400000000000003</v>
      </c>
      <c r="H1827">
        <v>2.7512499999999998</v>
      </c>
      <c r="I1827">
        <v>2.5350999999999999</v>
      </c>
      <c r="J1827">
        <v>-0.66200000000000003</v>
      </c>
      <c r="K1827">
        <v>2.8952499999999999</v>
      </c>
      <c r="L1827">
        <v>2.6985999999999999</v>
      </c>
      <c r="M1827">
        <v>-0.64200000000000002</v>
      </c>
      <c r="N1827">
        <v>3.1381899999999998</v>
      </c>
      <c r="O1827">
        <v>2.8210999999999999</v>
      </c>
      <c r="P1827">
        <v>-0.60399999999999998</v>
      </c>
      <c r="Q1827">
        <v>0.65600000000000003</v>
      </c>
      <c r="R1827">
        <v>-0.17899999999999999</v>
      </c>
      <c r="S1827">
        <v>2.8273999999999999</v>
      </c>
      <c r="T1827">
        <v>-0.54300000000000004</v>
      </c>
      <c r="U1827">
        <v>2.8174999999999999</v>
      </c>
      <c r="V1827">
        <v>-0.27400000000000002</v>
      </c>
      <c r="W1827">
        <v>2.8849</v>
      </c>
      <c r="X1827">
        <v>-6.6000000000000003E-2</v>
      </c>
      <c r="Y1827">
        <v>2.9697</v>
      </c>
      <c r="Z1827">
        <v>0.30599999999999999</v>
      </c>
      <c r="AA1827">
        <v>3.2534999999999998</v>
      </c>
      <c r="AB1827">
        <v>0.97699999999999998</v>
      </c>
    </row>
    <row r="1828" spans="1:28">
      <c r="A1828" s="2">
        <v>43438</v>
      </c>
      <c r="B1828">
        <v>2.25</v>
      </c>
      <c r="C1828">
        <v>2.3094999999999999</v>
      </c>
      <c r="D1828">
        <v>-0.72099999999999997</v>
      </c>
      <c r="E1828">
        <v>2.3795000000000002</v>
      </c>
      <c r="F1828">
        <v>2.4070999999999998</v>
      </c>
      <c r="G1828">
        <v>-0.65700000000000003</v>
      </c>
      <c r="H1828">
        <v>2.73888</v>
      </c>
      <c r="I1828">
        <v>2.5620000000000003</v>
      </c>
      <c r="J1828">
        <v>-0.66600000000000004</v>
      </c>
      <c r="K1828">
        <v>2.8963799999999997</v>
      </c>
      <c r="L1828">
        <v>2.6931000000000003</v>
      </c>
      <c r="M1828">
        <v>-0.63700000000000001</v>
      </c>
      <c r="N1828">
        <v>3.1329400000000001</v>
      </c>
      <c r="O1828">
        <v>2.7946999999999997</v>
      </c>
      <c r="P1828">
        <v>-0.61299999999999999</v>
      </c>
      <c r="Q1828">
        <v>0.65200000000000002</v>
      </c>
      <c r="R1828">
        <v>-0.17599999999999999</v>
      </c>
      <c r="S1828">
        <v>2.8050000000000002</v>
      </c>
      <c r="T1828">
        <v>-0.55800000000000005</v>
      </c>
      <c r="U1828">
        <v>2.7871000000000001</v>
      </c>
      <c r="V1828">
        <v>-0.3</v>
      </c>
      <c r="W1828">
        <v>2.8401999999999998</v>
      </c>
      <c r="X1828">
        <v>-9.9000000000000005E-2</v>
      </c>
      <c r="Y1828">
        <v>2.9135999999999997</v>
      </c>
      <c r="Z1828">
        <v>0.26300000000000001</v>
      </c>
      <c r="AA1828">
        <v>3.1726999999999999</v>
      </c>
      <c r="AB1828">
        <v>0.91300000000000003</v>
      </c>
    </row>
    <row r="1829" spans="1:28">
      <c r="A1829" s="2">
        <v>43439</v>
      </c>
      <c r="B1829">
        <v>2.25</v>
      </c>
      <c r="C1829">
        <v>2.3094999999999999</v>
      </c>
      <c r="D1829">
        <v>-0.70799999999999996</v>
      </c>
      <c r="E1829">
        <v>2.3832499999999999</v>
      </c>
      <c r="F1829">
        <v>2.4070999999999998</v>
      </c>
      <c r="G1829">
        <v>-0.66500000000000004</v>
      </c>
      <c r="H1829">
        <v>2.7657500000000002</v>
      </c>
      <c r="I1829">
        <v>2.5620000000000003</v>
      </c>
      <c r="J1829">
        <v>-0.67200000000000004</v>
      </c>
      <c r="K1829">
        <v>2.89113</v>
      </c>
      <c r="L1829">
        <v>2.6931000000000003</v>
      </c>
      <c r="M1829">
        <v>-0.63300000000000001</v>
      </c>
      <c r="N1829">
        <v>3.12575</v>
      </c>
      <c r="O1829">
        <v>2.7946999999999997</v>
      </c>
      <c r="P1829">
        <v>-0.60399999999999998</v>
      </c>
      <c r="Q1829">
        <v>0.58099999999999996</v>
      </c>
      <c r="R1829">
        <v>-0.186</v>
      </c>
      <c r="S1829">
        <v>2.8050000000000002</v>
      </c>
      <c r="T1829">
        <v>-0.54700000000000004</v>
      </c>
      <c r="U1829">
        <v>2.7871000000000001</v>
      </c>
      <c r="V1829">
        <v>-0.28799999999999998</v>
      </c>
      <c r="W1829">
        <v>2.8401999999999998</v>
      </c>
      <c r="X1829">
        <v>-8.5999999999999993E-2</v>
      </c>
      <c r="Y1829">
        <v>2.9135999999999997</v>
      </c>
      <c r="Z1829">
        <v>0.27700000000000002</v>
      </c>
      <c r="AA1829">
        <v>3.1726999999999999</v>
      </c>
      <c r="AB1829">
        <v>0.92800000000000005</v>
      </c>
    </row>
    <row r="1830" spans="1:28">
      <c r="A1830" s="2">
        <v>43440</v>
      </c>
      <c r="B1830">
        <v>2.25</v>
      </c>
      <c r="C1830">
        <v>2.2824</v>
      </c>
      <c r="D1830">
        <v>-0.72699999999999998</v>
      </c>
      <c r="E1830">
        <v>2.3869400000000001</v>
      </c>
      <c r="F1830">
        <v>2.4018000000000002</v>
      </c>
      <c r="G1830">
        <v>-0.67500000000000004</v>
      </c>
      <c r="H1830">
        <v>2.7671299999999999</v>
      </c>
      <c r="I1830">
        <v>2.5411999999999999</v>
      </c>
      <c r="J1830">
        <v>-0.68300000000000005</v>
      </c>
      <c r="K1830">
        <v>2.8890599999999997</v>
      </c>
      <c r="L1830">
        <v>2.6943999999999999</v>
      </c>
      <c r="M1830">
        <v>-0.63100000000000001</v>
      </c>
      <c r="N1830">
        <v>3.1119400000000002</v>
      </c>
      <c r="O1830">
        <v>2.76</v>
      </c>
      <c r="P1830">
        <v>-0.622</v>
      </c>
      <c r="Q1830">
        <v>0.746</v>
      </c>
      <c r="R1830">
        <v>-0.16700000000000001</v>
      </c>
      <c r="S1830">
        <v>2.766</v>
      </c>
      <c r="T1830">
        <v>-0.56799999999999995</v>
      </c>
      <c r="U1830">
        <v>2.7532999999999999</v>
      </c>
      <c r="V1830">
        <v>-0.32</v>
      </c>
      <c r="W1830">
        <v>2.8178999999999998</v>
      </c>
      <c r="X1830">
        <v>-0.121</v>
      </c>
      <c r="Y1830">
        <v>2.8955000000000002</v>
      </c>
      <c r="Z1830">
        <v>0.23599999999999999</v>
      </c>
      <c r="AA1830">
        <v>3.1623999999999999</v>
      </c>
      <c r="AB1830">
        <v>0.877</v>
      </c>
    </row>
    <row r="1831" spans="1:28">
      <c r="A1831" s="2">
        <v>43441</v>
      </c>
      <c r="B1831">
        <v>2.25</v>
      </c>
      <c r="C1831">
        <v>2.2930000000000001</v>
      </c>
      <c r="D1831">
        <v>-0.79</v>
      </c>
      <c r="E1831">
        <v>2.4001899999999998</v>
      </c>
      <c r="F1831">
        <v>2.3860000000000001</v>
      </c>
      <c r="G1831">
        <v>-0.70599999999999996</v>
      </c>
      <c r="H1831">
        <v>2.7710599999999999</v>
      </c>
      <c r="I1831">
        <v>2.5327000000000002</v>
      </c>
      <c r="J1831">
        <v>-0.69499999999999995</v>
      </c>
      <c r="K1831">
        <v>2.8858100000000002</v>
      </c>
      <c r="L1831">
        <v>2.6755</v>
      </c>
      <c r="M1831">
        <v>-0.625</v>
      </c>
      <c r="N1831">
        <v>3.1005600000000002</v>
      </c>
      <c r="O1831">
        <v>2.7109000000000001</v>
      </c>
      <c r="P1831">
        <v>-0.59899999999999998</v>
      </c>
      <c r="Q1831">
        <v>0.73</v>
      </c>
      <c r="R1831">
        <v>-0.16500000000000001</v>
      </c>
      <c r="S1831">
        <v>2.7126999999999999</v>
      </c>
      <c r="T1831">
        <v>-0.54900000000000004</v>
      </c>
      <c r="U1831">
        <v>2.6890999999999998</v>
      </c>
      <c r="V1831">
        <v>-0.30399999999999999</v>
      </c>
      <c r="W1831">
        <v>2.7584</v>
      </c>
      <c r="X1831">
        <v>-0.105</v>
      </c>
      <c r="Y1831">
        <v>2.8449999999999998</v>
      </c>
      <c r="Z1831">
        <v>0.249</v>
      </c>
      <c r="AA1831">
        <v>3.1402999999999999</v>
      </c>
      <c r="AB1831">
        <v>0.88200000000000001</v>
      </c>
    </row>
    <row r="1832" spans="1:28">
      <c r="A1832" s="2">
        <v>43444</v>
      </c>
      <c r="B1832">
        <v>2.25</v>
      </c>
      <c r="C1832">
        <v>2.3005</v>
      </c>
      <c r="D1832">
        <v>-0.82399999999999995</v>
      </c>
      <c r="E1832">
        <v>2.4205000000000001</v>
      </c>
      <c r="F1832">
        <v>2.3730000000000002</v>
      </c>
      <c r="G1832">
        <v>-0.68100000000000005</v>
      </c>
      <c r="H1832">
        <v>2.7759399999999999</v>
      </c>
      <c r="I1832">
        <v>2.5299</v>
      </c>
      <c r="J1832">
        <v>-0.7</v>
      </c>
      <c r="K1832">
        <v>2.8778800000000002</v>
      </c>
      <c r="L1832">
        <v>2.6806000000000001</v>
      </c>
      <c r="M1832">
        <v>-0.61699999999999999</v>
      </c>
      <c r="N1832">
        <v>3.0840000000000001</v>
      </c>
      <c r="O1832">
        <v>2.7292000000000001</v>
      </c>
      <c r="P1832">
        <v>-0.57699999999999996</v>
      </c>
      <c r="Q1832">
        <v>0.66700000000000004</v>
      </c>
      <c r="R1832">
        <v>-0.17699999999999999</v>
      </c>
      <c r="S1832">
        <v>2.7321</v>
      </c>
      <c r="T1832">
        <v>-0.53400000000000003</v>
      </c>
      <c r="U1832">
        <v>2.7141999999999999</v>
      </c>
      <c r="V1832">
        <v>-0.28299999999999997</v>
      </c>
      <c r="W1832">
        <v>2.7757000000000001</v>
      </c>
      <c r="X1832">
        <v>-9.4E-2</v>
      </c>
      <c r="Y1832">
        <v>2.8574999999999999</v>
      </c>
      <c r="Z1832">
        <v>0.246</v>
      </c>
      <c r="AA1832">
        <v>3.1293000000000002</v>
      </c>
      <c r="AB1832">
        <v>0.84099999999999997</v>
      </c>
    </row>
    <row r="1833" spans="1:28">
      <c r="A1833" s="2">
        <v>43445</v>
      </c>
      <c r="B1833">
        <v>2.25</v>
      </c>
      <c r="C1833">
        <v>2.2622</v>
      </c>
      <c r="D1833">
        <v>-0.82199999999999995</v>
      </c>
      <c r="E1833">
        <v>2.4323800000000002</v>
      </c>
      <c r="F1833">
        <v>2.3868</v>
      </c>
      <c r="G1833">
        <v>-0.66400000000000003</v>
      </c>
      <c r="H1833">
        <v>2.7789999999999999</v>
      </c>
      <c r="I1833">
        <v>2.5516000000000001</v>
      </c>
      <c r="J1833">
        <v>-0.69599999999999995</v>
      </c>
      <c r="K1833">
        <v>2.88063</v>
      </c>
      <c r="L1833">
        <v>2.6936</v>
      </c>
      <c r="M1833">
        <v>-0.63100000000000001</v>
      </c>
      <c r="N1833">
        <v>3.0895000000000001</v>
      </c>
      <c r="O1833">
        <v>2.7641</v>
      </c>
      <c r="P1833">
        <v>-0.60099999999999998</v>
      </c>
      <c r="Q1833">
        <v>0.65300000000000002</v>
      </c>
      <c r="R1833">
        <v>-0.17799999999999999</v>
      </c>
      <c r="S1833">
        <v>2.7625999999999999</v>
      </c>
      <c r="T1833">
        <v>-0.55400000000000005</v>
      </c>
      <c r="U1833">
        <v>2.7410999999999999</v>
      </c>
      <c r="V1833">
        <v>-0.3</v>
      </c>
      <c r="W1833">
        <v>2.8003999999999998</v>
      </c>
      <c r="X1833">
        <v>-0.109</v>
      </c>
      <c r="Y1833">
        <v>2.879</v>
      </c>
      <c r="Z1833">
        <v>0.23200000000000001</v>
      </c>
      <c r="AA1833">
        <v>3.1261000000000001</v>
      </c>
      <c r="AB1833">
        <v>0.83</v>
      </c>
    </row>
    <row r="1834" spans="1:28">
      <c r="A1834" s="2">
        <v>43446</v>
      </c>
      <c r="B1834">
        <v>2.25</v>
      </c>
      <c r="C1834">
        <v>2.2696999999999998</v>
      </c>
      <c r="D1834">
        <v>-0.82199999999999995</v>
      </c>
      <c r="E1834">
        <v>2.4401299999999999</v>
      </c>
      <c r="F1834">
        <v>2.4173999999999998</v>
      </c>
      <c r="G1834">
        <v>-0.70899999999999996</v>
      </c>
      <c r="H1834">
        <v>2.7774999999999999</v>
      </c>
      <c r="I1834">
        <v>2.5464000000000002</v>
      </c>
      <c r="J1834">
        <v>-0.71499999999999997</v>
      </c>
      <c r="K1834">
        <v>2.8922499999999998</v>
      </c>
      <c r="L1834">
        <v>2.6909000000000001</v>
      </c>
      <c r="M1834">
        <v>-0.621</v>
      </c>
      <c r="N1834">
        <v>3.1012499999999998</v>
      </c>
      <c r="O1834">
        <v>2.7723</v>
      </c>
      <c r="P1834">
        <v>-0.56499999999999995</v>
      </c>
      <c r="Q1834">
        <v>0.57399999999999995</v>
      </c>
      <c r="R1834">
        <v>-0.17799999999999999</v>
      </c>
      <c r="S1834">
        <v>2.7755000000000001</v>
      </c>
      <c r="T1834">
        <v>-0.51400000000000001</v>
      </c>
      <c r="U1834">
        <v>2.7681</v>
      </c>
      <c r="V1834">
        <v>-0.252</v>
      </c>
      <c r="W1834">
        <v>2.8350999999999997</v>
      </c>
      <c r="X1834">
        <v>-6.0999999999999999E-2</v>
      </c>
      <c r="Y1834">
        <v>2.9096000000000002</v>
      </c>
      <c r="Z1834">
        <v>0.27900000000000003</v>
      </c>
      <c r="AA1834">
        <v>3.1497000000000002</v>
      </c>
      <c r="AB1834">
        <v>0.86199999999999999</v>
      </c>
    </row>
    <row r="1835" spans="1:28">
      <c r="A1835" s="2">
        <v>43447</v>
      </c>
      <c r="B1835">
        <v>2.25</v>
      </c>
      <c r="C1835">
        <v>2.2645</v>
      </c>
      <c r="D1835">
        <v>-0.81</v>
      </c>
      <c r="E1835">
        <v>2.45513</v>
      </c>
      <c r="F1835">
        <v>2.407</v>
      </c>
      <c r="G1835">
        <v>-0.70599999999999996</v>
      </c>
      <c r="H1835">
        <v>2.7881900000000002</v>
      </c>
      <c r="I1835">
        <v>2.5436000000000001</v>
      </c>
      <c r="J1835">
        <v>-0.71399999999999997</v>
      </c>
      <c r="K1835">
        <v>2.9008799999999999</v>
      </c>
      <c r="L1835">
        <v>2.6775000000000002</v>
      </c>
      <c r="M1835">
        <v>-0.61399999999999999</v>
      </c>
      <c r="N1835">
        <v>3.1123799999999999</v>
      </c>
      <c r="O1835">
        <v>2.762</v>
      </c>
      <c r="P1835">
        <v>-0.58199999999999996</v>
      </c>
      <c r="Q1835">
        <v>0.53500000000000003</v>
      </c>
      <c r="R1835">
        <v>-0.189</v>
      </c>
      <c r="S1835">
        <v>2.7563</v>
      </c>
      <c r="T1835">
        <v>-0.53100000000000003</v>
      </c>
      <c r="U1835">
        <v>2.7545000000000002</v>
      </c>
      <c r="V1835">
        <v>-0.27100000000000002</v>
      </c>
      <c r="W1835">
        <v>2.8300999999999998</v>
      </c>
      <c r="X1835">
        <v>-7.0000000000000007E-2</v>
      </c>
      <c r="Y1835">
        <v>2.9131</v>
      </c>
      <c r="Z1835">
        <v>0.28499999999999998</v>
      </c>
      <c r="AA1835">
        <v>3.1694</v>
      </c>
      <c r="AB1835">
        <v>0.89500000000000002</v>
      </c>
    </row>
    <row r="1836" spans="1:28">
      <c r="A1836" s="2">
        <v>43448</v>
      </c>
      <c r="B1836">
        <v>2.25</v>
      </c>
      <c r="C1836">
        <v>2.3336999999999999</v>
      </c>
      <c r="D1836">
        <v>-0.82799999999999996</v>
      </c>
      <c r="E1836">
        <v>2.4550000000000001</v>
      </c>
      <c r="F1836">
        <v>2.4091</v>
      </c>
      <c r="G1836">
        <v>-0.68300000000000005</v>
      </c>
      <c r="H1836">
        <v>2.8006899999999999</v>
      </c>
      <c r="I1836">
        <v>2.5352999999999999</v>
      </c>
      <c r="J1836">
        <v>-0.72399999999999998</v>
      </c>
      <c r="K1836">
        <v>2.90056</v>
      </c>
      <c r="L1836">
        <v>2.6665999999999999</v>
      </c>
      <c r="M1836">
        <v>-0.63</v>
      </c>
      <c r="N1836">
        <v>3.0976900000000001</v>
      </c>
      <c r="O1836">
        <v>2.7330000000000001</v>
      </c>
      <c r="P1836">
        <v>-0.61</v>
      </c>
      <c r="Q1836">
        <v>0.54900000000000004</v>
      </c>
      <c r="R1836">
        <v>-0.192</v>
      </c>
      <c r="S1836">
        <v>2.7206999999999999</v>
      </c>
      <c r="T1836">
        <v>-0.56100000000000005</v>
      </c>
      <c r="U1836">
        <v>2.7305999999999999</v>
      </c>
      <c r="V1836">
        <v>-0.30299999999999999</v>
      </c>
      <c r="W1836">
        <v>2.8052000000000001</v>
      </c>
      <c r="X1836">
        <v>-0.105</v>
      </c>
      <c r="Y1836">
        <v>2.8895</v>
      </c>
      <c r="Z1836">
        <v>0.252</v>
      </c>
      <c r="AA1836">
        <v>3.1433</v>
      </c>
      <c r="AB1836">
        <v>0.88800000000000001</v>
      </c>
    </row>
    <row r="1837" spans="1:28">
      <c r="A1837" s="2">
        <v>43451</v>
      </c>
      <c r="B1837">
        <v>2.25</v>
      </c>
      <c r="C1837">
        <v>2.3513999999999999</v>
      </c>
      <c r="D1837">
        <v>-0.72599999999999998</v>
      </c>
      <c r="E1837">
        <v>2.46963</v>
      </c>
      <c r="F1837">
        <v>2.3807</v>
      </c>
      <c r="G1837">
        <v>-0.72</v>
      </c>
      <c r="H1837">
        <v>2.8036300000000001</v>
      </c>
      <c r="I1837">
        <v>2.5324999999999998</v>
      </c>
      <c r="J1837">
        <v>-0.80400000000000005</v>
      </c>
      <c r="K1837">
        <v>2.90463</v>
      </c>
      <c r="L1837">
        <v>2.6452999999999998</v>
      </c>
      <c r="M1837">
        <v>-0.623</v>
      </c>
      <c r="N1837">
        <v>3.1038800000000002</v>
      </c>
      <c r="O1837">
        <v>2.6916000000000002</v>
      </c>
      <c r="P1837">
        <v>-0.60799999999999998</v>
      </c>
      <c r="Q1837">
        <v>0.55200000000000005</v>
      </c>
      <c r="R1837">
        <v>-0.20200000000000001</v>
      </c>
      <c r="S1837">
        <v>2.6823999999999999</v>
      </c>
      <c r="T1837">
        <v>-0.55400000000000005</v>
      </c>
      <c r="U1837">
        <v>2.6932999999999998</v>
      </c>
      <c r="V1837">
        <v>-0.29299999999999998</v>
      </c>
      <c r="W1837">
        <v>2.7728999999999999</v>
      </c>
      <c r="X1837">
        <v>-9.6000000000000002E-2</v>
      </c>
      <c r="Y1837">
        <v>2.8570000000000002</v>
      </c>
      <c r="Z1837">
        <v>0.25600000000000001</v>
      </c>
      <c r="AA1837">
        <v>3.1128</v>
      </c>
      <c r="AB1837">
        <v>0.88300000000000001</v>
      </c>
    </row>
    <row r="1838" spans="1:28">
      <c r="A1838" s="2">
        <v>43452</v>
      </c>
      <c r="B1838">
        <v>2.25</v>
      </c>
      <c r="C1838">
        <v>2.3309000000000002</v>
      </c>
      <c r="D1838">
        <v>-0.83099999999999996</v>
      </c>
      <c r="E1838">
        <v>2.4701300000000002</v>
      </c>
      <c r="F1838">
        <v>2.3841999999999999</v>
      </c>
      <c r="G1838">
        <v>-0.76600000000000001</v>
      </c>
      <c r="H1838">
        <v>2.7919999999999998</v>
      </c>
      <c r="I1838">
        <v>2.5205000000000002</v>
      </c>
      <c r="J1838">
        <v>-0.80200000000000005</v>
      </c>
      <c r="K1838">
        <v>2.8763800000000002</v>
      </c>
      <c r="L1838">
        <v>2.6240999999999999</v>
      </c>
      <c r="M1838">
        <v>-0.625</v>
      </c>
      <c r="N1838">
        <v>3.0613100000000002</v>
      </c>
      <c r="O1838">
        <v>2.6438999999999999</v>
      </c>
      <c r="P1838">
        <v>-0.60499999999999998</v>
      </c>
      <c r="Q1838">
        <v>0.54100000000000004</v>
      </c>
      <c r="R1838">
        <v>-0.20799999999999999</v>
      </c>
      <c r="S1838">
        <v>2.6276999999999999</v>
      </c>
      <c r="T1838">
        <v>-0.55200000000000005</v>
      </c>
      <c r="U1838">
        <v>2.6459999999999999</v>
      </c>
      <c r="V1838">
        <v>-0.29399999999999998</v>
      </c>
      <c r="W1838">
        <v>2.7282999999999999</v>
      </c>
      <c r="X1838">
        <v>-0.10199999999999999</v>
      </c>
      <c r="Y1838">
        <v>2.8174999999999999</v>
      </c>
      <c r="Z1838">
        <v>0.24399999999999999</v>
      </c>
      <c r="AA1838">
        <v>3.0676999999999999</v>
      </c>
      <c r="AB1838">
        <v>0.86</v>
      </c>
    </row>
    <row r="1839" spans="1:28">
      <c r="A1839" s="2">
        <v>43453</v>
      </c>
      <c r="B1839">
        <v>2.5</v>
      </c>
      <c r="C1839">
        <v>2.3561999999999999</v>
      </c>
      <c r="D1839">
        <v>-0.81699999999999995</v>
      </c>
      <c r="E1839">
        <v>2.4793799999999999</v>
      </c>
      <c r="F1839">
        <v>2.3942999999999999</v>
      </c>
      <c r="G1839">
        <v>-0.72199999999999998</v>
      </c>
      <c r="H1839">
        <v>2.7896299999999998</v>
      </c>
      <c r="I1839">
        <v>2.536</v>
      </c>
      <c r="J1839">
        <v>-0.82599999999999996</v>
      </c>
      <c r="K1839">
        <v>2.8708800000000001</v>
      </c>
      <c r="L1839">
        <v>2.6187</v>
      </c>
      <c r="M1839">
        <v>-0.60899999999999999</v>
      </c>
      <c r="N1839">
        <v>3.0527500000000001</v>
      </c>
      <c r="O1839">
        <v>2.6457999999999999</v>
      </c>
      <c r="P1839">
        <v>-0.60399999999999998</v>
      </c>
      <c r="Q1839">
        <v>0.42899999999999999</v>
      </c>
      <c r="R1839">
        <v>-0.23</v>
      </c>
      <c r="S1839">
        <v>2.6193999999999997</v>
      </c>
      <c r="T1839">
        <v>-0.55600000000000005</v>
      </c>
      <c r="U1839">
        <v>2.6189</v>
      </c>
      <c r="V1839">
        <v>-0.29899999999999999</v>
      </c>
      <c r="W1839">
        <v>2.6814</v>
      </c>
      <c r="X1839">
        <v>-0.108</v>
      </c>
      <c r="Y1839">
        <v>2.7547999999999999</v>
      </c>
      <c r="Z1839">
        <v>0.23899999999999999</v>
      </c>
      <c r="AA1839">
        <v>2.9807000000000001</v>
      </c>
      <c r="AB1839">
        <v>0.86099999999999999</v>
      </c>
    </row>
    <row r="1840" spans="1:28">
      <c r="A1840" s="2">
        <v>43454</v>
      </c>
      <c r="B1840">
        <v>2.5</v>
      </c>
      <c r="C1840">
        <v>2.3534999999999999</v>
      </c>
      <c r="D1840">
        <v>-0.83199999999999996</v>
      </c>
      <c r="E1840">
        <v>2.5037500000000001</v>
      </c>
      <c r="F1840">
        <v>2.3788</v>
      </c>
      <c r="G1840">
        <v>-0.81599999999999995</v>
      </c>
      <c r="H1840">
        <v>2.82375</v>
      </c>
      <c r="I1840">
        <v>2.5305999999999997</v>
      </c>
      <c r="J1840">
        <v>-0.78400000000000003</v>
      </c>
      <c r="K1840">
        <v>2.9</v>
      </c>
      <c r="L1840">
        <v>2.6291000000000002</v>
      </c>
      <c r="M1840">
        <v>-0.61099999999999999</v>
      </c>
      <c r="N1840">
        <v>3.0654400000000002</v>
      </c>
      <c r="O1840">
        <v>2.6705999999999999</v>
      </c>
      <c r="P1840">
        <v>-0.59899999999999998</v>
      </c>
      <c r="Q1840">
        <v>0.41499999999999998</v>
      </c>
      <c r="R1840">
        <v>-0.23200000000000001</v>
      </c>
      <c r="S1840">
        <v>2.6496</v>
      </c>
      <c r="T1840">
        <v>-0.55200000000000005</v>
      </c>
      <c r="U1840">
        <v>2.6677</v>
      </c>
      <c r="V1840">
        <v>-0.30299999999999999</v>
      </c>
      <c r="W1840">
        <v>2.7282000000000002</v>
      </c>
      <c r="X1840">
        <v>-0.11</v>
      </c>
      <c r="Y1840">
        <v>2.8064999999999998</v>
      </c>
      <c r="Z1840">
        <v>0.22800000000000001</v>
      </c>
      <c r="AA1840">
        <v>3.0484</v>
      </c>
      <c r="AB1840">
        <v>0.83399999999999996</v>
      </c>
    </row>
    <row r="1841" spans="1:28">
      <c r="A1841" s="2">
        <v>43455</v>
      </c>
      <c r="B1841">
        <v>2.5</v>
      </c>
      <c r="C1841">
        <v>2.3973</v>
      </c>
      <c r="D1841">
        <v>-0.61899999999999999</v>
      </c>
      <c r="E1841">
        <v>2.5062500000000001</v>
      </c>
      <c r="F1841">
        <v>2.3757000000000001</v>
      </c>
      <c r="G1841">
        <v>-0.71399999999999997</v>
      </c>
      <c r="H1841">
        <v>2.8216299999999999</v>
      </c>
      <c r="I1841">
        <v>2.5274999999999999</v>
      </c>
      <c r="J1841">
        <v>-0.93400000000000005</v>
      </c>
      <c r="K1841">
        <v>2.90788</v>
      </c>
      <c r="L1841">
        <v>2.6181999999999999</v>
      </c>
      <c r="M1841">
        <v>-0.58199999999999996</v>
      </c>
      <c r="N1841">
        <v>3.0731299999999999</v>
      </c>
      <c r="O1841">
        <v>2.6389</v>
      </c>
      <c r="P1841">
        <v>-0.60199999999999998</v>
      </c>
      <c r="Q1841">
        <v>0.53700000000000003</v>
      </c>
      <c r="R1841">
        <v>-0.23799999999999999</v>
      </c>
      <c r="S1841">
        <v>2.6193999999999997</v>
      </c>
      <c r="T1841">
        <v>-0.55400000000000005</v>
      </c>
      <c r="U1841">
        <v>2.6385999999999998</v>
      </c>
      <c r="V1841">
        <v>-0.29699999999999999</v>
      </c>
      <c r="W1841">
        <v>2.7180999999999997</v>
      </c>
      <c r="X1841">
        <v>-0.1</v>
      </c>
      <c r="Y1841">
        <v>2.7902</v>
      </c>
      <c r="Z1841">
        <v>0.25</v>
      </c>
      <c r="AA1841">
        <v>3.0308000000000002</v>
      </c>
      <c r="AB1841">
        <v>0.874</v>
      </c>
    </row>
    <row r="1842" spans="1:28">
      <c r="A1842" s="2">
        <v>43458</v>
      </c>
      <c r="B1842">
        <v>2.5</v>
      </c>
      <c r="C1842">
        <v>2.4020999999999999</v>
      </c>
      <c r="D1842">
        <v>-0.63500000000000001</v>
      </c>
      <c r="E1842">
        <v>2.50563</v>
      </c>
      <c r="F1842">
        <v>2.3729</v>
      </c>
      <c r="G1842">
        <v>-0.72199999999999998</v>
      </c>
      <c r="H1842">
        <v>2.8134399999999999</v>
      </c>
      <c r="I1842">
        <v>2.4933999999999998</v>
      </c>
      <c r="J1842">
        <v>-0.93899999999999995</v>
      </c>
      <c r="K1842">
        <v>2.8937499999999998</v>
      </c>
      <c r="L1842">
        <v>2.5811000000000002</v>
      </c>
      <c r="M1842">
        <v>-0.58399999999999996</v>
      </c>
      <c r="N1842">
        <v>3.0478800000000001</v>
      </c>
      <c r="O1842">
        <v>2.5592999999999999</v>
      </c>
      <c r="P1842">
        <v>-0.60299999999999998</v>
      </c>
      <c r="Q1842">
        <v>0.53800000000000003</v>
      </c>
      <c r="R1842">
        <v>-0.245</v>
      </c>
      <c r="S1842">
        <v>2.5533999999999999</v>
      </c>
      <c r="T1842">
        <v>-0.55400000000000005</v>
      </c>
      <c r="U1842">
        <v>2.5792999999999999</v>
      </c>
      <c r="V1842">
        <v>-0.29799999999999999</v>
      </c>
      <c r="W1842">
        <v>2.6562000000000001</v>
      </c>
      <c r="X1842">
        <v>-0.1</v>
      </c>
      <c r="Y1842">
        <v>2.7382999999999997</v>
      </c>
      <c r="Z1842">
        <v>0.25</v>
      </c>
      <c r="AA1842">
        <v>2.9933999999999998</v>
      </c>
      <c r="AB1842">
        <v>0.874</v>
      </c>
    </row>
    <row r="1843" spans="1:28">
      <c r="A1843" s="2">
        <v>43459</v>
      </c>
      <c r="B1843">
        <v>2.5</v>
      </c>
      <c r="C1843">
        <v>2.4020999999999999</v>
      </c>
      <c r="D1843">
        <v>-0.63500000000000001</v>
      </c>
      <c r="E1843">
        <v>2.50563</v>
      </c>
      <c r="F1843">
        <v>2.3729</v>
      </c>
      <c r="G1843">
        <v>-0.72199999999999998</v>
      </c>
      <c r="H1843">
        <v>2.8134399999999999</v>
      </c>
      <c r="I1843">
        <v>2.4933999999999998</v>
      </c>
      <c r="J1843">
        <v>-0.93899999999999995</v>
      </c>
      <c r="K1843">
        <v>2.8937499999999998</v>
      </c>
      <c r="L1843">
        <v>2.5811000000000002</v>
      </c>
      <c r="M1843">
        <v>-0.58399999999999996</v>
      </c>
      <c r="N1843">
        <v>3.0478800000000001</v>
      </c>
      <c r="O1843">
        <v>2.5592999999999999</v>
      </c>
      <c r="P1843">
        <v>-0.60299999999999998</v>
      </c>
      <c r="Q1843">
        <v>0.53800000000000003</v>
      </c>
      <c r="R1843">
        <v>-0.245</v>
      </c>
      <c r="S1843">
        <v>2.5533999999999999</v>
      </c>
      <c r="T1843">
        <v>-0.55400000000000005</v>
      </c>
      <c r="U1843">
        <v>2.5792999999999999</v>
      </c>
      <c r="V1843">
        <v>-0.29799999999999999</v>
      </c>
      <c r="W1843">
        <v>2.6562000000000001</v>
      </c>
      <c r="X1843">
        <v>-0.1</v>
      </c>
      <c r="Y1843">
        <v>2.7382999999999997</v>
      </c>
      <c r="Z1843">
        <v>0.25</v>
      </c>
      <c r="AA1843">
        <v>2.9933999999999998</v>
      </c>
      <c r="AB1843">
        <v>0.874</v>
      </c>
    </row>
    <row r="1844" spans="1:28">
      <c r="A1844" s="2">
        <v>43460</v>
      </c>
      <c r="B1844">
        <v>2.5</v>
      </c>
      <c r="C1844">
        <v>2.3969</v>
      </c>
      <c r="D1844">
        <v>-0.63500000000000001</v>
      </c>
      <c r="E1844">
        <v>2.50563</v>
      </c>
      <c r="F1844">
        <v>2.4251</v>
      </c>
      <c r="G1844">
        <v>-0.72199999999999998</v>
      </c>
      <c r="H1844">
        <v>2.8134399999999999</v>
      </c>
      <c r="I1844">
        <v>2.5255999999999998</v>
      </c>
      <c r="J1844">
        <v>-0.93899999999999995</v>
      </c>
      <c r="K1844">
        <v>2.8937499999999998</v>
      </c>
      <c r="L1844">
        <v>2.6046</v>
      </c>
      <c r="M1844">
        <v>-0.58399999999999996</v>
      </c>
      <c r="N1844">
        <v>3.0478800000000001</v>
      </c>
      <c r="O1844">
        <v>2.6150000000000002</v>
      </c>
      <c r="P1844">
        <v>-0.60299999999999998</v>
      </c>
      <c r="Q1844">
        <v>0.53800000000000003</v>
      </c>
      <c r="R1844">
        <v>-0.245</v>
      </c>
      <c r="S1844">
        <v>2.6055000000000001</v>
      </c>
      <c r="T1844">
        <v>-0.55400000000000005</v>
      </c>
      <c r="U1844">
        <v>2.6482999999999999</v>
      </c>
      <c r="V1844">
        <v>-0.29799999999999999</v>
      </c>
      <c r="W1844">
        <v>2.7328000000000001</v>
      </c>
      <c r="X1844">
        <v>-0.1</v>
      </c>
      <c r="Y1844">
        <v>2.8079000000000001</v>
      </c>
      <c r="Z1844">
        <v>0.25</v>
      </c>
      <c r="AA1844">
        <v>3.0644999999999998</v>
      </c>
      <c r="AB1844">
        <v>0.874</v>
      </c>
    </row>
    <row r="1845" spans="1:28">
      <c r="A1845" s="2">
        <v>43461</v>
      </c>
      <c r="B1845">
        <v>2.5</v>
      </c>
      <c r="C1845">
        <v>2.3254999999999999</v>
      </c>
      <c r="D1845">
        <v>-0.875</v>
      </c>
      <c r="E1845">
        <v>2.5223800000000001</v>
      </c>
      <c r="F1845">
        <v>2.3993000000000002</v>
      </c>
      <c r="G1845">
        <v>-0.745</v>
      </c>
      <c r="H1845">
        <v>2.8029999999999999</v>
      </c>
      <c r="I1845">
        <v>2.4916</v>
      </c>
      <c r="J1845">
        <v>-0.85199999999999998</v>
      </c>
      <c r="K1845">
        <v>2.883</v>
      </c>
      <c r="L1845">
        <v>2.5781999999999998</v>
      </c>
      <c r="M1845">
        <v>-0.63600000000000001</v>
      </c>
      <c r="N1845">
        <v>3.0323799999999999</v>
      </c>
      <c r="O1845">
        <v>2.5625</v>
      </c>
      <c r="P1845">
        <v>-0.626</v>
      </c>
      <c r="Q1845">
        <v>0.49099999999999999</v>
      </c>
      <c r="R1845">
        <v>-0.254</v>
      </c>
      <c r="S1845">
        <v>2.5587</v>
      </c>
      <c r="T1845">
        <v>-0.57999999999999996</v>
      </c>
      <c r="U1845">
        <v>2.6166</v>
      </c>
      <c r="V1845">
        <v>-0.32300000000000001</v>
      </c>
      <c r="W1845">
        <v>2.6757999999999997</v>
      </c>
      <c r="X1845">
        <v>-0.11899999999999999</v>
      </c>
      <c r="Y1845">
        <v>2.7665999999999999</v>
      </c>
      <c r="Z1845">
        <v>0.23100000000000001</v>
      </c>
      <c r="AA1845">
        <v>3.056</v>
      </c>
      <c r="AB1845">
        <v>0.86499999999999999</v>
      </c>
    </row>
    <row r="1846" spans="1:28">
      <c r="A1846" s="2">
        <v>43462</v>
      </c>
      <c r="B1846">
        <v>2.5</v>
      </c>
      <c r="C1846">
        <v>2.3311999999999999</v>
      </c>
      <c r="D1846">
        <v>-0.69099999999999995</v>
      </c>
      <c r="E1846">
        <v>2.5198800000000001</v>
      </c>
      <c r="F1846">
        <v>2.3706</v>
      </c>
      <c r="G1846">
        <v>-0.75700000000000001</v>
      </c>
      <c r="H1846">
        <v>2.7970000000000002</v>
      </c>
      <c r="I1846">
        <v>2.4651999999999998</v>
      </c>
      <c r="J1846">
        <v>-0.82499999999999996</v>
      </c>
      <c r="K1846">
        <v>2.8731299999999997</v>
      </c>
      <c r="L1846">
        <v>2.5777999999999999</v>
      </c>
      <c r="M1846">
        <v>-0.56699999999999995</v>
      </c>
      <c r="N1846">
        <v>3.0131299999999999</v>
      </c>
      <c r="O1846">
        <v>2.5160999999999998</v>
      </c>
      <c r="P1846">
        <v>-0.60899999999999999</v>
      </c>
      <c r="Q1846">
        <v>0.46600000000000003</v>
      </c>
      <c r="R1846">
        <v>-0.24199999999999999</v>
      </c>
      <c r="S1846">
        <v>2.4950999999999999</v>
      </c>
      <c r="T1846">
        <v>-0.56699999999999995</v>
      </c>
      <c r="U1846">
        <v>2.5547</v>
      </c>
      <c r="V1846">
        <v>-0.312</v>
      </c>
      <c r="W1846">
        <v>2.6274999999999999</v>
      </c>
      <c r="X1846">
        <v>-0.111</v>
      </c>
      <c r="Y1846">
        <v>2.7181999999999999</v>
      </c>
      <c r="Z1846">
        <v>0.24199999999999999</v>
      </c>
      <c r="AA1846">
        <v>3.0222000000000002</v>
      </c>
      <c r="AB1846">
        <v>0.875</v>
      </c>
    </row>
    <row r="1847" spans="1:28">
      <c r="A1847" s="2">
        <v>43465</v>
      </c>
      <c r="B1847">
        <v>2.5</v>
      </c>
      <c r="C1847">
        <v>2.4249999999999998</v>
      </c>
      <c r="D1847">
        <v>-0.71099999999999997</v>
      </c>
      <c r="E1847">
        <v>2.5026899999999999</v>
      </c>
      <c r="F1847">
        <v>2.3548999999999998</v>
      </c>
      <c r="G1847">
        <v>-0.76700000000000002</v>
      </c>
      <c r="H1847">
        <v>2.8076300000000001</v>
      </c>
      <c r="I1847">
        <v>2.4752000000000001</v>
      </c>
      <c r="J1847">
        <v>-0.83</v>
      </c>
      <c r="K1847">
        <v>2.8756300000000001</v>
      </c>
      <c r="L1847">
        <v>2.5960000000000001</v>
      </c>
      <c r="M1847">
        <v>-0.56799999999999995</v>
      </c>
      <c r="N1847">
        <v>3.0054400000000001</v>
      </c>
      <c r="O1847">
        <v>2.4878</v>
      </c>
      <c r="P1847">
        <v>-0.61</v>
      </c>
      <c r="Q1847">
        <v>0.46700000000000003</v>
      </c>
      <c r="R1847">
        <v>-0.249</v>
      </c>
      <c r="S1847">
        <v>2.4563000000000001</v>
      </c>
      <c r="T1847">
        <v>-0.56799999999999995</v>
      </c>
      <c r="U1847">
        <v>2.5110999999999999</v>
      </c>
      <c r="V1847">
        <v>-0.312</v>
      </c>
      <c r="W1847">
        <v>2.5857000000000001</v>
      </c>
      <c r="X1847">
        <v>-0.111</v>
      </c>
      <c r="Y1847">
        <v>2.6842000000000001</v>
      </c>
      <c r="Z1847">
        <v>0.24199999999999999</v>
      </c>
      <c r="AA1847">
        <v>3.0145</v>
      </c>
      <c r="AB1847">
        <v>0.875</v>
      </c>
    </row>
    <row r="1848" spans="1:28">
      <c r="A1848" s="2">
        <v>43466</v>
      </c>
      <c r="B1848">
        <v>2.5</v>
      </c>
      <c r="C1848">
        <v>2.4249999999999998</v>
      </c>
      <c r="D1848">
        <v>-0.71099999999999997</v>
      </c>
      <c r="E1848">
        <v>2.5026899999999999</v>
      </c>
      <c r="F1848">
        <v>2.3548999999999998</v>
      </c>
      <c r="G1848">
        <v>-0.76700000000000002</v>
      </c>
      <c r="H1848">
        <v>2.8076300000000001</v>
      </c>
      <c r="I1848">
        <v>2.4752000000000001</v>
      </c>
      <c r="J1848">
        <v>-0.83</v>
      </c>
      <c r="K1848">
        <v>2.8756300000000001</v>
      </c>
      <c r="L1848">
        <v>2.5960000000000001</v>
      </c>
      <c r="M1848">
        <v>-0.56799999999999995</v>
      </c>
      <c r="N1848">
        <v>3.0054400000000001</v>
      </c>
      <c r="O1848">
        <v>2.4878</v>
      </c>
      <c r="P1848">
        <v>-0.61</v>
      </c>
      <c r="Q1848">
        <v>0.46700000000000003</v>
      </c>
      <c r="R1848">
        <v>-0.249</v>
      </c>
      <c r="S1848">
        <v>2.4563000000000001</v>
      </c>
      <c r="T1848">
        <v>-0.56799999999999995</v>
      </c>
      <c r="U1848">
        <v>2.5110999999999999</v>
      </c>
      <c r="V1848">
        <v>-0.312</v>
      </c>
      <c r="W1848">
        <v>2.5857000000000001</v>
      </c>
      <c r="X1848">
        <v>-0.111</v>
      </c>
      <c r="Y1848">
        <v>2.6842000000000001</v>
      </c>
      <c r="Z1848">
        <v>0.24199999999999999</v>
      </c>
      <c r="AA1848">
        <v>3.0145</v>
      </c>
      <c r="AB1848">
        <v>0.875</v>
      </c>
    </row>
    <row r="1849" spans="1:28">
      <c r="A1849" s="2">
        <v>43467</v>
      </c>
      <c r="B1849">
        <v>2.5</v>
      </c>
      <c r="C1849">
        <v>2.3816000000000002</v>
      </c>
      <c r="D1849">
        <v>-0.57099999999999995</v>
      </c>
      <c r="E1849">
        <v>2.5071300000000001</v>
      </c>
      <c r="F1849">
        <v>2.4097</v>
      </c>
      <c r="G1849">
        <v>-0.69099999999999995</v>
      </c>
      <c r="H1849">
        <v>2.7938800000000001</v>
      </c>
      <c r="I1849">
        <v>2.4996999999999998</v>
      </c>
      <c r="J1849">
        <v>-0.67900000000000005</v>
      </c>
      <c r="K1849">
        <v>2.8739400000000002</v>
      </c>
      <c r="L1849">
        <v>2.5864000000000003</v>
      </c>
      <c r="M1849">
        <v>-0.57699999999999996</v>
      </c>
      <c r="N1849">
        <v>3.0019999999999998</v>
      </c>
      <c r="O1849">
        <v>2.4676</v>
      </c>
      <c r="P1849">
        <v>-0.61399999999999999</v>
      </c>
      <c r="Q1849">
        <v>0.44</v>
      </c>
      <c r="R1849">
        <v>-0.23699999999999999</v>
      </c>
      <c r="S1849">
        <v>2.4285999999999999</v>
      </c>
      <c r="T1849">
        <v>-0.58299999999999996</v>
      </c>
      <c r="U1849">
        <v>2.4577</v>
      </c>
      <c r="V1849">
        <v>-0.371</v>
      </c>
      <c r="W1849">
        <v>2.5196000000000001</v>
      </c>
      <c r="X1849">
        <v>-0.17499999999999999</v>
      </c>
      <c r="Y1849">
        <v>2.6204000000000001</v>
      </c>
      <c r="Z1849">
        <v>0.16500000000000001</v>
      </c>
      <c r="AA1849">
        <v>2.9518</v>
      </c>
      <c r="AB1849">
        <v>0.8</v>
      </c>
    </row>
    <row r="1850" spans="1:28">
      <c r="A1850" s="2">
        <v>43468</v>
      </c>
      <c r="B1850">
        <v>2.5</v>
      </c>
      <c r="C1850">
        <v>2.3306</v>
      </c>
      <c r="D1850">
        <v>-0.58699999999999997</v>
      </c>
      <c r="E1850">
        <v>2.51275</v>
      </c>
      <c r="F1850">
        <v>2.3993000000000002</v>
      </c>
      <c r="G1850">
        <v>-0.61899999999999999</v>
      </c>
      <c r="H1850">
        <v>2.7949999999999999</v>
      </c>
      <c r="I1850">
        <v>2.4632000000000001</v>
      </c>
      <c r="J1850">
        <v>-0.65</v>
      </c>
      <c r="K1850">
        <v>2.8588800000000001</v>
      </c>
      <c r="L1850">
        <v>2.4942000000000002</v>
      </c>
      <c r="M1850">
        <v>-0.57899999999999996</v>
      </c>
      <c r="N1850">
        <v>3.0049999999999999</v>
      </c>
      <c r="O1850">
        <v>2.3786</v>
      </c>
      <c r="P1850">
        <v>-0.61099999999999999</v>
      </c>
      <c r="Q1850">
        <v>0.54600000000000004</v>
      </c>
      <c r="R1850">
        <v>-0.20899999999999999</v>
      </c>
      <c r="S1850">
        <v>2.3376000000000001</v>
      </c>
      <c r="T1850">
        <v>-0.58899999999999997</v>
      </c>
      <c r="U1850">
        <v>2.3578999999999999</v>
      </c>
      <c r="V1850">
        <v>-0.38500000000000001</v>
      </c>
      <c r="W1850">
        <v>2.4319000000000002</v>
      </c>
      <c r="X1850">
        <v>-0.189</v>
      </c>
      <c r="Y1850">
        <v>2.5535000000000001</v>
      </c>
      <c r="Z1850">
        <v>0.153</v>
      </c>
      <c r="AA1850">
        <v>2.9024999999999999</v>
      </c>
      <c r="AB1850">
        <v>0.80200000000000005</v>
      </c>
    </row>
    <row r="1851" spans="1:28">
      <c r="A1851" s="2">
        <v>43469</v>
      </c>
      <c r="B1851">
        <v>2.5</v>
      </c>
      <c r="C1851">
        <v>2.3719000000000001</v>
      </c>
      <c r="D1851">
        <v>-0.56399999999999995</v>
      </c>
      <c r="E1851">
        <v>2.5205600000000001</v>
      </c>
      <c r="F1851">
        <v>2.4064999999999999</v>
      </c>
      <c r="G1851">
        <v>-0.58199999999999996</v>
      </c>
      <c r="H1851">
        <v>2.8038799999999999</v>
      </c>
      <c r="I1851">
        <v>2.4990999999999999</v>
      </c>
      <c r="J1851">
        <v>-0.64900000000000002</v>
      </c>
      <c r="K1851">
        <v>2.85575</v>
      </c>
      <c r="L1851">
        <v>2.5621999999999998</v>
      </c>
      <c r="M1851">
        <v>-0.57399999999999995</v>
      </c>
      <c r="N1851">
        <v>2.96488</v>
      </c>
      <c r="O1851">
        <v>2.4937</v>
      </c>
      <c r="P1851">
        <v>-0.59499999999999997</v>
      </c>
      <c r="Q1851">
        <v>0.49</v>
      </c>
      <c r="R1851">
        <v>-0.187</v>
      </c>
      <c r="S1851">
        <v>2.4748999999999999</v>
      </c>
      <c r="T1851">
        <v>-0.56699999999999995</v>
      </c>
      <c r="U1851">
        <v>2.5007999999999999</v>
      </c>
      <c r="V1851">
        <v>-0.34499999999999997</v>
      </c>
      <c r="W1851">
        <v>2.5609999999999999</v>
      </c>
      <c r="X1851">
        <v>-0.14399999999999999</v>
      </c>
      <c r="Y1851">
        <v>2.6677</v>
      </c>
      <c r="Z1851">
        <v>0.20799999999999999</v>
      </c>
      <c r="AA1851">
        <v>2.9809999999999999</v>
      </c>
      <c r="AB1851">
        <v>0.85499999999999998</v>
      </c>
    </row>
    <row r="1852" spans="1:28">
      <c r="A1852" s="2">
        <v>43472</v>
      </c>
      <c r="B1852">
        <v>2.5</v>
      </c>
      <c r="C1852">
        <v>2.3997000000000002</v>
      </c>
      <c r="D1852">
        <v>-0.51100000000000001</v>
      </c>
      <c r="E1852">
        <v>2.5111300000000001</v>
      </c>
      <c r="F1852">
        <v>2.4037999999999999</v>
      </c>
      <c r="G1852">
        <v>-0.56000000000000005</v>
      </c>
      <c r="H1852">
        <v>2.7968099999999998</v>
      </c>
      <c r="I1852">
        <v>2.5015000000000001</v>
      </c>
      <c r="J1852">
        <v>-0.64800000000000002</v>
      </c>
      <c r="K1852">
        <v>2.8487499999999999</v>
      </c>
      <c r="L1852">
        <v>2.5752000000000002</v>
      </c>
      <c r="M1852">
        <v>-0.56399999999999995</v>
      </c>
      <c r="N1852">
        <v>2.9947499999999998</v>
      </c>
      <c r="O1852">
        <v>2.5406</v>
      </c>
      <c r="P1852">
        <v>-0.58399999999999996</v>
      </c>
      <c r="Q1852">
        <v>0.502</v>
      </c>
      <c r="R1852">
        <v>-0.2</v>
      </c>
      <c r="S1852">
        <v>2.5217999999999998</v>
      </c>
      <c r="T1852">
        <v>-0.55300000000000005</v>
      </c>
      <c r="U1852">
        <v>2.5375000000000001</v>
      </c>
      <c r="V1852">
        <v>-0.32700000000000001</v>
      </c>
      <c r="W1852">
        <v>2.5954000000000002</v>
      </c>
      <c r="X1852">
        <v>-0.128</v>
      </c>
      <c r="Y1852">
        <v>2.6959999999999997</v>
      </c>
      <c r="Z1852">
        <v>0.221</v>
      </c>
      <c r="AA1852">
        <v>2.9878</v>
      </c>
      <c r="AB1852">
        <v>0.86599999999999999</v>
      </c>
    </row>
    <row r="1853" spans="1:28">
      <c r="A1853" s="2">
        <v>43473</v>
      </c>
      <c r="B1853">
        <v>2.5</v>
      </c>
      <c r="C1853">
        <v>2.3944999999999999</v>
      </c>
      <c r="D1853">
        <v>-0.54200000000000004</v>
      </c>
      <c r="E1853">
        <v>2.5154999999999998</v>
      </c>
      <c r="F1853">
        <v>2.4380999999999999</v>
      </c>
      <c r="G1853">
        <v>-0.58299999999999996</v>
      </c>
      <c r="H1853">
        <v>2.7824999999999998</v>
      </c>
      <c r="I1853">
        <v>2.536</v>
      </c>
      <c r="J1853">
        <v>-0.64300000000000002</v>
      </c>
      <c r="K1853">
        <v>2.85256</v>
      </c>
      <c r="L1853">
        <v>2.6013999999999999</v>
      </c>
      <c r="M1853">
        <v>-0.57699999999999996</v>
      </c>
      <c r="N1853">
        <v>3.01613</v>
      </c>
      <c r="O1853">
        <v>2.5855000000000001</v>
      </c>
      <c r="P1853">
        <v>-0.57499999999999996</v>
      </c>
      <c r="Q1853">
        <v>0.53100000000000003</v>
      </c>
      <c r="R1853">
        <v>-0.21099999999999999</v>
      </c>
      <c r="S1853">
        <v>2.5662000000000003</v>
      </c>
      <c r="T1853">
        <v>-0.54500000000000004</v>
      </c>
      <c r="U1853">
        <v>2.5794999999999999</v>
      </c>
      <c r="V1853">
        <v>-0.32</v>
      </c>
      <c r="W1853">
        <v>2.6322999999999999</v>
      </c>
      <c r="X1853">
        <v>-0.121</v>
      </c>
      <c r="Y1853">
        <v>2.7279999999999998</v>
      </c>
      <c r="Z1853">
        <v>0.22600000000000001</v>
      </c>
      <c r="AA1853">
        <v>3.0068000000000001</v>
      </c>
      <c r="AB1853">
        <v>0.86899999999999999</v>
      </c>
    </row>
    <row r="1854" spans="1:28">
      <c r="A1854" s="2">
        <v>43474</v>
      </c>
      <c r="B1854">
        <v>2.5</v>
      </c>
      <c r="C1854">
        <v>2.3891999999999998</v>
      </c>
      <c r="D1854">
        <v>-0.52600000000000002</v>
      </c>
      <c r="E1854">
        <v>2.5187499999999998</v>
      </c>
      <c r="F1854">
        <v>2.4354</v>
      </c>
      <c r="G1854">
        <v>-0.58199999999999996</v>
      </c>
      <c r="H1854">
        <v>2.79888</v>
      </c>
      <c r="I1854">
        <v>2.5125999999999999</v>
      </c>
      <c r="J1854">
        <v>-0.624</v>
      </c>
      <c r="K1854">
        <v>2.8697499999999998</v>
      </c>
      <c r="L1854">
        <v>2.5750000000000002</v>
      </c>
      <c r="M1854">
        <v>-0.57899999999999996</v>
      </c>
      <c r="N1854">
        <v>3.0390000000000001</v>
      </c>
      <c r="O1854">
        <v>2.5529000000000002</v>
      </c>
      <c r="P1854">
        <v>-0.58399999999999996</v>
      </c>
      <c r="Q1854">
        <v>0.46500000000000002</v>
      </c>
      <c r="R1854">
        <v>-0.22600000000000001</v>
      </c>
      <c r="S1854">
        <v>2.5299</v>
      </c>
      <c r="T1854">
        <v>-0.55200000000000005</v>
      </c>
      <c r="U1854">
        <v>2.5474999999999999</v>
      </c>
      <c r="V1854">
        <v>-0.33</v>
      </c>
      <c r="W1854">
        <v>2.6101000000000001</v>
      </c>
      <c r="X1854">
        <v>-7.0000000000000007E-2</v>
      </c>
      <c r="Y1854">
        <v>2.71</v>
      </c>
      <c r="Z1854">
        <v>0.27900000000000003</v>
      </c>
      <c r="AA1854">
        <v>3.0028999999999999</v>
      </c>
      <c r="AB1854">
        <v>0.86499999999999999</v>
      </c>
    </row>
    <row r="1855" spans="1:28">
      <c r="A1855" s="2">
        <v>43475</v>
      </c>
      <c r="B1855">
        <v>2.5</v>
      </c>
      <c r="C1855">
        <v>2.3839999999999999</v>
      </c>
      <c r="D1855">
        <v>-0.53600000000000003</v>
      </c>
      <c r="E1855">
        <v>2.5141900000000001</v>
      </c>
      <c r="F1855">
        <v>2.4224000000000001</v>
      </c>
      <c r="G1855">
        <v>-0.56699999999999995</v>
      </c>
      <c r="H1855">
        <v>2.7969400000000002</v>
      </c>
      <c r="I1855">
        <v>2.5045999999999999</v>
      </c>
      <c r="J1855">
        <v>-0.624</v>
      </c>
      <c r="K1855">
        <v>2.8604400000000001</v>
      </c>
      <c r="L1855">
        <v>2.5853999999999999</v>
      </c>
      <c r="M1855">
        <v>-0.57099999999999995</v>
      </c>
      <c r="N1855">
        <v>3.0190000000000001</v>
      </c>
      <c r="O1855">
        <v>2.5754999999999999</v>
      </c>
      <c r="P1855">
        <v>-0.59099999999999997</v>
      </c>
      <c r="Q1855">
        <v>0.505</v>
      </c>
      <c r="R1855">
        <v>-0.222</v>
      </c>
      <c r="S1855">
        <v>2.5463</v>
      </c>
      <c r="T1855">
        <v>-0.56100000000000005</v>
      </c>
      <c r="U1855">
        <v>2.5676000000000001</v>
      </c>
      <c r="V1855">
        <v>-0.34799999999999998</v>
      </c>
      <c r="W1855">
        <v>2.6372999999999998</v>
      </c>
      <c r="X1855">
        <v>-0.09</v>
      </c>
      <c r="Y1855">
        <v>2.7420999999999998</v>
      </c>
      <c r="Z1855">
        <v>0.255</v>
      </c>
      <c r="AA1855">
        <v>3.0627</v>
      </c>
      <c r="AB1855">
        <v>0.84899999999999998</v>
      </c>
    </row>
    <row r="1856" spans="1:28">
      <c r="A1856" s="2">
        <v>43476</v>
      </c>
      <c r="B1856">
        <v>2.5</v>
      </c>
      <c r="C1856">
        <v>2.3921999999999999</v>
      </c>
      <c r="D1856">
        <v>-0.53100000000000003</v>
      </c>
      <c r="E1856">
        <v>2.5089399999999999</v>
      </c>
      <c r="F1856">
        <v>2.4142000000000001</v>
      </c>
      <c r="G1856">
        <v>-0.56299999999999994</v>
      </c>
      <c r="H1856">
        <v>2.7873099999999997</v>
      </c>
      <c r="I1856">
        <v>2.5015000000000001</v>
      </c>
      <c r="J1856">
        <v>-0.64200000000000002</v>
      </c>
      <c r="K1856">
        <v>2.86463</v>
      </c>
      <c r="L1856">
        <v>2.5665</v>
      </c>
      <c r="M1856">
        <v>-0.57199999999999995</v>
      </c>
      <c r="N1856">
        <v>3.0186899999999999</v>
      </c>
      <c r="O1856">
        <v>2.5407999999999999</v>
      </c>
      <c r="P1856">
        <v>-0.58699999999999997</v>
      </c>
      <c r="Q1856">
        <v>0.47199999999999998</v>
      </c>
      <c r="R1856">
        <v>-0.20699999999999999</v>
      </c>
      <c r="S1856">
        <v>2.5163000000000002</v>
      </c>
      <c r="T1856">
        <v>-0.55700000000000005</v>
      </c>
      <c r="U1856">
        <v>2.5287999999999999</v>
      </c>
      <c r="V1856">
        <v>-0.35199999999999998</v>
      </c>
      <c r="W1856">
        <v>2.5952999999999999</v>
      </c>
      <c r="X1856">
        <v>-9.8000000000000004E-2</v>
      </c>
      <c r="Y1856">
        <v>2.7006999999999999</v>
      </c>
      <c r="Z1856">
        <v>0.23899999999999999</v>
      </c>
      <c r="AA1856">
        <v>3.0333999999999999</v>
      </c>
      <c r="AB1856">
        <v>0.84099999999999997</v>
      </c>
    </row>
    <row r="1857" spans="1:28">
      <c r="A1857" s="2">
        <v>43479</v>
      </c>
      <c r="B1857">
        <v>2.5</v>
      </c>
      <c r="C1857">
        <v>2.4074</v>
      </c>
      <c r="D1857">
        <v>-0.501</v>
      </c>
      <c r="E1857">
        <v>2.5100600000000002</v>
      </c>
      <c r="F1857">
        <v>2.4115000000000002</v>
      </c>
      <c r="G1857">
        <v>-0.53900000000000003</v>
      </c>
      <c r="H1857">
        <v>2.77894</v>
      </c>
      <c r="I1857">
        <v>2.4935</v>
      </c>
      <c r="J1857">
        <v>-0.60899999999999999</v>
      </c>
      <c r="K1857">
        <v>2.85344</v>
      </c>
      <c r="L1857">
        <v>2.5663999999999998</v>
      </c>
      <c r="M1857">
        <v>-0.55600000000000005</v>
      </c>
      <c r="N1857">
        <v>3.0108800000000002</v>
      </c>
      <c r="O1857">
        <v>2.5347</v>
      </c>
      <c r="P1857">
        <v>-0.59599999999999997</v>
      </c>
      <c r="Q1857">
        <v>0.41899999999999998</v>
      </c>
      <c r="R1857">
        <v>-0.219</v>
      </c>
      <c r="S1857">
        <v>2.5108999999999999</v>
      </c>
      <c r="T1857">
        <v>-0.56699999999999995</v>
      </c>
      <c r="U1857">
        <v>2.5236999999999998</v>
      </c>
      <c r="V1857">
        <v>-0.36499999999999999</v>
      </c>
      <c r="W1857">
        <v>2.5928</v>
      </c>
      <c r="X1857">
        <v>-0.109</v>
      </c>
      <c r="Y1857">
        <v>2.7023999999999999</v>
      </c>
      <c r="Z1857">
        <v>0.23100000000000001</v>
      </c>
      <c r="AA1857">
        <v>3.0526</v>
      </c>
      <c r="AB1857">
        <v>0.83599999999999997</v>
      </c>
    </row>
    <row r="1858" spans="1:28">
      <c r="A1858" s="2">
        <v>43480</v>
      </c>
      <c r="B1858">
        <v>2.5</v>
      </c>
      <c r="C1858">
        <v>2.3970000000000002</v>
      </c>
      <c r="D1858">
        <v>-0.50900000000000001</v>
      </c>
      <c r="E1858">
        <v>2.5074999999999998</v>
      </c>
      <c r="F1858">
        <v>2.4226999999999999</v>
      </c>
      <c r="G1858">
        <v>-0.56699999999999995</v>
      </c>
      <c r="H1858">
        <v>2.7734399999999999</v>
      </c>
      <c r="I1858">
        <v>2.5049000000000001</v>
      </c>
      <c r="J1858">
        <v>-0.60699999999999998</v>
      </c>
      <c r="K1858">
        <v>2.8458100000000002</v>
      </c>
      <c r="L1858">
        <v>2.5583999999999998</v>
      </c>
      <c r="M1858">
        <v>-0.57999999999999996</v>
      </c>
      <c r="N1858">
        <v>3.0083799999999998</v>
      </c>
      <c r="O1858">
        <v>2.5347</v>
      </c>
      <c r="P1858">
        <v>-0.61899999999999999</v>
      </c>
      <c r="Q1858">
        <v>0.41</v>
      </c>
      <c r="R1858">
        <v>-0.22900000000000001</v>
      </c>
      <c r="S1858">
        <v>2.5135999999999998</v>
      </c>
      <c r="T1858">
        <v>-0.59099999999999997</v>
      </c>
      <c r="U1858">
        <v>2.5304000000000002</v>
      </c>
      <c r="V1858">
        <v>-0.39500000000000002</v>
      </c>
      <c r="W1858">
        <v>2.6051000000000002</v>
      </c>
      <c r="X1858">
        <v>-0.13600000000000001</v>
      </c>
      <c r="Y1858">
        <v>2.7111999999999998</v>
      </c>
      <c r="Z1858">
        <v>0.20599999999999999</v>
      </c>
      <c r="AA1858">
        <v>3.0733999999999999</v>
      </c>
      <c r="AB1858">
        <v>0.82299999999999995</v>
      </c>
    </row>
    <row r="1859" spans="1:28">
      <c r="A1859" s="2">
        <v>43481</v>
      </c>
      <c r="B1859">
        <v>2.5</v>
      </c>
      <c r="C1859">
        <v>2.3866999999999998</v>
      </c>
      <c r="D1859">
        <v>-0.496</v>
      </c>
      <c r="E1859">
        <v>2.5132500000000002</v>
      </c>
      <c r="F1859">
        <v>2.4070999999999998</v>
      </c>
      <c r="G1859">
        <v>-0.54300000000000004</v>
      </c>
      <c r="H1859">
        <v>2.7803100000000001</v>
      </c>
      <c r="I1859">
        <v>2.4891999999999999</v>
      </c>
      <c r="J1859">
        <v>-0.60499999999999998</v>
      </c>
      <c r="K1859">
        <v>2.8616299999999999</v>
      </c>
      <c r="L1859">
        <v>2.5582000000000003</v>
      </c>
      <c r="M1859">
        <v>-0.56200000000000006</v>
      </c>
      <c r="N1859">
        <v>3.0301300000000002</v>
      </c>
      <c r="O1859">
        <v>2.5409000000000002</v>
      </c>
      <c r="P1859">
        <v>-0.60199999999999998</v>
      </c>
      <c r="Q1859">
        <v>0.31</v>
      </c>
      <c r="R1859">
        <v>-0.245</v>
      </c>
      <c r="S1859">
        <v>2.5217999999999998</v>
      </c>
      <c r="T1859">
        <v>-0.57599999999999996</v>
      </c>
      <c r="U1859">
        <v>2.5369999999999999</v>
      </c>
      <c r="V1859">
        <v>-0.372</v>
      </c>
      <c r="W1859">
        <v>2.6150000000000002</v>
      </c>
      <c r="X1859">
        <v>-0.11600000000000001</v>
      </c>
      <c r="Y1859">
        <v>2.7218</v>
      </c>
      <c r="Z1859">
        <v>0.224</v>
      </c>
      <c r="AA1859">
        <v>3.0710999999999999</v>
      </c>
      <c r="AB1859">
        <v>0.83899999999999997</v>
      </c>
    </row>
    <row r="1860" spans="1:28">
      <c r="A1860" s="2">
        <v>43482</v>
      </c>
      <c r="B1860">
        <v>2.5</v>
      </c>
      <c r="C1860">
        <v>2.3687</v>
      </c>
      <c r="D1860">
        <v>-0.51500000000000001</v>
      </c>
      <c r="E1860">
        <v>2.5030000000000001</v>
      </c>
      <c r="F1860">
        <v>2.3967000000000001</v>
      </c>
      <c r="G1860">
        <v>-0.54900000000000004</v>
      </c>
      <c r="H1860">
        <v>2.7757499999999999</v>
      </c>
      <c r="I1860">
        <v>2.4864000000000002</v>
      </c>
      <c r="J1860">
        <v>-0.59899999999999998</v>
      </c>
      <c r="K1860">
        <v>2.8525</v>
      </c>
      <c r="L1860">
        <v>2.5606999999999998</v>
      </c>
      <c r="M1860">
        <v>-0.56799999999999995</v>
      </c>
      <c r="N1860">
        <v>3.0118800000000001</v>
      </c>
      <c r="O1860">
        <v>2.5636999999999999</v>
      </c>
      <c r="P1860">
        <v>-0.59</v>
      </c>
      <c r="Q1860">
        <v>0.32800000000000001</v>
      </c>
      <c r="R1860">
        <v>-0.24299999999999999</v>
      </c>
      <c r="S1860">
        <v>2.5491000000000001</v>
      </c>
      <c r="T1860">
        <v>-0.56399999999999995</v>
      </c>
      <c r="U1860">
        <v>2.5707</v>
      </c>
      <c r="V1860">
        <v>-0.35199999999999998</v>
      </c>
      <c r="W1860">
        <v>2.6520999999999999</v>
      </c>
      <c r="X1860">
        <v>-9.6000000000000002E-2</v>
      </c>
      <c r="Y1860">
        <v>2.7504</v>
      </c>
      <c r="Z1860">
        <v>0.24299999999999999</v>
      </c>
      <c r="AA1860">
        <v>3.0741000000000001</v>
      </c>
      <c r="AB1860">
        <v>0.85</v>
      </c>
    </row>
    <row r="1861" spans="1:28">
      <c r="A1861" s="2">
        <v>43483</v>
      </c>
      <c r="B1861">
        <v>2.5</v>
      </c>
      <c r="C1861">
        <v>2.3845000000000001</v>
      </c>
      <c r="D1861">
        <v>-0.51300000000000001</v>
      </c>
      <c r="E1861">
        <v>2.5060000000000002</v>
      </c>
      <c r="F1861">
        <v>2.3935</v>
      </c>
      <c r="G1861">
        <v>-0.54500000000000004</v>
      </c>
      <c r="H1861">
        <v>2.7610000000000001</v>
      </c>
      <c r="I1861">
        <v>2.4935</v>
      </c>
      <c r="J1861">
        <v>-0.59199999999999997</v>
      </c>
      <c r="K1861">
        <v>2.85188</v>
      </c>
      <c r="L1861">
        <v>2.5785999999999998</v>
      </c>
      <c r="M1861">
        <v>-0.55300000000000005</v>
      </c>
      <c r="N1861">
        <v>3.0301300000000002</v>
      </c>
      <c r="O1861">
        <v>2.6139000000000001</v>
      </c>
      <c r="P1861">
        <v>-0.58099999999999996</v>
      </c>
      <c r="Q1861">
        <v>0.313</v>
      </c>
      <c r="R1861">
        <v>-0.24199999999999999</v>
      </c>
      <c r="S1861">
        <v>2.5986000000000002</v>
      </c>
      <c r="T1861">
        <v>-0.55600000000000005</v>
      </c>
      <c r="U1861">
        <v>2.6231</v>
      </c>
      <c r="V1861">
        <v>-0.33300000000000002</v>
      </c>
      <c r="W1861">
        <v>2.6943999999999999</v>
      </c>
      <c r="X1861">
        <v>-7.8E-2</v>
      </c>
      <c r="Y1861">
        <v>2.7842000000000002</v>
      </c>
      <c r="Z1861">
        <v>0.26200000000000001</v>
      </c>
      <c r="AA1861">
        <v>3.0973999999999999</v>
      </c>
      <c r="AB1861">
        <v>0.871</v>
      </c>
    </row>
    <row r="1862" spans="1:28">
      <c r="A1862" s="2">
        <v>43486</v>
      </c>
      <c r="B1862">
        <v>2.5</v>
      </c>
      <c r="C1862">
        <v>2.3845000000000001</v>
      </c>
      <c r="D1862">
        <v>-0.42799999999999999</v>
      </c>
      <c r="E1862">
        <v>2.5122499999999999</v>
      </c>
      <c r="F1862">
        <v>2.3935</v>
      </c>
      <c r="G1862">
        <v>-0.53300000000000003</v>
      </c>
      <c r="H1862">
        <v>2.7723800000000001</v>
      </c>
      <c r="I1862">
        <v>2.4935</v>
      </c>
      <c r="J1862">
        <v>-0.6</v>
      </c>
      <c r="K1862">
        <v>2.8547500000000001</v>
      </c>
      <c r="L1862">
        <v>2.5785999999999998</v>
      </c>
      <c r="M1862">
        <v>-0.54700000000000004</v>
      </c>
      <c r="N1862">
        <v>3.0398800000000001</v>
      </c>
      <c r="O1862">
        <v>2.6139000000000001</v>
      </c>
      <c r="P1862">
        <v>-0.58399999999999996</v>
      </c>
      <c r="Q1862">
        <v>0.33300000000000002</v>
      </c>
      <c r="R1862">
        <v>-0.23799999999999999</v>
      </c>
      <c r="S1862">
        <v>2.5986000000000002</v>
      </c>
      <c r="T1862">
        <v>-0.55800000000000005</v>
      </c>
      <c r="U1862">
        <v>2.6231</v>
      </c>
      <c r="V1862">
        <v>-0.34</v>
      </c>
      <c r="W1862">
        <v>2.6943999999999999</v>
      </c>
      <c r="X1862">
        <v>-8.6999999999999994E-2</v>
      </c>
      <c r="Y1862">
        <v>2.7842000000000002</v>
      </c>
      <c r="Z1862">
        <v>0.255</v>
      </c>
      <c r="AA1862">
        <v>3.0973999999999999</v>
      </c>
      <c r="AB1862">
        <v>0.86499999999999999</v>
      </c>
    </row>
    <row r="1863" spans="1:28">
      <c r="A1863" s="2">
        <v>43487</v>
      </c>
      <c r="B1863">
        <v>2.5</v>
      </c>
      <c r="C1863">
        <v>2.3715999999999999</v>
      </c>
      <c r="D1863">
        <v>-0.47399999999999998</v>
      </c>
      <c r="E1863">
        <v>2.5190000000000001</v>
      </c>
      <c r="F1863">
        <v>2.3934000000000002</v>
      </c>
      <c r="G1863">
        <v>-0.52600000000000002</v>
      </c>
      <c r="H1863">
        <v>2.7792500000000002</v>
      </c>
      <c r="I1863">
        <v>2.4882</v>
      </c>
      <c r="J1863">
        <v>-0.59899999999999998</v>
      </c>
      <c r="K1863">
        <v>2.8536299999999999</v>
      </c>
      <c r="L1863">
        <v>2.5864000000000003</v>
      </c>
      <c r="M1863">
        <v>-0.55600000000000005</v>
      </c>
      <c r="N1863">
        <v>3.0371299999999999</v>
      </c>
      <c r="O1863">
        <v>2.5869</v>
      </c>
      <c r="P1863">
        <v>-0.59</v>
      </c>
      <c r="Q1863">
        <v>0.32300000000000001</v>
      </c>
      <c r="R1863">
        <v>-0.24099999999999999</v>
      </c>
      <c r="S1863">
        <v>2.5629</v>
      </c>
      <c r="T1863">
        <v>-0.56399999999999995</v>
      </c>
      <c r="U1863">
        <v>2.5773000000000001</v>
      </c>
      <c r="V1863">
        <v>-0.35499999999999998</v>
      </c>
      <c r="W1863">
        <v>2.6497000000000002</v>
      </c>
      <c r="X1863">
        <v>-0.104</v>
      </c>
      <c r="Y1863">
        <v>2.7391999999999999</v>
      </c>
      <c r="Z1863">
        <v>0.23599999999999999</v>
      </c>
      <c r="AA1863">
        <v>3.0594000000000001</v>
      </c>
      <c r="AB1863">
        <v>0.83799999999999997</v>
      </c>
    </row>
    <row r="1864" spans="1:28">
      <c r="A1864" s="2">
        <v>43488</v>
      </c>
      <c r="B1864">
        <v>2.5</v>
      </c>
      <c r="C1864">
        <v>2.3511000000000002</v>
      </c>
      <c r="D1864">
        <v>-0.50900000000000001</v>
      </c>
      <c r="E1864">
        <v>2.5099999999999998</v>
      </c>
      <c r="F1864">
        <v>2.3969</v>
      </c>
      <c r="G1864">
        <v>-0.54900000000000004</v>
      </c>
      <c r="H1864">
        <v>2.7706300000000001</v>
      </c>
      <c r="I1864">
        <v>2.5047999999999999</v>
      </c>
      <c r="J1864">
        <v>-0.59299999999999997</v>
      </c>
      <c r="K1864">
        <v>2.8536299999999999</v>
      </c>
      <c r="L1864">
        <v>2.5784000000000002</v>
      </c>
      <c r="M1864">
        <v>-0.55900000000000005</v>
      </c>
      <c r="N1864">
        <v>3.0350000000000001</v>
      </c>
      <c r="O1864">
        <v>2.5829</v>
      </c>
      <c r="P1864">
        <v>-0.58199999999999996</v>
      </c>
      <c r="Q1864">
        <v>0.317</v>
      </c>
      <c r="R1864">
        <v>-0.23899999999999999</v>
      </c>
      <c r="S1864">
        <v>2.5629999999999997</v>
      </c>
      <c r="T1864">
        <v>-0.51600000000000001</v>
      </c>
      <c r="U1864">
        <v>2.5756000000000001</v>
      </c>
      <c r="V1864">
        <v>-0.28799999999999998</v>
      </c>
      <c r="W1864">
        <v>2.6497000000000002</v>
      </c>
      <c r="X1864">
        <v>-0.112</v>
      </c>
      <c r="Y1864">
        <v>2.7408999999999999</v>
      </c>
      <c r="Z1864">
        <v>0.22500000000000001</v>
      </c>
      <c r="AA1864">
        <v>3.0617000000000001</v>
      </c>
      <c r="AB1864">
        <v>0.82699999999999996</v>
      </c>
    </row>
    <row r="1865" spans="1:28">
      <c r="A1865" s="2">
        <v>43489</v>
      </c>
      <c r="B1865">
        <v>2.5</v>
      </c>
      <c r="C1865">
        <v>2.3128000000000002</v>
      </c>
      <c r="D1865">
        <v>-0.503</v>
      </c>
      <c r="E1865">
        <v>2.5018799999999999</v>
      </c>
      <c r="F1865">
        <v>2.3531</v>
      </c>
      <c r="G1865">
        <v>-0.54800000000000004</v>
      </c>
      <c r="H1865">
        <v>2.7647500000000003</v>
      </c>
      <c r="I1865">
        <v>2.4942000000000002</v>
      </c>
      <c r="J1865">
        <v>-0.59399999999999997</v>
      </c>
      <c r="K1865">
        <v>2.8501300000000001</v>
      </c>
      <c r="L1865">
        <v>2.5703</v>
      </c>
      <c r="M1865">
        <v>-0.53800000000000003</v>
      </c>
      <c r="N1865">
        <v>3.0291299999999999</v>
      </c>
      <c r="O1865">
        <v>2.5642</v>
      </c>
      <c r="P1865">
        <v>-0.58399999999999996</v>
      </c>
      <c r="Q1865">
        <v>0.26400000000000001</v>
      </c>
      <c r="R1865">
        <v>-0.255</v>
      </c>
      <c r="S1865">
        <v>2.5383</v>
      </c>
      <c r="T1865">
        <v>-0.52800000000000002</v>
      </c>
      <c r="U1865">
        <v>2.5502000000000002</v>
      </c>
      <c r="V1865">
        <v>-0.313</v>
      </c>
      <c r="W1865">
        <v>2.6198999999999999</v>
      </c>
      <c r="X1865">
        <v>-0.14599999999999999</v>
      </c>
      <c r="Y1865">
        <v>2.7157</v>
      </c>
      <c r="Z1865">
        <v>0.18</v>
      </c>
      <c r="AA1865">
        <v>3.0339</v>
      </c>
      <c r="AB1865">
        <v>0.77700000000000002</v>
      </c>
    </row>
    <row r="1866" spans="1:28">
      <c r="A1866" s="2">
        <v>43490</v>
      </c>
      <c r="B1866">
        <v>2.5</v>
      </c>
      <c r="C1866">
        <v>2.3336999999999999</v>
      </c>
      <c r="D1866">
        <v>-0.216</v>
      </c>
      <c r="E1866">
        <v>2.5</v>
      </c>
      <c r="F1866">
        <v>2.3731999999999998</v>
      </c>
      <c r="G1866">
        <v>-0.55100000000000005</v>
      </c>
      <c r="H1866">
        <v>2.75163</v>
      </c>
      <c r="I1866">
        <v>2.5015000000000001</v>
      </c>
      <c r="J1866">
        <v>-0.58599999999999997</v>
      </c>
      <c r="K1866">
        <v>2.8322500000000002</v>
      </c>
      <c r="L1866">
        <v>2.5831</v>
      </c>
      <c r="M1866">
        <v>-0.54200000000000004</v>
      </c>
      <c r="N1866">
        <v>3.0314999999999999</v>
      </c>
      <c r="O1866">
        <v>2.6063000000000001</v>
      </c>
      <c r="P1866">
        <v>-0.57999999999999996</v>
      </c>
      <c r="Q1866">
        <v>0.28000000000000003</v>
      </c>
      <c r="R1866">
        <v>-0.26900000000000002</v>
      </c>
      <c r="S1866">
        <v>2.5880000000000001</v>
      </c>
      <c r="T1866">
        <v>-0.51400000000000001</v>
      </c>
      <c r="U1866">
        <v>2.5991999999999997</v>
      </c>
      <c r="V1866">
        <v>-0.29599999999999999</v>
      </c>
      <c r="W1866">
        <v>2.6696</v>
      </c>
      <c r="X1866">
        <v>-0.13</v>
      </c>
      <c r="Y1866">
        <v>2.7584999999999997</v>
      </c>
      <c r="Z1866">
        <v>0.193</v>
      </c>
      <c r="AA1866">
        <v>3.0661999999999998</v>
      </c>
      <c r="AB1866">
        <v>0.77600000000000002</v>
      </c>
    </row>
    <row r="1867" spans="1:28">
      <c r="A1867" s="2">
        <v>43493</v>
      </c>
      <c r="B1867">
        <v>2.5</v>
      </c>
      <c r="C1867">
        <v>2.3794</v>
      </c>
      <c r="D1867">
        <v>-0.496</v>
      </c>
      <c r="E1867">
        <v>2.5017499999999999</v>
      </c>
      <c r="F1867">
        <v>2.3807</v>
      </c>
      <c r="G1867">
        <v>-0.52600000000000002</v>
      </c>
      <c r="H1867">
        <v>2.7504999999999997</v>
      </c>
      <c r="I1867">
        <v>2.4935</v>
      </c>
      <c r="J1867">
        <v>-0.57899999999999996</v>
      </c>
      <c r="K1867">
        <v>2.8298800000000002</v>
      </c>
      <c r="L1867">
        <v>2.5907999999999998</v>
      </c>
      <c r="M1867">
        <v>-0.52600000000000002</v>
      </c>
      <c r="N1867">
        <v>3.03</v>
      </c>
      <c r="O1867">
        <v>2.5897000000000001</v>
      </c>
      <c r="P1867">
        <v>-0.58199999999999996</v>
      </c>
      <c r="Q1867">
        <v>0.29799999999999999</v>
      </c>
      <c r="R1867">
        <v>-0.26300000000000001</v>
      </c>
      <c r="S1867">
        <v>2.577</v>
      </c>
      <c r="T1867">
        <v>-0.51100000000000001</v>
      </c>
      <c r="U1867">
        <v>2.5804999999999998</v>
      </c>
      <c r="V1867">
        <v>-0.29299999999999998</v>
      </c>
      <c r="W1867">
        <v>2.6497000000000002</v>
      </c>
      <c r="X1867">
        <v>-0.123</v>
      </c>
      <c r="Y1867">
        <v>2.7439999999999998</v>
      </c>
      <c r="Z1867">
        <v>0.20499999999999999</v>
      </c>
      <c r="AA1867">
        <v>3.0661999999999998</v>
      </c>
      <c r="AB1867">
        <v>0.80300000000000005</v>
      </c>
    </row>
    <row r="1868" spans="1:28">
      <c r="A1868" s="2">
        <v>43494</v>
      </c>
      <c r="B1868">
        <v>2.5</v>
      </c>
      <c r="C1868">
        <v>2.3767</v>
      </c>
      <c r="D1868">
        <v>-0.51</v>
      </c>
      <c r="E1868">
        <v>2.4988799999999998</v>
      </c>
      <c r="F1868">
        <v>2.4073000000000002</v>
      </c>
      <c r="G1868">
        <v>-0.53500000000000003</v>
      </c>
      <c r="H1868">
        <v>2.74438</v>
      </c>
      <c r="I1868">
        <v>2.5099999999999998</v>
      </c>
      <c r="J1868">
        <v>-0.57899999999999996</v>
      </c>
      <c r="K1868">
        <v>2.8233800000000002</v>
      </c>
      <c r="L1868">
        <v>2.5827999999999998</v>
      </c>
      <c r="M1868">
        <v>-0.51500000000000001</v>
      </c>
      <c r="N1868">
        <v>3.0237500000000002</v>
      </c>
      <c r="O1868">
        <v>2.5726</v>
      </c>
      <c r="P1868">
        <v>-0.56999999999999995</v>
      </c>
      <c r="Q1868">
        <v>0.27300000000000002</v>
      </c>
      <c r="R1868">
        <v>-0.251</v>
      </c>
      <c r="S1868">
        <v>2.5467</v>
      </c>
      <c r="T1868">
        <v>-0.503</v>
      </c>
      <c r="U1868">
        <v>2.5451999999999999</v>
      </c>
      <c r="V1868">
        <v>-0.29399999999999998</v>
      </c>
      <c r="W1868">
        <v>2.6099000000000001</v>
      </c>
      <c r="X1868">
        <v>-0.126</v>
      </c>
      <c r="Y1868">
        <v>2.7098</v>
      </c>
      <c r="Z1868">
        <v>0.2</v>
      </c>
      <c r="AA1868">
        <v>3.04</v>
      </c>
      <c r="AB1868">
        <v>0.79900000000000004</v>
      </c>
    </row>
    <row r="1869" spans="1:28">
      <c r="A1869" s="2">
        <v>43495</v>
      </c>
      <c r="B1869">
        <v>2.5</v>
      </c>
      <c r="C1869">
        <v>2.3841000000000001</v>
      </c>
      <c r="D1869">
        <v>-0.39300000000000002</v>
      </c>
      <c r="E1869">
        <v>2.5091299999999999</v>
      </c>
      <c r="F1869">
        <v>2.4123000000000001</v>
      </c>
      <c r="G1869">
        <v>-0.46200000000000002</v>
      </c>
      <c r="H1869">
        <v>2.7362500000000001</v>
      </c>
      <c r="I1869">
        <v>2.4891999999999999</v>
      </c>
      <c r="J1869">
        <v>-0.57599999999999996</v>
      </c>
      <c r="K1869">
        <v>2.8115000000000001</v>
      </c>
      <c r="L1869">
        <v>2.5705999999999998</v>
      </c>
      <c r="M1869">
        <v>-0.51900000000000002</v>
      </c>
      <c r="N1869">
        <v>3.0206300000000001</v>
      </c>
      <c r="O1869">
        <v>2.5080999999999998</v>
      </c>
      <c r="P1869">
        <v>-0.56499999999999995</v>
      </c>
      <c r="Q1869">
        <v>0.25600000000000001</v>
      </c>
      <c r="R1869">
        <v>-0.24199999999999999</v>
      </c>
      <c r="S1869">
        <v>2.4805000000000001</v>
      </c>
      <c r="T1869">
        <v>-0.497</v>
      </c>
      <c r="U1869">
        <v>2.4832999999999998</v>
      </c>
      <c r="V1869">
        <v>-0.29099999999999998</v>
      </c>
      <c r="W1869">
        <v>2.5661</v>
      </c>
      <c r="X1869">
        <v>-0.13</v>
      </c>
      <c r="Y1869">
        <v>2.6775000000000002</v>
      </c>
      <c r="Z1869">
        <v>0.188</v>
      </c>
      <c r="AA1869">
        <v>3.0314999999999999</v>
      </c>
      <c r="AB1869">
        <v>0.78200000000000003</v>
      </c>
    </row>
    <row r="1870" spans="1:28">
      <c r="A1870" s="2">
        <v>43496</v>
      </c>
      <c r="B1870">
        <v>2.5</v>
      </c>
      <c r="C1870">
        <v>2.3891</v>
      </c>
      <c r="D1870">
        <v>-0.46400000000000002</v>
      </c>
      <c r="E1870">
        <v>2.5137499999999999</v>
      </c>
      <c r="F1870">
        <v>2.3839000000000001</v>
      </c>
      <c r="G1870">
        <v>-0.52600000000000002</v>
      </c>
      <c r="H1870">
        <v>2.7374999999999998</v>
      </c>
      <c r="I1870">
        <v>2.4527000000000001</v>
      </c>
      <c r="J1870">
        <v>-0.56699999999999995</v>
      </c>
      <c r="K1870">
        <v>2.7995000000000001</v>
      </c>
      <c r="L1870">
        <v>2.5442</v>
      </c>
      <c r="M1870">
        <v>-0.51300000000000001</v>
      </c>
      <c r="N1870">
        <v>2.9835000000000003</v>
      </c>
      <c r="O1870">
        <v>2.4576000000000002</v>
      </c>
      <c r="P1870">
        <v>-0.56399999999999995</v>
      </c>
      <c r="Q1870">
        <v>0.26600000000000001</v>
      </c>
      <c r="R1870">
        <v>-0.26</v>
      </c>
      <c r="S1870">
        <v>2.4336000000000002</v>
      </c>
      <c r="T1870">
        <v>-0.50700000000000001</v>
      </c>
      <c r="U1870">
        <v>2.4365000000000001</v>
      </c>
      <c r="V1870">
        <v>-0.316</v>
      </c>
      <c r="W1870">
        <v>2.5171999999999999</v>
      </c>
      <c r="X1870">
        <v>-0.16</v>
      </c>
      <c r="Y1870">
        <v>2.6292999999999997</v>
      </c>
      <c r="Z1870">
        <v>0.14899999999999999</v>
      </c>
      <c r="AA1870">
        <v>2.9956</v>
      </c>
      <c r="AB1870">
        <v>0.746</v>
      </c>
    </row>
    <row r="1871" spans="1:28">
      <c r="A1871" s="2">
        <v>43497</v>
      </c>
      <c r="B1871">
        <v>2.5</v>
      </c>
      <c r="C1871">
        <v>2.3973</v>
      </c>
      <c r="D1871">
        <v>-0.35299999999999998</v>
      </c>
      <c r="E1871">
        <v>2.5140000000000002</v>
      </c>
      <c r="F1871">
        <v>2.3860000000000001</v>
      </c>
      <c r="G1871">
        <v>-0.40699999999999997</v>
      </c>
      <c r="H1871">
        <v>2.7326299999999999</v>
      </c>
      <c r="I1871">
        <v>2.4573999999999998</v>
      </c>
      <c r="J1871">
        <v>-0.55500000000000005</v>
      </c>
      <c r="K1871">
        <v>2.79</v>
      </c>
      <c r="L1871">
        <v>2.5568999999999997</v>
      </c>
      <c r="M1871">
        <v>-0.52200000000000002</v>
      </c>
      <c r="N1871">
        <v>2.96163</v>
      </c>
      <c r="O1871">
        <v>2.5019</v>
      </c>
      <c r="P1871">
        <v>-0.58099999999999996</v>
      </c>
      <c r="Q1871">
        <v>0.40899999999999997</v>
      </c>
      <c r="R1871">
        <v>-0.26300000000000001</v>
      </c>
      <c r="S1871">
        <v>2.4887000000000001</v>
      </c>
      <c r="T1871">
        <v>-0.51800000000000002</v>
      </c>
      <c r="U1871">
        <v>2.5032999999999999</v>
      </c>
      <c r="V1871">
        <v>-0.317</v>
      </c>
      <c r="W1871">
        <v>2.5807000000000002</v>
      </c>
      <c r="X1871">
        <v>-0.152</v>
      </c>
      <c r="Y1871">
        <v>2.6842000000000001</v>
      </c>
      <c r="Z1871">
        <v>0.16600000000000001</v>
      </c>
      <c r="AA1871">
        <v>3.0253000000000001</v>
      </c>
      <c r="AB1871">
        <v>0.77600000000000002</v>
      </c>
    </row>
    <row r="1872" spans="1:28">
      <c r="A1872" s="2">
        <v>43500</v>
      </c>
      <c r="B1872">
        <v>2.5</v>
      </c>
      <c r="C1872">
        <v>2.3946000000000001</v>
      </c>
      <c r="D1872">
        <v>-0.42799999999999999</v>
      </c>
      <c r="E1872">
        <v>2.5131299999999999</v>
      </c>
      <c r="F1872">
        <v>2.3780999999999999</v>
      </c>
      <c r="G1872">
        <v>-0.51600000000000001</v>
      </c>
      <c r="H1872">
        <v>2.7343799999999998</v>
      </c>
      <c r="I1872">
        <v>2.4649999999999999</v>
      </c>
      <c r="J1872">
        <v>-0.55800000000000005</v>
      </c>
      <c r="K1872">
        <v>2.79575</v>
      </c>
      <c r="L1872">
        <v>2.5568</v>
      </c>
      <c r="M1872">
        <v>-0.5</v>
      </c>
      <c r="N1872">
        <v>2.9801299999999999</v>
      </c>
      <c r="O1872">
        <v>2.5364</v>
      </c>
      <c r="P1872">
        <v>-0.56999999999999995</v>
      </c>
      <c r="Q1872">
        <v>0.41199999999999998</v>
      </c>
      <c r="R1872">
        <v>-0.25600000000000001</v>
      </c>
      <c r="S1872">
        <v>2.5247000000000002</v>
      </c>
      <c r="T1872">
        <v>-0.50600000000000001</v>
      </c>
      <c r="U1872">
        <v>2.5352000000000001</v>
      </c>
      <c r="V1872">
        <v>-0.30299999999999999</v>
      </c>
      <c r="W1872">
        <v>2.6175999999999999</v>
      </c>
      <c r="X1872">
        <v>-0.13900000000000001</v>
      </c>
      <c r="Y1872">
        <v>2.7235</v>
      </c>
      <c r="Z1872">
        <v>0.17699999999999999</v>
      </c>
      <c r="AA1872">
        <v>3.0545</v>
      </c>
      <c r="AB1872">
        <v>0.78</v>
      </c>
    </row>
    <row r="1873" spans="1:28">
      <c r="A1873" s="2">
        <v>43501</v>
      </c>
      <c r="B1873">
        <v>2.5</v>
      </c>
      <c r="C1873">
        <v>2.3767</v>
      </c>
      <c r="D1873">
        <v>-0.442</v>
      </c>
      <c r="E1873">
        <v>2.5122499999999999</v>
      </c>
      <c r="F1873">
        <v>2.4047000000000001</v>
      </c>
      <c r="G1873">
        <v>-0.51600000000000001</v>
      </c>
      <c r="H1873">
        <v>2.7385000000000002</v>
      </c>
      <c r="I1873">
        <v>2.4918</v>
      </c>
      <c r="J1873">
        <v>-0.55400000000000005</v>
      </c>
      <c r="K1873">
        <v>2.7774999999999999</v>
      </c>
      <c r="L1873">
        <v>2.5540000000000003</v>
      </c>
      <c r="M1873">
        <v>-0.495</v>
      </c>
      <c r="N1873">
        <v>2.9857499999999999</v>
      </c>
      <c r="O1873">
        <v>2.5221999999999998</v>
      </c>
      <c r="P1873">
        <v>-0.56499999999999995</v>
      </c>
      <c r="Q1873">
        <v>0.437</v>
      </c>
      <c r="R1873">
        <v>-0.25700000000000001</v>
      </c>
      <c r="S1873">
        <v>2.4996999999999998</v>
      </c>
      <c r="T1873">
        <v>-0.502</v>
      </c>
      <c r="U1873">
        <v>2.5099999999999998</v>
      </c>
      <c r="V1873">
        <v>-0.30199999999999999</v>
      </c>
      <c r="W1873">
        <v>2.5954000000000002</v>
      </c>
      <c r="X1873">
        <v>-0.14299999999999999</v>
      </c>
      <c r="Y1873">
        <v>2.6983000000000001</v>
      </c>
      <c r="Z1873">
        <v>0.17</v>
      </c>
      <c r="AA1873">
        <v>3.0314000000000001</v>
      </c>
      <c r="AB1873">
        <v>0.77600000000000002</v>
      </c>
    </row>
    <row r="1874" spans="1:28">
      <c r="A1874" s="2">
        <v>43502</v>
      </c>
      <c r="B1874">
        <v>2.5</v>
      </c>
      <c r="C1874">
        <v>2.3917999999999999</v>
      </c>
      <c r="D1874">
        <v>-0.441</v>
      </c>
      <c r="E1874">
        <v>2.5126300000000001</v>
      </c>
      <c r="F1874">
        <v>2.4123000000000001</v>
      </c>
      <c r="G1874">
        <v>-0.51500000000000001</v>
      </c>
      <c r="H1874">
        <v>2.7376300000000002</v>
      </c>
      <c r="I1874">
        <v>2.4944000000000002</v>
      </c>
      <c r="J1874">
        <v>-0.54900000000000004</v>
      </c>
      <c r="K1874">
        <v>2.7762500000000001</v>
      </c>
      <c r="L1874">
        <v>2.5486</v>
      </c>
      <c r="M1874">
        <v>-0.49199999999999999</v>
      </c>
      <c r="N1874">
        <v>2.9619999999999997</v>
      </c>
      <c r="O1874">
        <v>2.5243000000000002</v>
      </c>
      <c r="P1874">
        <v>-0.55500000000000005</v>
      </c>
      <c r="Q1874">
        <v>0.48599999999999999</v>
      </c>
      <c r="R1874">
        <v>-0.25</v>
      </c>
      <c r="S1874">
        <v>2.4973000000000001</v>
      </c>
      <c r="T1874">
        <v>-0.497</v>
      </c>
      <c r="U1874">
        <v>2.5032999999999999</v>
      </c>
      <c r="V1874">
        <v>-0.3</v>
      </c>
      <c r="W1874">
        <v>2.5905</v>
      </c>
      <c r="X1874">
        <v>-0.14699999999999999</v>
      </c>
      <c r="Y1874">
        <v>2.6945999999999999</v>
      </c>
      <c r="Z1874">
        <v>0.16200000000000001</v>
      </c>
      <c r="AA1874">
        <v>3.0329000000000002</v>
      </c>
      <c r="AB1874">
        <v>0.76700000000000002</v>
      </c>
    </row>
    <row r="1875" spans="1:28">
      <c r="A1875" s="2">
        <v>43503</v>
      </c>
      <c r="B1875">
        <v>2.5</v>
      </c>
      <c r="C1875">
        <v>2.3788999999999998</v>
      </c>
      <c r="D1875">
        <v>-0.38200000000000001</v>
      </c>
      <c r="E1875">
        <v>2.51688</v>
      </c>
      <c r="F1875">
        <v>2.3967000000000001</v>
      </c>
      <c r="G1875">
        <v>-0.499</v>
      </c>
      <c r="H1875">
        <v>2.6970000000000001</v>
      </c>
      <c r="I1875">
        <v>2.476</v>
      </c>
      <c r="J1875">
        <v>-0.54900000000000004</v>
      </c>
      <c r="K1875">
        <v>2.7650000000000001</v>
      </c>
      <c r="L1875">
        <v>2.5274999999999999</v>
      </c>
      <c r="M1875">
        <v>-0.48399999999999999</v>
      </c>
      <c r="N1875">
        <v>2.9482499999999998</v>
      </c>
      <c r="O1875">
        <v>2.4794999999999998</v>
      </c>
      <c r="P1875">
        <v>-0.57799999999999996</v>
      </c>
      <c r="Q1875">
        <v>0.59699999999999998</v>
      </c>
      <c r="R1875">
        <v>-0.252</v>
      </c>
      <c r="S1875">
        <v>2.4565000000000001</v>
      </c>
      <c r="T1875">
        <v>-0.53</v>
      </c>
      <c r="U1875">
        <v>2.4630000000000001</v>
      </c>
      <c r="V1875">
        <v>-0.34799999999999998</v>
      </c>
      <c r="W1875">
        <v>2.5512000000000001</v>
      </c>
      <c r="X1875">
        <v>-0.19600000000000001</v>
      </c>
      <c r="Y1875">
        <v>2.6572</v>
      </c>
      <c r="Z1875">
        <v>0.115</v>
      </c>
      <c r="AA1875">
        <v>2.9946999999999999</v>
      </c>
      <c r="AB1875">
        <v>0.73199999999999998</v>
      </c>
    </row>
    <row r="1876" spans="1:28">
      <c r="A1876" s="2">
        <v>43504</v>
      </c>
      <c r="B1876">
        <v>2.5</v>
      </c>
      <c r="C1876">
        <v>2.4074999999999998</v>
      </c>
      <c r="D1876">
        <v>-0.28599999999999998</v>
      </c>
      <c r="E1876">
        <v>2.50413</v>
      </c>
      <c r="F1876">
        <v>2.4116</v>
      </c>
      <c r="G1876">
        <v>-0.52300000000000002</v>
      </c>
      <c r="H1876">
        <v>2.6977500000000001</v>
      </c>
      <c r="I1876">
        <v>2.4885000000000002</v>
      </c>
      <c r="J1876">
        <v>-0.54600000000000004</v>
      </c>
      <c r="K1876">
        <v>2.7418800000000001</v>
      </c>
      <c r="L1876">
        <v>2.5244999999999997</v>
      </c>
      <c r="M1876">
        <v>-0.48499999999999999</v>
      </c>
      <c r="N1876">
        <v>2.9357500000000001</v>
      </c>
      <c r="O1876">
        <v>2.4649999999999999</v>
      </c>
      <c r="P1876">
        <v>-0.57799999999999996</v>
      </c>
      <c r="Q1876">
        <v>0.64600000000000002</v>
      </c>
      <c r="R1876">
        <v>-0.25700000000000001</v>
      </c>
      <c r="S1876">
        <v>2.4401999999999999</v>
      </c>
      <c r="T1876">
        <v>-0.53900000000000003</v>
      </c>
      <c r="U1876">
        <v>2.4445000000000001</v>
      </c>
      <c r="V1876">
        <v>-0.36599999999999999</v>
      </c>
      <c r="W1876">
        <v>2.5314999999999999</v>
      </c>
      <c r="X1876">
        <v>-0.219</v>
      </c>
      <c r="Y1876">
        <v>2.6339000000000001</v>
      </c>
      <c r="Z1876">
        <v>8.6999999999999994E-2</v>
      </c>
      <c r="AA1876">
        <v>2.9802</v>
      </c>
      <c r="AB1876">
        <v>0.70099999999999996</v>
      </c>
    </row>
    <row r="1877" spans="1:28">
      <c r="A1877" s="2">
        <v>43507</v>
      </c>
      <c r="B1877">
        <v>2.5</v>
      </c>
      <c r="C1877">
        <v>2.4226000000000001</v>
      </c>
      <c r="D1877">
        <v>-0.49299999999999999</v>
      </c>
      <c r="E1877">
        <v>2.4978799999999999</v>
      </c>
      <c r="F1877">
        <v>2.4243000000000001</v>
      </c>
      <c r="G1877">
        <v>-0.51900000000000002</v>
      </c>
      <c r="H1877">
        <v>2.6879999999999997</v>
      </c>
      <c r="I1877">
        <v>2.4935</v>
      </c>
      <c r="J1877">
        <v>-0.53700000000000003</v>
      </c>
      <c r="K1877">
        <v>2.7336299999999998</v>
      </c>
      <c r="L1877">
        <v>2.5375000000000001</v>
      </c>
      <c r="M1877">
        <v>-0.497</v>
      </c>
      <c r="N1877">
        <v>2.9242499999999998</v>
      </c>
      <c r="O1877">
        <v>2.4853999999999998</v>
      </c>
      <c r="P1877">
        <v>-0.57299999999999995</v>
      </c>
      <c r="Q1877">
        <v>0.58199999999999996</v>
      </c>
      <c r="R1877">
        <v>-0.24399999999999999</v>
      </c>
      <c r="S1877">
        <v>2.4620000000000002</v>
      </c>
      <c r="T1877">
        <v>-0.53</v>
      </c>
      <c r="U1877">
        <v>2.4662999999999999</v>
      </c>
      <c r="V1877">
        <v>-0.35199999999999998</v>
      </c>
      <c r="W1877">
        <v>2.5535000000000001</v>
      </c>
      <c r="X1877">
        <v>-0.19600000000000001</v>
      </c>
      <c r="Y1877">
        <v>2.6536</v>
      </c>
      <c r="Z1877">
        <v>0.12</v>
      </c>
      <c r="AA1877">
        <v>2.9920999999999998</v>
      </c>
      <c r="AB1877">
        <v>0.74299999999999999</v>
      </c>
    </row>
    <row r="1878" spans="1:28">
      <c r="A1878" s="2">
        <v>43508</v>
      </c>
      <c r="B1878">
        <v>2.5</v>
      </c>
      <c r="C1878">
        <v>2.4097</v>
      </c>
      <c r="D1878">
        <v>-0.50700000000000001</v>
      </c>
      <c r="E1878">
        <v>2.4937499999999999</v>
      </c>
      <c r="F1878">
        <v>2.4253</v>
      </c>
      <c r="G1878">
        <v>-0.52</v>
      </c>
      <c r="H1878">
        <v>2.6928800000000002</v>
      </c>
      <c r="I1878">
        <v>2.4893000000000001</v>
      </c>
      <c r="J1878">
        <v>-0.54700000000000004</v>
      </c>
      <c r="K1878">
        <v>2.7404999999999999</v>
      </c>
      <c r="L1878">
        <v>2.5373000000000001</v>
      </c>
      <c r="M1878">
        <v>-0.498</v>
      </c>
      <c r="N1878">
        <v>2.9152499999999999</v>
      </c>
      <c r="O1878">
        <v>2.5059</v>
      </c>
      <c r="P1878">
        <v>-0.56599999999999995</v>
      </c>
      <c r="Q1878">
        <v>0.52600000000000002</v>
      </c>
      <c r="R1878">
        <v>-0.26</v>
      </c>
      <c r="S1878">
        <v>2.4891000000000001</v>
      </c>
      <c r="T1878">
        <v>-0.52</v>
      </c>
      <c r="U1878">
        <v>2.4965000000000002</v>
      </c>
      <c r="V1878">
        <v>-0.34</v>
      </c>
      <c r="W1878">
        <v>2.5878999999999999</v>
      </c>
      <c r="X1878">
        <v>-0.186</v>
      </c>
      <c r="Y1878">
        <v>2.6877</v>
      </c>
      <c r="Z1878">
        <v>0.13200000000000001</v>
      </c>
      <c r="AA1878">
        <v>3.0247000000000002</v>
      </c>
      <c r="AB1878">
        <v>0.75600000000000001</v>
      </c>
    </row>
    <row r="1879" spans="1:28">
      <c r="A1879" s="2">
        <v>43509</v>
      </c>
      <c r="B1879">
        <v>2.5</v>
      </c>
      <c r="C1879">
        <v>2.407</v>
      </c>
      <c r="D1879">
        <v>-0.503</v>
      </c>
      <c r="E1879">
        <v>2.48875</v>
      </c>
      <c r="F1879">
        <v>2.4277000000000002</v>
      </c>
      <c r="G1879">
        <v>-0.52600000000000002</v>
      </c>
      <c r="H1879">
        <v>2.6837499999999999</v>
      </c>
      <c r="I1879">
        <v>2.5047999999999999</v>
      </c>
      <c r="J1879">
        <v>-0.56699999999999995</v>
      </c>
      <c r="K1879">
        <v>2.7432499999999997</v>
      </c>
      <c r="L1879">
        <v>2.5398000000000001</v>
      </c>
      <c r="M1879">
        <v>-0.51</v>
      </c>
      <c r="N1879">
        <v>2.9157500000000001</v>
      </c>
      <c r="O1879">
        <v>2.5305</v>
      </c>
      <c r="P1879">
        <v>-0.56000000000000005</v>
      </c>
      <c r="Q1879">
        <v>0.45900000000000002</v>
      </c>
      <c r="R1879">
        <v>-0.26500000000000001</v>
      </c>
      <c r="S1879">
        <v>2.5190000000000001</v>
      </c>
      <c r="T1879">
        <v>-0.51600000000000001</v>
      </c>
      <c r="U1879">
        <v>2.5234999999999999</v>
      </c>
      <c r="V1879">
        <v>-0.34</v>
      </c>
      <c r="W1879">
        <v>2.6076000000000001</v>
      </c>
      <c r="X1879">
        <v>-0.191</v>
      </c>
      <c r="Y1879">
        <v>2.7020999999999997</v>
      </c>
      <c r="Z1879">
        <v>0.123</v>
      </c>
      <c r="AA1879">
        <v>3.0310999999999999</v>
      </c>
      <c r="AB1879">
        <v>0.745</v>
      </c>
    </row>
    <row r="1880" spans="1:28">
      <c r="A1880" s="2">
        <v>43510</v>
      </c>
      <c r="B1880">
        <v>2.5</v>
      </c>
      <c r="C1880">
        <v>2.4093999999999998</v>
      </c>
      <c r="D1880">
        <v>-0.504</v>
      </c>
      <c r="E1880">
        <v>2.4813800000000001</v>
      </c>
      <c r="F1880">
        <v>2.4198</v>
      </c>
      <c r="G1880">
        <v>-0.53300000000000003</v>
      </c>
      <c r="H1880">
        <v>2.6938800000000001</v>
      </c>
      <c r="I1880">
        <v>2.4994000000000001</v>
      </c>
      <c r="J1880">
        <v>-0.58599999999999997</v>
      </c>
      <c r="K1880">
        <v>2.7439999999999998</v>
      </c>
      <c r="L1880">
        <v>2.5239000000000003</v>
      </c>
      <c r="M1880">
        <v>-0.505</v>
      </c>
      <c r="N1880">
        <v>2.91675</v>
      </c>
      <c r="O1880">
        <v>2.4935</v>
      </c>
      <c r="P1880">
        <v>-0.55300000000000005</v>
      </c>
      <c r="Q1880">
        <v>0.47399999999999998</v>
      </c>
      <c r="R1880">
        <v>-0.26200000000000001</v>
      </c>
      <c r="S1880">
        <v>2.4727999999999999</v>
      </c>
      <c r="T1880">
        <v>-0.51500000000000001</v>
      </c>
      <c r="U1880">
        <v>2.4729000000000001</v>
      </c>
      <c r="V1880">
        <v>-0.34699999999999998</v>
      </c>
      <c r="W1880">
        <v>2.5533999999999999</v>
      </c>
      <c r="X1880">
        <v>-0.20399999999999999</v>
      </c>
      <c r="Y1880">
        <v>2.6536</v>
      </c>
      <c r="Z1880">
        <v>0.10299999999999999</v>
      </c>
      <c r="AA1880">
        <v>2.9976000000000003</v>
      </c>
      <c r="AB1880">
        <v>0.71599999999999997</v>
      </c>
    </row>
    <row r="1881" spans="1:28">
      <c r="A1881" s="2">
        <v>43511</v>
      </c>
      <c r="B1881">
        <v>2.5</v>
      </c>
      <c r="C1881">
        <v>2.4098999999999999</v>
      </c>
      <c r="D1881">
        <v>-0.46300000000000002</v>
      </c>
      <c r="E1881">
        <v>2.4803799999999998</v>
      </c>
      <c r="F1881">
        <v>2.4192</v>
      </c>
      <c r="G1881">
        <v>-0.52100000000000002</v>
      </c>
      <c r="H1881">
        <v>2.6828799999999999</v>
      </c>
      <c r="I1881">
        <v>2.4961000000000002</v>
      </c>
      <c r="J1881">
        <v>-0.58599999999999997</v>
      </c>
      <c r="K1881">
        <v>2.7537500000000001</v>
      </c>
      <c r="L1881">
        <v>2.5339</v>
      </c>
      <c r="M1881">
        <v>-0.51800000000000002</v>
      </c>
      <c r="N1881">
        <v>2.9060000000000001</v>
      </c>
      <c r="O1881">
        <v>2.5141</v>
      </c>
      <c r="P1881">
        <v>-0.55600000000000005</v>
      </c>
      <c r="Q1881">
        <v>0.42199999999999999</v>
      </c>
      <c r="R1881">
        <v>-0.26200000000000001</v>
      </c>
      <c r="S1881">
        <v>2.4889999999999999</v>
      </c>
      <c r="T1881">
        <v>-0.51800000000000002</v>
      </c>
      <c r="U1881">
        <v>2.4931000000000001</v>
      </c>
      <c r="V1881">
        <v>-0.35099999999999998</v>
      </c>
      <c r="W1881">
        <v>2.5655999999999999</v>
      </c>
      <c r="X1881">
        <v>-0.21</v>
      </c>
      <c r="Y1881">
        <v>2.6625999999999999</v>
      </c>
      <c r="Z1881">
        <v>0.10100000000000001</v>
      </c>
      <c r="AA1881">
        <v>2.9935999999999998</v>
      </c>
      <c r="AB1881">
        <v>0.71899999999999997</v>
      </c>
    </row>
    <row r="1882" spans="1:28">
      <c r="A1882" s="2">
        <v>43514</v>
      </c>
      <c r="B1882">
        <v>2.5</v>
      </c>
      <c r="C1882">
        <v>2.4098999999999999</v>
      </c>
      <c r="D1882">
        <v>-0.51200000000000001</v>
      </c>
      <c r="E1882">
        <v>2.48475</v>
      </c>
      <c r="F1882">
        <v>2.4192</v>
      </c>
      <c r="G1882">
        <v>-0.53</v>
      </c>
      <c r="H1882">
        <v>2.6436299999999999</v>
      </c>
      <c r="I1882">
        <v>2.4961000000000002</v>
      </c>
      <c r="J1882">
        <v>-0.59</v>
      </c>
      <c r="K1882">
        <v>2.7553800000000002</v>
      </c>
      <c r="L1882">
        <v>2.5339</v>
      </c>
      <c r="M1882">
        <v>-0.53200000000000003</v>
      </c>
      <c r="N1882">
        <v>2.90713</v>
      </c>
      <c r="O1882">
        <v>2.5141</v>
      </c>
      <c r="P1882">
        <v>-0.56699999999999995</v>
      </c>
      <c r="Q1882">
        <v>0.372</v>
      </c>
      <c r="R1882">
        <v>-0.26300000000000001</v>
      </c>
      <c r="S1882">
        <v>2.4889999999999999</v>
      </c>
      <c r="T1882">
        <v>-0.52600000000000002</v>
      </c>
      <c r="U1882">
        <v>2.4931000000000001</v>
      </c>
      <c r="V1882">
        <v>-0.35099999999999998</v>
      </c>
      <c r="W1882">
        <v>2.5655999999999999</v>
      </c>
      <c r="X1882">
        <v>-0.20799999999999999</v>
      </c>
      <c r="Y1882">
        <v>2.6625999999999999</v>
      </c>
      <c r="Z1882">
        <v>0.11</v>
      </c>
      <c r="AA1882">
        <v>2.9935999999999998</v>
      </c>
      <c r="AB1882">
        <v>0.74299999999999999</v>
      </c>
    </row>
    <row r="1883" spans="1:28">
      <c r="A1883" s="2">
        <v>43515</v>
      </c>
      <c r="B1883">
        <v>2.5</v>
      </c>
      <c r="C1883">
        <v>2.3894000000000002</v>
      </c>
      <c r="D1883">
        <v>-0.504</v>
      </c>
      <c r="E1883">
        <v>2.4822500000000001</v>
      </c>
      <c r="F1883">
        <v>2.419</v>
      </c>
      <c r="G1883">
        <v>-0.53400000000000003</v>
      </c>
      <c r="H1883">
        <v>2.6412499999999999</v>
      </c>
      <c r="I1883">
        <v>2.4933999999999998</v>
      </c>
      <c r="J1883">
        <v>-0.60699999999999998</v>
      </c>
      <c r="K1883">
        <v>2.7357499999999999</v>
      </c>
      <c r="L1883">
        <v>2.5338000000000003</v>
      </c>
      <c r="M1883">
        <v>-0.52800000000000002</v>
      </c>
      <c r="N1883">
        <v>2.89113</v>
      </c>
      <c r="O1883">
        <v>2.4872000000000001</v>
      </c>
      <c r="P1883">
        <v>-0.56599999999999995</v>
      </c>
      <c r="Q1883">
        <v>0.40699999999999997</v>
      </c>
      <c r="R1883">
        <v>-0.26400000000000001</v>
      </c>
      <c r="S1883">
        <v>2.4563000000000001</v>
      </c>
      <c r="T1883">
        <v>-0.52400000000000002</v>
      </c>
      <c r="U1883">
        <v>2.4576000000000002</v>
      </c>
      <c r="V1883">
        <v>-0.35</v>
      </c>
      <c r="W1883">
        <v>2.536</v>
      </c>
      <c r="X1883">
        <v>-0.20899999999999999</v>
      </c>
      <c r="Y1883">
        <v>2.6339000000000001</v>
      </c>
      <c r="Z1883">
        <v>0.105</v>
      </c>
      <c r="AA1883">
        <v>2.9778000000000002</v>
      </c>
      <c r="AB1883">
        <v>0.73499999999999999</v>
      </c>
    </row>
    <row r="1884" spans="1:28">
      <c r="A1884" s="2">
        <v>43516</v>
      </c>
      <c r="B1884">
        <v>2.5</v>
      </c>
      <c r="C1884">
        <v>2.3942999999999999</v>
      </c>
      <c r="D1884">
        <v>-0.52400000000000002</v>
      </c>
      <c r="E1884">
        <v>2.4811299999999998</v>
      </c>
      <c r="F1884">
        <v>2.4354</v>
      </c>
      <c r="G1884">
        <v>-0.54500000000000004</v>
      </c>
      <c r="H1884">
        <v>2.6633800000000001</v>
      </c>
      <c r="I1884">
        <v>2.4944000000000002</v>
      </c>
      <c r="J1884">
        <v>-0.61</v>
      </c>
      <c r="K1884">
        <v>2.6933799999999999</v>
      </c>
      <c r="L1884">
        <v>2.5310999999999999</v>
      </c>
      <c r="M1884">
        <v>-0.53</v>
      </c>
      <c r="N1884">
        <v>2.87425</v>
      </c>
      <c r="O1884">
        <v>2.4975000000000001</v>
      </c>
      <c r="P1884">
        <v>-0.56799999999999995</v>
      </c>
      <c r="Q1884">
        <v>0.47199999999999998</v>
      </c>
      <c r="R1884">
        <v>-0.26900000000000002</v>
      </c>
      <c r="S1884">
        <v>2.4643999999999999</v>
      </c>
      <c r="T1884">
        <v>-0.52500000000000002</v>
      </c>
      <c r="U1884">
        <v>2.4676999999999998</v>
      </c>
      <c r="V1884">
        <v>-0.35199999999999998</v>
      </c>
      <c r="W1884">
        <v>2.5434000000000001</v>
      </c>
      <c r="X1884">
        <v>-0.21199999999999999</v>
      </c>
      <c r="Y1884">
        <v>2.6447000000000003</v>
      </c>
      <c r="Z1884">
        <v>0.1</v>
      </c>
      <c r="AA1884">
        <v>2.9952000000000001</v>
      </c>
      <c r="AB1884">
        <v>0.72699999999999998</v>
      </c>
    </row>
    <row r="1885" spans="1:28">
      <c r="A1885" s="2">
        <v>43517</v>
      </c>
      <c r="B1885">
        <v>2.5</v>
      </c>
      <c r="C1885">
        <v>2.3713000000000002</v>
      </c>
      <c r="D1885">
        <v>-0.50600000000000001</v>
      </c>
      <c r="E1885">
        <v>2.4898799999999999</v>
      </c>
      <c r="F1885">
        <v>2.4428999999999998</v>
      </c>
      <c r="G1885">
        <v>-0.54900000000000004</v>
      </c>
      <c r="H1885">
        <v>2.6509999999999998</v>
      </c>
      <c r="I1885">
        <v>2.5098000000000003</v>
      </c>
      <c r="J1885">
        <v>-0.60599999999999998</v>
      </c>
      <c r="K1885">
        <v>2.70425</v>
      </c>
      <c r="L1885">
        <v>2.5388000000000002</v>
      </c>
      <c r="M1885">
        <v>-0.52700000000000002</v>
      </c>
      <c r="N1885">
        <v>2.88863</v>
      </c>
      <c r="O1885">
        <v>2.5286</v>
      </c>
      <c r="P1885">
        <v>-0.55600000000000005</v>
      </c>
      <c r="Q1885">
        <v>0.46600000000000003</v>
      </c>
      <c r="R1885">
        <v>-0.26600000000000001</v>
      </c>
      <c r="S1885">
        <v>2.5053999999999998</v>
      </c>
      <c r="T1885">
        <v>-0.504</v>
      </c>
      <c r="U1885">
        <v>2.5133999999999999</v>
      </c>
      <c r="V1885">
        <v>-0.32300000000000001</v>
      </c>
      <c r="W1885">
        <v>2.5952000000000002</v>
      </c>
      <c r="X1885">
        <v>-0.184</v>
      </c>
      <c r="Y1885">
        <v>2.6913999999999998</v>
      </c>
      <c r="Z1885">
        <v>0.127</v>
      </c>
      <c r="AA1885">
        <v>3.0495000000000001</v>
      </c>
      <c r="AB1885">
        <v>0.747</v>
      </c>
    </row>
    <row r="1886" spans="1:28">
      <c r="A1886" s="2">
        <v>43518</v>
      </c>
      <c r="B1886">
        <v>2.5</v>
      </c>
      <c r="C1886">
        <v>2.4024000000000001</v>
      </c>
      <c r="D1886">
        <v>-0.48399999999999999</v>
      </c>
      <c r="E1886">
        <v>2.4843799999999998</v>
      </c>
      <c r="F1886">
        <v>2.4424000000000001</v>
      </c>
      <c r="G1886">
        <v>-0.54800000000000004</v>
      </c>
      <c r="H1886">
        <v>2.6462500000000002</v>
      </c>
      <c r="I1886">
        <v>2.5041000000000002</v>
      </c>
      <c r="J1886">
        <v>-0.61</v>
      </c>
      <c r="K1886">
        <v>2.706</v>
      </c>
      <c r="L1886">
        <v>2.5331999999999999</v>
      </c>
      <c r="M1886">
        <v>-0.53400000000000003</v>
      </c>
      <c r="N1886">
        <v>2.8916300000000001</v>
      </c>
      <c r="O1886">
        <v>2.4933000000000001</v>
      </c>
      <c r="P1886">
        <v>-0.56499999999999995</v>
      </c>
      <c r="Q1886">
        <v>0.50800000000000001</v>
      </c>
      <c r="R1886">
        <v>-0.28100000000000003</v>
      </c>
      <c r="S1886">
        <v>2.4615</v>
      </c>
      <c r="T1886">
        <v>-0.52</v>
      </c>
      <c r="U1886">
        <v>2.4710000000000001</v>
      </c>
      <c r="V1886">
        <v>-0.34899999999999998</v>
      </c>
      <c r="W1886">
        <v>2.5506000000000002</v>
      </c>
      <c r="X1886">
        <v>-0.21099999999999999</v>
      </c>
      <c r="Y1886">
        <v>2.6518000000000002</v>
      </c>
      <c r="Z1886">
        <v>9.6000000000000002E-2</v>
      </c>
      <c r="AA1886">
        <v>3.0158999999999998</v>
      </c>
      <c r="AB1886">
        <v>0.71599999999999997</v>
      </c>
    </row>
    <row r="1887" spans="1:28">
      <c r="A1887" s="2">
        <v>43521</v>
      </c>
      <c r="B1887">
        <v>2.5</v>
      </c>
      <c r="C1887">
        <v>2.4226000000000001</v>
      </c>
      <c r="D1887">
        <v>-0.51600000000000001</v>
      </c>
      <c r="E1887">
        <v>2.4791300000000001</v>
      </c>
      <c r="F1887">
        <v>2.4397000000000002</v>
      </c>
      <c r="G1887">
        <v>-0.52800000000000002</v>
      </c>
      <c r="H1887">
        <v>2.63863</v>
      </c>
      <c r="I1887">
        <v>2.5038999999999998</v>
      </c>
      <c r="J1887">
        <v>-0.60399999999999998</v>
      </c>
      <c r="K1887">
        <v>2.69313</v>
      </c>
      <c r="L1887">
        <v>2.5383</v>
      </c>
      <c r="M1887">
        <v>-0.53600000000000003</v>
      </c>
      <c r="N1887">
        <v>2.88313</v>
      </c>
      <c r="O1887">
        <v>2.5057999999999998</v>
      </c>
      <c r="P1887">
        <v>-0.55800000000000005</v>
      </c>
      <c r="Q1887">
        <v>0.39300000000000002</v>
      </c>
      <c r="R1887">
        <v>-0.27600000000000002</v>
      </c>
      <c r="S1887">
        <v>2.4697</v>
      </c>
      <c r="T1887">
        <v>-0.51</v>
      </c>
      <c r="U1887">
        <v>2.4761000000000002</v>
      </c>
      <c r="V1887">
        <v>-0.33400000000000002</v>
      </c>
      <c r="W1887">
        <v>2.5579999999999998</v>
      </c>
      <c r="X1887">
        <v>-0.19700000000000001</v>
      </c>
      <c r="Y1887">
        <v>2.6625999999999999</v>
      </c>
      <c r="Z1887">
        <v>0.108</v>
      </c>
      <c r="AA1887">
        <v>3.0270999999999999</v>
      </c>
      <c r="AB1887">
        <v>0.73499999999999999</v>
      </c>
    </row>
    <row r="1888" spans="1:28">
      <c r="A1888" s="2">
        <v>43522</v>
      </c>
      <c r="B1888">
        <v>2.5</v>
      </c>
      <c r="C1888">
        <v>2.4173999999999998</v>
      </c>
      <c r="D1888">
        <v>-0.504</v>
      </c>
      <c r="E1888">
        <v>2.4929999999999999</v>
      </c>
      <c r="F1888">
        <v>2.4380999999999999</v>
      </c>
      <c r="G1888">
        <v>-0.52500000000000002</v>
      </c>
      <c r="H1888">
        <v>2.6288800000000001</v>
      </c>
      <c r="I1888">
        <v>2.5125999999999999</v>
      </c>
      <c r="J1888">
        <v>-0.59799999999999998</v>
      </c>
      <c r="K1888">
        <v>2.6870000000000003</v>
      </c>
      <c r="L1888">
        <v>2.5276999999999998</v>
      </c>
      <c r="M1888">
        <v>-0.54200000000000004</v>
      </c>
      <c r="N1888">
        <v>2.87825</v>
      </c>
      <c r="O1888">
        <v>2.4819</v>
      </c>
      <c r="P1888">
        <v>-0.53600000000000003</v>
      </c>
      <c r="Q1888">
        <v>0.32800000000000001</v>
      </c>
      <c r="R1888">
        <v>-0.28599999999999998</v>
      </c>
      <c r="S1888">
        <v>2.4449000000000001</v>
      </c>
      <c r="T1888">
        <v>-0.502</v>
      </c>
      <c r="U1888">
        <v>2.4451000000000001</v>
      </c>
      <c r="V1888">
        <v>-0.32800000000000001</v>
      </c>
      <c r="W1888">
        <v>2.5308000000000002</v>
      </c>
      <c r="X1888">
        <v>-0.188</v>
      </c>
      <c r="Y1888">
        <v>2.6356999999999999</v>
      </c>
      <c r="Z1888">
        <v>0.11799999999999999</v>
      </c>
      <c r="AA1888">
        <v>3.0055000000000001</v>
      </c>
      <c r="AB1888">
        <v>0.745</v>
      </c>
    </row>
    <row r="1889" spans="1:28">
      <c r="A1889" s="2">
        <v>43523</v>
      </c>
      <c r="B1889">
        <v>2.5</v>
      </c>
      <c r="C1889">
        <v>2.4146999999999998</v>
      </c>
      <c r="D1889">
        <v>-0.503</v>
      </c>
      <c r="E1889">
        <v>2.4892500000000002</v>
      </c>
      <c r="F1889">
        <v>2.4354</v>
      </c>
      <c r="G1889">
        <v>-0.51700000000000002</v>
      </c>
      <c r="H1889">
        <v>2.6261299999999999</v>
      </c>
      <c r="I1889">
        <v>2.5074000000000001</v>
      </c>
      <c r="J1889">
        <v>-0.58399999999999996</v>
      </c>
      <c r="K1889">
        <v>2.6850000000000001</v>
      </c>
      <c r="L1889">
        <v>2.5338000000000003</v>
      </c>
      <c r="M1889">
        <v>-0.54300000000000004</v>
      </c>
      <c r="N1889">
        <v>2.8665000000000003</v>
      </c>
      <c r="O1889">
        <v>2.4980000000000002</v>
      </c>
      <c r="P1889">
        <v>-0.52800000000000002</v>
      </c>
      <c r="Q1889">
        <v>0.41499999999999998</v>
      </c>
      <c r="R1889">
        <v>-0.27500000000000002</v>
      </c>
      <c r="S1889">
        <v>2.4668000000000001</v>
      </c>
      <c r="T1889">
        <v>-0.48599999999999999</v>
      </c>
      <c r="U1889">
        <v>2.4803000000000002</v>
      </c>
      <c r="V1889">
        <v>-0.30099999999999999</v>
      </c>
      <c r="W1889">
        <v>2.581</v>
      </c>
      <c r="X1889">
        <v>-0.16</v>
      </c>
      <c r="Y1889">
        <v>2.6825000000000001</v>
      </c>
      <c r="Z1889">
        <v>0.14799999999999999</v>
      </c>
      <c r="AA1889">
        <v>3.0648</v>
      </c>
      <c r="AB1889">
        <v>0.76800000000000002</v>
      </c>
    </row>
    <row r="1890" spans="1:28">
      <c r="A1890" s="2">
        <v>43524</v>
      </c>
      <c r="B1890">
        <v>2.5</v>
      </c>
      <c r="C1890">
        <v>2.4043000000000001</v>
      </c>
      <c r="D1890">
        <v>-0.51900000000000002</v>
      </c>
      <c r="E1890">
        <v>2.49038</v>
      </c>
      <c r="F1890">
        <v>2.4325999999999999</v>
      </c>
      <c r="G1890">
        <v>-0.51700000000000002</v>
      </c>
      <c r="H1890">
        <v>2.6151299999999997</v>
      </c>
      <c r="I1890">
        <v>2.4942000000000002</v>
      </c>
      <c r="J1890">
        <v>-0.58499999999999996</v>
      </c>
      <c r="K1890">
        <v>2.6857500000000001</v>
      </c>
      <c r="L1890">
        <v>2.5362999999999998</v>
      </c>
      <c r="M1890">
        <v>-0.52900000000000003</v>
      </c>
      <c r="N1890">
        <v>2.8648799999999999</v>
      </c>
      <c r="O1890">
        <v>2.5141</v>
      </c>
      <c r="P1890">
        <v>-0.51900000000000002</v>
      </c>
      <c r="Q1890">
        <v>0.374</v>
      </c>
      <c r="R1890">
        <v>-0.26700000000000002</v>
      </c>
      <c r="S1890">
        <v>2.4943</v>
      </c>
      <c r="T1890">
        <v>-0.47099999999999997</v>
      </c>
      <c r="U1890">
        <v>2.5122</v>
      </c>
      <c r="V1890">
        <v>-0.27700000000000002</v>
      </c>
      <c r="W1890">
        <v>2.6204999999999998</v>
      </c>
      <c r="X1890">
        <v>-0.13</v>
      </c>
      <c r="Y1890">
        <v>2.7149999999999999</v>
      </c>
      <c r="Z1890">
        <v>0.183</v>
      </c>
      <c r="AA1890">
        <v>3.0802</v>
      </c>
      <c r="AB1890">
        <v>0.80800000000000005</v>
      </c>
    </row>
    <row r="1891" spans="1:28">
      <c r="A1891" s="2">
        <v>43525</v>
      </c>
      <c r="B1891">
        <v>2.5</v>
      </c>
      <c r="C1891">
        <v>2.4177</v>
      </c>
      <c r="D1891">
        <v>-0.45100000000000001</v>
      </c>
      <c r="E1891">
        <v>2.4818799999999999</v>
      </c>
      <c r="F1891">
        <v>2.4295999999999998</v>
      </c>
      <c r="G1891">
        <v>-0.504</v>
      </c>
      <c r="H1891">
        <v>2.5985</v>
      </c>
      <c r="I1891">
        <v>2.5015000000000001</v>
      </c>
      <c r="J1891">
        <v>-0.59</v>
      </c>
      <c r="K1891">
        <v>2.6821299999999999</v>
      </c>
      <c r="L1891">
        <v>2.5438000000000001</v>
      </c>
      <c r="M1891">
        <v>-0.52300000000000002</v>
      </c>
      <c r="N1891">
        <v>2.879</v>
      </c>
      <c r="O1891">
        <v>2.5526</v>
      </c>
      <c r="P1891">
        <v>-0.50800000000000001</v>
      </c>
      <c r="Q1891">
        <v>0.35</v>
      </c>
      <c r="R1891">
        <v>-0.26</v>
      </c>
      <c r="S1891">
        <v>2.5329000000000002</v>
      </c>
      <c r="T1891">
        <v>-0.46400000000000002</v>
      </c>
      <c r="U1891">
        <v>2.5562</v>
      </c>
      <c r="V1891">
        <v>-0.27400000000000002</v>
      </c>
      <c r="W1891">
        <v>2.6602000000000001</v>
      </c>
      <c r="X1891">
        <v>-0.128</v>
      </c>
      <c r="Y1891">
        <v>2.7530999999999999</v>
      </c>
      <c r="Z1891">
        <v>0.183</v>
      </c>
      <c r="AA1891">
        <v>3.1225999999999998</v>
      </c>
      <c r="AB1891">
        <v>0.81499999999999995</v>
      </c>
    </row>
    <row r="1892" spans="1:28">
      <c r="A1892" s="2">
        <v>43528</v>
      </c>
      <c r="B1892">
        <v>2.5</v>
      </c>
      <c r="C1892">
        <v>2.4252000000000002</v>
      </c>
      <c r="D1892">
        <v>-0.499</v>
      </c>
      <c r="E1892">
        <v>2.4830000000000001</v>
      </c>
      <c r="F1892">
        <v>2.4243000000000001</v>
      </c>
      <c r="G1892">
        <v>-0.51100000000000001</v>
      </c>
      <c r="H1892">
        <v>2.6076299999999999</v>
      </c>
      <c r="I1892">
        <v>2.4961000000000002</v>
      </c>
      <c r="J1892">
        <v>-0.57799999999999996</v>
      </c>
      <c r="K1892">
        <v>2.6826300000000001</v>
      </c>
      <c r="L1892">
        <v>2.5278999999999998</v>
      </c>
      <c r="M1892">
        <v>-0.53200000000000003</v>
      </c>
      <c r="N1892">
        <v>2.8832499999999999</v>
      </c>
      <c r="O1892">
        <v>2.5404999999999998</v>
      </c>
      <c r="P1892">
        <v>-0.51</v>
      </c>
      <c r="Q1892">
        <v>0.33400000000000002</v>
      </c>
      <c r="R1892">
        <v>-0.26500000000000001</v>
      </c>
      <c r="S1892">
        <v>2.5163000000000002</v>
      </c>
      <c r="T1892">
        <v>-0.47399999999999998</v>
      </c>
      <c r="U1892">
        <v>2.5276000000000001</v>
      </c>
      <c r="V1892">
        <v>-0.28899999999999998</v>
      </c>
      <c r="W1892">
        <v>2.6280000000000001</v>
      </c>
      <c r="X1892">
        <v>-0.14799999999999999</v>
      </c>
      <c r="Y1892">
        <v>2.7223000000000002</v>
      </c>
      <c r="Z1892">
        <v>0.158</v>
      </c>
      <c r="AA1892">
        <v>3.0891000000000002</v>
      </c>
      <c r="AB1892">
        <v>0.79700000000000004</v>
      </c>
    </row>
    <row r="1893" spans="1:28">
      <c r="A1893" s="2">
        <v>43529</v>
      </c>
      <c r="B1893">
        <v>2.5</v>
      </c>
      <c r="C1893">
        <v>2.4173999999999998</v>
      </c>
      <c r="D1893">
        <v>-0.52100000000000002</v>
      </c>
      <c r="E1893">
        <v>2.48088</v>
      </c>
      <c r="F1893">
        <v>2.4329999999999998</v>
      </c>
      <c r="G1893">
        <v>-0.52300000000000002</v>
      </c>
      <c r="H1893">
        <v>2.60663</v>
      </c>
      <c r="I1893">
        <v>2.5247000000000002</v>
      </c>
      <c r="J1893">
        <v>-0.58199999999999996</v>
      </c>
      <c r="K1893">
        <v>2.6847500000000002</v>
      </c>
      <c r="L1893">
        <v>2.5329999999999999</v>
      </c>
      <c r="M1893">
        <v>-0.53100000000000003</v>
      </c>
      <c r="N1893">
        <v>2.8836300000000001</v>
      </c>
      <c r="O1893">
        <v>2.5446</v>
      </c>
      <c r="P1893">
        <v>-0.503</v>
      </c>
      <c r="Q1893">
        <v>0.311</v>
      </c>
      <c r="R1893">
        <v>-0.27500000000000002</v>
      </c>
      <c r="S1893">
        <v>2.5246</v>
      </c>
      <c r="T1893">
        <v>-0.47</v>
      </c>
      <c r="U1893">
        <v>2.5276999999999998</v>
      </c>
      <c r="V1893">
        <v>-0.27900000000000003</v>
      </c>
      <c r="W1893">
        <v>2.6255999999999999</v>
      </c>
      <c r="X1893">
        <v>-0.13900000000000001</v>
      </c>
      <c r="Y1893">
        <v>2.7168999999999999</v>
      </c>
      <c r="Z1893">
        <v>0.16800000000000001</v>
      </c>
      <c r="AA1893">
        <v>3.081</v>
      </c>
      <c r="AB1893">
        <v>0.80400000000000005</v>
      </c>
    </row>
    <row r="1894" spans="1:28">
      <c r="A1894" s="2">
        <v>43530</v>
      </c>
      <c r="B1894">
        <v>2.5</v>
      </c>
      <c r="C1894">
        <v>2.4121000000000001</v>
      </c>
      <c r="D1894">
        <v>-0.46100000000000002</v>
      </c>
      <c r="E1894">
        <v>2.4917500000000001</v>
      </c>
      <c r="F1894">
        <v>2.4508000000000001</v>
      </c>
      <c r="G1894">
        <v>-0.54200000000000004</v>
      </c>
      <c r="H1894">
        <v>2.5945</v>
      </c>
      <c r="I1894">
        <v>2.5221</v>
      </c>
      <c r="J1894">
        <v>-0.57399999999999995</v>
      </c>
      <c r="K1894">
        <v>2.6881300000000001</v>
      </c>
      <c r="L1894">
        <v>2.5301999999999998</v>
      </c>
      <c r="M1894">
        <v>-0.53300000000000003</v>
      </c>
      <c r="N1894">
        <v>2.8863799999999999</v>
      </c>
      <c r="O1894">
        <v>2.5160999999999998</v>
      </c>
      <c r="P1894">
        <v>-0.51700000000000002</v>
      </c>
      <c r="Q1894">
        <v>0.20399999999999999</v>
      </c>
      <c r="R1894">
        <v>-0.29699999999999999</v>
      </c>
      <c r="S1894">
        <v>2.4942000000000002</v>
      </c>
      <c r="T1894">
        <v>-0.49299999999999999</v>
      </c>
      <c r="U1894">
        <v>2.4990999999999999</v>
      </c>
      <c r="V1894">
        <v>-0.313</v>
      </c>
      <c r="W1894">
        <v>2.5935000000000001</v>
      </c>
      <c r="X1894">
        <v>-0.17699999999999999</v>
      </c>
      <c r="Y1894">
        <v>2.6934</v>
      </c>
      <c r="Z1894">
        <v>0.128</v>
      </c>
      <c r="AA1894">
        <v>3.0705</v>
      </c>
      <c r="AB1894">
        <v>0.78100000000000003</v>
      </c>
    </row>
    <row r="1895" spans="1:28">
      <c r="A1895" s="2">
        <v>43531</v>
      </c>
      <c r="B1895">
        <v>2.5</v>
      </c>
      <c r="C1895">
        <v>2.4068999999999998</v>
      </c>
      <c r="D1895">
        <v>-0.503</v>
      </c>
      <c r="E1895">
        <v>2.49275</v>
      </c>
      <c r="F1895">
        <v>2.4455</v>
      </c>
      <c r="G1895">
        <v>-0.53400000000000003</v>
      </c>
      <c r="H1895">
        <v>2.6006299999999998</v>
      </c>
      <c r="I1895">
        <v>2.5167000000000002</v>
      </c>
      <c r="J1895">
        <v>-0.57399999999999995</v>
      </c>
      <c r="K1895">
        <v>2.68275</v>
      </c>
      <c r="L1895">
        <v>2.5196000000000001</v>
      </c>
      <c r="M1895">
        <v>-0.54800000000000004</v>
      </c>
      <c r="N1895">
        <v>2.8761299999999999</v>
      </c>
      <c r="O1895">
        <v>2.4733999999999998</v>
      </c>
      <c r="P1895">
        <v>-0.54700000000000004</v>
      </c>
      <c r="Q1895">
        <v>8.2000000000000003E-2</v>
      </c>
      <c r="R1895">
        <v>-0.32500000000000001</v>
      </c>
      <c r="S1895">
        <v>2.4443999999999999</v>
      </c>
      <c r="T1895">
        <v>-0.52900000000000003</v>
      </c>
      <c r="U1895">
        <v>2.4403000000000001</v>
      </c>
      <c r="V1895">
        <v>-0.36799999999999999</v>
      </c>
      <c r="W1895">
        <v>2.5367999999999999</v>
      </c>
      <c r="X1895">
        <v>-0.23400000000000001</v>
      </c>
      <c r="Y1895">
        <v>2.6393</v>
      </c>
      <c r="Z1895">
        <v>6.7000000000000004E-2</v>
      </c>
      <c r="AA1895">
        <v>3.0262000000000002</v>
      </c>
      <c r="AB1895">
        <v>0.73</v>
      </c>
    </row>
    <row r="1896" spans="1:28">
      <c r="A1896" s="2">
        <v>43532</v>
      </c>
      <c r="B1896">
        <v>2.5</v>
      </c>
      <c r="C1896">
        <v>2.4201999999999999</v>
      </c>
      <c r="D1896">
        <v>-0.42299999999999999</v>
      </c>
      <c r="E1896">
        <v>2.4914999999999998</v>
      </c>
      <c r="F1896">
        <v>2.4398</v>
      </c>
      <c r="G1896">
        <v>-0.52500000000000002</v>
      </c>
      <c r="H1896">
        <v>2.5966300000000002</v>
      </c>
      <c r="I1896">
        <v>2.5110000000000001</v>
      </c>
      <c r="J1896">
        <v>-0.56799999999999995</v>
      </c>
      <c r="K1896">
        <v>2.6790000000000003</v>
      </c>
      <c r="L1896">
        <v>2.5192000000000001</v>
      </c>
      <c r="M1896">
        <v>-0.53600000000000003</v>
      </c>
      <c r="N1896">
        <v>2.8636300000000001</v>
      </c>
      <c r="O1896">
        <v>2.4609999999999999</v>
      </c>
      <c r="P1896">
        <v>-0.53300000000000003</v>
      </c>
      <c r="Q1896">
        <v>0.14299999999999999</v>
      </c>
      <c r="R1896">
        <v>-0.316</v>
      </c>
      <c r="S1896">
        <v>2.4359000000000002</v>
      </c>
      <c r="T1896">
        <v>-0.51400000000000001</v>
      </c>
      <c r="U1896">
        <v>2.4302999999999999</v>
      </c>
      <c r="V1896">
        <v>-0.34899999999999998</v>
      </c>
      <c r="W1896">
        <v>2.5196000000000001</v>
      </c>
      <c r="X1896">
        <v>-0.223</v>
      </c>
      <c r="Y1896">
        <v>2.6284999999999998</v>
      </c>
      <c r="Z1896">
        <v>6.9000000000000006E-2</v>
      </c>
      <c r="AA1896">
        <v>3.0118999999999998</v>
      </c>
      <c r="AB1896">
        <v>0.71299999999999997</v>
      </c>
    </row>
    <row r="1897" spans="1:28">
      <c r="A1897" s="2">
        <v>43535</v>
      </c>
      <c r="B1897">
        <v>2.5</v>
      </c>
      <c r="C1897">
        <v>2.4302999999999999</v>
      </c>
      <c r="D1897">
        <v>-0.503</v>
      </c>
      <c r="E1897">
        <v>2.4988799999999998</v>
      </c>
      <c r="F1897">
        <v>2.4268999999999998</v>
      </c>
      <c r="G1897">
        <v>-0.51500000000000001</v>
      </c>
      <c r="H1897">
        <v>2.60825</v>
      </c>
      <c r="I1897">
        <v>2.516</v>
      </c>
      <c r="J1897">
        <v>-0.56599999999999995</v>
      </c>
      <c r="K1897">
        <v>2.6792500000000001</v>
      </c>
      <c r="L1897">
        <v>2.5243000000000002</v>
      </c>
      <c r="M1897">
        <v>-0.54</v>
      </c>
      <c r="N1897">
        <v>2.8689999999999998</v>
      </c>
      <c r="O1897">
        <v>2.4752000000000001</v>
      </c>
      <c r="P1897">
        <v>-0.53800000000000003</v>
      </c>
      <c r="Q1897">
        <v>0.216</v>
      </c>
      <c r="R1897">
        <v>-0.312</v>
      </c>
      <c r="S1897">
        <v>2.4497</v>
      </c>
      <c r="T1897">
        <v>-0.52</v>
      </c>
      <c r="U1897">
        <v>2.4420999999999999</v>
      </c>
      <c r="V1897">
        <v>-0.35599999999999998</v>
      </c>
      <c r="W1897">
        <v>2.5293999999999999</v>
      </c>
      <c r="X1897">
        <v>-0.22700000000000001</v>
      </c>
      <c r="Y1897">
        <v>2.6393</v>
      </c>
      <c r="Z1897">
        <v>6.9000000000000006E-2</v>
      </c>
      <c r="AA1897">
        <v>3.0270000000000001</v>
      </c>
      <c r="AB1897">
        <v>0.72899999999999998</v>
      </c>
    </row>
    <row r="1898" spans="1:28">
      <c r="A1898" s="2">
        <v>43536</v>
      </c>
      <c r="B1898">
        <v>2.5</v>
      </c>
      <c r="C1898">
        <v>2.4173999999999998</v>
      </c>
      <c r="D1898">
        <v>-0.47199999999999998</v>
      </c>
      <c r="E1898">
        <v>2.4886300000000001</v>
      </c>
      <c r="F1898">
        <v>2.4407000000000001</v>
      </c>
      <c r="G1898">
        <v>-0.52800000000000002</v>
      </c>
      <c r="H1898">
        <v>2.5932500000000003</v>
      </c>
      <c r="I1898">
        <v>2.4971000000000001</v>
      </c>
      <c r="J1898">
        <v>-0.56399999999999995</v>
      </c>
      <c r="K1898">
        <v>2.6821299999999999</v>
      </c>
      <c r="L1898">
        <v>2.5137</v>
      </c>
      <c r="M1898">
        <v>-0.53600000000000003</v>
      </c>
      <c r="N1898">
        <v>2.8685</v>
      </c>
      <c r="O1898">
        <v>2.4506000000000001</v>
      </c>
      <c r="P1898">
        <v>-0.54400000000000004</v>
      </c>
      <c r="Q1898">
        <v>0.219</v>
      </c>
      <c r="R1898">
        <v>-0.29899999999999999</v>
      </c>
      <c r="S1898">
        <v>2.4076</v>
      </c>
      <c r="T1898">
        <v>-0.52700000000000002</v>
      </c>
      <c r="U1898">
        <v>2.4085000000000001</v>
      </c>
      <c r="V1898">
        <v>-0.36399999999999999</v>
      </c>
      <c r="W1898">
        <v>2.4975000000000001</v>
      </c>
      <c r="X1898">
        <v>-0.23799999999999999</v>
      </c>
      <c r="Y1898">
        <v>2.6015000000000001</v>
      </c>
      <c r="Z1898">
        <v>5.5E-2</v>
      </c>
      <c r="AA1898">
        <v>2.9912000000000001</v>
      </c>
      <c r="AB1898">
        <v>0.71699999999999997</v>
      </c>
    </row>
    <row r="1899" spans="1:28">
      <c r="A1899" s="2">
        <v>43537</v>
      </c>
      <c r="B1899">
        <v>2.5</v>
      </c>
      <c r="C1899">
        <v>2.4121000000000001</v>
      </c>
      <c r="D1899">
        <v>-0.51200000000000001</v>
      </c>
      <c r="E1899">
        <v>2.4886300000000001</v>
      </c>
      <c r="F1899">
        <v>2.4354</v>
      </c>
      <c r="G1899">
        <v>-0.53900000000000003</v>
      </c>
      <c r="H1899">
        <v>2.5932500000000003</v>
      </c>
      <c r="I1899">
        <v>2.5074000000000001</v>
      </c>
      <c r="J1899">
        <v>-0.56399999999999995</v>
      </c>
      <c r="K1899">
        <v>2.6821299999999999</v>
      </c>
      <c r="L1899">
        <v>2.5162</v>
      </c>
      <c r="M1899">
        <v>-0.55700000000000005</v>
      </c>
      <c r="N1899">
        <v>2.8685</v>
      </c>
      <c r="O1899">
        <v>2.4607000000000001</v>
      </c>
      <c r="P1899">
        <v>-0.54700000000000004</v>
      </c>
      <c r="Q1899">
        <v>0.23699999999999999</v>
      </c>
      <c r="R1899">
        <v>-0.28899999999999998</v>
      </c>
      <c r="S1899">
        <v>2.4211999999999998</v>
      </c>
      <c r="T1899">
        <v>-0.52400000000000002</v>
      </c>
      <c r="U1899">
        <v>2.4253</v>
      </c>
      <c r="V1899">
        <v>-0.35499999999999998</v>
      </c>
      <c r="W1899">
        <v>2.5146999999999999</v>
      </c>
      <c r="X1899">
        <v>-0.22600000000000001</v>
      </c>
      <c r="Y1899">
        <v>2.6158999999999999</v>
      </c>
      <c r="Z1899">
        <v>6.8000000000000005E-2</v>
      </c>
      <c r="AA1899">
        <v>3.0038999999999998</v>
      </c>
      <c r="AB1899">
        <v>0.73599999999999999</v>
      </c>
    </row>
  </sheetData>
  <conditionalFormatting sqref="B10:B14 D10:P14 S10:AB14">
    <cfRule type="cellIs" dxfId="17" priority="7" operator="lessThan">
      <formula>0</formula>
    </cfRule>
    <cfRule type="cellIs" dxfId="16" priority="8" operator="greaterThan">
      <formula>0</formula>
    </cfRule>
  </conditionalFormatting>
  <conditionalFormatting sqref="C10:C14">
    <cfRule type="cellIs" dxfId="15" priority="5" operator="lessThan">
      <formula>0</formula>
    </cfRule>
    <cfRule type="cellIs" dxfId="14" priority="6" operator="greaterThan">
      <formula>0</formula>
    </cfRule>
  </conditionalFormatting>
  <conditionalFormatting sqref="Q10:Q14">
    <cfRule type="cellIs" dxfId="13" priority="3" operator="lessThan">
      <formula>0</formula>
    </cfRule>
    <cfRule type="cellIs" dxfId="12" priority="4" operator="greaterThan">
      <formula>0</formula>
    </cfRule>
  </conditionalFormatting>
  <conditionalFormatting sqref="R10:R14">
    <cfRule type="cellIs" dxfId="11" priority="1" operator="lessThan">
      <formula>0</formula>
    </cfRule>
    <cfRule type="cellIs" dxfId="10" priority="2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I25"/>
  <sheetViews>
    <sheetView workbookViewId="0"/>
  </sheetViews>
  <sheetFormatPr baseColWidth="10" defaultRowHeight="15"/>
  <cols>
    <col min="1" max="1" width="3.140625" customWidth="1"/>
    <col min="2" max="2" width="13.5703125" customWidth="1"/>
    <col min="3" max="3" width="13.85546875" customWidth="1"/>
    <col min="4" max="4" width="2.85546875" customWidth="1"/>
    <col min="5" max="5" width="13.5703125" customWidth="1"/>
    <col min="6" max="6" width="13.85546875" customWidth="1"/>
    <col min="7" max="7" width="2.85546875" customWidth="1"/>
    <col min="8" max="8" width="13.5703125" customWidth="1"/>
    <col min="9" max="9" width="13.85546875" customWidth="1"/>
  </cols>
  <sheetData>
    <row r="1" spans="1:9">
      <c r="B1" s="134" t="e">
        <f>+#REF!</f>
        <v>#REF!</v>
      </c>
      <c r="C1" s="135"/>
      <c r="D1" s="135"/>
      <c r="E1" s="135"/>
      <c r="F1" s="135"/>
      <c r="G1" s="135"/>
      <c r="H1" s="135"/>
      <c r="I1" s="136"/>
    </row>
    <row r="2" spans="1:9" ht="15.75" thickBot="1">
      <c r="B2" s="62" t="s">
        <v>238</v>
      </c>
      <c r="C2" s="137" t="s">
        <v>204</v>
      </c>
      <c r="D2" s="137"/>
      <c r="E2" s="63" t="s">
        <v>239</v>
      </c>
      <c r="F2" s="137" t="s">
        <v>240</v>
      </c>
      <c r="G2" s="137"/>
      <c r="H2" s="137" t="s">
        <v>241</v>
      </c>
      <c r="I2" s="138"/>
    </row>
    <row r="3" spans="1:9">
      <c r="B3" s="64" t="s">
        <v>242</v>
      </c>
      <c r="C3" s="131" t="e">
        <f>+#REF!</f>
        <v>#REF!</v>
      </c>
      <c r="D3" s="131"/>
      <c r="E3" s="73" t="e">
        <f>+#REF!</f>
        <v>#REF!</v>
      </c>
      <c r="F3" s="128" t="e">
        <f>+#REF!</f>
        <v>#REF!</v>
      </c>
      <c r="G3" s="128"/>
      <c r="H3" s="129" t="s">
        <v>243</v>
      </c>
      <c r="I3" s="130"/>
    </row>
    <row r="4" spans="1:9">
      <c r="B4" s="64" t="s">
        <v>48</v>
      </c>
      <c r="C4" s="131" t="e">
        <f>+#REF!</f>
        <v>#REF!</v>
      </c>
      <c r="D4" s="131"/>
      <c r="E4" s="65" t="e">
        <f>+#REF!</f>
        <v>#REF!</v>
      </c>
      <c r="F4" s="128" t="e">
        <f>+#REF!</f>
        <v>#REF!</v>
      </c>
      <c r="G4" s="128"/>
      <c r="H4" s="129" t="s">
        <v>244</v>
      </c>
      <c r="I4" s="130"/>
    </row>
    <row r="5" spans="1:9">
      <c r="B5" s="64" t="s">
        <v>245</v>
      </c>
      <c r="C5" s="132" t="e">
        <f>+#REF!/100</f>
        <v>#REF!</v>
      </c>
      <c r="D5" s="132"/>
      <c r="E5" s="74" t="e">
        <f>+#REF!</f>
        <v>#REF!</v>
      </c>
      <c r="F5" s="133" t="e">
        <f>+#REF!</f>
        <v>#REF!</v>
      </c>
      <c r="G5" s="133"/>
      <c r="H5" s="129" t="s">
        <v>246</v>
      </c>
      <c r="I5" s="130"/>
    </row>
    <row r="6" spans="1:9">
      <c r="B6" s="64" t="s">
        <v>114</v>
      </c>
      <c r="C6" s="127" t="e">
        <f>+#REF!</f>
        <v>#REF!</v>
      </c>
      <c r="D6" s="127"/>
      <c r="E6" s="65" t="e">
        <f>+#REF!</f>
        <v>#REF!</v>
      </c>
      <c r="F6" s="128">
        <v>9.5109914759982095E-2</v>
      </c>
      <c r="G6" s="128"/>
      <c r="H6" s="129" t="s">
        <v>247</v>
      </c>
      <c r="I6" s="130"/>
    </row>
    <row r="7" spans="1:9">
      <c r="B7" s="64" t="s">
        <v>248</v>
      </c>
      <c r="C7" s="127" t="e">
        <f>+#REF!</f>
        <v>#REF!</v>
      </c>
      <c r="D7" s="127"/>
      <c r="E7" s="65" t="e">
        <f>+#REF!</f>
        <v>#REF!</v>
      </c>
      <c r="F7" s="128" t="e">
        <f>+#REF!</f>
        <v>#REF!</v>
      </c>
      <c r="G7" s="128"/>
      <c r="H7" s="129" t="s">
        <v>249</v>
      </c>
      <c r="I7" s="130"/>
    </row>
    <row r="8" spans="1:9" ht="15.75" thickBot="1">
      <c r="B8" s="66" t="s">
        <v>250</v>
      </c>
      <c r="C8" s="123" t="e">
        <f>+#REF!</f>
        <v>#REF!</v>
      </c>
      <c r="D8" s="123"/>
      <c r="E8" s="67" t="e">
        <f>+#REF!</f>
        <v>#REF!</v>
      </c>
      <c r="F8" s="124" t="e">
        <f>+#REF!</f>
        <v>#REF!</v>
      </c>
      <c r="G8" s="124"/>
      <c r="H8" s="125" t="s">
        <v>249</v>
      </c>
      <c r="I8" s="126"/>
    </row>
    <row r="10" spans="1:9" ht="15.75">
      <c r="B10" s="68" t="s">
        <v>251</v>
      </c>
      <c r="C10" s="68"/>
      <c r="E10" s="69" t="s">
        <v>252</v>
      </c>
      <c r="F10" s="69"/>
      <c r="H10" s="70" t="s">
        <v>253</v>
      </c>
      <c r="I10" s="70"/>
    </row>
    <row r="11" spans="1:9" ht="15.75">
      <c r="B11" s="68"/>
      <c r="C11" s="68"/>
      <c r="E11" s="69"/>
      <c r="F11" s="69"/>
      <c r="H11" s="70"/>
      <c r="I11" s="70"/>
    </row>
    <row r="12" spans="1:9">
      <c r="A12">
        <v>1</v>
      </c>
      <c r="B12" s="17" t="e">
        <f>+VLOOKUP(C12,#REF!,3,0)</f>
        <v>#REF!</v>
      </c>
      <c r="C12" t="e">
        <f>+#REF!</f>
        <v>#REF!</v>
      </c>
      <c r="E12" s="17" t="e">
        <f>+VLOOKUP(F12,#REF!,3,0)</f>
        <v>#REF!</v>
      </c>
      <c r="F12" t="e">
        <f>+#REF!</f>
        <v>#REF!</v>
      </c>
      <c r="H12" t="e">
        <f>+VLOOKUP(I12,#REF!,3,0)</f>
        <v>#REF!</v>
      </c>
      <c r="I12" t="e">
        <f>+#REF!</f>
        <v>#REF!</v>
      </c>
    </row>
    <row r="13" spans="1:9">
      <c r="A13">
        <v>2</v>
      </c>
      <c r="B13" s="17" t="e">
        <f>+VLOOKUP(C13,#REF!,3,0)</f>
        <v>#REF!</v>
      </c>
      <c r="C13" t="e">
        <f>+#REF!</f>
        <v>#REF!</v>
      </c>
      <c r="E13" s="17" t="e">
        <f>+VLOOKUP(F13,#REF!,3,0)</f>
        <v>#REF!</v>
      </c>
      <c r="F13" t="e">
        <f>+#REF!</f>
        <v>#REF!</v>
      </c>
      <c r="H13" t="e">
        <f>+VLOOKUP(I13,#REF!,3,0)</f>
        <v>#REF!</v>
      </c>
      <c r="I13" t="e">
        <f>+#REF!</f>
        <v>#REF!</v>
      </c>
    </row>
    <row r="14" spans="1:9">
      <c r="A14">
        <v>3</v>
      </c>
      <c r="B14" s="17" t="e">
        <f>+VLOOKUP(C14,#REF!,3,0)</f>
        <v>#REF!</v>
      </c>
      <c r="C14" t="e">
        <f>+#REF!</f>
        <v>#REF!</v>
      </c>
      <c r="E14" s="17" t="e">
        <f>+VLOOKUP(F14,#REF!,3,0)</f>
        <v>#REF!</v>
      </c>
      <c r="F14" t="e">
        <f>+#REF!</f>
        <v>#REF!</v>
      </c>
      <c r="H14" t="e">
        <f>+VLOOKUP(I14,#REF!,3,0)</f>
        <v>#REF!</v>
      </c>
      <c r="I14" t="e">
        <f>+#REF!</f>
        <v>#REF!</v>
      </c>
    </row>
    <row r="15" spans="1:9">
      <c r="A15">
        <v>4</v>
      </c>
      <c r="B15" s="17" t="e">
        <f>+VLOOKUP(C15,#REF!,3,0)</f>
        <v>#REF!</v>
      </c>
      <c r="C15" t="e">
        <f>+#REF!</f>
        <v>#REF!</v>
      </c>
      <c r="E15" s="17" t="e">
        <f>+VLOOKUP(F15,#REF!,3,0)</f>
        <v>#REF!</v>
      </c>
      <c r="F15" t="e">
        <f>+#REF!</f>
        <v>#REF!</v>
      </c>
      <c r="H15" t="e">
        <f>+VLOOKUP(I15,#REF!,3,0)</f>
        <v>#REF!</v>
      </c>
      <c r="I15" t="e">
        <f>+#REF!</f>
        <v>#REF!</v>
      </c>
    </row>
    <row r="16" spans="1:9">
      <c r="A16">
        <v>5</v>
      </c>
      <c r="B16" s="17" t="e">
        <f>+VLOOKUP(C16,#REF!,3,0)</f>
        <v>#REF!</v>
      </c>
      <c r="C16" t="e">
        <f>+#REF!</f>
        <v>#REF!</v>
      </c>
      <c r="E16" s="17" t="e">
        <f>+VLOOKUP(F16,#REF!,3,0)</f>
        <v>#REF!</v>
      </c>
      <c r="F16" t="e">
        <f>+#REF!</f>
        <v>#REF!</v>
      </c>
      <c r="H16" t="e">
        <f>+VLOOKUP(I16,#REF!,3,0)</f>
        <v>#REF!</v>
      </c>
      <c r="I16" t="e">
        <f>+#REF!</f>
        <v>#REF!</v>
      </c>
    </row>
    <row r="17" spans="1:9">
      <c r="A17">
        <v>6</v>
      </c>
      <c r="B17" s="17" t="e">
        <f>+VLOOKUP(C17,#REF!,3,0)</f>
        <v>#REF!</v>
      </c>
      <c r="C17" t="e">
        <f>+#REF!</f>
        <v>#REF!</v>
      </c>
      <c r="E17" s="17" t="e">
        <f>+VLOOKUP(F17,#REF!,3,0)</f>
        <v>#REF!</v>
      </c>
      <c r="F17" t="e">
        <f>+#REF!</f>
        <v>#REF!</v>
      </c>
      <c r="H17" t="e">
        <f>+VLOOKUP(I17,#REF!,3,0)</f>
        <v>#REF!</v>
      </c>
      <c r="I17" t="e">
        <f>+#REF!</f>
        <v>#REF!</v>
      </c>
    </row>
    <row r="18" spans="1:9">
      <c r="A18">
        <v>7</v>
      </c>
      <c r="B18" s="17" t="e">
        <f>+VLOOKUP(C18,#REF!,3,0)</f>
        <v>#REF!</v>
      </c>
      <c r="C18" t="e">
        <f>+#REF!</f>
        <v>#REF!</v>
      </c>
      <c r="E18" s="17" t="e">
        <f>+VLOOKUP(F18,#REF!,3,0)</f>
        <v>#REF!</v>
      </c>
      <c r="F18" t="e">
        <f>+#REF!</f>
        <v>#REF!</v>
      </c>
      <c r="H18" t="e">
        <f>+VLOOKUP(I18,#REF!,3,0)</f>
        <v>#REF!</v>
      </c>
      <c r="I18" t="e">
        <f>+#REF!</f>
        <v>#REF!</v>
      </c>
    </row>
    <row r="19" spans="1:9">
      <c r="A19">
        <v>8</v>
      </c>
      <c r="B19" s="17" t="e">
        <f>+VLOOKUP(C19,#REF!,3,0)</f>
        <v>#REF!</v>
      </c>
      <c r="C19" t="e">
        <f>+#REF!</f>
        <v>#REF!</v>
      </c>
      <c r="E19" s="17" t="e">
        <f>+VLOOKUP(F19,#REF!,3,0)</f>
        <v>#REF!</v>
      </c>
      <c r="F19" t="e">
        <f>+#REF!</f>
        <v>#REF!</v>
      </c>
      <c r="H19" t="e">
        <f>+VLOOKUP(I19,#REF!,3,0)</f>
        <v>#REF!</v>
      </c>
      <c r="I19" t="e">
        <f>+#REF!</f>
        <v>#REF!</v>
      </c>
    </row>
    <row r="20" spans="1:9">
      <c r="A20">
        <v>9</v>
      </c>
      <c r="B20" s="17" t="e">
        <f>+VLOOKUP(C20,#REF!,3,0)</f>
        <v>#REF!</v>
      </c>
      <c r="C20" t="e">
        <f>+#REF!</f>
        <v>#REF!</v>
      </c>
      <c r="E20" s="17" t="e">
        <f>+VLOOKUP(F20,#REF!,3,0)</f>
        <v>#REF!</v>
      </c>
      <c r="F20" t="e">
        <f>+#REF!</f>
        <v>#REF!</v>
      </c>
      <c r="H20" t="e">
        <f>+VLOOKUP(I20,#REF!,3,0)</f>
        <v>#REF!</v>
      </c>
      <c r="I20" t="e">
        <f>+#REF!</f>
        <v>#REF!</v>
      </c>
    </row>
    <row r="21" spans="1:9">
      <c r="A21">
        <v>10</v>
      </c>
      <c r="B21" s="17" t="e">
        <f>+VLOOKUP(C21,#REF!,3,0)</f>
        <v>#REF!</v>
      </c>
      <c r="C21" t="e">
        <f>+#REF!</f>
        <v>#REF!</v>
      </c>
      <c r="E21" s="17" t="e">
        <f>+VLOOKUP(F21,#REF!,3,0)</f>
        <v>#REF!</v>
      </c>
      <c r="F21" t="e">
        <f>+#REF!</f>
        <v>#REF!</v>
      </c>
      <c r="H21" t="e">
        <f>+VLOOKUP(I21,#REF!,3,0)</f>
        <v>#REF!</v>
      </c>
      <c r="I21" t="e">
        <f>+#REF!</f>
        <v>#REF!</v>
      </c>
    </row>
    <row r="22" spans="1:9">
      <c r="A22">
        <v>11</v>
      </c>
      <c r="B22" s="17" t="e">
        <f>+VLOOKUP(C22,#REF!,3,0)</f>
        <v>#REF!</v>
      </c>
      <c r="C22" t="e">
        <f>+#REF!</f>
        <v>#REF!</v>
      </c>
      <c r="E22" s="17" t="e">
        <f>+VLOOKUP(F22,#REF!,3,0)</f>
        <v>#REF!</v>
      </c>
      <c r="F22" t="e">
        <f>+#REF!</f>
        <v>#REF!</v>
      </c>
      <c r="H22" t="e">
        <f>+VLOOKUP(I22,#REF!,3,0)</f>
        <v>#REF!</v>
      </c>
      <c r="I22" t="e">
        <f>+#REF!</f>
        <v>#REF!</v>
      </c>
    </row>
    <row r="23" spans="1:9">
      <c r="A23">
        <v>12</v>
      </c>
      <c r="B23" s="17" t="e">
        <f>+VLOOKUP(C23,#REF!,3,0)</f>
        <v>#REF!</v>
      </c>
      <c r="C23" t="e">
        <f>+#REF!</f>
        <v>#REF!</v>
      </c>
      <c r="E23" s="17" t="e">
        <f>+VLOOKUP(F23,#REF!,3,0)</f>
        <v>#REF!</v>
      </c>
      <c r="F23" t="e">
        <f>+#REF!</f>
        <v>#REF!</v>
      </c>
      <c r="H23" t="e">
        <f>+VLOOKUP(I23,#REF!,3,0)</f>
        <v>#REF!</v>
      </c>
      <c r="I23" t="e">
        <f>+#REF!</f>
        <v>#REF!</v>
      </c>
    </row>
    <row r="24" spans="1:9">
      <c r="A24">
        <v>13</v>
      </c>
      <c r="B24" s="17" t="e">
        <f>+VLOOKUP(C24,#REF!,3,0)</f>
        <v>#REF!</v>
      </c>
      <c r="C24" t="e">
        <f>+#REF!</f>
        <v>#REF!</v>
      </c>
      <c r="E24" s="17" t="e">
        <f>+VLOOKUP(F24,#REF!,3,0)</f>
        <v>#REF!</v>
      </c>
      <c r="F24" t="e">
        <f>+#REF!</f>
        <v>#REF!</v>
      </c>
      <c r="H24" t="e">
        <f>+VLOOKUP(I24,#REF!,3,0)</f>
        <v>#REF!</v>
      </c>
      <c r="I24" t="e">
        <f>+#REF!</f>
        <v>#REF!</v>
      </c>
    </row>
    <row r="25" spans="1:9">
      <c r="A25">
        <v>14</v>
      </c>
      <c r="B25" s="17" t="e">
        <f>+VLOOKUP(C25,#REF!,3,0)</f>
        <v>#REF!</v>
      </c>
      <c r="C25" t="e">
        <f>+#REF!</f>
        <v>#REF!</v>
      </c>
      <c r="E25" s="17" t="e">
        <f>+VLOOKUP(F25,#REF!,3,0)</f>
        <v>#REF!</v>
      </c>
      <c r="F25" t="e">
        <f>+#REF!</f>
        <v>#REF!</v>
      </c>
      <c r="H25" t="e">
        <f>+VLOOKUP(I25,#REF!,3,0)</f>
        <v>#REF!</v>
      </c>
      <c r="I25" t="e">
        <f>+#REF!</f>
        <v>#REF!</v>
      </c>
    </row>
  </sheetData>
  <mergeCells count="22">
    <mergeCell ref="B1:I1"/>
    <mergeCell ref="C2:D2"/>
    <mergeCell ref="F2:G2"/>
    <mergeCell ref="H2:I2"/>
    <mergeCell ref="C3:D3"/>
    <mergeCell ref="F3:G3"/>
    <mergeCell ref="H3:I3"/>
    <mergeCell ref="C4:D4"/>
    <mergeCell ref="F4:G4"/>
    <mergeCell ref="H4:I4"/>
    <mergeCell ref="C5:D5"/>
    <mergeCell ref="F5:G5"/>
    <mergeCell ref="H5:I5"/>
    <mergeCell ref="C8:D8"/>
    <mergeCell ref="F8:G8"/>
    <mergeCell ref="H8:I8"/>
    <mergeCell ref="C6:D6"/>
    <mergeCell ref="F6:G6"/>
    <mergeCell ref="H6:I6"/>
    <mergeCell ref="C7:D7"/>
    <mergeCell ref="F7:G7"/>
    <mergeCell ref="H7:I7"/>
  </mergeCells>
  <conditionalFormatting sqref="E3:E4 E8">
    <cfRule type="cellIs" dxfId="9" priority="11" operator="greaterThan">
      <formula>0</formula>
    </cfRule>
  </conditionalFormatting>
  <conditionalFormatting sqref="F3:G4 F8:G8">
    <cfRule type="cellIs" dxfId="8" priority="10" operator="greaterThan">
      <formula>0</formula>
    </cfRule>
  </conditionalFormatting>
  <conditionalFormatting sqref="E5">
    <cfRule type="cellIs" dxfId="7" priority="9" operator="greaterThan">
      <formula>0</formula>
    </cfRule>
  </conditionalFormatting>
  <conditionalFormatting sqref="F5:G5">
    <cfRule type="cellIs" dxfId="6" priority="8" operator="greaterThan">
      <formula>0</formula>
    </cfRule>
  </conditionalFormatting>
  <conditionalFormatting sqref="E6">
    <cfRule type="cellIs" dxfId="5" priority="7" operator="greaterThan">
      <formula>0</formula>
    </cfRule>
  </conditionalFormatting>
  <conditionalFormatting sqref="F6:G6">
    <cfRule type="cellIs" dxfId="4" priority="6" operator="greaterThan">
      <formula>0</formula>
    </cfRule>
  </conditionalFormatting>
  <conditionalFormatting sqref="E7">
    <cfRule type="cellIs" dxfId="3" priority="5" operator="greaterThan">
      <formula>0</formula>
    </cfRule>
  </conditionalFormatting>
  <conditionalFormatting sqref="F7:G7">
    <cfRule type="cellIs" dxfId="2" priority="4" operator="greaterThan">
      <formula>0</formula>
    </cfRule>
  </conditionalFormatting>
  <conditionalFormatting sqref="E12:E2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{9DA8018A-9BF4-44A3-A440-C17886C7A9A3}</x14:id>
        </ext>
      </extLst>
    </cfRule>
  </conditionalFormatting>
  <conditionalFormatting sqref="H12:H2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{9245744B-6FB0-4EB1-8FD1-023420811CE2}</x14:id>
        </ext>
      </extLst>
    </cfRule>
  </conditionalFormatting>
  <conditionalFormatting sqref="B12:B2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{33058B16-1522-4983-B343-7417F4FA5C51}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A8018A-9BF4-44A3-A440-C17886C7A9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E12:E25</xm:sqref>
        </x14:conditionalFormatting>
        <x14:conditionalFormatting xmlns:xm="http://schemas.microsoft.com/office/excel/2006/main">
          <x14:cfRule type="dataBar" id="{9245744B-6FB0-4EB1-8FD1-023420811C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H12:H25</xm:sqref>
        </x14:conditionalFormatting>
        <x14:conditionalFormatting xmlns:xm="http://schemas.microsoft.com/office/excel/2006/main">
          <x14:cfRule type="dataBar" id="{33058B16-1522-4983-B343-7417F4FA5C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B12:B25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00B050"/>
  </sheetPr>
  <dimension ref="A1:AA64"/>
  <sheetViews>
    <sheetView workbookViewId="0">
      <selection activeCell="AC62" sqref="AC62"/>
    </sheetView>
  </sheetViews>
  <sheetFormatPr baseColWidth="10" defaultColWidth="11.42578125" defaultRowHeight="15"/>
  <cols>
    <col min="2" max="2" width="13.42578125" hidden="1" customWidth="1"/>
    <col min="3" max="6" width="0" hidden="1" customWidth="1"/>
    <col min="8" max="8" width="4" customWidth="1"/>
    <col min="9" max="9" width="13.42578125" customWidth="1"/>
    <col min="12" max="14" width="0" hidden="1" customWidth="1"/>
    <col min="16" max="16" width="3.140625" customWidth="1"/>
    <col min="17" max="17" width="18.7109375" bestFit="1" customWidth="1"/>
    <col min="18" max="18" width="2.5703125" style="93" customWidth="1"/>
    <col min="20" max="23" width="0" hidden="1" customWidth="1"/>
  </cols>
  <sheetData>
    <row r="1" spans="1:15">
      <c r="D1" s="144" t="s">
        <v>328</v>
      </c>
      <c r="E1" s="144"/>
      <c r="F1" s="144"/>
      <c r="G1" s="144"/>
      <c r="L1" s="144" t="s">
        <v>329</v>
      </c>
      <c r="M1" s="144"/>
      <c r="N1" s="144"/>
      <c r="O1" s="144"/>
    </row>
    <row r="2" spans="1:15">
      <c r="D2" s="144"/>
      <c r="E2" s="144"/>
      <c r="F2" s="144"/>
      <c r="G2" s="144"/>
      <c r="L2" s="144"/>
      <c r="M2" s="144"/>
      <c r="N2" s="144"/>
      <c r="O2" s="144"/>
    </row>
    <row r="4" spans="1:15">
      <c r="B4" s="87" t="s">
        <v>289</v>
      </c>
      <c r="C4" s="87" t="s">
        <v>290</v>
      </c>
      <c r="D4" s="87" t="s">
        <v>291</v>
      </c>
      <c r="E4" s="87" t="s">
        <v>292</v>
      </c>
      <c r="F4" s="87" t="s">
        <v>293</v>
      </c>
      <c r="G4" s="87" t="s">
        <v>308</v>
      </c>
      <c r="L4" s="87" t="s">
        <v>291</v>
      </c>
      <c r="M4" s="87" t="s">
        <v>292</v>
      </c>
      <c r="N4" s="87" t="s">
        <v>293</v>
      </c>
      <c r="O4" s="87" t="s">
        <v>308</v>
      </c>
    </row>
    <row r="5" spans="1:15">
      <c r="B5" s="87">
        <v>43299</v>
      </c>
      <c r="C5" s="88">
        <v>43327</v>
      </c>
      <c r="D5" s="87">
        <v>43362</v>
      </c>
      <c r="E5" s="87">
        <v>43390</v>
      </c>
      <c r="F5" s="87">
        <v>43425</v>
      </c>
      <c r="G5" s="87">
        <v>43453</v>
      </c>
      <c r="L5" s="87">
        <v>43362</v>
      </c>
      <c r="M5" s="87">
        <v>43390</v>
      </c>
      <c r="N5" s="87">
        <v>43425</v>
      </c>
      <c r="O5" s="87">
        <v>43453</v>
      </c>
    </row>
    <row r="6" spans="1:15">
      <c r="A6" s="87">
        <f ca="1">TODAY()</f>
        <v>43537</v>
      </c>
      <c r="B6" s="89">
        <f t="shared" ref="B6:G10" ca="1" si="0">B$5-$A6</f>
        <v>-238</v>
      </c>
      <c r="C6" s="89">
        <f t="shared" ca="1" si="0"/>
        <v>-210</v>
      </c>
      <c r="D6" s="89">
        <f t="shared" ca="1" si="0"/>
        <v>-175</v>
      </c>
      <c r="E6" s="89">
        <f t="shared" ca="1" si="0"/>
        <v>-147</v>
      </c>
      <c r="F6" s="89">
        <f t="shared" ca="1" si="0"/>
        <v>-112</v>
      </c>
      <c r="G6" s="89">
        <f t="shared" ca="1" si="0"/>
        <v>-84</v>
      </c>
      <c r="K6" s="87">
        <f ca="1">TODAY()</f>
        <v>43537</v>
      </c>
      <c r="L6" s="89">
        <f ca="1">L$5-$K6</f>
        <v>-175</v>
      </c>
      <c r="M6" s="89">
        <f t="shared" ref="M6:O6" ca="1" si="1">M$5-$K6</f>
        <v>-147</v>
      </c>
      <c r="N6" s="89">
        <f t="shared" ca="1" si="1"/>
        <v>-112</v>
      </c>
      <c r="O6" s="89">
        <f t="shared" ca="1" si="1"/>
        <v>-84</v>
      </c>
    </row>
    <row r="7" spans="1:15">
      <c r="A7" s="87" t="e">
        <f ca="1">+WORKDAY(TODAY(),-1,Feriados)</f>
        <v>#NAME?</v>
      </c>
      <c r="B7" s="89" t="e">
        <f t="shared" ca="1" si="0"/>
        <v>#NAME?</v>
      </c>
      <c r="C7" s="89" t="e">
        <f t="shared" ca="1" si="0"/>
        <v>#NAME?</v>
      </c>
      <c r="D7" s="89" t="e">
        <f t="shared" ca="1" si="0"/>
        <v>#NAME?</v>
      </c>
      <c r="E7" s="89" t="e">
        <f t="shared" ca="1" si="0"/>
        <v>#NAME?</v>
      </c>
      <c r="F7" s="89" t="e">
        <f t="shared" ca="1" si="0"/>
        <v>#NAME?</v>
      </c>
      <c r="G7" s="89" t="e">
        <f t="shared" ca="1" si="0"/>
        <v>#NAME?</v>
      </c>
      <c r="K7" s="87" t="e">
        <f ca="1">+A7</f>
        <v>#NAME?</v>
      </c>
      <c r="L7" s="89" t="e">
        <f t="shared" ref="L7:O10" ca="1" si="2">L$5-$K7</f>
        <v>#NAME?</v>
      </c>
      <c r="M7" s="89" t="e">
        <f t="shared" ca="1" si="2"/>
        <v>#NAME?</v>
      </c>
      <c r="N7" s="89" t="e">
        <f t="shared" ca="1" si="2"/>
        <v>#NAME?</v>
      </c>
      <c r="O7" s="89" t="e">
        <f t="shared" ca="1" si="2"/>
        <v>#NAME?</v>
      </c>
    </row>
    <row r="8" spans="1:15">
      <c r="A8" s="112" t="e">
        <f ca="1">+WORKDAY(TODAY(),-5,Feriados)</f>
        <v>#NAME?</v>
      </c>
      <c r="B8" s="89" t="e">
        <f t="shared" ca="1" si="0"/>
        <v>#NAME?</v>
      </c>
      <c r="C8" s="89" t="e">
        <f t="shared" ca="1" si="0"/>
        <v>#NAME?</v>
      </c>
      <c r="D8" s="89" t="e">
        <f t="shared" ca="1" si="0"/>
        <v>#NAME?</v>
      </c>
      <c r="E8" s="89" t="e">
        <f t="shared" ca="1" si="0"/>
        <v>#NAME?</v>
      </c>
      <c r="F8" s="89" t="e">
        <f t="shared" ca="1" si="0"/>
        <v>#NAME?</v>
      </c>
      <c r="G8" s="89" t="e">
        <f t="shared" ca="1" si="0"/>
        <v>#NAME?</v>
      </c>
      <c r="K8" s="87" t="e">
        <f t="shared" ref="K8:K10" ca="1" si="3">+A8</f>
        <v>#NAME?</v>
      </c>
      <c r="L8" s="89" t="e">
        <f t="shared" ca="1" si="2"/>
        <v>#NAME?</v>
      </c>
      <c r="M8" s="89" t="e">
        <f t="shared" ca="1" si="2"/>
        <v>#NAME?</v>
      </c>
      <c r="N8" s="89" t="e">
        <f t="shared" ca="1" si="2"/>
        <v>#NAME?</v>
      </c>
      <c r="O8" s="89" t="e">
        <f t="shared" ca="1" si="2"/>
        <v>#NAME?</v>
      </c>
    </row>
    <row r="9" spans="1:15">
      <c r="A9" s="112" t="e">
        <f ca="1">+WORKDAY(TODAY(),-22,Feriados)</f>
        <v>#NAME?</v>
      </c>
      <c r="B9" s="89" t="e">
        <f t="shared" ca="1" si="0"/>
        <v>#NAME?</v>
      </c>
      <c r="C9" s="89" t="e">
        <f t="shared" ca="1" si="0"/>
        <v>#NAME?</v>
      </c>
      <c r="D9" s="89" t="e">
        <f t="shared" ca="1" si="0"/>
        <v>#NAME?</v>
      </c>
      <c r="E9" s="89" t="e">
        <f t="shared" ca="1" si="0"/>
        <v>#NAME?</v>
      </c>
      <c r="F9" s="89" t="e">
        <f t="shared" ca="1" si="0"/>
        <v>#NAME?</v>
      </c>
      <c r="G9" s="89" t="e">
        <f t="shared" ca="1" si="0"/>
        <v>#NAME?</v>
      </c>
      <c r="K9" s="87" t="e">
        <f t="shared" ca="1" si="3"/>
        <v>#NAME?</v>
      </c>
      <c r="L9" s="89" t="e">
        <f t="shared" ca="1" si="2"/>
        <v>#NAME?</v>
      </c>
      <c r="M9" s="89" t="e">
        <f t="shared" ca="1" si="2"/>
        <v>#NAME?</v>
      </c>
      <c r="N9" s="89" t="e">
        <f t="shared" ca="1" si="2"/>
        <v>#NAME?</v>
      </c>
      <c r="O9" s="89" t="e">
        <f t="shared" ca="1" si="2"/>
        <v>#NAME?</v>
      </c>
    </row>
    <row r="10" spans="1:15">
      <c r="A10" s="88">
        <v>43098</v>
      </c>
      <c r="B10" s="89">
        <f t="shared" si="0"/>
        <v>201</v>
      </c>
      <c r="C10" s="89">
        <f t="shared" si="0"/>
        <v>229</v>
      </c>
      <c r="D10" s="89">
        <f t="shared" si="0"/>
        <v>264</v>
      </c>
      <c r="E10" s="89">
        <f t="shared" si="0"/>
        <v>292</v>
      </c>
      <c r="F10" s="89">
        <f t="shared" si="0"/>
        <v>327</v>
      </c>
      <c r="G10" s="89">
        <f t="shared" si="0"/>
        <v>355</v>
      </c>
      <c r="K10" s="88">
        <f t="shared" si="3"/>
        <v>43098</v>
      </c>
      <c r="L10" s="89">
        <f t="shared" si="2"/>
        <v>264</v>
      </c>
      <c r="M10" s="89">
        <f t="shared" si="2"/>
        <v>292</v>
      </c>
      <c r="N10" s="89">
        <f t="shared" si="2"/>
        <v>327</v>
      </c>
      <c r="O10" s="89">
        <f t="shared" si="2"/>
        <v>355</v>
      </c>
    </row>
    <row r="11" spans="1:15" ht="15" customHeight="1"/>
    <row r="12" spans="1:15">
      <c r="B12" s="87" t="s">
        <v>289</v>
      </c>
      <c r="C12" s="87" t="s">
        <v>290</v>
      </c>
      <c r="D12" s="87" t="s">
        <v>291</v>
      </c>
      <c r="E12" s="87" t="s">
        <v>292</v>
      </c>
      <c r="F12" s="87" t="s">
        <v>293</v>
      </c>
      <c r="G12" s="87" t="s">
        <v>308</v>
      </c>
      <c r="L12" s="87" t="s">
        <v>291</v>
      </c>
      <c r="M12" s="87" t="s">
        <v>292</v>
      </c>
      <c r="N12" s="87" t="s">
        <v>293</v>
      </c>
      <c r="O12" s="87" t="s">
        <v>308</v>
      </c>
    </row>
    <row r="13" spans="1:15">
      <c r="B13" s="87">
        <v>43299</v>
      </c>
      <c r="C13" s="87">
        <v>43327</v>
      </c>
      <c r="D13" s="87">
        <v>43362</v>
      </c>
      <c r="E13" s="87">
        <v>43390</v>
      </c>
      <c r="F13" s="87">
        <v>43425</v>
      </c>
      <c r="G13" s="87">
        <v>43453</v>
      </c>
      <c r="L13" s="87">
        <v>43362</v>
      </c>
      <c r="M13" s="87">
        <v>43390</v>
      </c>
      <c r="N13" s="87">
        <v>43425</v>
      </c>
      <c r="O13" s="87">
        <v>43453</v>
      </c>
    </row>
    <row r="14" spans="1:15">
      <c r="A14" s="87">
        <f ca="1">TODAY()</f>
        <v>43537</v>
      </c>
      <c r="B14" s="91" t="str">
        <f ca="1">+IF($A14&gt;B$13,"-",HLOOKUP(B$13,#REF!,2,0)/100)</f>
        <v>-</v>
      </c>
      <c r="C14" s="91" t="str">
        <f ca="1">+IF($A14&gt;C$13,"-",HLOOKUP(C$13,#REF!,2,0)/100)</f>
        <v>-</v>
      </c>
      <c r="D14" s="91" t="str">
        <f ca="1">+IF($A14&gt;D$13,"-",HLOOKUP(D$13,#REF!,2,0)/100)</f>
        <v>-</v>
      </c>
      <c r="E14" s="91" t="str">
        <f ca="1">+IF($A14&gt;E$13,"-",HLOOKUP(E$13,#REF!,2,0)/100)</f>
        <v>-</v>
      </c>
      <c r="F14" s="91" t="str">
        <f ca="1">+IF($A14&gt;F$13,"-",HLOOKUP(F$13,#REF!,2,0)/100)</f>
        <v>-</v>
      </c>
      <c r="G14" s="91" t="str">
        <f ca="1">+IF($A14&gt;G$13,"-",HLOOKUP(G$13,#REF!,2,0)/100)</f>
        <v>-</v>
      </c>
      <c r="K14" s="87">
        <f ca="1">TODAY()</f>
        <v>43537</v>
      </c>
      <c r="L14" s="91" t="str">
        <f ca="1">+IF($K14&gt;L$13,"-",VLOOKUP($K14,#REF!,COLUMN(D1)-COLUMN($B$1),0)/1000)</f>
        <v>-</v>
      </c>
      <c r="M14" s="91" t="str">
        <f ca="1">+IF($K14&gt;M$13,"-",VLOOKUP($K14,#REF!,COLUMN(E1)-COLUMN($B$1),0)/1000)</f>
        <v>-</v>
      </c>
      <c r="N14" s="91" t="str">
        <f ca="1">+IF($K14&gt;N$13,"-",VLOOKUP($K14,#REF!,COLUMN(F1)-COLUMN($B$1),0)/1000)</f>
        <v>-</v>
      </c>
      <c r="O14" s="91" t="str">
        <f ca="1">+IF($K14&gt;O$13,"-",VLOOKUP($K14,#REF!,COLUMN(G1)-COLUMN($B$1),0)/1000)</f>
        <v>-</v>
      </c>
    </row>
    <row r="15" spans="1:15">
      <c r="A15" s="87" t="e">
        <f ca="1">+A7</f>
        <v>#NAME?</v>
      </c>
      <c r="B15" s="91" t="e">
        <f ca="1">+IF($A15&gt;B$13,"-",HLOOKUP(B$13,#REF!,3,0)/100)</f>
        <v>#NAME?</v>
      </c>
      <c r="C15" s="91" t="e">
        <f ca="1">+IF($A15&gt;C$13,"-",HLOOKUP(C$13,#REF!,3,0)/100)</f>
        <v>#NAME?</v>
      </c>
      <c r="D15" s="91" t="e">
        <f ca="1">+IF($A15&gt;D$13,"-",HLOOKUP(D$13,#REF!,3,0)/100)</f>
        <v>#NAME?</v>
      </c>
      <c r="E15" s="91" t="e">
        <f ca="1">+IF($A15&gt;E$13,"-",HLOOKUP(E$13,#REF!,3,0)/100)</f>
        <v>#NAME?</v>
      </c>
      <c r="F15" s="91" t="e">
        <f ca="1">+IF($A15&gt;F$13,"-",HLOOKUP(F$13,#REF!,3,0)/100)</f>
        <v>#NAME?</v>
      </c>
      <c r="G15" s="91" t="e">
        <f ca="1">+IF($A15&gt;G$13,"-",HLOOKUP(G$13,#REF!,3,0)/100)</f>
        <v>#NAME?</v>
      </c>
      <c r="K15" s="87" t="e">
        <f ca="1">+K7</f>
        <v>#NAME?</v>
      </c>
      <c r="L15" s="91" t="e">
        <f ca="1">+IF($K15&gt;L$13,"-",VLOOKUP($K15,#REF!,COLUMN(D2)-COLUMN($B$1),0)/1000)</f>
        <v>#NAME?</v>
      </c>
      <c r="M15" s="91" t="e">
        <f ca="1">+IF($K15&gt;M$13,"-",VLOOKUP($K15,#REF!,COLUMN(E2)-COLUMN($B$1),0)/1000)</f>
        <v>#NAME?</v>
      </c>
      <c r="N15" s="91" t="e">
        <f ca="1">+IF($K15&gt;N$13,"-",VLOOKUP($K15,#REF!,COLUMN(F2)-COLUMN($B$1),0)/1000)</f>
        <v>#NAME?</v>
      </c>
      <c r="O15" s="91" t="e">
        <f ca="1">+IF($K15&gt;O$13,"-",VLOOKUP($K15,#REF!,COLUMN(G2)-COLUMN($B$1),0)/1000)</f>
        <v>#NAME?</v>
      </c>
    </row>
    <row r="16" spans="1:15">
      <c r="A16" s="87">
        <f ca="1">+WORKDAY.INTL(TODAY(),-5)</f>
        <v>43530</v>
      </c>
      <c r="B16" s="91" t="str">
        <f ca="1">+IF($A16&gt;B$13,"-",HLOOKUP(B$13,#REF!,5,0)/100)</f>
        <v>-</v>
      </c>
      <c r="C16" s="91" t="str">
        <f ca="1">+IF($A16&gt;C$13,"-",HLOOKUP(C$13,#REF!,5,0)/100)</f>
        <v>-</v>
      </c>
      <c r="D16" s="91" t="str">
        <f ca="1">+IF($A16&gt;D$13,"-",HLOOKUP(D$13,#REF!,5,0)/100)</f>
        <v>-</v>
      </c>
      <c r="E16" s="91" t="str">
        <f ca="1">+IF($A16&gt;E$13,"-",HLOOKUP(E$13,#REF!,5,0)/100)</f>
        <v>-</v>
      </c>
      <c r="F16" s="91" t="str">
        <f ca="1">+IF($A16&gt;F$13,"-",HLOOKUP(F$13,#REF!,5,0)/100)</f>
        <v>-</v>
      </c>
      <c r="G16" s="91" t="str">
        <f ca="1">+IF($A16&gt;G$13,"-",HLOOKUP(G$13,#REF!,5,0)/100)</f>
        <v>-</v>
      </c>
      <c r="K16" s="87">
        <f ca="1">+WORKDAY.INTL(TODAY(),-5)</f>
        <v>43530</v>
      </c>
      <c r="L16" s="91" t="str">
        <f ca="1">+IF($K16&gt;L$13,"-",VLOOKUP($K16,#REF!,COLUMN(D3)-COLUMN($B$1),0)/1000)</f>
        <v>-</v>
      </c>
      <c r="M16" s="91" t="str">
        <f ca="1">+IF($K16&gt;M$13,"-",VLOOKUP($K16,#REF!,COLUMN(E3)-COLUMN($B$1),0)/1000)</f>
        <v>-</v>
      </c>
      <c r="N16" s="91" t="str">
        <f ca="1">+IF($K16&gt;N$13,"-",VLOOKUP($K16,#REF!,COLUMN(F3)-COLUMN($B$1),0)/1000)</f>
        <v>-</v>
      </c>
      <c r="O16" s="91" t="str">
        <f ca="1">+IF($K16&gt;O$13,"-",VLOOKUP($K16,#REF!,COLUMN(G3)-COLUMN($B$1),0)/1000)</f>
        <v>-</v>
      </c>
    </row>
    <row r="17" spans="1:27">
      <c r="A17" s="87">
        <f ca="1">+WORKDAY.INTL(TODAY(),-22)</f>
        <v>43507</v>
      </c>
      <c r="B17" s="91" t="str">
        <f ca="1">+IF($A17&gt;B$13,"-",HLOOKUP(B$13,#REF!,7,0)/100)</f>
        <v>-</v>
      </c>
      <c r="C17" s="91" t="str">
        <f ca="1">+IF($A17&gt;C$13,"-",HLOOKUP(C$13,#REF!,7,0)/100)</f>
        <v>-</v>
      </c>
      <c r="D17" s="91" t="str">
        <f ca="1">+IF($A17&gt;D$13,"-",HLOOKUP(D$13,#REF!,7,0)/100)</f>
        <v>-</v>
      </c>
      <c r="E17" s="91" t="str">
        <f ca="1">+IF($A17&gt;E$13,"-",HLOOKUP(E$13,#REF!,7,0)/100)</f>
        <v>-</v>
      </c>
      <c r="F17" s="91" t="str">
        <f ca="1">+IF($A17&gt;F$13,"-",HLOOKUP(F$13,#REF!,7,0)/100)</f>
        <v>-</v>
      </c>
      <c r="G17" s="91" t="str">
        <f ca="1">+IF($A17&gt;G$13,"-",HLOOKUP(G$13,#REF!,7,0)/100)</f>
        <v>-</v>
      </c>
      <c r="K17" s="87">
        <f ca="1">+WORKDAY.INTL(TODAY(),-22)</f>
        <v>43507</v>
      </c>
      <c r="L17" s="91" t="str">
        <f ca="1">+IF($K17&gt;L$13,"-",VLOOKUP($K17,#REF!,COLUMN(D4)-COLUMN($B$1),0)/1000)</f>
        <v>-</v>
      </c>
      <c r="M17" s="91" t="str">
        <f ca="1">+IF($K17&gt;M$13,"-",VLOOKUP($K17,#REF!,COLUMN(E4)-COLUMN($B$1),0)/1000)</f>
        <v>-</v>
      </c>
      <c r="N17" s="91" t="str">
        <f ca="1">+IF($K17&gt;N$13,"-",VLOOKUP($K17,#REF!,COLUMN(F4)-COLUMN($B$1),0)/1000)</f>
        <v>-</v>
      </c>
      <c r="O17" s="91"/>
    </row>
    <row r="18" spans="1:27">
      <c r="A18" s="88">
        <v>43098</v>
      </c>
      <c r="B18" s="91" t="e">
        <f>+IF($A18&gt;B$13,"-",HLOOKUP(B$13,#REF!,8,0)/100)</f>
        <v>#REF!</v>
      </c>
      <c r="C18" s="91" t="e">
        <f>+IF($A18&gt;C$13,"-",HLOOKUP(C$13,#REF!,8,0)/100)</f>
        <v>#REF!</v>
      </c>
      <c r="D18" s="91" t="e">
        <f>+IF($A18&gt;D$13,"-",HLOOKUP(D$13,#REF!,8,0)/100)</f>
        <v>#REF!</v>
      </c>
      <c r="E18" s="91" t="e">
        <f>+IF($A18&gt;E$13,"-",HLOOKUP(E$13,#REF!,8,0)/100)</f>
        <v>#REF!</v>
      </c>
      <c r="F18" s="91" t="e">
        <f>+IF($A18&gt;F$13,"-",HLOOKUP(F$13,#REF!,8,0)/100)</f>
        <v>#REF!</v>
      </c>
      <c r="G18" s="91" t="e">
        <f>+IF($A18&gt;G$13,"-",HLOOKUP(G$13,#REF!,8,0)/100)</f>
        <v>#REF!</v>
      </c>
      <c r="K18" s="88">
        <v>43098</v>
      </c>
      <c r="L18" s="91" t="e">
        <f>+IF($K18&gt;L$13,"-",VLOOKUP($K18,#REF!,COLUMN(D5)-COLUMN($B$1),0)/1000)</f>
        <v>#REF!</v>
      </c>
      <c r="M18" s="91"/>
      <c r="N18" s="91"/>
      <c r="O18" s="91"/>
    </row>
    <row r="19" spans="1:27">
      <c r="B19" s="90"/>
      <c r="C19" s="143"/>
      <c r="D19" s="143"/>
      <c r="E19" s="143"/>
      <c r="F19" s="143"/>
      <c r="G19" s="143"/>
      <c r="L19" s="105"/>
      <c r="M19" s="105"/>
      <c r="N19" s="105"/>
      <c r="O19" s="105"/>
    </row>
    <row r="20" spans="1:27">
      <c r="A20" t="s">
        <v>294</v>
      </c>
      <c r="B20" s="87" t="s">
        <v>289</v>
      </c>
      <c r="C20" s="87" t="s">
        <v>290</v>
      </c>
      <c r="D20" s="87" t="s">
        <v>291</v>
      </c>
      <c r="E20" s="87" t="s">
        <v>292</v>
      </c>
      <c r="F20" s="87" t="s">
        <v>293</v>
      </c>
      <c r="G20" s="87" t="s">
        <v>308</v>
      </c>
      <c r="K20" t="s">
        <v>294</v>
      </c>
      <c r="L20" s="87" t="s">
        <v>291</v>
      </c>
      <c r="M20" s="87" t="s">
        <v>292</v>
      </c>
      <c r="N20" s="87" t="s">
        <v>293</v>
      </c>
      <c r="O20" s="87" t="s">
        <v>308</v>
      </c>
      <c r="S20" s="145" t="s">
        <v>330</v>
      </c>
      <c r="T20" s="139" t="s">
        <v>291</v>
      </c>
      <c r="U20" s="140"/>
      <c r="V20" s="139" t="s">
        <v>292</v>
      </c>
      <c r="W20" s="140"/>
      <c r="X20" s="139" t="s">
        <v>293</v>
      </c>
      <c r="Y20" s="140"/>
      <c r="Z20" s="139" t="s">
        <v>308</v>
      </c>
      <c r="AA20" s="140"/>
    </row>
    <row r="21" spans="1:27">
      <c r="B21" s="87">
        <v>43299</v>
      </c>
      <c r="C21" s="87">
        <v>43327</v>
      </c>
      <c r="D21" s="87">
        <v>43362</v>
      </c>
      <c r="E21" s="87">
        <v>43390</v>
      </c>
      <c r="F21" s="87">
        <v>43425</v>
      </c>
      <c r="G21" s="87">
        <v>43453</v>
      </c>
      <c r="L21" s="87">
        <v>43362</v>
      </c>
      <c r="M21" s="87">
        <v>43390</v>
      </c>
      <c r="N21" s="87">
        <v>43425</v>
      </c>
      <c r="O21" s="87">
        <v>43453</v>
      </c>
      <c r="S21" s="146"/>
      <c r="T21" s="112" t="s">
        <v>328</v>
      </c>
      <c r="U21" s="112" t="s">
        <v>329</v>
      </c>
      <c r="V21" s="112" t="s">
        <v>328</v>
      </c>
      <c r="W21" s="112" t="s">
        <v>329</v>
      </c>
      <c r="X21" s="112" t="s">
        <v>328</v>
      </c>
      <c r="Y21" s="112" t="s">
        <v>329</v>
      </c>
      <c r="Z21" s="112" t="s">
        <v>328</v>
      </c>
      <c r="AA21" s="112" t="s">
        <v>329</v>
      </c>
    </row>
    <row r="22" spans="1:27">
      <c r="A22" s="87">
        <f ca="1">TODAY()</f>
        <v>43537</v>
      </c>
      <c r="B22" s="92" t="str">
        <f t="shared" ref="B22:B24" ca="1" si="4">IFERROR((1/B14-1)*(365/(B$5-$A6)),"-")</f>
        <v>-</v>
      </c>
      <c r="C22" s="98" t="e">
        <f ca="1">IF(C14&gt;0,C64,"-")</f>
        <v>#REF!</v>
      </c>
      <c r="D22" s="98" t="e">
        <f t="shared" ref="D22:G22" ca="1" si="5">IF(D14&gt;0,D64,"-")</f>
        <v>#REF!</v>
      </c>
      <c r="E22" s="98" t="e">
        <f t="shared" ca="1" si="5"/>
        <v>#REF!</v>
      </c>
      <c r="F22" s="98" t="e">
        <f t="shared" ca="1" si="5"/>
        <v>#REF!</v>
      </c>
      <c r="G22" s="98" t="e">
        <f t="shared" ca="1" si="5"/>
        <v>#REF!</v>
      </c>
      <c r="I22" s="104" t="str">
        <f ca="1">TEXT(A22,"dd-mmm")&amp;" - MAE"</f>
        <v>13-mar - MAE</v>
      </c>
      <c r="K22" s="87">
        <f ca="1">TODAY()</f>
        <v>43537</v>
      </c>
      <c r="L22" s="92" t="e">
        <f ca="1">+VLOOKUP($K22,#REF!,COLUMN(G68)-COLUMN($A$69),0)</f>
        <v>#REF!</v>
      </c>
      <c r="M22" s="98" t="e">
        <f ca="1">+VLOOKUP($K22,#REF!,COLUMN(H68)-COLUMN($A$69),0)</f>
        <v>#REF!</v>
      </c>
      <c r="N22" s="98" t="e">
        <f ca="1">+VLOOKUP($K22,#REF!,COLUMN(I68)-COLUMN($A$69),0)</f>
        <v>#REF!</v>
      </c>
      <c r="O22" s="98" t="e">
        <f ca="1">+VLOOKUP($K22,#REF!,COLUMN(J68)-COLUMN($A$69),0)</f>
        <v>#REF!</v>
      </c>
      <c r="Q22" s="104" t="str">
        <f ca="1">TEXT(K22,"dd-mmm")&amp;" - Lebac Bolsa"</f>
        <v>13-mar - Lebac Bolsa</v>
      </c>
      <c r="R22" s="106"/>
      <c r="S22" s="87">
        <f ca="1">A22</f>
        <v>43537</v>
      </c>
      <c r="T22" s="107" t="str">
        <f ca="1">IFERROR(D22,"")</f>
        <v/>
      </c>
      <c r="U22" s="107" t="str">
        <f ca="1">IFERROR(L22,"")</f>
        <v/>
      </c>
      <c r="V22" s="107" t="str">
        <f ca="1">IFERROR(E22,"")</f>
        <v/>
      </c>
      <c r="W22" s="107" t="str">
        <f ca="1">IFERROR(M22,"")</f>
        <v/>
      </c>
      <c r="X22" s="107" t="str">
        <f ca="1">IFERROR(F22,"")</f>
        <v/>
      </c>
      <c r="Y22" s="107" t="str">
        <f ca="1">IFERROR(N22,"")</f>
        <v/>
      </c>
      <c r="Z22" s="107" t="str">
        <f ca="1">IFERROR(G22,"")</f>
        <v/>
      </c>
      <c r="AA22" s="107" t="str">
        <f ca="1">IFERROR(O22,"")</f>
        <v/>
      </c>
    </row>
    <row r="23" spans="1:27">
      <c r="A23" s="87" t="e">
        <f ca="1">+A7</f>
        <v>#NAME?</v>
      </c>
      <c r="B23" s="92" t="str">
        <f t="shared" ca="1" si="4"/>
        <v>-</v>
      </c>
      <c r="C23" s="98" t="e">
        <f>#REF!</f>
        <v>#REF!</v>
      </c>
      <c r="D23" s="98" t="e">
        <f>#REF!</f>
        <v>#REF!</v>
      </c>
      <c r="E23" s="98" t="e">
        <f>#REF!</f>
        <v>#REF!</v>
      </c>
      <c r="F23" s="98" t="e">
        <f>#REF!</f>
        <v>#REF!</v>
      </c>
      <c r="G23" s="98" t="e">
        <f>#REF!</f>
        <v>#REF!</v>
      </c>
      <c r="I23" s="104" t="e">
        <f t="shared" ref="I23:I26" ca="1" si="6">TEXT(A23,"dd-mmm")&amp;" - MAE"</f>
        <v>#NAME?</v>
      </c>
      <c r="K23" s="87" t="e">
        <f ca="1">+A23</f>
        <v>#NAME?</v>
      </c>
      <c r="L23" s="92" t="e">
        <f ca="1">+VLOOKUP($K23,#REF!,COLUMN(G69)-COLUMN($A$69),0)</f>
        <v>#NAME?</v>
      </c>
      <c r="M23" s="98" t="e">
        <f ca="1">+VLOOKUP($K23,#REF!,COLUMN(H69)-COLUMN($A$69),0)</f>
        <v>#NAME?</v>
      </c>
      <c r="N23" s="98" t="e">
        <f ca="1">+VLOOKUP($K23,#REF!,COLUMN(I69)-COLUMN($A$69),0)</f>
        <v>#NAME?</v>
      </c>
      <c r="O23" s="98" t="e">
        <f ca="1">+VLOOKUP($K23,#REF!,COLUMN(J69)-COLUMN($A$69),0)</f>
        <v>#NAME?</v>
      </c>
      <c r="Q23" s="104" t="e">
        <f t="shared" ref="Q23:Q26" ca="1" si="7">TEXT(K23,"dd-mmm")&amp;" - Lebac Bolsa"</f>
        <v>#NAME?</v>
      </c>
      <c r="R23" s="106"/>
      <c r="S23" s="87" t="e">
        <f ca="1">A23</f>
        <v>#NAME?</v>
      </c>
      <c r="T23" s="107" t="str">
        <f>IFERROR(D23,"")</f>
        <v/>
      </c>
      <c r="U23" s="107" t="str">
        <f ca="1">IFERROR(L23,"")</f>
        <v/>
      </c>
      <c r="V23" s="107" t="str">
        <f>IFERROR(E23,"")</f>
        <v/>
      </c>
      <c r="W23" s="107" t="str">
        <f ca="1">IFERROR(M23,"")</f>
        <v/>
      </c>
      <c r="X23" s="107" t="str">
        <f>IFERROR(F23,"")</f>
        <v/>
      </c>
      <c r="Y23" s="107" t="str">
        <f ca="1">IFERROR(N23,"")</f>
        <v/>
      </c>
      <c r="Z23" s="107" t="str">
        <f>IFERROR(G23,"")</f>
        <v/>
      </c>
      <c r="AA23" s="107" t="str">
        <f ca="1">IFERROR(O23,"")</f>
        <v/>
      </c>
    </row>
    <row r="24" spans="1:27">
      <c r="A24" s="87">
        <f ca="1">+WORKDAY.INTL(TODAY(),-5)</f>
        <v>43530</v>
      </c>
      <c r="B24" s="92" t="str">
        <f t="shared" ca="1" si="4"/>
        <v>-</v>
      </c>
      <c r="C24" s="98" t="e">
        <f>#REF!</f>
        <v>#REF!</v>
      </c>
      <c r="D24" s="98" t="e">
        <f>#REF!</f>
        <v>#REF!</v>
      </c>
      <c r="E24" s="98" t="e">
        <f>#REF!</f>
        <v>#REF!</v>
      </c>
      <c r="F24" s="98" t="e">
        <f>#REF!</f>
        <v>#REF!</v>
      </c>
      <c r="G24" s="98" t="e">
        <f>#REF!</f>
        <v>#REF!</v>
      </c>
      <c r="I24" s="104" t="str">
        <f t="shared" ca="1" si="6"/>
        <v>06-mar - MAE</v>
      </c>
      <c r="K24" s="87">
        <f t="shared" ref="K24:K26" ca="1" si="8">+A24</f>
        <v>43530</v>
      </c>
      <c r="L24" s="92" t="e">
        <f ca="1">+VLOOKUP($K24,#REF!,COLUMN(G70)-COLUMN($A$69),0)</f>
        <v>#REF!</v>
      </c>
      <c r="M24" s="98" t="e">
        <f ca="1">+VLOOKUP($K24,#REF!,COLUMN(H70)-COLUMN($A$69),0)</f>
        <v>#REF!</v>
      </c>
      <c r="N24" s="98" t="e">
        <f ca="1">+VLOOKUP($K24,#REF!,COLUMN(I70)-COLUMN($A$69),0)</f>
        <v>#REF!</v>
      </c>
      <c r="O24" s="98" t="e">
        <f ca="1">+VLOOKUP($K24,#REF!,COLUMN(J70)-COLUMN($A$69),0)</f>
        <v>#REF!</v>
      </c>
      <c r="Q24" s="104" t="str">
        <f t="shared" ca="1" si="7"/>
        <v>06-mar - Lebac Bolsa</v>
      </c>
      <c r="R24" s="106"/>
      <c r="S24" s="87">
        <f t="shared" ref="S24:S60" ca="1" si="9">A24</f>
        <v>43530</v>
      </c>
      <c r="T24" s="107" t="str">
        <f>IFERROR(D24,"")</f>
        <v/>
      </c>
      <c r="U24" s="107" t="str">
        <f ca="1">IFERROR(L24,"")</f>
        <v/>
      </c>
      <c r="V24" s="107" t="str">
        <f>IFERROR(E24,"")</f>
        <v/>
      </c>
      <c r="W24" s="107" t="str">
        <f ca="1">IFERROR(M24,"")</f>
        <v/>
      </c>
      <c r="X24" s="107" t="str">
        <f>IFERROR(F24,"")</f>
        <v/>
      </c>
      <c r="Y24" s="107" t="str">
        <f ca="1">IFERROR(N24,"")</f>
        <v/>
      </c>
      <c r="Z24" s="107" t="str">
        <f>IFERROR(G24,"")</f>
        <v/>
      </c>
      <c r="AA24" s="107" t="str">
        <f ca="1">IFERROR(O24,"")</f>
        <v/>
      </c>
    </row>
    <row r="25" spans="1:27">
      <c r="A25" s="87">
        <f ca="1">+WORKDAY.INTL(TODAY(),-22)</f>
        <v>43507</v>
      </c>
      <c r="B25" s="92" t="e">
        <f>#REF!</f>
        <v>#REF!</v>
      </c>
      <c r="C25" s="98" t="e">
        <f>#REF!</f>
        <v>#REF!</v>
      </c>
      <c r="D25" s="98" t="e">
        <f>#REF!</f>
        <v>#REF!</v>
      </c>
      <c r="E25" s="98" t="e">
        <f>#REF!</f>
        <v>#REF!</v>
      </c>
      <c r="F25" s="98" t="e">
        <f>#REF!</f>
        <v>#REF!</v>
      </c>
      <c r="G25" s="98" t="e">
        <f>#REF!</f>
        <v>#REF!</v>
      </c>
      <c r="I25" s="104" t="str">
        <f t="shared" ca="1" si="6"/>
        <v>11-feb - MAE</v>
      </c>
      <c r="K25" s="87">
        <f t="shared" ca="1" si="8"/>
        <v>43507</v>
      </c>
      <c r="L25" s="92" t="e">
        <f ca="1">+VLOOKUP($K25,#REF!,COLUMN(G71)-COLUMN($A$69),0)</f>
        <v>#REF!</v>
      </c>
      <c r="M25" s="98" t="e">
        <f ca="1">+VLOOKUP($K25,#REF!,COLUMN(H71)-COLUMN($A$69),0)</f>
        <v>#REF!</v>
      </c>
      <c r="N25" s="98" t="e">
        <f ca="1">+VLOOKUP($K25,#REF!,COLUMN(I71)-COLUMN($A$69),0)</f>
        <v>#REF!</v>
      </c>
      <c r="O25" s="98" t="e">
        <f ca="1">+VLOOKUP($K25,#REF!,COLUMN(J71)-COLUMN($A$69),0)</f>
        <v>#REF!</v>
      </c>
      <c r="Q25" s="104" t="str">
        <f t="shared" ca="1" si="7"/>
        <v>11-feb - Lebac Bolsa</v>
      </c>
      <c r="R25" s="106"/>
      <c r="S25" s="87">
        <f t="shared" ca="1" si="9"/>
        <v>43507</v>
      </c>
      <c r="T25" s="107" t="str">
        <f>IFERROR(D25,"")</f>
        <v/>
      </c>
      <c r="U25" s="107" t="str">
        <f ca="1">IFERROR(L25,"")</f>
        <v/>
      </c>
      <c r="V25" s="107" t="str">
        <f>IFERROR(E25,"")</f>
        <v/>
      </c>
      <c r="W25" s="107" t="str">
        <f ca="1">IFERROR(M25,"")</f>
        <v/>
      </c>
      <c r="X25" s="107" t="str">
        <f>IFERROR(F25,"")</f>
        <v/>
      </c>
      <c r="Y25" s="107" t="str">
        <f ca="1">IFERROR(N25,"")</f>
        <v/>
      </c>
      <c r="Z25" s="107" t="str">
        <f>IFERROR(G25,"")</f>
        <v/>
      </c>
      <c r="AA25" s="107" t="str">
        <f ca="1">IFERROR(O25,"")</f>
        <v/>
      </c>
    </row>
    <row r="26" spans="1:27">
      <c r="A26" s="88">
        <v>43098</v>
      </c>
      <c r="B26" s="92" t="e">
        <f>#REF!</f>
        <v>#REF!</v>
      </c>
      <c r="C26" s="98" t="e">
        <f>#REF!</f>
        <v>#REF!</v>
      </c>
      <c r="D26" s="98" t="e">
        <f>#REF!</f>
        <v>#REF!</v>
      </c>
      <c r="E26" s="98" t="e">
        <f>#REF!</f>
        <v>#REF!</v>
      </c>
      <c r="F26" s="98" t="e">
        <f>#REF!</f>
        <v>#REF!</v>
      </c>
      <c r="G26" s="98" t="str">
        <f t="shared" ref="G26" si="10">IFERROR((1/G18-1)*(365/(G$5-$A10)),"-")</f>
        <v>-</v>
      </c>
      <c r="I26" s="104" t="str">
        <f t="shared" si="6"/>
        <v>29-dic - MAE</v>
      </c>
      <c r="K26" s="87">
        <f t="shared" si="8"/>
        <v>43098</v>
      </c>
      <c r="L26" s="92" t="e">
        <f>+VLOOKUP($K26,#REF!,COLUMN(G72)-COLUMN($A$69),0)</f>
        <v>#REF!</v>
      </c>
      <c r="M26" s="92"/>
      <c r="N26" s="92"/>
      <c r="O26" s="92"/>
      <c r="Q26" s="104" t="str">
        <f t="shared" si="7"/>
        <v>29-dic - Lebac Bolsa</v>
      </c>
      <c r="R26" s="106"/>
    </row>
    <row r="27" spans="1:27" ht="15" hidden="1" customHeight="1">
      <c r="S27">
        <f t="shared" si="9"/>
        <v>0</v>
      </c>
    </row>
    <row r="28" spans="1:27" ht="15" hidden="1" customHeight="1">
      <c r="A28" t="s">
        <v>295</v>
      </c>
      <c r="B28" s="87" t="s">
        <v>289</v>
      </c>
      <c r="C28" s="87" t="s">
        <v>290</v>
      </c>
      <c r="D28" s="87" t="s">
        <v>291</v>
      </c>
      <c r="E28" s="87" t="s">
        <v>292</v>
      </c>
      <c r="F28" s="87" t="s">
        <v>293</v>
      </c>
      <c r="G28" s="87" t="s">
        <v>293</v>
      </c>
      <c r="S28" t="str">
        <f t="shared" si="9"/>
        <v>Efectivas</v>
      </c>
    </row>
    <row r="29" spans="1:27" ht="15" hidden="1" customHeight="1">
      <c r="B29" s="87">
        <v>43299</v>
      </c>
      <c r="C29" s="88">
        <v>43327</v>
      </c>
      <c r="D29" s="88">
        <v>43362</v>
      </c>
      <c r="E29" s="88">
        <v>43390</v>
      </c>
      <c r="F29" s="88">
        <v>43425</v>
      </c>
      <c r="G29" s="88">
        <v>43453</v>
      </c>
      <c r="S29">
        <f t="shared" si="9"/>
        <v>0</v>
      </c>
    </row>
    <row r="30" spans="1:27" ht="15" hidden="1" customHeight="1">
      <c r="A30" s="87">
        <f ca="1">TODAY()</f>
        <v>43537</v>
      </c>
      <c r="B30" s="92" t="e">
        <f t="shared" ref="B30:D31" ca="1" si="11">+B22*B6/365</f>
        <v>#VALUE!</v>
      </c>
      <c r="C30" s="92" t="e">
        <f ca="1">+C64*C6/365</f>
        <v>#REF!</v>
      </c>
      <c r="D30" s="92" t="e">
        <f ca="1">+D64*D6/365</f>
        <v>#REF!</v>
      </c>
      <c r="E30" s="92" t="e">
        <f ca="1">+E64*E6/365</f>
        <v>#REF!</v>
      </c>
      <c r="F30" s="92" t="e">
        <f ca="1">+F64*F6/365</f>
        <v>#REF!</v>
      </c>
      <c r="G30" s="92" t="e">
        <f ca="1">+G64*G6/365</f>
        <v>#REF!</v>
      </c>
      <c r="S30">
        <f t="shared" ca="1" si="9"/>
        <v>43537</v>
      </c>
    </row>
    <row r="31" spans="1:27" ht="15" hidden="1" customHeight="1">
      <c r="A31" s="87">
        <f ca="1">+WORKDAY.INTL(TODAY(),-1)</f>
        <v>43536</v>
      </c>
      <c r="B31" s="92" t="e">
        <f t="shared" ca="1" si="11"/>
        <v>#VALUE!</v>
      </c>
      <c r="C31" s="92" t="e">
        <f t="shared" ca="1" si="11"/>
        <v>#REF!</v>
      </c>
      <c r="D31" s="92" t="e">
        <f t="shared" ca="1" si="11"/>
        <v>#REF!</v>
      </c>
      <c r="E31" s="92" t="e">
        <f ca="1">+E23*E7/365</f>
        <v>#REF!</v>
      </c>
      <c r="F31" s="92" t="e">
        <f ca="1">+F23*F7/365</f>
        <v>#REF!</v>
      </c>
      <c r="G31" s="92" t="e">
        <f ca="1">+G23*G7/365</f>
        <v>#REF!</v>
      </c>
      <c r="S31">
        <f t="shared" ca="1" si="9"/>
        <v>43536</v>
      </c>
    </row>
    <row r="32" spans="1:27" ht="15" hidden="1" customHeight="1">
      <c r="A32" s="87">
        <f ca="1">+WORKDAY.INTL(TODAY(),-5)</f>
        <v>43530</v>
      </c>
      <c r="B32" s="92" t="e">
        <f t="shared" ref="B32:F34" ca="1" si="12">+B24*B8/365</f>
        <v>#VALUE!</v>
      </c>
      <c r="C32" s="92" t="e">
        <f t="shared" ca="1" si="12"/>
        <v>#REF!</v>
      </c>
      <c r="D32" s="92" t="e">
        <f t="shared" ca="1" si="12"/>
        <v>#REF!</v>
      </c>
      <c r="E32" s="92" t="e">
        <f t="shared" ca="1" si="12"/>
        <v>#REF!</v>
      </c>
      <c r="F32" s="92" t="e">
        <f t="shared" ca="1" si="12"/>
        <v>#REF!</v>
      </c>
      <c r="G32" s="92" t="e">
        <f t="shared" ref="G32" ca="1" si="13">+G24*G8/365</f>
        <v>#REF!</v>
      </c>
      <c r="S32">
        <f t="shared" ca="1" si="9"/>
        <v>43530</v>
      </c>
    </row>
    <row r="33" spans="1:19" ht="15" hidden="1" customHeight="1">
      <c r="A33" s="87">
        <f ca="1">+WORKDAY.INTL(TODAY(),-22)</f>
        <v>43507</v>
      </c>
      <c r="B33" s="92" t="e">
        <f t="shared" ca="1" si="12"/>
        <v>#REF!</v>
      </c>
      <c r="C33" s="92" t="e">
        <f t="shared" ca="1" si="12"/>
        <v>#REF!</v>
      </c>
      <c r="D33" s="92" t="e">
        <f t="shared" ca="1" si="12"/>
        <v>#REF!</v>
      </c>
      <c r="E33" s="92" t="e">
        <f t="shared" ca="1" si="12"/>
        <v>#REF!</v>
      </c>
      <c r="F33" s="92" t="e">
        <f t="shared" ca="1" si="12"/>
        <v>#REF!</v>
      </c>
      <c r="G33" s="92" t="e">
        <f t="shared" ref="G33" ca="1" si="14">+G25*G9/365</f>
        <v>#REF!</v>
      </c>
      <c r="S33">
        <f t="shared" ca="1" si="9"/>
        <v>43507</v>
      </c>
    </row>
    <row r="34" spans="1:19" ht="15" hidden="1" customHeight="1">
      <c r="A34" s="88">
        <v>43098</v>
      </c>
      <c r="B34" s="92" t="e">
        <f t="shared" si="12"/>
        <v>#REF!</v>
      </c>
      <c r="C34" s="92" t="e">
        <f t="shared" si="12"/>
        <v>#REF!</v>
      </c>
      <c r="D34" s="92" t="e">
        <f t="shared" si="12"/>
        <v>#REF!</v>
      </c>
      <c r="E34" s="92" t="e">
        <f t="shared" si="12"/>
        <v>#REF!</v>
      </c>
      <c r="F34" s="92" t="e">
        <f t="shared" si="12"/>
        <v>#REF!</v>
      </c>
      <c r="G34" s="92" t="e">
        <f t="shared" ref="G34" si="15">+G26*G10/365</f>
        <v>#VALUE!</v>
      </c>
      <c r="S34">
        <f t="shared" si="9"/>
        <v>43098</v>
      </c>
    </row>
    <row r="35" spans="1:19" ht="15" hidden="1" customHeight="1">
      <c r="S35">
        <f t="shared" si="9"/>
        <v>0</v>
      </c>
    </row>
    <row r="36" spans="1:19" ht="15" hidden="1" customHeight="1">
      <c r="A36" s="141" t="s">
        <v>296</v>
      </c>
      <c r="B36" s="87" t="s">
        <v>289</v>
      </c>
      <c r="C36" s="87" t="s">
        <v>290</v>
      </c>
      <c r="D36" s="87" t="s">
        <v>291</v>
      </c>
      <c r="E36" s="87" t="s">
        <v>292</v>
      </c>
      <c r="F36" s="87" t="s">
        <v>293</v>
      </c>
      <c r="G36" s="87" t="s">
        <v>293</v>
      </c>
      <c r="S36" t="str">
        <f t="shared" si="9"/>
        <v>Forward Efectivas</v>
      </c>
    </row>
    <row r="37" spans="1:19" ht="15" hidden="1" customHeight="1">
      <c r="A37" s="142"/>
      <c r="B37" s="87">
        <v>43299</v>
      </c>
      <c r="C37" s="88">
        <v>43327</v>
      </c>
      <c r="D37" s="88">
        <v>43362</v>
      </c>
      <c r="E37" s="88">
        <v>43390</v>
      </c>
      <c r="F37" s="88">
        <v>43425</v>
      </c>
      <c r="G37" s="88">
        <v>43453</v>
      </c>
      <c r="S37">
        <f t="shared" si="9"/>
        <v>0</v>
      </c>
    </row>
    <row r="38" spans="1:19" ht="15" hidden="1" customHeight="1">
      <c r="A38" s="87">
        <f ca="1">TODAY()</f>
        <v>43537</v>
      </c>
      <c r="B38" s="92" t="e">
        <f ca="1">+(1+'Cálculo Lebac'!B30)/(1+'Cálculo Lebac'!#REF!)-1</f>
        <v>#VALUE!</v>
      </c>
      <c r="C38" s="92" t="e">
        <f ca="1">+(1+'Cálculo Lebac'!C30)/(1+'Cálculo Lebac'!B30)-1</f>
        <v>#REF!</v>
      </c>
      <c r="D38" s="92" t="e">
        <f ca="1">+(1+'Cálculo Lebac'!D30)/(1+'Cálculo Lebac'!C30)-1</f>
        <v>#REF!</v>
      </c>
      <c r="E38" s="92" t="e">
        <f ca="1">+(1+'Cálculo Lebac'!E30)/(1+'Cálculo Lebac'!D30)-1</f>
        <v>#REF!</v>
      </c>
      <c r="F38" s="92" t="e">
        <f ca="1">+(1+'Cálculo Lebac'!F30)/(1+'Cálculo Lebac'!E30)-1</f>
        <v>#REF!</v>
      </c>
      <c r="G38" s="92" t="e">
        <f ca="1">+(1+'Cálculo Lebac'!G30)/(1+'Cálculo Lebac'!F30)-1</f>
        <v>#REF!</v>
      </c>
      <c r="S38">
        <f t="shared" ca="1" si="9"/>
        <v>43537</v>
      </c>
    </row>
    <row r="39" spans="1:19" ht="15" hidden="1" customHeight="1">
      <c r="A39" s="87">
        <f ca="1">+WORKDAY.INTL(TODAY(),-1)</f>
        <v>43536</v>
      </c>
      <c r="B39" s="92" t="e">
        <f ca="1">+(1+'Cálculo Lebac'!B31)/(1+'Cálculo Lebac'!#REF!)-1</f>
        <v>#VALUE!</v>
      </c>
      <c r="C39" s="92" t="e">
        <f ca="1">+(1+'Cálculo Lebac'!C31)/(1+'Cálculo Lebac'!B31)-1</f>
        <v>#REF!</v>
      </c>
      <c r="D39" s="92" t="e">
        <f ca="1">+(1+'Cálculo Lebac'!D31)/(1+'Cálculo Lebac'!C31)-1</f>
        <v>#REF!</v>
      </c>
      <c r="E39" s="92" t="e">
        <f ca="1">+(1+'Cálculo Lebac'!E31)/(1+'Cálculo Lebac'!D31)-1</f>
        <v>#REF!</v>
      </c>
      <c r="F39" s="92" t="e">
        <f ca="1">+(1+'Cálculo Lebac'!F31)/(1+'Cálculo Lebac'!E31)-1</f>
        <v>#REF!</v>
      </c>
      <c r="G39" s="92" t="e">
        <f ca="1">+(1+'Cálculo Lebac'!G31)/(1+'Cálculo Lebac'!F31)-1</f>
        <v>#REF!</v>
      </c>
      <c r="S39">
        <f t="shared" ca="1" si="9"/>
        <v>43536</v>
      </c>
    </row>
    <row r="40" spans="1:19" ht="15" hidden="1" customHeight="1">
      <c r="A40" s="87">
        <f ca="1">+WORKDAY.INTL(TODAY(),-5)</f>
        <v>43530</v>
      </c>
      <c r="B40" s="92" t="e">
        <f ca="1">+(1+'Cálculo Lebac'!B32)/(1+'Cálculo Lebac'!#REF!)-1</f>
        <v>#VALUE!</v>
      </c>
      <c r="C40" s="92" t="e">
        <f ca="1">+(1+'Cálculo Lebac'!C32)/(1+'Cálculo Lebac'!B32)-1</f>
        <v>#REF!</v>
      </c>
      <c r="D40" s="92" t="e">
        <f ca="1">+(1+'Cálculo Lebac'!D32)/(1+'Cálculo Lebac'!C32)-1</f>
        <v>#REF!</v>
      </c>
      <c r="E40" s="92" t="e">
        <f ca="1">+(1+'Cálculo Lebac'!E32)/(1+'Cálculo Lebac'!D32)-1</f>
        <v>#REF!</v>
      </c>
      <c r="F40" s="92" t="e">
        <f ca="1">+(1+'Cálculo Lebac'!F32)/(1+'Cálculo Lebac'!E32)-1</f>
        <v>#REF!</v>
      </c>
      <c r="G40" s="92" t="e">
        <f ca="1">+(1+'Cálculo Lebac'!G32)/(1+'Cálculo Lebac'!F32)-1</f>
        <v>#REF!</v>
      </c>
      <c r="S40">
        <f t="shared" ca="1" si="9"/>
        <v>43530</v>
      </c>
    </row>
    <row r="41" spans="1:19" ht="15" hidden="1" customHeight="1">
      <c r="A41" s="87">
        <f ca="1">+WORKDAY.INTL(TODAY(),-22)</f>
        <v>43507</v>
      </c>
      <c r="B41" s="92" t="e">
        <f ca="1">+(1+'Cálculo Lebac'!B33)/(1+'Cálculo Lebac'!#REF!)-1</f>
        <v>#REF!</v>
      </c>
      <c r="C41" s="92" t="e">
        <f ca="1">+(1+'Cálculo Lebac'!C33)/(1+'Cálculo Lebac'!B33)-1</f>
        <v>#REF!</v>
      </c>
      <c r="D41" s="92" t="e">
        <f ca="1">+(1+'Cálculo Lebac'!D33)/(1+'Cálculo Lebac'!C33)-1</f>
        <v>#REF!</v>
      </c>
      <c r="E41" s="92" t="e">
        <f ca="1">+(1+'Cálculo Lebac'!E33)/(1+'Cálculo Lebac'!D33)-1</f>
        <v>#REF!</v>
      </c>
      <c r="F41" s="92" t="e">
        <f ca="1">+(1+'Cálculo Lebac'!F33)/(1+'Cálculo Lebac'!E33)-1</f>
        <v>#REF!</v>
      </c>
      <c r="G41" s="92" t="e">
        <f ca="1">+(1+'Cálculo Lebac'!G33)/(1+'Cálculo Lebac'!F33)-1</f>
        <v>#REF!</v>
      </c>
      <c r="S41">
        <f t="shared" ca="1" si="9"/>
        <v>43507</v>
      </c>
    </row>
    <row r="42" spans="1:19" ht="15" hidden="1" customHeight="1">
      <c r="A42" s="88">
        <v>43098</v>
      </c>
      <c r="B42" s="92" t="e">
        <f>+(1+'Cálculo Lebac'!B34)/(1+'Cálculo Lebac'!#REF!)-1</f>
        <v>#REF!</v>
      </c>
      <c r="C42" s="92" t="e">
        <f>+(1+'Cálculo Lebac'!C34)/(1+'Cálculo Lebac'!B34)-1</f>
        <v>#REF!</v>
      </c>
      <c r="D42" s="92" t="e">
        <f>+(1+'Cálculo Lebac'!D34)/(1+'Cálculo Lebac'!C34)-1</f>
        <v>#REF!</v>
      </c>
      <c r="E42" s="92" t="e">
        <f>+(1+'Cálculo Lebac'!E34)/(1+'Cálculo Lebac'!D34)-1</f>
        <v>#REF!</v>
      </c>
      <c r="F42" s="92" t="e">
        <f>+(1+'Cálculo Lebac'!F34)/(1+'Cálculo Lebac'!E34)-1</f>
        <v>#REF!</v>
      </c>
      <c r="G42" s="92" t="e">
        <f>+(1+'Cálculo Lebac'!G34)/(1+'Cálculo Lebac'!F34)-1</f>
        <v>#VALUE!</v>
      </c>
      <c r="S42">
        <f t="shared" si="9"/>
        <v>43098</v>
      </c>
    </row>
    <row r="43" spans="1:19" ht="15" hidden="1" customHeight="1">
      <c r="S43">
        <f t="shared" si="9"/>
        <v>0</v>
      </c>
    </row>
    <row r="44" spans="1:19" ht="15" hidden="1" customHeight="1">
      <c r="A44" s="141" t="s">
        <v>297</v>
      </c>
      <c r="B44" s="87" t="s">
        <v>289</v>
      </c>
      <c r="C44" s="87" t="s">
        <v>290</v>
      </c>
      <c r="D44" s="87" t="s">
        <v>291</v>
      </c>
      <c r="E44" s="87" t="s">
        <v>292</v>
      </c>
      <c r="F44" s="87" t="s">
        <v>293</v>
      </c>
      <c r="G44" s="87" t="s">
        <v>293</v>
      </c>
      <c r="S44" t="str">
        <f t="shared" si="9"/>
        <v>Forward Nominal</v>
      </c>
    </row>
    <row r="45" spans="1:19" ht="15" hidden="1" customHeight="1">
      <c r="A45" s="142"/>
      <c r="B45" s="87">
        <v>43299</v>
      </c>
      <c r="C45" s="88">
        <v>43327</v>
      </c>
      <c r="D45" s="88">
        <v>43362</v>
      </c>
      <c r="E45" s="88">
        <v>43390</v>
      </c>
      <c r="F45" s="88">
        <v>43425</v>
      </c>
      <c r="G45" s="88">
        <v>43453</v>
      </c>
      <c r="S45">
        <f t="shared" si="9"/>
        <v>0</v>
      </c>
    </row>
    <row r="46" spans="1:19" ht="15" hidden="1" customHeight="1">
      <c r="A46" s="87">
        <f ca="1">TODAY()</f>
        <v>43537</v>
      </c>
      <c r="B46" s="92"/>
      <c r="C46" s="92"/>
      <c r="D46" s="92"/>
      <c r="E46" s="92"/>
      <c r="F46" s="92"/>
      <c r="G46" s="92"/>
      <c r="S46">
        <f t="shared" ca="1" si="9"/>
        <v>43537</v>
      </c>
    </row>
    <row r="47" spans="1:19" ht="15" hidden="1" customHeight="1">
      <c r="A47" s="87">
        <f ca="1">+WORKDAY.INTL(TODAY(),-1)</f>
        <v>43536</v>
      </c>
      <c r="B47" s="92" t="e">
        <f ca="1">+B39*365/(B7-#REF!)</f>
        <v>#VALUE!</v>
      </c>
      <c r="C47" s="92" t="e">
        <f ca="1">+C39*365/(C7-B7)</f>
        <v>#REF!</v>
      </c>
      <c r="D47" s="92" t="e">
        <f ca="1">+D39*365/(D7-C7)</f>
        <v>#REF!</v>
      </c>
      <c r="E47" s="92" t="e">
        <f ca="1">+E39*365/(E7-D7)</f>
        <v>#REF!</v>
      </c>
      <c r="F47" s="92" t="e">
        <f ca="1">+F39*365/(F7-E7)</f>
        <v>#REF!</v>
      </c>
      <c r="G47" s="92" t="e">
        <f ca="1">+G39*365/(G7-F7)</f>
        <v>#REF!</v>
      </c>
      <c r="S47">
        <f t="shared" ca="1" si="9"/>
        <v>43536</v>
      </c>
    </row>
    <row r="48" spans="1:19" ht="15" hidden="1" customHeight="1">
      <c r="A48" s="87">
        <f ca="1">+WORKDAY.INTL(TODAY(),-5)</f>
        <v>43530</v>
      </c>
      <c r="B48" s="92" t="e">
        <f ca="1">+B40*365/(B8-#REF!)</f>
        <v>#VALUE!</v>
      </c>
      <c r="C48" s="92" t="e">
        <f t="shared" ref="C48:G50" ca="1" si="16">+C40*365/(C8-B8)</f>
        <v>#REF!</v>
      </c>
      <c r="D48" s="92" t="e">
        <f t="shared" ca="1" si="16"/>
        <v>#REF!</v>
      </c>
      <c r="E48" s="92" t="e">
        <f t="shared" ca="1" si="16"/>
        <v>#REF!</v>
      </c>
      <c r="F48" s="92" t="e">
        <f t="shared" ca="1" si="16"/>
        <v>#REF!</v>
      </c>
      <c r="G48" s="92" t="e">
        <f t="shared" ca="1" si="16"/>
        <v>#REF!</v>
      </c>
      <c r="S48">
        <f t="shared" ca="1" si="9"/>
        <v>43530</v>
      </c>
    </row>
    <row r="49" spans="1:27" ht="15" hidden="1" customHeight="1">
      <c r="A49" s="87">
        <f ca="1">+WORKDAY.INTL(TODAY(),-22)</f>
        <v>43507</v>
      </c>
      <c r="B49" s="92" t="e">
        <f ca="1">+B41*365/(B9-#REF!)</f>
        <v>#REF!</v>
      </c>
      <c r="C49" s="92" t="e">
        <f t="shared" ca="1" si="16"/>
        <v>#REF!</v>
      </c>
      <c r="D49" s="92" t="e">
        <f t="shared" ca="1" si="16"/>
        <v>#REF!</v>
      </c>
      <c r="E49" s="92" t="e">
        <f t="shared" ca="1" si="16"/>
        <v>#REF!</v>
      </c>
      <c r="F49" s="92" t="e">
        <f t="shared" ca="1" si="16"/>
        <v>#REF!</v>
      </c>
      <c r="G49" s="92" t="e">
        <f t="shared" ca="1" si="16"/>
        <v>#REF!</v>
      </c>
      <c r="S49">
        <f t="shared" ca="1" si="9"/>
        <v>43507</v>
      </c>
    </row>
    <row r="50" spans="1:27" ht="15" hidden="1" customHeight="1">
      <c r="A50" s="88">
        <v>43098</v>
      </c>
      <c r="B50" s="92" t="e">
        <f>+B42*365/(B10-#REF!)</f>
        <v>#REF!</v>
      </c>
      <c r="C50" s="92" t="e">
        <f t="shared" si="16"/>
        <v>#REF!</v>
      </c>
      <c r="D50" s="92" t="e">
        <f t="shared" si="16"/>
        <v>#REF!</v>
      </c>
      <c r="E50" s="92" t="e">
        <f t="shared" si="16"/>
        <v>#REF!</v>
      </c>
      <c r="F50" s="92" t="e">
        <f t="shared" si="16"/>
        <v>#REF!</v>
      </c>
      <c r="G50" s="92" t="e">
        <f t="shared" si="16"/>
        <v>#VALUE!</v>
      </c>
      <c r="S50">
        <f t="shared" si="9"/>
        <v>43098</v>
      </c>
    </row>
    <row r="51" spans="1:27" ht="15" hidden="1" customHeight="1">
      <c r="S51">
        <f t="shared" si="9"/>
        <v>0</v>
      </c>
    </row>
    <row r="52" spans="1:27" ht="15" hidden="1" customHeight="1">
      <c r="S52">
        <f t="shared" si="9"/>
        <v>0</v>
      </c>
    </row>
    <row r="53" spans="1:27" ht="15" hidden="1" customHeight="1">
      <c r="S53">
        <f t="shared" si="9"/>
        <v>0</v>
      </c>
    </row>
    <row r="54" spans="1:27" ht="15" hidden="1" customHeight="1">
      <c r="S54">
        <f t="shared" si="9"/>
        <v>0</v>
      </c>
    </row>
    <row r="55" spans="1:27" ht="15" hidden="1" customHeight="1">
      <c r="S55">
        <f t="shared" si="9"/>
        <v>0</v>
      </c>
    </row>
    <row r="56" spans="1:27" ht="15" hidden="1" customHeight="1">
      <c r="S56">
        <f t="shared" si="9"/>
        <v>0</v>
      </c>
    </row>
    <row r="57" spans="1:27" ht="15" hidden="1" customHeight="1">
      <c r="S57">
        <f t="shared" si="9"/>
        <v>0</v>
      </c>
    </row>
    <row r="58" spans="1:27" ht="15" hidden="1" customHeight="1">
      <c r="S58">
        <f t="shared" si="9"/>
        <v>0</v>
      </c>
    </row>
    <row r="59" spans="1:27" ht="15" hidden="1" customHeight="1">
      <c r="S59">
        <f t="shared" si="9"/>
        <v>0</v>
      </c>
    </row>
    <row r="60" spans="1:27" ht="15" hidden="1" customHeight="1">
      <c r="S60">
        <f t="shared" si="9"/>
        <v>0</v>
      </c>
    </row>
    <row r="61" spans="1:27">
      <c r="V61" s="44" t="e">
        <f ca="1">(+V22-V23)*10000</f>
        <v>#VALUE!</v>
      </c>
      <c r="W61" s="44" t="e">
        <f t="shared" ref="W61:AA61" ca="1" si="17">(+W22-W23)*10000</f>
        <v>#VALUE!</v>
      </c>
      <c r="X61" s="44" t="e">
        <f t="shared" ca="1" si="17"/>
        <v>#VALUE!</v>
      </c>
      <c r="Y61" s="44" t="e">
        <f t="shared" ca="1" si="17"/>
        <v>#VALUE!</v>
      </c>
      <c r="Z61" s="44" t="e">
        <f t="shared" ca="1" si="17"/>
        <v>#VALUE!</v>
      </c>
      <c r="AA61" s="44" t="e">
        <f t="shared" ca="1" si="17"/>
        <v>#VALUE!</v>
      </c>
    </row>
    <row r="62" spans="1:27">
      <c r="U62" s="44"/>
    </row>
    <row r="64" spans="1:27">
      <c r="A64" s="99" t="s">
        <v>309</v>
      </c>
      <c r="B64" s="99"/>
      <c r="C64" s="92" t="e">
        <f>#REF!</f>
        <v>#REF!</v>
      </c>
      <c r="D64" s="92" t="e">
        <f>#REF!</f>
        <v>#REF!</v>
      </c>
      <c r="E64" s="92" t="e">
        <f>#REF!</f>
        <v>#REF!</v>
      </c>
      <c r="F64" s="92" t="e">
        <f>#REF!</f>
        <v>#REF!</v>
      </c>
      <c r="G64" s="92" t="e">
        <f>#REF!</f>
        <v>#REF!</v>
      </c>
      <c r="I64" t="s">
        <v>310</v>
      </c>
      <c r="K64" s="99" t="s">
        <v>309</v>
      </c>
      <c r="L64" s="92" t="e">
        <f>+#REF!</f>
        <v>#REF!</v>
      </c>
      <c r="M64" s="92" t="e">
        <f>+#REF!</f>
        <v>#REF!</v>
      </c>
      <c r="N64" s="92" t="e">
        <f>+#REF!</f>
        <v>#REF!</v>
      </c>
      <c r="O64" s="92" t="e">
        <f>+#REF!</f>
        <v>#REF!</v>
      </c>
    </row>
  </sheetData>
  <mergeCells count="10">
    <mergeCell ref="X20:Y20"/>
    <mergeCell ref="Z20:AA20"/>
    <mergeCell ref="A44:A45"/>
    <mergeCell ref="C19:G19"/>
    <mergeCell ref="D1:G2"/>
    <mergeCell ref="L1:O2"/>
    <mergeCell ref="T20:U20"/>
    <mergeCell ref="V20:W20"/>
    <mergeCell ref="S20:S21"/>
    <mergeCell ref="A36:A3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3:AD1899"/>
  <sheetViews>
    <sheetView workbookViewId="0"/>
  </sheetViews>
  <sheetFormatPr baseColWidth="10" defaultRowHeight="12.75"/>
  <cols>
    <col min="1" max="16384" width="11.42578125" style="4"/>
  </cols>
  <sheetData>
    <row r="3" spans="1:30" ht="15">
      <c r="A3" s="5">
        <f ca="1">INDEX(A22:A65544,COUNTA(A22:A65544))</f>
        <v>43537</v>
      </c>
      <c r="B3" s="19">
        <f t="shared" ref="B3:AD3" ca="1" si="0">+INDEX($B$22:$AD$2000,MATCH($A3,$A$22:$A$2000,0),MATCH(B18,$B$18:$AD$18,0))</f>
        <v>34351.660000000003</v>
      </c>
      <c r="C3" s="19">
        <f t="shared" ca="1" si="0"/>
        <v>12.5</v>
      </c>
      <c r="D3" s="19">
        <f t="shared" ca="1" si="0"/>
        <v>18.399999999999999</v>
      </c>
      <c r="E3" s="19">
        <f t="shared" ca="1" si="0"/>
        <v>335.3</v>
      </c>
      <c r="F3" s="19">
        <f t="shared" ca="1" si="0"/>
        <v>196</v>
      </c>
      <c r="G3" s="19">
        <f t="shared" ca="1" si="0"/>
        <v>333</v>
      </c>
      <c r="H3" s="19">
        <f t="shared" ca="1" si="0"/>
        <v>40.25</v>
      </c>
      <c r="I3" s="19">
        <f t="shared" ca="1" si="0"/>
        <v>3.36</v>
      </c>
      <c r="J3" s="19">
        <f t="shared" ca="1" si="0"/>
        <v>50.15</v>
      </c>
      <c r="K3" s="19">
        <f t="shared" ca="1" si="0"/>
        <v>239</v>
      </c>
      <c r="L3" s="19">
        <f t="shared" ca="1" si="0"/>
        <v>38.799999999999997</v>
      </c>
      <c r="M3" s="19">
        <f t="shared" ca="1" si="0"/>
        <v>52</v>
      </c>
      <c r="N3" s="19">
        <f t="shared" ca="1" si="0"/>
        <v>146</v>
      </c>
      <c r="O3" s="19">
        <f t="shared" ca="1" si="0"/>
        <v>115</v>
      </c>
      <c r="P3" s="19">
        <f t="shared" ca="1" si="0"/>
        <v>70.5</v>
      </c>
      <c r="Q3" s="19">
        <f t="shared" ca="1" si="0"/>
        <v>100</v>
      </c>
      <c r="R3" s="19">
        <f t="shared" ca="1" si="0"/>
        <v>25.25</v>
      </c>
      <c r="S3" s="19">
        <f t="shared" ca="1" si="0"/>
        <v>337</v>
      </c>
      <c r="T3" s="19">
        <f t="shared" ca="1" si="0"/>
        <v>51.75</v>
      </c>
      <c r="U3" s="19">
        <f t="shared" ca="1" si="0"/>
        <v>12.1</v>
      </c>
      <c r="V3" s="19">
        <f t="shared" ca="1" si="0"/>
        <v>63</v>
      </c>
      <c r="W3" s="19">
        <f t="shared" ca="1" si="0"/>
        <v>126.5</v>
      </c>
      <c r="X3" s="19">
        <f t="shared" ca="1" si="0"/>
        <v>68.5</v>
      </c>
      <c r="Y3" s="19">
        <f t="shared" ca="1" si="0"/>
        <v>119</v>
      </c>
      <c r="Z3" s="19">
        <f t="shared" ca="1" si="0"/>
        <v>51.9</v>
      </c>
      <c r="AA3" s="19">
        <f t="shared" ca="1" si="0"/>
        <v>580.5</v>
      </c>
      <c r="AB3" s="19">
        <f t="shared" ca="1" si="0"/>
        <v>14.75</v>
      </c>
      <c r="AC3" s="19">
        <f t="shared" ca="1" si="0"/>
        <v>333</v>
      </c>
      <c r="AD3" s="19">
        <f t="shared" ca="1" si="0"/>
        <v>581.9</v>
      </c>
    </row>
    <row r="4" spans="1:30" ht="15">
      <c r="A4" s="5">
        <f ca="1">WORKDAY(A3,-1)</f>
        <v>43536</v>
      </c>
      <c r="B4" s="19">
        <f t="shared" ref="B4:AD4" ca="1" si="1">+INDEX($B$22:$AD$2000,MATCH($A4,$A$22:$A$2000,0),MATCH(B18,$B$18:$AD$18,0))</f>
        <v>33681.279999999999</v>
      </c>
      <c r="C4" s="19">
        <f t="shared" ca="1" si="1"/>
        <v>12.1</v>
      </c>
      <c r="D4" s="19">
        <f t="shared" ca="1" si="1"/>
        <v>18.2</v>
      </c>
      <c r="E4" s="19">
        <f t="shared" ca="1" si="1"/>
        <v>327.75</v>
      </c>
      <c r="F4" s="19">
        <f t="shared" ca="1" si="1"/>
        <v>189.1</v>
      </c>
      <c r="G4" s="19">
        <f t="shared" ca="1" si="1"/>
        <v>332.5</v>
      </c>
      <c r="H4" s="19">
        <f t="shared" ca="1" si="1"/>
        <v>39.799999999999997</v>
      </c>
      <c r="I4" s="19">
        <f t="shared" ca="1" si="1"/>
        <v>3.26</v>
      </c>
      <c r="J4" s="19">
        <f t="shared" ca="1" si="1"/>
        <v>49.2</v>
      </c>
      <c r="K4" s="19">
        <f t="shared" ca="1" si="1"/>
        <v>243</v>
      </c>
      <c r="L4" s="19">
        <f t="shared" ca="1" si="1"/>
        <v>38.799999999999997</v>
      </c>
      <c r="M4" s="19">
        <f t="shared" ca="1" si="1"/>
        <v>52.2</v>
      </c>
      <c r="N4" s="19">
        <f t="shared" ca="1" si="1"/>
        <v>142.25</v>
      </c>
      <c r="O4" s="19">
        <f t="shared" ca="1" si="1"/>
        <v>111.8</v>
      </c>
      <c r="P4" s="19">
        <f t="shared" ca="1" si="1"/>
        <v>71</v>
      </c>
      <c r="Q4" s="19">
        <f t="shared" ca="1" si="1"/>
        <v>99.1</v>
      </c>
      <c r="R4" s="19">
        <f t="shared" ca="1" si="1"/>
        <v>25</v>
      </c>
      <c r="S4" s="19">
        <f t="shared" ca="1" si="1"/>
        <v>342.5</v>
      </c>
      <c r="T4" s="19">
        <f t="shared" ca="1" si="1"/>
        <v>49.65</v>
      </c>
      <c r="U4" s="19">
        <f t="shared" ca="1" si="1"/>
        <v>11.9</v>
      </c>
      <c r="V4" s="19">
        <f t="shared" ca="1" si="1"/>
        <v>62</v>
      </c>
      <c r="W4" s="19">
        <f t="shared" ca="1" si="1"/>
        <v>127</v>
      </c>
      <c r="X4" s="19">
        <f t="shared" ca="1" si="1"/>
        <v>69.400000000000006</v>
      </c>
      <c r="Y4" s="19">
        <f t="shared" ca="1" si="1"/>
        <v>116.75</v>
      </c>
      <c r="Z4" s="19">
        <f t="shared" ca="1" si="1"/>
        <v>51.9</v>
      </c>
      <c r="AA4" s="19">
        <f t="shared" ca="1" si="1"/>
        <v>561.85</v>
      </c>
      <c r="AB4" s="19">
        <f t="shared" ca="1" si="1"/>
        <v>14.25</v>
      </c>
      <c r="AC4" s="19">
        <f t="shared" ca="1" si="1"/>
        <v>332.5</v>
      </c>
      <c r="AD4" s="19">
        <f t="shared" ca="1" si="1"/>
        <v>568</v>
      </c>
    </row>
    <row r="5" spans="1:30" ht="15">
      <c r="A5" s="5">
        <f ca="1">+A3-7</f>
        <v>43530</v>
      </c>
      <c r="B5" s="19">
        <f t="shared" ref="B5:AD5" ca="1" si="2">+INDEX($B$22:$AD$2000,MATCH($A5,$A$22:$A$2000,0),MATCH(B18,$B$18:$AD$18,0))</f>
        <v>32340.43</v>
      </c>
      <c r="C5" s="19">
        <f t="shared" ca="1" si="2"/>
        <v>12.1</v>
      </c>
      <c r="D5" s="19">
        <f t="shared" ca="1" si="2"/>
        <v>18.350000000000001</v>
      </c>
      <c r="E5" s="19">
        <f t="shared" ca="1" si="2"/>
        <v>309.10000000000002</v>
      </c>
      <c r="F5" s="19">
        <f t="shared" ca="1" si="2"/>
        <v>178.05</v>
      </c>
      <c r="G5" s="19">
        <f t="shared" ca="1" si="2"/>
        <v>335.5</v>
      </c>
      <c r="H5" s="19">
        <f t="shared" ca="1" si="2"/>
        <v>38.9</v>
      </c>
      <c r="I5" s="19">
        <f t="shared" ca="1" si="2"/>
        <v>3.16</v>
      </c>
      <c r="J5" s="19">
        <f t="shared" ca="1" si="2"/>
        <v>47.5</v>
      </c>
      <c r="K5" s="19">
        <f t="shared" ca="1" si="2"/>
        <v>250.5</v>
      </c>
      <c r="L5" s="19">
        <f t="shared" ca="1" si="2"/>
        <v>37.5</v>
      </c>
      <c r="M5" s="19">
        <f t="shared" ca="1" si="2"/>
        <v>50.4</v>
      </c>
      <c r="N5" s="19">
        <f t="shared" ca="1" si="2"/>
        <v>138.19999999999999</v>
      </c>
      <c r="O5" s="19">
        <f t="shared" ca="1" si="2"/>
        <v>108.75</v>
      </c>
      <c r="P5" s="19">
        <f t="shared" ca="1" si="2"/>
        <v>69</v>
      </c>
      <c r="Q5" s="19">
        <f t="shared" ca="1" si="2"/>
        <v>90.1</v>
      </c>
      <c r="R5" s="19">
        <f t="shared" ca="1" si="2"/>
        <v>24.9</v>
      </c>
      <c r="S5" s="19">
        <f t="shared" ca="1" si="2"/>
        <v>367.5</v>
      </c>
      <c r="T5" s="19">
        <f t="shared" ca="1" si="2"/>
        <v>47.55</v>
      </c>
      <c r="U5" s="19">
        <f t="shared" ca="1" si="2"/>
        <v>11.55</v>
      </c>
      <c r="V5" s="19">
        <f t="shared" ca="1" si="2"/>
        <v>61.45</v>
      </c>
      <c r="W5" s="19">
        <f t="shared" ca="1" si="2"/>
        <v>118.2</v>
      </c>
      <c r="X5" s="19">
        <f t="shared" ca="1" si="2"/>
        <v>65.400000000000006</v>
      </c>
      <c r="Y5" s="19">
        <f t="shared" ca="1" si="2"/>
        <v>106.65</v>
      </c>
      <c r="Z5" s="19">
        <f t="shared" ca="1" si="2"/>
        <v>50.9</v>
      </c>
      <c r="AA5" s="19">
        <f t="shared" ca="1" si="2"/>
        <v>537.45000000000005</v>
      </c>
      <c r="AB5" s="19">
        <f t="shared" ca="1" si="2"/>
        <v>14.1</v>
      </c>
      <c r="AC5" s="19">
        <f t="shared" ca="1" si="2"/>
        <v>335.5</v>
      </c>
      <c r="AD5" s="19">
        <f t="shared" ca="1" si="2"/>
        <v>502.25</v>
      </c>
    </row>
    <row r="6" spans="1:30" ht="15">
      <c r="A6" s="5">
        <f ca="1">+A3-29</f>
        <v>43508</v>
      </c>
      <c r="B6" s="19">
        <f t="shared" ref="B6:AD6" ca="1" si="3">+INDEX($B$22:$AD$2000,MATCH($A6,$A$22:$A$2000,0),MATCH(B18,$B$18:$AD$18,0))</f>
        <v>37685.96</v>
      </c>
      <c r="C6" s="19">
        <f t="shared" ca="1" si="3"/>
        <v>13.8</v>
      </c>
      <c r="D6" s="19">
        <f t="shared" ca="1" si="3"/>
        <v>18.649999999999999</v>
      </c>
      <c r="E6" s="19">
        <f t="shared" ca="1" si="3"/>
        <v>305.60000000000002</v>
      </c>
      <c r="F6" s="19">
        <f t="shared" ca="1" si="3"/>
        <v>223.5</v>
      </c>
      <c r="G6" s="19">
        <f t="shared" ca="1" si="3"/>
        <v>387.5</v>
      </c>
      <c r="H6" s="19">
        <f t="shared" ca="1" si="3"/>
        <v>42.65</v>
      </c>
      <c r="I6" s="19">
        <f t="shared" ca="1" si="3"/>
        <v>3.45</v>
      </c>
      <c r="J6" s="19">
        <f t="shared" ca="1" si="3"/>
        <v>51.2</v>
      </c>
      <c r="K6" s="19">
        <f t="shared" ca="1" si="3"/>
        <v>282.5</v>
      </c>
      <c r="L6" s="19">
        <f t="shared" ca="1" si="3"/>
        <v>44.2</v>
      </c>
      <c r="M6" s="19">
        <f t="shared" ca="1" si="3"/>
        <v>55.9</v>
      </c>
      <c r="N6" s="19">
        <f t="shared" ca="1" si="3"/>
        <v>173.25</v>
      </c>
      <c r="O6" s="19">
        <f t="shared" ca="1" si="3"/>
        <v>140.30000000000001</v>
      </c>
      <c r="P6" s="19">
        <f t="shared" ca="1" si="3"/>
        <v>70.8</v>
      </c>
      <c r="Q6" s="19">
        <f t="shared" ca="1" si="3"/>
        <v>91.1</v>
      </c>
      <c r="R6" s="19">
        <f t="shared" ca="1" si="3"/>
        <v>29.3</v>
      </c>
      <c r="S6" s="19">
        <f t="shared" ca="1" si="3"/>
        <v>398</v>
      </c>
      <c r="T6" s="19">
        <f t="shared" ca="1" si="3"/>
        <v>58.55</v>
      </c>
      <c r="U6" s="19">
        <f t="shared" ca="1" si="3"/>
        <v>11.7</v>
      </c>
      <c r="V6" s="19">
        <f t="shared" ca="1" si="3"/>
        <v>83.95</v>
      </c>
      <c r="W6" s="19">
        <f t="shared" ca="1" si="3"/>
        <v>124.45</v>
      </c>
      <c r="X6" s="19">
        <f t="shared" ca="1" si="3"/>
        <v>69.599999999999994</v>
      </c>
      <c r="Y6" s="19">
        <f t="shared" ca="1" si="3"/>
        <v>126.9</v>
      </c>
      <c r="Z6" s="19">
        <f t="shared" ca="1" si="3"/>
        <v>59.9</v>
      </c>
      <c r="AA6" s="19">
        <f t="shared" ca="1" si="3"/>
        <v>483.05</v>
      </c>
      <c r="AB6" s="19">
        <f t="shared" ca="1" si="3"/>
        <v>15.2</v>
      </c>
      <c r="AC6" s="19">
        <f t="shared" ca="1" si="3"/>
        <v>387.5</v>
      </c>
      <c r="AD6" s="19">
        <f t="shared" ca="1" si="3"/>
        <v>605.54999999999995</v>
      </c>
    </row>
    <row r="7" spans="1:30" ht="15">
      <c r="A7" s="5">
        <f ca="1">+A3-365</f>
        <v>43172</v>
      </c>
      <c r="B7" s="19">
        <f t="shared" ref="B7:AD7" ca="1" si="4">+INDEX($B$22:$AD$2000,MATCH($A7,$A$22:$A$2000,0),MATCH(B18,$B$18:$AD$18,0))</f>
        <v>32980.120000000003</v>
      </c>
      <c r="C7" s="19">
        <f t="shared" ca="1" si="4"/>
        <v>19.3</v>
      </c>
      <c r="D7" s="19">
        <f t="shared" ca="1" si="4"/>
        <v>14.9</v>
      </c>
      <c r="E7" s="19">
        <f t="shared" ca="1" si="4"/>
        <v>145.1</v>
      </c>
      <c r="F7" s="19">
        <f t="shared" ca="1" si="4"/>
        <v>223.55</v>
      </c>
      <c r="G7" s="19">
        <f t="shared" ca="1" si="4"/>
        <v>367.7</v>
      </c>
      <c r="H7" s="19">
        <f t="shared" ca="1" si="4"/>
        <v>35</v>
      </c>
      <c r="I7" s="19">
        <f t="shared" ca="1" si="4"/>
        <v>4.18</v>
      </c>
      <c r="J7" s="19">
        <f t="shared" ca="1" si="4"/>
        <v>40.942</v>
      </c>
      <c r="K7" s="19">
        <f t="shared" ca="1" si="4"/>
        <v>449.5</v>
      </c>
      <c r="L7" s="19">
        <f t="shared" ca="1" si="4"/>
        <v>63.2</v>
      </c>
      <c r="M7" s="19">
        <f t="shared" ca="1" si="4"/>
        <v>60.6</v>
      </c>
      <c r="N7" s="19">
        <f t="shared" ca="1" si="4"/>
        <v>154.19999999999999</v>
      </c>
      <c r="O7" s="19">
        <f t="shared" ca="1" si="4"/>
        <v>132.25</v>
      </c>
      <c r="P7" s="19">
        <f t="shared" ca="1" si="4"/>
        <v>101.8</v>
      </c>
      <c r="Q7" s="19">
        <f t="shared" ca="1" si="4"/>
        <v>89.5</v>
      </c>
      <c r="R7" s="19">
        <f t="shared" ca="1" si="4"/>
        <v>69</v>
      </c>
      <c r="S7" s="19">
        <f t="shared" ca="1" si="4"/>
        <v>619.25</v>
      </c>
      <c r="T7" s="19">
        <f t="shared" ca="1" si="4"/>
        <v>52.7</v>
      </c>
      <c r="U7" s="19">
        <f t="shared" ca="1" si="4"/>
        <v>9.94</v>
      </c>
      <c r="V7" s="19">
        <f t="shared" ca="1" si="4"/>
        <v>121.65</v>
      </c>
      <c r="W7" s="19">
        <f t="shared" ca="1" si="4"/>
        <v>134.80000000000001</v>
      </c>
      <c r="X7" s="19">
        <f t="shared" ca="1" si="4"/>
        <v>70.849999999999994</v>
      </c>
      <c r="Y7" s="19">
        <f t="shared" ca="1" si="4"/>
        <v>85.85</v>
      </c>
      <c r="Z7" s="19">
        <f t="shared" ca="1" si="4"/>
        <v>61.5</v>
      </c>
      <c r="AA7" s="19">
        <f t="shared" ca="1" si="4"/>
        <v>361.3</v>
      </c>
      <c r="AB7" s="19">
        <f t="shared" ca="1" si="4"/>
        <v>14.35</v>
      </c>
      <c r="AC7" s="19">
        <f t="shared" ca="1" si="4"/>
        <v>367.7</v>
      </c>
      <c r="AD7" s="19">
        <f t="shared" ca="1" si="4"/>
        <v>446.5</v>
      </c>
    </row>
    <row r="8" spans="1:30" ht="15">
      <c r="A8" s="15">
        <v>43206</v>
      </c>
      <c r="B8" s="19">
        <f t="shared" ref="B8:AD8" ca="1" si="5">+INDEX($B$22:$AD$2000,MATCH($A8,$A$22:$A$2000,0),MATCH(B18,$B$18:$AD$18,0))</f>
        <v>31007.8</v>
      </c>
      <c r="C8" s="19">
        <f t="shared" ca="1" si="5"/>
        <v>16</v>
      </c>
      <c r="D8" s="19">
        <f t="shared" ca="1" si="5"/>
        <v>14.8</v>
      </c>
      <c r="E8" s="19">
        <f t="shared" ca="1" si="5"/>
        <v>134.75</v>
      </c>
      <c r="F8" s="19">
        <f t="shared" ca="1" si="5"/>
        <v>213.85</v>
      </c>
      <c r="G8" s="19">
        <f t="shared" ca="1" si="5"/>
        <v>390.35</v>
      </c>
      <c r="H8" s="19">
        <f t="shared" ca="1" si="5"/>
        <v>33.049999999999997</v>
      </c>
      <c r="I8" s="19">
        <f t="shared" ca="1" si="5"/>
        <v>4.32</v>
      </c>
      <c r="J8" s="19">
        <f t="shared" ca="1" si="5"/>
        <v>41.037999999999997</v>
      </c>
      <c r="K8" s="19">
        <f t="shared" ca="1" si="5"/>
        <v>439.55</v>
      </c>
      <c r="L8" s="19">
        <f t="shared" ca="1" si="5"/>
        <v>58.35</v>
      </c>
      <c r="M8" s="19">
        <f t="shared" ca="1" si="5"/>
        <v>57.05</v>
      </c>
      <c r="N8" s="19">
        <f t="shared" ca="1" si="5"/>
        <v>150</v>
      </c>
      <c r="O8" s="19">
        <f t="shared" ca="1" si="5"/>
        <v>129.1</v>
      </c>
      <c r="P8" s="19">
        <f t="shared" ca="1" si="5"/>
        <v>105.6</v>
      </c>
      <c r="Q8" s="19">
        <f t="shared" ca="1" si="5"/>
        <v>86.65</v>
      </c>
      <c r="R8" s="19">
        <f t="shared" ca="1" si="5"/>
        <v>48.25</v>
      </c>
      <c r="S8" s="19">
        <f t="shared" ca="1" si="5"/>
        <v>605.65</v>
      </c>
      <c r="T8" s="19">
        <f t="shared" ca="1" si="5"/>
        <v>46</v>
      </c>
      <c r="U8" s="19">
        <f t="shared" ca="1" si="5"/>
        <v>7.85</v>
      </c>
      <c r="V8" s="19">
        <f t="shared" ca="1" si="5"/>
        <v>121.75</v>
      </c>
      <c r="W8" s="19">
        <f t="shared" ca="1" si="5"/>
        <v>123.8</v>
      </c>
      <c r="X8" s="19">
        <f t="shared" ca="1" si="5"/>
        <v>65.150000000000006</v>
      </c>
      <c r="Y8" s="19">
        <f t="shared" ca="1" si="5"/>
        <v>81.8</v>
      </c>
      <c r="Z8" s="19">
        <f t="shared" ca="1" si="5"/>
        <v>60.15</v>
      </c>
      <c r="AA8" s="19">
        <f t="shared" ca="1" si="5"/>
        <v>370.1</v>
      </c>
      <c r="AB8" s="19">
        <f t="shared" ca="1" si="5"/>
        <v>14.35</v>
      </c>
      <c r="AC8" s="19">
        <f t="shared" ca="1" si="5"/>
        <v>390.35</v>
      </c>
      <c r="AD8" s="19">
        <f t="shared" ca="1" si="5"/>
        <v>442.1</v>
      </c>
    </row>
    <row r="9" spans="1:30">
      <c r="A9" s="3"/>
      <c r="B9" s="6"/>
    </row>
    <row r="10" spans="1:30">
      <c r="A10" s="7" t="s">
        <v>18</v>
      </c>
      <c r="B10" s="14">
        <f ca="1">+B3/B4-1</f>
        <v>1.9903637866494517E-2</v>
      </c>
      <c r="C10" s="14">
        <f ca="1">+C3/C4-1</f>
        <v>3.3057851239669533E-2</v>
      </c>
      <c r="D10" s="14">
        <f t="shared" ref="D10:AD10" ca="1" si="6">+D3/D4-1</f>
        <v>1.098901098901095E-2</v>
      </c>
      <c r="E10" s="14">
        <f t="shared" ca="1" si="6"/>
        <v>2.303585049580481E-2</v>
      </c>
      <c r="F10" s="14">
        <f t="shared" ca="1" si="6"/>
        <v>3.6488630354309937E-2</v>
      </c>
      <c r="G10" s="14">
        <f t="shared" ca="1" si="6"/>
        <v>1.5037593984963404E-3</v>
      </c>
      <c r="H10" s="14">
        <f t="shared" ca="1" si="6"/>
        <v>1.1306532663316604E-2</v>
      </c>
      <c r="I10" s="14">
        <f t="shared" ca="1" si="6"/>
        <v>3.0674846625766916E-2</v>
      </c>
      <c r="J10" s="14">
        <f t="shared" ca="1" si="6"/>
        <v>1.9308943089430874E-2</v>
      </c>
      <c r="K10" s="14">
        <f t="shared" ca="1" si="6"/>
        <v>-1.6460905349794275E-2</v>
      </c>
      <c r="L10" s="14">
        <f t="shared" ca="1" si="6"/>
        <v>0</v>
      </c>
      <c r="M10" s="14">
        <f t="shared" ca="1" si="6"/>
        <v>-3.8314176245211051E-3</v>
      </c>
      <c r="N10" s="14">
        <f t="shared" ca="1" si="6"/>
        <v>2.6362038664323295E-2</v>
      </c>
      <c r="O10" s="14">
        <f t="shared" ca="1" si="6"/>
        <v>2.8622540250447193E-2</v>
      </c>
      <c r="P10" s="14">
        <f t="shared" ca="1" si="6"/>
        <v>-7.0422535211267512E-3</v>
      </c>
      <c r="Q10" s="14">
        <f t="shared" ca="1" si="6"/>
        <v>9.0817356205852295E-3</v>
      </c>
      <c r="R10" s="14">
        <f t="shared" ca="1" si="6"/>
        <v>1.0000000000000009E-2</v>
      </c>
      <c r="S10" s="14">
        <f t="shared" ca="1" si="6"/>
        <v>-1.6058394160583966E-2</v>
      </c>
      <c r="T10" s="14">
        <f t="shared" ca="1" si="6"/>
        <v>4.2296072507552962E-2</v>
      </c>
      <c r="U10" s="14">
        <f t="shared" ca="1" si="6"/>
        <v>1.6806722689075571E-2</v>
      </c>
      <c r="V10" s="14">
        <f t="shared" ca="1" si="6"/>
        <v>1.6129032258064502E-2</v>
      </c>
      <c r="W10" s="14">
        <f t="shared" ca="1" si="6"/>
        <v>-3.937007874015741E-3</v>
      </c>
      <c r="X10" s="14">
        <f t="shared" ca="1" si="6"/>
        <v>-1.2968299711815678E-2</v>
      </c>
      <c r="Y10" s="14">
        <f t="shared" ca="1" si="6"/>
        <v>1.9271948608136968E-2</v>
      </c>
      <c r="Z10" s="14">
        <f t="shared" ca="1" si="6"/>
        <v>0</v>
      </c>
      <c r="AA10" s="14">
        <f t="shared" ca="1" si="6"/>
        <v>3.3193912966094086E-2</v>
      </c>
      <c r="AB10" s="14">
        <f t="shared" ca="1" si="6"/>
        <v>3.5087719298245723E-2</v>
      </c>
      <c r="AC10" s="14">
        <f t="shared" ca="1" si="6"/>
        <v>1.5037593984963404E-3</v>
      </c>
      <c r="AD10" s="14">
        <f t="shared" ca="1" si="6"/>
        <v>2.4471830985915544E-2</v>
      </c>
    </row>
    <row r="11" spans="1:30">
      <c r="A11" s="7" t="s">
        <v>19</v>
      </c>
      <c r="B11" s="14">
        <f ca="1">+B3/B5-1</f>
        <v>6.2189340092262402E-2</v>
      </c>
      <c r="C11" s="14">
        <f t="shared" ref="C11:AD11" ca="1" si="7">+C3/C5-1</f>
        <v>3.3057851239669533E-2</v>
      </c>
      <c r="D11" s="14">
        <f t="shared" ca="1" si="7"/>
        <v>2.7247956403269047E-3</v>
      </c>
      <c r="E11" s="14">
        <f t="shared" ca="1" si="7"/>
        <v>8.4762212876091869E-2</v>
      </c>
      <c r="F11" s="14">
        <f t="shared" ca="1" si="7"/>
        <v>0.10081437798371229</v>
      </c>
      <c r="G11" s="14">
        <f t="shared" ca="1" si="7"/>
        <v>-7.4515648286139768E-3</v>
      </c>
      <c r="H11" s="14">
        <f t="shared" ca="1" si="7"/>
        <v>3.470437017994854E-2</v>
      </c>
      <c r="I11" s="14">
        <f t="shared" ca="1" si="7"/>
        <v>6.3291139240506222E-2</v>
      </c>
      <c r="J11" s="14">
        <f t="shared" ca="1" si="7"/>
        <v>5.5789473684210389E-2</v>
      </c>
      <c r="K11" s="14">
        <f t="shared" ca="1" si="7"/>
        <v>-4.5908183632734523E-2</v>
      </c>
      <c r="L11" s="14">
        <f t="shared" ca="1" si="7"/>
        <v>3.4666666666666623E-2</v>
      </c>
      <c r="M11" s="14">
        <f t="shared" ca="1" si="7"/>
        <v>3.1746031746031855E-2</v>
      </c>
      <c r="N11" s="14">
        <f t="shared" ca="1" si="7"/>
        <v>5.6439942112880059E-2</v>
      </c>
      <c r="O11" s="14">
        <f t="shared" ca="1" si="7"/>
        <v>5.7471264367816133E-2</v>
      </c>
      <c r="P11" s="14">
        <f t="shared" ca="1" si="7"/>
        <v>2.1739130434782705E-2</v>
      </c>
      <c r="Q11" s="14">
        <f t="shared" ca="1" si="7"/>
        <v>0.10987791342952291</v>
      </c>
      <c r="R11" s="14">
        <f t="shared" ca="1" si="7"/>
        <v>1.4056224899598346E-2</v>
      </c>
      <c r="S11" s="14">
        <f t="shared" ca="1" si="7"/>
        <v>-8.2993197278911524E-2</v>
      </c>
      <c r="T11" s="14">
        <f t="shared" ca="1" si="7"/>
        <v>8.8328075709779297E-2</v>
      </c>
      <c r="U11" s="14">
        <f t="shared" ca="1" si="7"/>
        <v>4.761904761904745E-2</v>
      </c>
      <c r="V11" s="14">
        <f t="shared" ca="1" si="7"/>
        <v>2.5223759153783609E-2</v>
      </c>
      <c r="W11" s="14">
        <f t="shared" ca="1" si="7"/>
        <v>7.0219966159052349E-2</v>
      </c>
      <c r="X11" s="14">
        <f t="shared" ca="1" si="7"/>
        <v>4.7400611620795008E-2</v>
      </c>
      <c r="Y11" s="14">
        <f t="shared" ca="1" si="7"/>
        <v>0.11579934364744493</v>
      </c>
      <c r="Z11" s="14">
        <f t="shared" ca="1" si="7"/>
        <v>1.9646365422396839E-2</v>
      </c>
      <c r="AA11" s="14">
        <f t="shared" ca="1" si="7"/>
        <v>8.0100474462740712E-2</v>
      </c>
      <c r="AB11" s="14">
        <f t="shared" ca="1" si="7"/>
        <v>4.6099290780141855E-2</v>
      </c>
      <c r="AC11" s="14">
        <f t="shared" ca="1" si="7"/>
        <v>-7.4515648286139768E-3</v>
      </c>
      <c r="AD11" s="14">
        <f t="shared" ca="1" si="7"/>
        <v>0.15858636137381787</v>
      </c>
    </row>
    <row r="12" spans="1:30">
      <c r="A12" s="7" t="s">
        <v>20</v>
      </c>
      <c r="B12" s="14">
        <f ca="1">+B3/B6-1</f>
        <v>-8.8475920475423631E-2</v>
      </c>
      <c r="C12" s="14">
        <f t="shared" ref="C12:AD12" ca="1" si="8">+C3/C6-1</f>
        <v>-9.4202898550724723E-2</v>
      </c>
      <c r="D12" s="14">
        <f t="shared" ca="1" si="8"/>
        <v>-1.3404825737265424E-2</v>
      </c>
      <c r="E12" s="14">
        <f t="shared" ca="1" si="8"/>
        <v>9.7185863874345468E-2</v>
      </c>
      <c r="F12" s="14">
        <f t="shared" ca="1" si="8"/>
        <v>-0.12304250559284113</v>
      </c>
      <c r="G12" s="14">
        <f t="shared" ca="1" si="8"/>
        <v>-0.14064516129032256</v>
      </c>
      <c r="H12" s="14">
        <f t="shared" ca="1" si="8"/>
        <v>-5.6271981242672853E-2</v>
      </c>
      <c r="I12" s="14">
        <f t="shared" ca="1" si="8"/>
        <v>-2.6086956521739202E-2</v>
      </c>
      <c r="J12" s="14">
        <f t="shared" ca="1" si="8"/>
        <v>-2.0507812500000111E-2</v>
      </c>
      <c r="K12" s="14">
        <f t="shared" ca="1" si="8"/>
        <v>-0.15398230088495579</v>
      </c>
      <c r="L12" s="14">
        <f t="shared" ca="1" si="8"/>
        <v>-0.12217194570135759</v>
      </c>
      <c r="M12" s="14">
        <f t="shared" ca="1" si="8"/>
        <v>-6.9767441860465129E-2</v>
      </c>
      <c r="N12" s="14">
        <f t="shared" ca="1" si="8"/>
        <v>-0.15728715728715725</v>
      </c>
      <c r="O12" s="14">
        <f t="shared" ca="1" si="8"/>
        <v>-0.18032786885245911</v>
      </c>
      <c r="P12" s="14">
        <f t="shared" ca="1" si="8"/>
        <v>-4.237288135593209E-3</v>
      </c>
      <c r="Q12" s="14">
        <f t="shared" ca="1" si="8"/>
        <v>9.7694840834248176E-2</v>
      </c>
      <c r="R12" s="14">
        <f t="shared" ca="1" si="8"/>
        <v>-0.1382252559726963</v>
      </c>
      <c r="S12" s="14">
        <f t="shared" ca="1" si="8"/>
        <v>-0.15326633165829151</v>
      </c>
      <c r="T12" s="14">
        <f t="shared" ca="1" si="8"/>
        <v>-0.11614005123825788</v>
      </c>
      <c r="U12" s="14">
        <f t="shared" ca="1" si="8"/>
        <v>3.4188034188034289E-2</v>
      </c>
      <c r="V12" s="14">
        <f t="shared" ca="1" si="8"/>
        <v>-0.24955330553901134</v>
      </c>
      <c r="W12" s="14">
        <f t="shared" ca="1" si="8"/>
        <v>1.6472478907191723E-2</v>
      </c>
      <c r="X12" s="14">
        <f t="shared" ca="1" si="8"/>
        <v>-1.5804597701149392E-2</v>
      </c>
      <c r="Y12" s="14">
        <f t="shared" ca="1" si="8"/>
        <v>-6.2253743104807024E-2</v>
      </c>
      <c r="Z12" s="14">
        <f t="shared" ca="1" si="8"/>
        <v>-0.13355592654424042</v>
      </c>
      <c r="AA12" s="14">
        <f t="shared" ca="1" si="8"/>
        <v>0.2017389504192113</v>
      </c>
      <c r="AB12" s="14">
        <f t="shared" ca="1" si="8"/>
        <v>-2.960526315789469E-2</v>
      </c>
      <c r="AC12" s="14">
        <f t="shared" ca="1" si="8"/>
        <v>-0.14064516129032256</v>
      </c>
      <c r="AD12" s="14">
        <f t="shared" ca="1" si="8"/>
        <v>-3.9055404178019892E-2</v>
      </c>
    </row>
    <row r="13" spans="1:30">
      <c r="A13" s="7" t="s">
        <v>21</v>
      </c>
      <c r="B13" s="14">
        <f ca="1">+B3/B7-1</f>
        <v>4.1586871121148228E-2</v>
      </c>
      <c r="C13" s="14">
        <f t="shared" ref="C13:AD13" ca="1" si="9">+C3/C7-1</f>
        <v>-0.35233160621761661</v>
      </c>
      <c r="D13" s="14">
        <f t="shared" ca="1" si="9"/>
        <v>0.23489932885906017</v>
      </c>
      <c r="E13" s="14">
        <f t="shared" ca="1" si="9"/>
        <v>1.3108201240523778</v>
      </c>
      <c r="F13" s="14">
        <f t="shared" ca="1" si="9"/>
        <v>-0.12323864907179605</v>
      </c>
      <c r="G13" s="14">
        <f t="shared" ca="1" si="9"/>
        <v>-9.4370410660864823E-2</v>
      </c>
      <c r="H13" s="14">
        <f t="shared" ca="1" si="9"/>
        <v>0.14999999999999991</v>
      </c>
      <c r="I13" s="14">
        <f t="shared" ca="1" si="9"/>
        <v>-0.19617224880382778</v>
      </c>
      <c r="J13" s="14">
        <f t="shared" ca="1" si="9"/>
        <v>0.22490352205559083</v>
      </c>
      <c r="K13" s="14">
        <f t="shared" ca="1" si="9"/>
        <v>-0.46829810901001112</v>
      </c>
      <c r="L13" s="14">
        <f t="shared" ca="1" si="9"/>
        <v>-0.38607594936708867</v>
      </c>
      <c r="M13" s="14">
        <f t="shared" ca="1" si="9"/>
        <v>-0.14191419141914197</v>
      </c>
      <c r="N13" s="14">
        <f t="shared" ca="1" si="9"/>
        <v>-5.3177691309986952E-2</v>
      </c>
      <c r="O13" s="14">
        <f t="shared" ca="1" si="9"/>
        <v>-0.13043478260869568</v>
      </c>
      <c r="P13" s="14">
        <f t="shared" ca="1" si="9"/>
        <v>-0.30746561886051083</v>
      </c>
      <c r="Q13" s="14">
        <f t="shared" ca="1" si="9"/>
        <v>0.11731843575418988</v>
      </c>
      <c r="R13" s="14">
        <f t="shared" ca="1" si="9"/>
        <v>-0.63405797101449268</v>
      </c>
      <c r="S13" s="14">
        <f t="shared" ca="1" si="9"/>
        <v>-0.45579329834477189</v>
      </c>
      <c r="T13" s="14">
        <f t="shared" ca="1" si="9"/>
        <v>-1.8026565464895672E-2</v>
      </c>
      <c r="U13" s="14">
        <f t="shared" ca="1" si="9"/>
        <v>0.21730382293762585</v>
      </c>
      <c r="V13" s="14">
        <f t="shared" ca="1" si="9"/>
        <v>-0.48212083847102349</v>
      </c>
      <c r="W13" s="14">
        <f t="shared" ca="1" si="9"/>
        <v>-6.1572700296736005E-2</v>
      </c>
      <c r="X13" s="14">
        <f t="shared" ca="1" si="9"/>
        <v>-3.3168666196189078E-2</v>
      </c>
      <c r="Y13" s="14">
        <f t="shared" ca="1" si="9"/>
        <v>0.38613861386138626</v>
      </c>
      <c r="Z13" s="14">
        <f t="shared" ca="1" si="9"/>
        <v>-0.15609756097560978</v>
      </c>
      <c r="AA13" s="14">
        <f t="shared" ca="1" si="9"/>
        <v>0.60669803487406582</v>
      </c>
      <c r="AB13" s="14">
        <f t="shared" ca="1" si="9"/>
        <v>2.7874564459930307E-2</v>
      </c>
      <c r="AC13" s="14">
        <f t="shared" ca="1" si="9"/>
        <v>-9.4370410660864823E-2</v>
      </c>
      <c r="AD13" s="14">
        <f t="shared" ca="1" si="9"/>
        <v>0.30324748040313554</v>
      </c>
    </row>
    <row r="14" spans="1:30">
      <c r="A14" s="16" t="s">
        <v>22</v>
      </c>
      <c r="B14" s="14">
        <f ca="1">+B3/B8-1</f>
        <v>0.10783931784905754</v>
      </c>
      <c r="C14" s="14">
        <f t="shared" ref="C14:AD14" ca="1" si="10">+C3/C8-1</f>
        <v>-0.21875</v>
      </c>
      <c r="D14" s="14">
        <f t="shared" ca="1" si="10"/>
        <v>0.24324324324324298</v>
      </c>
      <c r="E14" s="14">
        <f t="shared" ca="1" si="10"/>
        <v>1.4883116883116885</v>
      </c>
      <c r="F14" s="14">
        <f t="shared" ca="1" si="10"/>
        <v>-8.3469721767594041E-2</v>
      </c>
      <c r="G14" s="14">
        <f t="shared" ca="1" si="10"/>
        <v>-0.14691943127962093</v>
      </c>
      <c r="H14" s="14">
        <f t="shared" ca="1" si="10"/>
        <v>0.21785173978819983</v>
      </c>
      <c r="I14" s="14">
        <f t="shared" ca="1" si="10"/>
        <v>-0.22222222222222232</v>
      </c>
      <c r="J14" s="14">
        <f t="shared" ca="1" si="10"/>
        <v>0.22203811101905568</v>
      </c>
      <c r="K14" s="14">
        <f t="shared" ca="1" si="10"/>
        <v>-0.45626208622454789</v>
      </c>
      <c r="L14" s="14">
        <f t="shared" ca="1" si="10"/>
        <v>-0.33504712939160242</v>
      </c>
      <c r="M14" s="14">
        <f t="shared" ca="1" si="10"/>
        <v>-8.8518843120070079E-2</v>
      </c>
      <c r="N14" s="14">
        <f t="shared" ca="1" si="10"/>
        <v>-2.6666666666666616E-2</v>
      </c>
      <c r="O14" s="14">
        <f t="shared" ca="1" si="10"/>
        <v>-0.10921766072811767</v>
      </c>
      <c r="P14" s="14">
        <f t="shared" ca="1" si="10"/>
        <v>-0.33238636363636365</v>
      </c>
      <c r="Q14" s="14">
        <f t="shared" ca="1" si="10"/>
        <v>0.15406809001731103</v>
      </c>
      <c r="R14" s="14">
        <f t="shared" ca="1" si="10"/>
        <v>-0.47668393782383423</v>
      </c>
      <c r="S14" s="14">
        <f t="shared" ca="1" si="10"/>
        <v>-0.44357302072153881</v>
      </c>
      <c r="T14" s="14">
        <f t="shared" ca="1" si="10"/>
        <v>0.125</v>
      </c>
      <c r="U14" s="14">
        <f t="shared" ca="1" si="10"/>
        <v>0.54140127388535042</v>
      </c>
      <c r="V14" s="14">
        <f t="shared" ca="1" si="10"/>
        <v>-0.48254620123203285</v>
      </c>
      <c r="W14" s="14">
        <f t="shared" ca="1" si="10"/>
        <v>2.1809369951534707E-2</v>
      </c>
      <c r="X14" s="14">
        <f t="shared" ca="1" si="10"/>
        <v>5.1419800460475784E-2</v>
      </c>
      <c r="Y14" s="14">
        <f t="shared" ca="1" si="10"/>
        <v>0.45476772616136918</v>
      </c>
      <c r="Z14" s="14">
        <f t="shared" ca="1" si="10"/>
        <v>-0.13715710723192021</v>
      </c>
      <c r="AA14" s="14">
        <f t="shared" ca="1" si="10"/>
        <v>0.56849500135098618</v>
      </c>
      <c r="AB14" s="14">
        <f t="shared" ca="1" si="10"/>
        <v>2.7874564459930307E-2</v>
      </c>
      <c r="AC14" s="14">
        <f t="shared" ca="1" si="10"/>
        <v>-0.14691943127962093</v>
      </c>
      <c r="AD14" s="14">
        <f t="shared" ca="1" si="10"/>
        <v>0.31621805021488347</v>
      </c>
    </row>
    <row r="15" spans="1:30">
      <c r="A15" s="8"/>
      <c r="B15" s="9"/>
    </row>
    <row r="16" spans="1:30">
      <c r="A16" s="4" t="s">
        <v>15</v>
      </c>
      <c r="B16" s="10">
        <v>40909</v>
      </c>
    </row>
    <row r="17" spans="1:30">
      <c r="A17" s="4" t="s">
        <v>16</v>
      </c>
    </row>
    <row r="18" spans="1:30" ht="42.75" customHeight="1">
      <c r="B18" s="11" t="s">
        <v>44</v>
      </c>
      <c r="C18" s="11" t="s">
        <v>131</v>
      </c>
      <c r="D18" s="11" t="s">
        <v>123</v>
      </c>
      <c r="E18" s="11" t="s">
        <v>147</v>
      </c>
      <c r="F18" s="11" t="s">
        <v>148</v>
      </c>
      <c r="G18" s="11" t="s">
        <v>149</v>
      </c>
      <c r="H18" s="11" t="s">
        <v>129</v>
      </c>
      <c r="I18" s="11" t="s">
        <v>150</v>
      </c>
      <c r="J18" s="11" t="s">
        <v>125</v>
      </c>
      <c r="K18" s="11" t="s">
        <v>151</v>
      </c>
      <c r="L18" s="11" t="s">
        <v>130</v>
      </c>
      <c r="M18" s="11" t="s">
        <v>117</v>
      </c>
      <c r="N18" s="11" t="s">
        <v>152</v>
      </c>
      <c r="O18" s="11" t="s">
        <v>153</v>
      </c>
      <c r="P18" s="11" t="s">
        <v>127</v>
      </c>
      <c r="Q18" s="11" t="s">
        <v>154</v>
      </c>
      <c r="R18" s="11" t="s">
        <v>155</v>
      </c>
      <c r="S18" s="11" t="s">
        <v>124</v>
      </c>
      <c r="T18" s="11" t="s">
        <v>118</v>
      </c>
      <c r="U18" s="11" t="s">
        <v>126</v>
      </c>
      <c r="V18" s="11" t="s">
        <v>156</v>
      </c>
      <c r="W18" s="11" t="s">
        <v>119</v>
      </c>
      <c r="X18" s="11" t="s">
        <v>128</v>
      </c>
      <c r="Y18" s="11" t="s">
        <v>132</v>
      </c>
      <c r="Z18" s="11" t="s">
        <v>122</v>
      </c>
      <c r="AA18" s="11" t="s">
        <v>120</v>
      </c>
      <c r="AB18" s="11" t="s">
        <v>157</v>
      </c>
      <c r="AC18" s="11" t="s">
        <v>158</v>
      </c>
      <c r="AD18" s="11" t="s">
        <v>121</v>
      </c>
    </row>
    <row r="19" spans="1:30" customFormat="1" ht="15">
      <c r="B19" s="2" t="s">
        <v>32</v>
      </c>
      <c r="C19" s="2" t="s">
        <v>133</v>
      </c>
      <c r="D19" s="2" t="s">
        <v>134</v>
      </c>
      <c r="E19" s="2" t="s">
        <v>135</v>
      </c>
      <c r="F19" s="2" t="s">
        <v>136</v>
      </c>
      <c r="G19" s="2" t="s">
        <v>137</v>
      </c>
      <c r="H19" s="2" t="s">
        <v>138</v>
      </c>
      <c r="I19" s="2" t="s">
        <v>139</v>
      </c>
      <c r="J19" s="2" t="s">
        <v>140</v>
      </c>
      <c r="K19" s="2" t="s">
        <v>141</v>
      </c>
      <c r="L19" s="2" t="s">
        <v>142</v>
      </c>
      <c r="M19" s="2" t="s">
        <v>143</v>
      </c>
      <c r="N19" s="2" t="s">
        <v>144</v>
      </c>
      <c r="O19" s="2" t="s">
        <v>145</v>
      </c>
      <c r="P19" s="2" t="s">
        <v>146</v>
      </c>
      <c r="Q19" s="2" t="s">
        <v>159</v>
      </c>
      <c r="R19" s="2" t="s">
        <v>160</v>
      </c>
      <c r="S19" s="2" t="s">
        <v>161</v>
      </c>
      <c r="T19" s="2" t="s">
        <v>162</v>
      </c>
      <c r="U19" s="2" t="s">
        <v>163</v>
      </c>
      <c r="V19" s="2" t="s">
        <v>164</v>
      </c>
      <c r="W19" s="2" t="s">
        <v>165</v>
      </c>
      <c r="X19" s="2" t="s">
        <v>166</v>
      </c>
      <c r="Y19" s="2" t="s">
        <v>167</v>
      </c>
      <c r="Z19" s="2" t="s">
        <v>168</v>
      </c>
      <c r="AA19" s="2" t="s">
        <v>169</v>
      </c>
      <c r="AB19" s="2" t="s">
        <v>170</v>
      </c>
      <c r="AC19" s="2" t="s">
        <v>137</v>
      </c>
      <c r="AD19" s="2" t="s">
        <v>171</v>
      </c>
    </row>
    <row r="20" spans="1:30" s="12" customFormat="1">
      <c r="B20" s="12" t="s">
        <v>44</v>
      </c>
      <c r="C20" s="12" t="s">
        <v>131</v>
      </c>
      <c r="D20" s="12" t="s">
        <v>123</v>
      </c>
      <c r="E20" s="12" t="s">
        <v>147</v>
      </c>
      <c r="F20" s="12" t="s">
        <v>148</v>
      </c>
      <c r="G20" s="12" t="s">
        <v>149</v>
      </c>
      <c r="H20" s="12" t="s">
        <v>129</v>
      </c>
      <c r="I20" s="12" t="s">
        <v>150</v>
      </c>
      <c r="J20" s="12" t="s">
        <v>125</v>
      </c>
      <c r="K20" s="12" t="s">
        <v>151</v>
      </c>
      <c r="L20" s="12" t="s">
        <v>130</v>
      </c>
      <c r="M20" s="12" t="s">
        <v>117</v>
      </c>
      <c r="N20" s="12" t="s">
        <v>152</v>
      </c>
      <c r="O20" s="12" t="s">
        <v>153</v>
      </c>
      <c r="P20" s="12" t="s">
        <v>127</v>
      </c>
      <c r="Q20" s="12" t="s">
        <v>154</v>
      </c>
      <c r="R20" s="12" t="s">
        <v>155</v>
      </c>
      <c r="S20" s="12" t="s">
        <v>124</v>
      </c>
      <c r="T20" s="12" t="s">
        <v>118</v>
      </c>
      <c r="U20" s="12" t="s">
        <v>126</v>
      </c>
      <c r="V20" s="12" t="s">
        <v>156</v>
      </c>
      <c r="W20" s="12" t="s">
        <v>119</v>
      </c>
      <c r="X20" s="12" t="s">
        <v>128</v>
      </c>
      <c r="Y20" s="12" t="s">
        <v>132</v>
      </c>
      <c r="Z20" s="12" t="s">
        <v>122</v>
      </c>
      <c r="AA20" s="12" t="s">
        <v>120</v>
      </c>
      <c r="AB20" s="12" t="s">
        <v>157</v>
      </c>
      <c r="AC20" s="12" t="s">
        <v>158</v>
      </c>
      <c r="AD20" s="12" t="s">
        <v>121</v>
      </c>
    </row>
    <row r="21" spans="1:30">
      <c r="A21" s="4" t="s">
        <v>17</v>
      </c>
      <c r="B21" s="4" t="s">
        <v>4</v>
      </c>
      <c r="C21" s="4" t="s">
        <v>4</v>
      </c>
      <c r="D21" s="4" t="s">
        <v>4</v>
      </c>
      <c r="E21" s="4" t="s">
        <v>4</v>
      </c>
      <c r="F21" s="4" t="s">
        <v>4</v>
      </c>
      <c r="G21" s="4" t="s">
        <v>4</v>
      </c>
      <c r="H21" s="4" t="s">
        <v>4</v>
      </c>
      <c r="I21" s="4" t="s">
        <v>4</v>
      </c>
      <c r="J21" s="4" t="s">
        <v>4</v>
      </c>
      <c r="K21" s="4" t="s">
        <v>4</v>
      </c>
      <c r="L21" s="4" t="s">
        <v>4</v>
      </c>
      <c r="M21" s="4" t="s">
        <v>4</v>
      </c>
      <c r="N21" s="4" t="s">
        <v>4</v>
      </c>
      <c r="O21" s="4" t="s">
        <v>4</v>
      </c>
      <c r="P21" s="4" t="s">
        <v>4</v>
      </c>
      <c r="Q21" s="4" t="s">
        <v>4</v>
      </c>
      <c r="R21" s="4" t="s">
        <v>4</v>
      </c>
      <c r="S21" s="4" t="s">
        <v>4</v>
      </c>
      <c r="T21" s="4" t="s">
        <v>4</v>
      </c>
      <c r="U21" s="4" t="s">
        <v>4</v>
      </c>
      <c r="V21" s="4" t="s">
        <v>4</v>
      </c>
      <c r="W21" s="4" t="s">
        <v>4</v>
      </c>
      <c r="X21" s="4" t="s">
        <v>4</v>
      </c>
      <c r="Y21" s="4" t="s">
        <v>4</v>
      </c>
      <c r="Z21" s="4" t="s">
        <v>4</v>
      </c>
      <c r="AA21" s="4" t="s">
        <v>4</v>
      </c>
      <c r="AB21" s="4" t="s">
        <v>4</v>
      </c>
      <c r="AC21" s="4" t="s">
        <v>4</v>
      </c>
      <c r="AD21" s="4" t="s">
        <v>4</v>
      </c>
    </row>
    <row r="22" spans="1:30">
      <c r="A22" s="10" t="e">
        <f ca="1">_xll.BDH(B$19,B$21,$B16,$B17,"Dir=V","CDR=5D","Dts=S","cols=2;rows=1878")</f>
        <v>#NAME?</v>
      </c>
      <c r="B22" s="13">
        <v>2462.63</v>
      </c>
      <c r="C22" s="13" t="e">
        <f ca="1">_xll.BDH(C$19,C$21,$B$16,"","Dir=V","CDR=5D","Dts=H","cols=1;rows=1878")</f>
        <v>#NAME?</v>
      </c>
      <c r="D22" s="13" t="e">
        <f ca="1">_xll.BDH(D$19,D$21,$B$16,"","Dir=V","CDR=5D","Dts=H","cols=1;rows=1878")</f>
        <v>#NAME?</v>
      </c>
      <c r="E22" s="13" t="e">
        <f ca="1">_xll.BDH(E$19,E$21,$B$16,"","Dir=V","CDR=5D","Dts=H","cols=1;rows=1878")</f>
        <v>#NAME?</v>
      </c>
      <c r="F22" s="13" t="e">
        <f ca="1">_xll.BDH(F$19,F$21,$B$16,"","Dir=V","CDR=5D","Dts=H","cols=1;rows=1878")</f>
        <v>#NAME?</v>
      </c>
      <c r="G22" s="13" t="e">
        <f ca="1">_xll.BDH(G$19,G$21,$B$16,"","Dir=V","CDR=5D","Dts=H","cols=1;rows=1878")</f>
        <v>#NAME?</v>
      </c>
      <c r="H22" s="13" t="e">
        <f ca="1">_xll.BDH(H$19,H$21,$B$16,"","Dir=V","CDR=5D","Dts=H","cols=1;rows=1878")</f>
        <v>#NAME?</v>
      </c>
      <c r="I22" s="13" t="e">
        <f ca="1">_xll.BDH(I$19,I$21,$B$16,"","Dir=V","CDR=5D","Dts=H","cols=1;rows=1878")</f>
        <v>#NAME?</v>
      </c>
      <c r="J22" s="13" t="e">
        <f ca="1">_xll.BDH(J$19,J$21,$B$16,"","Dir=V","CDR=5D","Dts=H","cols=1;rows=1878")</f>
        <v>#NAME?</v>
      </c>
      <c r="K22" s="13" t="e">
        <f ca="1">_xll.BDH(K$19,K$21,$B$16,"","Dir=V","CDR=5D","Dts=H","cols=1;rows=1878")</f>
        <v>#NAME?</v>
      </c>
      <c r="L22" s="13" t="e">
        <f ca="1">_xll.BDH(L$19,L$21,$B$16,"","Dir=V","CDR=5D","Dts=H","cols=1;rows=1878")</f>
        <v>#NAME?</v>
      </c>
      <c r="M22" s="13" t="e">
        <f ca="1">_xll.BDH(M$19,M$21,$B$16,"","Dir=V","CDR=5D","Dts=H","cols=1;rows=1878")</f>
        <v>#NAME?</v>
      </c>
      <c r="N22" s="13" t="e">
        <f ca="1">_xll.BDH(N$19,N$21,$B$16,"","Dir=V","CDR=5D","Dts=H","cols=1;rows=1878")</f>
        <v>#NAME?</v>
      </c>
      <c r="O22" s="13" t="e">
        <f ca="1">_xll.BDH(O$19,O$21,$B$16,"","Dir=V","CDR=5D","Dts=H","cols=1;rows=1878")</f>
        <v>#NAME?</v>
      </c>
      <c r="P22" s="13" t="e">
        <f ca="1">_xll.BDH(P$19,P$21,$B$16,"","Dir=V","CDR=5D","Dts=H","cols=1;rows=1878")</f>
        <v>#NAME?</v>
      </c>
      <c r="Q22" s="13" t="e">
        <f ca="1">_xll.BDH(Q$19,Q$21,$B$16,"","Dir=V","CDR=5D","Dts=H","cols=1;rows=1878")</f>
        <v>#NAME?</v>
      </c>
      <c r="R22" s="13" t="e">
        <f ca="1">_xll.BDH(R$19,R$21,$B$16,"","Dir=V","CDR=5D","Dts=H","cols=1;rows=1878")</f>
        <v>#NAME?</v>
      </c>
      <c r="S22" s="13" t="e">
        <f ca="1">_xll.BDH(S$19,S$21,$B$16,"","Dir=V","CDR=5D","Dts=H","cols=1;rows=1878")</f>
        <v>#NAME?</v>
      </c>
      <c r="T22" s="13" t="e">
        <f ca="1">_xll.BDH(T$19,T$21,$B$16,"","Dir=V","CDR=5D","Dts=H","cols=1;rows=1878")</f>
        <v>#NAME?</v>
      </c>
      <c r="U22" s="13" t="e">
        <f ca="1">_xll.BDH(U$19,U$21,$B$16,"","Dir=V","CDR=5D","Dts=H","cols=1;rows=1878")</f>
        <v>#NAME?</v>
      </c>
      <c r="V22" s="13" t="e">
        <f ca="1">_xll.BDH(V$19,V$21,$B$16,"","Dir=V","CDR=5D","Dts=H","cols=1;rows=1878")</f>
        <v>#NAME?</v>
      </c>
      <c r="W22" s="13" t="e">
        <f ca="1">_xll.BDH(W$19,W$21,$B$16,"","Dir=V","CDR=5D","Dts=H","cols=1;rows=1878")</f>
        <v>#NAME?</v>
      </c>
      <c r="X22" s="13" t="e">
        <f ca="1">_xll.BDH(X$19,X$21,$B$16,"","Dir=V","CDR=5D","Dts=H","cols=1;rows=1878")</f>
        <v>#NAME?</v>
      </c>
      <c r="Y22" s="13" t="e">
        <f ca="1">_xll.BDH(Y$19,Y$21,$B$16,"","Dir=V","CDR=5D","Dts=H","cols=1;rows=1878")</f>
        <v>#NAME?</v>
      </c>
      <c r="Z22" s="13" t="e">
        <f ca="1">_xll.BDH(Z$19,Z$21,$B$16,"","Dir=V","CDR=5D","Dts=H","cols=1;rows=1878")</f>
        <v>#NAME?</v>
      </c>
      <c r="AA22" s="13" t="e">
        <f ca="1">_xll.BDH(AA$19,AA$21,$B$16,"","Dir=V","CDR=5D","Dts=H","cols=1;rows=1878")</f>
        <v>#NAME?</v>
      </c>
      <c r="AB22" s="13" t="e">
        <f ca="1">_xll.BDH(AB$19,AB$21,$B$16,"","Dir=V","CDR=5D","Dts=H","cols=1;rows=1878")</f>
        <v>#NAME?</v>
      </c>
      <c r="AC22" s="13" t="e">
        <f ca="1">_xll.BDH(AC$19,AC$21,$B$16,"","Dir=V","CDR=5D","Dts=H","cols=1;rows=1878")</f>
        <v>#NAME?</v>
      </c>
      <c r="AD22" s="13" t="e">
        <f ca="1">_xll.BDH(AD$19,AD$21,$B$16,"","Dir=V","CDR=5D","Dts=H","cols=1;rows=1878")</f>
        <v>#NAME?</v>
      </c>
    </row>
    <row r="23" spans="1:30">
      <c r="A23" s="10">
        <v>40911</v>
      </c>
      <c r="B23" s="13">
        <v>2568.1999999999998</v>
      </c>
      <c r="C23" s="13">
        <v>1.1679999999999999</v>
      </c>
      <c r="D23" s="13">
        <v>2.3210000000000002</v>
      </c>
      <c r="E23" s="13">
        <v>60.45</v>
      </c>
      <c r="F23" s="13">
        <v>9.75</v>
      </c>
      <c r="G23" s="13" t="s">
        <v>110</v>
      </c>
      <c r="H23" s="13">
        <v>2.125</v>
      </c>
      <c r="I23" s="13">
        <v>0.56000000000000005</v>
      </c>
      <c r="J23" s="13">
        <v>5.1370000000000005</v>
      </c>
      <c r="K23" s="13" t="s">
        <v>110</v>
      </c>
      <c r="L23" s="13">
        <v>2.5</v>
      </c>
      <c r="M23" s="13">
        <v>1.4</v>
      </c>
      <c r="N23" s="13">
        <v>8.25</v>
      </c>
      <c r="O23" s="13">
        <v>3.08</v>
      </c>
      <c r="P23" s="13">
        <v>4.6500000000000004</v>
      </c>
      <c r="Q23" s="13" t="s">
        <v>110</v>
      </c>
      <c r="R23" s="13">
        <v>0.68</v>
      </c>
      <c r="S23" s="13">
        <v>21.167000000000002</v>
      </c>
      <c r="T23" s="13">
        <v>1.9300000000000002</v>
      </c>
      <c r="U23" s="13">
        <v>3.8730000000000002</v>
      </c>
      <c r="V23" s="13" t="s">
        <v>110</v>
      </c>
      <c r="W23" s="13">
        <v>17.45</v>
      </c>
      <c r="X23" s="13">
        <v>0.84</v>
      </c>
      <c r="Y23" s="13">
        <v>2.76</v>
      </c>
      <c r="Z23" s="13">
        <v>1.17</v>
      </c>
      <c r="AA23" s="13">
        <v>93.7</v>
      </c>
      <c r="AB23" s="13">
        <v>1.7850000000000001</v>
      </c>
      <c r="AC23" s="13" t="s">
        <v>110</v>
      </c>
      <c r="AD23" s="13">
        <v>166</v>
      </c>
    </row>
    <row r="24" spans="1:30">
      <c r="A24" s="10">
        <v>40912</v>
      </c>
      <c r="B24" s="13">
        <v>2715.46</v>
      </c>
      <c r="C24" s="13">
        <v>1.1519999999999999</v>
      </c>
      <c r="D24" s="13">
        <v>2.6070000000000002</v>
      </c>
      <c r="E24" s="13">
        <v>62.9</v>
      </c>
      <c r="F24" s="13">
        <v>10.45</v>
      </c>
      <c r="G24" s="13" t="s">
        <v>110</v>
      </c>
      <c r="H24" s="13">
        <v>2.1629999999999998</v>
      </c>
      <c r="I24" s="13">
        <v>0.55500000000000005</v>
      </c>
      <c r="J24" s="13">
        <v>5.28</v>
      </c>
      <c r="K24" s="13" t="s">
        <v>110</v>
      </c>
      <c r="L24" s="13">
        <v>2.5</v>
      </c>
      <c r="M24" s="13">
        <v>1.5</v>
      </c>
      <c r="N24" s="13">
        <v>9.11</v>
      </c>
      <c r="O24" s="13">
        <v>3.42</v>
      </c>
      <c r="P24" s="13">
        <v>4.5</v>
      </c>
      <c r="Q24" s="13" t="s">
        <v>110</v>
      </c>
      <c r="R24" s="13">
        <v>0.72499999999999998</v>
      </c>
      <c r="S24" s="13">
        <v>21.167000000000002</v>
      </c>
      <c r="T24" s="13">
        <v>2.08</v>
      </c>
      <c r="U24" s="13">
        <v>3.8730000000000002</v>
      </c>
      <c r="V24" s="13" t="s">
        <v>110</v>
      </c>
      <c r="W24" s="13">
        <v>18.3</v>
      </c>
      <c r="X24" s="13">
        <v>0.89</v>
      </c>
      <c r="Y24" s="13">
        <v>2.83</v>
      </c>
      <c r="Z24" s="13">
        <v>1.23</v>
      </c>
      <c r="AA24" s="13">
        <v>94</v>
      </c>
      <c r="AB24" s="13">
        <v>1.885</v>
      </c>
      <c r="AC24" s="13" t="s">
        <v>110</v>
      </c>
      <c r="AD24" s="13">
        <v>166</v>
      </c>
    </row>
    <row r="25" spans="1:30">
      <c r="A25" s="10">
        <v>40913</v>
      </c>
      <c r="B25" s="13">
        <v>2715.19</v>
      </c>
      <c r="C25" s="13">
        <v>1.1360000000000001</v>
      </c>
      <c r="D25" s="13">
        <v>2.661</v>
      </c>
      <c r="E25" s="13">
        <v>61.75</v>
      </c>
      <c r="F25" s="13">
        <v>10.6</v>
      </c>
      <c r="G25" s="13" t="s">
        <v>110</v>
      </c>
      <c r="H25" s="13">
        <v>2.2130000000000001</v>
      </c>
      <c r="I25" s="13">
        <v>0.55500000000000005</v>
      </c>
      <c r="J25" s="13">
        <v>5.2320000000000002</v>
      </c>
      <c r="K25" s="13" t="s">
        <v>110</v>
      </c>
      <c r="L25" s="13">
        <v>2.5</v>
      </c>
      <c r="M25" s="13">
        <v>1.52</v>
      </c>
      <c r="N25" s="13">
        <v>9.4</v>
      </c>
      <c r="O25" s="13">
        <v>3.45</v>
      </c>
      <c r="P25" s="13">
        <v>4.4000000000000004</v>
      </c>
      <c r="Q25" s="13" t="s">
        <v>110</v>
      </c>
      <c r="R25" s="13">
        <v>0.69</v>
      </c>
      <c r="S25" s="13">
        <v>22</v>
      </c>
      <c r="T25" s="13">
        <v>2.08</v>
      </c>
      <c r="U25" s="13">
        <v>4.0199999999999996</v>
      </c>
      <c r="V25" s="13" t="s">
        <v>110</v>
      </c>
      <c r="W25" s="13">
        <v>18.25</v>
      </c>
      <c r="X25" s="13">
        <v>0.93</v>
      </c>
      <c r="Y25" s="13">
        <v>2.92</v>
      </c>
      <c r="Z25" s="13">
        <v>1.24</v>
      </c>
      <c r="AA25" s="13">
        <v>91.75</v>
      </c>
      <c r="AB25" s="13">
        <v>1.881</v>
      </c>
      <c r="AC25" s="13" t="s">
        <v>110</v>
      </c>
      <c r="AD25" s="13">
        <v>166</v>
      </c>
    </row>
    <row r="26" spans="1:30">
      <c r="A26" s="10">
        <v>40914</v>
      </c>
      <c r="B26" s="13">
        <v>2769.75</v>
      </c>
      <c r="C26" s="13">
        <v>1.1679999999999999</v>
      </c>
      <c r="D26" s="13">
        <v>2.661</v>
      </c>
      <c r="E26" s="13">
        <v>61.1</v>
      </c>
      <c r="F26" s="13">
        <v>10.8</v>
      </c>
      <c r="G26" s="13" t="s">
        <v>110</v>
      </c>
      <c r="H26" s="13">
        <v>2.2130000000000001</v>
      </c>
      <c r="I26" s="13">
        <v>0.55800000000000005</v>
      </c>
      <c r="J26" s="13">
        <v>5.2320000000000002</v>
      </c>
      <c r="K26" s="13" t="s">
        <v>110</v>
      </c>
      <c r="L26" s="13">
        <v>2.5</v>
      </c>
      <c r="M26" s="13">
        <v>1.65</v>
      </c>
      <c r="N26" s="13">
        <v>9.86</v>
      </c>
      <c r="O26" s="13">
        <v>3.58</v>
      </c>
      <c r="P26" s="13">
        <v>4.3</v>
      </c>
      <c r="Q26" s="13" t="s">
        <v>110</v>
      </c>
      <c r="R26" s="13">
        <v>0.82499999999999996</v>
      </c>
      <c r="S26" s="13">
        <v>23</v>
      </c>
      <c r="T26" s="13">
        <v>2.11</v>
      </c>
      <c r="U26" s="13">
        <v>4.2389999999999999</v>
      </c>
      <c r="V26" s="13" t="s">
        <v>110</v>
      </c>
      <c r="W26" s="13">
        <v>18.399999999999999</v>
      </c>
      <c r="X26" s="13">
        <v>0.96</v>
      </c>
      <c r="Y26" s="13">
        <v>2.94</v>
      </c>
      <c r="Z26" s="13">
        <v>1.3</v>
      </c>
      <c r="AA26" s="13">
        <v>90.5</v>
      </c>
      <c r="AB26" s="13">
        <v>1.9809999999999999</v>
      </c>
      <c r="AC26" s="13" t="s">
        <v>110</v>
      </c>
      <c r="AD26" s="13">
        <v>172</v>
      </c>
    </row>
    <row r="27" spans="1:30">
      <c r="A27" s="10">
        <v>40917</v>
      </c>
      <c r="B27" s="13">
        <v>2780.51</v>
      </c>
      <c r="C27" s="13">
        <v>1.1519999999999999</v>
      </c>
      <c r="D27" s="13">
        <v>2.625</v>
      </c>
      <c r="E27" s="13">
        <v>62</v>
      </c>
      <c r="F27" s="13">
        <v>11.1</v>
      </c>
      <c r="G27" s="13" t="s">
        <v>110</v>
      </c>
      <c r="H27" s="13">
        <v>2.2130000000000001</v>
      </c>
      <c r="I27" s="13">
        <v>0.54800000000000004</v>
      </c>
      <c r="J27" s="13">
        <v>5.1370000000000005</v>
      </c>
      <c r="K27" s="13" t="s">
        <v>110</v>
      </c>
      <c r="L27" s="13">
        <v>2.5</v>
      </c>
      <c r="M27" s="13">
        <v>1.65</v>
      </c>
      <c r="N27" s="13">
        <v>9.85</v>
      </c>
      <c r="O27" s="13">
        <v>3.58</v>
      </c>
      <c r="P27" s="13">
        <v>4.25</v>
      </c>
      <c r="Q27" s="13" t="s">
        <v>110</v>
      </c>
      <c r="R27" s="13">
        <v>0.9</v>
      </c>
      <c r="S27" s="13">
        <v>23.15</v>
      </c>
      <c r="T27" s="13">
        <v>2.15</v>
      </c>
      <c r="U27" s="13">
        <v>4.3849999999999998</v>
      </c>
      <c r="V27" s="13" t="s">
        <v>110</v>
      </c>
      <c r="W27" s="13">
        <v>18.2</v>
      </c>
      <c r="X27" s="13">
        <v>0.95</v>
      </c>
      <c r="Y27" s="13">
        <v>2.94</v>
      </c>
      <c r="Z27" s="13">
        <v>1.29</v>
      </c>
      <c r="AA27" s="13">
        <v>90.4</v>
      </c>
      <c r="AB27" s="13">
        <v>1.9769999999999999</v>
      </c>
      <c r="AC27" s="13" t="s">
        <v>110</v>
      </c>
      <c r="AD27" s="13">
        <v>174.5</v>
      </c>
    </row>
    <row r="28" spans="1:30">
      <c r="A28" s="10">
        <v>40918</v>
      </c>
      <c r="B28" s="13">
        <v>2833.23</v>
      </c>
      <c r="C28" s="13">
        <v>1.1970000000000001</v>
      </c>
      <c r="D28" s="13">
        <v>2.6339999999999999</v>
      </c>
      <c r="E28" s="13">
        <v>64.45</v>
      </c>
      <c r="F28" s="13">
        <v>11.45</v>
      </c>
      <c r="G28" s="13" t="s">
        <v>110</v>
      </c>
      <c r="H28" s="13">
        <v>2.2130000000000001</v>
      </c>
      <c r="I28" s="13">
        <v>0.55500000000000005</v>
      </c>
      <c r="J28" s="13">
        <v>5.1370000000000005</v>
      </c>
      <c r="K28" s="13" t="s">
        <v>110</v>
      </c>
      <c r="L28" s="13">
        <v>2.5</v>
      </c>
      <c r="M28" s="13">
        <v>1.62</v>
      </c>
      <c r="N28" s="13">
        <v>9.9499999999999993</v>
      </c>
      <c r="O28" s="13">
        <v>3.65</v>
      </c>
      <c r="P28" s="13">
        <v>4.2</v>
      </c>
      <c r="Q28" s="13" t="s">
        <v>110</v>
      </c>
      <c r="R28" s="13">
        <v>0.85</v>
      </c>
      <c r="S28" s="13">
        <v>23.2</v>
      </c>
      <c r="T28" s="13">
        <v>2.14</v>
      </c>
      <c r="U28" s="13">
        <v>4.5309999999999997</v>
      </c>
      <c r="V28" s="13" t="s">
        <v>110</v>
      </c>
      <c r="W28" s="13">
        <v>19</v>
      </c>
      <c r="X28" s="13">
        <v>0.94499999999999995</v>
      </c>
      <c r="Y28" s="13">
        <v>2.93</v>
      </c>
      <c r="Z28" s="13">
        <v>1.26</v>
      </c>
      <c r="AA28" s="13">
        <v>93</v>
      </c>
      <c r="AB28" s="13">
        <v>1.9809999999999999</v>
      </c>
      <c r="AC28" s="13" t="s">
        <v>110</v>
      </c>
      <c r="AD28" s="13">
        <v>175.5</v>
      </c>
    </row>
    <row r="29" spans="1:30">
      <c r="A29" s="10">
        <v>40919</v>
      </c>
      <c r="B29" s="13">
        <v>2825.73</v>
      </c>
      <c r="C29" s="13">
        <v>1.216</v>
      </c>
      <c r="D29" s="13">
        <v>2.6959999999999997</v>
      </c>
      <c r="E29" s="13">
        <v>64.900000000000006</v>
      </c>
      <c r="F29" s="13">
        <v>11.7</v>
      </c>
      <c r="G29" s="13" t="s">
        <v>110</v>
      </c>
      <c r="H29" s="13">
        <v>2.2130000000000001</v>
      </c>
      <c r="I29" s="13">
        <v>0.55000000000000004</v>
      </c>
      <c r="J29" s="13">
        <v>5.0709999999999997</v>
      </c>
      <c r="K29" s="13" t="s">
        <v>110</v>
      </c>
      <c r="L29" s="13">
        <v>2.5</v>
      </c>
      <c r="M29" s="13">
        <v>1.55</v>
      </c>
      <c r="N29" s="13">
        <v>10.1</v>
      </c>
      <c r="O29" s="13">
        <v>3.59</v>
      </c>
      <c r="P29" s="13">
        <v>4.25</v>
      </c>
      <c r="Q29" s="13" t="s">
        <v>110</v>
      </c>
      <c r="R29" s="13">
        <v>0.87</v>
      </c>
      <c r="S29" s="13">
        <v>23.3</v>
      </c>
      <c r="T29" s="13">
        <v>2.0699999999999998</v>
      </c>
      <c r="U29" s="13">
        <v>4.5309999999999997</v>
      </c>
      <c r="V29" s="13" t="s">
        <v>110</v>
      </c>
      <c r="W29" s="13">
        <v>19</v>
      </c>
      <c r="X29" s="13">
        <v>0.92</v>
      </c>
      <c r="Y29" s="13">
        <v>2.9</v>
      </c>
      <c r="Z29" s="13">
        <v>1.25</v>
      </c>
      <c r="AA29" s="13">
        <v>94.2</v>
      </c>
      <c r="AB29" s="13">
        <v>1.9689999999999999</v>
      </c>
      <c r="AC29" s="13" t="s">
        <v>110</v>
      </c>
      <c r="AD29" s="13">
        <v>171</v>
      </c>
    </row>
    <row r="30" spans="1:30">
      <c r="A30" s="10">
        <v>40920</v>
      </c>
      <c r="B30" s="13">
        <v>2819.99</v>
      </c>
      <c r="C30" s="13">
        <v>1.2</v>
      </c>
      <c r="D30" s="13">
        <v>2.6070000000000002</v>
      </c>
      <c r="E30" s="13">
        <v>66</v>
      </c>
      <c r="F30" s="13">
        <v>11.25</v>
      </c>
      <c r="G30" s="13" t="s">
        <v>110</v>
      </c>
      <c r="H30" s="13">
        <v>2.2999999999999998</v>
      </c>
      <c r="I30" s="13">
        <v>0.54600000000000004</v>
      </c>
      <c r="J30" s="13">
        <v>5.09</v>
      </c>
      <c r="K30" s="13" t="s">
        <v>110</v>
      </c>
      <c r="L30" s="13">
        <v>2.5</v>
      </c>
      <c r="M30" s="13">
        <v>1.5699999999999998</v>
      </c>
      <c r="N30" s="13">
        <v>9.8000000000000007</v>
      </c>
      <c r="O30" s="13">
        <v>3.54</v>
      </c>
      <c r="P30" s="13">
        <v>4.25</v>
      </c>
      <c r="Q30" s="13" t="s">
        <v>110</v>
      </c>
      <c r="R30" s="13">
        <v>0.8</v>
      </c>
      <c r="S30" s="13">
        <v>24</v>
      </c>
      <c r="T30" s="13">
        <v>2.12</v>
      </c>
      <c r="U30" s="13">
        <v>4.5309999999999997</v>
      </c>
      <c r="V30" s="13" t="s">
        <v>110</v>
      </c>
      <c r="W30" s="13">
        <v>19.649999999999999</v>
      </c>
      <c r="X30" s="13">
        <v>0.92</v>
      </c>
      <c r="Y30" s="13">
        <v>2.9</v>
      </c>
      <c r="Z30" s="13">
        <v>1.26</v>
      </c>
      <c r="AA30" s="13">
        <v>94.7</v>
      </c>
      <c r="AB30" s="13">
        <v>1.9769999999999999</v>
      </c>
      <c r="AC30" s="13" t="s">
        <v>110</v>
      </c>
      <c r="AD30" s="13">
        <v>175.5</v>
      </c>
    </row>
    <row r="31" spans="1:30">
      <c r="A31" s="10">
        <v>40921</v>
      </c>
      <c r="B31" s="13">
        <v>2753.52</v>
      </c>
      <c r="C31" s="13">
        <v>1.2</v>
      </c>
      <c r="D31" s="13">
        <v>2.58</v>
      </c>
      <c r="E31" s="13">
        <v>66.45</v>
      </c>
      <c r="F31" s="13">
        <v>11.1</v>
      </c>
      <c r="G31" s="13" t="s">
        <v>110</v>
      </c>
      <c r="H31" s="13">
        <v>2.2810000000000001</v>
      </c>
      <c r="I31" s="13">
        <v>0.54</v>
      </c>
      <c r="J31" s="13">
        <v>5.1849999999999996</v>
      </c>
      <c r="K31" s="13" t="s">
        <v>110</v>
      </c>
      <c r="L31" s="13">
        <v>2.5499999999999998</v>
      </c>
      <c r="M31" s="13">
        <v>1.53</v>
      </c>
      <c r="N31" s="13">
        <v>9.41</v>
      </c>
      <c r="O31" s="13">
        <v>3.44</v>
      </c>
      <c r="P31" s="13">
        <v>4.1500000000000004</v>
      </c>
      <c r="Q31" s="13" t="s">
        <v>110</v>
      </c>
      <c r="R31" s="13">
        <v>0.88</v>
      </c>
      <c r="S31" s="13">
        <v>23.667000000000002</v>
      </c>
      <c r="T31" s="13">
        <v>2.09</v>
      </c>
      <c r="U31" s="13">
        <v>4.5309999999999997</v>
      </c>
      <c r="V31" s="13" t="s">
        <v>110</v>
      </c>
      <c r="W31" s="13">
        <v>19.05</v>
      </c>
      <c r="X31" s="13">
        <v>0.89</v>
      </c>
      <c r="Y31" s="13">
        <v>2.85</v>
      </c>
      <c r="Z31" s="13">
        <v>1.25</v>
      </c>
      <c r="AA31" s="13">
        <v>91.4</v>
      </c>
      <c r="AB31" s="13">
        <v>1.915</v>
      </c>
      <c r="AC31" s="13" t="s">
        <v>110</v>
      </c>
      <c r="AD31" s="13">
        <v>171.1</v>
      </c>
    </row>
    <row r="32" spans="1:30">
      <c r="A32" s="10">
        <v>40924</v>
      </c>
      <c r="B32" s="13">
        <v>2754.57</v>
      </c>
      <c r="C32" s="13">
        <v>1.1970000000000001</v>
      </c>
      <c r="D32" s="13">
        <v>2.6520000000000001</v>
      </c>
      <c r="E32" s="13">
        <v>66.3</v>
      </c>
      <c r="F32" s="13">
        <v>11.1</v>
      </c>
      <c r="G32" s="13" t="s">
        <v>110</v>
      </c>
      <c r="H32" s="13">
        <v>2.25</v>
      </c>
      <c r="I32" s="13">
        <v>0.53900000000000003</v>
      </c>
      <c r="J32" s="13">
        <v>5.1849999999999996</v>
      </c>
      <c r="K32" s="13" t="s">
        <v>110</v>
      </c>
      <c r="L32" s="13">
        <v>2.5499999999999998</v>
      </c>
      <c r="M32" s="13">
        <v>1.56</v>
      </c>
      <c r="N32" s="13">
        <v>9.3000000000000007</v>
      </c>
      <c r="O32" s="13">
        <v>3.48</v>
      </c>
      <c r="P32" s="13">
        <v>4.1500000000000004</v>
      </c>
      <c r="Q32" s="13" t="s">
        <v>110</v>
      </c>
      <c r="R32" s="13">
        <v>0.89500000000000002</v>
      </c>
      <c r="S32" s="13">
        <v>23.832999999999998</v>
      </c>
      <c r="T32" s="13">
        <v>2.09</v>
      </c>
      <c r="U32" s="13">
        <v>4.5309999999999997</v>
      </c>
      <c r="V32" s="13" t="s">
        <v>110</v>
      </c>
      <c r="W32" s="13">
        <v>18.8</v>
      </c>
      <c r="X32" s="13">
        <v>0.89</v>
      </c>
      <c r="Y32" s="13">
        <v>2.85</v>
      </c>
      <c r="Z32" s="13">
        <v>1.25</v>
      </c>
      <c r="AA32" s="13">
        <v>91.5</v>
      </c>
      <c r="AB32" s="13">
        <v>1.9079999999999999</v>
      </c>
      <c r="AC32" s="13" t="s">
        <v>110</v>
      </c>
      <c r="AD32" s="13">
        <v>164.5</v>
      </c>
    </row>
    <row r="33" spans="1:30">
      <c r="A33" s="10">
        <v>40925</v>
      </c>
      <c r="B33" s="13">
        <v>2784.9</v>
      </c>
      <c r="C33" s="13">
        <v>1.2</v>
      </c>
      <c r="D33" s="13">
        <v>2.7050000000000001</v>
      </c>
      <c r="E33" s="13">
        <v>67.5</v>
      </c>
      <c r="F33" s="13">
        <v>11.1</v>
      </c>
      <c r="G33" s="13" t="s">
        <v>110</v>
      </c>
      <c r="H33" s="13">
        <v>2.2749999999999999</v>
      </c>
      <c r="I33" s="13">
        <v>0.55400000000000005</v>
      </c>
      <c r="J33" s="13">
        <v>5.3280000000000003</v>
      </c>
      <c r="K33" s="13" t="s">
        <v>110</v>
      </c>
      <c r="L33" s="13">
        <v>2.5499999999999998</v>
      </c>
      <c r="M33" s="13">
        <v>1.5699999999999998</v>
      </c>
      <c r="N33" s="13">
        <v>9.6</v>
      </c>
      <c r="O33" s="13">
        <v>3.52</v>
      </c>
      <c r="P33" s="13">
        <v>4.55</v>
      </c>
      <c r="Q33" s="13" t="s">
        <v>110</v>
      </c>
      <c r="R33" s="13">
        <v>0.92500000000000004</v>
      </c>
      <c r="S33" s="13">
        <v>24</v>
      </c>
      <c r="T33" s="13">
        <v>2.08</v>
      </c>
      <c r="U33" s="13">
        <v>4.6769999999999996</v>
      </c>
      <c r="V33" s="13" t="s">
        <v>110</v>
      </c>
      <c r="W33" s="13">
        <v>19.100000000000001</v>
      </c>
      <c r="X33" s="13">
        <v>0.89500000000000002</v>
      </c>
      <c r="Y33" s="13">
        <v>2.85</v>
      </c>
      <c r="Z33" s="13">
        <v>1.25</v>
      </c>
      <c r="AA33" s="13">
        <v>91.8</v>
      </c>
      <c r="AB33" s="13">
        <v>1.9119999999999999</v>
      </c>
      <c r="AC33" s="13" t="s">
        <v>110</v>
      </c>
      <c r="AD33" s="13">
        <v>172</v>
      </c>
    </row>
    <row r="34" spans="1:30">
      <c r="A34" s="10">
        <v>40926</v>
      </c>
      <c r="B34" s="13">
        <v>2862.24</v>
      </c>
      <c r="C34" s="13">
        <v>1.1679999999999999</v>
      </c>
      <c r="D34" s="13">
        <v>2.75</v>
      </c>
      <c r="E34" s="13">
        <v>68.8</v>
      </c>
      <c r="F34" s="13">
        <v>11.6</v>
      </c>
      <c r="G34" s="13" t="s">
        <v>110</v>
      </c>
      <c r="H34" s="13">
        <v>2.3130000000000002</v>
      </c>
      <c r="I34" s="13">
        <v>0.56299999999999994</v>
      </c>
      <c r="J34" s="13">
        <v>5.28</v>
      </c>
      <c r="K34" s="13" t="s">
        <v>110</v>
      </c>
      <c r="L34" s="13">
        <v>2.5499999999999998</v>
      </c>
      <c r="M34" s="13">
        <v>1.5699999999999998</v>
      </c>
      <c r="N34" s="13">
        <v>9.85</v>
      </c>
      <c r="O34" s="13">
        <v>3.65</v>
      </c>
      <c r="P34" s="13">
        <v>4.55</v>
      </c>
      <c r="Q34" s="13" t="s">
        <v>110</v>
      </c>
      <c r="R34" s="13">
        <v>0.89500000000000002</v>
      </c>
      <c r="S34" s="13">
        <v>24.466999999999999</v>
      </c>
      <c r="T34" s="13">
        <v>2.12</v>
      </c>
      <c r="U34" s="13">
        <v>4.6769999999999996</v>
      </c>
      <c r="V34" s="13" t="s">
        <v>110</v>
      </c>
      <c r="W34" s="13">
        <v>19.8</v>
      </c>
      <c r="X34" s="13">
        <v>0.89</v>
      </c>
      <c r="Y34" s="13">
        <v>2.9</v>
      </c>
      <c r="Z34" s="13">
        <v>1.28</v>
      </c>
      <c r="AA34" s="13">
        <v>93.8</v>
      </c>
      <c r="AB34" s="13">
        <v>1.954</v>
      </c>
      <c r="AC34" s="13" t="s">
        <v>110</v>
      </c>
      <c r="AD34" s="13">
        <v>178.5</v>
      </c>
    </row>
    <row r="35" spans="1:30">
      <c r="A35" s="10">
        <v>40927</v>
      </c>
      <c r="B35" s="13">
        <v>2882.14</v>
      </c>
      <c r="C35" s="13">
        <v>1.194</v>
      </c>
      <c r="D35" s="13">
        <v>2.7679999999999998</v>
      </c>
      <c r="E35" s="13">
        <v>69.2</v>
      </c>
      <c r="F35" s="13">
        <v>11.75</v>
      </c>
      <c r="G35" s="13" t="s">
        <v>110</v>
      </c>
      <c r="H35" s="13">
        <v>2.3689999999999998</v>
      </c>
      <c r="I35" s="13">
        <v>0.56000000000000005</v>
      </c>
      <c r="J35" s="13">
        <v>5.423</v>
      </c>
      <c r="K35" s="13" t="s">
        <v>110</v>
      </c>
      <c r="L35" s="13">
        <v>2.61</v>
      </c>
      <c r="M35" s="13">
        <v>1.56</v>
      </c>
      <c r="N35" s="13">
        <v>10</v>
      </c>
      <c r="O35" s="13">
        <v>3.7199999999999998</v>
      </c>
      <c r="P35" s="13">
        <v>4.2</v>
      </c>
      <c r="Q35" s="13" t="s">
        <v>110</v>
      </c>
      <c r="R35" s="13">
        <v>0.9</v>
      </c>
      <c r="S35" s="13">
        <v>24.167000000000002</v>
      </c>
      <c r="T35" s="13">
        <v>2.12</v>
      </c>
      <c r="U35" s="13">
        <v>4.6769999999999996</v>
      </c>
      <c r="V35" s="13" t="s">
        <v>110</v>
      </c>
      <c r="W35" s="13">
        <v>19.850000000000001</v>
      </c>
      <c r="X35" s="13">
        <v>0.89500000000000002</v>
      </c>
      <c r="Y35" s="13">
        <v>2.9</v>
      </c>
      <c r="Z35" s="13">
        <v>1.27</v>
      </c>
      <c r="AA35" s="13">
        <v>94.15</v>
      </c>
      <c r="AB35" s="13">
        <v>1.931</v>
      </c>
      <c r="AC35" s="13" t="s">
        <v>110</v>
      </c>
      <c r="AD35" s="13">
        <v>178.55</v>
      </c>
    </row>
    <row r="36" spans="1:30">
      <c r="A36" s="10">
        <v>40928</v>
      </c>
      <c r="B36" s="13">
        <v>2867.59</v>
      </c>
      <c r="C36" s="13">
        <v>1.2</v>
      </c>
      <c r="D36" s="13">
        <v>2.7589999999999999</v>
      </c>
      <c r="E36" s="13">
        <v>68.349999999999994</v>
      </c>
      <c r="F36" s="13">
        <v>11.8</v>
      </c>
      <c r="G36" s="13" t="s">
        <v>110</v>
      </c>
      <c r="H36" s="13">
        <v>2.4129999999999998</v>
      </c>
      <c r="I36" s="13">
        <v>0.56399999999999995</v>
      </c>
      <c r="J36" s="13">
        <v>5.423</v>
      </c>
      <c r="K36" s="13" t="s">
        <v>110</v>
      </c>
      <c r="L36" s="13">
        <v>2.5499999999999998</v>
      </c>
      <c r="M36" s="13">
        <v>1.52</v>
      </c>
      <c r="N36" s="13">
        <v>10</v>
      </c>
      <c r="O36" s="13">
        <v>3.7</v>
      </c>
      <c r="P36" s="13">
        <v>4.25</v>
      </c>
      <c r="Q36" s="13" t="s">
        <v>110</v>
      </c>
      <c r="R36" s="13">
        <v>0.9</v>
      </c>
      <c r="S36" s="13">
        <v>23.832999999999998</v>
      </c>
      <c r="T36" s="13">
        <v>2.08</v>
      </c>
      <c r="U36" s="13">
        <v>4.6769999999999996</v>
      </c>
      <c r="V36" s="13" t="s">
        <v>110</v>
      </c>
      <c r="W36" s="13">
        <v>19.95</v>
      </c>
      <c r="X36" s="13">
        <v>0.88</v>
      </c>
      <c r="Y36" s="13">
        <v>2.87</v>
      </c>
      <c r="Z36" s="13">
        <v>1.25</v>
      </c>
      <c r="AA36" s="13">
        <v>92.6</v>
      </c>
      <c r="AB36" s="13">
        <v>1.9419999999999999</v>
      </c>
      <c r="AC36" s="13" t="s">
        <v>110</v>
      </c>
      <c r="AD36" s="13">
        <v>181.9</v>
      </c>
    </row>
    <row r="37" spans="1:30">
      <c r="A37" s="10">
        <v>40931</v>
      </c>
      <c r="B37" s="13">
        <v>2885.62</v>
      </c>
      <c r="C37" s="13">
        <v>1.1839999999999999</v>
      </c>
      <c r="D37" s="13">
        <v>2.7949999999999999</v>
      </c>
      <c r="E37" s="13">
        <v>71.099999999999994</v>
      </c>
      <c r="F37" s="13">
        <v>11.85</v>
      </c>
      <c r="G37" s="13" t="s">
        <v>110</v>
      </c>
      <c r="H37" s="13">
        <v>2.4500000000000002</v>
      </c>
      <c r="I37" s="13">
        <v>0.56799999999999995</v>
      </c>
      <c r="J37" s="13">
        <v>5.7080000000000002</v>
      </c>
      <c r="K37" s="13" t="s">
        <v>110</v>
      </c>
      <c r="L37" s="13">
        <v>2.5499999999999998</v>
      </c>
      <c r="M37" s="13">
        <v>1.52</v>
      </c>
      <c r="N37" s="13">
        <v>10.1</v>
      </c>
      <c r="O37" s="13">
        <v>3.69</v>
      </c>
      <c r="P37" s="13">
        <v>4.2</v>
      </c>
      <c r="Q37" s="13" t="s">
        <v>110</v>
      </c>
      <c r="R37" s="13">
        <v>0.91</v>
      </c>
      <c r="S37" s="13">
        <v>23.4</v>
      </c>
      <c r="T37" s="13">
        <v>2.09</v>
      </c>
      <c r="U37" s="13">
        <v>4.8970000000000002</v>
      </c>
      <c r="V37" s="13" t="s">
        <v>110</v>
      </c>
      <c r="W37" s="13">
        <v>20</v>
      </c>
      <c r="X37" s="13">
        <v>0.92</v>
      </c>
      <c r="Y37" s="13">
        <v>2.9</v>
      </c>
      <c r="Z37" s="13">
        <v>1.23</v>
      </c>
      <c r="AA37" s="13">
        <v>92.8</v>
      </c>
      <c r="AB37" s="13">
        <v>1.9689999999999999</v>
      </c>
      <c r="AC37" s="13" t="s">
        <v>110</v>
      </c>
      <c r="AD37" s="13">
        <v>188.5</v>
      </c>
    </row>
    <row r="38" spans="1:30">
      <c r="A38" s="10">
        <v>40932</v>
      </c>
      <c r="B38" s="13">
        <v>2898.35</v>
      </c>
      <c r="C38" s="13">
        <v>1.21</v>
      </c>
      <c r="D38" s="13">
        <v>2.786</v>
      </c>
      <c r="E38" s="13">
        <v>72.5</v>
      </c>
      <c r="F38" s="13">
        <v>12</v>
      </c>
      <c r="G38" s="13" t="s">
        <v>110</v>
      </c>
      <c r="H38" s="13">
        <v>2.456</v>
      </c>
      <c r="I38" s="13">
        <v>0.56899999999999995</v>
      </c>
      <c r="J38" s="13">
        <v>5.6609999999999996</v>
      </c>
      <c r="K38" s="13" t="s">
        <v>110</v>
      </c>
      <c r="L38" s="13">
        <v>2.5499999999999998</v>
      </c>
      <c r="M38" s="13">
        <v>1.51</v>
      </c>
      <c r="N38" s="13">
        <v>9.94</v>
      </c>
      <c r="O38" s="13">
        <v>3.7</v>
      </c>
      <c r="P38" s="13">
        <v>4.2</v>
      </c>
      <c r="Q38" s="13" t="s">
        <v>110</v>
      </c>
      <c r="R38" s="13">
        <v>0.91</v>
      </c>
      <c r="S38" s="13">
        <v>23.667000000000002</v>
      </c>
      <c r="T38" s="13">
        <v>2.09</v>
      </c>
      <c r="U38" s="13">
        <v>4.8970000000000002</v>
      </c>
      <c r="V38" s="13" t="s">
        <v>110</v>
      </c>
      <c r="W38" s="13">
        <v>20</v>
      </c>
      <c r="X38" s="13">
        <v>0.92</v>
      </c>
      <c r="Y38" s="13">
        <v>2.85</v>
      </c>
      <c r="Z38" s="13">
        <v>1.23</v>
      </c>
      <c r="AA38" s="13">
        <v>92.9</v>
      </c>
      <c r="AB38" s="13">
        <v>1.9769999999999999</v>
      </c>
      <c r="AC38" s="13" t="s">
        <v>110</v>
      </c>
      <c r="AD38" s="13">
        <v>188</v>
      </c>
    </row>
    <row r="39" spans="1:30">
      <c r="A39" s="10">
        <v>40933</v>
      </c>
      <c r="B39" s="13">
        <v>2914.93</v>
      </c>
      <c r="C39" s="13">
        <v>1.21</v>
      </c>
      <c r="D39" s="13">
        <v>2.786</v>
      </c>
      <c r="E39" s="13">
        <v>72.150000000000006</v>
      </c>
      <c r="F39" s="13">
        <v>12.05</v>
      </c>
      <c r="G39" s="13" t="s">
        <v>110</v>
      </c>
      <c r="H39" s="13">
        <v>2.4249999999999998</v>
      </c>
      <c r="I39" s="13">
        <v>0.59399999999999997</v>
      </c>
      <c r="J39" s="13">
        <v>5.6129999999999995</v>
      </c>
      <c r="K39" s="13" t="s">
        <v>110</v>
      </c>
      <c r="L39" s="13">
        <v>2.5499999999999998</v>
      </c>
      <c r="M39" s="13">
        <v>1.54</v>
      </c>
      <c r="N39" s="13">
        <v>10.050000000000001</v>
      </c>
      <c r="O39" s="13">
        <v>3.76</v>
      </c>
      <c r="P39" s="13">
        <v>4.2</v>
      </c>
      <c r="Q39" s="13" t="s">
        <v>110</v>
      </c>
      <c r="R39" s="13">
        <v>0.9</v>
      </c>
      <c r="S39" s="13">
        <v>23.832999999999998</v>
      </c>
      <c r="T39" s="13">
        <v>2.09</v>
      </c>
      <c r="U39" s="13">
        <v>4.75</v>
      </c>
      <c r="V39" s="13" t="s">
        <v>110</v>
      </c>
      <c r="W39" s="13">
        <v>20.100000000000001</v>
      </c>
      <c r="X39" s="13">
        <v>0.94499999999999995</v>
      </c>
      <c r="Y39" s="13">
        <v>2.94</v>
      </c>
      <c r="Z39" s="13">
        <v>1.24</v>
      </c>
      <c r="AA39" s="13">
        <v>92.25</v>
      </c>
      <c r="AB39" s="13">
        <v>1.9809999999999999</v>
      </c>
      <c r="AC39" s="13" t="s">
        <v>110</v>
      </c>
      <c r="AD39" s="13">
        <v>187</v>
      </c>
    </row>
    <row r="40" spans="1:30">
      <c r="A40" s="10">
        <v>40934</v>
      </c>
      <c r="B40" s="13">
        <v>2908.7</v>
      </c>
      <c r="C40" s="13">
        <v>1.2</v>
      </c>
      <c r="D40" s="13">
        <v>2.8040000000000003</v>
      </c>
      <c r="E40" s="13">
        <v>71.2</v>
      </c>
      <c r="F40" s="13">
        <v>12.1</v>
      </c>
      <c r="G40" s="13" t="s">
        <v>110</v>
      </c>
      <c r="H40" s="13">
        <v>2.3940000000000001</v>
      </c>
      <c r="I40" s="13">
        <v>0.60599999999999998</v>
      </c>
      <c r="J40" s="13">
        <v>5.6129999999999995</v>
      </c>
      <c r="K40" s="13" t="s">
        <v>110</v>
      </c>
      <c r="L40" s="13">
        <v>2.5499999999999998</v>
      </c>
      <c r="M40" s="13">
        <v>1.54</v>
      </c>
      <c r="N40" s="13">
        <v>10.15</v>
      </c>
      <c r="O40" s="13">
        <v>3.76</v>
      </c>
      <c r="P40" s="13">
        <v>4.45</v>
      </c>
      <c r="Q40" s="13" t="s">
        <v>110</v>
      </c>
      <c r="R40" s="13">
        <v>0.88500000000000001</v>
      </c>
      <c r="S40" s="13">
        <v>24.433</v>
      </c>
      <c r="T40" s="13">
        <v>2.09</v>
      </c>
      <c r="U40" s="13">
        <v>5.0430000000000001</v>
      </c>
      <c r="V40" s="13" t="s">
        <v>110</v>
      </c>
      <c r="W40" s="13">
        <v>20.100000000000001</v>
      </c>
      <c r="X40" s="13">
        <v>0.96</v>
      </c>
      <c r="Y40" s="13">
        <v>2.94</v>
      </c>
      <c r="Z40" s="13">
        <v>1.23</v>
      </c>
      <c r="AA40" s="13">
        <v>91.75</v>
      </c>
      <c r="AB40" s="13">
        <v>1.9350000000000001</v>
      </c>
      <c r="AC40" s="13" t="s">
        <v>110</v>
      </c>
      <c r="AD40" s="13">
        <v>187.5</v>
      </c>
    </row>
    <row r="41" spans="1:30">
      <c r="A41" s="10">
        <v>40935</v>
      </c>
      <c r="B41" s="13">
        <v>2831.58</v>
      </c>
      <c r="C41" s="13">
        <v>1.1839999999999999</v>
      </c>
      <c r="D41" s="13">
        <v>2.714</v>
      </c>
      <c r="E41" s="13">
        <v>70.5</v>
      </c>
      <c r="F41" s="13">
        <v>11.8</v>
      </c>
      <c r="G41" s="13" t="s">
        <v>110</v>
      </c>
      <c r="H41" s="13">
        <v>2.4</v>
      </c>
      <c r="I41" s="13">
        <v>0.59599999999999997</v>
      </c>
      <c r="J41" s="13">
        <v>5.6129999999999995</v>
      </c>
      <c r="K41" s="13" t="s">
        <v>110</v>
      </c>
      <c r="L41" s="13">
        <v>2.5499999999999998</v>
      </c>
      <c r="M41" s="13">
        <v>1.51</v>
      </c>
      <c r="N41" s="13">
        <v>9.59</v>
      </c>
      <c r="O41" s="13">
        <v>3.54</v>
      </c>
      <c r="P41" s="13">
        <v>4.45</v>
      </c>
      <c r="Q41" s="13" t="s">
        <v>110</v>
      </c>
      <c r="R41" s="13">
        <v>0.85</v>
      </c>
      <c r="S41" s="13">
        <v>24</v>
      </c>
      <c r="T41" s="13">
        <v>2.06</v>
      </c>
      <c r="U41" s="13">
        <v>5.2329999999999997</v>
      </c>
      <c r="V41" s="13" t="s">
        <v>110</v>
      </c>
      <c r="W41" s="13">
        <v>19.7</v>
      </c>
      <c r="X41" s="13">
        <v>0.95799999999999996</v>
      </c>
      <c r="Y41" s="13">
        <v>2.88</v>
      </c>
      <c r="Z41" s="13">
        <v>1.22</v>
      </c>
      <c r="AA41" s="13">
        <v>91.9</v>
      </c>
      <c r="AB41" s="13">
        <v>1.877</v>
      </c>
      <c r="AC41" s="13" t="s">
        <v>110</v>
      </c>
      <c r="AD41" s="13">
        <v>183.5</v>
      </c>
    </row>
    <row r="42" spans="1:30">
      <c r="A42" s="10">
        <v>40938</v>
      </c>
      <c r="B42" s="13">
        <v>2770.83</v>
      </c>
      <c r="C42" s="13">
        <v>1.1839999999999999</v>
      </c>
      <c r="D42" s="13">
        <v>2.6520000000000001</v>
      </c>
      <c r="E42" s="13">
        <v>70.2</v>
      </c>
      <c r="F42" s="13">
        <v>11.4</v>
      </c>
      <c r="G42" s="13" t="s">
        <v>110</v>
      </c>
      <c r="H42" s="13">
        <v>2.3559999999999999</v>
      </c>
      <c r="I42" s="13">
        <v>0.59399999999999997</v>
      </c>
      <c r="J42" s="13">
        <v>5.6129999999999995</v>
      </c>
      <c r="K42" s="13" t="s">
        <v>110</v>
      </c>
      <c r="L42" s="13">
        <v>2.5499999999999998</v>
      </c>
      <c r="M42" s="13">
        <v>1.49</v>
      </c>
      <c r="N42" s="13">
        <v>9.1199999999999992</v>
      </c>
      <c r="O42" s="13">
        <v>3.46</v>
      </c>
      <c r="P42" s="13">
        <v>4.1500000000000004</v>
      </c>
      <c r="Q42" s="13" t="s">
        <v>110</v>
      </c>
      <c r="R42" s="13">
        <v>0.85</v>
      </c>
      <c r="S42" s="13">
        <v>23.766999999999999</v>
      </c>
      <c r="T42" s="13">
        <v>2.06</v>
      </c>
      <c r="U42" s="13">
        <v>5.2329999999999997</v>
      </c>
      <c r="V42" s="13" t="s">
        <v>110</v>
      </c>
      <c r="W42" s="13">
        <v>19.5</v>
      </c>
      <c r="X42" s="13">
        <v>0.94</v>
      </c>
      <c r="Y42" s="13">
        <v>2.81</v>
      </c>
      <c r="Z42" s="13">
        <v>1.2</v>
      </c>
      <c r="AA42" s="13">
        <v>91.3</v>
      </c>
      <c r="AB42" s="13">
        <v>1.819</v>
      </c>
      <c r="AC42" s="13" t="s">
        <v>110</v>
      </c>
      <c r="AD42" s="13">
        <v>164</v>
      </c>
    </row>
    <row r="43" spans="1:30">
      <c r="A43" s="10">
        <v>40939</v>
      </c>
      <c r="B43" s="13">
        <v>2787.17</v>
      </c>
      <c r="C43" s="13">
        <v>1.1679999999999999</v>
      </c>
      <c r="D43" s="13">
        <v>2.6520000000000001</v>
      </c>
      <c r="E43" s="13">
        <v>71</v>
      </c>
      <c r="F43" s="13">
        <v>11.5</v>
      </c>
      <c r="G43" s="13" t="s">
        <v>110</v>
      </c>
      <c r="H43" s="13">
        <v>2.3439999999999999</v>
      </c>
      <c r="I43" s="13">
        <v>0.60099999999999998</v>
      </c>
      <c r="J43" s="13">
        <v>5.47</v>
      </c>
      <c r="K43" s="13" t="s">
        <v>110</v>
      </c>
      <c r="L43" s="13">
        <v>2.5499999999999998</v>
      </c>
      <c r="M43" s="13">
        <v>1.49</v>
      </c>
      <c r="N43" s="13">
        <v>9.25</v>
      </c>
      <c r="O43" s="13">
        <v>3.51</v>
      </c>
      <c r="P43" s="13">
        <v>4.45</v>
      </c>
      <c r="Q43" s="13" t="s">
        <v>110</v>
      </c>
      <c r="R43" s="13">
        <v>0.85</v>
      </c>
      <c r="S43" s="13">
        <v>23.766999999999999</v>
      </c>
      <c r="T43" s="13">
        <v>2.06</v>
      </c>
      <c r="U43" s="13">
        <v>5.1890000000000001</v>
      </c>
      <c r="V43" s="13" t="s">
        <v>110</v>
      </c>
      <c r="W43" s="13">
        <v>19.399999999999999</v>
      </c>
      <c r="X43" s="13">
        <v>0.94</v>
      </c>
      <c r="Y43" s="13">
        <v>2.7800000000000002</v>
      </c>
      <c r="Z43" s="13">
        <v>1.2</v>
      </c>
      <c r="AA43" s="13">
        <v>91.3</v>
      </c>
      <c r="AB43" s="13">
        <v>1.835</v>
      </c>
      <c r="AC43" s="13" t="s">
        <v>110</v>
      </c>
      <c r="AD43" s="13">
        <v>164</v>
      </c>
    </row>
    <row r="44" spans="1:30">
      <c r="A44" s="10">
        <v>40940</v>
      </c>
      <c r="B44" s="13">
        <v>2837.06</v>
      </c>
      <c r="C44" s="13">
        <v>1.1679999999999999</v>
      </c>
      <c r="D44" s="13">
        <v>2.6959999999999997</v>
      </c>
      <c r="E44" s="13">
        <v>72.25</v>
      </c>
      <c r="F44" s="13">
        <v>11.5</v>
      </c>
      <c r="G44" s="13" t="s">
        <v>110</v>
      </c>
      <c r="H44" s="13">
        <v>2.3559999999999999</v>
      </c>
      <c r="I44" s="13">
        <v>0.59599999999999997</v>
      </c>
      <c r="J44" s="13">
        <v>5.6129999999999995</v>
      </c>
      <c r="K44" s="13" t="s">
        <v>110</v>
      </c>
      <c r="L44" s="13">
        <v>2.75</v>
      </c>
      <c r="M44" s="13">
        <v>1.5</v>
      </c>
      <c r="N44" s="13">
        <v>9.4499999999999993</v>
      </c>
      <c r="O44" s="13">
        <v>3.63</v>
      </c>
      <c r="P44" s="13">
        <v>4.26</v>
      </c>
      <c r="Q44" s="13" t="s">
        <v>110</v>
      </c>
      <c r="R44" s="13">
        <v>0.85499999999999998</v>
      </c>
      <c r="S44" s="13">
        <v>23.766999999999999</v>
      </c>
      <c r="T44" s="13">
        <v>2.06</v>
      </c>
      <c r="U44" s="13">
        <v>5.1890000000000001</v>
      </c>
      <c r="V44" s="13" t="s">
        <v>110</v>
      </c>
      <c r="W44" s="13">
        <v>20.3</v>
      </c>
      <c r="X44" s="13">
        <v>0.94</v>
      </c>
      <c r="Y44" s="13">
        <v>2.81</v>
      </c>
      <c r="Z44" s="13">
        <v>1.2</v>
      </c>
      <c r="AA44" s="13">
        <v>91.7</v>
      </c>
      <c r="AB44" s="13">
        <v>1.931</v>
      </c>
      <c r="AC44" s="13" t="s">
        <v>110</v>
      </c>
      <c r="AD44" s="13">
        <v>161.69999999999999</v>
      </c>
    </row>
    <row r="45" spans="1:30">
      <c r="A45" s="10">
        <v>40941</v>
      </c>
      <c r="B45" s="13">
        <v>2817.65</v>
      </c>
      <c r="C45" s="13">
        <v>1.2</v>
      </c>
      <c r="D45" s="13">
        <v>2.7050000000000001</v>
      </c>
      <c r="E45" s="13">
        <v>71.75</v>
      </c>
      <c r="F45" s="13">
        <v>11.5</v>
      </c>
      <c r="G45" s="13" t="s">
        <v>110</v>
      </c>
      <c r="H45" s="13">
        <v>2.331</v>
      </c>
      <c r="I45" s="13">
        <v>0.58699999999999997</v>
      </c>
      <c r="J45" s="13">
        <v>5.7560000000000002</v>
      </c>
      <c r="K45" s="13" t="s">
        <v>110</v>
      </c>
      <c r="L45" s="13">
        <v>2.75</v>
      </c>
      <c r="M45" s="13">
        <v>1.47</v>
      </c>
      <c r="N45" s="13">
        <v>9.6</v>
      </c>
      <c r="O45" s="13">
        <v>3.57</v>
      </c>
      <c r="P45" s="13">
        <v>4.26</v>
      </c>
      <c r="Q45" s="13" t="s">
        <v>110</v>
      </c>
      <c r="R45" s="13">
        <v>0.87</v>
      </c>
      <c r="S45" s="13">
        <v>23.667000000000002</v>
      </c>
      <c r="T45" s="13">
        <v>2.04</v>
      </c>
      <c r="U45" s="13">
        <v>5.1890000000000001</v>
      </c>
      <c r="V45" s="13" t="s">
        <v>110</v>
      </c>
      <c r="W45" s="13">
        <v>20.399999999999999</v>
      </c>
      <c r="X45" s="13">
        <v>0.92</v>
      </c>
      <c r="Y45" s="13">
        <v>2.8</v>
      </c>
      <c r="Z45" s="13">
        <v>1.17</v>
      </c>
      <c r="AA45" s="13">
        <v>91</v>
      </c>
      <c r="AB45" s="13">
        <v>1.923</v>
      </c>
      <c r="AC45" s="13" t="s">
        <v>110</v>
      </c>
      <c r="AD45" s="13">
        <v>161.94999999999999</v>
      </c>
    </row>
    <row r="46" spans="1:30">
      <c r="A46" s="10">
        <v>40942</v>
      </c>
      <c r="B46" s="13">
        <v>2810.57</v>
      </c>
      <c r="C46" s="13">
        <v>1.1970000000000001</v>
      </c>
      <c r="D46" s="13">
        <v>2.7050000000000001</v>
      </c>
      <c r="E46" s="13">
        <v>72</v>
      </c>
      <c r="F46" s="13">
        <v>11.45</v>
      </c>
      <c r="G46" s="13" t="s">
        <v>110</v>
      </c>
      <c r="H46" s="13">
        <v>2.3879999999999999</v>
      </c>
      <c r="I46" s="13">
        <v>0.59199999999999997</v>
      </c>
      <c r="J46" s="13">
        <v>5.851</v>
      </c>
      <c r="K46" s="13" t="s">
        <v>110</v>
      </c>
      <c r="L46" s="13">
        <v>2.7</v>
      </c>
      <c r="M46" s="13">
        <v>1.46</v>
      </c>
      <c r="N46" s="13">
        <v>9.8000000000000007</v>
      </c>
      <c r="O46" s="13">
        <v>3.59</v>
      </c>
      <c r="P46" s="13">
        <v>4.4000000000000004</v>
      </c>
      <c r="Q46" s="13" t="s">
        <v>110</v>
      </c>
      <c r="R46" s="13">
        <v>0.9</v>
      </c>
      <c r="S46" s="13">
        <v>23.832999999999998</v>
      </c>
      <c r="T46" s="13">
        <v>2.0299999999999998</v>
      </c>
      <c r="U46" s="13">
        <v>5.1890000000000001</v>
      </c>
      <c r="V46" s="13" t="s">
        <v>110</v>
      </c>
      <c r="W46" s="13">
        <v>20.2</v>
      </c>
      <c r="X46" s="13">
        <v>0.92</v>
      </c>
      <c r="Y46" s="13">
        <v>2.77</v>
      </c>
      <c r="Z46" s="13">
        <v>1.18</v>
      </c>
      <c r="AA46" s="13">
        <v>90.1</v>
      </c>
      <c r="AB46" s="13">
        <v>1.954</v>
      </c>
      <c r="AC46" s="13" t="s">
        <v>110</v>
      </c>
      <c r="AD46" s="13">
        <v>153</v>
      </c>
    </row>
    <row r="47" spans="1:30">
      <c r="A47" s="10">
        <v>40945</v>
      </c>
      <c r="B47" s="13">
        <v>2806.64</v>
      </c>
      <c r="C47" s="13">
        <v>1.1739999999999999</v>
      </c>
      <c r="D47" s="13">
        <v>2.6429999999999998</v>
      </c>
      <c r="E47" s="13">
        <v>73.099999999999994</v>
      </c>
      <c r="F47" s="13">
        <v>11.3</v>
      </c>
      <c r="G47" s="13" t="s">
        <v>110</v>
      </c>
      <c r="H47" s="13">
        <v>2.4380000000000002</v>
      </c>
      <c r="I47" s="13">
        <v>0.59599999999999997</v>
      </c>
      <c r="J47" s="13">
        <v>5.9459999999999997</v>
      </c>
      <c r="K47" s="13" t="s">
        <v>110</v>
      </c>
      <c r="L47" s="13">
        <v>2.7</v>
      </c>
      <c r="M47" s="13">
        <v>1.46</v>
      </c>
      <c r="N47" s="13">
        <v>9.74</v>
      </c>
      <c r="O47" s="13">
        <v>3.59</v>
      </c>
      <c r="P47" s="13">
        <v>4.4000000000000004</v>
      </c>
      <c r="Q47" s="13" t="s">
        <v>110</v>
      </c>
      <c r="R47" s="13">
        <v>0.88500000000000001</v>
      </c>
      <c r="S47" s="13">
        <v>23.332999999999998</v>
      </c>
      <c r="T47" s="13">
        <v>2.02</v>
      </c>
      <c r="U47" s="13">
        <v>5.1890000000000001</v>
      </c>
      <c r="V47" s="13" t="s">
        <v>110</v>
      </c>
      <c r="W47" s="13">
        <v>19.8</v>
      </c>
      <c r="X47" s="13">
        <v>0.91</v>
      </c>
      <c r="Y47" s="13">
        <v>2.75</v>
      </c>
      <c r="Z47" s="13">
        <v>1.1599999999999999</v>
      </c>
      <c r="AA47" s="13">
        <v>90</v>
      </c>
      <c r="AB47" s="13">
        <v>2.0539999999999998</v>
      </c>
      <c r="AC47" s="13" t="s">
        <v>110</v>
      </c>
      <c r="AD47" s="13">
        <v>154</v>
      </c>
    </row>
    <row r="48" spans="1:30">
      <c r="A48" s="10">
        <v>40946</v>
      </c>
      <c r="B48" s="13">
        <v>2769.56</v>
      </c>
      <c r="C48" s="13">
        <v>1.2</v>
      </c>
      <c r="D48" s="13">
        <v>2.6339999999999999</v>
      </c>
      <c r="E48" s="13">
        <v>75</v>
      </c>
      <c r="F48" s="13">
        <v>10.8</v>
      </c>
      <c r="G48" s="13" t="s">
        <v>110</v>
      </c>
      <c r="H48" s="13">
        <v>2.488</v>
      </c>
      <c r="I48" s="13">
        <v>0.57799999999999996</v>
      </c>
      <c r="J48" s="13">
        <v>5.851</v>
      </c>
      <c r="K48" s="13" t="s">
        <v>110</v>
      </c>
      <c r="L48" s="13">
        <v>2.7</v>
      </c>
      <c r="M48" s="13">
        <v>1.44</v>
      </c>
      <c r="N48" s="13">
        <v>9.65</v>
      </c>
      <c r="O48" s="13">
        <v>3.4699999999999998</v>
      </c>
      <c r="P48" s="13">
        <v>4.4000000000000004</v>
      </c>
      <c r="Q48" s="13" t="s">
        <v>110</v>
      </c>
      <c r="R48" s="13">
        <v>0.84</v>
      </c>
      <c r="S48" s="13">
        <v>23.167000000000002</v>
      </c>
      <c r="T48" s="13">
        <v>2.04</v>
      </c>
      <c r="U48" s="13">
        <v>5.1890000000000001</v>
      </c>
      <c r="V48" s="13" t="s">
        <v>110</v>
      </c>
      <c r="W48" s="13">
        <v>19.600000000000001</v>
      </c>
      <c r="X48" s="13">
        <v>0.91500000000000004</v>
      </c>
      <c r="Y48" s="13">
        <v>2.75</v>
      </c>
      <c r="Z48" s="13">
        <v>1.1599999999999999</v>
      </c>
      <c r="AA48" s="13">
        <v>90.1</v>
      </c>
      <c r="AB48" s="13">
        <v>2.0379999999999998</v>
      </c>
      <c r="AC48" s="13" t="s">
        <v>110</v>
      </c>
      <c r="AD48" s="13">
        <v>153</v>
      </c>
    </row>
    <row r="49" spans="1:30">
      <c r="A49" s="10">
        <v>40947</v>
      </c>
      <c r="B49" s="13">
        <v>2720.15</v>
      </c>
      <c r="C49" s="13">
        <v>1.1839999999999999</v>
      </c>
      <c r="D49" s="13">
        <v>2.5979999999999999</v>
      </c>
      <c r="E49" s="13">
        <v>75</v>
      </c>
      <c r="F49" s="13">
        <v>10.45</v>
      </c>
      <c r="G49" s="13" t="s">
        <v>110</v>
      </c>
      <c r="H49" s="13">
        <v>2.419</v>
      </c>
      <c r="I49" s="13">
        <v>0.53200000000000003</v>
      </c>
      <c r="J49" s="13">
        <v>5.8979999999999997</v>
      </c>
      <c r="K49" s="13" t="s">
        <v>110</v>
      </c>
      <c r="L49" s="13">
        <v>2.7</v>
      </c>
      <c r="M49" s="13">
        <v>1.38</v>
      </c>
      <c r="N49" s="13">
        <v>9.5</v>
      </c>
      <c r="O49" s="13">
        <v>3.29</v>
      </c>
      <c r="P49" s="13">
        <v>4.1500000000000004</v>
      </c>
      <c r="Q49" s="13" t="s">
        <v>110</v>
      </c>
      <c r="R49" s="13">
        <v>0.83</v>
      </c>
      <c r="S49" s="13">
        <v>22.332999999999998</v>
      </c>
      <c r="T49" s="13">
        <v>1.99</v>
      </c>
      <c r="U49" s="13">
        <v>5.1890000000000001</v>
      </c>
      <c r="V49" s="13" t="s">
        <v>110</v>
      </c>
      <c r="W49" s="13">
        <v>19.05</v>
      </c>
      <c r="X49" s="13">
        <v>0.9</v>
      </c>
      <c r="Y49" s="13">
        <v>2.7199999999999998</v>
      </c>
      <c r="Z49" s="13">
        <v>1.1400000000000001</v>
      </c>
      <c r="AA49" s="13">
        <v>91.9</v>
      </c>
      <c r="AB49" s="13">
        <v>1.9849999999999999</v>
      </c>
      <c r="AC49" s="13" t="s">
        <v>110</v>
      </c>
      <c r="AD49" s="13">
        <v>165.25</v>
      </c>
    </row>
    <row r="50" spans="1:30">
      <c r="A50" s="10">
        <v>40948</v>
      </c>
      <c r="B50" s="13">
        <v>2749</v>
      </c>
      <c r="C50" s="13">
        <v>1.1839999999999999</v>
      </c>
      <c r="D50" s="13">
        <v>2.58</v>
      </c>
      <c r="E50" s="13">
        <v>74.900000000000006</v>
      </c>
      <c r="F50" s="13">
        <v>10.45</v>
      </c>
      <c r="G50" s="13" t="s">
        <v>110</v>
      </c>
      <c r="H50" s="13">
        <v>2.4129999999999998</v>
      </c>
      <c r="I50" s="13">
        <v>0.52900000000000003</v>
      </c>
      <c r="J50" s="13">
        <v>5.8979999999999997</v>
      </c>
      <c r="K50" s="13" t="s">
        <v>110</v>
      </c>
      <c r="L50" s="13">
        <v>2.7</v>
      </c>
      <c r="M50" s="13">
        <v>1.3900000000000001</v>
      </c>
      <c r="N50" s="13">
        <v>9.6</v>
      </c>
      <c r="O50" s="13">
        <v>3.34</v>
      </c>
      <c r="P50" s="13">
        <v>4.1500000000000004</v>
      </c>
      <c r="Q50" s="13" t="s">
        <v>110</v>
      </c>
      <c r="R50" s="13">
        <v>0.85</v>
      </c>
      <c r="S50" s="13">
        <v>22.5</v>
      </c>
      <c r="T50" s="13">
        <v>2.04</v>
      </c>
      <c r="U50" s="13">
        <v>5.1159999999999997</v>
      </c>
      <c r="V50" s="13" t="s">
        <v>110</v>
      </c>
      <c r="W50" s="13">
        <v>19.100000000000001</v>
      </c>
      <c r="X50" s="13">
        <v>0.92</v>
      </c>
      <c r="Y50" s="13">
        <v>2.75</v>
      </c>
      <c r="Z50" s="13">
        <v>1.1499999999999999</v>
      </c>
      <c r="AA50" s="13">
        <v>94.4</v>
      </c>
      <c r="AB50" s="13">
        <v>2</v>
      </c>
      <c r="AC50" s="13" t="s">
        <v>110</v>
      </c>
      <c r="AD50" s="13">
        <v>165.3</v>
      </c>
    </row>
    <row r="51" spans="1:30">
      <c r="A51" s="10">
        <v>40949</v>
      </c>
      <c r="B51" s="13">
        <v>2721.89</v>
      </c>
      <c r="C51" s="13">
        <v>1.1839999999999999</v>
      </c>
      <c r="D51" s="13">
        <v>2.536</v>
      </c>
      <c r="E51" s="13">
        <v>70</v>
      </c>
      <c r="F51" s="13">
        <v>10.25</v>
      </c>
      <c r="G51" s="13" t="s">
        <v>110</v>
      </c>
      <c r="H51" s="13">
        <v>2.444</v>
      </c>
      <c r="I51" s="13">
        <v>0.51400000000000001</v>
      </c>
      <c r="J51" s="13">
        <v>5.8029999999999999</v>
      </c>
      <c r="K51" s="13" t="s">
        <v>110</v>
      </c>
      <c r="L51" s="13">
        <v>2.7</v>
      </c>
      <c r="M51" s="13">
        <v>1.41</v>
      </c>
      <c r="N51" s="13">
        <v>9.76</v>
      </c>
      <c r="O51" s="13">
        <v>3.38</v>
      </c>
      <c r="P51" s="13">
        <v>4.1500000000000004</v>
      </c>
      <c r="Q51" s="13" t="s">
        <v>110</v>
      </c>
      <c r="R51" s="13">
        <v>0.85</v>
      </c>
      <c r="S51" s="13">
        <v>24</v>
      </c>
      <c r="T51" s="13">
        <v>2.02</v>
      </c>
      <c r="U51" s="13">
        <v>5.1890000000000001</v>
      </c>
      <c r="V51" s="13" t="s">
        <v>110</v>
      </c>
      <c r="W51" s="13">
        <v>19</v>
      </c>
      <c r="X51" s="13">
        <v>0.89400000000000002</v>
      </c>
      <c r="Y51" s="13">
        <v>2.75</v>
      </c>
      <c r="Z51" s="13">
        <v>1.1400000000000001</v>
      </c>
      <c r="AA51" s="13">
        <v>92.5</v>
      </c>
      <c r="AB51" s="13">
        <v>2</v>
      </c>
      <c r="AC51" s="13" t="s">
        <v>110</v>
      </c>
      <c r="AD51" s="13">
        <v>162</v>
      </c>
    </row>
    <row r="52" spans="1:30">
      <c r="A52" s="10">
        <v>40952</v>
      </c>
      <c r="B52" s="13">
        <v>2757.51</v>
      </c>
      <c r="C52" s="13">
        <v>1.1839999999999999</v>
      </c>
      <c r="D52" s="13">
        <v>2.5709999999999997</v>
      </c>
      <c r="E52" s="13">
        <v>72.3</v>
      </c>
      <c r="F52" s="13">
        <v>10.6</v>
      </c>
      <c r="G52" s="13" t="s">
        <v>110</v>
      </c>
      <c r="H52" s="13">
        <v>2.4750000000000001</v>
      </c>
      <c r="I52" s="13">
        <v>0.53200000000000003</v>
      </c>
      <c r="J52" s="13">
        <v>5.9930000000000003</v>
      </c>
      <c r="K52" s="13" t="s">
        <v>110</v>
      </c>
      <c r="L52" s="13">
        <v>2.7</v>
      </c>
      <c r="M52" s="13">
        <v>1.44</v>
      </c>
      <c r="N52" s="13">
        <v>9.68</v>
      </c>
      <c r="O52" s="13">
        <v>3.4</v>
      </c>
      <c r="P52" s="13">
        <v>4.3</v>
      </c>
      <c r="Q52" s="13" t="s">
        <v>110</v>
      </c>
      <c r="R52" s="13">
        <v>0.82</v>
      </c>
      <c r="S52" s="13">
        <v>24</v>
      </c>
      <c r="T52" s="13">
        <v>2.04</v>
      </c>
      <c r="U52" s="13">
        <v>5.1890000000000001</v>
      </c>
      <c r="V52" s="13" t="s">
        <v>110</v>
      </c>
      <c r="W52" s="13">
        <v>18.8</v>
      </c>
      <c r="X52" s="13">
        <v>0.88500000000000001</v>
      </c>
      <c r="Y52" s="13">
        <v>2.7</v>
      </c>
      <c r="Z52" s="13">
        <v>1.1599999999999999</v>
      </c>
      <c r="AA52" s="13">
        <v>94.05</v>
      </c>
      <c r="AB52" s="13">
        <v>2.008</v>
      </c>
      <c r="AC52" s="13" t="s">
        <v>110</v>
      </c>
      <c r="AD52" s="13">
        <v>162</v>
      </c>
    </row>
    <row r="53" spans="1:30">
      <c r="A53" s="10">
        <v>40953</v>
      </c>
      <c r="B53" s="13">
        <v>2725.17</v>
      </c>
      <c r="C53" s="13">
        <v>1.1839999999999999</v>
      </c>
      <c r="D53" s="13">
        <v>2.5</v>
      </c>
      <c r="E53" s="13">
        <v>70</v>
      </c>
      <c r="F53" s="13">
        <v>10.35</v>
      </c>
      <c r="G53" s="13" t="s">
        <v>110</v>
      </c>
      <c r="H53" s="13">
        <v>2.488</v>
      </c>
      <c r="I53" s="13">
        <v>0.53100000000000003</v>
      </c>
      <c r="J53" s="13">
        <v>5.7080000000000002</v>
      </c>
      <c r="K53" s="13" t="s">
        <v>110</v>
      </c>
      <c r="L53" s="13">
        <v>2.7</v>
      </c>
      <c r="M53" s="13">
        <v>1.4</v>
      </c>
      <c r="N53" s="13">
        <v>9.8000000000000007</v>
      </c>
      <c r="O53" s="13">
        <v>3.32</v>
      </c>
      <c r="P53" s="13">
        <v>4.2</v>
      </c>
      <c r="Q53" s="13" t="s">
        <v>110</v>
      </c>
      <c r="R53" s="13">
        <v>0.81</v>
      </c>
      <c r="S53" s="13">
        <v>23.667000000000002</v>
      </c>
      <c r="T53" s="13">
        <v>2.04</v>
      </c>
      <c r="U53" s="13">
        <v>5.1890000000000001</v>
      </c>
      <c r="V53" s="13" t="s">
        <v>110</v>
      </c>
      <c r="W53" s="13">
        <v>18.7</v>
      </c>
      <c r="X53" s="13">
        <v>0.88</v>
      </c>
      <c r="Y53" s="13">
        <v>2.7</v>
      </c>
      <c r="Z53" s="13">
        <v>1.1299999999999999</v>
      </c>
      <c r="AA53" s="13">
        <v>94.6</v>
      </c>
      <c r="AB53" s="13">
        <v>1.992</v>
      </c>
      <c r="AC53" s="13" t="s">
        <v>110</v>
      </c>
      <c r="AD53" s="13">
        <v>160</v>
      </c>
    </row>
    <row r="54" spans="1:30">
      <c r="A54" s="10">
        <v>40954</v>
      </c>
      <c r="B54" s="13">
        <v>2725.47</v>
      </c>
      <c r="C54" s="13">
        <v>1.1839999999999999</v>
      </c>
      <c r="D54" s="13">
        <v>2.4820000000000002</v>
      </c>
      <c r="E54" s="13">
        <v>69</v>
      </c>
      <c r="F54" s="13">
        <v>10.3</v>
      </c>
      <c r="G54" s="13" t="s">
        <v>110</v>
      </c>
      <c r="H54" s="13">
        <v>2.5499999999999998</v>
      </c>
      <c r="I54" s="13">
        <v>0.52500000000000002</v>
      </c>
      <c r="J54" s="13">
        <v>5.7649999999999997</v>
      </c>
      <c r="K54" s="13" t="s">
        <v>110</v>
      </c>
      <c r="L54" s="13">
        <v>2.7</v>
      </c>
      <c r="M54" s="13">
        <v>1.38</v>
      </c>
      <c r="N54" s="13">
        <v>9.65</v>
      </c>
      <c r="O54" s="13">
        <v>3.41</v>
      </c>
      <c r="P54" s="13">
        <v>4.2</v>
      </c>
      <c r="Q54" s="13" t="s">
        <v>110</v>
      </c>
      <c r="R54" s="13">
        <v>0.79</v>
      </c>
      <c r="S54" s="13">
        <v>24</v>
      </c>
      <c r="T54" s="13">
        <v>2.0299999999999998</v>
      </c>
      <c r="U54" s="13">
        <v>5.1890000000000001</v>
      </c>
      <c r="V54" s="13" t="s">
        <v>110</v>
      </c>
      <c r="W54" s="13">
        <v>18.45</v>
      </c>
      <c r="X54" s="13">
        <v>0.88</v>
      </c>
      <c r="Y54" s="13">
        <v>2.7</v>
      </c>
      <c r="Z54" s="13">
        <v>1.1400000000000001</v>
      </c>
      <c r="AA54" s="13">
        <v>95.05</v>
      </c>
      <c r="AB54" s="13">
        <v>1.9689999999999999</v>
      </c>
      <c r="AC54" s="13" t="s">
        <v>110</v>
      </c>
      <c r="AD54" s="13">
        <v>153.5</v>
      </c>
    </row>
    <row r="55" spans="1:30">
      <c r="A55" s="10">
        <v>40955</v>
      </c>
      <c r="B55" s="13">
        <v>2767.66</v>
      </c>
      <c r="C55" s="13">
        <v>1.1839999999999999</v>
      </c>
      <c r="D55" s="13">
        <v>2.5449999999999999</v>
      </c>
      <c r="E55" s="13">
        <v>71</v>
      </c>
      <c r="F55" s="13">
        <v>10.6</v>
      </c>
      <c r="G55" s="13" t="s">
        <v>110</v>
      </c>
      <c r="H55" s="13">
        <v>2.625</v>
      </c>
      <c r="I55" s="13">
        <v>0.53100000000000003</v>
      </c>
      <c r="J55" s="13">
        <v>5.8979999999999997</v>
      </c>
      <c r="K55" s="13" t="s">
        <v>110</v>
      </c>
      <c r="L55" s="13">
        <v>2.7</v>
      </c>
      <c r="M55" s="13">
        <v>1.37</v>
      </c>
      <c r="N55" s="13">
        <v>9.8000000000000007</v>
      </c>
      <c r="O55" s="13">
        <v>3.49</v>
      </c>
      <c r="P55" s="13">
        <v>4.2</v>
      </c>
      <c r="Q55" s="13" t="s">
        <v>110</v>
      </c>
      <c r="R55" s="13">
        <v>0.8</v>
      </c>
      <c r="S55" s="13">
        <v>24.332999999999998</v>
      </c>
      <c r="T55" s="13">
        <v>2.02</v>
      </c>
      <c r="U55" s="13">
        <v>5.1890000000000001</v>
      </c>
      <c r="V55" s="13" t="s">
        <v>110</v>
      </c>
      <c r="W55" s="13">
        <v>18.649999999999999</v>
      </c>
      <c r="X55" s="13">
        <v>0.88</v>
      </c>
      <c r="Y55" s="13">
        <v>2.75</v>
      </c>
      <c r="Z55" s="13">
        <v>1.1499999999999999</v>
      </c>
      <c r="AA55" s="13">
        <v>97</v>
      </c>
      <c r="AB55" s="13">
        <v>1.9379999999999999</v>
      </c>
      <c r="AC55" s="13" t="s">
        <v>110</v>
      </c>
      <c r="AD55" s="13">
        <v>155</v>
      </c>
    </row>
    <row r="56" spans="1:30">
      <c r="A56" s="10">
        <v>40956</v>
      </c>
      <c r="B56" s="13">
        <v>2798.83</v>
      </c>
      <c r="C56" s="13">
        <v>1.2</v>
      </c>
      <c r="D56" s="13">
        <v>2.5270000000000001</v>
      </c>
      <c r="E56" s="13">
        <v>70.599999999999994</v>
      </c>
      <c r="F56" s="13">
        <v>10.9</v>
      </c>
      <c r="G56" s="13" t="s">
        <v>110</v>
      </c>
      <c r="H56" s="13">
        <v>2.6189999999999998</v>
      </c>
      <c r="I56" s="13">
        <v>0.57099999999999995</v>
      </c>
      <c r="J56" s="13">
        <v>6.0890000000000004</v>
      </c>
      <c r="K56" s="13" t="s">
        <v>110</v>
      </c>
      <c r="L56" s="13">
        <v>2.7</v>
      </c>
      <c r="M56" s="13">
        <v>1.34</v>
      </c>
      <c r="N56" s="13">
        <v>9.89</v>
      </c>
      <c r="O56" s="13">
        <v>3.61</v>
      </c>
      <c r="P56" s="13">
        <v>4.3</v>
      </c>
      <c r="Q56" s="13" t="s">
        <v>110</v>
      </c>
      <c r="R56" s="13">
        <v>0.78</v>
      </c>
      <c r="S56" s="13">
        <v>26</v>
      </c>
      <c r="T56" s="13">
        <v>2.02</v>
      </c>
      <c r="U56" s="13">
        <v>5.1159999999999997</v>
      </c>
      <c r="V56" s="13" t="s">
        <v>110</v>
      </c>
      <c r="W56" s="13">
        <v>19.100000000000001</v>
      </c>
      <c r="X56" s="13">
        <v>0.873</v>
      </c>
      <c r="Y56" s="13">
        <v>2.7199999999999998</v>
      </c>
      <c r="Z56" s="13">
        <v>1.1499999999999999</v>
      </c>
      <c r="AA56" s="13">
        <v>96</v>
      </c>
      <c r="AB56" s="13">
        <v>1.915</v>
      </c>
      <c r="AC56" s="13" t="s">
        <v>110</v>
      </c>
      <c r="AD56" s="13">
        <v>156.5</v>
      </c>
    </row>
    <row r="57" spans="1:30">
      <c r="A57" s="10">
        <v>40959</v>
      </c>
      <c r="B57" s="13">
        <v>2798.83</v>
      </c>
      <c r="C57" s="13">
        <v>1.2</v>
      </c>
      <c r="D57" s="13">
        <v>2.5270000000000001</v>
      </c>
      <c r="E57" s="13">
        <v>70.599999999999994</v>
      </c>
      <c r="F57" s="13">
        <v>10.9</v>
      </c>
      <c r="G57" s="13" t="s">
        <v>110</v>
      </c>
      <c r="H57" s="13">
        <v>2.6189999999999998</v>
      </c>
      <c r="I57" s="13">
        <v>0.57099999999999995</v>
      </c>
      <c r="J57" s="13">
        <v>6.0890000000000004</v>
      </c>
      <c r="K57" s="13" t="s">
        <v>110</v>
      </c>
      <c r="L57" s="13">
        <v>2.7</v>
      </c>
      <c r="M57" s="13">
        <v>1.34</v>
      </c>
      <c r="N57" s="13">
        <v>9.89</v>
      </c>
      <c r="O57" s="13">
        <v>3.61</v>
      </c>
      <c r="P57" s="13">
        <v>4.3</v>
      </c>
      <c r="Q57" s="13" t="s">
        <v>110</v>
      </c>
      <c r="R57" s="13">
        <v>0.78</v>
      </c>
      <c r="S57" s="13">
        <v>26</v>
      </c>
      <c r="T57" s="13">
        <v>2.02</v>
      </c>
      <c r="U57" s="13">
        <v>5.1159999999999997</v>
      </c>
      <c r="V57" s="13" t="s">
        <v>110</v>
      </c>
      <c r="W57" s="13">
        <v>19.100000000000001</v>
      </c>
      <c r="X57" s="13">
        <v>0.873</v>
      </c>
      <c r="Y57" s="13">
        <v>2.7199999999999998</v>
      </c>
      <c r="Z57" s="13">
        <v>1.1499999999999999</v>
      </c>
      <c r="AA57" s="13">
        <v>96</v>
      </c>
      <c r="AB57" s="13">
        <v>1.915</v>
      </c>
      <c r="AC57" s="13" t="s">
        <v>110</v>
      </c>
      <c r="AD57" s="13">
        <v>156.5</v>
      </c>
    </row>
    <row r="58" spans="1:30">
      <c r="A58" s="10">
        <v>40960</v>
      </c>
      <c r="B58" s="13">
        <v>2798.83</v>
      </c>
      <c r="C58" s="13">
        <v>1.2</v>
      </c>
      <c r="D58" s="13">
        <v>2.5270000000000001</v>
      </c>
      <c r="E58" s="13">
        <v>70.599999999999994</v>
      </c>
      <c r="F58" s="13">
        <v>10.9</v>
      </c>
      <c r="G58" s="13" t="s">
        <v>110</v>
      </c>
      <c r="H58" s="13">
        <v>2.6189999999999998</v>
      </c>
      <c r="I58" s="13">
        <v>0.57099999999999995</v>
      </c>
      <c r="J58" s="13">
        <v>6.0890000000000004</v>
      </c>
      <c r="K58" s="13" t="s">
        <v>110</v>
      </c>
      <c r="L58" s="13">
        <v>2.7</v>
      </c>
      <c r="M58" s="13">
        <v>1.34</v>
      </c>
      <c r="N58" s="13">
        <v>9.89</v>
      </c>
      <c r="O58" s="13">
        <v>3.61</v>
      </c>
      <c r="P58" s="13">
        <v>4.3</v>
      </c>
      <c r="Q58" s="13" t="s">
        <v>110</v>
      </c>
      <c r="R58" s="13">
        <v>0.78</v>
      </c>
      <c r="S58" s="13">
        <v>26</v>
      </c>
      <c r="T58" s="13">
        <v>2.02</v>
      </c>
      <c r="U58" s="13">
        <v>5.1159999999999997</v>
      </c>
      <c r="V58" s="13" t="s">
        <v>110</v>
      </c>
      <c r="W58" s="13">
        <v>19.100000000000001</v>
      </c>
      <c r="X58" s="13">
        <v>0.873</v>
      </c>
      <c r="Y58" s="13">
        <v>2.7199999999999998</v>
      </c>
      <c r="Z58" s="13">
        <v>1.1499999999999999</v>
      </c>
      <c r="AA58" s="13">
        <v>96</v>
      </c>
      <c r="AB58" s="13">
        <v>1.915</v>
      </c>
      <c r="AC58" s="13" t="s">
        <v>110</v>
      </c>
      <c r="AD58" s="13">
        <v>156.5</v>
      </c>
    </row>
    <row r="59" spans="1:30">
      <c r="A59" s="10">
        <v>40961</v>
      </c>
      <c r="B59" s="13">
        <v>2838.62</v>
      </c>
      <c r="C59" s="13">
        <v>1.21</v>
      </c>
      <c r="D59" s="13">
        <v>2.5179999999999998</v>
      </c>
      <c r="E59" s="13">
        <v>70.900000000000006</v>
      </c>
      <c r="F59" s="13">
        <v>11</v>
      </c>
      <c r="G59" s="13" t="s">
        <v>110</v>
      </c>
      <c r="H59" s="13">
        <v>2.681</v>
      </c>
      <c r="I59" s="13">
        <v>0.61499999999999999</v>
      </c>
      <c r="J59" s="13">
        <v>6.0890000000000004</v>
      </c>
      <c r="K59" s="13" t="s">
        <v>110</v>
      </c>
      <c r="L59" s="13">
        <v>2.7</v>
      </c>
      <c r="M59" s="13">
        <v>1.3599999999999999</v>
      </c>
      <c r="N59" s="13">
        <v>10.15</v>
      </c>
      <c r="O59" s="13">
        <v>3.7199999999999998</v>
      </c>
      <c r="P59" s="13">
        <v>4.3499999999999996</v>
      </c>
      <c r="Q59" s="13" t="s">
        <v>110</v>
      </c>
      <c r="R59" s="13">
        <v>0.78</v>
      </c>
      <c r="S59" s="13">
        <v>26.65</v>
      </c>
      <c r="T59" s="13">
        <v>1.99</v>
      </c>
      <c r="U59" s="13">
        <v>5.1159999999999997</v>
      </c>
      <c r="V59" s="13" t="s">
        <v>110</v>
      </c>
      <c r="W59" s="13">
        <v>18.899999999999999</v>
      </c>
      <c r="X59" s="13">
        <v>0.87</v>
      </c>
      <c r="Y59" s="13">
        <v>2.7199999999999998</v>
      </c>
      <c r="Z59" s="13">
        <v>1.1400000000000001</v>
      </c>
      <c r="AA59" s="13">
        <v>99</v>
      </c>
      <c r="AB59" s="13">
        <v>1.8959999999999999</v>
      </c>
      <c r="AC59" s="13" t="s">
        <v>110</v>
      </c>
      <c r="AD59" s="13">
        <v>159.4</v>
      </c>
    </row>
    <row r="60" spans="1:30">
      <c r="A60" s="10">
        <v>40962</v>
      </c>
      <c r="B60" s="13">
        <v>2818.09</v>
      </c>
      <c r="C60" s="13">
        <v>1.21</v>
      </c>
      <c r="D60" s="13">
        <v>2.5089999999999999</v>
      </c>
      <c r="E60" s="13">
        <v>70.599999999999994</v>
      </c>
      <c r="F60" s="13">
        <v>10.75</v>
      </c>
      <c r="G60" s="13" t="s">
        <v>110</v>
      </c>
      <c r="H60" s="13">
        <v>2.681</v>
      </c>
      <c r="I60" s="13">
        <v>0.63300000000000001</v>
      </c>
      <c r="J60" s="13">
        <v>6.0890000000000004</v>
      </c>
      <c r="K60" s="13" t="s">
        <v>110</v>
      </c>
      <c r="L60" s="13">
        <v>2.7</v>
      </c>
      <c r="M60" s="13">
        <v>1.3599999999999999</v>
      </c>
      <c r="N60" s="13">
        <v>10</v>
      </c>
      <c r="O60" s="13">
        <v>3.68</v>
      </c>
      <c r="P60" s="13">
        <v>4.3499999999999996</v>
      </c>
      <c r="Q60" s="13" t="s">
        <v>110</v>
      </c>
      <c r="R60" s="13">
        <v>0.78</v>
      </c>
      <c r="S60" s="13">
        <v>26.483000000000001</v>
      </c>
      <c r="T60" s="13">
        <v>2.0299999999999998</v>
      </c>
      <c r="U60" s="13">
        <v>5.1159999999999997</v>
      </c>
      <c r="V60" s="13" t="s">
        <v>110</v>
      </c>
      <c r="W60" s="13">
        <v>18.95</v>
      </c>
      <c r="X60" s="13">
        <v>0.86</v>
      </c>
      <c r="Y60" s="13">
        <v>2.68</v>
      </c>
      <c r="Z60" s="13">
        <v>1.1400000000000001</v>
      </c>
      <c r="AA60" s="13">
        <v>97.45</v>
      </c>
      <c r="AB60" s="13">
        <v>1.8919999999999999</v>
      </c>
      <c r="AC60" s="13" t="s">
        <v>110</v>
      </c>
      <c r="AD60" s="13">
        <v>159.5</v>
      </c>
    </row>
    <row r="61" spans="1:30">
      <c r="A61" s="10">
        <v>40963</v>
      </c>
      <c r="B61" s="13">
        <v>2762.61</v>
      </c>
      <c r="C61" s="13">
        <v>1.216</v>
      </c>
      <c r="D61" s="13">
        <v>2.4820000000000002</v>
      </c>
      <c r="E61" s="13">
        <v>71.8</v>
      </c>
      <c r="F61" s="13">
        <v>10.4</v>
      </c>
      <c r="G61" s="13" t="s">
        <v>110</v>
      </c>
      <c r="H61" s="13">
        <v>2.6189999999999998</v>
      </c>
      <c r="I61" s="13">
        <v>0.628</v>
      </c>
      <c r="J61" s="13">
        <v>5.9930000000000003</v>
      </c>
      <c r="K61" s="13" t="s">
        <v>110</v>
      </c>
      <c r="L61" s="13">
        <v>2.7</v>
      </c>
      <c r="M61" s="13">
        <v>1.3900000000000001</v>
      </c>
      <c r="N61" s="13">
        <v>9.75</v>
      </c>
      <c r="O61" s="13">
        <v>3.5</v>
      </c>
      <c r="P61" s="13">
        <v>4.3</v>
      </c>
      <c r="Q61" s="13" t="s">
        <v>110</v>
      </c>
      <c r="R61" s="13">
        <v>0.77500000000000002</v>
      </c>
      <c r="S61" s="13">
        <v>26.167000000000002</v>
      </c>
      <c r="T61" s="13">
        <v>2.02</v>
      </c>
      <c r="U61" s="13">
        <v>5.1159999999999997</v>
      </c>
      <c r="V61" s="13" t="s">
        <v>110</v>
      </c>
      <c r="W61" s="13">
        <v>18.399999999999999</v>
      </c>
      <c r="X61" s="13">
        <v>0.85</v>
      </c>
      <c r="Y61" s="13">
        <v>2.68</v>
      </c>
      <c r="Z61" s="13">
        <v>1.1400000000000001</v>
      </c>
      <c r="AA61" s="13">
        <v>97.15</v>
      </c>
      <c r="AB61" s="13">
        <v>1.823</v>
      </c>
      <c r="AC61" s="13" t="s">
        <v>110</v>
      </c>
      <c r="AD61" s="13">
        <v>159</v>
      </c>
    </row>
    <row r="62" spans="1:30">
      <c r="A62" s="10">
        <v>40966</v>
      </c>
      <c r="B62" s="13">
        <v>2762.61</v>
      </c>
      <c r="C62" s="13">
        <v>1.216</v>
      </c>
      <c r="D62" s="13">
        <v>2.4820000000000002</v>
      </c>
      <c r="E62" s="13">
        <v>71.8</v>
      </c>
      <c r="F62" s="13">
        <v>10.4</v>
      </c>
      <c r="G62" s="13" t="s">
        <v>110</v>
      </c>
      <c r="H62" s="13">
        <v>2.6189999999999998</v>
      </c>
      <c r="I62" s="13">
        <v>0.628</v>
      </c>
      <c r="J62" s="13">
        <v>5.9930000000000003</v>
      </c>
      <c r="K62" s="13" t="s">
        <v>110</v>
      </c>
      <c r="L62" s="13">
        <v>2.7</v>
      </c>
      <c r="M62" s="13">
        <v>1.3900000000000001</v>
      </c>
      <c r="N62" s="13">
        <v>9.75</v>
      </c>
      <c r="O62" s="13">
        <v>3.5</v>
      </c>
      <c r="P62" s="13">
        <v>4.3</v>
      </c>
      <c r="Q62" s="13" t="s">
        <v>110</v>
      </c>
      <c r="R62" s="13">
        <v>0.77500000000000002</v>
      </c>
      <c r="S62" s="13">
        <v>26.167000000000002</v>
      </c>
      <c r="T62" s="13">
        <v>2.02</v>
      </c>
      <c r="U62" s="13">
        <v>5.1159999999999997</v>
      </c>
      <c r="V62" s="13" t="s">
        <v>110</v>
      </c>
      <c r="W62" s="13">
        <v>18.399999999999999</v>
      </c>
      <c r="X62" s="13">
        <v>0.85</v>
      </c>
      <c r="Y62" s="13">
        <v>2.68</v>
      </c>
      <c r="Z62" s="13">
        <v>1.1400000000000001</v>
      </c>
      <c r="AA62" s="13">
        <v>97.15</v>
      </c>
      <c r="AB62" s="13">
        <v>1.823</v>
      </c>
      <c r="AC62" s="13" t="s">
        <v>110</v>
      </c>
      <c r="AD62" s="13">
        <v>159</v>
      </c>
    </row>
    <row r="63" spans="1:30">
      <c r="A63" s="10">
        <v>40967</v>
      </c>
      <c r="B63" s="13">
        <v>2682.09</v>
      </c>
      <c r="C63" s="13">
        <v>1.171</v>
      </c>
      <c r="D63" s="13">
        <v>2.4020000000000001</v>
      </c>
      <c r="E63" s="13">
        <v>72.8</v>
      </c>
      <c r="F63" s="13">
        <v>10.1</v>
      </c>
      <c r="G63" s="13" t="s">
        <v>110</v>
      </c>
      <c r="H63" s="13">
        <v>2.363</v>
      </c>
      <c r="I63" s="13">
        <v>0.65600000000000003</v>
      </c>
      <c r="J63" s="13">
        <v>5.9649999999999999</v>
      </c>
      <c r="K63" s="13" t="s">
        <v>110</v>
      </c>
      <c r="L63" s="13">
        <v>2.7</v>
      </c>
      <c r="M63" s="13">
        <v>1.3</v>
      </c>
      <c r="N63" s="13">
        <v>9.6999999999999993</v>
      </c>
      <c r="O63" s="13">
        <v>3.37</v>
      </c>
      <c r="P63" s="13">
        <v>4.3</v>
      </c>
      <c r="Q63" s="13" t="s">
        <v>110</v>
      </c>
      <c r="R63" s="13">
        <v>0.76500000000000001</v>
      </c>
      <c r="S63" s="13">
        <v>27.5</v>
      </c>
      <c r="T63" s="13">
        <v>2.0099999999999998</v>
      </c>
      <c r="U63" s="13">
        <v>5.2469999999999999</v>
      </c>
      <c r="V63" s="13" t="s">
        <v>110</v>
      </c>
      <c r="W63" s="13">
        <v>17.600000000000001</v>
      </c>
      <c r="X63" s="13">
        <v>0.81399999999999995</v>
      </c>
      <c r="Y63" s="13">
        <v>2.63</v>
      </c>
      <c r="Z63" s="13">
        <v>1.1000000000000001</v>
      </c>
      <c r="AA63" s="13">
        <v>93.7</v>
      </c>
      <c r="AB63" s="13">
        <v>1.7730000000000001</v>
      </c>
      <c r="AC63" s="13" t="s">
        <v>110</v>
      </c>
      <c r="AD63" s="13">
        <v>147</v>
      </c>
    </row>
    <row r="64" spans="1:30">
      <c r="A64" s="10">
        <v>40968</v>
      </c>
      <c r="B64" s="13">
        <v>2648.22</v>
      </c>
      <c r="C64" s="13">
        <v>1.2</v>
      </c>
      <c r="D64" s="13">
        <v>2.3210000000000002</v>
      </c>
      <c r="E64" s="13">
        <v>72.099999999999994</v>
      </c>
      <c r="F64" s="13">
        <v>9.9</v>
      </c>
      <c r="G64" s="13" t="s">
        <v>110</v>
      </c>
      <c r="H64" s="13">
        <v>2.3250000000000002</v>
      </c>
      <c r="I64" s="13">
        <v>0.66100000000000003</v>
      </c>
      <c r="J64" s="13">
        <v>5.9359999999999999</v>
      </c>
      <c r="K64" s="13" t="s">
        <v>110</v>
      </c>
      <c r="L64" s="13">
        <v>2.7</v>
      </c>
      <c r="M64" s="13">
        <v>1.32</v>
      </c>
      <c r="N64" s="13">
        <v>9.6999999999999993</v>
      </c>
      <c r="O64" s="13">
        <v>3.35</v>
      </c>
      <c r="P64" s="13">
        <v>4.0999999999999996</v>
      </c>
      <c r="Q64" s="13" t="s">
        <v>110</v>
      </c>
      <c r="R64" s="13">
        <v>0.84</v>
      </c>
      <c r="S64" s="13">
        <v>26.5</v>
      </c>
      <c r="T64" s="13">
        <v>2</v>
      </c>
      <c r="U64" s="13">
        <v>6.548</v>
      </c>
      <c r="V64" s="13" t="s">
        <v>110</v>
      </c>
      <c r="W64" s="13">
        <v>17.850000000000001</v>
      </c>
      <c r="X64" s="13">
        <v>0.81399999999999995</v>
      </c>
      <c r="Y64" s="13">
        <v>2.75</v>
      </c>
      <c r="Z64" s="13">
        <v>1.07</v>
      </c>
      <c r="AA64" s="13">
        <v>93.8</v>
      </c>
      <c r="AB64" s="13">
        <v>1.6919999999999999</v>
      </c>
      <c r="AC64" s="13" t="s">
        <v>110</v>
      </c>
      <c r="AD64" s="13">
        <v>125</v>
      </c>
    </row>
    <row r="65" spans="1:30">
      <c r="A65" s="10">
        <v>40969</v>
      </c>
      <c r="B65" s="13">
        <v>2748.75</v>
      </c>
      <c r="C65" s="13">
        <v>1.238</v>
      </c>
      <c r="D65" s="13">
        <v>2.375</v>
      </c>
      <c r="E65" s="13">
        <v>73.5</v>
      </c>
      <c r="F65" s="13">
        <v>9.9499999999999993</v>
      </c>
      <c r="G65" s="13" t="s">
        <v>110</v>
      </c>
      <c r="H65" s="13">
        <v>2.3130000000000002</v>
      </c>
      <c r="I65" s="13">
        <v>0.70599999999999996</v>
      </c>
      <c r="J65" s="13">
        <v>5.984</v>
      </c>
      <c r="K65" s="13" t="s">
        <v>110</v>
      </c>
      <c r="L65" s="13">
        <v>2.7</v>
      </c>
      <c r="M65" s="13">
        <v>1.3599999999999999</v>
      </c>
      <c r="N65" s="13">
        <v>10.050000000000001</v>
      </c>
      <c r="O65" s="13">
        <v>3.54</v>
      </c>
      <c r="P65" s="13">
        <v>4.4000000000000004</v>
      </c>
      <c r="Q65" s="13" t="s">
        <v>110</v>
      </c>
      <c r="R65" s="13">
        <v>0.84</v>
      </c>
      <c r="S65" s="13">
        <v>26.483000000000001</v>
      </c>
      <c r="T65" s="13">
        <v>2.0099999999999998</v>
      </c>
      <c r="U65" s="13">
        <v>6.548</v>
      </c>
      <c r="V65" s="13" t="s">
        <v>110</v>
      </c>
      <c r="W65" s="13">
        <v>18.149999999999999</v>
      </c>
      <c r="X65" s="13">
        <v>0.85</v>
      </c>
      <c r="Y65" s="13">
        <v>2.79</v>
      </c>
      <c r="Z65" s="13">
        <v>1.1299999999999999</v>
      </c>
      <c r="AA65" s="13">
        <v>98.9</v>
      </c>
      <c r="AB65" s="13">
        <v>1.6850000000000001</v>
      </c>
      <c r="AC65" s="13" t="s">
        <v>110</v>
      </c>
      <c r="AD65" s="13">
        <v>146</v>
      </c>
    </row>
    <row r="66" spans="1:30">
      <c r="A66" s="10">
        <v>40970</v>
      </c>
      <c r="B66" s="13">
        <v>2757.3</v>
      </c>
      <c r="C66" s="13">
        <v>1.2349999999999999</v>
      </c>
      <c r="D66" s="13">
        <v>2.4460000000000002</v>
      </c>
      <c r="E66" s="13">
        <v>73.25</v>
      </c>
      <c r="F66" s="13">
        <v>9.93</v>
      </c>
      <c r="G66" s="13" t="s">
        <v>110</v>
      </c>
      <c r="H66" s="13">
        <v>2.319</v>
      </c>
      <c r="I66" s="13">
        <v>0.74299999999999999</v>
      </c>
      <c r="J66" s="13">
        <v>5.9930000000000003</v>
      </c>
      <c r="K66" s="13" t="s">
        <v>110</v>
      </c>
      <c r="L66" s="13">
        <v>2.7</v>
      </c>
      <c r="M66" s="13">
        <v>1.35</v>
      </c>
      <c r="N66" s="13">
        <v>10.1</v>
      </c>
      <c r="O66" s="13">
        <v>3.49</v>
      </c>
      <c r="P66" s="13">
        <v>4.4000000000000004</v>
      </c>
      <c r="Q66" s="13" t="s">
        <v>110</v>
      </c>
      <c r="R66" s="13">
        <v>0.83</v>
      </c>
      <c r="S66" s="13">
        <v>26.832999999999998</v>
      </c>
      <c r="T66" s="13">
        <v>2.0299999999999998</v>
      </c>
      <c r="U66" s="13">
        <v>6.87</v>
      </c>
      <c r="V66" s="13" t="s">
        <v>110</v>
      </c>
      <c r="W66" s="13">
        <v>18.350000000000001</v>
      </c>
      <c r="X66" s="13">
        <v>0.8</v>
      </c>
      <c r="Y66" s="13">
        <v>2.79</v>
      </c>
      <c r="Z66" s="13">
        <v>1.1100000000000001</v>
      </c>
      <c r="AA66" s="13">
        <v>98.95</v>
      </c>
      <c r="AB66" s="13">
        <v>1.8420000000000001</v>
      </c>
      <c r="AC66" s="13" t="s">
        <v>110</v>
      </c>
      <c r="AD66" s="13">
        <v>142.5</v>
      </c>
    </row>
    <row r="67" spans="1:30">
      <c r="A67" s="10">
        <v>40973</v>
      </c>
      <c r="B67" s="13">
        <v>2690.58</v>
      </c>
      <c r="C67" s="13">
        <v>1.216</v>
      </c>
      <c r="D67" s="13">
        <v>2.42</v>
      </c>
      <c r="E67" s="13">
        <v>71.2</v>
      </c>
      <c r="F67" s="13">
        <v>9.7200000000000006</v>
      </c>
      <c r="G67" s="13" t="s">
        <v>110</v>
      </c>
      <c r="H67" s="13">
        <v>2.3439999999999999</v>
      </c>
      <c r="I67" s="13">
        <v>0.70599999999999996</v>
      </c>
      <c r="J67" s="13">
        <v>5.851</v>
      </c>
      <c r="K67" s="13" t="s">
        <v>110</v>
      </c>
      <c r="L67" s="13">
        <v>2.7</v>
      </c>
      <c r="M67" s="13">
        <v>1.3</v>
      </c>
      <c r="N67" s="13">
        <v>9.65</v>
      </c>
      <c r="O67" s="13">
        <v>3.38</v>
      </c>
      <c r="P67" s="13">
        <v>4.4000000000000004</v>
      </c>
      <c r="Q67" s="13" t="s">
        <v>110</v>
      </c>
      <c r="R67" s="13">
        <v>0.79</v>
      </c>
      <c r="S67" s="13">
        <v>26.5</v>
      </c>
      <c r="T67" s="13">
        <v>2</v>
      </c>
      <c r="U67" s="13">
        <v>6.87</v>
      </c>
      <c r="V67" s="13" t="s">
        <v>110</v>
      </c>
      <c r="W67" s="13">
        <v>17.899999999999999</v>
      </c>
      <c r="X67" s="13">
        <v>0.79</v>
      </c>
      <c r="Y67" s="13">
        <v>2.81</v>
      </c>
      <c r="Z67" s="13">
        <v>1.07</v>
      </c>
      <c r="AA67" s="13">
        <v>97.3</v>
      </c>
      <c r="AB67" s="13">
        <v>1.869</v>
      </c>
      <c r="AC67" s="13" t="s">
        <v>110</v>
      </c>
      <c r="AD67" s="13">
        <v>132.69999999999999</v>
      </c>
    </row>
    <row r="68" spans="1:30">
      <c r="A68" s="10">
        <v>40974</v>
      </c>
      <c r="B68" s="13">
        <v>2651.6</v>
      </c>
      <c r="C68" s="13">
        <v>1.2</v>
      </c>
      <c r="D68" s="13">
        <v>2.4020000000000001</v>
      </c>
      <c r="E68" s="13">
        <v>69</v>
      </c>
      <c r="F68" s="13">
        <v>9.6</v>
      </c>
      <c r="G68" s="13" t="s">
        <v>110</v>
      </c>
      <c r="H68" s="13">
        <v>2.3250000000000002</v>
      </c>
      <c r="I68" s="13">
        <v>0.752</v>
      </c>
      <c r="J68" s="13">
        <v>5.6609999999999996</v>
      </c>
      <c r="K68" s="13" t="s">
        <v>110</v>
      </c>
      <c r="L68" s="13">
        <v>2.7</v>
      </c>
      <c r="M68" s="13">
        <v>1.25</v>
      </c>
      <c r="N68" s="13">
        <v>9.6199999999999992</v>
      </c>
      <c r="O68" s="13">
        <v>3.36</v>
      </c>
      <c r="P68" s="13">
        <v>4.4000000000000004</v>
      </c>
      <c r="Q68" s="13" t="s">
        <v>110</v>
      </c>
      <c r="R68" s="13">
        <v>0.76</v>
      </c>
      <c r="S68" s="13">
        <v>26.8</v>
      </c>
      <c r="T68" s="13">
        <v>1.98</v>
      </c>
      <c r="U68" s="13">
        <v>6.87</v>
      </c>
      <c r="V68" s="13" t="s">
        <v>110</v>
      </c>
      <c r="W68" s="13">
        <v>17.8</v>
      </c>
      <c r="X68" s="13">
        <v>0.75</v>
      </c>
      <c r="Y68" s="13">
        <v>2.73</v>
      </c>
      <c r="Z68" s="13">
        <v>1.07</v>
      </c>
      <c r="AA68" s="13">
        <v>93.05</v>
      </c>
      <c r="AB68" s="13">
        <v>1.9039999999999999</v>
      </c>
      <c r="AC68" s="13" t="s">
        <v>110</v>
      </c>
      <c r="AD68" s="13">
        <v>133</v>
      </c>
    </row>
    <row r="69" spans="1:30">
      <c r="A69" s="10">
        <v>40975</v>
      </c>
      <c r="B69" s="13">
        <v>2687.97</v>
      </c>
      <c r="C69" s="13">
        <v>1.2</v>
      </c>
      <c r="D69" s="13">
        <v>2.375</v>
      </c>
      <c r="E69" s="13">
        <v>69.3</v>
      </c>
      <c r="F69" s="13">
        <v>9.8000000000000007</v>
      </c>
      <c r="G69" s="13" t="s">
        <v>110</v>
      </c>
      <c r="H69" s="13">
        <v>2.363</v>
      </c>
      <c r="I69" s="13">
        <v>0.746</v>
      </c>
      <c r="J69" s="13">
        <v>5.5649999999999995</v>
      </c>
      <c r="K69" s="13" t="s">
        <v>110</v>
      </c>
      <c r="L69" s="13">
        <v>2.7</v>
      </c>
      <c r="M69" s="13">
        <v>1.27</v>
      </c>
      <c r="N69" s="13">
        <v>9.75</v>
      </c>
      <c r="O69" s="13">
        <v>3.46</v>
      </c>
      <c r="P69" s="13">
        <v>4.05</v>
      </c>
      <c r="Q69" s="13" t="s">
        <v>110</v>
      </c>
      <c r="R69" s="13">
        <v>0.76</v>
      </c>
      <c r="S69" s="13">
        <v>26.667000000000002</v>
      </c>
      <c r="T69" s="13">
        <v>2.02</v>
      </c>
      <c r="U69" s="13">
        <v>6.87</v>
      </c>
      <c r="V69" s="13" t="s">
        <v>110</v>
      </c>
      <c r="W69" s="13">
        <v>17.850000000000001</v>
      </c>
      <c r="X69" s="13">
        <v>0.75</v>
      </c>
      <c r="Y69" s="13">
        <v>2.73</v>
      </c>
      <c r="Z69" s="13">
        <v>1.06</v>
      </c>
      <c r="AA69" s="13">
        <v>94.8</v>
      </c>
      <c r="AB69" s="13">
        <v>1.88</v>
      </c>
      <c r="AC69" s="13" t="s">
        <v>110</v>
      </c>
      <c r="AD69" s="13">
        <v>134.5</v>
      </c>
    </row>
    <row r="70" spans="1:30">
      <c r="A70" s="10">
        <v>40976</v>
      </c>
      <c r="B70" s="13">
        <v>2683.96</v>
      </c>
      <c r="C70" s="13">
        <v>1.1839999999999999</v>
      </c>
      <c r="D70" s="13">
        <v>2.4550000000000001</v>
      </c>
      <c r="E70" s="13">
        <v>69.5</v>
      </c>
      <c r="F70" s="13">
        <v>9.68</v>
      </c>
      <c r="G70" s="13" t="s">
        <v>110</v>
      </c>
      <c r="H70" s="13">
        <v>2.3879999999999999</v>
      </c>
      <c r="I70" s="13">
        <v>0.748</v>
      </c>
      <c r="J70" s="13">
        <v>5.5649999999999995</v>
      </c>
      <c r="K70" s="13" t="s">
        <v>110</v>
      </c>
      <c r="L70" s="13">
        <v>2.7</v>
      </c>
      <c r="M70" s="13">
        <v>1.27</v>
      </c>
      <c r="N70" s="13">
        <v>9.5500000000000007</v>
      </c>
      <c r="O70" s="13">
        <v>3.35</v>
      </c>
      <c r="P70" s="13">
        <v>4.09</v>
      </c>
      <c r="Q70" s="13" t="s">
        <v>110</v>
      </c>
      <c r="R70" s="13">
        <v>0.76</v>
      </c>
      <c r="S70" s="13">
        <v>26.667000000000002</v>
      </c>
      <c r="T70" s="13">
        <v>2.0299999999999998</v>
      </c>
      <c r="U70" s="13">
        <v>6.87</v>
      </c>
      <c r="V70" s="13" t="s">
        <v>110</v>
      </c>
      <c r="W70" s="13">
        <v>17.850000000000001</v>
      </c>
      <c r="X70" s="13">
        <v>0.75</v>
      </c>
      <c r="Y70" s="13">
        <v>2.73</v>
      </c>
      <c r="Z70" s="13">
        <v>1.06</v>
      </c>
      <c r="AA70" s="13">
        <v>99</v>
      </c>
      <c r="AB70" s="13">
        <v>1.8199999999999998</v>
      </c>
      <c r="AC70" s="13" t="s">
        <v>110</v>
      </c>
      <c r="AD70" s="13">
        <v>138.80000000000001</v>
      </c>
    </row>
    <row r="71" spans="1:30">
      <c r="A71" s="10">
        <v>40977</v>
      </c>
      <c r="B71" s="13">
        <v>2665.2</v>
      </c>
      <c r="C71" s="13">
        <v>1.1839999999999999</v>
      </c>
      <c r="D71" s="13">
        <v>2.4820000000000002</v>
      </c>
      <c r="E71" s="13">
        <v>69</v>
      </c>
      <c r="F71" s="13">
        <v>9.59</v>
      </c>
      <c r="G71" s="13" t="s">
        <v>110</v>
      </c>
      <c r="H71" s="13">
        <v>2.4</v>
      </c>
      <c r="I71" s="13">
        <v>0.77200000000000002</v>
      </c>
      <c r="J71" s="13">
        <v>5.7080000000000002</v>
      </c>
      <c r="K71" s="13" t="s">
        <v>110</v>
      </c>
      <c r="L71" s="13">
        <v>2.7</v>
      </c>
      <c r="M71" s="13">
        <v>1.25</v>
      </c>
      <c r="N71" s="13">
        <v>9.4499999999999993</v>
      </c>
      <c r="O71" s="13">
        <v>3.31</v>
      </c>
      <c r="P71" s="13">
        <v>4</v>
      </c>
      <c r="Q71" s="13" t="s">
        <v>110</v>
      </c>
      <c r="R71" s="13">
        <v>0.76</v>
      </c>
      <c r="S71" s="13">
        <v>27.766999999999999</v>
      </c>
      <c r="T71" s="13">
        <v>1.98</v>
      </c>
      <c r="U71" s="13">
        <v>6.87</v>
      </c>
      <c r="V71" s="13" t="s">
        <v>110</v>
      </c>
      <c r="W71" s="13">
        <v>17.649999999999999</v>
      </c>
      <c r="X71" s="13">
        <v>0.73099999999999998</v>
      </c>
      <c r="Y71" s="13">
        <v>2.75</v>
      </c>
      <c r="Z71" s="13">
        <v>1.04</v>
      </c>
      <c r="AA71" s="13">
        <v>99.5</v>
      </c>
      <c r="AB71" s="13">
        <v>1.8</v>
      </c>
      <c r="AC71" s="13" t="s">
        <v>110</v>
      </c>
      <c r="AD71" s="13">
        <v>133.5</v>
      </c>
    </row>
    <row r="72" spans="1:30">
      <c r="A72" s="10">
        <v>40980</v>
      </c>
      <c r="B72" s="13">
        <v>2642.21</v>
      </c>
      <c r="C72" s="13">
        <v>1.1519999999999999</v>
      </c>
      <c r="D72" s="13">
        <v>2.5629999999999997</v>
      </c>
      <c r="E72" s="13">
        <v>67</v>
      </c>
      <c r="F72" s="13">
        <v>9.42</v>
      </c>
      <c r="G72" s="13" t="s">
        <v>110</v>
      </c>
      <c r="H72" s="13">
        <v>2.4060000000000001</v>
      </c>
      <c r="I72" s="13">
        <v>0.80300000000000005</v>
      </c>
      <c r="J72" s="13">
        <v>5.7080000000000002</v>
      </c>
      <c r="K72" s="13" t="s">
        <v>110</v>
      </c>
      <c r="L72" s="13">
        <v>2.7</v>
      </c>
      <c r="M72" s="13">
        <v>1.19</v>
      </c>
      <c r="N72" s="13">
        <v>9.35</v>
      </c>
      <c r="O72" s="13">
        <v>3.3</v>
      </c>
      <c r="P72" s="13">
        <v>4.0999999999999996</v>
      </c>
      <c r="Q72" s="13" t="s">
        <v>110</v>
      </c>
      <c r="R72" s="13">
        <v>0.76</v>
      </c>
      <c r="S72" s="13">
        <v>27.567</v>
      </c>
      <c r="T72" s="13">
        <v>1.96</v>
      </c>
      <c r="U72" s="13">
        <v>6.87</v>
      </c>
      <c r="V72" s="13" t="s">
        <v>110</v>
      </c>
      <c r="W72" s="13">
        <v>17.649999999999999</v>
      </c>
      <c r="X72" s="13">
        <v>0.73</v>
      </c>
      <c r="Y72" s="13">
        <v>2.75</v>
      </c>
      <c r="Z72" s="13">
        <v>1.03</v>
      </c>
      <c r="AA72" s="13">
        <v>99.3</v>
      </c>
      <c r="AB72" s="13">
        <v>1.79</v>
      </c>
      <c r="AC72" s="13" t="s">
        <v>110</v>
      </c>
      <c r="AD72" s="13">
        <v>129.4</v>
      </c>
    </row>
    <row r="73" spans="1:30">
      <c r="A73" s="10">
        <v>40981</v>
      </c>
      <c r="B73" s="13">
        <v>2711.94</v>
      </c>
      <c r="C73" s="13">
        <v>1.1579999999999999</v>
      </c>
      <c r="D73" s="13">
        <v>2.6160000000000001</v>
      </c>
      <c r="E73" s="13">
        <v>69.5</v>
      </c>
      <c r="F73" s="13">
        <v>9.6999999999999993</v>
      </c>
      <c r="G73" s="13" t="s">
        <v>110</v>
      </c>
      <c r="H73" s="13">
        <v>2.4500000000000002</v>
      </c>
      <c r="I73" s="13">
        <v>0.82399999999999995</v>
      </c>
      <c r="J73" s="13">
        <v>5.8029999999999999</v>
      </c>
      <c r="K73" s="13" t="s">
        <v>110</v>
      </c>
      <c r="L73" s="13">
        <v>2.7</v>
      </c>
      <c r="M73" s="13">
        <v>1.17</v>
      </c>
      <c r="N73" s="13">
        <v>9.8000000000000007</v>
      </c>
      <c r="O73" s="13">
        <v>3.48</v>
      </c>
      <c r="P73" s="13">
        <v>4.2</v>
      </c>
      <c r="Q73" s="13" t="s">
        <v>110</v>
      </c>
      <c r="R73" s="13">
        <v>0.72</v>
      </c>
      <c r="S73" s="13">
        <v>27.167000000000002</v>
      </c>
      <c r="T73" s="13">
        <v>1.94</v>
      </c>
      <c r="U73" s="13">
        <v>6.87</v>
      </c>
      <c r="V73" s="13" t="s">
        <v>110</v>
      </c>
      <c r="W73" s="13">
        <v>17.850000000000001</v>
      </c>
      <c r="X73" s="13">
        <v>0.72499999999999998</v>
      </c>
      <c r="Y73" s="13">
        <v>2.7800000000000002</v>
      </c>
      <c r="Z73" s="13">
        <v>1.03</v>
      </c>
      <c r="AA73" s="13">
        <v>102</v>
      </c>
      <c r="AB73" s="13">
        <v>1.79</v>
      </c>
      <c r="AC73" s="13" t="s">
        <v>110</v>
      </c>
      <c r="AD73" s="13">
        <v>131.80000000000001</v>
      </c>
    </row>
    <row r="74" spans="1:30">
      <c r="A74" s="10">
        <v>40982</v>
      </c>
      <c r="B74" s="13">
        <v>2709.6</v>
      </c>
      <c r="C74" s="13">
        <v>1.1459999999999999</v>
      </c>
      <c r="D74" s="13">
        <v>2.6070000000000002</v>
      </c>
      <c r="E74" s="13">
        <v>70.5</v>
      </c>
      <c r="F74" s="13">
        <v>9.94</v>
      </c>
      <c r="G74" s="13" t="s">
        <v>110</v>
      </c>
      <c r="H74" s="13">
        <v>2.4809999999999999</v>
      </c>
      <c r="I74" s="13">
        <v>0.81699999999999995</v>
      </c>
      <c r="J74" s="13">
        <v>5.7080000000000002</v>
      </c>
      <c r="K74" s="13" t="s">
        <v>110</v>
      </c>
      <c r="L74" s="13">
        <v>2.7</v>
      </c>
      <c r="M74" s="13">
        <v>1.1400000000000001</v>
      </c>
      <c r="N74" s="13">
        <v>10</v>
      </c>
      <c r="O74" s="13">
        <v>3.43</v>
      </c>
      <c r="P74" s="13">
        <v>4.0999999999999996</v>
      </c>
      <c r="Q74" s="13" t="s">
        <v>110</v>
      </c>
      <c r="R74" s="13">
        <v>0.7</v>
      </c>
      <c r="S74" s="13">
        <v>26.667000000000002</v>
      </c>
      <c r="T74" s="13">
        <v>1.96</v>
      </c>
      <c r="U74" s="13">
        <v>6.87</v>
      </c>
      <c r="V74" s="13" t="s">
        <v>110</v>
      </c>
      <c r="W74" s="13">
        <v>18.3</v>
      </c>
      <c r="X74" s="13">
        <v>0.74299999999999999</v>
      </c>
      <c r="Y74" s="13">
        <v>2.82</v>
      </c>
      <c r="Z74" s="13">
        <v>1.04</v>
      </c>
      <c r="AA74" s="13">
        <v>100.5</v>
      </c>
      <c r="AB74" s="13">
        <v>1.76</v>
      </c>
      <c r="AC74" s="13" t="s">
        <v>110</v>
      </c>
      <c r="AD74" s="13">
        <v>132.5</v>
      </c>
    </row>
    <row r="75" spans="1:30">
      <c r="A75" s="10">
        <v>40983</v>
      </c>
      <c r="B75" s="13">
        <v>2744.09</v>
      </c>
      <c r="C75" s="13">
        <v>1.1519999999999999</v>
      </c>
      <c r="D75" s="13">
        <v>2.6339999999999999</v>
      </c>
      <c r="E75" s="13">
        <v>69.5</v>
      </c>
      <c r="F75" s="13">
        <v>10.25</v>
      </c>
      <c r="G75" s="13" t="s">
        <v>110</v>
      </c>
      <c r="H75" s="13">
        <v>2.5310000000000001</v>
      </c>
      <c r="I75" s="13">
        <v>0.81699999999999995</v>
      </c>
      <c r="J75" s="13">
        <v>5.7080000000000002</v>
      </c>
      <c r="K75" s="13" t="s">
        <v>110</v>
      </c>
      <c r="L75" s="13">
        <v>2.7</v>
      </c>
      <c r="M75" s="13">
        <v>1.1499999999999999</v>
      </c>
      <c r="N75" s="13">
        <v>10.050000000000001</v>
      </c>
      <c r="O75" s="13">
        <v>3.48</v>
      </c>
      <c r="P75" s="13">
        <v>4.0999999999999996</v>
      </c>
      <c r="Q75" s="13" t="s">
        <v>110</v>
      </c>
      <c r="R75" s="13">
        <v>0.7</v>
      </c>
      <c r="S75" s="13">
        <v>26.933</v>
      </c>
      <c r="T75" s="13">
        <v>1.95</v>
      </c>
      <c r="U75" s="13">
        <v>6.87</v>
      </c>
      <c r="V75" s="13" t="s">
        <v>110</v>
      </c>
      <c r="W75" s="13">
        <v>18.75</v>
      </c>
      <c r="X75" s="13">
        <v>0.73</v>
      </c>
      <c r="Y75" s="13">
        <v>2.8</v>
      </c>
      <c r="Z75" s="13">
        <v>1.05</v>
      </c>
      <c r="AA75" s="13">
        <v>101.55</v>
      </c>
      <c r="AB75" s="13">
        <v>1.76</v>
      </c>
      <c r="AC75" s="13" t="s">
        <v>110</v>
      </c>
      <c r="AD75" s="13">
        <v>138</v>
      </c>
    </row>
    <row r="76" spans="1:30">
      <c r="A76" s="10">
        <v>40984</v>
      </c>
      <c r="B76" s="13">
        <v>2765.22</v>
      </c>
      <c r="C76" s="13">
        <v>1.1299999999999999</v>
      </c>
      <c r="D76" s="13">
        <v>2.6070000000000002</v>
      </c>
      <c r="E76" s="13">
        <v>69.75</v>
      </c>
      <c r="F76" s="13">
        <v>10.5</v>
      </c>
      <c r="G76" s="13" t="s">
        <v>110</v>
      </c>
      <c r="H76" s="13">
        <v>2.5249999999999999</v>
      </c>
      <c r="I76" s="13">
        <v>0.81699999999999995</v>
      </c>
      <c r="J76" s="13">
        <v>5.67</v>
      </c>
      <c r="K76" s="13" t="s">
        <v>110</v>
      </c>
      <c r="L76" s="13">
        <v>2.7</v>
      </c>
      <c r="M76" s="13">
        <v>1.1400000000000001</v>
      </c>
      <c r="N76" s="13">
        <v>10.15</v>
      </c>
      <c r="O76" s="13">
        <v>3.51</v>
      </c>
      <c r="P76" s="13">
        <v>4</v>
      </c>
      <c r="Q76" s="13" t="s">
        <v>110</v>
      </c>
      <c r="R76" s="13">
        <v>0.68</v>
      </c>
      <c r="S76" s="13">
        <v>26.7</v>
      </c>
      <c r="T76" s="13">
        <v>1.95</v>
      </c>
      <c r="U76" s="13">
        <v>6.87</v>
      </c>
      <c r="V76" s="13" t="s">
        <v>110</v>
      </c>
      <c r="W76" s="13">
        <v>18.7</v>
      </c>
      <c r="X76" s="13">
        <v>0.71199999999999997</v>
      </c>
      <c r="Y76" s="13">
        <v>2.76</v>
      </c>
      <c r="Z76" s="13">
        <v>1.02</v>
      </c>
      <c r="AA76" s="13">
        <v>104.4</v>
      </c>
      <c r="AB76" s="13">
        <v>1.73</v>
      </c>
      <c r="AC76" s="13" t="s">
        <v>110</v>
      </c>
      <c r="AD76" s="13">
        <v>137.5</v>
      </c>
    </row>
    <row r="77" spans="1:30">
      <c r="A77" s="10">
        <v>40987</v>
      </c>
      <c r="B77" s="13">
        <v>2757.2</v>
      </c>
      <c r="C77" s="13">
        <v>1.1200000000000001</v>
      </c>
      <c r="D77" s="13">
        <v>2.536</v>
      </c>
      <c r="E77" s="13">
        <v>69.25</v>
      </c>
      <c r="F77" s="13">
        <v>10.6</v>
      </c>
      <c r="G77" s="13" t="s">
        <v>110</v>
      </c>
      <c r="H77" s="13">
        <v>2.5</v>
      </c>
      <c r="I77" s="13">
        <v>0.81200000000000006</v>
      </c>
      <c r="J77" s="13">
        <v>6.1840000000000002</v>
      </c>
      <c r="K77" s="13" t="s">
        <v>110</v>
      </c>
      <c r="L77" s="13">
        <v>2.7</v>
      </c>
      <c r="M77" s="13">
        <v>1.1000000000000001</v>
      </c>
      <c r="N77" s="13">
        <v>10.1</v>
      </c>
      <c r="O77" s="13">
        <v>3.46</v>
      </c>
      <c r="P77" s="13">
        <v>4.05</v>
      </c>
      <c r="Q77" s="13" t="s">
        <v>110</v>
      </c>
      <c r="R77" s="13">
        <v>0.7</v>
      </c>
      <c r="S77" s="13">
        <v>26.332999999999998</v>
      </c>
      <c r="T77" s="13">
        <v>1.8900000000000001</v>
      </c>
      <c r="U77" s="13">
        <v>5.9930000000000003</v>
      </c>
      <c r="V77" s="13" t="s">
        <v>110</v>
      </c>
      <c r="W77" s="13">
        <v>19.05</v>
      </c>
      <c r="X77" s="13">
        <v>0.7</v>
      </c>
      <c r="Y77" s="13">
        <v>2.7800000000000002</v>
      </c>
      <c r="Z77" s="13">
        <v>1</v>
      </c>
      <c r="AA77" s="13">
        <v>105</v>
      </c>
      <c r="AB77" s="13">
        <v>1.73</v>
      </c>
      <c r="AC77" s="13" t="s">
        <v>110</v>
      </c>
      <c r="AD77" s="13">
        <v>136.19999999999999</v>
      </c>
    </row>
    <row r="78" spans="1:30">
      <c r="A78" s="10">
        <v>40988</v>
      </c>
      <c r="B78" s="13">
        <v>2692.93</v>
      </c>
      <c r="C78" s="13">
        <v>1.1200000000000001</v>
      </c>
      <c r="D78" s="13">
        <v>2.4460000000000002</v>
      </c>
      <c r="E78" s="13">
        <v>68.3</v>
      </c>
      <c r="F78" s="13">
        <v>10.25</v>
      </c>
      <c r="G78" s="13" t="s">
        <v>110</v>
      </c>
      <c r="H78" s="13">
        <v>2.4380000000000002</v>
      </c>
      <c r="I78" s="13">
        <v>0.79500000000000004</v>
      </c>
      <c r="J78" s="13">
        <v>6.1840000000000002</v>
      </c>
      <c r="K78" s="13" t="s">
        <v>110</v>
      </c>
      <c r="L78" s="13">
        <v>2.7</v>
      </c>
      <c r="M78" s="13">
        <v>1.08</v>
      </c>
      <c r="N78" s="13">
        <v>9.9499999999999993</v>
      </c>
      <c r="O78" s="13">
        <v>3.36</v>
      </c>
      <c r="P78" s="13">
        <v>4.05</v>
      </c>
      <c r="Q78" s="13" t="s">
        <v>110</v>
      </c>
      <c r="R78" s="13">
        <v>0.66</v>
      </c>
      <c r="S78" s="13">
        <v>25.966999999999999</v>
      </c>
      <c r="T78" s="13">
        <v>1.85</v>
      </c>
      <c r="U78" s="13">
        <v>5.9930000000000003</v>
      </c>
      <c r="V78" s="13" t="s">
        <v>110</v>
      </c>
      <c r="W78" s="13">
        <v>18.55</v>
      </c>
      <c r="X78" s="13">
        <v>0.70499999999999996</v>
      </c>
      <c r="Y78" s="13">
        <v>2.82</v>
      </c>
      <c r="Z78" s="13">
        <v>0.98</v>
      </c>
      <c r="AA78" s="13">
        <v>101.8</v>
      </c>
      <c r="AB78" s="13">
        <v>1.73</v>
      </c>
      <c r="AC78" s="13" t="s">
        <v>110</v>
      </c>
      <c r="AD78" s="13">
        <v>137.5</v>
      </c>
    </row>
    <row r="79" spans="1:30">
      <c r="A79" s="10">
        <v>40989</v>
      </c>
      <c r="B79" s="13">
        <v>2718.83</v>
      </c>
      <c r="C79" s="13">
        <v>1.0940000000000001</v>
      </c>
      <c r="D79" s="13">
        <v>2.4380000000000002</v>
      </c>
      <c r="E79" s="13">
        <v>69</v>
      </c>
      <c r="F79" s="13">
        <v>10.6</v>
      </c>
      <c r="G79" s="13" t="s">
        <v>110</v>
      </c>
      <c r="H79" s="13">
        <v>2.431</v>
      </c>
      <c r="I79" s="13">
        <v>0.76300000000000001</v>
      </c>
      <c r="J79" s="13">
        <v>6.1840000000000002</v>
      </c>
      <c r="K79" s="13" t="s">
        <v>110</v>
      </c>
      <c r="L79" s="13">
        <v>2.7</v>
      </c>
      <c r="M79" s="13">
        <v>1.08</v>
      </c>
      <c r="N79" s="13">
        <v>10.15</v>
      </c>
      <c r="O79" s="13">
        <v>3.42</v>
      </c>
      <c r="P79" s="13">
        <v>4</v>
      </c>
      <c r="Q79" s="13" t="s">
        <v>110</v>
      </c>
      <c r="R79" s="13">
        <v>0.66</v>
      </c>
      <c r="S79" s="13">
        <v>25.983000000000001</v>
      </c>
      <c r="T79" s="13">
        <v>1.8399999999999999</v>
      </c>
      <c r="U79" s="13">
        <v>5.9930000000000003</v>
      </c>
      <c r="V79" s="13" t="s">
        <v>110</v>
      </c>
      <c r="W79" s="13">
        <v>18.8</v>
      </c>
      <c r="X79" s="13">
        <v>0.71</v>
      </c>
      <c r="Y79" s="13">
        <v>2.8</v>
      </c>
      <c r="Z79" s="13">
        <v>0.98</v>
      </c>
      <c r="AA79" s="13">
        <v>100.3</v>
      </c>
      <c r="AB79" s="13">
        <v>1.74</v>
      </c>
      <c r="AC79" s="13" t="s">
        <v>110</v>
      </c>
      <c r="AD79" s="13">
        <v>149.94999999999999</v>
      </c>
    </row>
    <row r="80" spans="1:30">
      <c r="A80" s="10">
        <v>40990</v>
      </c>
      <c r="B80" s="13">
        <v>2673.78</v>
      </c>
      <c r="C80" s="13">
        <v>1.0940000000000001</v>
      </c>
      <c r="D80" s="13">
        <v>2.4289999999999998</v>
      </c>
      <c r="E80" s="13">
        <v>67.3</v>
      </c>
      <c r="F80" s="13">
        <v>10.5</v>
      </c>
      <c r="G80" s="13" t="s">
        <v>110</v>
      </c>
      <c r="H80" s="13">
        <v>2.4249999999999998</v>
      </c>
      <c r="I80" s="13">
        <v>0.751</v>
      </c>
      <c r="J80" s="13">
        <v>6.1929999999999996</v>
      </c>
      <c r="K80" s="13" t="s">
        <v>110</v>
      </c>
      <c r="L80" s="13">
        <v>2.7</v>
      </c>
      <c r="M80" s="13">
        <v>1.05</v>
      </c>
      <c r="N80" s="13">
        <v>10.15</v>
      </c>
      <c r="O80" s="13">
        <v>3.36</v>
      </c>
      <c r="P80" s="13">
        <v>4</v>
      </c>
      <c r="Q80" s="13" t="s">
        <v>110</v>
      </c>
      <c r="R80" s="13">
        <v>0.68</v>
      </c>
      <c r="S80" s="13">
        <v>25.832999999999998</v>
      </c>
      <c r="T80" s="13">
        <v>1.76</v>
      </c>
      <c r="U80" s="13">
        <v>5.8469999999999995</v>
      </c>
      <c r="V80" s="13" t="s">
        <v>110</v>
      </c>
      <c r="W80" s="13">
        <v>19.2</v>
      </c>
      <c r="X80" s="13">
        <v>0.7</v>
      </c>
      <c r="Y80" s="13">
        <v>2.74</v>
      </c>
      <c r="Z80" s="13">
        <v>0.96899999999999997</v>
      </c>
      <c r="AA80" s="13">
        <v>97.85</v>
      </c>
      <c r="AB80" s="13">
        <v>1.72</v>
      </c>
      <c r="AC80" s="13" t="s">
        <v>110</v>
      </c>
      <c r="AD80" s="13">
        <v>143.5</v>
      </c>
    </row>
    <row r="81" spans="1:30">
      <c r="A81" s="10">
        <v>40991</v>
      </c>
      <c r="B81" s="13">
        <v>2711.87</v>
      </c>
      <c r="C81" s="13">
        <v>1.101</v>
      </c>
      <c r="D81" s="13">
        <v>2.4550000000000001</v>
      </c>
      <c r="E81" s="13">
        <v>68.849999999999994</v>
      </c>
      <c r="F81" s="13">
        <v>10.85</v>
      </c>
      <c r="G81" s="13" t="s">
        <v>110</v>
      </c>
      <c r="H81" s="13">
        <v>2.4380000000000002</v>
      </c>
      <c r="I81" s="13">
        <v>0.77100000000000002</v>
      </c>
      <c r="J81" s="13">
        <v>6.1360000000000001</v>
      </c>
      <c r="K81" s="13" t="s">
        <v>110</v>
      </c>
      <c r="L81" s="13">
        <v>2.7</v>
      </c>
      <c r="M81" s="13">
        <v>1.03</v>
      </c>
      <c r="N81" s="13">
        <v>10.199999999999999</v>
      </c>
      <c r="O81" s="13">
        <v>3.42</v>
      </c>
      <c r="P81" s="13">
        <v>3.94</v>
      </c>
      <c r="Q81" s="13" t="s">
        <v>110</v>
      </c>
      <c r="R81" s="13">
        <v>0.68</v>
      </c>
      <c r="S81" s="13">
        <v>25.966999999999999</v>
      </c>
      <c r="T81" s="13">
        <v>1.74</v>
      </c>
      <c r="U81" s="13">
        <v>5.8469999999999995</v>
      </c>
      <c r="V81" s="13" t="s">
        <v>110</v>
      </c>
      <c r="W81" s="13">
        <v>18.899999999999999</v>
      </c>
      <c r="X81" s="13">
        <v>0.72</v>
      </c>
      <c r="Y81" s="13">
        <v>2.85</v>
      </c>
      <c r="Z81" s="13">
        <v>0.95499999999999996</v>
      </c>
      <c r="AA81" s="13">
        <v>100.4</v>
      </c>
      <c r="AB81" s="13">
        <v>1.72</v>
      </c>
      <c r="AC81" s="13" t="s">
        <v>110</v>
      </c>
      <c r="AD81" s="13">
        <v>145.75</v>
      </c>
    </row>
    <row r="82" spans="1:30">
      <c r="A82" s="10">
        <v>40994</v>
      </c>
      <c r="B82" s="13">
        <v>2691.76</v>
      </c>
      <c r="C82" s="13">
        <v>1.0880000000000001</v>
      </c>
      <c r="D82" s="13">
        <v>2.4020000000000001</v>
      </c>
      <c r="E82" s="13">
        <v>71.25</v>
      </c>
      <c r="F82" s="13">
        <v>10.35</v>
      </c>
      <c r="G82" s="13" t="s">
        <v>110</v>
      </c>
      <c r="H82" s="13">
        <v>2.3879999999999999</v>
      </c>
      <c r="I82" s="13">
        <v>0.74099999999999999</v>
      </c>
      <c r="J82" s="13">
        <v>6.2789999999999999</v>
      </c>
      <c r="K82" s="13" t="s">
        <v>110</v>
      </c>
      <c r="L82" s="13">
        <v>2.7</v>
      </c>
      <c r="M82" s="13">
        <v>0.96</v>
      </c>
      <c r="N82" s="13">
        <v>10.25</v>
      </c>
      <c r="O82" s="13">
        <v>3.36</v>
      </c>
      <c r="P82" s="13">
        <v>3.99</v>
      </c>
      <c r="Q82" s="13" t="s">
        <v>110</v>
      </c>
      <c r="R82" s="13">
        <v>0.69099999999999995</v>
      </c>
      <c r="S82" s="13">
        <v>25.5</v>
      </c>
      <c r="T82" s="13">
        <v>1.73</v>
      </c>
      <c r="U82" s="13">
        <v>5.8469999999999995</v>
      </c>
      <c r="V82" s="13" t="s">
        <v>110</v>
      </c>
      <c r="W82" s="13">
        <v>18.600000000000001</v>
      </c>
      <c r="X82" s="13">
        <v>0.68500000000000005</v>
      </c>
      <c r="Y82" s="13">
        <v>2.85</v>
      </c>
      <c r="Z82" s="13">
        <v>0.89</v>
      </c>
      <c r="AA82" s="13">
        <v>103.8</v>
      </c>
      <c r="AB82" s="13">
        <v>1.69</v>
      </c>
      <c r="AC82" s="13" t="s">
        <v>110</v>
      </c>
      <c r="AD82" s="13">
        <v>143</v>
      </c>
    </row>
    <row r="83" spans="1:30">
      <c r="A83" s="10">
        <v>40995</v>
      </c>
      <c r="B83" s="13">
        <v>2691.98</v>
      </c>
      <c r="C83" s="13">
        <v>1.0820000000000001</v>
      </c>
      <c r="D83" s="13">
        <v>2.3660000000000001</v>
      </c>
      <c r="E83" s="13">
        <v>70.5</v>
      </c>
      <c r="F83" s="13">
        <v>10.4</v>
      </c>
      <c r="G83" s="13" t="s">
        <v>110</v>
      </c>
      <c r="H83" s="13">
        <v>2.4500000000000002</v>
      </c>
      <c r="I83" s="13">
        <v>0.70599999999999996</v>
      </c>
      <c r="J83" s="13">
        <v>6.5640000000000001</v>
      </c>
      <c r="K83" s="13" t="s">
        <v>110</v>
      </c>
      <c r="L83" s="13">
        <v>2.7</v>
      </c>
      <c r="M83" s="13">
        <v>1</v>
      </c>
      <c r="N83" s="13">
        <v>10.65</v>
      </c>
      <c r="O83" s="13">
        <v>3.38</v>
      </c>
      <c r="P83" s="13">
        <v>3.99</v>
      </c>
      <c r="Q83" s="13" t="s">
        <v>110</v>
      </c>
      <c r="R83" s="13">
        <v>0.69099999999999995</v>
      </c>
      <c r="S83" s="13">
        <v>24.332999999999998</v>
      </c>
      <c r="T83" s="13">
        <v>1.77</v>
      </c>
      <c r="U83" s="13">
        <v>5.8469999999999995</v>
      </c>
      <c r="V83" s="13" t="s">
        <v>110</v>
      </c>
      <c r="W83" s="13">
        <v>18.350000000000001</v>
      </c>
      <c r="X83" s="13">
        <v>0.68</v>
      </c>
      <c r="Y83" s="13">
        <v>2.76</v>
      </c>
      <c r="Z83" s="13">
        <v>0.91</v>
      </c>
      <c r="AA83" s="13">
        <v>102.55</v>
      </c>
      <c r="AB83" s="13">
        <v>1.69</v>
      </c>
      <c r="AC83" s="13" t="s">
        <v>110</v>
      </c>
      <c r="AD83" s="13">
        <v>141</v>
      </c>
    </row>
    <row r="84" spans="1:30">
      <c r="A84" s="10">
        <v>40996</v>
      </c>
      <c r="B84" s="13">
        <v>2684.18</v>
      </c>
      <c r="C84" s="13">
        <v>1.0820000000000001</v>
      </c>
      <c r="D84" s="13">
        <v>2.3660000000000001</v>
      </c>
      <c r="E84" s="13">
        <v>69.599999999999994</v>
      </c>
      <c r="F84" s="13">
        <v>10.6</v>
      </c>
      <c r="G84" s="13" t="s">
        <v>110</v>
      </c>
      <c r="H84" s="13">
        <v>2.5060000000000002</v>
      </c>
      <c r="I84" s="13">
        <v>0.69299999999999995</v>
      </c>
      <c r="J84" s="13">
        <v>6.5549999999999997</v>
      </c>
      <c r="K84" s="13" t="s">
        <v>110</v>
      </c>
      <c r="L84" s="13">
        <v>2.7</v>
      </c>
      <c r="M84" s="13">
        <v>1.02</v>
      </c>
      <c r="N84" s="13">
        <v>10.5</v>
      </c>
      <c r="O84" s="13">
        <v>3.31</v>
      </c>
      <c r="P84" s="13">
        <v>4</v>
      </c>
      <c r="Q84" s="13" t="s">
        <v>110</v>
      </c>
      <c r="R84" s="13">
        <v>0.71</v>
      </c>
      <c r="S84" s="13">
        <v>23</v>
      </c>
      <c r="T84" s="13">
        <v>1.78</v>
      </c>
      <c r="U84" s="13">
        <v>5.8469999999999995</v>
      </c>
      <c r="V84" s="13" t="s">
        <v>110</v>
      </c>
      <c r="W84" s="13">
        <v>18.45</v>
      </c>
      <c r="X84" s="13">
        <v>0.68</v>
      </c>
      <c r="Y84" s="13">
        <v>2.84</v>
      </c>
      <c r="Z84" s="13">
        <v>0.93200000000000005</v>
      </c>
      <c r="AA84" s="13">
        <v>101.9</v>
      </c>
      <c r="AB84" s="13">
        <v>1.73</v>
      </c>
      <c r="AC84" s="13" t="s">
        <v>110</v>
      </c>
      <c r="AD84" s="13">
        <v>143.5</v>
      </c>
    </row>
    <row r="85" spans="1:30">
      <c r="A85" s="10">
        <v>40997</v>
      </c>
      <c r="B85" s="13">
        <v>2658.74</v>
      </c>
      <c r="C85" s="13">
        <v>1.0720000000000001</v>
      </c>
      <c r="D85" s="13">
        <v>2.3570000000000002</v>
      </c>
      <c r="E85" s="13">
        <v>68.7</v>
      </c>
      <c r="F85" s="13">
        <v>10.3</v>
      </c>
      <c r="G85" s="13" t="s">
        <v>110</v>
      </c>
      <c r="H85" s="13">
        <v>2.456</v>
      </c>
      <c r="I85" s="13">
        <v>0.69699999999999995</v>
      </c>
      <c r="J85" s="13">
        <v>6.4219999999999997</v>
      </c>
      <c r="K85" s="13" t="s">
        <v>110</v>
      </c>
      <c r="L85" s="13">
        <v>2.5499999999999998</v>
      </c>
      <c r="M85" s="13">
        <v>1.01</v>
      </c>
      <c r="N85" s="13">
        <v>10.3</v>
      </c>
      <c r="O85" s="13">
        <v>3.34</v>
      </c>
      <c r="P85" s="13">
        <v>4</v>
      </c>
      <c r="Q85" s="13" t="s">
        <v>110</v>
      </c>
      <c r="R85" s="13">
        <v>0.71</v>
      </c>
      <c r="S85" s="13">
        <v>22.533000000000001</v>
      </c>
      <c r="T85" s="13">
        <v>1.74</v>
      </c>
      <c r="U85" s="13">
        <v>5.8469999999999995</v>
      </c>
      <c r="V85" s="13" t="s">
        <v>110</v>
      </c>
      <c r="W85" s="13">
        <v>18.2</v>
      </c>
      <c r="X85" s="13">
        <v>0.67900000000000005</v>
      </c>
      <c r="Y85" s="13">
        <v>2.84</v>
      </c>
      <c r="Z85" s="13">
        <v>0.90500000000000003</v>
      </c>
      <c r="AA85" s="13">
        <v>99.6</v>
      </c>
      <c r="AB85" s="13">
        <v>1.73</v>
      </c>
      <c r="AC85" s="13" t="s">
        <v>110</v>
      </c>
      <c r="AD85" s="13">
        <v>149.1</v>
      </c>
    </row>
    <row r="86" spans="1:30">
      <c r="A86" s="10">
        <v>40998</v>
      </c>
      <c r="B86" s="13">
        <v>2683.99</v>
      </c>
      <c r="C86" s="13">
        <v>1.069</v>
      </c>
      <c r="D86" s="13">
        <v>2.3660000000000001</v>
      </c>
      <c r="E86" s="13">
        <v>68.599999999999994</v>
      </c>
      <c r="F86" s="13">
        <v>10.25</v>
      </c>
      <c r="G86" s="13" t="s">
        <v>110</v>
      </c>
      <c r="H86" s="13">
        <v>2.4129999999999998</v>
      </c>
      <c r="I86" s="13">
        <v>0.74299999999999999</v>
      </c>
      <c r="J86" s="13">
        <v>6.1840000000000002</v>
      </c>
      <c r="K86" s="13" t="s">
        <v>110</v>
      </c>
      <c r="L86" s="13">
        <v>2.5499999999999998</v>
      </c>
      <c r="M86" s="13">
        <v>1.04</v>
      </c>
      <c r="N86" s="13">
        <v>10.5</v>
      </c>
      <c r="O86" s="13">
        <v>3.4</v>
      </c>
      <c r="P86" s="13">
        <v>4.0999999999999996</v>
      </c>
      <c r="Q86" s="13" t="s">
        <v>110</v>
      </c>
      <c r="R86" s="13">
        <v>0.7</v>
      </c>
      <c r="S86" s="13">
        <v>23.667000000000002</v>
      </c>
      <c r="T86" s="13">
        <v>1.77</v>
      </c>
      <c r="U86" s="13">
        <v>5.8469999999999995</v>
      </c>
      <c r="V86" s="13" t="s">
        <v>110</v>
      </c>
      <c r="W86" s="13">
        <v>18.600000000000001</v>
      </c>
      <c r="X86" s="13">
        <v>0.68</v>
      </c>
      <c r="Y86" s="13">
        <v>2.88</v>
      </c>
      <c r="Z86" s="13">
        <v>0.90500000000000003</v>
      </c>
      <c r="AA86" s="13">
        <v>99.6</v>
      </c>
      <c r="AB86" s="13">
        <v>1.74</v>
      </c>
      <c r="AC86" s="13" t="s">
        <v>110</v>
      </c>
      <c r="AD86" s="13">
        <v>147</v>
      </c>
    </row>
    <row r="87" spans="1:30">
      <c r="A87" s="10">
        <v>41001</v>
      </c>
      <c r="B87" s="13">
        <v>2683.99</v>
      </c>
      <c r="C87" s="13">
        <v>1.069</v>
      </c>
      <c r="D87" s="13">
        <v>2.3660000000000001</v>
      </c>
      <c r="E87" s="13">
        <v>68.599999999999994</v>
      </c>
      <c r="F87" s="13">
        <v>10.25</v>
      </c>
      <c r="G87" s="13" t="s">
        <v>110</v>
      </c>
      <c r="H87" s="13">
        <v>2.4129999999999998</v>
      </c>
      <c r="I87" s="13">
        <v>0.74299999999999999</v>
      </c>
      <c r="J87" s="13">
        <v>6.1840000000000002</v>
      </c>
      <c r="K87" s="13" t="s">
        <v>110</v>
      </c>
      <c r="L87" s="13">
        <v>2.5499999999999998</v>
      </c>
      <c r="M87" s="13">
        <v>1.04</v>
      </c>
      <c r="N87" s="13">
        <v>10.5</v>
      </c>
      <c r="O87" s="13">
        <v>3.4</v>
      </c>
      <c r="P87" s="13">
        <v>4.0999999999999996</v>
      </c>
      <c r="Q87" s="13" t="s">
        <v>110</v>
      </c>
      <c r="R87" s="13">
        <v>0.7</v>
      </c>
      <c r="S87" s="13">
        <v>23.667000000000002</v>
      </c>
      <c r="T87" s="13">
        <v>1.77</v>
      </c>
      <c r="U87" s="13">
        <v>5.8469999999999995</v>
      </c>
      <c r="V87" s="13" t="s">
        <v>110</v>
      </c>
      <c r="W87" s="13">
        <v>18.600000000000001</v>
      </c>
      <c r="X87" s="13">
        <v>0.68</v>
      </c>
      <c r="Y87" s="13">
        <v>2.88</v>
      </c>
      <c r="Z87" s="13">
        <v>0.90500000000000003</v>
      </c>
      <c r="AA87" s="13">
        <v>99.6</v>
      </c>
      <c r="AB87" s="13">
        <v>1.74</v>
      </c>
      <c r="AC87" s="13" t="s">
        <v>110</v>
      </c>
      <c r="AD87" s="13">
        <v>147</v>
      </c>
    </row>
    <row r="88" spans="1:30">
      <c r="A88" s="10">
        <v>41002</v>
      </c>
      <c r="B88" s="13">
        <v>2605.5</v>
      </c>
      <c r="C88" s="13">
        <v>1.056</v>
      </c>
      <c r="D88" s="13">
        <v>2.3130000000000002</v>
      </c>
      <c r="E88" s="13">
        <v>68.45</v>
      </c>
      <c r="F88" s="13">
        <v>9.9</v>
      </c>
      <c r="G88" s="13" t="s">
        <v>110</v>
      </c>
      <c r="H88" s="13">
        <v>2.306</v>
      </c>
      <c r="I88" s="13">
        <v>0.752</v>
      </c>
      <c r="J88" s="13">
        <v>6.1360000000000001</v>
      </c>
      <c r="K88" s="13" t="s">
        <v>110</v>
      </c>
      <c r="L88" s="13">
        <v>2.5</v>
      </c>
      <c r="M88" s="13">
        <v>1</v>
      </c>
      <c r="N88" s="13">
        <v>10.35</v>
      </c>
      <c r="O88" s="13">
        <v>3.3</v>
      </c>
      <c r="P88" s="13">
        <v>3.92</v>
      </c>
      <c r="Q88" s="13" t="s">
        <v>110</v>
      </c>
      <c r="R88" s="13">
        <v>0.7</v>
      </c>
      <c r="S88" s="13">
        <v>23</v>
      </c>
      <c r="T88" s="13">
        <v>1.73</v>
      </c>
      <c r="U88" s="13">
        <v>6.1390000000000002</v>
      </c>
      <c r="V88" s="13" t="s">
        <v>110</v>
      </c>
      <c r="W88" s="13">
        <v>18.5</v>
      </c>
      <c r="X88" s="13">
        <v>0.68</v>
      </c>
      <c r="Y88" s="13">
        <v>2.8</v>
      </c>
      <c r="Z88" s="13">
        <v>0.85599999999999998</v>
      </c>
      <c r="AA88" s="13">
        <v>100</v>
      </c>
      <c r="AB88" s="13">
        <v>1.69</v>
      </c>
      <c r="AC88" s="13" t="s">
        <v>110</v>
      </c>
      <c r="AD88" s="13">
        <v>123.7</v>
      </c>
    </row>
    <row r="89" spans="1:30">
      <c r="A89" s="10">
        <v>41003</v>
      </c>
      <c r="B89" s="13">
        <v>2557.46</v>
      </c>
      <c r="C89" s="13">
        <v>1.0589999999999999</v>
      </c>
      <c r="D89" s="13">
        <v>2.2679999999999998</v>
      </c>
      <c r="E89" s="13">
        <v>67.5</v>
      </c>
      <c r="F89" s="13">
        <v>9.64</v>
      </c>
      <c r="G89" s="13" t="s">
        <v>110</v>
      </c>
      <c r="H89" s="13">
        <v>2.2879999999999998</v>
      </c>
      <c r="I89" s="13">
        <v>0.75</v>
      </c>
      <c r="J89" s="13">
        <v>6.1360000000000001</v>
      </c>
      <c r="K89" s="13" t="s">
        <v>110</v>
      </c>
      <c r="L89" s="13">
        <v>2.5</v>
      </c>
      <c r="M89" s="13">
        <v>0.97499999999999998</v>
      </c>
      <c r="N89" s="13">
        <v>10.3</v>
      </c>
      <c r="O89" s="13">
        <v>3.22</v>
      </c>
      <c r="P89" s="13">
        <v>3.92</v>
      </c>
      <c r="Q89" s="13" t="s">
        <v>110</v>
      </c>
      <c r="R89" s="13">
        <v>0.7</v>
      </c>
      <c r="S89" s="13">
        <v>23.332999999999998</v>
      </c>
      <c r="T89" s="13">
        <v>1.6800000000000002</v>
      </c>
      <c r="U89" s="13">
        <v>6.1390000000000002</v>
      </c>
      <c r="V89" s="13" t="s">
        <v>110</v>
      </c>
      <c r="W89" s="13">
        <v>18.399999999999999</v>
      </c>
      <c r="X89" s="13">
        <v>0.68</v>
      </c>
      <c r="Y89" s="13">
        <v>2.83</v>
      </c>
      <c r="Z89" s="13">
        <v>0.86499999999999999</v>
      </c>
      <c r="AA89" s="13">
        <v>98.5</v>
      </c>
      <c r="AB89" s="13">
        <v>1.63</v>
      </c>
      <c r="AC89" s="13" t="s">
        <v>110</v>
      </c>
      <c r="AD89" s="13">
        <v>125</v>
      </c>
    </row>
    <row r="90" spans="1:30">
      <c r="A90" s="10">
        <v>41004</v>
      </c>
      <c r="B90" s="13">
        <v>2557.46</v>
      </c>
      <c r="C90" s="13">
        <v>1.0589999999999999</v>
      </c>
      <c r="D90" s="13">
        <v>2.2679999999999998</v>
      </c>
      <c r="E90" s="13">
        <v>67.5</v>
      </c>
      <c r="F90" s="13">
        <v>9.64</v>
      </c>
      <c r="G90" s="13" t="s">
        <v>110</v>
      </c>
      <c r="H90" s="13">
        <v>2.2879999999999998</v>
      </c>
      <c r="I90" s="13">
        <v>0.75</v>
      </c>
      <c r="J90" s="13">
        <v>6.1360000000000001</v>
      </c>
      <c r="K90" s="13" t="s">
        <v>110</v>
      </c>
      <c r="L90" s="13">
        <v>2.5</v>
      </c>
      <c r="M90" s="13">
        <v>0.97499999999999998</v>
      </c>
      <c r="N90" s="13">
        <v>10.3</v>
      </c>
      <c r="O90" s="13">
        <v>3.22</v>
      </c>
      <c r="P90" s="13">
        <v>3.92</v>
      </c>
      <c r="Q90" s="13" t="s">
        <v>110</v>
      </c>
      <c r="R90" s="13">
        <v>0.7</v>
      </c>
      <c r="S90" s="13">
        <v>23.332999999999998</v>
      </c>
      <c r="T90" s="13">
        <v>1.6800000000000002</v>
      </c>
      <c r="U90" s="13">
        <v>6.1390000000000002</v>
      </c>
      <c r="V90" s="13" t="s">
        <v>110</v>
      </c>
      <c r="W90" s="13">
        <v>18.399999999999999</v>
      </c>
      <c r="X90" s="13">
        <v>0.68</v>
      </c>
      <c r="Y90" s="13">
        <v>2.83</v>
      </c>
      <c r="Z90" s="13">
        <v>0.86499999999999999</v>
      </c>
      <c r="AA90" s="13">
        <v>98.5</v>
      </c>
      <c r="AB90" s="13">
        <v>1.63</v>
      </c>
      <c r="AC90" s="13" t="s">
        <v>110</v>
      </c>
      <c r="AD90" s="13">
        <v>125</v>
      </c>
    </row>
    <row r="91" spans="1:30">
      <c r="A91" s="10">
        <v>41005</v>
      </c>
      <c r="B91" s="13">
        <v>2557.46</v>
      </c>
      <c r="C91" s="13">
        <v>1.0589999999999999</v>
      </c>
      <c r="D91" s="13">
        <v>2.2679999999999998</v>
      </c>
      <c r="E91" s="13">
        <v>67.5</v>
      </c>
      <c r="F91" s="13">
        <v>9.64</v>
      </c>
      <c r="G91" s="13" t="s">
        <v>110</v>
      </c>
      <c r="H91" s="13">
        <v>2.2879999999999998</v>
      </c>
      <c r="I91" s="13">
        <v>0.75</v>
      </c>
      <c r="J91" s="13">
        <v>6.1360000000000001</v>
      </c>
      <c r="K91" s="13" t="s">
        <v>110</v>
      </c>
      <c r="L91" s="13">
        <v>2.5</v>
      </c>
      <c r="M91" s="13">
        <v>0.97499999999999998</v>
      </c>
      <c r="N91" s="13">
        <v>10.3</v>
      </c>
      <c r="O91" s="13">
        <v>3.22</v>
      </c>
      <c r="P91" s="13">
        <v>3.92</v>
      </c>
      <c r="Q91" s="13" t="s">
        <v>110</v>
      </c>
      <c r="R91" s="13">
        <v>0.7</v>
      </c>
      <c r="S91" s="13">
        <v>23.332999999999998</v>
      </c>
      <c r="T91" s="13">
        <v>1.6800000000000002</v>
      </c>
      <c r="U91" s="13">
        <v>6.1390000000000002</v>
      </c>
      <c r="V91" s="13" t="s">
        <v>110</v>
      </c>
      <c r="W91" s="13">
        <v>18.399999999999999</v>
      </c>
      <c r="X91" s="13">
        <v>0.68</v>
      </c>
      <c r="Y91" s="13">
        <v>2.83</v>
      </c>
      <c r="Z91" s="13">
        <v>0.86499999999999999</v>
      </c>
      <c r="AA91" s="13">
        <v>98.5</v>
      </c>
      <c r="AB91" s="13">
        <v>1.63</v>
      </c>
      <c r="AC91" s="13" t="s">
        <v>110</v>
      </c>
      <c r="AD91" s="13">
        <v>125</v>
      </c>
    </row>
    <row r="92" spans="1:30">
      <c r="A92" s="10">
        <v>41008</v>
      </c>
      <c r="B92" s="13">
        <v>2522.1799999999998</v>
      </c>
      <c r="C92" s="13">
        <v>1.04</v>
      </c>
      <c r="D92" s="13">
        <v>2.2050000000000001</v>
      </c>
      <c r="E92" s="13">
        <v>67.5</v>
      </c>
      <c r="F92" s="13">
        <v>9.32</v>
      </c>
      <c r="G92" s="13" t="s">
        <v>110</v>
      </c>
      <c r="H92" s="13">
        <v>2.1880000000000002</v>
      </c>
      <c r="I92" s="13">
        <v>0.73799999999999999</v>
      </c>
      <c r="J92" s="13">
        <v>6.0890000000000004</v>
      </c>
      <c r="K92" s="13" t="s">
        <v>110</v>
      </c>
      <c r="L92" s="13">
        <v>2.5</v>
      </c>
      <c r="M92" s="13">
        <v>0.97499999999999998</v>
      </c>
      <c r="N92" s="13">
        <v>10.25</v>
      </c>
      <c r="O92" s="13">
        <v>3.18</v>
      </c>
      <c r="P92" s="13">
        <v>3.92</v>
      </c>
      <c r="Q92" s="13" t="s">
        <v>110</v>
      </c>
      <c r="R92" s="13">
        <v>0.65</v>
      </c>
      <c r="S92" s="13">
        <v>22.167000000000002</v>
      </c>
      <c r="T92" s="13">
        <v>1.67</v>
      </c>
      <c r="U92" s="13">
        <v>6.1390000000000002</v>
      </c>
      <c r="V92" s="13" t="s">
        <v>110</v>
      </c>
      <c r="W92" s="13">
        <v>18.3</v>
      </c>
      <c r="X92" s="13">
        <v>0.65</v>
      </c>
      <c r="Y92" s="13">
        <v>3</v>
      </c>
      <c r="Z92" s="13">
        <v>0.84</v>
      </c>
      <c r="AA92" s="13">
        <v>98.5</v>
      </c>
      <c r="AB92" s="13">
        <v>1.56</v>
      </c>
      <c r="AC92" s="13" t="s">
        <v>110</v>
      </c>
      <c r="AD92" s="13">
        <v>122.5</v>
      </c>
    </row>
    <row r="93" spans="1:30">
      <c r="A93" s="10">
        <v>41009</v>
      </c>
      <c r="B93" s="13">
        <v>2497.0500000000002</v>
      </c>
      <c r="C93" s="13">
        <v>1.04</v>
      </c>
      <c r="D93" s="13">
        <v>2.214</v>
      </c>
      <c r="E93" s="13">
        <v>65.5</v>
      </c>
      <c r="F93" s="13">
        <v>9.3000000000000007</v>
      </c>
      <c r="G93" s="13" t="s">
        <v>110</v>
      </c>
      <c r="H93" s="13">
        <v>2.1</v>
      </c>
      <c r="I93" s="13">
        <v>0.71599999999999997</v>
      </c>
      <c r="J93" s="13">
        <v>5.9649999999999999</v>
      </c>
      <c r="K93" s="13" t="s">
        <v>110</v>
      </c>
      <c r="L93" s="13">
        <v>2.5</v>
      </c>
      <c r="M93" s="13">
        <v>0.97</v>
      </c>
      <c r="N93" s="13">
        <v>10</v>
      </c>
      <c r="O93" s="13">
        <v>3.18</v>
      </c>
      <c r="P93" s="13">
        <v>3.95</v>
      </c>
      <c r="Q93" s="13" t="s">
        <v>110</v>
      </c>
      <c r="R93" s="13">
        <v>0.65</v>
      </c>
      <c r="S93" s="13">
        <v>21.582999999999998</v>
      </c>
      <c r="T93" s="13">
        <v>1.72</v>
      </c>
      <c r="U93" s="13">
        <v>6.1390000000000002</v>
      </c>
      <c r="V93" s="13" t="s">
        <v>110</v>
      </c>
      <c r="W93" s="13">
        <v>18.55</v>
      </c>
      <c r="X93" s="13">
        <v>0.63500000000000001</v>
      </c>
      <c r="Y93" s="13">
        <v>3</v>
      </c>
      <c r="Z93" s="13">
        <v>0.84</v>
      </c>
      <c r="AA93" s="13">
        <v>95</v>
      </c>
      <c r="AB93" s="13">
        <v>1.5</v>
      </c>
      <c r="AC93" s="13" t="s">
        <v>110</v>
      </c>
      <c r="AD93" s="13">
        <v>120.5</v>
      </c>
    </row>
    <row r="94" spans="1:30">
      <c r="A94" s="10">
        <v>41010</v>
      </c>
      <c r="B94" s="13">
        <v>2503.9</v>
      </c>
      <c r="C94" s="13">
        <v>1.018</v>
      </c>
      <c r="D94" s="13">
        <v>2.2410000000000001</v>
      </c>
      <c r="E94" s="13">
        <v>65.3</v>
      </c>
      <c r="F94" s="13">
        <v>9.6</v>
      </c>
      <c r="G94" s="13" t="s">
        <v>110</v>
      </c>
      <c r="H94" s="13">
        <v>2.1</v>
      </c>
      <c r="I94" s="13">
        <v>0.68799999999999994</v>
      </c>
      <c r="J94" s="13">
        <v>5.8029999999999999</v>
      </c>
      <c r="K94" s="13" t="s">
        <v>110</v>
      </c>
      <c r="L94" s="13">
        <v>2.5</v>
      </c>
      <c r="M94" s="13">
        <v>0.97</v>
      </c>
      <c r="N94" s="13">
        <v>10.1</v>
      </c>
      <c r="O94" s="13">
        <v>3.2</v>
      </c>
      <c r="P94" s="13">
        <v>3.9</v>
      </c>
      <c r="Q94" s="13" t="s">
        <v>110</v>
      </c>
      <c r="R94" s="13">
        <v>0.65</v>
      </c>
      <c r="S94" s="13">
        <v>21</v>
      </c>
      <c r="T94" s="13">
        <v>1.71</v>
      </c>
      <c r="U94" s="13">
        <v>6.1390000000000002</v>
      </c>
      <c r="V94" s="13" t="s">
        <v>110</v>
      </c>
      <c r="W94" s="13">
        <v>18.45</v>
      </c>
      <c r="X94" s="13">
        <v>0.64</v>
      </c>
      <c r="Y94" s="13">
        <v>3</v>
      </c>
      <c r="Z94" s="13">
        <v>0.84499999999999997</v>
      </c>
      <c r="AA94" s="13">
        <v>96.25</v>
      </c>
      <c r="AB94" s="13">
        <v>1.51</v>
      </c>
      <c r="AC94" s="13" t="s">
        <v>110</v>
      </c>
      <c r="AD94" s="13">
        <v>114.5</v>
      </c>
    </row>
    <row r="95" spans="1:30">
      <c r="A95" s="10">
        <v>41011</v>
      </c>
      <c r="B95" s="13">
        <v>2562.6799999999998</v>
      </c>
      <c r="C95" s="13">
        <v>1.0269999999999999</v>
      </c>
      <c r="D95" s="13">
        <v>2.25</v>
      </c>
      <c r="E95" s="13">
        <v>67</v>
      </c>
      <c r="F95" s="13">
        <v>9.5</v>
      </c>
      <c r="G95" s="13" t="s">
        <v>110</v>
      </c>
      <c r="H95" s="13">
        <v>2.1379999999999999</v>
      </c>
      <c r="I95" s="13">
        <v>0.69699999999999995</v>
      </c>
      <c r="J95" s="13">
        <v>5.7080000000000002</v>
      </c>
      <c r="K95" s="13" t="s">
        <v>110</v>
      </c>
      <c r="L95" s="13">
        <v>2.5</v>
      </c>
      <c r="M95" s="13">
        <v>0.96</v>
      </c>
      <c r="N95" s="13">
        <v>10.55</v>
      </c>
      <c r="O95" s="13">
        <v>3.32</v>
      </c>
      <c r="P95" s="13">
        <v>3.89</v>
      </c>
      <c r="Q95" s="13" t="s">
        <v>110</v>
      </c>
      <c r="R95" s="13">
        <v>0.7</v>
      </c>
      <c r="S95" s="13">
        <v>21.5</v>
      </c>
      <c r="T95" s="13">
        <v>1.71</v>
      </c>
      <c r="U95" s="13">
        <v>6.1390000000000002</v>
      </c>
      <c r="V95" s="13" t="s">
        <v>110</v>
      </c>
      <c r="W95" s="13">
        <v>18.399999999999999</v>
      </c>
      <c r="X95" s="13">
        <v>0.65</v>
      </c>
      <c r="Y95" s="13">
        <v>3</v>
      </c>
      <c r="Z95" s="13">
        <v>0.84</v>
      </c>
      <c r="AA95" s="13">
        <v>98.4</v>
      </c>
      <c r="AB95" s="13">
        <v>1.58</v>
      </c>
      <c r="AC95" s="13" t="s">
        <v>110</v>
      </c>
      <c r="AD95" s="13">
        <v>123</v>
      </c>
    </row>
    <row r="96" spans="1:30">
      <c r="A96" s="10">
        <v>41012</v>
      </c>
      <c r="B96" s="13">
        <v>2502.08</v>
      </c>
      <c r="C96" s="13">
        <v>1.014</v>
      </c>
      <c r="D96" s="13">
        <v>2.2320000000000002</v>
      </c>
      <c r="E96" s="13">
        <v>66</v>
      </c>
      <c r="F96" s="13">
        <v>9.2799999999999994</v>
      </c>
      <c r="G96" s="13" t="s">
        <v>110</v>
      </c>
      <c r="H96" s="13">
        <v>2.15</v>
      </c>
      <c r="I96" s="13">
        <v>0.65600000000000003</v>
      </c>
      <c r="J96" s="13">
        <v>5.6609999999999996</v>
      </c>
      <c r="K96" s="13" t="s">
        <v>110</v>
      </c>
      <c r="L96" s="13">
        <v>2.5</v>
      </c>
      <c r="M96" s="13">
        <v>0.94</v>
      </c>
      <c r="N96" s="13">
        <v>10.3</v>
      </c>
      <c r="O96" s="13">
        <v>3.24</v>
      </c>
      <c r="P96" s="13">
        <v>3.87</v>
      </c>
      <c r="Q96" s="13" t="s">
        <v>110</v>
      </c>
      <c r="R96" s="13">
        <v>0.72</v>
      </c>
      <c r="S96" s="13">
        <v>21.832999999999998</v>
      </c>
      <c r="T96" s="13">
        <v>1.6600000000000001</v>
      </c>
      <c r="U96" s="13">
        <v>6.1390000000000002</v>
      </c>
      <c r="V96" s="13" t="s">
        <v>110</v>
      </c>
      <c r="W96" s="13">
        <v>18.149999999999999</v>
      </c>
      <c r="X96" s="13">
        <v>0.64</v>
      </c>
      <c r="Y96" s="13">
        <v>3.02</v>
      </c>
      <c r="Z96" s="13">
        <v>0.80500000000000005</v>
      </c>
      <c r="AA96" s="13">
        <v>95.2</v>
      </c>
      <c r="AB96" s="13">
        <v>1.54</v>
      </c>
      <c r="AC96" s="13" t="s">
        <v>110</v>
      </c>
      <c r="AD96" s="13">
        <v>118.9</v>
      </c>
    </row>
    <row r="97" spans="1:30">
      <c r="A97" s="10">
        <v>41015</v>
      </c>
      <c r="B97" s="13">
        <v>2459.56</v>
      </c>
      <c r="C97" s="13">
        <v>1.014</v>
      </c>
      <c r="D97" s="13">
        <v>2.1520000000000001</v>
      </c>
      <c r="E97" s="13">
        <v>66</v>
      </c>
      <c r="F97" s="13">
        <v>9</v>
      </c>
      <c r="G97" s="13" t="s">
        <v>110</v>
      </c>
      <c r="H97" s="13">
        <v>2.0499999999999998</v>
      </c>
      <c r="I97" s="13">
        <v>0.67400000000000004</v>
      </c>
      <c r="J97" s="13">
        <v>5.6609999999999996</v>
      </c>
      <c r="K97" s="13" t="s">
        <v>110</v>
      </c>
      <c r="L97" s="13">
        <v>2.5</v>
      </c>
      <c r="M97" s="13">
        <v>0.93500000000000005</v>
      </c>
      <c r="N97" s="13">
        <v>10</v>
      </c>
      <c r="O97" s="13">
        <v>3.17</v>
      </c>
      <c r="P97" s="13">
        <v>3.83</v>
      </c>
      <c r="Q97" s="13" t="s">
        <v>110</v>
      </c>
      <c r="R97" s="13">
        <v>0.66</v>
      </c>
      <c r="S97" s="13">
        <v>21.266999999999999</v>
      </c>
      <c r="T97" s="13">
        <v>1.6400000000000001</v>
      </c>
      <c r="U97" s="13">
        <v>6.1390000000000002</v>
      </c>
      <c r="V97" s="13" t="s">
        <v>110</v>
      </c>
      <c r="W97" s="13">
        <v>17.45</v>
      </c>
      <c r="X97" s="13">
        <v>0.63</v>
      </c>
      <c r="Y97" s="13">
        <v>2.91</v>
      </c>
      <c r="Z97" s="13">
        <v>0.77</v>
      </c>
      <c r="AA97" s="13">
        <v>96</v>
      </c>
      <c r="AB97" s="13">
        <v>1.49</v>
      </c>
      <c r="AC97" s="13" t="s">
        <v>110</v>
      </c>
      <c r="AD97" s="13">
        <v>116</v>
      </c>
    </row>
    <row r="98" spans="1:30">
      <c r="A98" s="10">
        <v>41016</v>
      </c>
      <c r="B98" s="13">
        <v>2378.52</v>
      </c>
      <c r="C98" s="13">
        <v>0.95399999999999996</v>
      </c>
      <c r="D98" s="13">
        <v>2.0449999999999999</v>
      </c>
      <c r="E98" s="13">
        <v>67</v>
      </c>
      <c r="F98" s="13">
        <v>8.4499999999999993</v>
      </c>
      <c r="G98" s="13" t="s">
        <v>110</v>
      </c>
      <c r="H98" s="13">
        <v>1.869</v>
      </c>
      <c r="I98" s="13">
        <v>0.64200000000000002</v>
      </c>
      <c r="J98" s="13">
        <v>5.7080000000000002</v>
      </c>
      <c r="K98" s="13" t="s">
        <v>110</v>
      </c>
      <c r="L98" s="13">
        <v>2.5</v>
      </c>
      <c r="M98" s="13">
        <v>0.85</v>
      </c>
      <c r="N98" s="13">
        <v>9.83</v>
      </c>
      <c r="O98" s="13">
        <v>2.99</v>
      </c>
      <c r="P98" s="13">
        <v>3.83</v>
      </c>
      <c r="Q98" s="13" t="s">
        <v>110</v>
      </c>
      <c r="R98" s="13">
        <v>0.66</v>
      </c>
      <c r="S98" s="13">
        <v>19.632999999999999</v>
      </c>
      <c r="T98" s="13">
        <v>1.62</v>
      </c>
      <c r="U98" s="13">
        <v>6.1390000000000002</v>
      </c>
      <c r="V98" s="13" t="s">
        <v>110</v>
      </c>
      <c r="W98" s="13">
        <v>16.25</v>
      </c>
      <c r="X98" s="13">
        <v>0.6</v>
      </c>
      <c r="Y98" s="13">
        <v>2.87</v>
      </c>
      <c r="Z98" s="13">
        <v>0.73099999999999998</v>
      </c>
      <c r="AA98" s="13">
        <v>100.05</v>
      </c>
      <c r="AB98" s="13">
        <v>1.42</v>
      </c>
      <c r="AC98" s="13" t="s">
        <v>110</v>
      </c>
      <c r="AD98" s="13">
        <v>108</v>
      </c>
    </row>
    <row r="99" spans="1:30">
      <c r="A99" s="10">
        <v>41017</v>
      </c>
      <c r="B99" s="13">
        <v>2357.67</v>
      </c>
      <c r="C99" s="13">
        <v>0.96</v>
      </c>
      <c r="D99" s="13">
        <v>2.1160000000000001</v>
      </c>
      <c r="E99" s="13">
        <v>69</v>
      </c>
      <c r="F99" s="13">
        <v>8.74</v>
      </c>
      <c r="G99" s="13" t="s">
        <v>110</v>
      </c>
      <c r="H99" s="13">
        <v>1.7130000000000001</v>
      </c>
      <c r="I99" s="13">
        <v>0.57799999999999996</v>
      </c>
      <c r="J99" s="13">
        <v>5.6129999999999995</v>
      </c>
      <c r="K99" s="13" t="s">
        <v>110</v>
      </c>
      <c r="L99" s="13">
        <v>2.4</v>
      </c>
      <c r="M99" s="13">
        <v>0.77</v>
      </c>
      <c r="N99" s="13">
        <v>9.85</v>
      </c>
      <c r="O99" s="13">
        <v>2.99</v>
      </c>
      <c r="P99" s="13">
        <v>3.7800000000000002</v>
      </c>
      <c r="Q99" s="13" t="s">
        <v>110</v>
      </c>
      <c r="R99" s="13">
        <v>0.61</v>
      </c>
      <c r="S99" s="13">
        <v>18.667000000000002</v>
      </c>
      <c r="T99" s="13">
        <v>1.6400000000000001</v>
      </c>
      <c r="U99" s="13">
        <v>6.1390000000000002</v>
      </c>
      <c r="V99" s="13" t="s">
        <v>110</v>
      </c>
      <c r="W99" s="13">
        <v>17</v>
      </c>
      <c r="X99" s="13">
        <v>0.55000000000000004</v>
      </c>
      <c r="Y99" s="13">
        <v>2.59</v>
      </c>
      <c r="Z99" s="13">
        <v>0.66</v>
      </c>
      <c r="AA99" s="13">
        <v>102.85</v>
      </c>
      <c r="AB99" s="13">
        <v>1.41</v>
      </c>
      <c r="AC99" s="13" t="s">
        <v>110</v>
      </c>
      <c r="AD99" s="13">
        <v>77.05</v>
      </c>
    </row>
    <row r="100" spans="1:30">
      <c r="A100" s="10">
        <v>41018</v>
      </c>
      <c r="B100" s="13">
        <v>2352.83</v>
      </c>
      <c r="C100" s="13">
        <v>0.91200000000000003</v>
      </c>
      <c r="D100" s="13">
        <v>2.1160000000000001</v>
      </c>
      <c r="E100" s="13">
        <v>67</v>
      </c>
      <c r="F100" s="13">
        <v>9.15</v>
      </c>
      <c r="G100" s="13" t="s">
        <v>110</v>
      </c>
      <c r="H100" s="13">
        <v>1.7250000000000001</v>
      </c>
      <c r="I100" s="13">
        <v>0.621</v>
      </c>
      <c r="J100" s="13">
        <v>5.2320000000000002</v>
      </c>
      <c r="K100" s="13" t="s">
        <v>110</v>
      </c>
      <c r="L100" s="13">
        <v>2.4</v>
      </c>
      <c r="M100" s="13">
        <v>0.75</v>
      </c>
      <c r="N100" s="13">
        <v>9.4499999999999993</v>
      </c>
      <c r="O100" s="13">
        <v>3.04</v>
      </c>
      <c r="P100" s="13">
        <v>3.7800000000000002</v>
      </c>
      <c r="Q100" s="13" t="s">
        <v>110</v>
      </c>
      <c r="R100" s="13">
        <v>0.56999999999999995</v>
      </c>
      <c r="S100" s="13">
        <v>19.399999999999999</v>
      </c>
      <c r="T100" s="13">
        <v>1.62</v>
      </c>
      <c r="U100" s="13">
        <v>6.1390000000000002</v>
      </c>
      <c r="V100" s="13" t="s">
        <v>110</v>
      </c>
      <c r="W100" s="13">
        <v>16.75</v>
      </c>
      <c r="X100" s="13">
        <v>0.55000000000000004</v>
      </c>
      <c r="Y100" s="13">
        <v>2.5</v>
      </c>
      <c r="Z100" s="13">
        <v>0.67</v>
      </c>
      <c r="AA100" s="13">
        <v>99.3</v>
      </c>
      <c r="AB100" s="13">
        <v>1.38</v>
      </c>
      <c r="AC100" s="13" t="s">
        <v>110</v>
      </c>
      <c r="AD100" s="13">
        <v>81</v>
      </c>
    </row>
    <row r="101" spans="1:30">
      <c r="A101" s="10">
        <v>41019</v>
      </c>
      <c r="B101" s="13">
        <v>2338.48</v>
      </c>
      <c r="C101" s="13">
        <v>0.91200000000000003</v>
      </c>
      <c r="D101" s="13">
        <v>2.08</v>
      </c>
      <c r="E101" s="13">
        <v>66.75</v>
      </c>
      <c r="F101" s="13">
        <v>8.8000000000000007</v>
      </c>
      <c r="G101" s="13" t="s">
        <v>110</v>
      </c>
      <c r="H101" s="13">
        <v>1.825</v>
      </c>
      <c r="I101" s="13">
        <v>0.65500000000000003</v>
      </c>
      <c r="J101" s="13">
        <v>5.3280000000000003</v>
      </c>
      <c r="K101" s="13" t="s">
        <v>110</v>
      </c>
      <c r="L101" s="13">
        <v>2.4</v>
      </c>
      <c r="M101" s="13">
        <v>0.73</v>
      </c>
      <c r="N101" s="13">
        <v>9.1</v>
      </c>
      <c r="O101" s="13">
        <v>3.1</v>
      </c>
      <c r="P101" s="13">
        <v>3.73</v>
      </c>
      <c r="Q101" s="13" t="s">
        <v>110</v>
      </c>
      <c r="R101" s="13">
        <v>0.55000000000000004</v>
      </c>
      <c r="S101" s="13">
        <v>20.332999999999998</v>
      </c>
      <c r="T101" s="13">
        <v>1.5699999999999998</v>
      </c>
      <c r="U101" s="13">
        <v>6.1390000000000002</v>
      </c>
      <c r="V101" s="13" t="s">
        <v>110</v>
      </c>
      <c r="W101" s="13">
        <v>16.5</v>
      </c>
      <c r="X101" s="13">
        <v>0.56699999999999995</v>
      </c>
      <c r="Y101" s="13">
        <v>2.4900000000000002</v>
      </c>
      <c r="Z101" s="13">
        <v>0.68600000000000005</v>
      </c>
      <c r="AA101" s="13">
        <v>97.5</v>
      </c>
      <c r="AB101" s="13">
        <v>1.35</v>
      </c>
      <c r="AC101" s="13" t="s">
        <v>110</v>
      </c>
      <c r="AD101" s="13">
        <v>82</v>
      </c>
    </row>
    <row r="102" spans="1:30">
      <c r="A102" s="10">
        <v>41022</v>
      </c>
      <c r="B102" s="13">
        <v>2309.85</v>
      </c>
      <c r="C102" s="13">
        <v>0.92800000000000005</v>
      </c>
      <c r="D102" s="13">
        <v>2.1160000000000001</v>
      </c>
      <c r="E102" s="13">
        <v>65</v>
      </c>
      <c r="F102" s="13">
        <v>8.7899999999999991</v>
      </c>
      <c r="G102" s="13" t="s">
        <v>110</v>
      </c>
      <c r="H102" s="13">
        <v>1.8879999999999999</v>
      </c>
      <c r="I102" s="13">
        <v>0.64800000000000002</v>
      </c>
      <c r="J102" s="13">
        <v>4.9470000000000001</v>
      </c>
      <c r="K102" s="13" t="s">
        <v>110</v>
      </c>
      <c r="L102" s="13">
        <v>2.2999999999999998</v>
      </c>
      <c r="M102" s="13">
        <v>0.73499999999999999</v>
      </c>
      <c r="N102" s="13">
        <v>8.75</v>
      </c>
      <c r="O102" s="13">
        <v>3.03</v>
      </c>
      <c r="P102" s="13">
        <v>3.65</v>
      </c>
      <c r="Q102" s="13" t="s">
        <v>110</v>
      </c>
      <c r="R102" s="13">
        <v>0.51</v>
      </c>
      <c r="S102" s="13">
        <v>20.817</v>
      </c>
      <c r="T102" s="13">
        <v>1.54</v>
      </c>
      <c r="U102" s="13">
        <v>6.1390000000000002</v>
      </c>
      <c r="V102" s="13" t="s">
        <v>110</v>
      </c>
      <c r="W102" s="13">
        <v>16.2</v>
      </c>
      <c r="X102" s="13">
        <v>0.55000000000000004</v>
      </c>
      <c r="Y102" s="13">
        <v>2.4500000000000002</v>
      </c>
      <c r="Z102" s="13">
        <v>0.67600000000000005</v>
      </c>
      <c r="AA102" s="13">
        <v>97</v>
      </c>
      <c r="AB102" s="13">
        <v>1.3900000000000001</v>
      </c>
      <c r="AC102" s="13" t="s">
        <v>110</v>
      </c>
      <c r="AD102" s="13">
        <v>78.150000000000006</v>
      </c>
    </row>
    <row r="103" spans="1:30">
      <c r="A103" s="10">
        <v>41023</v>
      </c>
      <c r="B103" s="13">
        <v>2311.1799999999998</v>
      </c>
      <c r="C103" s="13">
        <v>0.93799999999999994</v>
      </c>
      <c r="D103" s="13">
        <v>2.08</v>
      </c>
      <c r="E103" s="13">
        <v>64</v>
      </c>
      <c r="F103" s="13">
        <v>8.6999999999999993</v>
      </c>
      <c r="G103" s="13" t="s">
        <v>110</v>
      </c>
      <c r="H103" s="13">
        <v>1.881</v>
      </c>
      <c r="I103" s="13">
        <v>0.65600000000000003</v>
      </c>
      <c r="J103" s="13">
        <v>4.899</v>
      </c>
      <c r="K103" s="13" t="s">
        <v>110</v>
      </c>
      <c r="L103" s="13">
        <v>2.2000000000000002</v>
      </c>
      <c r="M103" s="13">
        <v>0.7</v>
      </c>
      <c r="N103" s="13">
        <v>9</v>
      </c>
      <c r="O103" s="13">
        <v>3.11</v>
      </c>
      <c r="P103" s="13">
        <v>3.65</v>
      </c>
      <c r="Q103" s="13" t="s">
        <v>110</v>
      </c>
      <c r="R103" s="13">
        <v>0.53</v>
      </c>
      <c r="S103" s="13">
        <v>20</v>
      </c>
      <c r="T103" s="13">
        <v>1.51</v>
      </c>
      <c r="U103" s="13">
        <v>6.1390000000000002</v>
      </c>
      <c r="V103" s="13" t="s">
        <v>110</v>
      </c>
      <c r="W103" s="13">
        <v>16.2</v>
      </c>
      <c r="X103" s="13">
        <v>0.56000000000000005</v>
      </c>
      <c r="Y103" s="13">
        <v>2.5300000000000002</v>
      </c>
      <c r="Z103" s="13">
        <v>0.66</v>
      </c>
      <c r="AA103" s="13">
        <v>97.65</v>
      </c>
      <c r="AB103" s="13">
        <v>1.37</v>
      </c>
      <c r="AC103" s="13" t="s">
        <v>110</v>
      </c>
      <c r="AD103" s="13">
        <v>74.3</v>
      </c>
    </row>
    <row r="104" spans="1:30">
      <c r="A104" s="10">
        <v>41024</v>
      </c>
      <c r="B104" s="13">
        <v>2277.08</v>
      </c>
      <c r="C104" s="13">
        <v>0.93400000000000005</v>
      </c>
      <c r="D104" s="13">
        <v>2.0179999999999998</v>
      </c>
      <c r="E104" s="13">
        <v>62.3</v>
      </c>
      <c r="F104" s="13">
        <v>8.4600000000000009</v>
      </c>
      <c r="G104" s="13" t="s">
        <v>110</v>
      </c>
      <c r="H104" s="13">
        <v>1.825</v>
      </c>
      <c r="I104" s="13">
        <v>0.63800000000000001</v>
      </c>
      <c r="J104" s="13">
        <v>4.88</v>
      </c>
      <c r="K104" s="13" t="s">
        <v>110</v>
      </c>
      <c r="L104" s="13">
        <v>2.2000000000000002</v>
      </c>
      <c r="M104" s="13">
        <v>0.66100000000000003</v>
      </c>
      <c r="N104" s="13">
        <v>8.9</v>
      </c>
      <c r="O104" s="13">
        <v>3.07</v>
      </c>
      <c r="P104" s="13">
        <v>3.65</v>
      </c>
      <c r="Q104" s="13" t="s">
        <v>110</v>
      </c>
      <c r="R104" s="13">
        <v>0.48</v>
      </c>
      <c r="S104" s="13">
        <v>19.167000000000002</v>
      </c>
      <c r="T104" s="13">
        <v>1.47</v>
      </c>
      <c r="U104" s="13">
        <v>6.1390000000000002</v>
      </c>
      <c r="V104" s="13" t="s">
        <v>110</v>
      </c>
      <c r="W104" s="13">
        <v>15.95</v>
      </c>
      <c r="X104" s="13">
        <v>0.54900000000000004</v>
      </c>
      <c r="Y104" s="13">
        <v>2.4500000000000002</v>
      </c>
      <c r="Z104" s="13">
        <v>0.6</v>
      </c>
      <c r="AA104" s="13">
        <v>99.5</v>
      </c>
      <c r="AB104" s="13">
        <v>1.3599999999999999</v>
      </c>
      <c r="AC104" s="13" t="s">
        <v>110</v>
      </c>
      <c r="AD104" s="13">
        <v>70.5</v>
      </c>
    </row>
    <row r="105" spans="1:30">
      <c r="A105" s="10">
        <v>41025</v>
      </c>
      <c r="B105" s="13">
        <v>2270.81</v>
      </c>
      <c r="C105" s="13">
        <v>0.94399999999999995</v>
      </c>
      <c r="D105" s="13">
        <v>2.0089999999999999</v>
      </c>
      <c r="E105" s="13">
        <v>63</v>
      </c>
      <c r="F105" s="13">
        <v>8.36</v>
      </c>
      <c r="G105" s="13" t="s">
        <v>110</v>
      </c>
      <c r="H105" s="13">
        <v>1.7130000000000001</v>
      </c>
      <c r="I105" s="13">
        <v>0.628</v>
      </c>
      <c r="J105" s="13">
        <v>4.88</v>
      </c>
      <c r="K105" s="13" t="s">
        <v>110</v>
      </c>
      <c r="L105" s="13">
        <v>2.2000000000000002</v>
      </c>
      <c r="M105" s="13">
        <v>0.64</v>
      </c>
      <c r="N105" s="13">
        <v>8.6999999999999993</v>
      </c>
      <c r="O105" s="13">
        <v>3.01</v>
      </c>
      <c r="P105" s="13">
        <v>3.8</v>
      </c>
      <c r="Q105" s="13" t="s">
        <v>110</v>
      </c>
      <c r="R105" s="13">
        <v>0.432</v>
      </c>
      <c r="S105" s="13">
        <v>17.667000000000002</v>
      </c>
      <c r="T105" s="13">
        <v>1.42</v>
      </c>
      <c r="U105" s="13">
        <v>6.1390000000000002</v>
      </c>
      <c r="V105" s="13" t="s">
        <v>110</v>
      </c>
      <c r="W105" s="13">
        <v>15.9</v>
      </c>
      <c r="X105" s="13">
        <v>0.53</v>
      </c>
      <c r="Y105" s="13">
        <v>2.54</v>
      </c>
      <c r="Z105" s="13">
        <v>0.6</v>
      </c>
      <c r="AA105" s="13">
        <v>103.15</v>
      </c>
      <c r="AB105" s="13">
        <v>1.35</v>
      </c>
      <c r="AC105" s="13" t="s">
        <v>110</v>
      </c>
      <c r="AD105" s="13">
        <v>75.349999999999994</v>
      </c>
    </row>
    <row r="106" spans="1:30">
      <c r="A106" s="10">
        <v>41026</v>
      </c>
      <c r="B106" s="13">
        <v>2271.86</v>
      </c>
      <c r="C106" s="13">
        <v>0.92500000000000004</v>
      </c>
      <c r="D106" s="13">
        <v>2.1160000000000001</v>
      </c>
      <c r="E106" s="13">
        <v>63.5</v>
      </c>
      <c r="F106" s="13">
        <v>8.25</v>
      </c>
      <c r="G106" s="13" t="s">
        <v>110</v>
      </c>
      <c r="H106" s="13">
        <v>1.738</v>
      </c>
      <c r="I106" s="13">
        <v>0.63300000000000001</v>
      </c>
      <c r="J106" s="13">
        <v>4.9950000000000001</v>
      </c>
      <c r="K106" s="13" t="s">
        <v>110</v>
      </c>
      <c r="L106" s="13">
        <v>2.2000000000000002</v>
      </c>
      <c r="M106" s="13">
        <v>0.64800000000000002</v>
      </c>
      <c r="N106" s="13">
        <v>8.6</v>
      </c>
      <c r="O106" s="13">
        <v>2.98</v>
      </c>
      <c r="P106" s="13">
        <v>3.8</v>
      </c>
      <c r="Q106" s="13" t="s">
        <v>110</v>
      </c>
      <c r="R106" s="13">
        <v>0.439</v>
      </c>
      <c r="S106" s="13">
        <v>17.667000000000002</v>
      </c>
      <c r="T106" s="13">
        <v>1.3900000000000001</v>
      </c>
      <c r="U106" s="13">
        <v>6.1390000000000002</v>
      </c>
      <c r="V106" s="13" t="s">
        <v>110</v>
      </c>
      <c r="W106" s="13">
        <v>16.149999999999999</v>
      </c>
      <c r="X106" s="13">
        <v>0.53</v>
      </c>
      <c r="Y106" s="13">
        <v>2.63</v>
      </c>
      <c r="Z106" s="13">
        <v>0.61499999999999999</v>
      </c>
      <c r="AA106" s="13">
        <v>103.8</v>
      </c>
      <c r="AB106" s="13">
        <v>1.32</v>
      </c>
      <c r="AC106" s="13" t="s">
        <v>110</v>
      </c>
      <c r="AD106" s="13">
        <v>76</v>
      </c>
    </row>
    <row r="107" spans="1:30">
      <c r="A107" s="10">
        <v>41029</v>
      </c>
      <c r="B107" s="13">
        <v>2271.86</v>
      </c>
      <c r="C107" s="13">
        <v>0.92500000000000004</v>
      </c>
      <c r="D107" s="13">
        <v>2.1160000000000001</v>
      </c>
      <c r="E107" s="13">
        <v>63.5</v>
      </c>
      <c r="F107" s="13">
        <v>8.25</v>
      </c>
      <c r="G107" s="13" t="s">
        <v>110</v>
      </c>
      <c r="H107" s="13">
        <v>1.738</v>
      </c>
      <c r="I107" s="13">
        <v>0.63300000000000001</v>
      </c>
      <c r="J107" s="13">
        <v>4.9950000000000001</v>
      </c>
      <c r="K107" s="13" t="s">
        <v>110</v>
      </c>
      <c r="L107" s="13">
        <v>2.2000000000000002</v>
      </c>
      <c r="M107" s="13">
        <v>0.64800000000000002</v>
      </c>
      <c r="N107" s="13">
        <v>8.6</v>
      </c>
      <c r="O107" s="13">
        <v>2.98</v>
      </c>
      <c r="P107" s="13">
        <v>3.8</v>
      </c>
      <c r="Q107" s="13" t="s">
        <v>110</v>
      </c>
      <c r="R107" s="13">
        <v>0.439</v>
      </c>
      <c r="S107" s="13">
        <v>17.667000000000002</v>
      </c>
      <c r="T107" s="13">
        <v>1.3900000000000001</v>
      </c>
      <c r="U107" s="13">
        <v>6.1390000000000002</v>
      </c>
      <c r="V107" s="13" t="s">
        <v>110</v>
      </c>
      <c r="W107" s="13">
        <v>16.149999999999999</v>
      </c>
      <c r="X107" s="13">
        <v>0.53</v>
      </c>
      <c r="Y107" s="13">
        <v>2.63</v>
      </c>
      <c r="Z107" s="13">
        <v>0.61499999999999999</v>
      </c>
      <c r="AA107" s="13">
        <v>103.8</v>
      </c>
      <c r="AB107" s="13">
        <v>1.32</v>
      </c>
      <c r="AC107" s="13" t="s">
        <v>110</v>
      </c>
      <c r="AD107" s="13">
        <v>76</v>
      </c>
    </row>
    <row r="108" spans="1:30">
      <c r="A108" s="10">
        <v>41030</v>
      </c>
      <c r="B108" s="13">
        <v>2271.86</v>
      </c>
      <c r="C108" s="13">
        <v>0.92500000000000004</v>
      </c>
      <c r="D108" s="13">
        <v>2.1160000000000001</v>
      </c>
      <c r="E108" s="13">
        <v>63.5</v>
      </c>
      <c r="F108" s="13">
        <v>8.25</v>
      </c>
      <c r="G108" s="13" t="s">
        <v>110</v>
      </c>
      <c r="H108" s="13">
        <v>1.738</v>
      </c>
      <c r="I108" s="13">
        <v>0.63300000000000001</v>
      </c>
      <c r="J108" s="13">
        <v>4.9950000000000001</v>
      </c>
      <c r="K108" s="13" t="s">
        <v>110</v>
      </c>
      <c r="L108" s="13">
        <v>2.2000000000000002</v>
      </c>
      <c r="M108" s="13">
        <v>0.64800000000000002</v>
      </c>
      <c r="N108" s="13">
        <v>8.6</v>
      </c>
      <c r="O108" s="13">
        <v>2.98</v>
      </c>
      <c r="P108" s="13">
        <v>3.8</v>
      </c>
      <c r="Q108" s="13" t="s">
        <v>110</v>
      </c>
      <c r="R108" s="13">
        <v>0.439</v>
      </c>
      <c r="S108" s="13">
        <v>17.667000000000002</v>
      </c>
      <c r="T108" s="13">
        <v>1.3900000000000001</v>
      </c>
      <c r="U108" s="13">
        <v>6.1390000000000002</v>
      </c>
      <c r="V108" s="13" t="s">
        <v>110</v>
      </c>
      <c r="W108" s="13">
        <v>16.149999999999999</v>
      </c>
      <c r="X108" s="13">
        <v>0.53</v>
      </c>
      <c r="Y108" s="13">
        <v>2.63</v>
      </c>
      <c r="Z108" s="13">
        <v>0.61499999999999999</v>
      </c>
      <c r="AA108" s="13">
        <v>103.8</v>
      </c>
      <c r="AB108" s="13">
        <v>1.32</v>
      </c>
      <c r="AC108" s="13" t="s">
        <v>110</v>
      </c>
      <c r="AD108" s="13">
        <v>76</v>
      </c>
    </row>
    <row r="109" spans="1:30">
      <c r="A109" s="10">
        <v>41031</v>
      </c>
      <c r="B109" s="13">
        <v>2241.71</v>
      </c>
      <c r="C109" s="13">
        <v>0.92500000000000004</v>
      </c>
      <c r="D109" s="13">
        <v>2.0539999999999998</v>
      </c>
      <c r="E109" s="13">
        <v>64</v>
      </c>
      <c r="F109" s="13">
        <v>8.25</v>
      </c>
      <c r="G109" s="13" t="s">
        <v>110</v>
      </c>
      <c r="H109" s="13">
        <v>1.6879999999999999</v>
      </c>
      <c r="I109" s="13">
        <v>0.63800000000000001</v>
      </c>
      <c r="J109" s="13">
        <v>4.9950000000000001</v>
      </c>
      <c r="K109" s="13" t="s">
        <v>110</v>
      </c>
      <c r="L109" s="13">
        <v>2.2000000000000002</v>
      </c>
      <c r="M109" s="13">
        <v>0.6</v>
      </c>
      <c r="N109" s="13">
        <v>8.5</v>
      </c>
      <c r="O109" s="13">
        <v>2.95</v>
      </c>
      <c r="P109" s="13">
        <v>3.75</v>
      </c>
      <c r="Q109" s="13" t="s">
        <v>110</v>
      </c>
      <c r="R109" s="13">
        <v>0.43</v>
      </c>
      <c r="S109" s="13">
        <v>18</v>
      </c>
      <c r="T109" s="13">
        <v>1.34</v>
      </c>
      <c r="U109" s="13">
        <v>6.1390000000000002</v>
      </c>
      <c r="V109" s="13" t="s">
        <v>110</v>
      </c>
      <c r="W109" s="13">
        <v>15.15</v>
      </c>
      <c r="X109" s="13">
        <v>0.52</v>
      </c>
      <c r="Y109" s="13">
        <v>2.64</v>
      </c>
      <c r="Z109" s="13">
        <v>0.59499999999999997</v>
      </c>
      <c r="AA109" s="13">
        <v>103.5</v>
      </c>
      <c r="AB109" s="13">
        <v>1.29</v>
      </c>
      <c r="AC109" s="13" t="s">
        <v>110</v>
      </c>
      <c r="AD109" s="13">
        <v>78.099999999999994</v>
      </c>
    </row>
    <row r="110" spans="1:30">
      <c r="A110" s="10">
        <v>41032</v>
      </c>
      <c r="B110" s="13">
        <v>2195.2199999999998</v>
      </c>
      <c r="C110" s="13">
        <v>0.92500000000000004</v>
      </c>
      <c r="D110" s="13">
        <v>1.982</v>
      </c>
      <c r="E110" s="13">
        <v>63.5</v>
      </c>
      <c r="F110" s="13">
        <v>8.0500000000000007</v>
      </c>
      <c r="G110" s="13" t="s">
        <v>110</v>
      </c>
      <c r="H110" s="13">
        <v>1.694</v>
      </c>
      <c r="I110" s="13">
        <v>0.61499999999999999</v>
      </c>
      <c r="J110" s="13">
        <v>4.9470000000000001</v>
      </c>
      <c r="K110" s="13" t="s">
        <v>110</v>
      </c>
      <c r="L110" s="13">
        <v>2.2000000000000002</v>
      </c>
      <c r="M110" s="13">
        <v>0.60299999999999998</v>
      </c>
      <c r="N110" s="13">
        <v>8.1</v>
      </c>
      <c r="O110" s="13">
        <v>2.85</v>
      </c>
      <c r="P110" s="13">
        <v>3.75</v>
      </c>
      <c r="Q110" s="13" t="s">
        <v>110</v>
      </c>
      <c r="R110" s="13">
        <v>0.41</v>
      </c>
      <c r="S110" s="13">
        <v>18</v>
      </c>
      <c r="T110" s="13">
        <v>1.33</v>
      </c>
      <c r="U110" s="13">
        <v>6.1390000000000002</v>
      </c>
      <c r="V110" s="13" t="s">
        <v>110</v>
      </c>
      <c r="W110" s="13">
        <v>15.1</v>
      </c>
      <c r="X110" s="13">
        <v>0.52</v>
      </c>
      <c r="Y110" s="13">
        <v>2.77</v>
      </c>
      <c r="Z110" s="13">
        <v>0.60299999999999998</v>
      </c>
      <c r="AA110" s="13">
        <v>102.2</v>
      </c>
      <c r="AB110" s="13">
        <v>1.24</v>
      </c>
      <c r="AC110" s="13" t="s">
        <v>110</v>
      </c>
      <c r="AD110" s="13">
        <v>77.099999999999994</v>
      </c>
    </row>
    <row r="111" spans="1:30">
      <c r="A111" s="10">
        <v>41033</v>
      </c>
      <c r="B111" s="13">
        <v>2215.34</v>
      </c>
      <c r="C111" s="13">
        <v>0.88</v>
      </c>
      <c r="D111" s="13">
        <v>2.0179999999999998</v>
      </c>
      <c r="E111" s="13">
        <v>62</v>
      </c>
      <c r="F111" s="13">
        <v>8.15</v>
      </c>
      <c r="G111" s="13" t="s">
        <v>110</v>
      </c>
      <c r="H111" s="13">
        <v>1.7130000000000001</v>
      </c>
      <c r="I111" s="13">
        <v>0.59299999999999997</v>
      </c>
      <c r="J111" s="13">
        <v>4.8520000000000003</v>
      </c>
      <c r="K111" s="13" t="s">
        <v>110</v>
      </c>
      <c r="L111" s="13">
        <v>2.2000000000000002</v>
      </c>
      <c r="M111" s="13">
        <v>0.63500000000000001</v>
      </c>
      <c r="N111" s="13">
        <v>8.1300000000000008</v>
      </c>
      <c r="O111" s="13">
        <v>2.87</v>
      </c>
      <c r="P111" s="13">
        <v>3.75</v>
      </c>
      <c r="Q111" s="13" t="s">
        <v>110</v>
      </c>
      <c r="R111" s="13">
        <v>0.43</v>
      </c>
      <c r="S111" s="13">
        <v>18.667000000000002</v>
      </c>
      <c r="T111" s="13">
        <v>1.35</v>
      </c>
      <c r="U111" s="13">
        <v>6.1390000000000002</v>
      </c>
      <c r="V111" s="13" t="s">
        <v>110</v>
      </c>
      <c r="W111" s="13">
        <v>15.85</v>
      </c>
      <c r="X111" s="13">
        <v>0.57199999999999995</v>
      </c>
      <c r="Y111" s="13">
        <v>2.87</v>
      </c>
      <c r="Z111" s="13">
        <v>0.62</v>
      </c>
      <c r="AA111" s="13">
        <v>99.5</v>
      </c>
      <c r="AB111" s="13">
        <v>1.25</v>
      </c>
      <c r="AC111" s="13" t="s">
        <v>110</v>
      </c>
      <c r="AD111" s="13">
        <v>84.8</v>
      </c>
    </row>
    <row r="112" spans="1:30">
      <c r="A112" s="10">
        <v>41036</v>
      </c>
      <c r="B112" s="13">
        <v>2248.37</v>
      </c>
      <c r="C112" s="13">
        <v>0.88</v>
      </c>
      <c r="D112" s="13">
        <v>2.0270000000000001</v>
      </c>
      <c r="E112" s="13">
        <v>62</v>
      </c>
      <c r="F112" s="13">
        <v>8.3699999999999992</v>
      </c>
      <c r="G112" s="13" t="s">
        <v>110</v>
      </c>
      <c r="H112" s="13">
        <v>1.7749999999999999</v>
      </c>
      <c r="I112" s="13">
        <v>0.63800000000000001</v>
      </c>
      <c r="J112" s="13">
        <v>4.6899999999999995</v>
      </c>
      <c r="K112" s="13" t="s">
        <v>110</v>
      </c>
      <c r="L112" s="13">
        <v>2.2000000000000002</v>
      </c>
      <c r="M112" s="13">
        <v>0.76200000000000001</v>
      </c>
      <c r="N112" s="13">
        <v>8.23</v>
      </c>
      <c r="O112" s="13">
        <v>2.89</v>
      </c>
      <c r="P112" s="13">
        <v>3.75</v>
      </c>
      <c r="Q112" s="13" t="s">
        <v>110</v>
      </c>
      <c r="R112" s="13">
        <v>0.51</v>
      </c>
      <c r="S112" s="13">
        <v>19.667000000000002</v>
      </c>
      <c r="T112" s="13">
        <v>1.4</v>
      </c>
      <c r="U112" s="13">
        <v>6.1390000000000002</v>
      </c>
      <c r="V112" s="13" t="s">
        <v>110</v>
      </c>
      <c r="W112" s="13">
        <v>15.3</v>
      </c>
      <c r="X112" s="13">
        <v>0.628</v>
      </c>
      <c r="Y112" s="13">
        <v>2.9</v>
      </c>
      <c r="Z112" s="13">
        <v>0.71299999999999997</v>
      </c>
      <c r="AA112" s="13">
        <v>99.5</v>
      </c>
      <c r="AB112" s="13">
        <v>1.31</v>
      </c>
      <c r="AC112" s="13" t="s">
        <v>110</v>
      </c>
      <c r="AD112" s="13">
        <v>82.5</v>
      </c>
    </row>
    <row r="113" spans="1:30">
      <c r="A113" s="10">
        <v>41037</v>
      </c>
      <c r="B113" s="13">
        <v>2384.2600000000002</v>
      </c>
      <c r="C113" s="13">
        <v>0.89600000000000002</v>
      </c>
      <c r="D113" s="13">
        <v>2.125</v>
      </c>
      <c r="E113" s="13">
        <v>61</v>
      </c>
      <c r="F113" s="13">
        <v>9.1999999999999993</v>
      </c>
      <c r="G113" s="13" t="s">
        <v>110</v>
      </c>
      <c r="H113" s="13">
        <v>1.931</v>
      </c>
      <c r="I113" s="13">
        <v>0.64700000000000002</v>
      </c>
      <c r="J113" s="13">
        <v>4.8520000000000003</v>
      </c>
      <c r="K113" s="13" t="s">
        <v>110</v>
      </c>
      <c r="L113" s="13">
        <v>2.2000000000000002</v>
      </c>
      <c r="M113" s="13">
        <v>0.93</v>
      </c>
      <c r="N113" s="13">
        <v>8.9</v>
      </c>
      <c r="O113" s="13">
        <v>3.23</v>
      </c>
      <c r="P113" s="13">
        <v>3.75</v>
      </c>
      <c r="Q113" s="13" t="s">
        <v>110</v>
      </c>
      <c r="R113" s="13">
        <v>0.6</v>
      </c>
      <c r="S113" s="13">
        <v>20.167000000000002</v>
      </c>
      <c r="T113" s="13">
        <v>1.49</v>
      </c>
      <c r="U113" s="13">
        <v>6.1390000000000002</v>
      </c>
      <c r="V113" s="13" t="s">
        <v>110</v>
      </c>
      <c r="W113" s="13">
        <v>15.4</v>
      </c>
      <c r="X113" s="13">
        <v>0.629</v>
      </c>
      <c r="Y113" s="13">
        <v>2.9</v>
      </c>
      <c r="Z113" s="13">
        <v>0.82</v>
      </c>
      <c r="AA113" s="13">
        <v>100.65</v>
      </c>
      <c r="AB113" s="13">
        <v>1.4</v>
      </c>
      <c r="AC113" s="13" t="s">
        <v>110</v>
      </c>
      <c r="AD113" s="13">
        <v>84.5</v>
      </c>
    </row>
    <row r="114" spans="1:30">
      <c r="A114" s="10">
        <v>41038</v>
      </c>
      <c r="B114" s="13">
        <v>2335.0100000000002</v>
      </c>
      <c r="C114" s="13">
        <v>0.89600000000000002</v>
      </c>
      <c r="D114" s="13">
        <v>2.125</v>
      </c>
      <c r="E114" s="13">
        <v>59.25</v>
      </c>
      <c r="F114" s="13">
        <v>9.15</v>
      </c>
      <c r="G114" s="13" t="s">
        <v>110</v>
      </c>
      <c r="H114" s="13">
        <v>1.875</v>
      </c>
      <c r="I114" s="13">
        <v>0.61499999999999999</v>
      </c>
      <c r="J114" s="13">
        <v>4.9470000000000001</v>
      </c>
      <c r="K114" s="13" t="s">
        <v>110</v>
      </c>
      <c r="L114" s="13">
        <v>2.2000000000000002</v>
      </c>
      <c r="M114" s="13">
        <v>0.82</v>
      </c>
      <c r="N114" s="13">
        <v>8.6</v>
      </c>
      <c r="O114" s="13">
        <v>3.09</v>
      </c>
      <c r="P114" s="13">
        <v>3.85</v>
      </c>
      <c r="Q114" s="13" t="s">
        <v>110</v>
      </c>
      <c r="R114" s="13">
        <v>0.57999999999999996</v>
      </c>
      <c r="S114" s="13">
        <v>20.100000000000001</v>
      </c>
      <c r="T114" s="13">
        <v>1.38</v>
      </c>
      <c r="U114" s="13">
        <v>6.1390000000000002</v>
      </c>
      <c r="V114" s="13" t="s">
        <v>110</v>
      </c>
      <c r="W114" s="13">
        <v>15.8</v>
      </c>
      <c r="X114" s="13">
        <v>0.58799999999999997</v>
      </c>
      <c r="Y114" s="13">
        <v>2.9</v>
      </c>
      <c r="Z114" s="13">
        <v>0.78</v>
      </c>
      <c r="AA114" s="13">
        <v>99.1</v>
      </c>
      <c r="AB114" s="13">
        <v>1.37</v>
      </c>
      <c r="AC114" s="13" t="s">
        <v>110</v>
      </c>
      <c r="AD114" s="13">
        <v>87.65</v>
      </c>
    </row>
    <row r="115" spans="1:30">
      <c r="A115" s="10">
        <v>41039</v>
      </c>
      <c r="B115" s="13">
        <v>2307.04</v>
      </c>
      <c r="C115" s="13">
        <v>0.88</v>
      </c>
      <c r="D115" s="13">
        <v>2.125</v>
      </c>
      <c r="E115" s="13">
        <v>59.4</v>
      </c>
      <c r="F115" s="13">
        <v>8.73</v>
      </c>
      <c r="G115" s="13" t="s">
        <v>110</v>
      </c>
      <c r="H115" s="13">
        <v>1.6879999999999999</v>
      </c>
      <c r="I115" s="13">
        <v>0.61499999999999999</v>
      </c>
      <c r="J115" s="13">
        <v>5.1370000000000005</v>
      </c>
      <c r="K115" s="13" t="s">
        <v>110</v>
      </c>
      <c r="L115" s="13">
        <v>2.2000000000000002</v>
      </c>
      <c r="M115" s="13">
        <v>0.79</v>
      </c>
      <c r="N115" s="13">
        <v>8.5</v>
      </c>
      <c r="O115" s="13">
        <v>3.03</v>
      </c>
      <c r="P115" s="13">
        <v>3.7</v>
      </c>
      <c r="Q115" s="13" t="s">
        <v>110</v>
      </c>
      <c r="R115" s="13">
        <v>0.57999999999999996</v>
      </c>
      <c r="S115" s="13">
        <v>19.5</v>
      </c>
      <c r="T115" s="13">
        <v>1.3599999999999999</v>
      </c>
      <c r="U115" s="13">
        <v>6.1390000000000002</v>
      </c>
      <c r="V115" s="13" t="s">
        <v>110</v>
      </c>
      <c r="W115" s="13">
        <v>15.75</v>
      </c>
      <c r="X115" s="13">
        <v>0.56499999999999995</v>
      </c>
      <c r="Y115" s="13">
        <v>2.9</v>
      </c>
      <c r="Z115" s="13">
        <v>0.76800000000000002</v>
      </c>
      <c r="AA115" s="13">
        <v>99</v>
      </c>
      <c r="AB115" s="13">
        <v>1.37</v>
      </c>
      <c r="AC115" s="13" t="s">
        <v>110</v>
      </c>
      <c r="AD115" s="13">
        <v>89.5</v>
      </c>
    </row>
    <row r="116" spans="1:30">
      <c r="A116" s="10">
        <v>41040</v>
      </c>
      <c r="B116" s="13">
        <v>2304.61</v>
      </c>
      <c r="C116" s="13">
        <v>0.86399999999999999</v>
      </c>
      <c r="D116" s="13">
        <v>2.1520000000000001</v>
      </c>
      <c r="E116" s="13">
        <v>59.5</v>
      </c>
      <c r="F116" s="13">
        <v>8.9600000000000009</v>
      </c>
      <c r="G116" s="13" t="s">
        <v>110</v>
      </c>
      <c r="H116" s="13">
        <v>1.538</v>
      </c>
      <c r="I116" s="13">
        <v>0.628</v>
      </c>
      <c r="J116" s="13">
        <v>5.1370000000000005</v>
      </c>
      <c r="K116" s="13" t="s">
        <v>110</v>
      </c>
      <c r="L116" s="13">
        <v>2.2000000000000002</v>
      </c>
      <c r="M116" s="13">
        <v>0.75</v>
      </c>
      <c r="N116" s="13">
        <v>8.4</v>
      </c>
      <c r="O116" s="13">
        <v>3</v>
      </c>
      <c r="P116" s="13">
        <v>3.75</v>
      </c>
      <c r="Q116" s="13" t="s">
        <v>110</v>
      </c>
      <c r="R116" s="13">
        <v>0.56999999999999995</v>
      </c>
      <c r="S116" s="13">
        <v>20.25</v>
      </c>
      <c r="T116" s="13">
        <v>1.34</v>
      </c>
      <c r="U116" s="13">
        <v>6.1390000000000002</v>
      </c>
      <c r="V116" s="13" t="s">
        <v>110</v>
      </c>
      <c r="W116" s="13">
        <v>15.6</v>
      </c>
      <c r="X116" s="13">
        <v>0.56000000000000005</v>
      </c>
      <c r="Y116" s="13">
        <v>2.9</v>
      </c>
      <c r="Z116" s="13">
        <v>0.73799999999999999</v>
      </c>
      <c r="AA116" s="13">
        <v>100.6</v>
      </c>
      <c r="AB116" s="13">
        <v>1.35</v>
      </c>
      <c r="AC116" s="13" t="s">
        <v>110</v>
      </c>
      <c r="AD116" s="13">
        <v>89.3</v>
      </c>
    </row>
    <row r="117" spans="1:30">
      <c r="A117" s="10">
        <v>41043</v>
      </c>
      <c r="B117" s="13">
        <v>2234.38</v>
      </c>
      <c r="C117" s="13">
        <v>0.85099999999999998</v>
      </c>
      <c r="D117" s="13">
        <v>2.1339999999999999</v>
      </c>
      <c r="E117" s="13">
        <v>57.85</v>
      </c>
      <c r="F117" s="13">
        <v>8.5500000000000007</v>
      </c>
      <c r="G117" s="13" t="s">
        <v>110</v>
      </c>
      <c r="H117" s="13">
        <v>1.425</v>
      </c>
      <c r="I117" s="13">
        <v>0.61199999999999999</v>
      </c>
      <c r="J117" s="13">
        <v>5.1370000000000005</v>
      </c>
      <c r="K117" s="13" t="s">
        <v>110</v>
      </c>
      <c r="L117" s="13">
        <v>2.2000000000000002</v>
      </c>
      <c r="M117" s="13">
        <v>0.71</v>
      </c>
      <c r="N117" s="13">
        <v>8.1999999999999993</v>
      </c>
      <c r="O117" s="13">
        <v>2.92</v>
      </c>
      <c r="P117" s="13">
        <v>3.67</v>
      </c>
      <c r="Q117" s="13" t="s">
        <v>110</v>
      </c>
      <c r="R117" s="13">
        <v>0.52</v>
      </c>
      <c r="S117" s="13">
        <v>19.667000000000002</v>
      </c>
      <c r="T117" s="13">
        <v>1.27</v>
      </c>
      <c r="U117" s="13">
        <v>6.1390000000000002</v>
      </c>
      <c r="V117" s="13" t="s">
        <v>110</v>
      </c>
      <c r="W117" s="13">
        <v>14.95</v>
      </c>
      <c r="X117" s="13">
        <v>0.54</v>
      </c>
      <c r="Y117" s="13">
        <v>2.9</v>
      </c>
      <c r="Z117" s="13">
        <v>0.7</v>
      </c>
      <c r="AA117" s="13">
        <v>99.75</v>
      </c>
      <c r="AB117" s="13">
        <v>1.32</v>
      </c>
      <c r="AC117" s="13" t="s">
        <v>110</v>
      </c>
      <c r="AD117" s="13">
        <v>82.95</v>
      </c>
    </row>
    <row r="118" spans="1:30">
      <c r="A118" s="10">
        <v>41044</v>
      </c>
      <c r="B118" s="13">
        <v>2214.0500000000002</v>
      </c>
      <c r="C118" s="13">
        <v>0.84199999999999997</v>
      </c>
      <c r="D118" s="13">
        <v>2.1429999999999998</v>
      </c>
      <c r="E118" s="13">
        <v>56.5</v>
      </c>
      <c r="F118" s="13">
        <v>8.42</v>
      </c>
      <c r="G118" s="13" t="s">
        <v>110</v>
      </c>
      <c r="H118" s="13">
        <v>1.4</v>
      </c>
      <c r="I118" s="13">
        <v>0.58699999999999997</v>
      </c>
      <c r="J118" s="13">
        <v>4.6619999999999999</v>
      </c>
      <c r="K118" s="13" t="s">
        <v>110</v>
      </c>
      <c r="L118" s="13">
        <v>2.2000000000000002</v>
      </c>
      <c r="M118" s="13">
        <v>0.69</v>
      </c>
      <c r="N118" s="13">
        <v>8.2200000000000006</v>
      </c>
      <c r="O118" s="13">
        <v>2.91</v>
      </c>
      <c r="P118" s="13">
        <v>3.65</v>
      </c>
      <c r="Q118" s="13" t="s">
        <v>110</v>
      </c>
      <c r="R118" s="13">
        <v>0.5</v>
      </c>
      <c r="S118" s="13">
        <v>19</v>
      </c>
      <c r="T118" s="13">
        <v>1.24</v>
      </c>
      <c r="U118" s="13">
        <v>6.1390000000000002</v>
      </c>
      <c r="V118" s="13" t="s">
        <v>110</v>
      </c>
      <c r="W118" s="13">
        <v>14.75</v>
      </c>
      <c r="X118" s="13">
        <v>0.54</v>
      </c>
      <c r="Y118" s="13">
        <v>2.96</v>
      </c>
      <c r="Z118" s="13">
        <v>0.65300000000000002</v>
      </c>
      <c r="AA118" s="13">
        <v>99.9</v>
      </c>
      <c r="AB118" s="13">
        <v>1.3</v>
      </c>
      <c r="AC118" s="13" t="s">
        <v>110</v>
      </c>
      <c r="AD118" s="13">
        <v>82.5</v>
      </c>
    </row>
    <row r="119" spans="1:30">
      <c r="A119" s="10">
        <v>41045</v>
      </c>
      <c r="B119" s="13">
        <v>2160.44</v>
      </c>
      <c r="C119" s="13">
        <v>0.83199999999999996</v>
      </c>
      <c r="D119" s="13">
        <v>2.0449999999999999</v>
      </c>
      <c r="E119" s="13">
        <v>58.15</v>
      </c>
      <c r="F119" s="13">
        <v>8.1199999999999992</v>
      </c>
      <c r="G119" s="13" t="s">
        <v>110</v>
      </c>
      <c r="H119" s="13">
        <v>1.3940000000000001</v>
      </c>
      <c r="I119" s="13">
        <v>0.56100000000000005</v>
      </c>
      <c r="J119" s="13">
        <v>4.5659999999999998</v>
      </c>
      <c r="K119" s="13" t="s">
        <v>110</v>
      </c>
      <c r="L119" s="13">
        <v>2.2000000000000002</v>
      </c>
      <c r="M119" s="13">
        <v>0.67500000000000004</v>
      </c>
      <c r="N119" s="13">
        <v>8.15</v>
      </c>
      <c r="O119" s="13">
        <v>2.81</v>
      </c>
      <c r="P119" s="13">
        <v>3.6</v>
      </c>
      <c r="Q119" s="13" t="s">
        <v>110</v>
      </c>
      <c r="R119" s="13">
        <v>0.5</v>
      </c>
      <c r="S119" s="13">
        <v>18.75</v>
      </c>
      <c r="T119" s="13">
        <v>1.1400000000000001</v>
      </c>
      <c r="U119" s="13">
        <v>6.1390000000000002</v>
      </c>
      <c r="V119" s="13" t="s">
        <v>110</v>
      </c>
      <c r="W119" s="13">
        <v>14.35</v>
      </c>
      <c r="X119" s="13">
        <v>0.54</v>
      </c>
      <c r="Y119" s="13">
        <v>2.85</v>
      </c>
      <c r="Z119" s="13">
        <v>0.65300000000000002</v>
      </c>
      <c r="AA119" s="13">
        <v>99.8</v>
      </c>
      <c r="AB119" s="13">
        <v>1.31</v>
      </c>
      <c r="AC119" s="13" t="s">
        <v>110</v>
      </c>
      <c r="AD119" s="13">
        <v>76.599999999999994</v>
      </c>
    </row>
    <row r="120" spans="1:30">
      <c r="A120" s="10">
        <v>41046</v>
      </c>
      <c r="B120" s="13">
        <v>2121.52</v>
      </c>
      <c r="C120" s="13">
        <v>0.83199999999999996</v>
      </c>
      <c r="D120" s="13">
        <v>2.0270000000000001</v>
      </c>
      <c r="E120" s="13">
        <v>56.5</v>
      </c>
      <c r="F120" s="13">
        <v>8</v>
      </c>
      <c r="G120" s="13" t="s">
        <v>110</v>
      </c>
      <c r="H120" s="13">
        <v>1.3380000000000001</v>
      </c>
      <c r="I120" s="13">
        <v>0.52300000000000002</v>
      </c>
      <c r="J120" s="13">
        <v>4.4240000000000004</v>
      </c>
      <c r="K120" s="13" t="s">
        <v>110</v>
      </c>
      <c r="L120" s="13">
        <v>2.2000000000000002</v>
      </c>
      <c r="M120" s="13">
        <v>0.65</v>
      </c>
      <c r="N120" s="13">
        <v>7.75</v>
      </c>
      <c r="O120" s="13">
        <v>2.77</v>
      </c>
      <c r="P120" s="13">
        <v>3.6</v>
      </c>
      <c r="Q120" s="13" t="s">
        <v>110</v>
      </c>
      <c r="R120" s="13">
        <v>0.5</v>
      </c>
      <c r="S120" s="13">
        <v>17.5</v>
      </c>
      <c r="T120" s="13">
        <v>1.1000000000000001</v>
      </c>
      <c r="U120" s="13">
        <v>6.1390000000000002</v>
      </c>
      <c r="V120" s="13" t="s">
        <v>110</v>
      </c>
      <c r="W120" s="13">
        <v>14.4</v>
      </c>
      <c r="X120" s="13">
        <v>0.52</v>
      </c>
      <c r="Y120" s="13">
        <v>2.7</v>
      </c>
      <c r="Z120" s="13">
        <v>0.629</v>
      </c>
      <c r="AA120" s="13">
        <v>98</v>
      </c>
      <c r="AB120" s="13">
        <v>1.27</v>
      </c>
      <c r="AC120" s="13" t="s">
        <v>110</v>
      </c>
      <c r="AD120" s="13">
        <v>75.5</v>
      </c>
    </row>
    <row r="121" spans="1:30">
      <c r="A121" s="10">
        <v>41047</v>
      </c>
      <c r="B121" s="13">
        <v>2134.85</v>
      </c>
      <c r="C121" s="13">
        <v>0.83199999999999996</v>
      </c>
      <c r="D121" s="13">
        <v>2.0270000000000001</v>
      </c>
      <c r="E121" s="13">
        <v>57.8</v>
      </c>
      <c r="F121" s="13">
        <v>8.15</v>
      </c>
      <c r="G121" s="13" t="s">
        <v>110</v>
      </c>
      <c r="H121" s="13">
        <v>1.425</v>
      </c>
      <c r="I121" s="13">
        <v>0.55500000000000005</v>
      </c>
      <c r="J121" s="13">
        <v>4.3760000000000003</v>
      </c>
      <c r="K121" s="13" t="s">
        <v>110</v>
      </c>
      <c r="L121" s="13">
        <v>2.2000000000000002</v>
      </c>
      <c r="M121" s="13">
        <v>0.66600000000000004</v>
      </c>
      <c r="N121" s="13">
        <v>7.55</v>
      </c>
      <c r="O121" s="13">
        <v>2.76</v>
      </c>
      <c r="P121" s="13">
        <v>3.4</v>
      </c>
      <c r="Q121" s="13" t="s">
        <v>110</v>
      </c>
      <c r="R121" s="13">
        <v>0.5</v>
      </c>
      <c r="S121" s="13">
        <v>18.167000000000002</v>
      </c>
      <c r="T121" s="13">
        <v>1.1000000000000001</v>
      </c>
      <c r="U121" s="13">
        <v>6.1390000000000002</v>
      </c>
      <c r="V121" s="13" t="s">
        <v>110</v>
      </c>
      <c r="W121" s="13">
        <v>14.5</v>
      </c>
      <c r="X121" s="13">
        <v>0.53500000000000003</v>
      </c>
      <c r="Y121" s="13">
        <v>2.75</v>
      </c>
      <c r="Z121" s="13">
        <v>0.65</v>
      </c>
      <c r="AA121" s="13">
        <v>98</v>
      </c>
      <c r="AB121" s="13">
        <v>1.33</v>
      </c>
      <c r="AC121" s="13" t="s">
        <v>110</v>
      </c>
      <c r="AD121" s="13">
        <v>73.5</v>
      </c>
    </row>
    <row r="122" spans="1:30">
      <c r="A122" s="10">
        <v>41050</v>
      </c>
      <c r="B122" s="13">
        <v>2193.71</v>
      </c>
      <c r="C122" s="13">
        <v>0.83199999999999996</v>
      </c>
      <c r="D122" s="13">
        <v>2.0710000000000002</v>
      </c>
      <c r="E122" s="13">
        <v>61.5</v>
      </c>
      <c r="F122" s="13">
        <v>8.32</v>
      </c>
      <c r="G122" s="13" t="s">
        <v>110</v>
      </c>
      <c r="H122" s="13">
        <v>1.4</v>
      </c>
      <c r="I122" s="13">
        <v>0.56399999999999995</v>
      </c>
      <c r="J122" s="13">
        <v>4.3760000000000003</v>
      </c>
      <c r="K122" s="13" t="s">
        <v>110</v>
      </c>
      <c r="L122" s="13">
        <v>2.2000000000000002</v>
      </c>
      <c r="M122" s="13">
        <v>0.64500000000000002</v>
      </c>
      <c r="N122" s="13">
        <v>7.7</v>
      </c>
      <c r="O122" s="13">
        <v>2.87</v>
      </c>
      <c r="P122" s="13">
        <v>3.43</v>
      </c>
      <c r="Q122" s="13" t="s">
        <v>110</v>
      </c>
      <c r="R122" s="13">
        <v>0.5</v>
      </c>
      <c r="S122" s="13">
        <v>17</v>
      </c>
      <c r="T122" s="13">
        <v>1.1299999999999999</v>
      </c>
      <c r="U122" s="13">
        <v>6.1390000000000002</v>
      </c>
      <c r="V122" s="13" t="s">
        <v>110</v>
      </c>
      <c r="W122" s="13">
        <v>14.75</v>
      </c>
      <c r="X122" s="13">
        <v>0.53500000000000003</v>
      </c>
      <c r="Y122" s="13">
        <v>2.75</v>
      </c>
      <c r="Z122" s="13">
        <v>0.65500000000000003</v>
      </c>
      <c r="AA122" s="13">
        <v>100</v>
      </c>
      <c r="AB122" s="13">
        <v>1.3599999999999999</v>
      </c>
      <c r="AC122" s="13" t="s">
        <v>110</v>
      </c>
      <c r="AD122" s="13">
        <v>74.25</v>
      </c>
    </row>
    <row r="123" spans="1:30">
      <c r="A123" s="10">
        <v>41051</v>
      </c>
      <c r="B123" s="13">
        <v>2239.2399999999998</v>
      </c>
      <c r="C123" s="13">
        <v>0.83199999999999996</v>
      </c>
      <c r="D123" s="13">
        <v>2.1429999999999998</v>
      </c>
      <c r="E123" s="13">
        <v>59.9</v>
      </c>
      <c r="F123" s="13">
        <v>8.3000000000000007</v>
      </c>
      <c r="G123" s="13" t="s">
        <v>110</v>
      </c>
      <c r="H123" s="13">
        <v>1.4060000000000001</v>
      </c>
      <c r="I123" s="13">
        <v>0.56699999999999995</v>
      </c>
      <c r="J123" s="13">
        <v>4.4240000000000004</v>
      </c>
      <c r="K123" s="13" t="s">
        <v>110</v>
      </c>
      <c r="L123" s="13">
        <v>2.2000000000000002</v>
      </c>
      <c r="M123" s="13">
        <v>0.69499999999999995</v>
      </c>
      <c r="N123" s="13">
        <v>7.85</v>
      </c>
      <c r="O123" s="13">
        <v>2.94</v>
      </c>
      <c r="P123" s="13">
        <v>3.5</v>
      </c>
      <c r="Q123" s="13" t="s">
        <v>110</v>
      </c>
      <c r="R123" s="13">
        <v>0.5</v>
      </c>
      <c r="S123" s="13">
        <v>17.667000000000002</v>
      </c>
      <c r="T123" s="13">
        <v>1.17</v>
      </c>
      <c r="U123" s="13">
        <v>6.1390000000000002</v>
      </c>
      <c r="V123" s="13" t="s">
        <v>110</v>
      </c>
      <c r="W123" s="13">
        <v>14.9</v>
      </c>
      <c r="X123" s="13">
        <v>0.54</v>
      </c>
      <c r="Y123" s="13">
        <v>2.96</v>
      </c>
      <c r="Z123" s="13">
        <v>0.67</v>
      </c>
      <c r="AA123" s="13">
        <v>103.2</v>
      </c>
      <c r="AB123" s="13">
        <v>1.42</v>
      </c>
      <c r="AC123" s="13" t="s">
        <v>110</v>
      </c>
      <c r="AD123" s="13">
        <v>75.5</v>
      </c>
    </row>
    <row r="124" spans="1:30">
      <c r="A124" s="10">
        <v>41052</v>
      </c>
      <c r="B124" s="13">
        <v>2288.6</v>
      </c>
      <c r="C124" s="13">
        <v>0.89600000000000002</v>
      </c>
      <c r="D124" s="13">
        <v>2.2949999999999999</v>
      </c>
      <c r="E124" s="13">
        <v>59.9</v>
      </c>
      <c r="F124" s="13">
        <v>8.49</v>
      </c>
      <c r="G124" s="13" t="s">
        <v>110</v>
      </c>
      <c r="H124" s="13">
        <v>1.5129999999999999</v>
      </c>
      <c r="I124" s="13">
        <v>0.56000000000000005</v>
      </c>
      <c r="J124" s="13">
        <v>4.5949999999999998</v>
      </c>
      <c r="K124" s="13" t="s">
        <v>110</v>
      </c>
      <c r="L124" s="13">
        <v>2.2000000000000002</v>
      </c>
      <c r="M124" s="13">
        <v>0.745</v>
      </c>
      <c r="N124" s="13">
        <v>8.1</v>
      </c>
      <c r="O124" s="13">
        <v>3.04</v>
      </c>
      <c r="P124" s="13">
        <v>3.45</v>
      </c>
      <c r="Q124" s="13" t="s">
        <v>110</v>
      </c>
      <c r="R124" s="13">
        <v>0.5</v>
      </c>
      <c r="S124" s="13">
        <v>17.667000000000002</v>
      </c>
      <c r="T124" s="13">
        <v>1.18</v>
      </c>
      <c r="U124" s="13">
        <v>6.1390000000000002</v>
      </c>
      <c r="V124" s="13" t="s">
        <v>110</v>
      </c>
      <c r="W124" s="13">
        <v>15.15</v>
      </c>
      <c r="X124" s="13">
        <v>0.55900000000000005</v>
      </c>
      <c r="Y124" s="13">
        <v>2.99</v>
      </c>
      <c r="Z124" s="13">
        <v>0.72799999999999998</v>
      </c>
      <c r="AA124" s="13">
        <v>103</v>
      </c>
      <c r="AB124" s="13">
        <v>1.51</v>
      </c>
      <c r="AC124" s="13" t="s">
        <v>110</v>
      </c>
      <c r="AD124" s="13">
        <v>75.5</v>
      </c>
    </row>
    <row r="125" spans="1:30">
      <c r="A125" s="10">
        <v>41053</v>
      </c>
      <c r="B125" s="13">
        <v>2340.2600000000002</v>
      </c>
      <c r="C125" s="13">
        <v>0.89</v>
      </c>
      <c r="D125" s="13">
        <v>2.4380000000000002</v>
      </c>
      <c r="E125" s="13">
        <v>61</v>
      </c>
      <c r="F125" s="13">
        <v>8.6199999999999992</v>
      </c>
      <c r="G125" s="13" t="s">
        <v>110</v>
      </c>
      <c r="H125" s="13">
        <v>1.556</v>
      </c>
      <c r="I125" s="13">
        <v>0.55800000000000005</v>
      </c>
      <c r="J125" s="13">
        <v>4.4329999999999998</v>
      </c>
      <c r="K125" s="13" t="s">
        <v>110</v>
      </c>
      <c r="L125" s="13">
        <v>2.2000000000000002</v>
      </c>
      <c r="M125" s="13">
        <v>0.76</v>
      </c>
      <c r="N125" s="13">
        <v>8.35</v>
      </c>
      <c r="O125" s="13">
        <v>3.11</v>
      </c>
      <c r="P125" s="13">
        <v>3.35</v>
      </c>
      <c r="Q125" s="13" t="s">
        <v>110</v>
      </c>
      <c r="R125" s="13">
        <v>0.54</v>
      </c>
      <c r="S125" s="13">
        <v>18.667000000000002</v>
      </c>
      <c r="T125" s="13">
        <v>1.1599999999999999</v>
      </c>
      <c r="U125" s="13">
        <v>6.1390000000000002</v>
      </c>
      <c r="V125" s="13" t="s">
        <v>110</v>
      </c>
      <c r="W125" s="13">
        <v>15.65</v>
      </c>
      <c r="X125" s="13">
        <v>0.56999999999999995</v>
      </c>
      <c r="Y125" s="13">
        <v>2.95</v>
      </c>
      <c r="Z125" s="13">
        <v>0.745</v>
      </c>
      <c r="AA125" s="13">
        <v>101.6</v>
      </c>
      <c r="AB125" s="13">
        <v>1.65</v>
      </c>
      <c r="AC125" s="13" t="s">
        <v>110</v>
      </c>
      <c r="AD125" s="13">
        <v>83</v>
      </c>
    </row>
    <row r="126" spans="1:30">
      <c r="A126" s="10">
        <v>41054</v>
      </c>
      <c r="B126" s="13">
        <v>2340.2600000000002</v>
      </c>
      <c r="C126" s="13">
        <v>0.89</v>
      </c>
      <c r="D126" s="13">
        <v>2.4380000000000002</v>
      </c>
      <c r="E126" s="13">
        <v>61</v>
      </c>
      <c r="F126" s="13">
        <v>8.6199999999999992</v>
      </c>
      <c r="G126" s="13" t="s">
        <v>110</v>
      </c>
      <c r="H126" s="13">
        <v>1.556</v>
      </c>
      <c r="I126" s="13">
        <v>0.55800000000000005</v>
      </c>
      <c r="J126" s="13">
        <v>4.4329999999999998</v>
      </c>
      <c r="K126" s="13" t="s">
        <v>110</v>
      </c>
      <c r="L126" s="13">
        <v>2.2000000000000002</v>
      </c>
      <c r="M126" s="13">
        <v>0.76</v>
      </c>
      <c r="N126" s="13">
        <v>8.35</v>
      </c>
      <c r="O126" s="13">
        <v>3.11</v>
      </c>
      <c r="P126" s="13">
        <v>3.35</v>
      </c>
      <c r="Q126" s="13" t="s">
        <v>110</v>
      </c>
      <c r="R126" s="13">
        <v>0.54</v>
      </c>
      <c r="S126" s="13">
        <v>18.667000000000002</v>
      </c>
      <c r="T126" s="13">
        <v>1.1599999999999999</v>
      </c>
      <c r="U126" s="13">
        <v>6.1390000000000002</v>
      </c>
      <c r="V126" s="13" t="s">
        <v>110</v>
      </c>
      <c r="W126" s="13">
        <v>15.65</v>
      </c>
      <c r="X126" s="13">
        <v>0.56999999999999995</v>
      </c>
      <c r="Y126" s="13">
        <v>2.95</v>
      </c>
      <c r="Z126" s="13">
        <v>0.745</v>
      </c>
      <c r="AA126" s="13">
        <v>101.6</v>
      </c>
      <c r="AB126" s="13">
        <v>1.65</v>
      </c>
      <c r="AC126" s="13" t="s">
        <v>110</v>
      </c>
      <c r="AD126" s="13">
        <v>83</v>
      </c>
    </row>
    <row r="127" spans="1:30">
      <c r="A127" s="10">
        <v>41057</v>
      </c>
      <c r="B127" s="13">
        <v>2354.31</v>
      </c>
      <c r="C127" s="13">
        <v>0.89</v>
      </c>
      <c r="D127" s="13">
        <v>2.4550000000000001</v>
      </c>
      <c r="E127" s="13">
        <v>62.4</v>
      </c>
      <c r="F127" s="13">
        <v>8.6</v>
      </c>
      <c r="G127" s="13" t="s">
        <v>110</v>
      </c>
      <c r="H127" s="13">
        <v>1.5629999999999999</v>
      </c>
      <c r="I127" s="13">
        <v>0.56000000000000005</v>
      </c>
      <c r="J127" s="13">
        <v>4.49</v>
      </c>
      <c r="K127" s="13" t="s">
        <v>110</v>
      </c>
      <c r="L127" s="13">
        <v>2.2000000000000002</v>
      </c>
      <c r="M127" s="13">
        <v>0.745</v>
      </c>
      <c r="N127" s="13">
        <v>8.4600000000000009</v>
      </c>
      <c r="O127" s="13">
        <v>3.16</v>
      </c>
      <c r="P127" s="13">
        <v>3.35</v>
      </c>
      <c r="Q127" s="13" t="s">
        <v>110</v>
      </c>
      <c r="R127" s="13">
        <v>0.57499999999999996</v>
      </c>
      <c r="S127" s="13">
        <v>19.067</v>
      </c>
      <c r="T127" s="13">
        <v>1.17</v>
      </c>
      <c r="U127" s="13">
        <v>6.1390000000000002</v>
      </c>
      <c r="V127" s="13" t="s">
        <v>110</v>
      </c>
      <c r="W127" s="13">
        <v>15.6</v>
      </c>
      <c r="X127" s="13">
        <v>0.56999999999999995</v>
      </c>
      <c r="Y127" s="13">
        <v>2.95</v>
      </c>
      <c r="Z127" s="13">
        <v>0.74</v>
      </c>
      <c r="AA127" s="13">
        <v>101.4</v>
      </c>
      <c r="AB127" s="13">
        <v>1.65</v>
      </c>
      <c r="AC127" s="13" t="s">
        <v>110</v>
      </c>
      <c r="AD127" s="13">
        <v>83.6</v>
      </c>
    </row>
    <row r="128" spans="1:30">
      <c r="A128" s="10">
        <v>41058</v>
      </c>
      <c r="B128" s="13">
        <v>2314.2399999999998</v>
      </c>
      <c r="C128" s="13">
        <v>0.874</v>
      </c>
      <c r="D128" s="13">
        <v>2.3839999999999999</v>
      </c>
      <c r="E128" s="13">
        <v>61.25</v>
      </c>
      <c r="F128" s="13">
        <v>8.1999999999999993</v>
      </c>
      <c r="G128" s="13" t="s">
        <v>110</v>
      </c>
      <c r="H128" s="13">
        <v>1.55</v>
      </c>
      <c r="I128" s="13">
        <v>0.54100000000000004</v>
      </c>
      <c r="J128" s="13">
        <v>4.5659999999999998</v>
      </c>
      <c r="K128" s="13" t="s">
        <v>110</v>
      </c>
      <c r="L128" s="13">
        <v>2.2000000000000002</v>
      </c>
      <c r="M128" s="13">
        <v>0.76700000000000002</v>
      </c>
      <c r="N128" s="13">
        <v>8.19</v>
      </c>
      <c r="O128" s="13">
        <v>3.02</v>
      </c>
      <c r="P128" s="13">
        <v>3.3</v>
      </c>
      <c r="Q128" s="13" t="s">
        <v>110</v>
      </c>
      <c r="R128" s="13">
        <v>0.58499999999999996</v>
      </c>
      <c r="S128" s="13">
        <v>18.600000000000001</v>
      </c>
      <c r="T128" s="13">
        <v>1.1200000000000001</v>
      </c>
      <c r="U128" s="13">
        <v>6.1390000000000002</v>
      </c>
      <c r="V128" s="13" t="s">
        <v>110</v>
      </c>
      <c r="W128" s="13">
        <v>15.2</v>
      </c>
      <c r="X128" s="13">
        <v>0.57999999999999996</v>
      </c>
      <c r="Y128" s="13">
        <v>2.85</v>
      </c>
      <c r="Z128" s="13">
        <v>0.75</v>
      </c>
      <c r="AA128" s="13">
        <v>105.3</v>
      </c>
      <c r="AB128" s="13">
        <v>1.5899999999999999</v>
      </c>
      <c r="AC128" s="13" t="s">
        <v>110</v>
      </c>
      <c r="AD128" s="13">
        <v>87.4</v>
      </c>
    </row>
    <row r="129" spans="1:30">
      <c r="A129" s="10">
        <v>41059</v>
      </c>
      <c r="B129" s="13">
        <v>2264.92</v>
      </c>
      <c r="C129" s="13">
        <v>0.874</v>
      </c>
      <c r="D129" s="13">
        <v>2.33</v>
      </c>
      <c r="E129" s="13">
        <v>59.1</v>
      </c>
      <c r="F129" s="13">
        <v>8.15</v>
      </c>
      <c r="G129" s="13" t="s">
        <v>110</v>
      </c>
      <c r="H129" s="13">
        <v>1.5249999999999999</v>
      </c>
      <c r="I129" s="13">
        <v>0.54200000000000004</v>
      </c>
      <c r="J129" s="13">
        <v>4.4710000000000001</v>
      </c>
      <c r="K129" s="13" t="s">
        <v>110</v>
      </c>
      <c r="L129" s="13">
        <v>2.2000000000000002</v>
      </c>
      <c r="M129" s="13">
        <v>0.74399999999999999</v>
      </c>
      <c r="N129" s="13">
        <v>8</v>
      </c>
      <c r="O129" s="13">
        <v>2.96</v>
      </c>
      <c r="P129" s="13">
        <v>3.3</v>
      </c>
      <c r="Q129" s="13" t="s">
        <v>110</v>
      </c>
      <c r="R129" s="13">
        <v>0.56999999999999995</v>
      </c>
      <c r="S129" s="13">
        <v>18.332999999999998</v>
      </c>
      <c r="T129" s="13">
        <v>1.1499999999999999</v>
      </c>
      <c r="U129" s="13">
        <v>6.1390000000000002</v>
      </c>
      <c r="V129" s="13" t="s">
        <v>110</v>
      </c>
      <c r="W129" s="13">
        <v>14.9</v>
      </c>
      <c r="X129" s="13">
        <v>0.56000000000000005</v>
      </c>
      <c r="Y129" s="13">
        <v>2.76</v>
      </c>
      <c r="Z129" s="13">
        <v>0.73299999999999998</v>
      </c>
      <c r="AA129" s="13">
        <v>101.9</v>
      </c>
      <c r="AB129" s="13">
        <v>1.58</v>
      </c>
      <c r="AC129" s="13" t="s">
        <v>110</v>
      </c>
      <c r="AD129" s="13">
        <v>83</v>
      </c>
    </row>
    <row r="130" spans="1:30">
      <c r="A130" s="10">
        <v>41060</v>
      </c>
      <c r="B130" s="13">
        <v>2256.7399999999998</v>
      </c>
      <c r="C130" s="13">
        <v>0.874</v>
      </c>
      <c r="D130" s="13">
        <v>2.3660000000000001</v>
      </c>
      <c r="E130" s="13">
        <v>61</v>
      </c>
      <c r="F130" s="13">
        <v>8.0500000000000007</v>
      </c>
      <c r="G130" s="13" t="s">
        <v>110</v>
      </c>
      <c r="H130" s="13">
        <v>1.5249999999999999</v>
      </c>
      <c r="I130" s="13">
        <v>0.53700000000000003</v>
      </c>
      <c r="J130" s="13">
        <v>4.4710000000000001</v>
      </c>
      <c r="K130" s="13" t="s">
        <v>110</v>
      </c>
      <c r="L130" s="13">
        <v>2.2000000000000002</v>
      </c>
      <c r="M130" s="13">
        <v>0.75</v>
      </c>
      <c r="N130" s="13">
        <v>7.95</v>
      </c>
      <c r="O130" s="13">
        <v>2.94</v>
      </c>
      <c r="P130" s="13">
        <v>3.3</v>
      </c>
      <c r="Q130" s="13" t="s">
        <v>110</v>
      </c>
      <c r="R130" s="13">
        <v>0.56999999999999995</v>
      </c>
      <c r="S130" s="13">
        <v>18.332999999999998</v>
      </c>
      <c r="T130" s="13">
        <v>1.17</v>
      </c>
      <c r="U130" s="13">
        <v>6.1390000000000002</v>
      </c>
      <c r="V130" s="13" t="s">
        <v>110</v>
      </c>
      <c r="W130" s="13">
        <v>15.25</v>
      </c>
      <c r="X130" s="13">
        <v>0.54500000000000004</v>
      </c>
      <c r="Y130" s="13">
        <v>2.62</v>
      </c>
      <c r="Z130" s="13">
        <v>0.74</v>
      </c>
      <c r="AA130" s="13">
        <v>99</v>
      </c>
      <c r="AB130" s="13">
        <v>1.6</v>
      </c>
      <c r="AC130" s="13" t="s">
        <v>110</v>
      </c>
      <c r="AD130" s="13">
        <v>81</v>
      </c>
    </row>
    <row r="131" spans="1:30">
      <c r="A131" s="10">
        <v>41061</v>
      </c>
      <c r="B131" s="13">
        <v>2215.1799999999998</v>
      </c>
      <c r="C131" s="13">
        <v>0.89</v>
      </c>
      <c r="D131" s="13">
        <v>2.2949999999999999</v>
      </c>
      <c r="E131" s="13">
        <v>60</v>
      </c>
      <c r="F131" s="13">
        <v>7.9</v>
      </c>
      <c r="G131" s="13" t="s">
        <v>110</v>
      </c>
      <c r="H131" s="13">
        <v>1.488</v>
      </c>
      <c r="I131" s="13">
        <v>0.53900000000000003</v>
      </c>
      <c r="J131" s="13">
        <v>4.4329999999999998</v>
      </c>
      <c r="K131" s="13" t="s">
        <v>110</v>
      </c>
      <c r="L131" s="13">
        <v>2.2000000000000002</v>
      </c>
      <c r="M131" s="13">
        <v>0.73</v>
      </c>
      <c r="N131" s="13">
        <v>7.7</v>
      </c>
      <c r="O131" s="13">
        <v>2.89</v>
      </c>
      <c r="P131" s="13">
        <v>3.3</v>
      </c>
      <c r="Q131" s="13" t="s">
        <v>110</v>
      </c>
      <c r="R131" s="13">
        <v>0.56000000000000005</v>
      </c>
      <c r="S131" s="13">
        <v>17.5</v>
      </c>
      <c r="T131" s="13">
        <v>1.1299999999999999</v>
      </c>
      <c r="U131" s="13">
        <v>6.1390000000000002</v>
      </c>
      <c r="V131" s="13" t="s">
        <v>110</v>
      </c>
      <c r="W131" s="13">
        <v>15</v>
      </c>
      <c r="X131" s="13">
        <v>0.54500000000000004</v>
      </c>
      <c r="Y131" s="13">
        <v>2.61</v>
      </c>
      <c r="Z131" s="13">
        <v>0.71</v>
      </c>
      <c r="AA131" s="13">
        <v>96.5</v>
      </c>
      <c r="AB131" s="13">
        <v>1.5899999999999999</v>
      </c>
      <c r="AC131" s="13" t="s">
        <v>110</v>
      </c>
      <c r="AD131" s="13">
        <v>80.5</v>
      </c>
    </row>
    <row r="132" spans="1:30">
      <c r="A132" s="10">
        <v>41064</v>
      </c>
      <c r="B132" s="13">
        <v>2210.41</v>
      </c>
      <c r="C132" s="13">
        <v>0.89</v>
      </c>
      <c r="D132" s="13">
        <v>2.3130000000000002</v>
      </c>
      <c r="E132" s="13">
        <v>60.45</v>
      </c>
      <c r="F132" s="13">
        <v>8</v>
      </c>
      <c r="G132" s="13" t="s">
        <v>110</v>
      </c>
      <c r="H132" s="13">
        <v>1.4630000000000001</v>
      </c>
      <c r="I132" s="13">
        <v>0.54600000000000004</v>
      </c>
      <c r="J132" s="13">
        <v>4.2329999999999997</v>
      </c>
      <c r="K132" s="13" t="s">
        <v>110</v>
      </c>
      <c r="L132" s="13">
        <v>2.2000000000000002</v>
      </c>
      <c r="M132" s="13">
        <v>0.69</v>
      </c>
      <c r="N132" s="13">
        <v>7.55</v>
      </c>
      <c r="O132" s="13">
        <v>2.9</v>
      </c>
      <c r="P132" s="13">
        <v>3.3</v>
      </c>
      <c r="Q132" s="13" t="s">
        <v>110</v>
      </c>
      <c r="R132" s="13">
        <v>0.56000000000000005</v>
      </c>
      <c r="S132" s="13">
        <v>17.632999999999999</v>
      </c>
      <c r="T132" s="13">
        <v>1.1000000000000001</v>
      </c>
      <c r="U132" s="13">
        <v>6.1390000000000002</v>
      </c>
      <c r="V132" s="13" t="s">
        <v>110</v>
      </c>
      <c r="W132" s="13">
        <v>15</v>
      </c>
      <c r="X132" s="13">
        <v>0.49099999999999999</v>
      </c>
      <c r="Y132" s="13">
        <v>2.61</v>
      </c>
      <c r="Z132" s="13">
        <v>0.67</v>
      </c>
      <c r="AA132" s="13">
        <v>96.3</v>
      </c>
      <c r="AB132" s="13">
        <v>1.58</v>
      </c>
      <c r="AC132" s="13" t="s">
        <v>110</v>
      </c>
      <c r="AD132" s="13">
        <v>79.8</v>
      </c>
    </row>
    <row r="133" spans="1:30">
      <c r="A133" s="10">
        <v>41065</v>
      </c>
      <c r="B133" s="13">
        <v>2199.9699999999998</v>
      </c>
      <c r="C133" s="13">
        <v>0.88</v>
      </c>
      <c r="D133" s="13">
        <v>2.3039999999999998</v>
      </c>
      <c r="E133" s="13">
        <v>60.1</v>
      </c>
      <c r="F133" s="13">
        <v>8.16</v>
      </c>
      <c r="G133" s="13" t="s">
        <v>110</v>
      </c>
      <c r="H133" s="13">
        <v>1.4689999999999999</v>
      </c>
      <c r="I133" s="13">
        <v>0.54900000000000004</v>
      </c>
      <c r="J133" s="13">
        <v>4.2329999999999997</v>
      </c>
      <c r="K133" s="13" t="s">
        <v>110</v>
      </c>
      <c r="L133" s="13">
        <v>2.2000000000000002</v>
      </c>
      <c r="M133" s="13">
        <v>0.7</v>
      </c>
      <c r="N133" s="13">
        <v>7.5</v>
      </c>
      <c r="O133" s="13">
        <v>2.87</v>
      </c>
      <c r="P133" s="13">
        <v>3.3</v>
      </c>
      <c r="Q133" s="13" t="s">
        <v>110</v>
      </c>
      <c r="R133" s="13">
        <v>0.52</v>
      </c>
      <c r="S133" s="13">
        <v>17.667000000000002</v>
      </c>
      <c r="T133" s="13">
        <v>1.1100000000000001</v>
      </c>
      <c r="U133" s="13">
        <v>6.1390000000000002</v>
      </c>
      <c r="V133" s="13" t="s">
        <v>110</v>
      </c>
      <c r="W133" s="13">
        <v>15.15</v>
      </c>
      <c r="X133" s="13">
        <v>0.45500000000000002</v>
      </c>
      <c r="Y133" s="13">
        <v>2.5</v>
      </c>
      <c r="Z133" s="13">
        <v>0.68</v>
      </c>
      <c r="AA133" s="13">
        <v>95.05</v>
      </c>
      <c r="AB133" s="13">
        <v>1.5899999999999999</v>
      </c>
      <c r="AC133" s="13" t="s">
        <v>110</v>
      </c>
      <c r="AD133" s="13">
        <v>75.5</v>
      </c>
    </row>
    <row r="134" spans="1:30">
      <c r="A134" s="10">
        <v>41066</v>
      </c>
      <c r="B134" s="13">
        <v>2221.52</v>
      </c>
      <c r="C134" s="13">
        <v>0.88</v>
      </c>
      <c r="D134" s="13">
        <v>2.3660000000000001</v>
      </c>
      <c r="E134" s="13">
        <v>60</v>
      </c>
      <c r="F134" s="13">
        <v>8.23</v>
      </c>
      <c r="G134" s="13" t="s">
        <v>110</v>
      </c>
      <c r="H134" s="13">
        <v>1.4689999999999999</v>
      </c>
      <c r="I134" s="13">
        <v>0.59599999999999997</v>
      </c>
      <c r="J134" s="13">
        <v>4.4139999999999997</v>
      </c>
      <c r="K134" s="13" t="s">
        <v>110</v>
      </c>
      <c r="L134" s="13">
        <v>2.2000000000000002</v>
      </c>
      <c r="M134" s="13">
        <v>0.7</v>
      </c>
      <c r="N134" s="13">
        <v>7.7</v>
      </c>
      <c r="O134" s="13">
        <v>2.88</v>
      </c>
      <c r="P134" s="13">
        <v>3.3</v>
      </c>
      <c r="Q134" s="13" t="s">
        <v>110</v>
      </c>
      <c r="R134" s="13">
        <v>0.51</v>
      </c>
      <c r="S134" s="13">
        <v>17.667000000000002</v>
      </c>
      <c r="T134" s="13">
        <v>1.07</v>
      </c>
      <c r="U134" s="13">
        <v>6.1390000000000002</v>
      </c>
      <c r="V134" s="13" t="s">
        <v>110</v>
      </c>
      <c r="W134" s="13">
        <v>14.95</v>
      </c>
      <c r="X134" s="13">
        <v>0.443</v>
      </c>
      <c r="Y134" s="13">
        <v>2.5</v>
      </c>
      <c r="Z134" s="13">
        <v>0.66900000000000004</v>
      </c>
      <c r="AA134" s="13">
        <v>97.8</v>
      </c>
      <c r="AB134" s="13">
        <v>1.62</v>
      </c>
      <c r="AC134" s="13" t="s">
        <v>110</v>
      </c>
      <c r="AD134" s="13">
        <v>76.099999999999994</v>
      </c>
    </row>
    <row r="135" spans="1:30">
      <c r="A135" s="10">
        <v>41067</v>
      </c>
      <c r="B135" s="13">
        <v>2227.58</v>
      </c>
      <c r="C135" s="13">
        <v>0.88</v>
      </c>
      <c r="D135" s="13">
        <v>2.42</v>
      </c>
      <c r="E135" s="13">
        <v>62.4</v>
      </c>
      <c r="F135" s="13">
        <v>7.95</v>
      </c>
      <c r="G135" s="13" t="s">
        <v>110</v>
      </c>
      <c r="H135" s="13">
        <v>1.431</v>
      </c>
      <c r="I135" s="13">
        <v>0.61499999999999999</v>
      </c>
      <c r="J135" s="13">
        <v>4.4240000000000004</v>
      </c>
      <c r="K135" s="13" t="s">
        <v>110</v>
      </c>
      <c r="L135" s="13">
        <v>2.2000000000000002</v>
      </c>
      <c r="M135" s="13">
        <v>0.7</v>
      </c>
      <c r="N135" s="13">
        <v>7.5</v>
      </c>
      <c r="O135" s="13">
        <v>2.82</v>
      </c>
      <c r="P135" s="13">
        <v>3.3</v>
      </c>
      <c r="Q135" s="13" t="s">
        <v>110</v>
      </c>
      <c r="R135" s="13">
        <v>0.5</v>
      </c>
      <c r="S135" s="13">
        <v>18</v>
      </c>
      <c r="T135" s="13">
        <v>1.08</v>
      </c>
      <c r="U135" s="13">
        <v>6.1390000000000002</v>
      </c>
      <c r="V135" s="13" t="s">
        <v>110</v>
      </c>
      <c r="W135" s="13">
        <v>14.8</v>
      </c>
      <c r="X135" s="13">
        <v>0.44</v>
      </c>
      <c r="Y135" s="13">
        <v>2.5099999999999998</v>
      </c>
      <c r="Z135" s="13">
        <v>0.67</v>
      </c>
      <c r="AA135" s="13">
        <v>102</v>
      </c>
      <c r="AB135" s="13">
        <v>1.65</v>
      </c>
      <c r="AC135" s="13" t="s">
        <v>110</v>
      </c>
      <c r="AD135" s="13">
        <v>76.45</v>
      </c>
    </row>
    <row r="136" spans="1:30">
      <c r="A136" s="10">
        <v>41068</v>
      </c>
      <c r="B136" s="13">
        <v>2198.48</v>
      </c>
      <c r="C136" s="13">
        <v>0.874</v>
      </c>
      <c r="D136" s="13">
        <v>2.3929999999999998</v>
      </c>
      <c r="E136" s="13">
        <v>60.9</v>
      </c>
      <c r="F136" s="13">
        <v>7.82</v>
      </c>
      <c r="G136" s="13" t="s">
        <v>110</v>
      </c>
      <c r="H136" s="13">
        <v>1.4</v>
      </c>
      <c r="I136" s="13">
        <v>0.58499999999999996</v>
      </c>
      <c r="J136" s="13">
        <v>4.4240000000000004</v>
      </c>
      <c r="K136" s="13" t="s">
        <v>110</v>
      </c>
      <c r="L136" s="13">
        <v>2.2000000000000002</v>
      </c>
      <c r="M136" s="13">
        <v>0.69</v>
      </c>
      <c r="N136" s="13">
        <v>7.25</v>
      </c>
      <c r="O136" s="13">
        <v>2.82</v>
      </c>
      <c r="P136" s="13">
        <v>3.25</v>
      </c>
      <c r="Q136" s="13" t="s">
        <v>110</v>
      </c>
      <c r="R136" s="13">
        <v>0.5</v>
      </c>
      <c r="S136" s="13">
        <v>17.600000000000001</v>
      </c>
      <c r="T136" s="13">
        <v>1.06</v>
      </c>
      <c r="U136" s="13">
        <v>5.335</v>
      </c>
      <c r="V136" s="13" t="s">
        <v>110</v>
      </c>
      <c r="W136" s="13">
        <v>14.9</v>
      </c>
      <c r="X136" s="13">
        <v>0.45</v>
      </c>
      <c r="Y136" s="13">
        <v>2.5099999999999998</v>
      </c>
      <c r="Z136" s="13">
        <v>0.67</v>
      </c>
      <c r="AA136" s="13">
        <v>99.55</v>
      </c>
      <c r="AB136" s="13">
        <v>1.6099999999999999</v>
      </c>
      <c r="AC136" s="13" t="s">
        <v>110</v>
      </c>
      <c r="AD136" s="13">
        <v>76</v>
      </c>
    </row>
    <row r="137" spans="1:30">
      <c r="A137" s="10">
        <v>41071</v>
      </c>
      <c r="B137" s="13">
        <v>2179.5300000000002</v>
      </c>
      <c r="C137" s="13">
        <v>0.874</v>
      </c>
      <c r="D137" s="13">
        <v>2.4289999999999998</v>
      </c>
      <c r="E137" s="13">
        <v>60.8</v>
      </c>
      <c r="F137" s="13">
        <v>7.55</v>
      </c>
      <c r="G137" s="13" t="s">
        <v>110</v>
      </c>
      <c r="H137" s="13">
        <v>1.363</v>
      </c>
      <c r="I137" s="13">
        <v>0.56000000000000005</v>
      </c>
      <c r="J137" s="13">
        <v>4.5190000000000001</v>
      </c>
      <c r="K137" s="13" t="s">
        <v>110</v>
      </c>
      <c r="L137" s="13">
        <v>2.2000000000000002</v>
      </c>
      <c r="M137" s="13">
        <v>0.67600000000000005</v>
      </c>
      <c r="N137" s="13">
        <v>7</v>
      </c>
      <c r="O137" s="13">
        <v>2.76</v>
      </c>
      <c r="P137" s="13">
        <v>3.22</v>
      </c>
      <c r="Q137" s="13" t="s">
        <v>110</v>
      </c>
      <c r="R137" s="13">
        <v>0.5</v>
      </c>
      <c r="S137" s="13">
        <v>17</v>
      </c>
      <c r="T137" s="13">
        <v>1.04</v>
      </c>
      <c r="U137" s="13">
        <v>5.4080000000000004</v>
      </c>
      <c r="V137" s="13" t="s">
        <v>110</v>
      </c>
      <c r="W137" s="13">
        <v>14.85</v>
      </c>
      <c r="X137" s="13">
        <v>0.44800000000000001</v>
      </c>
      <c r="Y137" s="13">
        <v>2.52</v>
      </c>
      <c r="Z137" s="13">
        <v>0.65</v>
      </c>
      <c r="AA137" s="13">
        <v>102.05</v>
      </c>
      <c r="AB137" s="13">
        <v>1.6</v>
      </c>
      <c r="AC137" s="13" t="s">
        <v>110</v>
      </c>
      <c r="AD137" s="13">
        <v>74</v>
      </c>
    </row>
    <row r="138" spans="1:30">
      <c r="A138" s="10">
        <v>41072</v>
      </c>
      <c r="B138" s="13">
        <v>2178.2600000000002</v>
      </c>
      <c r="C138" s="13">
        <v>0.84799999999999998</v>
      </c>
      <c r="D138" s="13">
        <v>2.4550000000000001</v>
      </c>
      <c r="E138" s="13">
        <v>60.5</v>
      </c>
      <c r="F138" s="13">
        <v>7.75</v>
      </c>
      <c r="G138" s="13" t="s">
        <v>110</v>
      </c>
      <c r="H138" s="13">
        <v>1.363</v>
      </c>
      <c r="I138" s="13">
        <v>0.55800000000000005</v>
      </c>
      <c r="J138" s="13">
        <v>4.5659999999999998</v>
      </c>
      <c r="K138" s="13" t="s">
        <v>110</v>
      </c>
      <c r="L138" s="13">
        <v>2.2000000000000002</v>
      </c>
      <c r="M138" s="13">
        <v>0.67800000000000005</v>
      </c>
      <c r="N138" s="13">
        <v>7.25</v>
      </c>
      <c r="O138" s="13">
        <v>2.74</v>
      </c>
      <c r="P138" s="13">
        <v>3.15</v>
      </c>
      <c r="Q138" s="13" t="s">
        <v>110</v>
      </c>
      <c r="R138" s="13">
        <v>0.5</v>
      </c>
      <c r="S138" s="13">
        <v>17.533000000000001</v>
      </c>
      <c r="T138" s="13">
        <v>1.03</v>
      </c>
      <c r="U138" s="13">
        <v>5.774</v>
      </c>
      <c r="V138" s="13" t="s">
        <v>110</v>
      </c>
      <c r="W138" s="13">
        <v>14.5</v>
      </c>
      <c r="X138" s="13">
        <v>0.44800000000000001</v>
      </c>
      <c r="Y138" s="13">
        <v>2.4500000000000002</v>
      </c>
      <c r="Z138" s="13">
        <v>0.64</v>
      </c>
      <c r="AA138" s="13">
        <v>104.1</v>
      </c>
      <c r="AB138" s="13">
        <v>1.6099999999999999</v>
      </c>
      <c r="AC138" s="13" t="s">
        <v>110</v>
      </c>
      <c r="AD138" s="13">
        <v>67.900000000000006</v>
      </c>
    </row>
    <row r="139" spans="1:30">
      <c r="A139" s="10">
        <v>41073</v>
      </c>
      <c r="B139" s="13">
        <v>2151.14</v>
      </c>
      <c r="C139" s="13">
        <v>0.84799999999999998</v>
      </c>
      <c r="D139" s="13">
        <v>2.3839999999999999</v>
      </c>
      <c r="E139" s="13">
        <v>60.5</v>
      </c>
      <c r="F139" s="13">
        <v>7.5600000000000005</v>
      </c>
      <c r="G139" s="13" t="s">
        <v>110</v>
      </c>
      <c r="H139" s="13">
        <v>1.3439999999999999</v>
      </c>
      <c r="I139" s="13">
        <v>0.55600000000000005</v>
      </c>
      <c r="J139" s="13">
        <v>4.5280000000000005</v>
      </c>
      <c r="K139" s="13" t="s">
        <v>110</v>
      </c>
      <c r="L139" s="13">
        <v>2.2000000000000002</v>
      </c>
      <c r="M139" s="13">
        <v>0.67100000000000004</v>
      </c>
      <c r="N139" s="13">
        <v>7.25</v>
      </c>
      <c r="O139" s="13">
        <v>2.7199999999999998</v>
      </c>
      <c r="P139" s="13">
        <v>3.4</v>
      </c>
      <c r="Q139" s="13" t="s">
        <v>110</v>
      </c>
      <c r="R139" s="13">
        <v>0.5</v>
      </c>
      <c r="S139" s="13">
        <v>17.266999999999999</v>
      </c>
      <c r="T139" s="13">
        <v>1.03</v>
      </c>
      <c r="U139" s="13">
        <v>5.774</v>
      </c>
      <c r="V139" s="13" t="s">
        <v>110</v>
      </c>
      <c r="W139" s="13">
        <v>14.35</v>
      </c>
      <c r="X139" s="13">
        <v>0.45500000000000002</v>
      </c>
      <c r="Y139" s="13">
        <v>2.21</v>
      </c>
      <c r="Z139" s="13">
        <v>0.65</v>
      </c>
      <c r="AA139" s="13">
        <v>102.6</v>
      </c>
      <c r="AB139" s="13">
        <v>1.5899999999999999</v>
      </c>
      <c r="AC139" s="13" t="s">
        <v>110</v>
      </c>
      <c r="AD139" s="13">
        <v>66.5</v>
      </c>
    </row>
    <row r="140" spans="1:30">
      <c r="A140" s="10">
        <v>41074</v>
      </c>
      <c r="B140" s="13">
        <v>2190.8200000000002</v>
      </c>
      <c r="C140" s="13">
        <v>0.84799999999999998</v>
      </c>
      <c r="D140" s="13">
        <v>2.3479999999999999</v>
      </c>
      <c r="E140" s="13">
        <v>60.3</v>
      </c>
      <c r="F140" s="13">
        <v>7.66</v>
      </c>
      <c r="G140" s="13" t="s">
        <v>110</v>
      </c>
      <c r="H140" s="13">
        <v>1.331</v>
      </c>
      <c r="I140" s="13">
        <v>0.57799999999999996</v>
      </c>
      <c r="J140" s="13">
        <v>4.5190000000000001</v>
      </c>
      <c r="K140" s="13" t="s">
        <v>110</v>
      </c>
      <c r="L140" s="13">
        <v>2.2000000000000002</v>
      </c>
      <c r="M140" s="13">
        <v>0.68100000000000005</v>
      </c>
      <c r="N140" s="13">
        <v>7.2</v>
      </c>
      <c r="O140" s="13">
        <v>2.83</v>
      </c>
      <c r="P140" s="13">
        <v>3.6</v>
      </c>
      <c r="Q140" s="13" t="s">
        <v>110</v>
      </c>
      <c r="R140" s="13">
        <v>0.5</v>
      </c>
      <c r="S140" s="13">
        <v>17.667000000000002</v>
      </c>
      <c r="T140" s="13">
        <v>1.04</v>
      </c>
      <c r="U140" s="13">
        <v>5.8469999999999995</v>
      </c>
      <c r="V140" s="13" t="s">
        <v>110</v>
      </c>
      <c r="W140" s="13">
        <v>14.3</v>
      </c>
      <c r="X140" s="13">
        <v>0.46</v>
      </c>
      <c r="Y140" s="13">
        <v>2.2000000000000002</v>
      </c>
      <c r="Z140" s="13">
        <v>0.65</v>
      </c>
      <c r="AA140" s="13">
        <v>105.3</v>
      </c>
      <c r="AB140" s="13">
        <v>1.58</v>
      </c>
      <c r="AC140" s="13" t="s">
        <v>110</v>
      </c>
      <c r="AD140" s="13">
        <v>68.3</v>
      </c>
    </row>
    <row r="141" spans="1:30">
      <c r="A141" s="10">
        <v>41075</v>
      </c>
      <c r="B141" s="13">
        <v>2273.02</v>
      </c>
      <c r="C141" s="13">
        <v>0.84799999999999998</v>
      </c>
      <c r="D141" s="13">
        <v>2.411</v>
      </c>
      <c r="E141" s="13">
        <v>61.1</v>
      </c>
      <c r="F141" s="13">
        <v>8.1</v>
      </c>
      <c r="G141" s="13" t="s">
        <v>110</v>
      </c>
      <c r="H141" s="13">
        <v>1.331</v>
      </c>
      <c r="I141" s="13">
        <v>0.57799999999999996</v>
      </c>
      <c r="J141" s="13">
        <v>4.4710000000000001</v>
      </c>
      <c r="K141" s="13" t="s">
        <v>110</v>
      </c>
      <c r="L141" s="13">
        <v>2.2000000000000002</v>
      </c>
      <c r="M141" s="13">
        <v>0.71</v>
      </c>
      <c r="N141" s="13">
        <v>7.7</v>
      </c>
      <c r="O141" s="13">
        <v>2.95</v>
      </c>
      <c r="P141" s="13">
        <v>3.63</v>
      </c>
      <c r="Q141" s="13" t="s">
        <v>110</v>
      </c>
      <c r="R141" s="13">
        <v>0.52</v>
      </c>
      <c r="S141" s="13">
        <v>17.733000000000001</v>
      </c>
      <c r="T141" s="13">
        <v>1.0900000000000001</v>
      </c>
      <c r="U141" s="13">
        <v>5.8469999999999995</v>
      </c>
      <c r="V141" s="13" t="s">
        <v>110</v>
      </c>
      <c r="W141" s="13">
        <v>14.5</v>
      </c>
      <c r="X141" s="13">
        <v>0.48</v>
      </c>
      <c r="Y141" s="13">
        <v>2.25</v>
      </c>
      <c r="Z141" s="13">
        <v>0.65600000000000003</v>
      </c>
      <c r="AA141" s="13">
        <v>108.2</v>
      </c>
      <c r="AB141" s="13">
        <v>1.6400000000000001</v>
      </c>
      <c r="AC141" s="13" t="s">
        <v>110</v>
      </c>
      <c r="AD141" s="13">
        <v>74.5</v>
      </c>
    </row>
    <row r="142" spans="1:30">
      <c r="A142" s="10">
        <v>41078</v>
      </c>
      <c r="B142" s="13">
        <v>2269.79</v>
      </c>
      <c r="C142" s="13">
        <v>0.89300000000000002</v>
      </c>
      <c r="D142" s="13">
        <v>2.375</v>
      </c>
      <c r="E142" s="13">
        <v>62.8</v>
      </c>
      <c r="F142" s="13">
        <v>8</v>
      </c>
      <c r="G142" s="13" t="s">
        <v>110</v>
      </c>
      <c r="H142" s="13">
        <v>1.3380000000000001</v>
      </c>
      <c r="I142" s="13">
        <v>0.58299999999999996</v>
      </c>
      <c r="J142" s="13">
        <v>4.7759999999999998</v>
      </c>
      <c r="K142" s="13" t="s">
        <v>110</v>
      </c>
      <c r="L142" s="13">
        <v>2.2000000000000002</v>
      </c>
      <c r="M142" s="13">
        <v>0.7</v>
      </c>
      <c r="N142" s="13">
        <v>7.28</v>
      </c>
      <c r="O142" s="13">
        <v>2.9</v>
      </c>
      <c r="P142" s="13">
        <v>3.8</v>
      </c>
      <c r="Q142" s="13" t="s">
        <v>110</v>
      </c>
      <c r="R142" s="13">
        <v>0.52</v>
      </c>
      <c r="S142" s="13">
        <v>17.417000000000002</v>
      </c>
      <c r="T142" s="13">
        <v>1.1000000000000001</v>
      </c>
      <c r="U142" s="13">
        <v>5.92</v>
      </c>
      <c r="V142" s="13" t="s">
        <v>110</v>
      </c>
      <c r="W142" s="13">
        <v>14.8</v>
      </c>
      <c r="X142" s="13">
        <v>0.48</v>
      </c>
      <c r="Y142" s="13">
        <v>2.25</v>
      </c>
      <c r="Z142" s="13">
        <v>0.65900000000000003</v>
      </c>
      <c r="AA142" s="13">
        <v>108.5</v>
      </c>
      <c r="AB142" s="13">
        <v>1.65</v>
      </c>
      <c r="AC142" s="13" t="s">
        <v>110</v>
      </c>
      <c r="AD142" s="13">
        <v>75.5</v>
      </c>
    </row>
    <row r="143" spans="1:30">
      <c r="A143" s="10">
        <v>41079</v>
      </c>
      <c r="B143" s="13">
        <v>2351.5300000000002</v>
      </c>
      <c r="C143" s="13">
        <v>0.89600000000000002</v>
      </c>
      <c r="D143" s="13">
        <v>2.375</v>
      </c>
      <c r="E143" s="13">
        <v>67.2</v>
      </c>
      <c r="F143" s="13">
        <v>8.23</v>
      </c>
      <c r="G143" s="13" t="s">
        <v>110</v>
      </c>
      <c r="H143" s="13">
        <v>1.3380000000000001</v>
      </c>
      <c r="I143" s="13">
        <v>0.58699999999999997</v>
      </c>
      <c r="J143" s="13">
        <v>4.7569999999999997</v>
      </c>
      <c r="K143" s="13" t="s">
        <v>110</v>
      </c>
      <c r="L143" s="13">
        <v>2.2000000000000002</v>
      </c>
      <c r="M143" s="13">
        <v>0.66</v>
      </c>
      <c r="N143" s="13">
        <v>7.55</v>
      </c>
      <c r="O143" s="13">
        <v>3.03</v>
      </c>
      <c r="P143" s="13">
        <v>3.45</v>
      </c>
      <c r="Q143" s="13" t="s">
        <v>110</v>
      </c>
      <c r="R143" s="13">
        <v>0.56000000000000005</v>
      </c>
      <c r="S143" s="13">
        <v>17.617000000000001</v>
      </c>
      <c r="T143" s="13">
        <v>1.1299999999999999</v>
      </c>
      <c r="U143" s="13">
        <v>5.92</v>
      </c>
      <c r="V143" s="13" t="s">
        <v>110</v>
      </c>
      <c r="W143" s="13">
        <v>15</v>
      </c>
      <c r="X143" s="13">
        <v>0.46</v>
      </c>
      <c r="Y143" s="13">
        <v>2.2200000000000002</v>
      </c>
      <c r="Z143" s="13">
        <v>0.63500000000000001</v>
      </c>
      <c r="AA143" s="13">
        <v>115</v>
      </c>
      <c r="AB143" s="13">
        <v>1.7</v>
      </c>
      <c r="AC143" s="13" t="s">
        <v>110</v>
      </c>
      <c r="AD143" s="13">
        <v>78.5</v>
      </c>
    </row>
    <row r="144" spans="1:30">
      <c r="A144" s="10">
        <v>41080</v>
      </c>
      <c r="B144" s="13">
        <v>2351.5300000000002</v>
      </c>
      <c r="C144" s="13">
        <v>0.89600000000000002</v>
      </c>
      <c r="D144" s="13">
        <v>2.375</v>
      </c>
      <c r="E144" s="13">
        <v>67.2</v>
      </c>
      <c r="F144" s="13">
        <v>8.23</v>
      </c>
      <c r="G144" s="13" t="s">
        <v>110</v>
      </c>
      <c r="H144" s="13">
        <v>1.3380000000000001</v>
      </c>
      <c r="I144" s="13">
        <v>0.58699999999999997</v>
      </c>
      <c r="J144" s="13">
        <v>4.7569999999999997</v>
      </c>
      <c r="K144" s="13" t="s">
        <v>110</v>
      </c>
      <c r="L144" s="13">
        <v>2.2000000000000002</v>
      </c>
      <c r="M144" s="13">
        <v>0.66</v>
      </c>
      <c r="N144" s="13">
        <v>7.55</v>
      </c>
      <c r="O144" s="13">
        <v>3.03</v>
      </c>
      <c r="P144" s="13">
        <v>3.45</v>
      </c>
      <c r="Q144" s="13" t="s">
        <v>110</v>
      </c>
      <c r="R144" s="13">
        <v>0.56000000000000005</v>
      </c>
      <c r="S144" s="13">
        <v>17.617000000000001</v>
      </c>
      <c r="T144" s="13">
        <v>1.1299999999999999</v>
      </c>
      <c r="U144" s="13">
        <v>5.92</v>
      </c>
      <c r="V144" s="13" t="s">
        <v>110</v>
      </c>
      <c r="W144" s="13">
        <v>15</v>
      </c>
      <c r="X144" s="13">
        <v>0.46</v>
      </c>
      <c r="Y144" s="13">
        <v>2.2200000000000002</v>
      </c>
      <c r="Z144" s="13">
        <v>0.63500000000000001</v>
      </c>
      <c r="AA144" s="13">
        <v>115</v>
      </c>
      <c r="AB144" s="13">
        <v>1.7</v>
      </c>
      <c r="AC144" s="13" t="s">
        <v>110</v>
      </c>
      <c r="AD144" s="13">
        <v>78.5</v>
      </c>
    </row>
    <row r="145" spans="1:30">
      <c r="A145" s="10">
        <v>41081</v>
      </c>
      <c r="B145" s="13">
        <v>2311.4299999999998</v>
      </c>
      <c r="C145" s="13">
        <v>0.89600000000000002</v>
      </c>
      <c r="D145" s="13">
        <v>2.411</v>
      </c>
      <c r="E145" s="13">
        <v>66.2</v>
      </c>
      <c r="F145" s="13">
        <v>8.02</v>
      </c>
      <c r="G145" s="13" t="s">
        <v>110</v>
      </c>
      <c r="H145" s="13">
        <v>1.3380000000000001</v>
      </c>
      <c r="I145" s="13">
        <v>0.58299999999999996</v>
      </c>
      <c r="J145" s="13">
        <v>4.6619999999999999</v>
      </c>
      <c r="K145" s="13" t="s">
        <v>110</v>
      </c>
      <c r="L145" s="13">
        <v>2.2000000000000002</v>
      </c>
      <c r="M145" s="13">
        <v>0.63</v>
      </c>
      <c r="N145" s="13">
        <v>7.4</v>
      </c>
      <c r="O145" s="13">
        <v>2.99</v>
      </c>
      <c r="P145" s="13">
        <v>3.45</v>
      </c>
      <c r="Q145" s="13" t="s">
        <v>110</v>
      </c>
      <c r="R145" s="13">
        <v>0.56999999999999995</v>
      </c>
      <c r="S145" s="13">
        <v>17.332999999999998</v>
      </c>
      <c r="T145" s="13">
        <v>1.1000000000000001</v>
      </c>
      <c r="U145" s="13">
        <v>5.92</v>
      </c>
      <c r="V145" s="13" t="s">
        <v>110</v>
      </c>
      <c r="W145" s="13">
        <v>15.1</v>
      </c>
      <c r="X145" s="13">
        <v>0.43</v>
      </c>
      <c r="Y145" s="13">
        <v>2.15</v>
      </c>
      <c r="Z145" s="13">
        <v>0.63</v>
      </c>
      <c r="AA145" s="13">
        <v>111.8</v>
      </c>
      <c r="AB145" s="13">
        <v>1.6800000000000002</v>
      </c>
      <c r="AC145" s="13" t="s">
        <v>110</v>
      </c>
      <c r="AD145" s="13">
        <v>76.8</v>
      </c>
    </row>
    <row r="146" spans="1:30">
      <c r="A146" s="10">
        <v>41082</v>
      </c>
      <c r="B146" s="13">
        <v>2341.4899999999998</v>
      </c>
      <c r="C146" s="13">
        <v>0.89600000000000002</v>
      </c>
      <c r="D146" s="13">
        <v>2.4289999999999998</v>
      </c>
      <c r="E146" s="13">
        <v>65.2</v>
      </c>
      <c r="F146" s="13">
        <v>8.35</v>
      </c>
      <c r="G146" s="13" t="s">
        <v>110</v>
      </c>
      <c r="H146" s="13">
        <v>1.35</v>
      </c>
      <c r="I146" s="13">
        <v>0.58699999999999997</v>
      </c>
      <c r="J146" s="13">
        <v>4.8520000000000003</v>
      </c>
      <c r="K146" s="13" t="s">
        <v>110</v>
      </c>
      <c r="L146" s="13">
        <v>2.2000000000000002</v>
      </c>
      <c r="M146" s="13">
        <v>0.66</v>
      </c>
      <c r="N146" s="13">
        <v>7.6899999999999995</v>
      </c>
      <c r="O146" s="13">
        <v>3.07</v>
      </c>
      <c r="P146" s="13">
        <v>3.48</v>
      </c>
      <c r="Q146" s="13" t="s">
        <v>110</v>
      </c>
      <c r="R146" s="13">
        <v>0.57999999999999996</v>
      </c>
      <c r="S146" s="13">
        <v>17.582999999999998</v>
      </c>
      <c r="T146" s="13">
        <v>1.1000000000000001</v>
      </c>
      <c r="U146" s="13">
        <v>5.92</v>
      </c>
      <c r="V146" s="13" t="s">
        <v>110</v>
      </c>
      <c r="W146" s="13">
        <v>15.7</v>
      </c>
      <c r="X146" s="13">
        <v>0.45</v>
      </c>
      <c r="Y146" s="13">
        <v>2.25</v>
      </c>
      <c r="Z146" s="13">
        <v>0.64</v>
      </c>
      <c r="AA146" s="13">
        <v>109.45</v>
      </c>
      <c r="AB146" s="13">
        <v>1.71</v>
      </c>
      <c r="AC146" s="13" t="s">
        <v>110</v>
      </c>
      <c r="AD146" s="13">
        <v>77.5</v>
      </c>
    </row>
    <row r="147" spans="1:30">
      <c r="A147" s="10">
        <v>41085</v>
      </c>
      <c r="B147" s="13">
        <v>2287.84</v>
      </c>
      <c r="C147" s="13">
        <v>0.89600000000000002</v>
      </c>
      <c r="D147" s="13">
        <v>2.3839999999999999</v>
      </c>
      <c r="E147" s="13">
        <v>59.9</v>
      </c>
      <c r="F147" s="13">
        <v>8.3800000000000008</v>
      </c>
      <c r="G147" s="13" t="s">
        <v>110</v>
      </c>
      <c r="H147" s="13">
        <v>1.325</v>
      </c>
      <c r="I147" s="13">
        <v>0.57599999999999996</v>
      </c>
      <c r="J147" s="13">
        <v>4.8040000000000003</v>
      </c>
      <c r="K147" s="13" t="s">
        <v>110</v>
      </c>
      <c r="L147" s="13">
        <v>2.2000000000000002</v>
      </c>
      <c r="M147" s="13">
        <v>0.66</v>
      </c>
      <c r="N147" s="13">
        <v>7.5</v>
      </c>
      <c r="O147" s="13">
        <v>3.03</v>
      </c>
      <c r="P147" s="13">
        <v>3.48</v>
      </c>
      <c r="Q147" s="13" t="s">
        <v>110</v>
      </c>
      <c r="R147" s="13">
        <v>0.56999999999999995</v>
      </c>
      <c r="S147" s="13">
        <v>17.266999999999999</v>
      </c>
      <c r="T147" s="13">
        <v>1.08</v>
      </c>
      <c r="U147" s="13">
        <v>5.92</v>
      </c>
      <c r="V147" s="13" t="s">
        <v>110</v>
      </c>
      <c r="W147" s="13">
        <v>14.9</v>
      </c>
      <c r="X147" s="13">
        <v>0.45</v>
      </c>
      <c r="Y147" s="13">
        <v>2.2000000000000002</v>
      </c>
      <c r="Z147" s="13">
        <v>0.63</v>
      </c>
      <c r="AA147" s="13">
        <v>107.05</v>
      </c>
      <c r="AB147" s="13">
        <v>1.67</v>
      </c>
      <c r="AC147" s="13" t="s">
        <v>110</v>
      </c>
      <c r="AD147" s="13">
        <v>76.5</v>
      </c>
    </row>
    <row r="148" spans="1:30">
      <c r="A148" s="10">
        <v>41086</v>
      </c>
      <c r="B148" s="13">
        <v>2276.42</v>
      </c>
      <c r="C148" s="13">
        <v>0.83199999999999996</v>
      </c>
      <c r="D148" s="13">
        <v>2.3039999999999998</v>
      </c>
      <c r="E148" s="13">
        <v>59.8</v>
      </c>
      <c r="F148" s="13">
        <v>8.2200000000000006</v>
      </c>
      <c r="G148" s="13" t="s">
        <v>110</v>
      </c>
      <c r="H148" s="13">
        <v>1.3129999999999999</v>
      </c>
      <c r="I148" s="13">
        <v>0.57399999999999995</v>
      </c>
      <c r="J148" s="13">
        <v>4.5469999999999997</v>
      </c>
      <c r="K148" s="13" t="s">
        <v>110</v>
      </c>
      <c r="L148" s="13">
        <v>1.9</v>
      </c>
      <c r="M148" s="13">
        <v>0.68</v>
      </c>
      <c r="N148" s="13">
        <v>7.39</v>
      </c>
      <c r="O148" s="13">
        <v>3</v>
      </c>
      <c r="P148" s="13">
        <v>3.48</v>
      </c>
      <c r="Q148" s="13" t="s">
        <v>110</v>
      </c>
      <c r="R148" s="13">
        <v>0.56999999999999995</v>
      </c>
      <c r="S148" s="13">
        <v>16.667000000000002</v>
      </c>
      <c r="T148" s="13">
        <v>1.08</v>
      </c>
      <c r="U148" s="13">
        <v>5.92</v>
      </c>
      <c r="V148" s="13" t="s">
        <v>110</v>
      </c>
      <c r="W148" s="13">
        <v>14.95</v>
      </c>
      <c r="X148" s="13">
        <v>0.45</v>
      </c>
      <c r="Y148" s="13">
        <v>2.2000000000000002</v>
      </c>
      <c r="Z148" s="13">
        <v>0.65</v>
      </c>
      <c r="AA148" s="13">
        <v>106.8</v>
      </c>
      <c r="AB148" s="13">
        <v>1.65</v>
      </c>
      <c r="AC148" s="13" t="s">
        <v>110</v>
      </c>
      <c r="AD148" s="13">
        <v>77.3</v>
      </c>
    </row>
    <row r="149" spans="1:30">
      <c r="A149" s="10">
        <v>41087</v>
      </c>
      <c r="B149" s="13">
        <v>2279.52</v>
      </c>
      <c r="C149" s="13">
        <v>0.83199999999999996</v>
      </c>
      <c r="D149" s="13">
        <v>2.33</v>
      </c>
      <c r="E149" s="13">
        <v>58.9</v>
      </c>
      <c r="F149" s="13">
        <v>8.1999999999999993</v>
      </c>
      <c r="G149" s="13" t="s">
        <v>110</v>
      </c>
      <c r="H149" s="13">
        <v>1.3</v>
      </c>
      <c r="I149" s="13">
        <v>0.58299999999999996</v>
      </c>
      <c r="J149" s="13">
        <v>4.5659999999999998</v>
      </c>
      <c r="K149" s="13" t="s">
        <v>110</v>
      </c>
      <c r="L149" s="13">
        <v>1.9</v>
      </c>
      <c r="M149" s="13">
        <v>0.69</v>
      </c>
      <c r="N149" s="13">
        <v>7.25</v>
      </c>
      <c r="O149" s="13">
        <v>2.99</v>
      </c>
      <c r="P149" s="13">
        <v>3.48</v>
      </c>
      <c r="Q149" s="13" t="s">
        <v>110</v>
      </c>
      <c r="R149" s="13">
        <v>0.56999999999999995</v>
      </c>
      <c r="S149" s="13">
        <v>16.832999999999998</v>
      </c>
      <c r="T149" s="13">
        <v>1.0900000000000001</v>
      </c>
      <c r="U149" s="13">
        <v>5.6269999999999998</v>
      </c>
      <c r="V149" s="13" t="s">
        <v>110</v>
      </c>
      <c r="W149" s="13">
        <v>14.95</v>
      </c>
      <c r="X149" s="13">
        <v>0.45</v>
      </c>
      <c r="Y149" s="13">
        <v>2.2000000000000002</v>
      </c>
      <c r="Z149" s="13">
        <v>0.64</v>
      </c>
      <c r="AA149" s="13">
        <v>107.7</v>
      </c>
      <c r="AB149" s="13">
        <v>1.67</v>
      </c>
      <c r="AC149" s="13" t="s">
        <v>110</v>
      </c>
      <c r="AD149" s="13">
        <v>77.3</v>
      </c>
    </row>
    <row r="150" spans="1:30">
      <c r="A150" s="10">
        <v>41088</v>
      </c>
      <c r="B150" s="13">
        <v>2268.11</v>
      </c>
      <c r="C150" s="13">
        <v>0.81</v>
      </c>
      <c r="D150" s="13">
        <v>2.3570000000000002</v>
      </c>
      <c r="E150" s="13">
        <v>58.5</v>
      </c>
      <c r="F150" s="13">
        <v>8.15</v>
      </c>
      <c r="G150" s="13" t="s">
        <v>110</v>
      </c>
      <c r="H150" s="13">
        <v>1.2190000000000001</v>
      </c>
      <c r="I150" s="13">
        <v>0.57299999999999995</v>
      </c>
      <c r="J150" s="13">
        <v>4.5</v>
      </c>
      <c r="K150" s="13" t="s">
        <v>110</v>
      </c>
      <c r="L150" s="13">
        <v>1.9</v>
      </c>
      <c r="M150" s="13">
        <v>0.68</v>
      </c>
      <c r="N150" s="13">
        <v>7.2</v>
      </c>
      <c r="O150" s="13">
        <v>2.94</v>
      </c>
      <c r="P150" s="13">
        <v>3.2</v>
      </c>
      <c r="Q150" s="13" t="s">
        <v>110</v>
      </c>
      <c r="R150" s="13">
        <v>0.56999999999999995</v>
      </c>
      <c r="S150" s="13">
        <v>16.832999999999998</v>
      </c>
      <c r="T150" s="13">
        <v>1.0900000000000001</v>
      </c>
      <c r="U150" s="13">
        <v>5.6269999999999998</v>
      </c>
      <c r="V150" s="13" t="s">
        <v>110</v>
      </c>
      <c r="W150" s="13">
        <v>15.1</v>
      </c>
      <c r="X150" s="13">
        <v>0.45</v>
      </c>
      <c r="Y150" s="13">
        <v>2.19</v>
      </c>
      <c r="Z150" s="13">
        <v>0.63200000000000001</v>
      </c>
      <c r="AA150" s="13">
        <v>108</v>
      </c>
      <c r="AB150" s="13">
        <v>1.6400000000000001</v>
      </c>
      <c r="AC150" s="13" t="s">
        <v>110</v>
      </c>
      <c r="AD150" s="13">
        <v>79.5</v>
      </c>
    </row>
    <row r="151" spans="1:30">
      <c r="A151" s="10">
        <v>41089</v>
      </c>
      <c r="B151" s="13">
        <v>2346.6799999999998</v>
      </c>
      <c r="C151" s="13">
        <v>0.81599999999999995</v>
      </c>
      <c r="D151" s="13">
        <v>2.3660000000000001</v>
      </c>
      <c r="E151" s="13">
        <v>61.2</v>
      </c>
      <c r="F151" s="13">
        <v>8.5</v>
      </c>
      <c r="G151" s="13" t="s">
        <v>110</v>
      </c>
      <c r="H151" s="13">
        <v>1.2629999999999999</v>
      </c>
      <c r="I151" s="13">
        <v>0.58199999999999996</v>
      </c>
      <c r="J151" s="13">
        <v>4.585</v>
      </c>
      <c r="K151" s="13" t="s">
        <v>110</v>
      </c>
      <c r="L151" s="13">
        <v>1.9</v>
      </c>
      <c r="M151" s="13">
        <v>0.70499999999999996</v>
      </c>
      <c r="N151" s="13">
        <v>7.5</v>
      </c>
      <c r="O151" s="13">
        <v>3.04</v>
      </c>
      <c r="P151" s="13">
        <v>3.2</v>
      </c>
      <c r="Q151" s="13" t="s">
        <v>110</v>
      </c>
      <c r="R151" s="13">
        <v>0.59499999999999997</v>
      </c>
      <c r="S151" s="13">
        <v>17.216999999999999</v>
      </c>
      <c r="T151" s="13">
        <v>1.0900000000000001</v>
      </c>
      <c r="U151" s="13">
        <v>5.6269999999999998</v>
      </c>
      <c r="V151" s="13" t="s">
        <v>110</v>
      </c>
      <c r="W151" s="13">
        <v>15.4</v>
      </c>
      <c r="X151" s="13">
        <v>0.45500000000000002</v>
      </c>
      <c r="Y151" s="13">
        <v>2.2000000000000002</v>
      </c>
      <c r="Z151" s="13">
        <v>0.64</v>
      </c>
      <c r="AA151" s="13">
        <v>113.5</v>
      </c>
      <c r="AB151" s="13">
        <v>1.71</v>
      </c>
      <c r="AC151" s="13" t="s">
        <v>110</v>
      </c>
      <c r="AD151" s="13">
        <v>81.5</v>
      </c>
    </row>
    <row r="152" spans="1:30">
      <c r="A152" s="10">
        <v>41092</v>
      </c>
      <c r="B152" s="13">
        <v>2369.2199999999998</v>
      </c>
      <c r="C152" s="13">
        <v>0.81599999999999995</v>
      </c>
      <c r="D152" s="13">
        <v>2.3660000000000001</v>
      </c>
      <c r="E152" s="13">
        <v>62</v>
      </c>
      <c r="F152" s="13">
        <v>8.6</v>
      </c>
      <c r="G152" s="13" t="s">
        <v>110</v>
      </c>
      <c r="H152" s="13">
        <v>1.244</v>
      </c>
      <c r="I152" s="13">
        <v>0.59099999999999997</v>
      </c>
      <c r="J152" s="13">
        <v>4.5949999999999998</v>
      </c>
      <c r="K152" s="13" t="s">
        <v>110</v>
      </c>
      <c r="L152" s="13">
        <v>1.9</v>
      </c>
      <c r="M152" s="13">
        <v>0.69299999999999995</v>
      </c>
      <c r="N152" s="13">
        <v>7.7</v>
      </c>
      <c r="O152" s="13">
        <v>3.09</v>
      </c>
      <c r="P152" s="13">
        <v>3.1</v>
      </c>
      <c r="Q152" s="13" t="s">
        <v>110</v>
      </c>
      <c r="R152" s="13">
        <v>0.59499999999999997</v>
      </c>
      <c r="S152" s="13">
        <v>17.149999999999999</v>
      </c>
      <c r="T152" s="13">
        <v>1.0900000000000001</v>
      </c>
      <c r="U152" s="13">
        <v>5.6269999999999998</v>
      </c>
      <c r="V152" s="13" t="s">
        <v>110</v>
      </c>
      <c r="W152" s="13">
        <v>15.5</v>
      </c>
      <c r="X152" s="13">
        <v>0.46800000000000003</v>
      </c>
      <c r="Y152" s="13">
        <v>2.2400000000000002</v>
      </c>
      <c r="Z152" s="13">
        <v>0.625</v>
      </c>
      <c r="AA152" s="13">
        <v>115.55</v>
      </c>
      <c r="AB152" s="13">
        <v>1.7</v>
      </c>
      <c r="AC152" s="13" t="s">
        <v>110</v>
      </c>
      <c r="AD152" s="13">
        <v>81.5</v>
      </c>
    </row>
    <row r="153" spans="1:30">
      <c r="A153" s="10">
        <v>41093</v>
      </c>
      <c r="B153" s="13">
        <v>2413.8000000000002</v>
      </c>
      <c r="C153" s="13">
        <v>0.83199999999999996</v>
      </c>
      <c r="D153" s="13">
        <v>2.3570000000000002</v>
      </c>
      <c r="E153" s="13">
        <v>63.5</v>
      </c>
      <c r="F153" s="13">
        <v>8.7799999999999994</v>
      </c>
      <c r="G153" s="13" t="s">
        <v>110</v>
      </c>
      <c r="H153" s="13">
        <v>1.25</v>
      </c>
      <c r="I153" s="13">
        <v>0.625</v>
      </c>
      <c r="J153" s="13">
        <v>4.6139999999999999</v>
      </c>
      <c r="K153" s="13" t="s">
        <v>110</v>
      </c>
      <c r="L153" s="13">
        <v>1.9</v>
      </c>
      <c r="M153" s="13">
        <v>0.70299999999999996</v>
      </c>
      <c r="N153" s="13">
        <v>7.87</v>
      </c>
      <c r="O153" s="13">
        <v>3.09</v>
      </c>
      <c r="P153" s="13">
        <v>3.15</v>
      </c>
      <c r="Q153" s="13" t="s">
        <v>110</v>
      </c>
      <c r="R153" s="13">
        <v>0.6</v>
      </c>
      <c r="S153" s="13">
        <v>17.332999999999998</v>
      </c>
      <c r="T153" s="13">
        <v>1.1100000000000001</v>
      </c>
      <c r="U153" s="13">
        <v>5.6269999999999998</v>
      </c>
      <c r="V153" s="13" t="s">
        <v>110</v>
      </c>
      <c r="W153" s="13">
        <v>15.95</v>
      </c>
      <c r="X153" s="13">
        <v>0.45</v>
      </c>
      <c r="Y153" s="13">
        <v>2.2200000000000002</v>
      </c>
      <c r="Z153" s="13">
        <v>0.625</v>
      </c>
      <c r="AA153" s="13">
        <v>118</v>
      </c>
      <c r="AB153" s="13">
        <v>1.72</v>
      </c>
      <c r="AC153" s="13" t="s">
        <v>110</v>
      </c>
      <c r="AD153" s="13">
        <v>84</v>
      </c>
    </row>
    <row r="154" spans="1:30">
      <c r="A154" s="10">
        <v>41094</v>
      </c>
      <c r="B154" s="13">
        <v>2426.56</v>
      </c>
      <c r="C154" s="13">
        <v>0.83199999999999996</v>
      </c>
      <c r="D154" s="13">
        <v>2.3570000000000002</v>
      </c>
      <c r="E154" s="13">
        <v>63</v>
      </c>
      <c r="F154" s="13">
        <v>8.89</v>
      </c>
      <c r="G154" s="13" t="s">
        <v>110</v>
      </c>
      <c r="H154" s="13">
        <v>1.25</v>
      </c>
      <c r="I154" s="13">
        <v>0.63300000000000001</v>
      </c>
      <c r="J154" s="13">
        <v>4.6619999999999999</v>
      </c>
      <c r="K154" s="13" t="s">
        <v>110</v>
      </c>
      <c r="L154" s="13">
        <v>1.9</v>
      </c>
      <c r="M154" s="13">
        <v>0.71</v>
      </c>
      <c r="N154" s="13">
        <v>7.95</v>
      </c>
      <c r="O154" s="13">
        <v>3.11</v>
      </c>
      <c r="P154" s="13">
        <v>3.3</v>
      </c>
      <c r="Q154" s="13" t="s">
        <v>110</v>
      </c>
      <c r="R154" s="13">
        <v>0.6</v>
      </c>
      <c r="S154" s="13">
        <v>17.600000000000001</v>
      </c>
      <c r="T154" s="13">
        <v>1.1000000000000001</v>
      </c>
      <c r="U154" s="13">
        <v>5.6269999999999998</v>
      </c>
      <c r="V154" s="13" t="s">
        <v>110</v>
      </c>
      <c r="W154" s="13">
        <v>16.05</v>
      </c>
      <c r="X154" s="13">
        <v>0.45</v>
      </c>
      <c r="Y154" s="13">
        <v>2.23</v>
      </c>
      <c r="Z154" s="13">
        <v>0.63400000000000001</v>
      </c>
      <c r="AA154" s="13">
        <v>117</v>
      </c>
      <c r="AB154" s="13">
        <v>1.74</v>
      </c>
      <c r="AC154" s="13" t="s">
        <v>110</v>
      </c>
      <c r="AD154" s="13">
        <v>85.25</v>
      </c>
    </row>
    <row r="155" spans="1:30">
      <c r="A155" s="10">
        <v>41095</v>
      </c>
      <c r="B155" s="13">
        <v>2381</v>
      </c>
      <c r="C155" s="13">
        <v>0.83199999999999996</v>
      </c>
      <c r="D155" s="13">
        <v>2.3479999999999999</v>
      </c>
      <c r="E155" s="13">
        <v>65.5</v>
      </c>
      <c r="F155" s="13">
        <v>8.24</v>
      </c>
      <c r="G155" s="13" t="s">
        <v>110</v>
      </c>
      <c r="H155" s="13">
        <v>1.2690000000000001</v>
      </c>
      <c r="I155" s="13">
        <v>0.61899999999999999</v>
      </c>
      <c r="J155" s="13">
        <v>4.6619999999999999</v>
      </c>
      <c r="K155" s="13" t="s">
        <v>110</v>
      </c>
      <c r="L155" s="13">
        <v>1.9</v>
      </c>
      <c r="M155" s="13">
        <v>0.77</v>
      </c>
      <c r="N155" s="13">
        <v>7.55</v>
      </c>
      <c r="O155" s="13">
        <v>2.94</v>
      </c>
      <c r="P155" s="13">
        <v>3.4</v>
      </c>
      <c r="Q155" s="13" t="s">
        <v>110</v>
      </c>
      <c r="R155" s="13">
        <v>0.59499999999999997</v>
      </c>
      <c r="S155" s="13">
        <v>17.332999999999998</v>
      </c>
      <c r="T155" s="13">
        <v>1.1499999999999999</v>
      </c>
      <c r="U155" s="13">
        <v>5.6269999999999998</v>
      </c>
      <c r="V155" s="13" t="s">
        <v>110</v>
      </c>
      <c r="W155" s="13">
        <v>15.7</v>
      </c>
      <c r="X155" s="13">
        <v>0.45800000000000002</v>
      </c>
      <c r="Y155" s="13">
        <v>2.23</v>
      </c>
      <c r="Z155" s="13">
        <v>0.65500000000000003</v>
      </c>
      <c r="AA155" s="13">
        <v>116.4</v>
      </c>
      <c r="AB155" s="13">
        <v>1.72</v>
      </c>
      <c r="AC155" s="13" t="s">
        <v>110</v>
      </c>
      <c r="AD155" s="13">
        <v>84.5</v>
      </c>
    </row>
    <row r="156" spans="1:30">
      <c r="A156" s="10">
        <v>41096</v>
      </c>
      <c r="B156" s="13">
        <v>2383.69</v>
      </c>
      <c r="C156" s="13">
        <v>0.81899999999999995</v>
      </c>
      <c r="D156" s="13">
        <v>2.3660000000000001</v>
      </c>
      <c r="E156" s="13">
        <v>65.349999999999994</v>
      </c>
      <c r="F156" s="13">
        <v>8.1</v>
      </c>
      <c r="G156" s="13" t="s">
        <v>110</v>
      </c>
      <c r="H156" s="13">
        <v>1.238</v>
      </c>
      <c r="I156" s="13">
        <v>0.624</v>
      </c>
      <c r="J156" s="13">
        <v>4.8520000000000003</v>
      </c>
      <c r="K156" s="13" t="s">
        <v>110</v>
      </c>
      <c r="L156" s="13">
        <v>1.9</v>
      </c>
      <c r="M156" s="13">
        <v>0.77</v>
      </c>
      <c r="N156" s="13">
        <v>7.5</v>
      </c>
      <c r="O156" s="13">
        <v>2.94</v>
      </c>
      <c r="P156" s="13">
        <v>3.38</v>
      </c>
      <c r="Q156" s="13" t="s">
        <v>110</v>
      </c>
      <c r="R156" s="13">
        <v>0.56999999999999995</v>
      </c>
      <c r="S156" s="13">
        <v>17.667000000000002</v>
      </c>
      <c r="T156" s="13">
        <v>1.1400000000000001</v>
      </c>
      <c r="U156" s="13">
        <v>5.6269999999999998</v>
      </c>
      <c r="V156" s="13" t="s">
        <v>110</v>
      </c>
      <c r="W156" s="13">
        <v>15.55</v>
      </c>
      <c r="X156" s="13">
        <v>0.45</v>
      </c>
      <c r="Y156" s="13">
        <v>2.23</v>
      </c>
      <c r="Z156" s="13">
        <v>0.65900000000000003</v>
      </c>
      <c r="AA156" s="13">
        <v>115.2</v>
      </c>
      <c r="AB156" s="13">
        <v>1.72</v>
      </c>
      <c r="AC156" s="13" t="s">
        <v>110</v>
      </c>
      <c r="AD156" s="13">
        <v>86.9</v>
      </c>
    </row>
    <row r="157" spans="1:30">
      <c r="A157" s="10">
        <v>41099</v>
      </c>
      <c r="B157" s="13">
        <v>2383.69</v>
      </c>
      <c r="C157" s="13">
        <v>0.81899999999999995</v>
      </c>
      <c r="D157" s="13">
        <v>2.3660000000000001</v>
      </c>
      <c r="E157" s="13">
        <v>65.349999999999994</v>
      </c>
      <c r="F157" s="13">
        <v>8.1</v>
      </c>
      <c r="G157" s="13" t="s">
        <v>110</v>
      </c>
      <c r="H157" s="13">
        <v>1.238</v>
      </c>
      <c r="I157" s="13">
        <v>0.624</v>
      </c>
      <c r="J157" s="13">
        <v>4.8520000000000003</v>
      </c>
      <c r="K157" s="13" t="s">
        <v>110</v>
      </c>
      <c r="L157" s="13">
        <v>1.9</v>
      </c>
      <c r="M157" s="13">
        <v>0.77</v>
      </c>
      <c r="N157" s="13">
        <v>7.5</v>
      </c>
      <c r="O157" s="13">
        <v>2.94</v>
      </c>
      <c r="P157" s="13">
        <v>3.38</v>
      </c>
      <c r="Q157" s="13" t="s">
        <v>110</v>
      </c>
      <c r="R157" s="13">
        <v>0.56999999999999995</v>
      </c>
      <c r="S157" s="13">
        <v>17.667000000000002</v>
      </c>
      <c r="T157" s="13">
        <v>1.1400000000000001</v>
      </c>
      <c r="U157" s="13">
        <v>5.6269999999999998</v>
      </c>
      <c r="V157" s="13" t="s">
        <v>110</v>
      </c>
      <c r="W157" s="13">
        <v>15.55</v>
      </c>
      <c r="X157" s="13">
        <v>0.45</v>
      </c>
      <c r="Y157" s="13">
        <v>2.23</v>
      </c>
      <c r="Z157" s="13">
        <v>0.65900000000000003</v>
      </c>
      <c r="AA157" s="13">
        <v>115.2</v>
      </c>
      <c r="AB157" s="13">
        <v>1.72</v>
      </c>
      <c r="AC157" s="13" t="s">
        <v>110</v>
      </c>
      <c r="AD157" s="13">
        <v>86.9</v>
      </c>
    </row>
    <row r="158" spans="1:30">
      <c r="A158" s="10">
        <v>41100</v>
      </c>
      <c r="B158" s="13">
        <v>2317.34</v>
      </c>
      <c r="C158" s="13">
        <v>0.81899999999999995</v>
      </c>
      <c r="D158" s="13">
        <v>2.3130000000000002</v>
      </c>
      <c r="E158" s="13">
        <v>62.5</v>
      </c>
      <c r="F158" s="13">
        <v>7.95</v>
      </c>
      <c r="G158" s="13" t="s">
        <v>110</v>
      </c>
      <c r="H158" s="13">
        <v>1.1879999999999999</v>
      </c>
      <c r="I158" s="13">
        <v>0.61499999999999999</v>
      </c>
      <c r="J158" s="13">
        <v>4.8520000000000003</v>
      </c>
      <c r="K158" s="13" t="s">
        <v>110</v>
      </c>
      <c r="L158" s="13">
        <v>1.9</v>
      </c>
      <c r="M158" s="13">
        <v>0.74</v>
      </c>
      <c r="N158" s="13">
        <v>7.28</v>
      </c>
      <c r="O158" s="13">
        <v>2.87</v>
      </c>
      <c r="P158" s="13">
        <v>3.38</v>
      </c>
      <c r="Q158" s="13" t="s">
        <v>110</v>
      </c>
      <c r="R158" s="13">
        <v>0.56100000000000005</v>
      </c>
      <c r="S158" s="13">
        <v>17.332999999999998</v>
      </c>
      <c r="T158" s="13">
        <v>1.0900000000000001</v>
      </c>
      <c r="U158" s="13">
        <v>5.6269999999999998</v>
      </c>
      <c r="V158" s="13" t="s">
        <v>110</v>
      </c>
      <c r="W158" s="13">
        <v>15</v>
      </c>
      <c r="X158" s="13">
        <v>0.44</v>
      </c>
      <c r="Y158" s="13">
        <v>2.23</v>
      </c>
      <c r="Z158" s="13">
        <v>0.64</v>
      </c>
      <c r="AA158" s="13">
        <v>115.4</v>
      </c>
      <c r="AB158" s="13">
        <v>1.6600000000000001</v>
      </c>
      <c r="AC158" s="13" t="s">
        <v>110</v>
      </c>
      <c r="AD158" s="13">
        <v>83.2</v>
      </c>
    </row>
    <row r="159" spans="1:30">
      <c r="A159" s="10">
        <v>41101</v>
      </c>
      <c r="B159" s="13">
        <v>2361.96</v>
      </c>
      <c r="C159" s="13">
        <v>0.81899999999999995</v>
      </c>
      <c r="D159" s="13">
        <v>2.2949999999999999</v>
      </c>
      <c r="E159" s="13">
        <v>62.8</v>
      </c>
      <c r="F159" s="13">
        <v>8.2200000000000006</v>
      </c>
      <c r="G159" s="13" t="s">
        <v>110</v>
      </c>
      <c r="H159" s="13">
        <v>1.2250000000000001</v>
      </c>
      <c r="I159" s="13">
        <v>0.61499999999999999</v>
      </c>
      <c r="J159" s="13">
        <v>5.0419999999999998</v>
      </c>
      <c r="K159" s="13" t="s">
        <v>110</v>
      </c>
      <c r="L159" s="13">
        <v>1.9</v>
      </c>
      <c r="M159" s="13">
        <v>0.77</v>
      </c>
      <c r="N159" s="13">
        <v>7.4</v>
      </c>
      <c r="O159" s="13">
        <v>2.96</v>
      </c>
      <c r="P159" s="13">
        <v>3.38</v>
      </c>
      <c r="Q159" s="13" t="s">
        <v>110</v>
      </c>
      <c r="R159" s="13">
        <v>0.56100000000000005</v>
      </c>
      <c r="S159" s="13">
        <v>17.332999999999998</v>
      </c>
      <c r="T159" s="13">
        <v>1.1400000000000001</v>
      </c>
      <c r="U159" s="13">
        <v>5.6269999999999998</v>
      </c>
      <c r="V159" s="13" t="s">
        <v>110</v>
      </c>
      <c r="W159" s="13">
        <v>15.7</v>
      </c>
      <c r="X159" s="13">
        <v>0.44</v>
      </c>
      <c r="Y159" s="13">
        <v>2.25</v>
      </c>
      <c r="Z159" s="13">
        <v>0.64500000000000002</v>
      </c>
      <c r="AA159" s="13">
        <v>115.5</v>
      </c>
      <c r="AB159" s="13">
        <v>1.65</v>
      </c>
      <c r="AC159" s="13" t="s">
        <v>110</v>
      </c>
      <c r="AD159" s="13">
        <v>83.55</v>
      </c>
    </row>
    <row r="160" spans="1:30">
      <c r="A160" s="10">
        <v>41102</v>
      </c>
      <c r="B160" s="13">
        <v>2350.96</v>
      </c>
      <c r="C160" s="13">
        <v>0.8</v>
      </c>
      <c r="D160" s="13">
        <v>2.2770000000000001</v>
      </c>
      <c r="E160" s="13">
        <v>63.3</v>
      </c>
      <c r="F160" s="13">
        <v>8.16</v>
      </c>
      <c r="G160" s="13" t="s">
        <v>110</v>
      </c>
      <c r="H160" s="13">
        <v>1.2250000000000001</v>
      </c>
      <c r="I160" s="13">
        <v>0.60599999999999998</v>
      </c>
      <c r="J160" s="13">
        <v>5.09</v>
      </c>
      <c r="K160" s="13" t="s">
        <v>110</v>
      </c>
      <c r="L160" s="13">
        <v>1.9</v>
      </c>
      <c r="M160" s="13">
        <v>0.748</v>
      </c>
      <c r="N160" s="13">
        <v>7.4</v>
      </c>
      <c r="O160" s="13">
        <v>2.98</v>
      </c>
      <c r="P160" s="13">
        <v>3.37</v>
      </c>
      <c r="Q160" s="13" t="s">
        <v>110</v>
      </c>
      <c r="R160" s="13">
        <v>0.59</v>
      </c>
      <c r="S160" s="13">
        <v>17</v>
      </c>
      <c r="T160" s="13">
        <v>1.1100000000000001</v>
      </c>
      <c r="U160" s="13">
        <v>5.6269999999999998</v>
      </c>
      <c r="V160" s="13" t="s">
        <v>110</v>
      </c>
      <c r="W160" s="13">
        <v>15.6</v>
      </c>
      <c r="X160" s="13">
        <v>0.48299999999999998</v>
      </c>
      <c r="Y160" s="13">
        <v>2.2200000000000002</v>
      </c>
      <c r="Z160" s="13">
        <v>0.63</v>
      </c>
      <c r="AA160" s="13">
        <v>116</v>
      </c>
      <c r="AB160" s="13">
        <v>1.6</v>
      </c>
      <c r="AC160" s="13" t="s">
        <v>110</v>
      </c>
      <c r="AD160" s="13">
        <v>82.4</v>
      </c>
    </row>
    <row r="161" spans="1:30">
      <c r="A161" s="10">
        <v>41103</v>
      </c>
      <c r="B161" s="13">
        <v>2381.38</v>
      </c>
      <c r="C161" s="13">
        <v>0.8</v>
      </c>
      <c r="D161" s="13">
        <v>2.286</v>
      </c>
      <c r="E161" s="13">
        <v>65.8</v>
      </c>
      <c r="F161" s="13">
        <v>8.11</v>
      </c>
      <c r="G161" s="13" t="s">
        <v>110</v>
      </c>
      <c r="H161" s="13">
        <v>1.2250000000000001</v>
      </c>
      <c r="I161" s="13">
        <v>0.628</v>
      </c>
      <c r="J161" s="13">
        <v>5.109</v>
      </c>
      <c r="K161" s="13" t="s">
        <v>110</v>
      </c>
      <c r="L161" s="13">
        <v>1.9</v>
      </c>
      <c r="M161" s="13">
        <v>0.74399999999999999</v>
      </c>
      <c r="N161" s="13">
        <v>7.4</v>
      </c>
      <c r="O161" s="13">
        <v>3.01</v>
      </c>
      <c r="P161" s="13">
        <v>3.37</v>
      </c>
      <c r="Q161" s="13" t="s">
        <v>110</v>
      </c>
      <c r="R161" s="13">
        <v>0.6</v>
      </c>
      <c r="S161" s="13">
        <v>17</v>
      </c>
      <c r="T161" s="13">
        <v>1.1000000000000001</v>
      </c>
      <c r="U161" s="13">
        <v>5.6269999999999998</v>
      </c>
      <c r="V161" s="13" t="s">
        <v>110</v>
      </c>
      <c r="W161" s="13">
        <v>15.6</v>
      </c>
      <c r="X161" s="13">
        <v>0.47499999999999998</v>
      </c>
      <c r="Y161" s="13">
        <v>2.2000000000000002</v>
      </c>
      <c r="Z161" s="13">
        <v>0.63</v>
      </c>
      <c r="AA161" s="13">
        <v>119.4</v>
      </c>
      <c r="AB161" s="13">
        <v>1.65</v>
      </c>
      <c r="AC161" s="13" t="s">
        <v>110</v>
      </c>
      <c r="AD161" s="13">
        <v>83.5</v>
      </c>
    </row>
    <row r="162" spans="1:30">
      <c r="A162" s="10">
        <v>41106</v>
      </c>
      <c r="B162" s="13">
        <v>2385.09</v>
      </c>
      <c r="C162" s="13">
        <v>0.81</v>
      </c>
      <c r="D162" s="13">
        <v>2.2589999999999999</v>
      </c>
      <c r="E162" s="13">
        <v>65.900000000000006</v>
      </c>
      <c r="F162" s="13">
        <v>8.0500000000000007</v>
      </c>
      <c r="G162" s="13" t="s">
        <v>110</v>
      </c>
      <c r="H162" s="13">
        <v>1.25</v>
      </c>
      <c r="I162" s="13">
        <v>0.622</v>
      </c>
      <c r="J162" s="13">
        <v>5.1370000000000005</v>
      </c>
      <c r="K162" s="13" t="s">
        <v>110</v>
      </c>
      <c r="L162" s="13">
        <v>1.9</v>
      </c>
      <c r="M162" s="13">
        <v>0.73</v>
      </c>
      <c r="N162" s="13">
        <v>7.38</v>
      </c>
      <c r="O162" s="13">
        <v>3</v>
      </c>
      <c r="P162" s="13">
        <v>3.44</v>
      </c>
      <c r="Q162" s="13" t="s">
        <v>110</v>
      </c>
      <c r="R162" s="13">
        <v>0.56999999999999995</v>
      </c>
      <c r="S162" s="13">
        <v>17</v>
      </c>
      <c r="T162" s="13">
        <v>1.1400000000000001</v>
      </c>
      <c r="U162" s="13">
        <v>5.6269999999999998</v>
      </c>
      <c r="V162" s="13" t="s">
        <v>110</v>
      </c>
      <c r="W162" s="13">
        <v>15.35</v>
      </c>
      <c r="X162" s="13">
        <v>0.49</v>
      </c>
      <c r="Y162" s="13">
        <v>2.16</v>
      </c>
      <c r="Z162" s="13">
        <v>0.63</v>
      </c>
      <c r="AA162" s="13">
        <v>121</v>
      </c>
      <c r="AB162" s="13">
        <v>1.62</v>
      </c>
      <c r="AC162" s="13" t="s">
        <v>110</v>
      </c>
      <c r="AD162" s="13">
        <v>85</v>
      </c>
    </row>
    <row r="163" spans="1:30">
      <c r="A163" s="10">
        <v>41107</v>
      </c>
      <c r="B163" s="13">
        <v>2403.6</v>
      </c>
      <c r="C163" s="13">
        <v>0.82199999999999995</v>
      </c>
      <c r="D163" s="13">
        <v>2.2229999999999999</v>
      </c>
      <c r="E163" s="13">
        <v>66.3</v>
      </c>
      <c r="F163" s="13">
        <v>8.1300000000000008</v>
      </c>
      <c r="G163" s="13" t="s">
        <v>110</v>
      </c>
      <c r="H163" s="13">
        <v>1.236</v>
      </c>
      <c r="I163" s="13">
        <v>0.60599999999999998</v>
      </c>
      <c r="J163" s="13">
        <v>5.3280000000000003</v>
      </c>
      <c r="K163" s="13" t="s">
        <v>110</v>
      </c>
      <c r="L163" s="13">
        <v>1.9</v>
      </c>
      <c r="M163" s="13">
        <v>0.78</v>
      </c>
      <c r="N163" s="13">
        <v>7.35</v>
      </c>
      <c r="O163" s="13">
        <v>3.02</v>
      </c>
      <c r="P163" s="13">
        <v>3.16</v>
      </c>
      <c r="Q163" s="13" t="s">
        <v>110</v>
      </c>
      <c r="R163" s="13">
        <v>0.56999999999999995</v>
      </c>
      <c r="S163" s="13">
        <v>16.667000000000002</v>
      </c>
      <c r="T163" s="13">
        <v>1.1499999999999999</v>
      </c>
      <c r="U163" s="13">
        <v>3.7439999999999998</v>
      </c>
      <c r="V163" s="13" t="s">
        <v>110</v>
      </c>
      <c r="W163" s="13">
        <v>15.3</v>
      </c>
      <c r="X163" s="13">
        <v>0.51</v>
      </c>
      <c r="Y163" s="13">
        <v>2.2000000000000002</v>
      </c>
      <c r="Z163" s="13">
        <v>0.63500000000000001</v>
      </c>
      <c r="AA163" s="13">
        <v>123.5</v>
      </c>
      <c r="AB163" s="13">
        <v>1.63</v>
      </c>
      <c r="AC163" s="13" t="s">
        <v>110</v>
      </c>
      <c r="AD163" s="13">
        <v>85</v>
      </c>
    </row>
    <row r="164" spans="1:30">
      <c r="A164" s="10">
        <v>41108</v>
      </c>
      <c r="B164" s="13">
        <v>2496.67</v>
      </c>
      <c r="C164" s="13">
        <v>0.82199999999999995</v>
      </c>
      <c r="D164" s="13">
        <v>2.339</v>
      </c>
      <c r="E164" s="13">
        <v>67.599999999999994</v>
      </c>
      <c r="F164" s="13">
        <v>8.44</v>
      </c>
      <c r="G164" s="13" t="s">
        <v>110</v>
      </c>
      <c r="H164" s="13">
        <v>1.2690000000000001</v>
      </c>
      <c r="I164" s="13">
        <v>0.61599999999999999</v>
      </c>
      <c r="J164" s="13">
        <v>5.5839999999999996</v>
      </c>
      <c r="K164" s="13" t="s">
        <v>110</v>
      </c>
      <c r="L164" s="13">
        <v>1.7</v>
      </c>
      <c r="M164" s="13">
        <v>0.82499999999999996</v>
      </c>
      <c r="N164" s="13">
        <v>7.6</v>
      </c>
      <c r="O164" s="13">
        <v>3.13</v>
      </c>
      <c r="P164" s="13">
        <v>3.44</v>
      </c>
      <c r="Q164" s="13" t="s">
        <v>110</v>
      </c>
      <c r="R164" s="13">
        <v>0.56999999999999995</v>
      </c>
      <c r="S164" s="13">
        <v>17</v>
      </c>
      <c r="T164" s="13">
        <v>1.21</v>
      </c>
      <c r="U164" s="13">
        <v>3.7930000000000001</v>
      </c>
      <c r="V164" s="13" t="s">
        <v>110</v>
      </c>
      <c r="W164" s="13">
        <v>15.95</v>
      </c>
      <c r="X164" s="13">
        <v>0.505</v>
      </c>
      <c r="Y164" s="13">
        <v>2.27</v>
      </c>
      <c r="Z164" s="13">
        <v>0.67200000000000004</v>
      </c>
      <c r="AA164" s="13">
        <v>126.25</v>
      </c>
      <c r="AB164" s="13">
        <v>1.7</v>
      </c>
      <c r="AC164" s="13" t="s">
        <v>110</v>
      </c>
      <c r="AD164" s="13">
        <v>90.25</v>
      </c>
    </row>
    <row r="165" spans="1:30">
      <c r="A165" s="10">
        <v>41109</v>
      </c>
      <c r="B165" s="13">
        <v>2502.54</v>
      </c>
      <c r="C165" s="13">
        <v>0.84799999999999998</v>
      </c>
      <c r="D165" s="13">
        <v>2.4380000000000002</v>
      </c>
      <c r="E165" s="13">
        <v>69.099999999999994</v>
      </c>
      <c r="F165" s="13">
        <v>8.48</v>
      </c>
      <c r="G165" s="13" t="s">
        <v>110</v>
      </c>
      <c r="H165" s="13">
        <v>1.2749999999999999</v>
      </c>
      <c r="I165" s="13">
        <v>0.60099999999999998</v>
      </c>
      <c r="J165" s="13">
        <v>5.5649999999999995</v>
      </c>
      <c r="K165" s="13" t="s">
        <v>110</v>
      </c>
      <c r="L165" s="13">
        <v>1.7</v>
      </c>
      <c r="M165" s="13">
        <v>0.83</v>
      </c>
      <c r="N165" s="13">
        <v>7.74</v>
      </c>
      <c r="O165" s="13">
        <v>3.13</v>
      </c>
      <c r="P165" s="13">
        <v>3.48</v>
      </c>
      <c r="Q165" s="13" t="s">
        <v>110</v>
      </c>
      <c r="R165" s="13">
        <v>0.61</v>
      </c>
      <c r="S165" s="13">
        <v>17</v>
      </c>
      <c r="T165" s="13">
        <v>1.21</v>
      </c>
      <c r="U165" s="13">
        <v>3.7930000000000001</v>
      </c>
      <c r="V165" s="13" t="s">
        <v>110</v>
      </c>
      <c r="W165" s="13">
        <v>16.05</v>
      </c>
      <c r="X165" s="13">
        <v>0.5</v>
      </c>
      <c r="Y165" s="13">
        <v>2.2999999999999998</v>
      </c>
      <c r="Z165" s="13">
        <v>0.68</v>
      </c>
      <c r="AA165" s="13">
        <v>128</v>
      </c>
      <c r="AB165" s="13">
        <v>1.75</v>
      </c>
      <c r="AC165" s="13" t="s">
        <v>110</v>
      </c>
      <c r="AD165" s="13">
        <v>88.1</v>
      </c>
    </row>
    <row r="166" spans="1:30">
      <c r="A166" s="10">
        <v>41110</v>
      </c>
      <c r="B166" s="13">
        <v>2459.41</v>
      </c>
      <c r="C166" s="13">
        <v>0.84799999999999998</v>
      </c>
      <c r="D166" s="13">
        <v>2.3929999999999998</v>
      </c>
      <c r="E166" s="13">
        <v>68.5</v>
      </c>
      <c r="F166" s="13">
        <v>8.1999999999999993</v>
      </c>
      <c r="G166" s="13" t="s">
        <v>110</v>
      </c>
      <c r="H166" s="13">
        <v>1.2749999999999999</v>
      </c>
      <c r="I166" s="13">
        <v>0.59599999999999997</v>
      </c>
      <c r="J166" s="13">
        <v>5.5460000000000003</v>
      </c>
      <c r="K166" s="13" t="s">
        <v>110</v>
      </c>
      <c r="L166" s="13">
        <v>1.7</v>
      </c>
      <c r="M166" s="13">
        <v>0.82499999999999996</v>
      </c>
      <c r="N166" s="13">
        <v>7.7</v>
      </c>
      <c r="O166" s="13">
        <v>3.1</v>
      </c>
      <c r="P166" s="13">
        <v>3.4</v>
      </c>
      <c r="Q166" s="13" t="s">
        <v>110</v>
      </c>
      <c r="R166" s="13">
        <v>0.61</v>
      </c>
      <c r="S166" s="13">
        <v>17.332999999999998</v>
      </c>
      <c r="T166" s="13">
        <v>1.19</v>
      </c>
      <c r="U166" s="13">
        <v>3.7930000000000001</v>
      </c>
      <c r="V166" s="13" t="s">
        <v>110</v>
      </c>
      <c r="W166" s="13">
        <v>15.6</v>
      </c>
      <c r="X166" s="13">
        <v>0.52</v>
      </c>
      <c r="Y166" s="13">
        <v>2.2999999999999998</v>
      </c>
      <c r="Z166" s="13">
        <v>0.67600000000000005</v>
      </c>
      <c r="AA166" s="13">
        <v>125.9</v>
      </c>
      <c r="AB166" s="13">
        <v>1.71</v>
      </c>
      <c r="AC166" s="13" t="s">
        <v>110</v>
      </c>
      <c r="AD166" s="13">
        <v>86</v>
      </c>
    </row>
    <row r="167" spans="1:30">
      <c r="A167" s="10">
        <v>41113</v>
      </c>
      <c r="B167" s="13">
        <v>2436.79</v>
      </c>
      <c r="C167" s="13">
        <v>0.82899999999999996</v>
      </c>
      <c r="D167" s="13">
        <v>2.411</v>
      </c>
      <c r="E167" s="13">
        <v>66</v>
      </c>
      <c r="F167" s="13">
        <v>8.0500000000000007</v>
      </c>
      <c r="G167" s="13" t="s">
        <v>110</v>
      </c>
      <c r="H167" s="13">
        <v>1.2690000000000001</v>
      </c>
      <c r="I167" s="13">
        <v>0.59199999999999997</v>
      </c>
      <c r="J167" s="13">
        <v>5.5179999999999998</v>
      </c>
      <c r="K167" s="13" t="s">
        <v>110</v>
      </c>
      <c r="L167" s="13">
        <v>1.7</v>
      </c>
      <c r="M167" s="13">
        <v>0.84499999999999997</v>
      </c>
      <c r="N167" s="13">
        <v>7.62</v>
      </c>
      <c r="O167" s="13">
        <v>3.06</v>
      </c>
      <c r="P167" s="13">
        <v>3.4</v>
      </c>
      <c r="Q167" s="13" t="s">
        <v>110</v>
      </c>
      <c r="R167" s="13">
        <v>0.66</v>
      </c>
      <c r="S167" s="13">
        <v>16.733000000000001</v>
      </c>
      <c r="T167" s="13">
        <v>1.19</v>
      </c>
      <c r="U167" s="13">
        <v>3.7930000000000001</v>
      </c>
      <c r="V167" s="13" t="s">
        <v>110</v>
      </c>
      <c r="W167" s="13">
        <v>15.4</v>
      </c>
      <c r="X167" s="13">
        <v>0.56499999999999995</v>
      </c>
      <c r="Y167" s="13">
        <v>2.3199999999999998</v>
      </c>
      <c r="Z167" s="13">
        <v>0.69699999999999995</v>
      </c>
      <c r="AA167" s="13">
        <v>124.1</v>
      </c>
      <c r="AB167" s="13">
        <v>1.69</v>
      </c>
      <c r="AC167" s="13" t="s">
        <v>110</v>
      </c>
      <c r="AD167" s="13">
        <v>85.8</v>
      </c>
    </row>
    <row r="168" spans="1:30">
      <c r="A168" s="10">
        <v>41114</v>
      </c>
      <c r="B168" s="13">
        <v>2387.77</v>
      </c>
      <c r="C168" s="13">
        <v>0.81899999999999995</v>
      </c>
      <c r="D168" s="13">
        <v>2.3929999999999998</v>
      </c>
      <c r="E168" s="13">
        <v>64.400000000000006</v>
      </c>
      <c r="F168" s="13">
        <v>7.95</v>
      </c>
      <c r="G168" s="13" t="s">
        <v>110</v>
      </c>
      <c r="H168" s="13">
        <v>1.25</v>
      </c>
      <c r="I168" s="13">
        <v>0.59199999999999997</v>
      </c>
      <c r="J168" s="13">
        <v>5.423</v>
      </c>
      <c r="K168" s="13" t="s">
        <v>110</v>
      </c>
      <c r="L168" s="13">
        <v>1.7</v>
      </c>
      <c r="M168" s="13">
        <v>0.85</v>
      </c>
      <c r="N168" s="13">
        <v>7.43</v>
      </c>
      <c r="O168" s="13">
        <v>3.03</v>
      </c>
      <c r="P168" s="13">
        <v>3.4</v>
      </c>
      <c r="Q168" s="13" t="s">
        <v>110</v>
      </c>
      <c r="R168" s="13">
        <v>0.67</v>
      </c>
      <c r="S168" s="13">
        <v>16.632999999999999</v>
      </c>
      <c r="T168" s="13">
        <v>1.17</v>
      </c>
      <c r="U168" s="13">
        <v>3.7930000000000001</v>
      </c>
      <c r="V168" s="13" t="s">
        <v>110</v>
      </c>
      <c r="W168" s="13">
        <v>15.35</v>
      </c>
      <c r="X168" s="13">
        <v>0.53</v>
      </c>
      <c r="Y168" s="13">
        <v>2.34</v>
      </c>
      <c r="Z168" s="13">
        <v>0.69499999999999995</v>
      </c>
      <c r="AA168" s="13">
        <v>119.85</v>
      </c>
      <c r="AB168" s="13">
        <v>1.65</v>
      </c>
      <c r="AC168" s="13" t="s">
        <v>110</v>
      </c>
      <c r="AD168" s="13">
        <v>82</v>
      </c>
    </row>
    <row r="169" spans="1:30">
      <c r="A169" s="10">
        <v>41115</v>
      </c>
      <c r="B169" s="13">
        <v>2398.8200000000002</v>
      </c>
      <c r="C169" s="13">
        <v>0.81899999999999995</v>
      </c>
      <c r="D169" s="13">
        <v>2.4020000000000001</v>
      </c>
      <c r="E169" s="13">
        <v>64.5</v>
      </c>
      <c r="F169" s="13">
        <v>7.85</v>
      </c>
      <c r="G169" s="13" t="s">
        <v>110</v>
      </c>
      <c r="H169" s="13">
        <v>1.288</v>
      </c>
      <c r="I169" s="13">
        <v>0.58299999999999996</v>
      </c>
      <c r="J169" s="13">
        <v>5.375</v>
      </c>
      <c r="K169" s="13" t="s">
        <v>110</v>
      </c>
      <c r="L169" s="13">
        <v>1.7</v>
      </c>
      <c r="M169" s="13">
        <v>0.87</v>
      </c>
      <c r="N169" s="13">
        <v>7.45</v>
      </c>
      <c r="O169" s="13">
        <v>3.02</v>
      </c>
      <c r="P169" s="13">
        <v>3.4</v>
      </c>
      <c r="Q169" s="13" t="s">
        <v>110</v>
      </c>
      <c r="R169" s="13">
        <v>0.69</v>
      </c>
      <c r="S169" s="13">
        <v>16.332999999999998</v>
      </c>
      <c r="T169" s="13">
        <v>1.19</v>
      </c>
      <c r="U169" s="13">
        <v>3.7930000000000001</v>
      </c>
      <c r="V169" s="13" t="s">
        <v>110</v>
      </c>
      <c r="W169" s="13">
        <v>15.1</v>
      </c>
      <c r="X169" s="13">
        <v>0.55900000000000005</v>
      </c>
      <c r="Y169" s="13">
        <v>2.34</v>
      </c>
      <c r="Z169" s="13">
        <v>0.73499999999999999</v>
      </c>
      <c r="AA169" s="13">
        <v>122.55</v>
      </c>
      <c r="AB169" s="13">
        <v>1.6800000000000002</v>
      </c>
      <c r="AC169" s="13" t="s">
        <v>110</v>
      </c>
      <c r="AD169" s="13">
        <v>83.25</v>
      </c>
    </row>
    <row r="170" spans="1:30">
      <c r="A170" s="10">
        <v>41116</v>
      </c>
      <c r="B170" s="13">
        <v>2433.29</v>
      </c>
      <c r="C170" s="13">
        <v>0.84199999999999997</v>
      </c>
      <c r="D170" s="13">
        <v>2.3929999999999998</v>
      </c>
      <c r="E170" s="13">
        <v>65.900000000000006</v>
      </c>
      <c r="F170" s="13">
        <v>8</v>
      </c>
      <c r="G170" s="13" t="s">
        <v>110</v>
      </c>
      <c r="H170" s="13">
        <v>1.2810000000000001</v>
      </c>
      <c r="I170" s="13">
        <v>0.59199999999999997</v>
      </c>
      <c r="J170" s="13">
        <v>5.375</v>
      </c>
      <c r="K170" s="13" t="s">
        <v>110</v>
      </c>
      <c r="L170" s="13">
        <v>1.6</v>
      </c>
      <c r="M170" s="13">
        <v>0.88</v>
      </c>
      <c r="N170" s="13">
        <v>7.6</v>
      </c>
      <c r="O170" s="13">
        <v>3.06</v>
      </c>
      <c r="P170" s="13">
        <v>3.4</v>
      </c>
      <c r="Q170" s="13" t="s">
        <v>110</v>
      </c>
      <c r="R170" s="13">
        <v>0.65</v>
      </c>
      <c r="S170" s="13">
        <v>16.667000000000002</v>
      </c>
      <c r="T170" s="13">
        <v>1.18</v>
      </c>
      <c r="U170" s="13">
        <v>3.7930000000000001</v>
      </c>
      <c r="V170" s="13" t="s">
        <v>110</v>
      </c>
      <c r="W170" s="13">
        <v>15.1</v>
      </c>
      <c r="X170" s="13">
        <v>0.55000000000000004</v>
      </c>
      <c r="Y170" s="13">
        <v>2.2599999999999998</v>
      </c>
      <c r="Z170" s="13">
        <v>0.73</v>
      </c>
      <c r="AA170" s="13">
        <v>127.5</v>
      </c>
      <c r="AB170" s="13">
        <v>1.67</v>
      </c>
      <c r="AC170" s="13" t="s">
        <v>110</v>
      </c>
      <c r="AD170" s="13">
        <v>83.95</v>
      </c>
    </row>
    <row r="171" spans="1:30">
      <c r="A171" s="10">
        <v>41117</v>
      </c>
      <c r="B171" s="13">
        <v>2435.96</v>
      </c>
      <c r="C171" s="13">
        <v>0.86099999999999999</v>
      </c>
      <c r="D171" s="13">
        <v>2.411</v>
      </c>
      <c r="E171" s="13">
        <v>67.849999999999994</v>
      </c>
      <c r="F171" s="13">
        <v>8.02</v>
      </c>
      <c r="G171" s="13" t="s">
        <v>110</v>
      </c>
      <c r="H171" s="13">
        <v>1.238</v>
      </c>
      <c r="I171" s="13">
        <v>0.58299999999999996</v>
      </c>
      <c r="J171" s="13">
        <v>5.5460000000000003</v>
      </c>
      <c r="K171" s="13" t="s">
        <v>110</v>
      </c>
      <c r="L171" s="13">
        <v>1.6</v>
      </c>
      <c r="M171" s="13">
        <v>0.86399999999999999</v>
      </c>
      <c r="N171" s="13">
        <v>7.7</v>
      </c>
      <c r="O171" s="13">
        <v>3.12</v>
      </c>
      <c r="P171" s="13">
        <v>3.3</v>
      </c>
      <c r="Q171" s="13" t="s">
        <v>110</v>
      </c>
      <c r="R171" s="13">
        <v>0.63</v>
      </c>
      <c r="S171" s="13">
        <v>16.783000000000001</v>
      </c>
      <c r="T171" s="13">
        <v>1.1299999999999999</v>
      </c>
      <c r="U171" s="13">
        <v>3.7930000000000001</v>
      </c>
      <c r="V171" s="13" t="s">
        <v>110</v>
      </c>
      <c r="W171" s="13">
        <v>15.3</v>
      </c>
      <c r="X171" s="13">
        <v>0.54</v>
      </c>
      <c r="Y171" s="13">
        <v>2.2599999999999998</v>
      </c>
      <c r="Z171" s="13">
        <v>0.71499999999999997</v>
      </c>
      <c r="AA171" s="13">
        <v>128.80000000000001</v>
      </c>
      <c r="AB171" s="13">
        <v>1.6400000000000001</v>
      </c>
      <c r="AC171" s="13" t="s">
        <v>110</v>
      </c>
      <c r="AD171" s="13">
        <v>82.25</v>
      </c>
    </row>
    <row r="172" spans="1:30">
      <c r="A172" s="10">
        <v>41120</v>
      </c>
      <c r="B172" s="13">
        <v>2420.41</v>
      </c>
      <c r="C172" s="13">
        <v>0.87</v>
      </c>
      <c r="D172" s="13">
        <v>2.3479999999999999</v>
      </c>
      <c r="E172" s="13">
        <v>68</v>
      </c>
      <c r="F172" s="13">
        <v>8.0500000000000007</v>
      </c>
      <c r="G172" s="13" t="s">
        <v>110</v>
      </c>
      <c r="H172" s="13">
        <v>1.2250000000000001</v>
      </c>
      <c r="I172" s="13">
        <v>0.57999999999999996</v>
      </c>
      <c r="J172" s="13">
        <v>5.5179999999999998</v>
      </c>
      <c r="K172" s="13" t="s">
        <v>110</v>
      </c>
      <c r="L172" s="13">
        <v>1.6</v>
      </c>
      <c r="M172" s="13">
        <v>0.83</v>
      </c>
      <c r="N172" s="13">
        <v>7.6</v>
      </c>
      <c r="O172" s="13">
        <v>3.09</v>
      </c>
      <c r="P172" s="13">
        <v>3.5</v>
      </c>
      <c r="Q172" s="13" t="s">
        <v>110</v>
      </c>
      <c r="R172" s="13">
        <v>0.63</v>
      </c>
      <c r="S172" s="13">
        <v>17</v>
      </c>
      <c r="T172" s="13">
        <v>1.1100000000000001</v>
      </c>
      <c r="U172" s="13">
        <v>3.7930000000000001</v>
      </c>
      <c r="V172" s="13" t="s">
        <v>110</v>
      </c>
      <c r="W172" s="13">
        <v>15.5</v>
      </c>
      <c r="X172" s="13">
        <v>0.53</v>
      </c>
      <c r="Y172" s="13">
        <v>2.29</v>
      </c>
      <c r="Z172" s="13">
        <v>0.69399999999999995</v>
      </c>
      <c r="AA172" s="13">
        <v>130</v>
      </c>
      <c r="AB172" s="13">
        <v>1.56</v>
      </c>
      <c r="AC172" s="13" t="s">
        <v>110</v>
      </c>
      <c r="AD172" s="13">
        <v>80.900000000000006</v>
      </c>
    </row>
    <row r="173" spans="1:30">
      <c r="A173" s="10">
        <v>41121</v>
      </c>
      <c r="B173" s="13">
        <v>2400.31</v>
      </c>
      <c r="C173" s="13">
        <v>0.87</v>
      </c>
      <c r="D173" s="13">
        <v>2.33</v>
      </c>
      <c r="E173" s="13">
        <v>66</v>
      </c>
      <c r="F173" s="13">
        <v>8.14</v>
      </c>
      <c r="G173" s="13" t="s">
        <v>110</v>
      </c>
      <c r="H173" s="13">
        <v>1.238</v>
      </c>
      <c r="I173" s="13">
        <v>0.57799999999999996</v>
      </c>
      <c r="J173" s="13">
        <v>5.3369999999999997</v>
      </c>
      <c r="K173" s="13" t="s">
        <v>110</v>
      </c>
      <c r="L173" s="13">
        <v>1.6</v>
      </c>
      <c r="M173" s="13">
        <v>0.82</v>
      </c>
      <c r="N173" s="13">
        <v>7.6</v>
      </c>
      <c r="O173" s="13">
        <v>3.09</v>
      </c>
      <c r="P173" s="13">
        <v>3.5</v>
      </c>
      <c r="Q173" s="13" t="s">
        <v>110</v>
      </c>
      <c r="R173" s="13">
        <v>0.57999999999999996</v>
      </c>
      <c r="S173" s="13">
        <v>16.832999999999998</v>
      </c>
      <c r="T173" s="13">
        <v>1.0900000000000001</v>
      </c>
      <c r="U173" s="13">
        <v>3.5760000000000001</v>
      </c>
      <c r="V173" s="13" t="s">
        <v>110</v>
      </c>
      <c r="W173" s="13">
        <v>16.100000000000001</v>
      </c>
      <c r="X173" s="13">
        <v>0.53500000000000003</v>
      </c>
      <c r="Y173" s="13">
        <v>2.2999999999999998</v>
      </c>
      <c r="Z173" s="13">
        <v>0.68</v>
      </c>
      <c r="AA173" s="13">
        <v>128</v>
      </c>
      <c r="AB173" s="13">
        <v>1.54</v>
      </c>
      <c r="AC173" s="13" t="s">
        <v>110</v>
      </c>
      <c r="AD173" s="13">
        <v>77.5</v>
      </c>
    </row>
    <row r="174" spans="1:30">
      <c r="A174" s="10">
        <v>41122</v>
      </c>
      <c r="B174" s="13">
        <v>2399.58</v>
      </c>
      <c r="C174" s="13">
        <v>0.87</v>
      </c>
      <c r="D174" s="13">
        <v>2.33</v>
      </c>
      <c r="E174" s="13">
        <v>67.25</v>
      </c>
      <c r="F174" s="13">
        <v>8.1</v>
      </c>
      <c r="G174" s="13" t="s">
        <v>110</v>
      </c>
      <c r="H174" s="13">
        <v>1.238</v>
      </c>
      <c r="I174" s="13">
        <v>0.57799999999999996</v>
      </c>
      <c r="J174" s="13">
        <v>5.423</v>
      </c>
      <c r="K174" s="13" t="s">
        <v>110</v>
      </c>
      <c r="L174" s="13">
        <v>1.55</v>
      </c>
      <c r="M174" s="13">
        <v>0.78900000000000003</v>
      </c>
      <c r="N174" s="13">
        <v>7.48</v>
      </c>
      <c r="O174" s="13">
        <v>3.1</v>
      </c>
      <c r="P174" s="13">
        <v>3.4</v>
      </c>
      <c r="Q174" s="13" t="s">
        <v>110</v>
      </c>
      <c r="R174" s="13">
        <v>0.57999999999999996</v>
      </c>
      <c r="S174" s="13">
        <v>17</v>
      </c>
      <c r="T174" s="13">
        <v>1.08</v>
      </c>
      <c r="U174" s="13">
        <v>3.5760000000000001</v>
      </c>
      <c r="V174" s="13" t="s">
        <v>110</v>
      </c>
      <c r="W174" s="13">
        <v>15.4</v>
      </c>
      <c r="X174" s="13">
        <v>0.52200000000000002</v>
      </c>
      <c r="Y174" s="13">
        <v>2.25</v>
      </c>
      <c r="Z174" s="13">
        <v>0.66400000000000003</v>
      </c>
      <c r="AA174" s="13">
        <v>129.6</v>
      </c>
      <c r="AB174" s="13">
        <v>1.5699999999999998</v>
      </c>
      <c r="AC174" s="13" t="s">
        <v>110</v>
      </c>
      <c r="AD174" s="13">
        <v>78.5</v>
      </c>
    </row>
    <row r="175" spans="1:30">
      <c r="A175" s="10">
        <v>41123</v>
      </c>
      <c r="B175" s="13">
        <v>2375.64</v>
      </c>
      <c r="C175" s="13">
        <v>0.86399999999999999</v>
      </c>
      <c r="D175" s="13">
        <v>2.3210000000000002</v>
      </c>
      <c r="E175" s="13">
        <v>65.95</v>
      </c>
      <c r="F175" s="13">
        <v>8</v>
      </c>
      <c r="G175" s="13" t="s">
        <v>110</v>
      </c>
      <c r="H175" s="13">
        <v>1.194</v>
      </c>
      <c r="I175" s="13">
        <v>0.57299999999999995</v>
      </c>
      <c r="J175" s="13">
        <v>5.375</v>
      </c>
      <c r="K175" s="13" t="s">
        <v>110</v>
      </c>
      <c r="L175" s="13">
        <v>1.55</v>
      </c>
      <c r="M175" s="13">
        <v>0.78</v>
      </c>
      <c r="N175" s="13">
        <v>7.41</v>
      </c>
      <c r="O175" s="13">
        <v>3.07</v>
      </c>
      <c r="P175" s="13">
        <v>3.3</v>
      </c>
      <c r="Q175" s="13" t="s">
        <v>110</v>
      </c>
      <c r="R175" s="13">
        <v>0.57999999999999996</v>
      </c>
      <c r="S175" s="13">
        <v>16.933</v>
      </c>
      <c r="T175" s="13">
        <v>1.0900000000000001</v>
      </c>
      <c r="U175" s="13">
        <v>3.5760000000000001</v>
      </c>
      <c r="V175" s="13" t="s">
        <v>110</v>
      </c>
      <c r="W175" s="13">
        <v>15.4</v>
      </c>
      <c r="X175" s="13">
        <v>0.52500000000000002</v>
      </c>
      <c r="Y175" s="13">
        <v>2.35</v>
      </c>
      <c r="Z175" s="13">
        <v>0.67</v>
      </c>
      <c r="AA175" s="13">
        <v>128.15</v>
      </c>
      <c r="AB175" s="13">
        <v>1.5699999999999998</v>
      </c>
      <c r="AC175" s="13" t="s">
        <v>110</v>
      </c>
      <c r="AD175" s="13">
        <v>76.75</v>
      </c>
    </row>
    <row r="176" spans="1:30">
      <c r="A176" s="10">
        <v>41124</v>
      </c>
      <c r="B176" s="13">
        <v>2396.7800000000002</v>
      </c>
      <c r="C176" s="13">
        <v>0.86399999999999999</v>
      </c>
      <c r="D176" s="13">
        <v>2.3210000000000002</v>
      </c>
      <c r="E176" s="13">
        <v>67.8</v>
      </c>
      <c r="F176" s="13">
        <v>8</v>
      </c>
      <c r="G176" s="13" t="s">
        <v>110</v>
      </c>
      <c r="H176" s="13">
        <v>1.2130000000000001</v>
      </c>
      <c r="I176" s="13">
        <v>0.56399999999999995</v>
      </c>
      <c r="J176" s="13">
        <v>5.5369999999999999</v>
      </c>
      <c r="K176" s="13" t="s">
        <v>110</v>
      </c>
      <c r="L176" s="13">
        <v>1.55</v>
      </c>
      <c r="M176" s="13">
        <v>0.78100000000000003</v>
      </c>
      <c r="N176" s="13">
        <v>7.66</v>
      </c>
      <c r="O176" s="13">
        <v>3.11</v>
      </c>
      <c r="P176" s="13">
        <v>3.3</v>
      </c>
      <c r="Q176" s="13" t="s">
        <v>110</v>
      </c>
      <c r="R176" s="13">
        <v>0.56999999999999995</v>
      </c>
      <c r="S176" s="13">
        <v>17.132999999999999</v>
      </c>
      <c r="T176" s="13">
        <v>1.1200000000000001</v>
      </c>
      <c r="U176" s="13">
        <v>3.5760000000000001</v>
      </c>
      <c r="V176" s="13" t="s">
        <v>110</v>
      </c>
      <c r="W176" s="13">
        <v>15.2</v>
      </c>
      <c r="X176" s="13">
        <v>0.52500000000000002</v>
      </c>
      <c r="Y176" s="13">
        <v>2.39</v>
      </c>
      <c r="Z176" s="13">
        <v>0.67</v>
      </c>
      <c r="AA176" s="13">
        <v>131.94999999999999</v>
      </c>
      <c r="AB176" s="13">
        <v>1.58</v>
      </c>
      <c r="AC176" s="13" t="s">
        <v>110</v>
      </c>
      <c r="AD176" s="13">
        <v>75.8</v>
      </c>
    </row>
    <row r="177" spans="1:30">
      <c r="A177" s="10">
        <v>41127</v>
      </c>
      <c r="B177" s="13">
        <v>2422.92</v>
      </c>
      <c r="C177" s="13">
        <v>0.86399999999999999</v>
      </c>
      <c r="D177" s="13">
        <v>2.286</v>
      </c>
      <c r="E177" s="13">
        <v>68.7</v>
      </c>
      <c r="F177" s="13">
        <v>8.19</v>
      </c>
      <c r="G177" s="13" t="s">
        <v>110</v>
      </c>
      <c r="H177" s="13">
        <v>1.175</v>
      </c>
      <c r="I177" s="13">
        <v>0.57199999999999995</v>
      </c>
      <c r="J177" s="13">
        <v>5.556</v>
      </c>
      <c r="K177" s="13" t="s">
        <v>110</v>
      </c>
      <c r="L177" s="13">
        <v>1.55</v>
      </c>
      <c r="M177" s="13">
        <v>0.77700000000000002</v>
      </c>
      <c r="N177" s="13">
        <v>7.65</v>
      </c>
      <c r="O177" s="13">
        <v>3.13</v>
      </c>
      <c r="P177" s="13">
        <v>3.3</v>
      </c>
      <c r="Q177" s="13" t="s">
        <v>110</v>
      </c>
      <c r="R177" s="13">
        <v>0.56999999999999995</v>
      </c>
      <c r="S177" s="13">
        <v>17.5</v>
      </c>
      <c r="T177" s="13">
        <v>1.1200000000000001</v>
      </c>
      <c r="U177" s="13">
        <v>3.5760000000000001</v>
      </c>
      <c r="V177" s="13" t="s">
        <v>110</v>
      </c>
      <c r="W177" s="13">
        <v>15.35</v>
      </c>
      <c r="X177" s="13">
        <v>0.53</v>
      </c>
      <c r="Y177" s="13">
        <v>2.4</v>
      </c>
      <c r="Z177" s="13">
        <v>0.66700000000000004</v>
      </c>
      <c r="AA177" s="13">
        <v>133.6</v>
      </c>
      <c r="AB177" s="13">
        <v>1.56</v>
      </c>
      <c r="AC177" s="13" t="s">
        <v>110</v>
      </c>
      <c r="AD177" s="13">
        <v>78</v>
      </c>
    </row>
    <row r="178" spans="1:30">
      <c r="A178" s="10">
        <v>41128</v>
      </c>
      <c r="B178" s="13">
        <v>2451.69</v>
      </c>
      <c r="C178" s="13">
        <v>0.86399999999999999</v>
      </c>
      <c r="D178" s="13">
        <v>2.339</v>
      </c>
      <c r="E178" s="13">
        <v>69</v>
      </c>
      <c r="F178" s="13">
        <v>8.33</v>
      </c>
      <c r="G178" s="13" t="s">
        <v>110</v>
      </c>
      <c r="H178" s="13">
        <v>1.1879999999999999</v>
      </c>
      <c r="I178" s="13">
        <v>0.58299999999999996</v>
      </c>
      <c r="J178" s="13">
        <v>5.4989999999999997</v>
      </c>
      <c r="K178" s="13" t="s">
        <v>110</v>
      </c>
      <c r="L178" s="13">
        <v>1.55</v>
      </c>
      <c r="M178" s="13">
        <v>0.76</v>
      </c>
      <c r="N178" s="13">
        <v>7.8</v>
      </c>
      <c r="O178" s="13">
        <v>3.23</v>
      </c>
      <c r="P178" s="13">
        <v>3.3</v>
      </c>
      <c r="Q178" s="13" t="s">
        <v>110</v>
      </c>
      <c r="R178" s="13">
        <v>0.56999999999999995</v>
      </c>
      <c r="S178" s="13">
        <v>18.332999999999998</v>
      </c>
      <c r="T178" s="13">
        <v>1.1000000000000001</v>
      </c>
      <c r="U178" s="13">
        <v>3.5760000000000001</v>
      </c>
      <c r="V178" s="13" t="s">
        <v>110</v>
      </c>
      <c r="W178" s="13">
        <v>15.35</v>
      </c>
      <c r="X178" s="13">
        <v>0.52</v>
      </c>
      <c r="Y178" s="13">
        <v>2.35</v>
      </c>
      <c r="Z178" s="13">
        <v>0.65500000000000003</v>
      </c>
      <c r="AA178" s="13">
        <v>134.1</v>
      </c>
      <c r="AB178" s="13">
        <v>1.58</v>
      </c>
      <c r="AC178" s="13" t="s">
        <v>110</v>
      </c>
      <c r="AD178" s="13">
        <v>78.099999999999994</v>
      </c>
    </row>
    <row r="179" spans="1:30">
      <c r="A179" s="10">
        <v>41129</v>
      </c>
      <c r="B179" s="13">
        <v>2458.81</v>
      </c>
      <c r="C179" s="13">
        <v>0.88</v>
      </c>
      <c r="D179" s="13">
        <v>2.3210000000000002</v>
      </c>
      <c r="E179" s="13">
        <v>70.900000000000006</v>
      </c>
      <c r="F179" s="13">
        <v>8.65</v>
      </c>
      <c r="G179" s="13" t="s">
        <v>110</v>
      </c>
      <c r="H179" s="13">
        <v>1.169</v>
      </c>
      <c r="I179" s="13">
        <v>0.59199999999999997</v>
      </c>
      <c r="J179" s="13">
        <v>5.47</v>
      </c>
      <c r="K179" s="13" t="s">
        <v>110</v>
      </c>
      <c r="L179" s="13">
        <v>1.5</v>
      </c>
      <c r="M179" s="13">
        <v>0.76</v>
      </c>
      <c r="N179" s="13">
        <v>7.8</v>
      </c>
      <c r="O179" s="13">
        <v>3.25</v>
      </c>
      <c r="P179" s="13">
        <v>3.27</v>
      </c>
      <c r="Q179" s="13" t="s">
        <v>110</v>
      </c>
      <c r="R179" s="13">
        <v>0.56999999999999995</v>
      </c>
      <c r="S179" s="13">
        <v>18.667000000000002</v>
      </c>
      <c r="T179" s="13">
        <v>1.1000000000000001</v>
      </c>
      <c r="U179" s="13">
        <v>3.448</v>
      </c>
      <c r="V179" s="13" t="s">
        <v>110</v>
      </c>
      <c r="W179" s="13">
        <v>15.65</v>
      </c>
      <c r="X179" s="13">
        <v>0.55000000000000004</v>
      </c>
      <c r="Y179" s="13">
        <v>2.34</v>
      </c>
      <c r="Z179" s="13">
        <v>0.65100000000000002</v>
      </c>
      <c r="AA179" s="13">
        <v>133.6</v>
      </c>
      <c r="AB179" s="13">
        <v>1.54</v>
      </c>
      <c r="AC179" s="13" t="s">
        <v>110</v>
      </c>
      <c r="AD179" s="13">
        <v>76</v>
      </c>
    </row>
    <row r="180" spans="1:30">
      <c r="A180" s="10">
        <v>41130</v>
      </c>
      <c r="B180" s="13">
        <v>2381.2199999999998</v>
      </c>
      <c r="C180" s="13">
        <v>0.86399999999999999</v>
      </c>
      <c r="D180" s="13">
        <v>2.2770000000000001</v>
      </c>
      <c r="E180" s="13">
        <v>64.900000000000006</v>
      </c>
      <c r="F180" s="13">
        <v>8.59</v>
      </c>
      <c r="G180" s="13" t="s">
        <v>110</v>
      </c>
      <c r="H180" s="13">
        <v>1.181</v>
      </c>
      <c r="I180" s="13">
        <v>0.56399999999999995</v>
      </c>
      <c r="J180" s="13">
        <v>5.423</v>
      </c>
      <c r="K180" s="13" t="s">
        <v>110</v>
      </c>
      <c r="L180" s="13">
        <v>1.5</v>
      </c>
      <c r="M180" s="13">
        <v>0.75</v>
      </c>
      <c r="N180" s="13">
        <v>7.75</v>
      </c>
      <c r="O180" s="13">
        <v>3.16</v>
      </c>
      <c r="P180" s="13">
        <v>3.23</v>
      </c>
      <c r="Q180" s="13" t="s">
        <v>110</v>
      </c>
      <c r="R180" s="13">
        <v>0.56999999999999995</v>
      </c>
      <c r="S180" s="13">
        <v>18.332999999999998</v>
      </c>
      <c r="T180" s="13">
        <v>1.07</v>
      </c>
      <c r="U180" s="13">
        <v>3.35</v>
      </c>
      <c r="V180" s="13" t="s">
        <v>110</v>
      </c>
      <c r="W180" s="13">
        <v>15.4</v>
      </c>
      <c r="X180" s="13">
        <v>0.54</v>
      </c>
      <c r="Y180" s="13">
        <v>2.35</v>
      </c>
      <c r="Z180" s="13">
        <v>0.65500000000000003</v>
      </c>
      <c r="AA180" s="13">
        <v>127.25</v>
      </c>
      <c r="AB180" s="13">
        <v>1.53</v>
      </c>
      <c r="AC180" s="13" t="s">
        <v>110</v>
      </c>
      <c r="AD180" s="13">
        <v>73</v>
      </c>
    </row>
    <row r="181" spans="1:30">
      <c r="A181" s="10">
        <v>41131</v>
      </c>
      <c r="B181" s="13">
        <v>2410.85</v>
      </c>
      <c r="C181" s="13">
        <v>0.86399999999999999</v>
      </c>
      <c r="D181" s="13">
        <v>2.2679999999999998</v>
      </c>
      <c r="E181" s="13">
        <v>66.849999999999994</v>
      </c>
      <c r="F181" s="13">
        <v>8.8000000000000007</v>
      </c>
      <c r="G181" s="13" t="s">
        <v>110</v>
      </c>
      <c r="H181" s="13">
        <v>1.181</v>
      </c>
      <c r="I181" s="13">
        <v>0.56799999999999995</v>
      </c>
      <c r="J181" s="13">
        <v>5.423</v>
      </c>
      <c r="K181" s="13" t="s">
        <v>110</v>
      </c>
      <c r="L181" s="13">
        <v>1.5</v>
      </c>
      <c r="M181" s="13">
        <v>0.73</v>
      </c>
      <c r="N181" s="13">
        <v>8.0399999999999991</v>
      </c>
      <c r="O181" s="13">
        <v>3.24</v>
      </c>
      <c r="P181" s="13">
        <v>3.23</v>
      </c>
      <c r="Q181" s="13" t="s">
        <v>110</v>
      </c>
      <c r="R181" s="13">
        <v>0.56999999999999995</v>
      </c>
      <c r="S181" s="13">
        <v>18.5</v>
      </c>
      <c r="T181" s="13">
        <v>1.05</v>
      </c>
      <c r="U181" s="13">
        <v>3.35</v>
      </c>
      <c r="V181" s="13" t="s">
        <v>110</v>
      </c>
      <c r="W181" s="13">
        <v>15.45</v>
      </c>
      <c r="X181" s="13">
        <v>0.55000000000000004</v>
      </c>
      <c r="Y181" s="13">
        <v>2.4</v>
      </c>
      <c r="Z181" s="13">
        <v>0.64500000000000002</v>
      </c>
      <c r="AA181" s="13">
        <v>128.55000000000001</v>
      </c>
      <c r="AB181" s="13">
        <v>1.52</v>
      </c>
      <c r="AC181" s="13" t="s">
        <v>110</v>
      </c>
      <c r="AD181" s="13">
        <v>74.75</v>
      </c>
    </row>
    <row r="182" spans="1:30">
      <c r="A182" s="10">
        <v>41134</v>
      </c>
      <c r="B182" s="13">
        <v>2430.37</v>
      </c>
      <c r="C182" s="13">
        <v>0.83799999999999997</v>
      </c>
      <c r="D182" s="13">
        <v>2.2770000000000001</v>
      </c>
      <c r="E182" s="13">
        <v>69</v>
      </c>
      <c r="F182" s="13">
        <v>8.77</v>
      </c>
      <c r="G182" s="13" t="s">
        <v>110</v>
      </c>
      <c r="H182" s="13">
        <v>1.169</v>
      </c>
      <c r="I182" s="13">
        <v>0.57299999999999995</v>
      </c>
      <c r="J182" s="13">
        <v>5.2320000000000002</v>
      </c>
      <c r="K182" s="13" t="s">
        <v>110</v>
      </c>
      <c r="L182" s="13">
        <v>1.5</v>
      </c>
      <c r="M182" s="13">
        <v>0.73</v>
      </c>
      <c r="N182" s="13">
        <v>8.0500000000000007</v>
      </c>
      <c r="O182" s="13">
        <v>3.26</v>
      </c>
      <c r="P182" s="13">
        <v>3.3</v>
      </c>
      <c r="Q182" s="13" t="s">
        <v>110</v>
      </c>
      <c r="R182" s="13">
        <v>0.56999999999999995</v>
      </c>
      <c r="S182" s="13">
        <v>18.516999999999999</v>
      </c>
      <c r="T182" s="13">
        <v>1.06</v>
      </c>
      <c r="U182" s="13">
        <v>3.35</v>
      </c>
      <c r="V182" s="13" t="s">
        <v>110</v>
      </c>
      <c r="W182" s="13">
        <v>15.2</v>
      </c>
      <c r="X182" s="13">
        <v>0.54100000000000004</v>
      </c>
      <c r="Y182" s="13">
        <v>2.39</v>
      </c>
      <c r="Z182" s="13">
        <v>0.64500000000000002</v>
      </c>
      <c r="AA182" s="13">
        <v>130</v>
      </c>
      <c r="AB182" s="13">
        <v>1.5</v>
      </c>
      <c r="AC182" s="13" t="s">
        <v>110</v>
      </c>
      <c r="AD182" s="13">
        <v>76.5</v>
      </c>
    </row>
    <row r="183" spans="1:30">
      <c r="A183" s="10">
        <v>41135</v>
      </c>
      <c r="B183" s="13">
        <v>2420.2600000000002</v>
      </c>
      <c r="C183" s="13">
        <v>0.81899999999999995</v>
      </c>
      <c r="D183" s="13">
        <v>2.2320000000000002</v>
      </c>
      <c r="E183" s="13">
        <v>69</v>
      </c>
      <c r="F183" s="13">
        <v>8.6999999999999993</v>
      </c>
      <c r="G183" s="13" t="s">
        <v>110</v>
      </c>
      <c r="H183" s="13">
        <v>1.175</v>
      </c>
      <c r="I183" s="13">
        <v>0.56499999999999995</v>
      </c>
      <c r="J183" s="13">
        <v>5.2320000000000002</v>
      </c>
      <c r="K183" s="13" t="s">
        <v>110</v>
      </c>
      <c r="L183" s="13">
        <v>1.5</v>
      </c>
      <c r="M183" s="13">
        <v>0.72</v>
      </c>
      <c r="N183" s="13">
        <v>7.85</v>
      </c>
      <c r="O183" s="13">
        <v>3.2</v>
      </c>
      <c r="P183" s="13">
        <v>3.3</v>
      </c>
      <c r="Q183" s="13" t="s">
        <v>110</v>
      </c>
      <c r="R183" s="13">
        <v>0.56999999999999995</v>
      </c>
      <c r="S183" s="13">
        <v>18.167000000000002</v>
      </c>
      <c r="T183" s="13">
        <v>1.06</v>
      </c>
      <c r="U183" s="13">
        <v>3.35</v>
      </c>
      <c r="V183" s="13" t="s">
        <v>110</v>
      </c>
      <c r="W183" s="13">
        <v>15.2</v>
      </c>
      <c r="X183" s="13">
        <v>0.54500000000000004</v>
      </c>
      <c r="Y183" s="13">
        <v>2.36</v>
      </c>
      <c r="Z183" s="13">
        <v>0.64700000000000002</v>
      </c>
      <c r="AA183" s="13">
        <v>131.30000000000001</v>
      </c>
      <c r="AB183" s="13">
        <v>1.46</v>
      </c>
      <c r="AC183" s="13" t="s">
        <v>110</v>
      </c>
      <c r="AD183" s="13">
        <v>77.900000000000006</v>
      </c>
    </row>
    <row r="184" spans="1:30">
      <c r="A184" s="10">
        <v>41136</v>
      </c>
      <c r="B184" s="13">
        <v>2440.35</v>
      </c>
      <c r="C184" s="13">
        <v>0.81899999999999995</v>
      </c>
      <c r="D184" s="13">
        <v>2.2320000000000002</v>
      </c>
      <c r="E184" s="13">
        <v>70.45</v>
      </c>
      <c r="F184" s="13">
        <v>8.81</v>
      </c>
      <c r="G184" s="13" t="s">
        <v>110</v>
      </c>
      <c r="H184" s="13">
        <v>1.145</v>
      </c>
      <c r="I184" s="13">
        <v>0.56000000000000005</v>
      </c>
      <c r="J184" s="13">
        <v>5.1370000000000005</v>
      </c>
      <c r="K184" s="13" t="s">
        <v>110</v>
      </c>
      <c r="L184" s="13">
        <v>1.5</v>
      </c>
      <c r="M184" s="13">
        <v>0.71499999999999997</v>
      </c>
      <c r="N184" s="13">
        <v>7.86</v>
      </c>
      <c r="O184" s="13">
        <v>3.21</v>
      </c>
      <c r="P184" s="13">
        <v>3.3</v>
      </c>
      <c r="Q184" s="13" t="s">
        <v>110</v>
      </c>
      <c r="R184" s="13">
        <v>0.56999999999999995</v>
      </c>
      <c r="S184" s="13">
        <v>18.533000000000001</v>
      </c>
      <c r="T184" s="13">
        <v>1.07</v>
      </c>
      <c r="U184" s="13">
        <v>3.35</v>
      </c>
      <c r="V184" s="13" t="s">
        <v>110</v>
      </c>
      <c r="W184" s="13">
        <v>15.6</v>
      </c>
      <c r="X184" s="13">
        <v>0.54500000000000004</v>
      </c>
      <c r="Y184" s="13">
        <v>2.36</v>
      </c>
      <c r="Z184" s="13">
        <v>0.64700000000000002</v>
      </c>
      <c r="AA184" s="13">
        <v>132.5</v>
      </c>
      <c r="AB184" s="13">
        <v>1.47</v>
      </c>
      <c r="AC184" s="13" t="s">
        <v>110</v>
      </c>
      <c r="AD184" s="13">
        <v>77.95</v>
      </c>
    </row>
    <row r="185" spans="1:30">
      <c r="A185" s="10">
        <v>41137</v>
      </c>
      <c r="B185" s="13">
        <v>2483.42</v>
      </c>
      <c r="C185" s="13">
        <v>0.81599999999999995</v>
      </c>
      <c r="D185" s="13">
        <v>2.214</v>
      </c>
      <c r="E185" s="13">
        <v>71.2</v>
      </c>
      <c r="F185" s="13">
        <v>8.84</v>
      </c>
      <c r="G185" s="13" t="s">
        <v>110</v>
      </c>
      <c r="H185" s="13">
        <v>1.1439999999999999</v>
      </c>
      <c r="I185" s="13">
        <v>0.56200000000000006</v>
      </c>
      <c r="J185" s="13">
        <v>5.2320000000000002</v>
      </c>
      <c r="K185" s="13" t="s">
        <v>110</v>
      </c>
      <c r="L185" s="13">
        <v>1.5</v>
      </c>
      <c r="M185" s="13">
        <v>0.72</v>
      </c>
      <c r="N185" s="13">
        <v>8.1</v>
      </c>
      <c r="O185" s="13">
        <v>3.31</v>
      </c>
      <c r="P185" s="13">
        <v>3.35</v>
      </c>
      <c r="Q185" s="13" t="s">
        <v>110</v>
      </c>
      <c r="R185" s="13">
        <v>0.56999999999999995</v>
      </c>
      <c r="S185" s="13">
        <v>18.167000000000002</v>
      </c>
      <c r="T185" s="13">
        <v>1.1000000000000001</v>
      </c>
      <c r="U185" s="13">
        <v>3.35</v>
      </c>
      <c r="V185" s="13" t="s">
        <v>110</v>
      </c>
      <c r="W185" s="13">
        <v>15.75</v>
      </c>
      <c r="X185" s="13">
        <v>0.52500000000000002</v>
      </c>
      <c r="Y185" s="13">
        <v>2.35</v>
      </c>
      <c r="Z185" s="13">
        <v>0.65500000000000003</v>
      </c>
      <c r="AA185" s="13">
        <v>135.55000000000001</v>
      </c>
      <c r="AB185" s="13">
        <v>1.52</v>
      </c>
      <c r="AC185" s="13" t="s">
        <v>110</v>
      </c>
      <c r="AD185" s="13">
        <v>78.5</v>
      </c>
    </row>
    <row r="186" spans="1:30">
      <c r="A186" s="10">
        <v>41138</v>
      </c>
      <c r="B186" s="13">
        <v>2459.9499999999998</v>
      </c>
      <c r="C186" s="13">
        <v>0.79400000000000004</v>
      </c>
      <c r="D186" s="13">
        <v>2.2229999999999999</v>
      </c>
      <c r="E186" s="13">
        <v>71.5</v>
      </c>
      <c r="F186" s="13">
        <v>8.8000000000000007</v>
      </c>
      <c r="G186" s="13" t="s">
        <v>110</v>
      </c>
      <c r="H186" s="13">
        <v>1.163</v>
      </c>
      <c r="I186" s="13">
        <v>0.56100000000000005</v>
      </c>
      <c r="J186" s="13">
        <v>5.2320000000000002</v>
      </c>
      <c r="K186" s="13" t="s">
        <v>110</v>
      </c>
      <c r="L186" s="13">
        <v>1.5</v>
      </c>
      <c r="M186" s="13">
        <v>0.71</v>
      </c>
      <c r="N186" s="13">
        <v>8.01</v>
      </c>
      <c r="O186" s="13">
        <v>3.3</v>
      </c>
      <c r="P186" s="13">
        <v>3.35</v>
      </c>
      <c r="Q186" s="13" t="s">
        <v>110</v>
      </c>
      <c r="R186" s="13">
        <v>0.56999999999999995</v>
      </c>
      <c r="S186" s="13">
        <v>18.167000000000002</v>
      </c>
      <c r="T186" s="13">
        <v>1.06</v>
      </c>
      <c r="U186" s="13">
        <v>3.35</v>
      </c>
      <c r="V186" s="13" t="s">
        <v>110</v>
      </c>
      <c r="W186" s="13">
        <v>15.65</v>
      </c>
      <c r="X186" s="13">
        <v>0.52600000000000002</v>
      </c>
      <c r="Y186" s="13">
        <v>2.2800000000000002</v>
      </c>
      <c r="Z186" s="13">
        <v>0.63</v>
      </c>
      <c r="AA186" s="13">
        <v>134.69999999999999</v>
      </c>
      <c r="AB186" s="13">
        <v>1.48</v>
      </c>
      <c r="AC186" s="13" t="s">
        <v>110</v>
      </c>
      <c r="AD186" s="13">
        <v>77.5</v>
      </c>
    </row>
    <row r="187" spans="1:30">
      <c r="A187" s="10">
        <v>41141</v>
      </c>
      <c r="B187" s="13">
        <v>2459.9499999999998</v>
      </c>
      <c r="C187" s="13">
        <v>0.79400000000000004</v>
      </c>
      <c r="D187" s="13">
        <v>2.2229999999999999</v>
      </c>
      <c r="E187" s="13">
        <v>71.5</v>
      </c>
      <c r="F187" s="13">
        <v>8.8000000000000007</v>
      </c>
      <c r="G187" s="13" t="s">
        <v>110</v>
      </c>
      <c r="H187" s="13">
        <v>1.163</v>
      </c>
      <c r="I187" s="13">
        <v>0.56100000000000005</v>
      </c>
      <c r="J187" s="13">
        <v>5.2320000000000002</v>
      </c>
      <c r="K187" s="13" t="s">
        <v>110</v>
      </c>
      <c r="L187" s="13">
        <v>1.5</v>
      </c>
      <c r="M187" s="13">
        <v>0.71</v>
      </c>
      <c r="N187" s="13">
        <v>8.01</v>
      </c>
      <c r="O187" s="13">
        <v>3.3</v>
      </c>
      <c r="P187" s="13">
        <v>3.35</v>
      </c>
      <c r="Q187" s="13" t="s">
        <v>110</v>
      </c>
      <c r="R187" s="13">
        <v>0.56999999999999995</v>
      </c>
      <c r="S187" s="13">
        <v>18.167000000000002</v>
      </c>
      <c r="T187" s="13">
        <v>1.06</v>
      </c>
      <c r="U187" s="13">
        <v>3.35</v>
      </c>
      <c r="V187" s="13" t="s">
        <v>110</v>
      </c>
      <c r="W187" s="13">
        <v>15.65</v>
      </c>
      <c r="X187" s="13">
        <v>0.52600000000000002</v>
      </c>
      <c r="Y187" s="13">
        <v>2.2800000000000002</v>
      </c>
      <c r="Z187" s="13">
        <v>0.63</v>
      </c>
      <c r="AA187" s="13">
        <v>134.69999999999999</v>
      </c>
      <c r="AB187" s="13">
        <v>1.48</v>
      </c>
      <c r="AC187" s="13" t="s">
        <v>110</v>
      </c>
      <c r="AD187" s="13">
        <v>77.5</v>
      </c>
    </row>
    <row r="188" spans="1:30">
      <c r="A188" s="10">
        <v>41142</v>
      </c>
      <c r="B188" s="13">
        <v>2441.23</v>
      </c>
      <c r="C188" s="13">
        <v>0.79700000000000004</v>
      </c>
      <c r="D188" s="13">
        <v>2.1880000000000002</v>
      </c>
      <c r="E188" s="13">
        <v>70</v>
      </c>
      <c r="F188" s="13">
        <v>8.5</v>
      </c>
      <c r="G188" s="13" t="s">
        <v>110</v>
      </c>
      <c r="H188" s="13">
        <v>1.169</v>
      </c>
      <c r="I188" s="13">
        <v>0.56299999999999994</v>
      </c>
      <c r="J188" s="13">
        <v>5.1849999999999996</v>
      </c>
      <c r="K188" s="13" t="s">
        <v>110</v>
      </c>
      <c r="L188" s="13">
        <v>1.6</v>
      </c>
      <c r="M188" s="13">
        <v>0.70199999999999996</v>
      </c>
      <c r="N188" s="13">
        <v>7.8</v>
      </c>
      <c r="O188" s="13">
        <v>3.26</v>
      </c>
      <c r="P188" s="13">
        <v>3.35</v>
      </c>
      <c r="Q188" s="13" t="s">
        <v>110</v>
      </c>
      <c r="R188" s="13">
        <v>0.56999999999999995</v>
      </c>
      <c r="S188" s="13">
        <v>18.082999999999998</v>
      </c>
      <c r="T188" s="13">
        <v>1.05</v>
      </c>
      <c r="U188" s="13">
        <v>3.35</v>
      </c>
      <c r="V188" s="13" t="s">
        <v>110</v>
      </c>
      <c r="W188" s="13">
        <v>15.65</v>
      </c>
      <c r="X188" s="13">
        <v>0.51</v>
      </c>
      <c r="Y188" s="13">
        <v>2.2999999999999998</v>
      </c>
      <c r="Z188" s="13">
        <v>0.63</v>
      </c>
      <c r="AA188" s="13">
        <v>136</v>
      </c>
      <c r="AB188" s="13">
        <v>1.48</v>
      </c>
      <c r="AC188" s="13" t="s">
        <v>110</v>
      </c>
      <c r="AD188" s="13">
        <v>77.7</v>
      </c>
    </row>
    <row r="189" spans="1:30">
      <c r="A189" s="10">
        <v>41143</v>
      </c>
      <c r="B189" s="13">
        <v>2435.6999999999998</v>
      </c>
      <c r="C189" s="13">
        <v>0.79700000000000004</v>
      </c>
      <c r="D189" s="13">
        <v>2.1880000000000002</v>
      </c>
      <c r="E189" s="13">
        <v>71.150000000000006</v>
      </c>
      <c r="F189" s="13">
        <v>8.35</v>
      </c>
      <c r="G189" s="13" t="s">
        <v>110</v>
      </c>
      <c r="H189" s="13">
        <v>1.169</v>
      </c>
      <c r="I189" s="13">
        <v>0.57199999999999995</v>
      </c>
      <c r="J189" s="13">
        <v>4.9370000000000003</v>
      </c>
      <c r="K189" s="13" t="s">
        <v>110</v>
      </c>
      <c r="L189" s="13">
        <v>1.6</v>
      </c>
      <c r="M189" s="13">
        <v>0.7</v>
      </c>
      <c r="N189" s="13">
        <v>7.7</v>
      </c>
      <c r="O189" s="13">
        <v>3.26</v>
      </c>
      <c r="P189" s="13">
        <v>3.3</v>
      </c>
      <c r="Q189" s="13" t="s">
        <v>110</v>
      </c>
      <c r="R189" s="13">
        <v>0.56999999999999995</v>
      </c>
      <c r="S189" s="13">
        <v>18.167000000000002</v>
      </c>
      <c r="T189" s="13">
        <v>1.03</v>
      </c>
      <c r="U189" s="13">
        <v>3.35</v>
      </c>
      <c r="V189" s="13" t="s">
        <v>110</v>
      </c>
      <c r="W189" s="13">
        <v>15.6</v>
      </c>
      <c r="X189" s="13">
        <v>0.50700000000000001</v>
      </c>
      <c r="Y189" s="13">
        <v>2.29</v>
      </c>
      <c r="Z189" s="13">
        <v>0.625</v>
      </c>
      <c r="AA189" s="13">
        <v>137</v>
      </c>
      <c r="AB189" s="13">
        <v>1.47</v>
      </c>
      <c r="AC189" s="13" t="s">
        <v>110</v>
      </c>
      <c r="AD189" s="13">
        <v>77</v>
      </c>
    </row>
    <row r="190" spans="1:30">
      <c r="A190" s="10">
        <v>41144</v>
      </c>
      <c r="B190" s="13">
        <v>2442.52</v>
      </c>
      <c r="C190" s="13">
        <v>0.8</v>
      </c>
      <c r="D190" s="13">
        <v>2.2050000000000001</v>
      </c>
      <c r="E190" s="13">
        <v>70.099999999999994</v>
      </c>
      <c r="F190" s="13">
        <v>8.5</v>
      </c>
      <c r="G190" s="13" t="s">
        <v>110</v>
      </c>
      <c r="H190" s="13">
        <v>1.169</v>
      </c>
      <c r="I190" s="13">
        <v>0.57299999999999995</v>
      </c>
      <c r="J190" s="13">
        <v>5.0419999999999998</v>
      </c>
      <c r="K190" s="13" t="s">
        <v>110</v>
      </c>
      <c r="L190" s="13">
        <v>1.6</v>
      </c>
      <c r="M190" s="13">
        <v>0.70699999999999996</v>
      </c>
      <c r="N190" s="13">
        <v>7.79</v>
      </c>
      <c r="O190" s="13">
        <v>3.2800000000000002</v>
      </c>
      <c r="P190" s="13">
        <v>3.3</v>
      </c>
      <c r="Q190" s="13" t="s">
        <v>110</v>
      </c>
      <c r="R190" s="13">
        <v>0.56999999999999995</v>
      </c>
      <c r="S190" s="13">
        <v>18.933</v>
      </c>
      <c r="T190" s="13">
        <v>1.04</v>
      </c>
      <c r="U190" s="13">
        <v>3.35</v>
      </c>
      <c r="V190" s="13" t="s">
        <v>110</v>
      </c>
      <c r="W190" s="13">
        <v>15.4</v>
      </c>
      <c r="X190" s="13">
        <v>0.50600000000000001</v>
      </c>
      <c r="Y190" s="13">
        <v>2.29</v>
      </c>
      <c r="Z190" s="13">
        <v>0.63500000000000001</v>
      </c>
      <c r="AA190" s="13">
        <v>135</v>
      </c>
      <c r="AB190" s="13">
        <v>1.51</v>
      </c>
      <c r="AC190" s="13" t="s">
        <v>110</v>
      </c>
      <c r="AD190" s="13">
        <v>78.5</v>
      </c>
    </row>
    <row r="191" spans="1:30">
      <c r="A191" s="10">
        <v>41145</v>
      </c>
      <c r="B191" s="13">
        <v>2458.81</v>
      </c>
      <c r="C191" s="13">
        <v>0.80300000000000005</v>
      </c>
      <c r="D191" s="13">
        <v>2.2320000000000002</v>
      </c>
      <c r="E191" s="13">
        <v>70.849999999999994</v>
      </c>
      <c r="F191" s="13">
        <v>8.35</v>
      </c>
      <c r="G191" s="13" t="s">
        <v>110</v>
      </c>
      <c r="H191" s="13">
        <v>1.1879999999999999</v>
      </c>
      <c r="I191" s="13">
        <v>0.57199999999999995</v>
      </c>
      <c r="J191" s="13">
        <v>5.1849999999999996</v>
      </c>
      <c r="K191" s="13" t="s">
        <v>110</v>
      </c>
      <c r="L191" s="13">
        <v>1.6</v>
      </c>
      <c r="M191" s="13">
        <v>0.77</v>
      </c>
      <c r="N191" s="13">
        <v>7.65</v>
      </c>
      <c r="O191" s="13">
        <v>3.27</v>
      </c>
      <c r="P191" s="13">
        <v>3.3</v>
      </c>
      <c r="Q191" s="13" t="s">
        <v>110</v>
      </c>
      <c r="R191" s="13">
        <v>0.54</v>
      </c>
      <c r="S191" s="13">
        <v>19.55</v>
      </c>
      <c r="T191" s="13">
        <v>1.07</v>
      </c>
      <c r="U191" s="13">
        <v>3.35</v>
      </c>
      <c r="V191" s="13" t="s">
        <v>110</v>
      </c>
      <c r="W191" s="13">
        <v>15.4</v>
      </c>
      <c r="X191" s="13">
        <v>0.52500000000000002</v>
      </c>
      <c r="Y191" s="13">
        <v>2.29</v>
      </c>
      <c r="Z191" s="13">
        <v>0.67</v>
      </c>
      <c r="AA191" s="13">
        <v>135.25</v>
      </c>
      <c r="AB191" s="13">
        <v>1.5</v>
      </c>
      <c r="AC191" s="13" t="s">
        <v>110</v>
      </c>
      <c r="AD191" s="13">
        <v>81</v>
      </c>
    </row>
    <row r="192" spans="1:30">
      <c r="A192" s="10">
        <v>41148</v>
      </c>
      <c r="B192" s="13">
        <v>2460.7199999999998</v>
      </c>
      <c r="C192" s="13">
        <v>0.82899999999999996</v>
      </c>
      <c r="D192" s="13">
        <v>2.2050000000000001</v>
      </c>
      <c r="E192" s="13">
        <v>70.7</v>
      </c>
      <c r="F192" s="13">
        <v>8.1999999999999993</v>
      </c>
      <c r="G192" s="13" t="s">
        <v>110</v>
      </c>
      <c r="H192" s="13">
        <v>1.2130000000000001</v>
      </c>
      <c r="I192" s="13">
        <v>0.56000000000000005</v>
      </c>
      <c r="J192" s="13">
        <v>5.2320000000000002</v>
      </c>
      <c r="K192" s="13" t="s">
        <v>110</v>
      </c>
      <c r="L192" s="13">
        <v>1.6</v>
      </c>
      <c r="M192" s="13">
        <v>0.8</v>
      </c>
      <c r="N192" s="13">
        <v>7.75</v>
      </c>
      <c r="O192" s="13">
        <v>3.24</v>
      </c>
      <c r="P192" s="13">
        <v>3.3</v>
      </c>
      <c r="Q192" s="13" t="s">
        <v>110</v>
      </c>
      <c r="R192" s="13">
        <v>0.55000000000000004</v>
      </c>
      <c r="S192" s="13">
        <v>19.5</v>
      </c>
      <c r="T192" s="13">
        <v>1.08</v>
      </c>
      <c r="U192" s="13">
        <v>3.35</v>
      </c>
      <c r="V192" s="13" t="s">
        <v>110</v>
      </c>
      <c r="W192" s="13">
        <v>15.1</v>
      </c>
      <c r="X192" s="13">
        <v>0.54500000000000004</v>
      </c>
      <c r="Y192" s="13">
        <v>2.35</v>
      </c>
      <c r="Z192" s="13">
        <v>0.69299999999999995</v>
      </c>
      <c r="AA192" s="13">
        <v>135</v>
      </c>
      <c r="AB192" s="13">
        <v>1.51</v>
      </c>
      <c r="AC192" s="13" t="s">
        <v>110</v>
      </c>
      <c r="AD192" s="13">
        <v>83.5</v>
      </c>
    </row>
    <row r="193" spans="1:30">
      <c r="A193" s="10">
        <v>41149</v>
      </c>
      <c r="B193" s="13">
        <v>2447.2600000000002</v>
      </c>
      <c r="C193" s="13">
        <v>0.81599999999999995</v>
      </c>
      <c r="D193" s="13">
        <v>2.2229999999999999</v>
      </c>
      <c r="E193" s="13">
        <v>69.75</v>
      </c>
      <c r="F193" s="13">
        <v>8.3000000000000007</v>
      </c>
      <c r="G193" s="13" t="s">
        <v>110</v>
      </c>
      <c r="H193" s="13">
        <v>1.2130000000000001</v>
      </c>
      <c r="I193" s="13">
        <v>0.55200000000000005</v>
      </c>
      <c r="J193" s="13">
        <v>5.1370000000000005</v>
      </c>
      <c r="K193" s="13" t="s">
        <v>110</v>
      </c>
      <c r="L193" s="13">
        <v>1.6</v>
      </c>
      <c r="M193" s="13">
        <v>0.78</v>
      </c>
      <c r="N193" s="13">
        <v>7.6899999999999995</v>
      </c>
      <c r="O193" s="13">
        <v>3.24</v>
      </c>
      <c r="P193" s="13">
        <v>3.4</v>
      </c>
      <c r="Q193" s="13" t="s">
        <v>110</v>
      </c>
      <c r="R193" s="13">
        <v>0.53</v>
      </c>
      <c r="S193" s="13">
        <v>19.033000000000001</v>
      </c>
      <c r="T193" s="13">
        <v>1.06</v>
      </c>
      <c r="U193" s="13">
        <v>3.35</v>
      </c>
      <c r="V193" s="13" t="s">
        <v>110</v>
      </c>
      <c r="W193" s="13">
        <v>15.2</v>
      </c>
      <c r="X193" s="13">
        <v>0.54</v>
      </c>
      <c r="Y193" s="13">
        <v>2.35</v>
      </c>
      <c r="Z193" s="13">
        <v>0.69</v>
      </c>
      <c r="AA193" s="13">
        <v>133.30000000000001</v>
      </c>
      <c r="AB193" s="13">
        <v>1.49</v>
      </c>
      <c r="AC193" s="13" t="s">
        <v>110</v>
      </c>
      <c r="AD193" s="13">
        <v>82.6</v>
      </c>
    </row>
    <row r="194" spans="1:30">
      <c r="A194" s="10">
        <v>41150</v>
      </c>
      <c r="B194" s="13">
        <v>2445.44</v>
      </c>
      <c r="C194" s="13">
        <v>0.8</v>
      </c>
      <c r="D194" s="13">
        <v>2.1880000000000002</v>
      </c>
      <c r="E194" s="13">
        <v>69.7</v>
      </c>
      <c r="F194" s="13">
        <v>8.1999999999999993</v>
      </c>
      <c r="G194" s="13" t="s">
        <v>110</v>
      </c>
      <c r="H194" s="13">
        <v>1.206</v>
      </c>
      <c r="I194" s="13">
        <v>0.55500000000000005</v>
      </c>
      <c r="J194" s="13">
        <v>4.9950000000000001</v>
      </c>
      <c r="K194" s="13" t="s">
        <v>110</v>
      </c>
      <c r="L194" s="13">
        <v>1.6</v>
      </c>
      <c r="M194" s="13">
        <v>0.75</v>
      </c>
      <c r="N194" s="13">
        <v>7.5</v>
      </c>
      <c r="O194" s="13">
        <v>3.24</v>
      </c>
      <c r="P194" s="13">
        <v>3.4</v>
      </c>
      <c r="Q194" s="13" t="s">
        <v>110</v>
      </c>
      <c r="R194" s="13">
        <v>0.53</v>
      </c>
      <c r="S194" s="13">
        <v>19.233000000000001</v>
      </c>
      <c r="T194" s="13">
        <v>1.06</v>
      </c>
      <c r="U194" s="13">
        <v>3.35</v>
      </c>
      <c r="V194" s="13" t="s">
        <v>110</v>
      </c>
      <c r="W194" s="13">
        <v>15.05</v>
      </c>
      <c r="X194" s="13">
        <v>0.52</v>
      </c>
      <c r="Y194" s="13">
        <v>2.35</v>
      </c>
      <c r="Z194" s="13">
        <v>0.66600000000000004</v>
      </c>
      <c r="AA194" s="13">
        <v>134.69999999999999</v>
      </c>
      <c r="AB194" s="13">
        <v>1.47</v>
      </c>
      <c r="AC194" s="13" t="s">
        <v>110</v>
      </c>
      <c r="AD194" s="13">
        <v>83.6</v>
      </c>
    </row>
    <row r="195" spans="1:30">
      <c r="A195" s="10">
        <v>41151</v>
      </c>
      <c r="B195" s="13">
        <v>2424.0300000000002</v>
      </c>
      <c r="C195" s="13">
        <v>0.80300000000000005</v>
      </c>
      <c r="D195" s="13">
        <v>2.1960000000000002</v>
      </c>
      <c r="E195" s="13">
        <v>68.5</v>
      </c>
      <c r="F195" s="13">
        <v>8.25</v>
      </c>
      <c r="G195" s="13" t="s">
        <v>110</v>
      </c>
      <c r="H195" s="13">
        <v>1.206</v>
      </c>
      <c r="I195" s="13">
        <v>0.55900000000000005</v>
      </c>
      <c r="J195" s="13">
        <v>5.0419999999999998</v>
      </c>
      <c r="K195" s="13" t="s">
        <v>110</v>
      </c>
      <c r="L195" s="13">
        <v>1.6</v>
      </c>
      <c r="M195" s="13">
        <v>0.73299999999999998</v>
      </c>
      <c r="N195" s="13">
        <v>7.52</v>
      </c>
      <c r="O195" s="13">
        <v>3.26</v>
      </c>
      <c r="P195" s="13">
        <v>3.3</v>
      </c>
      <c r="Q195" s="13" t="s">
        <v>110</v>
      </c>
      <c r="R195" s="13">
        <v>0.52500000000000002</v>
      </c>
      <c r="S195" s="13">
        <v>19</v>
      </c>
      <c r="T195" s="13">
        <v>1.04</v>
      </c>
      <c r="U195" s="13">
        <v>3.2810000000000001</v>
      </c>
      <c r="V195" s="13" t="s">
        <v>110</v>
      </c>
      <c r="W195" s="13">
        <v>14.8</v>
      </c>
      <c r="X195" s="13">
        <v>0.51</v>
      </c>
      <c r="Y195" s="13">
        <v>2.2999999999999998</v>
      </c>
      <c r="Z195" s="13">
        <v>0.66</v>
      </c>
      <c r="AA195" s="13">
        <v>133</v>
      </c>
      <c r="AB195" s="13">
        <v>1.44</v>
      </c>
      <c r="AC195" s="13" t="s">
        <v>110</v>
      </c>
      <c r="AD195" s="13">
        <v>81.95</v>
      </c>
    </row>
    <row r="196" spans="1:30">
      <c r="A196" s="10">
        <v>41152</v>
      </c>
      <c r="B196" s="13">
        <v>2408.38</v>
      </c>
      <c r="C196" s="13">
        <v>0.80300000000000005</v>
      </c>
      <c r="D196" s="13">
        <v>2.2050000000000001</v>
      </c>
      <c r="E196" s="13">
        <v>67.8</v>
      </c>
      <c r="F196" s="13">
        <v>8.1999999999999993</v>
      </c>
      <c r="G196" s="13" t="s">
        <v>110</v>
      </c>
      <c r="H196" s="13">
        <v>1.206</v>
      </c>
      <c r="I196" s="13">
        <v>0.55800000000000005</v>
      </c>
      <c r="J196" s="13">
        <v>4.9950000000000001</v>
      </c>
      <c r="K196" s="13" t="s">
        <v>110</v>
      </c>
      <c r="L196" s="13">
        <v>1.6099999999999999</v>
      </c>
      <c r="M196" s="13">
        <v>0.71499999999999997</v>
      </c>
      <c r="N196" s="13">
        <v>7.55</v>
      </c>
      <c r="O196" s="13">
        <v>3.23</v>
      </c>
      <c r="P196" s="13">
        <v>3.35</v>
      </c>
      <c r="Q196" s="13" t="s">
        <v>110</v>
      </c>
      <c r="R196" s="13">
        <v>0.52500000000000002</v>
      </c>
      <c r="S196" s="13">
        <v>19.266999999999999</v>
      </c>
      <c r="T196" s="13">
        <v>1.02</v>
      </c>
      <c r="U196" s="13">
        <v>3.2810000000000001</v>
      </c>
      <c r="V196" s="13" t="s">
        <v>110</v>
      </c>
      <c r="W196" s="13">
        <v>14.65</v>
      </c>
      <c r="X196" s="13">
        <v>0.51</v>
      </c>
      <c r="Y196" s="13">
        <v>2.27</v>
      </c>
      <c r="Z196" s="13">
        <v>0.64500000000000002</v>
      </c>
      <c r="AA196" s="13">
        <v>135.35</v>
      </c>
      <c r="AB196" s="13">
        <v>1.42</v>
      </c>
      <c r="AC196" s="13" t="s">
        <v>110</v>
      </c>
      <c r="AD196" s="13">
        <v>80.7</v>
      </c>
    </row>
    <row r="197" spans="1:30">
      <c r="A197" s="10">
        <v>41155</v>
      </c>
      <c r="B197" s="13">
        <v>2402.56</v>
      </c>
      <c r="C197" s="13">
        <v>0.80600000000000005</v>
      </c>
      <c r="D197" s="13">
        <v>2.1880000000000002</v>
      </c>
      <c r="E197" s="13">
        <v>68.25</v>
      </c>
      <c r="F197" s="13">
        <v>8.1999999999999993</v>
      </c>
      <c r="G197" s="13" t="s">
        <v>110</v>
      </c>
      <c r="H197" s="13">
        <v>1.175</v>
      </c>
      <c r="I197" s="13">
        <v>0.55300000000000005</v>
      </c>
      <c r="J197" s="13">
        <v>4.899</v>
      </c>
      <c r="K197" s="13" t="s">
        <v>110</v>
      </c>
      <c r="L197" s="13">
        <v>1.6099999999999999</v>
      </c>
      <c r="M197" s="13">
        <v>0.71199999999999997</v>
      </c>
      <c r="N197" s="13">
        <v>7.5</v>
      </c>
      <c r="O197" s="13">
        <v>3.23</v>
      </c>
      <c r="P197" s="13">
        <v>3.35</v>
      </c>
      <c r="Q197" s="13" t="s">
        <v>110</v>
      </c>
      <c r="R197" s="13">
        <v>0.52500000000000002</v>
      </c>
      <c r="S197" s="13">
        <v>19.332999999999998</v>
      </c>
      <c r="T197" s="13">
        <v>1.01</v>
      </c>
      <c r="U197" s="13">
        <v>3.2810000000000001</v>
      </c>
      <c r="V197" s="13" t="s">
        <v>110</v>
      </c>
      <c r="W197" s="13">
        <v>14.7</v>
      </c>
      <c r="X197" s="13">
        <v>0.51</v>
      </c>
      <c r="Y197" s="13">
        <v>2.2599999999999998</v>
      </c>
      <c r="Z197" s="13">
        <v>0.64400000000000002</v>
      </c>
      <c r="AA197" s="13">
        <v>134.9</v>
      </c>
      <c r="AB197" s="13">
        <v>1.42</v>
      </c>
      <c r="AC197" s="13" t="s">
        <v>110</v>
      </c>
      <c r="AD197" s="13">
        <v>80</v>
      </c>
    </row>
    <row r="198" spans="1:30">
      <c r="A198" s="10">
        <v>41156</v>
      </c>
      <c r="B198" s="13">
        <v>2379.3000000000002</v>
      </c>
      <c r="C198" s="13">
        <v>0.8</v>
      </c>
      <c r="D198" s="13">
        <v>2.125</v>
      </c>
      <c r="E198" s="13">
        <v>67.5</v>
      </c>
      <c r="F198" s="13">
        <v>8.1</v>
      </c>
      <c r="G198" s="13" t="s">
        <v>110</v>
      </c>
      <c r="H198" s="13">
        <v>1.1499999999999999</v>
      </c>
      <c r="I198" s="13">
        <v>0.51800000000000002</v>
      </c>
      <c r="J198" s="13">
        <v>4.899</v>
      </c>
      <c r="K198" s="13" t="s">
        <v>110</v>
      </c>
      <c r="L198" s="13">
        <v>1.6</v>
      </c>
      <c r="M198" s="13">
        <v>0.70499999999999996</v>
      </c>
      <c r="N198" s="13">
        <v>7.6</v>
      </c>
      <c r="O198" s="13">
        <v>3.21</v>
      </c>
      <c r="P198" s="13">
        <v>3.35</v>
      </c>
      <c r="Q198" s="13" t="s">
        <v>110</v>
      </c>
      <c r="R198" s="13">
        <v>0.52500000000000002</v>
      </c>
      <c r="S198" s="13">
        <v>19.2</v>
      </c>
      <c r="T198" s="13">
        <v>1.03</v>
      </c>
      <c r="U198" s="13">
        <v>3.2810000000000001</v>
      </c>
      <c r="V198" s="13" t="s">
        <v>110</v>
      </c>
      <c r="W198" s="13">
        <v>14.45</v>
      </c>
      <c r="X198" s="13">
        <v>0.51</v>
      </c>
      <c r="Y198" s="13">
        <v>2.2000000000000002</v>
      </c>
      <c r="Z198" s="13">
        <v>0.63</v>
      </c>
      <c r="AA198" s="13">
        <v>135</v>
      </c>
      <c r="AB198" s="13">
        <v>1.38</v>
      </c>
      <c r="AC198" s="13" t="s">
        <v>110</v>
      </c>
      <c r="AD198" s="13">
        <v>78.8</v>
      </c>
    </row>
    <row r="199" spans="1:30">
      <c r="A199" s="10">
        <v>41157</v>
      </c>
      <c r="B199" s="13">
        <v>2382.25</v>
      </c>
      <c r="C199" s="13">
        <v>0.8</v>
      </c>
      <c r="D199" s="13">
        <v>2.1520000000000001</v>
      </c>
      <c r="E199" s="13">
        <v>68.95</v>
      </c>
      <c r="F199" s="13">
        <v>8.15</v>
      </c>
      <c r="G199" s="13" t="s">
        <v>110</v>
      </c>
      <c r="H199" s="13">
        <v>1.1499999999999999</v>
      </c>
      <c r="I199" s="13">
        <v>0.51900000000000002</v>
      </c>
      <c r="J199" s="13">
        <v>4.899</v>
      </c>
      <c r="K199" s="13" t="s">
        <v>110</v>
      </c>
      <c r="L199" s="13">
        <v>1.6</v>
      </c>
      <c r="M199" s="13">
        <v>0.73</v>
      </c>
      <c r="N199" s="13">
        <v>7.65</v>
      </c>
      <c r="O199" s="13">
        <v>3.2</v>
      </c>
      <c r="P199" s="13">
        <v>3.35</v>
      </c>
      <c r="Q199" s="13" t="s">
        <v>110</v>
      </c>
      <c r="R199" s="13">
        <v>0.52</v>
      </c>
      <c r="S199" s="13">
        <v>19.332999999999998</v>
      </c>
      <c r="T199" s="13">
        <v>1.03</v>
      </c>
      <c r="U199" s="13">
        <v>3.2810000000000001</v>
      </c>
      <c r="V199" s="13" t="s">
        <v>110</v>
      </c>
      <c r="W199" s="13">
        <v>13.9</v>
      </c>
      <c r="X199" s="13">
        <v>0.51500000000000001</v>
      </c>
      <c r="Y199" s="13">
        <v>2.2000000000000002</v>
      </c>
      <c r="Z199" s="13">
        <v>0.64</v>
      </c>
      <c r="AA199" s="13">
        <v>135.5</v>
      </c>
      <c r="AB199" s="13">
        <v>1.37</v>
      </c>
      <c r="AC199" s="13" t="s">
        <v>110</v>
      </c>
      <c r="AD199" s="13">
        <v>79.8</v>
      </c>
    </row>
    <row r="200" spans="1:30">
      <c r="A200" s="10">
        <v>41158</v>
      </c>
      <c r="B200" s="13">
        <v>2405.14</v>
      </c>
      <c r="C200" s="13">
        <v>0.79</v>
      </c>
      <c r="D200" s="13">
        <v>2.0630000000000002</v>
      </c>
      <c r="E200" s="13">
        <v>70.2</v>
      </c>
      <c r="F200" s="13">
        <v>8.3800000000000008</v>
      </c>
      <c r="G200" s="13" t="s">
        <v>110</v>
      </c>
      <c r="H200" s="13">
        <v>1.1499999999999999</v>
      </c>
      <c r="I200" s="13">
        <v>0.54100000000000004</v>
      </c>
      <c r="J200" s="13">
        <v>4.9470000000000001</v>
      </c>
      <c r="K200" s="13" t="s">
        <v>110</v>
      </c>
      <c r="L200" s="13">
        <v>1.6</v>
      </c>
      <c r="M200" s="13">
        <v>0.74</v>
      </c>
      <c r="N200" s="13">
        <v>7.79</v>
      </c>
      <c r="O200" s="13">
        <v>3.26</v>
      </c>
      <c r="P200" s="13">
        <v>3.35</v>
      </c>
      <c r="Q200" s="13" t="s">
        <v>110</v>
      </c>
      <c r="R200" s="13">
        <v>0.52</v>
      </c>
      <c r="S200" s="13">
        <v>19.233000000000001</v>
      </c>
      <c r="T200" s="13">
        <v>1.01</v>
      </c>
      <c r="U200" s="13">
        <v>3.2810000000000001</v>
      </c>
      <c r="V200" s="13" t="s">
        <v>110</v>
      </c>
      <c r="W200" s="13">
        <v>13.1</v>
      </c>
      <c r="X200" s="13">
        <v>0.52</v>
      </c>
      <c r="Y200" s="13">
        <v>2.2000000000000002</v>
      </c>
      <c r="Z200" s="13">
        <v>0.63500000000000001</v>
      </c>
      <c r="AA200" s="13">
        <v>136.5</v>
      </c>
      <c r="AB200" s="13">
        <v>1.34</v>
      </c>
      <c r="AC200" s="13" t="s">
        <v>110</v>
      </c>
      <c r="AD200" s="13">
        <v>82.8</v>
      </c>
    </row>
    <row r="201" spans="1:30">
      <c r="A201" s="10">
        <v>41159</v>
      </c>
      <c r="B201" s="13">
        <v>2381.96</v>
      </c>
      <c r="C201" s="13">
        <v>0.79</v>
      </c>
      <c r="D201" s="13">
        <v>2</v>
      </c>
      <c r="E201" s="13">
        <v>70.7</v>
      </c>
      <c r="F201" s="13">
        <v>8.4</v>
      </c>
      <c r="G201" s="13" t="s">
        <v>110</v>
      </c>
      <c r="H201" s="13">
        <v>1.119</v>
      </c>
      <c r="I201" s="13">
        <v>0.53700000000000003</v>
      </c>
      <c r="J201" s="13">
        <v>4.899</v>
      </c>
      <c r="K201" s="13" t="s">
        <v>110</v>
      </c>
      <c r="L201" s="13">
        <v>1.6</v>
      </c>
      <c r="M201" s="13">
        <v>0.71899999999999997</v>
      </c>
      <c r="N201" s="13">
        <v>7.5</v>
      </c>
      <c r="O201" s="13">
        <v>3.23</v>
      </c>
      <c r="P201" s="13">
        <v>3.35</v>
      </c>
      <c r="Q201" s="13" t="s">
        <v>110</v>
      </c>
      <c r="R201" s="13">
        <v>0.48299999999999998</v>
      </c>
      <c r="S201" s="13">
        <v>19.167000000000002</v>
      </c>
      <c r="T201" s="13">
        <v>0.98399999999999999</v>
      </c>
      <c r="U201" s="13">
        <v>3.2810000000000001</v>
      </c>
      <c r="V201" s="13" t="s">
        <v>110</v>
      </c>
      <c r="W201" s="13">
        <v>12.55</v>
      </c>
      <c r="X201" s="13">
        <v>0.495</v>
      </c>
      <c r="Y201" s="13">
        <v>2.2000000000000002</v>
      </c>
      <c r="Z201" s="13">
        <v>0.61899999999999999</v>
      </c>
      <c r="AA201" s="13">
        <v>136.94999999999999</v>
      </c>
      <c r="AB201" s="13">
        <v>1.27</v>
      </c>
      <c r="AC201" s="13" t="s">
        <v>110</v>
      </c>
      <c r="AD201" s="13">
        <v>83.5</v>
      </c>
    </row>
    <row r="202" spans="1:30">
      <c r="A202" s="10">
        <v>41162</v>
      </c>
      <c r="B202" s="13">
        <v>2371.61</v>
      </c>
      <c r="C202" s="13">
        <v>0.79700000000000004</v>
      </c>
      <c r="D202" s="13">
        <v>2</v>
      </c>
      <c r="E202" s="13">
        <v>70.349999999999994</v>
      </c>
      <c r="F202" s="13">
        <v>8.5500000000000007</v>
      </c>
      <c r="G202" s="13" t="s">
        <v>110</v>
      </c>
      <c r="H202" s="13">
        <v>1.125</v>
      </c>
      <c r="I202" s="13">
        <v>0.54100000000000004</v>
      </c>
      <c r="J202" s="13">
        <v>4.9950000000000001</v>
      </c>
      <c r="K202" s="13" t="s">
        <v>110</v>
      </c>
      <c r="L202" s="13">
        <v>1.6</v>
      </c>
      <c r="M202" s="13">
        <v>0.71</v>
      </c>
      <c r="N202" s="13">
        <v>7.65</v>
      </c>
      <c r="O202" s="13">
        <v>3.21</v>
      </c>
      <c r="P202" s="13">
        <v>3.35</v>
      </c>
      <c r="Q202" s="13" t="s">
        <v>110</v>
      </c>
      <c r="R202" s="13">
        <v>0.46800000000000003</v>
      </c>
      <c r="S202" s="13">
        <v>19.167000000000002</v>
      </c>
      <c r="T202" s="13">
        <v>0.98</v>
      </c>
      <c r="U202" s="13">
        <v>3.2810000000000001</v>
      </c>
      <c r="V202" s="13" t="s">
        <v>110</v>
      </c>
      <c r="W202" s="13">
        <v>12.3</v>
      </c>
      <c r="X202" s="13">
        <v>0.505</v>
      </c>
      <c r="Y202" s="13">
        <v>2.1800000000000002</v>
      </c>
      <c r="Z202" s="13">
        <v>0.61</v>
      </c>
      <c r="AA202" s="13">
        <v>135</v>
      </c>
      <c r="AB202" s="13">
        <v>1.31</v>
      </c>
      <c r="AC202" s="13" t="s">
        <v>110</v>
      </c>
      <c r="AD202" s="13">
        <v>83</v>
      </c>
    </row>
    <row r="203" spans="1:30">
      <c r="A203" s="10">
        <v>41163</v>
      </c>
      <c r="B203" s="13">
        <v>2406.52</v>
      </c>
      <c r="C203" s="13">
        <v>0.78400000000000003</v>
      </c>
      <c r="D203" s="13">
        <v>2.0179999999999998</v>
      </c>
      <c r="E203" s="13">
        <v>71.599999999999994</v>
      </c>
      <c r="F203" s="13">
        <v>8.8000000000000007</v>
      </c>
      <c r="G203" s="13" t="s">
        <v>110</v>
      </c>
      <c r="H203" s="13">
        <v>1.143</v>
      </c>
      <c r="I203" s="13">
        <v>0.54600000000000004</v>
      </c>
      <c r="J203" s="13">
        <v>5.09</v>
      </c>
      <c r="K203" s="13" t="s">
        <v>110</v>
      </c>
      <c r="L203" s="13">
        <v>1.6</v>
      </c>
      <c r="M203" s="13">
        <v>0.71</v>
      </c>
      <c r="N203" s="13">
        <v>7.8</v>
      </c>
      <c r="O203" s="13">
        <v>3.25</v>
      </c>
      <c r="P203" s="13">
        <v>3.35</v>
      </c>
      <c r="Q203" s="13" t="s">
        <v>110</v>
      </c>
      <c r="R203" s="13">
        <v>0.47</v>
      </c>
      <c r="S203" s="13">
        <v>19</v>
      </c>
      <c r="T203" s="13">
        <v>0.96799999999999997</v>
      </c>
      <c r="U203" s="13">
        <v>3.2810000000000001</v>
      </c>
      <c r="V203" s="13" t="s">
        <v>110</v>
      </c>
      <c r="W203" s="13">
        <v>12.6</v>
      </c>
      <c r="X203" s="13">
        <v>0.49</v>
      </c>
      <c r="Y203" s="13">
        <v>2.1800000000000002</v>
      </c>
      <c r="Z203" s="13">
        <v>0.60499999999999998</v>
      </c>
      <c r="AA203" s="13">
        <v>137</v>
      </c>
      <c r="AB203" s="13">
        <v>1.37</v>
      </c>
      <c r="AC203" s="13" t="s">
        <v>110</v>
      </c>
      <c r="AD203" s="13">
        <v>83.8</v>
      </c>
    </row>
    <row r="204" spans="1:30">
      <c r="A204" s="10">
        <v>41164</v>
      </c>
      <c r="B204" s="13">
        <v>2436.23</v>
      </c>
      <c r="C204" s="13">
        <v>0.77100000000000002</v>
      </c>
      <c r="D204" s="13">
        <v>2.0449999999999999</v>
      </c>
      <c r="E204" s="13">
        <v>72</v>
      </c>
      <c r="F204" s="13">
        <v>8.75</v>
      </c>
      <c r="G204" s="13" t="s">
        <v>110</v>
      </c>
      <c r="H204" s="13">
        <v>1.143</v>
      </c>
      <c r="I204" s="13">
        <v>0.53900000000000003</v>
      </c>
      <c r="J204" s="13">
        <v>5.0229999999999997</v>
      </c>
      <c r="K204" s="13" t="s">
        <v>110</v>
      </c>
      <c r="L204" s="13">
        <v>1.6</v>
      </c>
      <c r="M204" s="13">
        <v>0.72499999999999998</v>
      </c>
      <c r="N204" s="13">
        <v>7.9399999999999995</v>
      </c>
      <c r="O204" s="13">
        <v>3.34</v>
      </c>
      <c r="P204" s="13">
        <v>3.35</v>
      </c>
      <c r="Q204" s="13" t="s">
        <v>110</v>
      </c>
      <c r="R204" s="13">
        <v>0.47</v>
      </c>
      <c r="S204" s="13">
        <v>19.167000000000002</v>
      </c>
      <c r="T204" s="13">
        <v>0.97799999999999998</v>
      </c>
      <c r="U204" s="13">
        <v>3.35</v>
      </c>
      <c r="V204" s="13" t="s">
        <v>110</v>
      </c>
      <c r="W204" s="13">
        <v>12.95</v>
      </c>
      <c r="X204" s="13">
        <v>0.48499999999999999</v>
      </c>
      <c r="Y204" s="13">
        <v>2.1800000000000002</v>
      </c>
      <c r="Z204" s="13">
        <v>0.6</v>
      </c>
      <c r="AA204" s="13">
        <v>137</v>
      </c>
      <c r="AB204" s="13">
        <v>1.43</v>
      </c>
      <c r="AC204" s="13" t="s">
        <v>110</v>
      </c>
      <c r="AD204" s="13">
        <v>83</v>
      </c>
    </row>
    <row r="205" spans="1:30">
      <c r="A205" s="10">
        <v>41165</v>
      </c>
      <c r="B205" s="13">
        <v>2508.71</v>
      </c>
      <c r="C205" s="13">
        <v>0.77100000000000002</v>
      </c>
      <c r="D205" s="13">
        <v>2.0710000000000002</v>
      </c>
      <c r="E205" s="13">
        <v>74.95</v>
      </c>
      <c r="F205" s="13">
        <v>9</v>
      </c>
      <c r="G205" s="13" t="s">
        <v>110</v>
      </c>
      <c r="H205" s="13">
        <v>1.1379999999999999</v>
      </c>
      <c r="I205" s="13">
        <v>0.51800000000000002</v>
      </c>
      <c r="J205" s="13">
        <v>5.0419999999999998</v>
      </c>
      <c r="K205" s="13" t="s">
        <v>110</v>
      </c>
      <c r="L205" s="13">
        <v>1.6</v>
      </c>
      <c r="M205" s="13">
        <v>0.72</v>
      </c>
      <c r="N205" s="13">
        <v>8.2799999999999994</v>
      </c>
      <c r="O205" s="13">
        <v>3.52</v>
      </c>
      <c r="P205" s="13">
        <v>3.15</v>
      </c>
      <c r="Q205" s="13" t="s">
        <v>110</v>
      </c>
      <c r="R205" s="13">
        <v>0.47</v>
      </c>
      <c r="S205" s="13">
        <v>20.233000000000001</v>
      </c>
      <c r="T205" s="13">
        <v>0.97599999999999998</v>
      </c>
      <c r="U205" s="13">
        <v>3.35</v>
      </c>
      <c r="V205" s="13" t="s">
        <v>110</v>
      </c>
      <c r="W205" s="13">
        <v>13.35</v>
      </c>
      <c r="X205" s="13">
        <v>0.48</v>
      </c>
      <c r="Y205" s="13">
        <v>2.1</v>
      </c>
      <c r="Z205" s="13">
        <v>0.6</v>
      </c>
      <c r="AA205" s="13">
        <v>139</v>
      </c>
      <c r="AB205" s="13">
        <v>1.47</v>
      </c>
      <c r="AC205" s="13" t="s">
        <v>110</v>
      </c>
      <c r="AD205" s="13">
        <v>85</v>
      </c>
    </row>
    <row r="206" spans="1:30">
      <c r="A206" s="10">
        <v>41166</v>
      </c>
      <c r="B206" s="13">
        <v>2543.86</v>
      </c>
      <c r="C206" s="13">
        <v>0.77400000000000002</v>
      </c>
      <c r="D206" s="13">
        <v>2.0630000000000002</v>
      </c>
      <c r="E206" s="13">
        <v>76</v>
      </c>
      <c r="F206" s="13">
        <v>9.1999999999999993</v>
      </c>
      <c r="G206" s="13" t="s">
        <v>110</v>
      </c>
      <c r="H206" s="13">
        <v>1.131</v>
      </c>
      <c r="I206" s="13">
        <v>0.53200000000000003</v>
      </c>
      <c r="J206" s="13">
        <v>5.2510000000000003</v>
      </c>
      <c r="K206" s="13" t="s">
        <v>110</v>
      </c>
      <c r="L206" s="13">
        <v>1.62</v>
      </c>
      <c r="M206" s="13">
        <v>0.72</v>
      </c>
      <c r="N206" s="13">
        <v>8.6</v>
      </c>
      <c r="O206" s="13">
        <v>3.61</v>
      </c>
      <c r="P206" s="13">
        <v>3.2</v>
      </c>
      <c r="Q206" s="13" t="s">
        <v>110</v>
      </c>
      <c r="R206" s="13">
        <v>0.47</v>
      </c>
      <c r="S206" s="13">
        <v>20.8</v>
      </c>
      <c r="T206" s="13">
        <v>0.97599999999999998</v>
      </c>
      <c r="U206" s="13">
        <v>3.35</v>
      </c>
      <c r="V206" s="13" t="s">
        <v>110</v>
      </c>
      <c r="W206" s="13">
        <v>13.8</v>
      </c>
      <c r="X206" s="13">
        <v>0.48</v>
      </c>
      <c r="Y206" s="13">
        <v>2.1800000000000002</v>
      </c>
      <c r="Z206" s="13">
        <v>0.6</v>
      </c>
      <c r="AA206" s="13">
        <v>141</v>
      </c>
      <c r="AB206" s="13">
        <v>1.51</v>
      </c>
      <c r="AC206" s="13" t="s">
        <v>110</v>
      </c>
      <c r="AD206" s="13">
        <v>82.4</v>
      </c>
    </row>
    <row r="207" spans="1:30">
      <c r="A207" s="10">
        <v>41169</v>
      </c>
      <c r="B207" s="13">
        <v>2479.2399999999998</v>
      </c>
      <c r="C207" s="13">
        <v>0.77400000000000002</v>
      </c>
      <c r="D207" s="13">
        <v>2.1339999999999999</v>
      </c>
      <c r="E207" s="13">
        <v>75.3</v>
      </c>
      <c r="F207" s="13">
        <v>9</v>
      </c>
      <c r="G207" s="13" t="s">
        <v>110</v>
      </c>
      <c r="H207" s="13">
        <v>1.175</v>
      </c>
      <c r="I207" s="13">
        <v>0.53700000000000003</v>
      </c>
      <c r="J207" s="13">
        <v>5.28</v>
      </c>
      <c r="K207" s="13" t="s">
        <v>110</v>
      </c>
      <c r="L207" s="13">
        <v>1.62</v>
      </c>
      <c r="M207" s="13">
        <v>0.71199999999999997</v>
      </c>
      <c r="N207" s="13">
        <v>8.4</v>
      </c>
      <c r="O207" s="13">
        <v>3.5300000000000002</v>
      </c>
      <c r="P207" s="13">
        <v>3.35</v>
      </c>
      <c r="Q207" s="13" t="s">
        <v>110</v>
      </c>
      <c r="R207" s="13">
        <v>0.47</v>
      </c>
      <c r="S207" s="13">
        <v>21</v>
      </c>
      <c r="T207" s="13">
        <v>0.96</v>
      </c>
      <c r="U207" s="13">
        <v>3.35</v>
      </c>
      <c r="V207" s="13" t="s">
        <v>110</v>
      </c>
      <c r="W207" s="13">
        <v>13.4</v>
      </c>
      <c r="X207" s="13">
        <v>0.48</v>
      </c>
      <c r="Y207" s="13">
        <v>2.15</v>
      </c>
      <c r="Z207" s="13">
        <v>0.6</v>
      </c>
      <c r="AA207" s="13">
        <v>140.19999999999999</v>
      </c>
      <c r="AB207" s="13">
        <v>1.43</v>
      </c>
      <c r="AC207" s="13" t="s">
        <v>110</v>
      </c>
      <c r="AD207" s="13">
        <v>77.099999999999994</v>
      </c>
    </row>
    <row r="208" spans="1:30">
      <c r="A208" s="10">
        <v>41170</v>
      </c>
      <c r="B208" s="13">
        <v>2491.8200000000002</v>
      </c>
      <c r="C208" s="13">
        <v>0.76800000000000002</v>
      </c>
      <c r="D208" s="13">
        <v>2.0979999999999999</v>
      </c>
      <c r="E208" s="13">
        <v>75.3</v>
      </c>
      <c r="F208" s="13">
        <v>9.15</v>
      </c>
      <c r="G208" s="13" t="s">
        <v>110</v>
      </c>
      <c r="H208" s="13">
        <v>1.25</v>
      </c>
      <c r="I208" s="13">
        <v>0.53200000000000003</v>
      </c>
      <c r="J208" s="13">
        <v>5.2320000000000002</v>
      </c>
      <c r="K208" s="13" t="s">
        <v>110</v>
      </c>
      <c r="L208" s="13">
        <v>1.62</v>
      </c>
      <c r="M208" s="13">
        <v>0.70799999999999996</v>
      </c>
      <c r="N208" s="13">
        <v>8.35</v>
      </c>
      <c r="O208" s="13">
        <v>3.58</v>
      </c>
      <c r="P208" s="13">
        <v>3.35</v>
      </c>
      <c r="Q208" s="13" t="s">
        <v>110</v>
      </c>
      <c r="R208" s="13">
        <v>0.47</v>
      </c>
      <c r="S208" s="13">
        <v>21.433</v>
      </c>
      <c r="T208" s="13">
        <v>0.94899999999999995</v>
      </c>
      <c r="U208" s="13">
        <v>3.35</v>
      </c>
      <c r="V208" s="13" t="s">
        <v>110</v>
      </c>
      <c r="W208" s="13">
        <v>13.15</v>
      </c>
      <c r="X208" s="13">
        <v>0.47499999999999998</v>
      </c>
      <c r="Y208" s="13">
        <v>2.17</v>
      </c>
      <c r="Z208" s="13">
        <v>0.59699999999999998</v>
      </c>
      <c r="AA208" s="13">
        <v>137.30000000000001</v>
      </c>
      <c r="AB208" s="13">
        <v>1.47</v>
      </c>
      <c r="AC208" s="13" t="s">
        <v>110</v>
      </c>
      <c r="AD208" s="13">
        <v>79.5</v>
      </c>
    </row>
    <row r="209" spans="1:30">
      <c r="A209" s="10">
        <v>41171</v>
      </c>
      <c r="B209" s="13">
        <v>2493.85</v>
      </c>
      <c r="C209" s="13">
        <v>0.79400000000000004</v>
      </c>
      <c r="D209" s="13">
        <v>2.0979999999999999</v>
      </c>
      <c r="E209" s="13">
        <v>73.5</v>
      </c>
      <c r="F209" s="13">
        <v>9.4499999999999993</v>
      </c>
      <c r="G209" s="13" t="s">
        <v>110</v>
      </c>
      <c r="H209" s="13">
        <v>1.2810000000000001</v>
      </c>
      <c r="I209" s="13">
        <v>0.53100000000000003</v>
      </c>
      <c r="J209" s="13">
        <v>5.0419999999999998</v>
      </c>
      <c r="K209" s="13" t="s">
        <v>110</v>
      </c>
      <c r="L209" s="13">
        <v>1.62</v>
      </c>
      <c r="M209" s="13">
        <v>0.70899999999999996</v>
      </c>
      <c r="N209" s="13">
        <v>8.52</v>
      </c>
      <c r="O209" s="13">
        <v>3.59</v>
      </c>
      <c r="P209" s="13">
        <v>3.3</v>
      </c>
      <c r="Q209" s="13" t="s">
        <v>110</v>
      </c>
      <c r="R209" s="13">
        <v>0.47</v>
      </c>
      <c r="S209" s="13">
        <v>21.167000000000002</v>
      </c>
      <c r="T209" s="13">
        <v>0.94</v>
      </c>
      <c r="U209" s="13">
        <v>3.35</v>
      </c>
      <c r="V209" s="13" t="s">
        <v>110</v>
      </c>
      <c r="W209" s="13">
        <v>13.4</v>
      </c>
      <c r="X209" s="13">
        <v>0.48</v>
      </c>
      <c r="Y209" s="13">
        <v>2.17</v>
      </c>
      <c r="Z209" s="13">
        <v>0.60399999999999998</v>
      </c>
      <c r="AA209" s="13">
        <v>135.5</v>
      </c>
      <c r="AB209" s="13">
        <v>1.46</v>
      </c>
      <c r="AC209" s="13" t="s">
        <v>110</v>
      </c>
      <c r="AD209" s="13">
        <v>79.7</v>
      </c>
    </row>
    <row r="210" spans="1:30">
      <c r="A210" s="10">
        <v>41172</v>
      </c>
      <c r="B210" s="13">
        <v>2500.79</v>
      </c>
      <c r="C210" s="13">
        <v>0.79400000000000004</v>
      </c>
      <c r="D210" s="13">
        <v>2.0979999999999999</v>
      </c>
      <c r="E210" s="13">
        <v>74.3</v>
      </c>
      <c r="F210" s="13">
        <v>9.4499999999999993</v>
      </c>
      <c r="G210" s="13" t="s">
        <v>110</v>
      </c>
      <c r="H210" s="13">
        <v>1.288</v>
      </c>
      <c r="I210" s="13">
        <v>0.53</v>
      </c>
      <c r="J210" s="13">
        <v>4.9660000000000002</v>
      </c>
      <c r="K210" s="13" t="s">
        <v>110</v>
      </c>
      <c r="L210" s="13">
        <v>1.62</v>
      </c>
      <c r="M210" s="13">
        <v>0.70499999999999996</v>
      </c>
      <c r="N210" s="13">
        <v>8.58</v>
      </c>
      <c r="O210" s="13">
        <v>3.6</v>
      </c>
      <c r="P210" s="13">
        <v>3.3</v>
      </c>
      <c r="Q210" s="13" t="s">
        <v>110</v>
      </c>
      <c r="R210" s="13">
        <v>0.48</v>
      </c>
      <c r="S210" s="13">
        <v>21.117000000000001</v>
      </c>
      <c r="T210" s="13">
        <v>0.92700000000000005</v>
      </c>
      <c r="U210" s="13">
        <v>3.35</v>
      </c>
      <c r="V210" s="13" t="s">
        <v>110</v>
      </c>
      <c r="W210" s="13">
        <v>13.4</v>
      </c>
      <c r="X210" s="13">
        <v>0.47</v>
      </c>
      <c r="Y210" s="13">
        <v>2.17</v>
      </c>
      <c r="Z210" s="13">
        <v>0.59299999999999997</v>
      </c>
      <c r="AA210" s="13">
        <v>132.6</v>
      </c>
      <c r="AB210" s="13">
        <v>1.45</v>
      </c>
      <c r="AC210" s="13" t="s">
        <v>110</v>
      </c>
      <c r="AD210" s="13">
        <v>82.2</v>
      </c>
    </row>
    <row r="211" spans="1:30">
      <c r="A211" s="10">
        <v>41173</v>
      </c>
      <c r="B211" s="13">
        <v>2531.75</v>
      </c>
      <c r="C211" s="13">
        <v>0.8</v>
      </c>
      <c r="D211" s="13">
        <v>2.089</v>
      </c>
      <c r="E211" s="13">
        <v>73.5</v>
      </c>
      <c r="F211" s="13">
        <v>9.6300000000000008</v>
      </c>
      <c r="G211" s="13" t="s">
        <v>110</v>
      </c>
      <c r="H211" s="13">
        <v>1.288</v>
      </c>
      <c r="I211" s="13">
        <v>0.52</v>
      </c>
      <c r="J211" s="13">
        <v>4.9950000000000001</v>
      </c>
      <c r="K211" s="13" t="s">
        <v>110</v>
      </c>
      <c r="L211" s="13">
        <v>1.62</v>
      </c>
      <c r="M211" s="13">
        <v>0.70799999999999996</v>
      </c>
      <c r="N211" s="13">
        <v>9.1999999999999993</v>
      </c>
      <c r="O211" s="13">
        <v>3.7</v>
      </c>
      <c r="P211" s="13">
        <v>3.3</v>
      </c>
      <c r="Q211" s="13" t="s">
        <v>110</v>
      </c>
      <c r="R211" s="13">
        <v>0.5</v>
      </c>
      <c r="S211" s="13">
        <v>21</v>
      </c>
      <c r="T211" s="13">
        <v>0.94299999999999995</v>
      </c>
      <c r="U211" s="13">
        <v>3.35</v>
      </c>
      <c r="V211" s="13" t="s">
        <v>110</v>
      </c>
      <c r="W211" s="13">
        <v>13.3</v>
      </c>
      <c r="X211" s="13">
        <v>0.47699999999999998</v>
      </c>
      <c r="Y211" s="13">
        <v>2.2000000000000002</v>
      </c>
      <c r="Z211" s="13">
        <v>0.59499999999999997</v>
      </c>
      <c r="AA211" s="13">
        <v>130.05000000000001</v>
      </c>
      <c r="AB211" s="13">
        <v>1.45</v>
      </c>
      <c r="AC211" s="13" t="s">
        <v>110</v>
      </c>
      <c r="AD211" s="13">
        <v>85.4</v>
      </c>
    </row>
    <row r="212" spans="1:30">
      <c r="A212" s="10">
        <v>41176</v>
      </c>
      <c r="B212" s="13">
        <v>2531.75</v>
      </c>
      <c r="C212" s="13">
        <v>0.8</v>
      </c>
      <c r="D212" s="13">
        <v>2.089</v>
      </c>
      <c r="E212" s="13">
        <v>73.5</v>
      </c>
      <c r="F212" s="13">
        <v>9.6300000000000008</v>
      </c>
      <c r="G212" s="13" t="s">
        <v>110</v>
      </c>
      <c r="H212" s="13">
        <v>1.288</v>
      </c>
      <c r="I212" s="13">
        <v>0.52</v>
      </c>
      <c r="J212" s="13">
        <v>4.9950000000000001</v>
      </c>
      <c r="K212" s="13" t="s">
        <v>110</v>
      </c>
      <c r="L212" s="13">
        <v>1.62</v>
      </c>
      <c r="M212" s="13">
        <v>0.70799999999999996</v>
      </c>
      <c r="N212" s="13">
        <v>9.1999999999999993</v>
      </c>
      <c r="O212" s="13">
        <v>3.7</v>
      </c>
      <c r="P212" s="13">
        <v>3.3</v>
      </c>
      <c r="Q212" s="13" t="s">
        <v>110</v>
      </c>
      <c r="R212" s="13">
        <v>0.5</v>
      </c>
      <c r="S212" s="13">
        <v>21</v>
      </c>
      <c r="T212" s="13">
        <v>0.94299999999999995</v>
      </c>
      <c r="U212" s="13">
        <v>3.35</v>
      </c>
      <c r="V212" s="13" t="s">
        <v>110</v>
      </c>
      <c r="W212" s="13">
        <v>13.3</v>
      </c>
      <c r="X212" s="13">
        <v>0.47699999999999998</v>
      </c>
      <c r="Y212" s="13">
        <v>2.2000000000000002</v>
      </c>
      <c r="Z212" s="13">
        <v>0.59499999999999997</v>
      </c>
      <c r="AA212" s="13">
        <v>130.05000000000001</v>
      </c>
      <c r="AB212" s="13">
        <v>1.45</v>
      </c>
      <c r="AC212" s="13" t="s">
        <v>110</v>
      </c>
      <c r="AD212" s="13">
        <v>85.4</v>
      </c>
    </row>
    <row r="213" spans="1:30">
      <c r="A213" s="10">
        <v>41177</v>
      </c>
      <c r="B213" s="13">
        <v>2533.42</v>
      </c>
      <c r="C213" s="13">
        <v>0.79400000000000004</v>
      </c>
      <c r="D213" s="13">
        <v>2.0979999999999999</v>
      </c>
      <c r="E213" s="13">
        <v>72.2</v>
      </c>
      <c r="F213" s="13">
        <v>9.65</v>
      </c>
      <c r="G213" s="13" t="s">
        <v>110</v>
      </c>
      <c r="H213" s="13">
        <v>1.2810000000000001</v>
      </c>
      <c r="I213" s="13">
        <v>0.58299999999999996</v>
      </c>
      <c r="J213" s="13">
        <v>4.9470000000000001</v>
      </c>
      <c r="K213" s="13" t="s">
        <v>110</v>
      </c>
      <c r="L213" s="13">
        <v>1.62</v>
      </c>
      <c r="M213" s="13">
        <v>0.71</v>
      </c>
      <c r="N213" s="13">
        <v>9.1999999999999993</v>
      </c>
      <c r="O213" s="13">
        <v>3.7</v>
      </c>
      <c r="P213" s="13">
        <v>3.3</v>
      </c>
      <c r="Q213" s="13" t="s">
        <v>110</v>
      </c>
      <c r="R213" s="13">
        <v>0.51</v>
      </c>
      <c r="S213" s="13">
        <v>21</v>
      </c>
      <c r="T213" s="13">
        <v>0.93500000000000005</v>
      </c>
      <c r="U213" s="13">
        <v>3.448</v>
      </c>
      <c r="V213" s="13" t="s">
        <v>110</v>
      </c>
      <c r="W213" s="13">
        <v>13.1</v>
      </c>
      <c r="X213" s="13">
        <v>0.48499999999999999</v>
      </c>
      <c r="Y213" s="13">
        <v>2.1800000000000002</v>
      </c>
      <c r="Z213" s="13">
        <v>0.59499999999999997</v>
      </c>
      <c r="AA213" s="13">
        <v>130</v>
      </c>
      <c r="AB213" s="13">
        <v>1.42</v>
      </c>
      <c r="AC213" s="13" t="s">
        <v>110</v>
      </c>
      <c r="AD213" s="13">
        <v>86</v>
      </c>
    </row>
    <row r="214" spans="1:30">
      <c r="A214" s="10">
        <v>41178</v>
      </c>
      <c r="B214" s="13">
        <v>2461.0100000000002</v>
      </c>
      <c r="C214" s="13">
        <v>0.78400000000000003</v>
      </c>
      <c r="D214" s="13">
        <v>2.0630000000000002</v>
      </c>
      <c r="E214" s="13">
        <v>72.2</v>
      </c>
      <c r="F214" s="13">
        <v>9.1</v>
      </c>
      <c r="G214" s="13" t="s">
        <v>110</v>
      </c>
      <c r="H214" s="13">
        <v>1.2810000000000001</v>
      </c>
      <c r="I214" s="13">
        <v>0.59399999999999997</v>
      </c>
      <c r="J214" s="13">
        <v>4.9279999999999999</v>
      </c>
      <c r="K214" s="13" t="s">
        <v>110</v>
      </c>
      <c r="L214" s="13">
        <v>1.62</v>
      </c>
      <c r="M214" s="13">
        <v>0.69</v>
      </c>
      <c r="N214" s="13">
        <v>8.8000000000000007</v>
      </c>
      <c r="O214" s="13">
        <v>3.57</v>
      </c>
      <c r="P214" s="13">
        <v>3.3</v>
      </c>
      <c r="Q214" s="13" t="s">
        <v>110</v>
      </c>
      <c r="R214" s="13">
        <v>0.48</v>
      </c>
      <c r="S214" s="13">
        <v>20.567</v>
      </c>
      <c r="T214" s="13">
        <v>0.90500000000000003</v>
      </c>
      <c r="U214" s="13">
        <v>3.448</v>
      </c>
      <c r="V214" s="13" t="s">
        <v>110</v>
      </c>
      <c r="W214" s="13">
        <v>12.8</v>
      </c>
      <c r="X214" s="13">
        <v>0.47</v>
      </c>
      <c r="Y214" s="13">
        <v>2.11</v>
      </c>
      <c r="Z214" s="13">
        <v>0.59</v>
      </c>
      <c r="AA214" s="13">
        <v>130</v>
      </c>
      <c r="AB214" s="13">
        <v>1.37</v>
      </c>
      <c r="AC214" s="13" t="s">
        <v>110</v>
      </c>
      <c r="AD214" s="13">
        <v>81.8</v>
      </c>
    </row>
    <row r="215" spans="1:30">
      <c r="A215" s="10">
        <v>41179</v>
      </c>
      <c r="B215" s="13">
        <v>2494.1799999999998</v>
      </c>
      <c r="C215" s="13">
        <v>0.8</v>
      </c>
      <c r="D215" s="13">
        <v>2.161</v>
      </c>
      <c r="E215" s="13">
        <v>73.3</v>
      </c>
      <c r="F215" s="13">
        <v>9.1</v>
      </c>
      <c r="G215" s="13" t="s">
        <v>110</v>
      </c>
      <c r="H215" s="13">
        <v>1.2810000000000001</v>
      </c>
      <c r="I215" s="13">
        <v>0.57799999999999996</v>
      </c>
      <c r="J215" s="13">
        <v>4.9279999999999999</v>
      </c>
      <c r="K215" s="13" t="s">
        <v>110</v>
      </c>
      <c r="L215" s="13">
        <v>1.62</v>
      </c>
      <c r="M215" s="13">
        <v>0.7</v>
      </c>
      <c r="N215" s="13">
        <v>8.8000000000000007</v>
      </c>
      <c r="O215" s="13">
        <v>3.64</v>
      </c>
      <c r="P215" s="13">
        <v>3.3</v>
      </c>
      <c r="Q215" s="13" t="s">
        <v>110</v>
      </c>
      <c r="R215" s="13">
        <v>0.48</v>
      </c>
      <c r="S215" s="13">
        <v>20.832999999999998</v>
      </c>
      <c r="T215" s="13">
        <v>0.92500000000000004</v>
      </c>
      <c r="U215" s="13">
        <v>3.448</v>
      </c>
      <c r="V215" s="13" t="s">
        <v>110</v>
      </c>
      <c r="W215" s="13">
        <v>12.95</v>
      </c>
      <c r="X215" s="13">
        <v>0.47</v>
      </c>
      <c r="Y215" s="13">
        <v>2.12</v>
      </c>
      <c r="Z215" s="13">
        <v>0.59</v>
      </c>
      <c r="AA215" s="13">
        <v>131.80000000000001</v>
      </c>
      <c r="AB215" s="13">
        <v>1.42</v>
      </c>
      <c r="AC215" s="13" t="s">
        <v>110</v>
      </c>
      <c r="AD215" s="13">
        <v>82.7</v>
      </c>
    </row>
    <row r="216" spans="1:30">
      <c r="A216" s="10">
        <v>41180</v>
      </c>
      <c r="B216" s="13">
        <v>2451.73</v>
      </c>
      <c r="C216" s="13">
        <v>0.8</v>
      </c>
      <c r="D216" s="13">
        <v>2.1429999999999998</v>
      </c>
      <c r="E216" s="13">
        <v>72</v>
      </c>
      <c r="F216" s="13">
        <v>8.9499999999999993</v>
      </c>
      <c r="G216" s="13" t="s">
        <v>110</v>
      </c>
      <c r="H216" s="13">
        <v>1.3129999999999999</v>
      </c>
      <c r="I216" s="13">
        <v>0.56899999999999995</v>
      </c>
      <c r="J216" s="13">
        <v>4.9470000000000001</v>
      </c>
      <c r="K216" s="13" t="s">
        <v>110</v>
      </c>
      <c r="L216" s="13">
        <v>1.62</v>
      </c>
      <c r="M216" s="13">
        <v>0.70799999999999996</v>
      </c>
      <c r="N216" s="13">
        <v>8.5</v>
      </c>
      <c r="O216" s="13">
        <v>3.54</v>
      </c>
      <c r="P216" s="13">
        <v>3.3</v>
      </c>
      <c r="Q216" s="13" t="s">
        <v>110</v>
      </c>
      <c r="R216" s="13">
        <v>0.48</v>
      </c>
      <c r="S216" s="13">
        <v>20.8</v>
      </c>
      <c r="T216" s="13">
        <v>0.91600000000000004</v>
      </c>
      <c r="U216" s="13">
        <v>3.448</v>
      </c>
      <c r="V216" s="13" t="s">
        <v>110</v>
      </c>
      <c r="W216" s="13">
        <v>12.65</v>
      </c>
      <c r="X216" s="13">
        <v>0.46700000000000003</v>
      </c>
      <c r="Y216" s="13">
        <v>2.12</v>
      </c>
      <c r="Z216" s="13">
        <v>0.58499999999999996</v>
      </c>
      <c r="AA216" s="13">
        <v>128.5</v>
      </c>
      <c r="AB216" s="13">
        <v>1.43</v>
      </c>
      <c r="AC216" s="13" t="s">
        <v>110</v>
      </c>
      <c r="AD216" s="13">
        <v>82</v>
      </c>
    </row>
    <row r="217" spans="1:30">
      <c r="A217" s="10">
        <v>41183</v>
      </c>
      <c r="B217" s="13">
        <v>2458.46</v>
      </c>
      <c r="C217" s="13">
        <v>0.81599999999999995</v>
      </c>
      <c r="D217" s="13">
        <v>2.1339999999999999</v>
      </c>
      <c r="E217" s="13">
        <v>72.7</v>
      </c>
      <c r="F217" s="13">
        <v>8.8699999999999992</v>
      </c>
      <c r="G217" s="13" t="s">
        <v>110</v>
      </c>
      <c r="H217" s="13">
        <v>1.294</v>
      </c>
      <c r="I217" s="13">
        <v>0.56399999999999995</v>
      </c>
      <c r="J217" s="13">
        <v>4.899</v>
      </c>
      <c r="K217" s="13" t="s">
        <v>110</v>
      </c>
      <c r="L217" s="13">
        <v>1.62</v>
      </c>
      <c r="M217" s="13">
        <v>0.71</v>
      </c>
      <c r="N217" s="13">
        <v>8.56</v>
      </c>
      <c r="O217" s="13">
        <v>3.52</v>
      </c>
      <c r="P217" s="13">
        <v>3.3</v>
      </c>
      <c r="Q217" s="13" t="s">
        <v>110</v>
      </c>
      <c r="R217" s="13">
        <v>0.48</v>
      </c>
      <c r="S217" s="13">
        <v>20.832999999999998</v>
      </c>
      <c r="T217" s="13">
        <v>0.92</v>
      </c>
      <c r="U217" s="13">
        <v>3.448</v>
      </c>
      <c r="V217" s="13" t="s">
        <v>110</v>
      </c>
      <c r="W217" s="13">
        <v>13</v>
      </c>
      <c r="X217" s="13">
        <v>0.46</v>
      </c>
      <c r="Y217" s="13">
        <v>2.0299999999999998</v>
      </c>
      <c r="Z217" s="13">
        <v>0.58299999999999996</v>
      </c>
      <c r="AA217" s="13">
        <v>130.5</v>
      </c>
      <c r="AB217" s="13">
        <v>1.41</v>
      </c>
      <c r="AC217" s="13" t="s">
        <v>110</v>
      </c>
      <c r="AD217" s="13">
        <v>81.2</v>
      </c>
    </row>
    <row r="218" spans="1:30">
      <c r="A218" s="10">
        <v>41184</v>
      </c>
      <c r="B218" s="13">
        <v>2464.7399999999998</v>
      </c>
      <c r="C218" s="13">
        <v>0.8</v>
      </c>
      <c r="D218" s="13">
        <v>2.1429999999999998</v>
      </c>
      <c r="E218" s="13">
        <v>73</v>
      </c>
      <c r="F218" s="13">
        <v>8.9499999999999993</v>
      </c>
      <c r="G218" s="13" t="s">
        <v>110</v>
      </c>
      <c r="H218" s="13">
        <v>1.2690000000000001</v>
      </c>
      <c r="I218" s="13">
        <v>0.56000000000000005</v>
      </c>
      <c r="J218" s="13">
        <v>4.899</v>
      </c>
      <c r="K218" s="13" t="s">
        <v>110</v>
      </c>
      <c r="L218" s="13">
        <v>1.62</v>
      </c>
      <c r="M218" s="13">
        <v>0.68</v>
      </c>
      <c r="N218" s="13">
        <v>8.7899999999999991</v>
      </c>
      <c r="O218" s="13">
        <v>3.5300000000000002</v>
      </c>
      <c r="P218" s="13">
        <v>3.35</v>
      </c>
      <c r="Q218" s="13" t="s">
        <v>110</v>
      </c>
      <c r="R218" s="13">
        <v>0.48</v>
      </c>
      <c r="S218" s="13">
        <v>21.332999999999998</v>
      </c>
      <c r="T218" s="13">
        <v>0.90500000000000003</v>
      </c>
      <c r="U218" s="13">
        <v>3.448</v>
      </c>
      <c r="V218" s="13" t="s">
        <v>110</v>
      </c>
      <c r="W218" s="13">
        <v>13.15</v>
      </c>
      <c r="X218" s="13">
        <v>0.45300000000000001</v>
      </c>
      <c r="Y218" s="13">
        <v>2</v>
      </c>
      <c r="Z218" s="13">
        <v>0.57799999999999996</v>
      </c>
      <c r="AA218" s="13">
        <v>133.30000000000001</v>
      </c>
      <c r="AB218" s="13">
        <v>1.4</v>
      </c>
      <c r="AC218" s="13" t="s">
        <v>110</v>
      </c>
      <c r="AD218" s="13">
        <v>80.5</v>
      </c>
    </row>
    <row r="219" spans="1:30">
      <c r="A219" s="10">
        <v>41185</v>
      </c>
      <c r="B219" s="13">
        <v>2455.81</v>
      </c>
      <c r="C219" s="13">
        <v>0.8</v>
      </c>
      <c r="D219" s="13">
        <v>2.125</v>
      </c>
      <c r="E219" s="13">
        <v>72</v>
      </c>
      <c r="F219" s="13">
        <v>8.9</v>
      </c>
      <c r="G219" s="13" t="s">
        <v>110</v>
      </c>
      <c r="H219" s="13">
        <v>1.2690000000000001</v>
      </c>
      <c r="I219" s="13">
        <v>0.56100000000000005</v>
      </c>
      <c r="J219" s="13">
        <v>4.9660000000000002</v>
      </c>
      <c r="K219" s="13" t="s">
        <v>110</v>
      </c>
      <c r="L219" s="13">
        <v>1.62</v>
      </c>
      <c r="M219" s="13">
        <v>0.68</v>
      </c>
      <c r="N219" s="13">
        <v>8.75</v>
      </c>
      <c r="O219" s="13">
        <v>3.58</v>
      </c>
      <c r="P219" s="13">
        <v>3.35</v>
      </c>
      <c r="Q219" s="13" t="s">
        <v>110</v>
      </c>
      <c r="R219" s="13">
        <v>0.48</v>
      </c>
      <c r="S219" s="13">
        <v>21.5</v>
      </c>
      <c r="T219" s="13">
        <v>0.90500000000000003</v>
      </c>
      <c r="U219" s="13">
        <v>3.448</v>
      </c>
      <c r="V219" s="13" t="s">
        <v>110</v>
      </c>
      <c r="W219" s="13">
        <v>13.25</v>
      </c>
      <c r="X219" s="13">
        <v>0.45</v>
      </c>
      <c r="Y219" s="13">
        <v>1.98</v>
      </c>
      <c r="Z219" s="13">
        <v>0.57499999999999996</v>
      </c>
      <c r="AA219" s="13">
        <v>131.44999999999999</v>
      </c>
      <c r="AB219" s="13">
        <v>1.41</v>
      </c>
      <c r="AC219" s="13" t="s">
        <v>110</v>
      </c>
      <c r="AD219" s="13">
        <v>79.599999999999994</v>
      </c>
    </row>
    <row r="220" spans="1:30">
      <c r="A220" s="10">
        <v>41186</v>
      </c>
      <c r="B220" s="13">
        <v>2469.42</v>
      </c>
      <c r="C220" s="13">
        <v>0.78400000000000003</v>
      </c>
      <c r="D220" s="13">
        <v>2.1160000000000001</v>
      </c>
      <c r="E220" s="13">
        <v>72.7</v>
      </c>
      <c r="F220" s="13">
        <v>9.1</v>
      </c>
      <c r="G220" s="13" t="s">
        <v>110</v>
      </c>
      <c r="H220" s="13">
        <v>1.2690000000000001</v>
      </c>
      <c r="I220" s="13">
        <v>0.56699999999999995</v>
      </c>
      <c r="J220" s="13">
        <v>4.9470000000000001</v>
      </c>
      <c r="K220" s="13" t="s">
        <v>110</v>
      </c>
      <c r="L220" s="13">
        <v>1.62</v>
      </c>
      <c r="M220" s="13">
        <v>0.67700000000000005</v>
      </c>
      <c r="N220" s="13">
        <v>8.8000000000000007</v>
      </c>
      <c r="O220" s="13">
        <v>3.66</v>
      </c>
      <c r="P220" s="13">
        <v>3.4</v>
      </c>
      <c r="Q220" s="13" t="s">
        <v>110</v>
      </c>
      <c r="R220" s="13">
        <v>0.48</v>
      </c>
      <c r="S220" s="13">
        <v>22.132999999999999</v>
      </c>
      <c r="T220" s="13">
        <v>0.91</v>
      </c>
      <c r="U220" s="13">
        <v>3.448</v>
      </c>
      <c r="V220" s="13" t="s">
        <v>110</v>
      </c>
      <c r="W220" s="13">
        <v>13.3</v>
      </c>
      <c r="X220" s="13">
        <v>0.45</v>
      </c>
      <c r="Y220" s="13">
        <v>1.98</v>
      </c>
      <c r="Z220" s="13">
        <v>0.57499999999999996</v>
      </c>
      <c r="AA220" s="13">
        <v>129.80000000000001</v>
      </c>
      <c r="AB220" s="13">
        <v>1.4</v>
      </c>
      <c r="AC220" s="13" t="s">
        <v>110</v>
      </c>
      <c r="AD220" s="13">
        <v>79.400000000000006</v>
      </c>
    </row>
    <row r="221" spans="1:30">
      <c r="A221" s="10">
        <v>41187</v>
      </c>
      <c r="B221" s="13">
        <v>2485.7600000000002</v>
      </c>
      <c r="C221" s="13">
        <v>0.78100000000000003</v>
      </c>
      <c r="D221" s="13">
        <v>2.1160000000000001</v>
      </c>
      <c r="E221" s="13">
        <v>71.900000000000006</v>
      </c>
      <c r="F221" s="13">
        <v>9.33</v>
      </c>
      <c r="G221" s="13" t="s">
        <v>110</v>
      </c>
      <c r="H221" s="13">
        <v>1.288</v>
      </c>
      <c r="I221" s="13">
        <v>0.54300000000000004</v>
      </c>
      <c r="J221" s="13">
        <v>4.9950000000000001</v>
      </c>
      <c r="K221" s="13" t="s">
        <v>110</v>
      </c>
      <c r="L221" s="13">
        <v>1.62</v>
      </c>
      <c r="M221" s="13">
        <v>0.71199999999999997</v>
      </c>
      <c r="N221" s="13">
        <v>9.1</v>
      </c>
      <c r="O221" s="13">
        <v>3.73</v>
      </c>
      <c r="P221" s="13">
        <v>3.4</v>
      </c>
      <c r="Q221" s="13" t="s">
        <v>110</v>
      </c>
      <c r="R221" s="13">
        <v>0.48</v>
      </c>
      <c r="S221" s="13">
        <v>22.233000000000001</v>
      </c>
      <c r="T221" s="13">
        <v>0.95</v>
      </c>
      <c r="U221" s="13">
        <v>3.448</v>
      </c>
      <c r="V221" s="13" t="s">
        <v>110</v>
      </c>
      <c r="W221" s="13">
        <v>13.5</v>
      </c>
      <c r="X221" s="13">
        <v>0.46500000000000002</v>
      </c>
      <c r="Y221" s="13">
        <v>2.04</v>
      </c>
      <c r="Z221" s="13">
        <v>0.59499999999999997</v>
      </c>
      <c r="AA221" s="13">
        <v>129</v>
      </c>
      <c r="AB221" s="13">
        <v>1.41</v>
      </c>
      <c r="AC221" s="13" t="s">
        <v>110</v>
      </c>
      <c r="AD221" s="13">
        <v>79</v>
      </c>
    </row>
    <row r="222" spans="1:30">
      <c r="A222" s="10">
        <v>41190</v>
      </c>
      <c r="B222" s="13">
        <v>2485.7600000000002</v>
      </c>
      <c r="C222" s="13">
        <v>0.78100000000000003</v>
      </c>
      <c r="D222" s="13">
        <v>2.1160000000000001</v>
      </c>
      <c r="E222" s="13">
        <v>71.900000000000006</v>
      </c>
      <c r="F222" s="13">
        <v>9.33</v>
      </c>
      <c r="G222" s="13" t="s">
        <v>110</v>
      </c>
      <c r="H222" s="13">
        <v>1.288</v>
      </c>
      <c r="I222" s="13">
        <v>0.54300000000000004</v>
      </c>
      <c r="J222" s="13">
        <v>4.9950000000000001</v>
      </c>
      <c r="K222" s="13" t="s">
        <v>110</v>
      </c>
      <c r="L222" s="13">
        <v>1.62</v>
      </c>
      <c r="M222" s="13">
        <v>0.71199999999999997</v>
      </c>
      <c r="N222" s="13">
        <v>9.1</v>
      </c>
      <c r="O222" s="13">
        <v>3.73</v>
      </c>
      <c r="P222" s="13">
        <v>3.4</v>
      </c>
      <c r="Q222" s="13" t="s">
        <v>110</v>
      </c>
      <c r="R222" s="13">
        <v>0.48</v>
      </c>
      <c r="S222" s="13">
        <v>22.233000000000001</v>
      </c>
      <c r="T222" s="13">
        <v>0.95</v>
      </c>
      <c r="U222" s="13">
        <v>3.448</v>
      </c>
      <c r="V222" s="13" t="s">
        <v>110</v>
      </c>
      <c r="W222" s="13">
        <v>13.5</v>
      </c>
      <c r="X222" s="13">
        <v>0.46500000000000002</v>
      </c>
      <c r="Y222" s="13">
        <v>2.04</v>
      </c>
      <c r="Z222" s="13">
        <v>0.59499999999999997</v>
      </c>
      <c r="AA222" s="13">
        <v>129</v>
      </c>
      <c r="AB222" s="13">
        <v>1.41</v>
      </c>
      <c r="AC222" s="13" t="s">
        <v>110</v>
      </c>
      <c r="AD222" s="13">
        <v>79</v>
      </c>
    </row>
    <row r="223" spans="1:30">
      <c r="A223" s="10">
        <v>41191</v>
      </c>
      <c r="B223" s="13">
        <v>2435.14</v>
      </c>
      <c r="C223" s="13">
        <v>0.76800000000000002</v>
      </c>
      <c r="D223" s="13">
        <v>2.0710000000000002</v>
      </c>
      <c r="E223" s="13">
        <v>71.5</v>
      </c>
      <c r="F223" s="13">
        <v>8.9</v>
      </c>
      <c r="G223" s="13" t="s">
        <v>110</v>
      </c>
      <c r="H223" s="13">
        <v>1.288</v>
      </c>
      <c r="I223" s="13">
        <v>0.52300000000000002</v>
      </c>
      <c r="J223" s="13">
        <v>4.9470000000000001</v>
      </c>
      <c r="K223" s="13" t="s">
        <v>110</v>
      </c>
      <c r="L223" s="13">
        <v>1.62</v>
      </c>
      <c r="M223" s="13">
        <v>0.71199999999999997</v>
      </c>
      <c r="N223" s="13">
        <v>8.75</v>
      </c>
      <c r="O223" s="13">
        <v>3.62</v>
      </c>
      <c r="P223" s="13">
        <v>3.3</v>
      </c>
      <c r="Q223" s="13" t="s">
        <v>110</v>
      </c>
      <c r="R223" s="13">
        <v>0.46</v>
      </c>
      <c r="S223" s="13">
        <v>21.533000000000001</v>
      </c>
      <c r="T223" s="13">
        <v>0.93</v>
      </c>
      <c r="U223" s="13">
        <v>3.448</v>
      </c>
      <c r="V223" s="13" t="s">
        <v>110</v>
      </c>
      <c r="W223" s="13">
        <v>13.25</v>
      </c>
      <c r="X223" s="13">
        <v>0.47</v>
      </c>
      <c r="Y223" s="13">
        <v>2</v>
      </c>
      <c r="Z223" s="13">
        <v>0.59499999999999997</v>
      </c>
      <c r="AA223" s="13">
        <v>128</v>
      </c>
      <c r="AB223" s="13">
        <v>1.35</v>
      </c>
      <c r="AC223" s="13" t="s">
        <v>110</v>
      </c>
      <c r="AD223" s="13">
        <v>78.5</v>
      </c>
    </row>
    <row r="224" spans="1:30">
      <c r="A224" s="10">
        <v>41192</v>
      </c>
      <c r="B224" s="13">
        <v>2387.81</v>
      </c>
      <c r="C224" s="13">
        <v>0.76800000000000002</v>
      </c>
      <c r="D224" s="13">
        <v>1.982</v>
      </c>
      <c r="E224" s="13">
        <v>72</v>
      </c>
      <c r="F224" s="13">
        <v>8.56</v>
      </c>
      <c r="G224" s="13" t="s">
        <v>110</v>
      </c>
      <c r="H224" s="13">
        <v>1.288</v>
      </c>
      <c r="I224" s="13">
        <v>0.51600000000000001</v>
      </c>
      <c r="J224" s="13">
        <v>4.8710000000000004</v>
      </c>
      <c r="K224" s="13" t="s">
        <v>110</v>
      </c>
      <c r="L224" s="13">
        <v>1.5</v>
      </c>
      <c r="M224" s="13">
        <v>0.66900000000000004</v>
      </c>
      <c r="N224" s="13">
        <v>8.4</v>
      </c>
      <c r="O224" s="13">
        <v>3.52</v>
      </c>
      <c r="P224" s="13">
        <v>3.15</v>
      </c>
      <c r="Q224" s="13" t="s">
        <v>110</v>
      </c>
      <c r="R224" s="13">
        <v>0.44</v>
      </c>
      <c r="S224" s="13">
        <v>20.667000000000002</v>
      </c>
      <c r="T224" s="13">
        <v>0.9</v>
      </c>
      <c r="U224" s="13">
        <v>3.4969999999999999</v>
      </c>
      <c r="V224" s="13" t="s">
        <v>110</v>
      </c>
      <c r="W224" s="13">
        <v>13</v>
      </c>
      <c r="X224" s="13">
        <v>0.48</v>
      </c>
      <c r="Y224" s="13">
        <v>1.9</v>
      </c>
      <c r="Z224" s="13">
        <v>0.57399999999999995</v>
      </c>
      <c r="AA224" s="13">
        <v>127</v>
      </c>
      <c r="AB224" s="13">
        <v>1.3</v>
      </c>
      <c r="AC224" s="13" t="s">
        <v>110</v>
      </c>
      <c r="AD224" s="13">
        <v>77.75</v>
      </c>
    </row>
    <row r="225" spans="1:30">
      <c r="A225" s="10">
        <v>41193</v>
      </c>
      <c r="B225" s="13">
        <v>2417.62</v>
      </c>
      <c r="C225" s="13">
        <v>0.77400000000000002</v>
      </c>
      <c r="D225" s="13">
        <v>2.0270000000000001</v>
      </c>
      <c r="E225" s="13">
        <v>72.650000000000006</v>
      </c>
      <c r="F225" s="13">
        <v>8.69</v>
      </c>
      <c r="G225" s="13" t="s">
        <v>110</v>
      </c>
      <c r="H225" s="13">
        <v>1.238</v>
      </c>
      <c r="I225" s="13">
        <v>0.51400000000000001</v>
      </c>
      <c r="J225" s="13">
        <v>4.9470000000000001</v>
      </c>
      <c r="K225" s="13" t="s">
        <v>110</v>
      </c>
      <c r="L225" s="13">
        <v>1.5</v>
      </c>
      <c r="M225" s="13">
        <v>0.66500000000000004</v>
      </c>
      <c r="N225" s="13">
        <v>8.5</v>
      </c>
      <c r="O225" s="13">
        <v>3.61</v>
      </c>
      <c r="P225" s="13">
        <v>3.25</v>
      </c>
      <c r="Q225" s="13" t="s">
        <v>110</v>
      </c>
      <c r="R225" s="13">
        <v>0.44</v>
      </c>
      <c r="S225" s="13">
        <v>21.1</v>
      </c>
      <c r="T225" s="13">
        <v>0.90400000000000003</v>
      </c>
      <c r="U225" s="13">
        <v>3.4969999999999999</v>
      </c>
      <c r="V225" s="13" t="s">
        <v>110</v>
      </c>
      <c r="W225" s="13">
        <v>13</v>
      </c>
      <c r="X225" s="13">
        <v>0.48</v>
      </c>
      <c r="Y225" s="13">
        <v>1.95</v>
      </c>
      <c r="Z225" s="13">
        <v>0.56999999999999995</v>
      </c>
      <c r="AA225" s="13">
        <v>127</v>
      </c>
      <c r="AB225" s="13">
        <v>1.35</v>
      </c>
      <c r="AC225" s="13" t="s">
        <v>110</v>
      </c>
      <c r="AD225" s="13">
        <v>79</v>
      </c>
    </row>
    <row r="226" spans="1:30">
      <c r="A226" s="10">
        <v>41194</v>
      </c>
      <c r="B226" s="13">
        <v>2400.13</v>
      </c>
      <c r="C226" s="13">
        <v>0.76800000000000002</v>
      </c>
      <c r="D226" s="13">
        <v>2.0270000000000001</v>
      </c>
      <c r="E226" s="13">
        <v>71.5</v>
      </c>
      <c r="F226" s="13">
        <v>8.6999999999999993</v>
      </c>
      <c r="G226" s="13" t="s">
        <v>110</v>
      </c>
      <c r="H226" s="13">
        <v>1.25</v>
      </c>
      <c r="I226" s="13">
        <v>0.505</v>
      </c>
      <c r="J226" s="13">
        <v>4.8040000000000003</v>
      </c>
      <c r="K226" s="13" t="s">
        <v>110</v>
      </c>
      <c r="L226" s="13">
        <v>1.5</v>
      </c>
      <c r="M226" s="13">
        <v>0.63400000000000001</v>
      </c>
      <c r="N226" s="13">
        <v>8.5</v>
      </c>
      <c r="O226" s="13">
        <v>3.58</v>
      </c>
      <c r="P226" s="13">
        <v>3.2</v>
      </c>
      <c r="Q226" s="13" t="s">
        <v>110</v>
      </c>
      <c r="R226" s="13">
        <v>0.44</v>
      </c>
      <c r="S226" s="13">
        <v>21.5</v>
      </c>
      <c r="T226" s="13">
        <v>0.89500000000000002</v>
      </c>
      <c r="U226" s="13">
        <v>3.4969999999999999</v>
      </c>
      <c r="V226" s="13" t="s">
        <v>110</v>
      </c>
      <c r="W226" s="13">
        <v>13</v>
      </c>
      <c r="X226" s="13">
        <v>0.46</v>
      </c>
      <c r="Y226" s="13">
        <v>1.95</v>
      </c>
      <c r="Z226" s="13">
        <v>0.55400000000000005</v>
      </c>
      <c r="AA226" s="13">
        <v>125.3</v>
      </c>
      <c r="AB226" s="13">
        <v>1.3599999999999999</v>
      </c>
      <c r="AC226" s="13" t="s">
        <v>110</v>
      </c>
      <c r="AD226" s="13">
        <v>78.400000000000006</v>
      </c>
    </row>
    <row r="227" spans="1:30">
      <c r="A227" s="10">
        <v>41197</v>
      </c>
      <c r="B227" s="13">
        <v>2405.08</v>
      </c>
      <c r="C227" s="13">
        <v>0.76800000000000002</v>
      </c>
      <c r="D227" s="13">
        <v>2.0179999999999998</v>
      </c>
      <c r="E227" s="13">
        <v>72.8</v>
      </c>
      <c r="F227" s="13">
        <v>8.94</v>
      </c>
      <c r="G227" s="13" t="s">
        <v>110</v>
      </c>
      <c r="H227" s="13">
        <v>1.238</v>
      </c>
      <c r="I227" s="13">
        <v>0.5</v>
      </c>
      <c r="J227" s="13">
        <v>4.7089999999999996</v>
      </c>
      <c r="K227" s="13" t="s">
        <v>110</v>
      </c>
      <c r="L227" s="13">
        <v>1.5</v>
      </c>
      <c r="M227" s="13">
        <v>0.625</v>
      </c>
      <c r="N227" s="13">
        <v>8.5</v>
      </c>
      <c r="O227" s="13">
        <v>3.61</v>
      </c>
      <c r="P227" s="13">
        <v>3.25</v>
      </c>
      <c r="Q227" s="13" t="s">
        <v>110</v>
      </c>
      <c r="R227" s="13">
        <v>0.439</v>
      </c>
      <c r="S227" s="13">
        <v>21.632999999999999</v>
      </c>
      <c r="T227" s="13">
        <v>0.9</v>
      </c>
      <c r="U227" s="13">
        <v>3.4969999999999999</v>
      </c>
      <c r="V227" s="13" t="s">
        <v>110</v>
      </c>
      <c r="W227" s="13">
        <v>12.95</v>
      </c>
      <c r="X227" s="13">
        <v>0.44</v>
      </c>
      <c r="Y227" s="13">
        <v>1.98</v>
      </c>
      <c r="Z227" s="13">
        <v>0.54</v>
      </c>
      <c r="AA227" s="13">
        <v>125</v>
      </c>
      <c r="AB227" s="13">
        <v>1.3599999999999999</v>
      </c>
      <c r="AC227" s="13" t="s">
        <v>110</v>
      </c>
      <c r="AD227" s="13">
        <v>77.8</v>
      </c>
    </row>
    <row r="228" spans="1:30">
      <c r="A228" s="10">
        <v>41198</v>
      </c>
      <c r="B228" s="13">
        <v>2427.33</v>
      </c>
      <c r="C228" s="13">
        <v>0.76800000000000002</v>
      </c>
      <c r="D228" s="13">
        <v>2</v>
      </c>
      <c r="E228" s="13">
        <v>73.3</v>
      </c>
      <c r="F228" s="13">
        <v>9.0399999999999991</v>
      </c>
      <c r="G228" s="13" t="s">
        <v>110</v>
      </c>
      <c r="H228" s="13">
        <v>1.238</v>
      </c>
      <c r="I228" s="13">
        <v>0.51300000000000001</v>
      </c>
      <c r="J228" s="13">
        <v>4.88</v>
      </c>
      <c r="K228" s="13" t="s">
        <v>110</v>
      </c>
      <c r="L228" s="13">
        <v>1.5</v>
      </c>
      <c r="M228" s="13">
        <v>0.62</v>
      </c>
      <c r="N228" s="13">
        <v>8.7799999999999994</v>
      </c>
      <c r="O228" s="13">
        <v>3.67</v>
      </c>
      <c r="P228" s="13">
        <v>3.3</v>
      </c>
      <c r="Q228" s="13" t="s">
        <v>110</v>
      </c>
      <c r="R228" s="13">
        <v>0.47</v>
      </c>
      <c r="S228" s="13">
        <v>21.667000000000002</v>
      </c>
      <c r="T228" s="13">
        <v>0.89900000000000002</v>
      </c>
      <c r="U228" s="13">
        <v>3.4969999999999999</v>
      </c>
      <c r="V228" s="13" t="s">
        <v>110</v>
      </c>
      <c r="W228" s="13">
        <v>13.05</v>
      </c>
      <c r="X228" s="13">
        <v>0.44</v>
      </c>
      <c r="Y228" s="13">
        <v>1.98</v>
      </c>
      <c r="Z228" s="13">
        <v>0.55000000000000004</v>
      </c>
      <c r="AA228" s="13">
        <v>127.8</v>
      </c>
      <c r="AB228" s="13">
        <v>1.35</v>
      </c>
      <c r="AC228" s="13" t="s">
        <v>110</v>
      </c>
      <c r="AD228" s="13">
        <v>77.5</v>
      </c>
    </row>
    <row r="229" spans="1:30">
      <c r="A229" s="10">
        <v>41199</v>
      </c>
      <c r="B229" s="13">
        <v>2471.54</v>
      </c>
      <c r="C229" s="13">
        <v>0.75800000000000001</v>
      </c>
      <c r="D229" s="13">
        <v>2.0449999999999999</v>
      </c>
      <c r="E229" s="13">
        <v>74</v>
      </c>
      <c r="F229" s="13">
        <v>9.35</v>
      </c>
      <c r="G229" s="13" t="s">
        <v>110</v>
      </c>
      <c r="H229" s="13">
        <v>1.256</v>
      </c>
      <c r="I229" s="13">
        <v>0.54</v>
      </c>
      <c r="J229" s="13">
        <v>4.9950000000000001</v>
      </c>
      <c r="K229" s="13" t="s">
        <v>110</v>
      </c>
      <c r="L229" s="13">
        <v>1.5</v>
      </c>
      <c r="M229" s="13">
        <v>0.62</v>
      </c>
      <c r="N229" s="13">
        <v>8.92</v>
      </c>
      <c r="O229" s="13">
        <v>3.7</v>
      </c>
      <c r="P229" s="13">
        <v>3.3</v>
      </c>
      <c r="Q229" s="13" t="s">
        <v>110</v>
      </c>
      <c r="R229" s="13">
        <v>0.47</v>
      </c>
      <c r="S229" s="13">
        <v>21.667000000000002</v>
      </c>
      <c r="T229" s="13">
        <v>0.91800000000000004</v>
      </c>
      <c r="U229" s="13">
        <v>3.4969999999999999</v>
      </c>
      <c r="V229" s="13" t="s">
        <v>110</v>
      </c>
      <c r="W229" s="13">
        <v>13.2</v>
      </c>
      <c r="X229" s="13">
        <v>0.45</v>
      </c>
      <c r="Y229" s="13">
        <v>1.96</v>
      </c>
      <c r="Z229" s="13">
        <v>0.55500000000000005</v>
      </c>
      <c r="AA229" s="13">
        <v>131.25</v>
      </c>
      <c r="AB229" s="13">
        <v>1.34</v>
      </c>
      <c r="AC229" s="13" t="s">
        <v>110</v>
      </c>
      <c r="AD229" s="13">
        <v>79.7</v>
      </c>
    </row>
    <row r="230" spans="1:30">
      <c r="A230" s="10">
        <v>41200</v>
      </c>
      <c r="B230" s="13">
        <v>2455.9299999999998</v>
      </c>
      <c r="C230" s="13">
        <v>0.76800000000000002</v>
      </c>
      <c r="D230" s="13">
        <v>2.0539999999999998</v>
      </c>
      <c r="E230" s="13">
        <v>73.5</v>
      </c>
      <c r="F230" s="13">
        <v>9.32</v>
      </c>
      <c r="G230" s="13" t="s">
        <v>110</v>
      </c>
      <c r="H230" s="13">
        <v>1.238</v>
      </c>
      <c r="I230" s="13">
        <v>0.53700000000000003</v>
      </c>
      <c r="J230" s="13">
        <v>5.0419999999999998</v>
      </c>
      <c r="K230" s="13" t="s">
        <v>110</v>
      </c>
      <c r="L230" s="13">
        <v>1.5</v>
      </c>
      <c r="M230" s="13">
        <v>0.62</v>
      </c>
      <c r="N230" s="13">
        <v>8.9</v>
      </c>
      <c r="O230" s="13">
        <v>3.66</v>
      </c>
      <c r="P230" s="13">
        <v>3.3</v>
      </c>
      <c r="Q230" s="13" t="s">
        <v>110</v>
      </c>
      <c r="R230" s="13">
        <v>0.47</v>
      </c>
      <c r="S230" s="13">
        <v>21.5</v>
      </c>
      <c r="T230" s="13">
        <v>0.90700000000000003</v>
      </c>
      <c r="U230" s="13">
        <v>3.4969999999999999</v>
      </c>
      <c r="V230" s="13" t="s">
        <v>110</v>
      </c>
      <c r="W230" s="13">
        <v>13.3</v>
      </c>
      <c r="X230" s="13">
        <v>0.45</v>
      </c>
      <c r="Y230" s="13">
        <v>1.9</v>
      </c>
      <c r="Z230" s="13">
        <v>0.55300000000000005</v>
      </c>
      <c r="AA230" s="13">
        <v>129</v>
      </c>
      <c r="AB230" s="13">
        <v>1.33</v>
      </c>
      <c r="AC230" s="13" t="s">
        <v>110</v>
      </c>
      <c r="AD230" s="13">
        <v>79.5</v>
      </c>
    </row>
    <row r="231" spans="1:30">
      <c r="A231" s="10">
        <v>41201</v>
      </c>
      <c r="B231" s="13">
        <v>2428.0500000000002</v>
      </c>
      <c r="C231" s="13">
        <v>0.76800000000000002</v>
      </c>
      <c r="D231" s="13">
        <v>2.0089999999999999</v>
      </c>
      <c r="E231" s="13">
        <v>72.75</v>
      </c>
      <c r="F231" s="13">
        <v>9.15</v>
      </c>
      <c r="G231" s="13" t="s">
        <v>110</v>
      </c>
      <c r="H231" s="13">
        <v>1.238</v>
      </c>
      <c r="I231" s="13">
        <v>0.52</v>
      </c>
      <c r="J231" s="13">
        <v>5.0419999999999998</v>
      </c>
      <c r="K231" s="13" t="s">
        <v>110</v>
      </c>
      <c r="L231" s="13">
        <v>1.5</v>
      </c>
      <c r="M231" s="13">
        <v>0.61</v>
      </c>
      <c r="N231" s="13">
        <v>8.75</v>
      </c>
      <c r="O231" s="13">
        <v>3.65</v>
      </c>
      <c r="P231" s="13">
        <v>3.35</v>
      </c>
      <c r="Q231" s="13" t="s">
        <v>110</v>
      </c>
      <c r="R231" s="13">
        <v>0.47</v>
      </c>
      <c r="S231" s="13">
        <v>21.632999999999999</v>
      </c>
      <c r="T231" s="13">
        <v>0.89600000000000002</v>
      </c>
      <c r="U231" s="13">
        <v>3.4969999999999999</v>
      </c>
      <c r="V231" s="13" t="s">
        <v>110</v>
      </c>
      <c r="W231" s="13">
        <v>13</v>
      </c>
      <c r="X231" s="13">
        <v>0.43</v>
      </c>
      <c r="Y231" s="13">
        <v>1.9</v>
      </c>
      <c r="Z231" s="13">
        <v>0.54900000000000004</v>
      </c>
      <c r="AA231" s="13">
        <v>125.25</v>
      </c>
      <c r="AB231" s="13">
        <v>1.33</v>
      </c>
      <c r="AC231" s="13" t="s">
        <v>110</v>
      </c>
      <c r="AD231" s="13">
        <v>80</v>
      </c>
    </row>
    <row r="232" spans="1:30">
      <c r="A232" s="10">
        <v>41204</v>
      </c>
      <c r="B232" s="13">
        <v>2457.16</v>
      </c>
      <c r="C232" s="13">
        <v>0.746</v>
      </c>
      <c r="D232" s="13">
        <v>2.0539999999999998</v>
      </c>
      <c r="E232" s="13">
        <v>72.75</v>
      </c>
      <c r="F232" s="13">
        <v>9.6</v>
      </c>
      <c r="G232" s="13" t="s">
        <v>110</v>
      </c>
      <c r="H232" s="13">
        <v>1.238</v>
      </c>
      <c r="I232" s="13">
        <v>0.50600000000000001</v>
      </c>
      <c r="J232" s="13">
        <v>5.0419999999999998</v>
      </c>
      <c r="K232" s="13" t="s">
        <v>110</v>
      </c>
      <c r="L232" s="13">
        <v>1.5</v>
      </c>
      <c r="M232" s="13">
        <v>0.61499999999999999</v>
      </c>
      <c r="N232" s="13">
        <v>8.9499999999999993</v>
      </c>
      <c r="O232" s="13">
        <v>3.7</v>
      </c>
      <c r="P232" s="13">
        <v>3.3</v>
      </c>
      <c r="Q232" s="13" t="s">
        <v>110</v>
      </c>
      <c r="R232" s="13">
        <v>0.47</v>
      </c>
      <c r="S232" s="13">
        <v>21.667000000000002</v>
      </c>
      <c r="T232" s="13">
        <v>0.89</v>
      </c>
      <c r="U232" s="13">
        <v>3.4969999999999999</v>
      </c>
      <c r="V232" s="13" t="s">
        <v>110</v>
      </c>
      <c r="W232" s="13">
        <v>13.25</v>
      </c>
      <c r="X232" s="13">
        <v>0.42799999999999999</v>
      </c>
      <c r="Y232" s="13">
        <v>1.8900000000000001</v>
      </c>
      <c r="Z232" s="13">
        <v>0.54400000000000004</v>
      </c>
      <c r="AA232" s="13">
        <v>125.5</v>
      </c>
      <c r="AB232" s="13">
        <v>1.37</v>
      </c>
      <c r="AC232" s="13" t="s">
        <v>110</v>
      </c>
      <c r="AD232" s="13">
        <v>80.400000000000006</v>
      </c>
    </row>
    <row r="233" spans="1:30">
      <c r="A233" s="10">
        <v>41205</v>
      </c>
      <c r="B233" s="13">
        <v>2368.96</v>
      </c>
      <c r="C233" s="13">
        <v>0.73599999999999999</v>
      </c>
      <c r="D233" s="13">
        <v>1.9910000000000001</v>
      </c>
      <c r="E233" s="13">
        <v>70.5</v>
      </c>
      <c r="F233" s="13">
        <v>9.23</v>
      </c>
      <c r="G233" s="13" t="s">
        <v>110</v>
      </c>
      <c r="H233" s="13">
        <v>1.2190000000000001</v>
      </c>
      <c r="I233" s="13">
        <v>0.47699999999999998</v>
      </c>
      <c r="J233" s="13">
        <v>4.8520000000000003</v>
      </c>
      <c r="K233" s="13" t="s">
        <v>110</v>
      </c>
      <c r="L233" s="13">
        <v>1.5</v>
      </c>
      <c r="M233" s="13">
        <v>0.58799999999999997</v>
      </c>
      <c r="N233" s="13">
        <v>8.58</v>
      </c>
      <c r="O233" s="13">
        <v>3.54</v>
      </c>
      <c r="P233" s="13">
        <v>3.2</v>
      </c>
      <c r="Q233" s="13" t="s">
        <v>110</v>
      </c>
      <c r="R233" s="13">
        <v>0.47</v>
      </c>
      <c r="S233" s="13">
        <v>20.832999999999998</v>
      </c>
      <c r="T233" s="13">
        <v>0.87</v>
      </c>
      <c r="U233" s="13">
        <v>3.4969999999999999</v>
      </c>
      <c r="V233" s="13" t="s">
        <v>110</v>
      </c>
      <c r="W233" s="13">
        <v>13</v>
      </c>
      <c r="X233" s="13">
        <v>0.41</v>
      </c>
      <c r="Y233" s="13">
        <v>1.85</v>
      </c>
      <c r="Z233" s="13">
        <v>0.54</v>
      </c>
      <c r="AA233" s="13">
        <v>122.2</v>
      </c>
      <c r="AB233" s="13">
        <v>1.32</v>
      </c>
      <c r="AC233" s="13" t="s">
        <v>110</v>
      </c>
      <c r="AD233" s="13">
        <v>76.599999999999994</v>
      </c>
    </row>
    <row r="234" spans="1:30">
      <c r="A234" s="10">
        <v>41206</v>
      </c>
      <c r="B234" s="13">
        <v>2377.79</v>
      </c>
      <c r="C234" s="13">
        <v>0.72599999999999998</v>
      </c>
      <c r="D234" s="13">
        <v>2.036</v>
      </c>
      <c r="E234" s="13">
        <v>70.599999999999994</v>
      </c>
      <c r="F234" s="13">
        <v>9.07</v>
      </c>
      <c r="G234" s="13" t="s">
        <v>110</v>
      </c>
      <c r="H234" s="13">
        <v>1.2190000000000001</v>
      </c>
      <c r="I234" s="13">
        <v>0.48499999999999999</v>
      </c>
      <c r="J234" s="13">
        <v>4.899</v>
      </c>
      <c r="K234" s="13" t="s">
        <v>110</v>
      </c>
      <c r="L234" s="13">
        <v>1.5</v>
      </c>
      <c r="M234" s="13">
        <v>0.62</v>
      </c>
      <c r="N234" s="13">
        <v>8.4499999999999993</v>
      </c>
      <c r="O234" s="13">
        <v>3.52</v>
      </c>
      <c r="P234" s="13">
        <v>3.3</v>
      </c>
      <c r="Q234" s="13" t="s">
        <v>110</v>
      </c>
      <c r="R234" s="13">
        <v>0.47</v>
      </c>
      <c r="S234" s="13">
        <v>20.832999999999998</v>
      </c>
      <c r="T234" s="13">
        <v>0.89</v>
      </c>
      <c r="U234" s="13">
        <v>3.4969999999999999</v>
      </c>
      <c r="V234" s="13" t="s">
        <v>110</v>
      </c>
      <c r="W234" s="13">
        <v>13.2</v>
      </c>
      <c r="X234" s="13">
        <v>0.41</v>
      </c>
      <c r="Y234" s="13">
        <v>1.8399999999999999</v>
      </c>
      <c r="Z234" s="13">
        <v>0.55500000000000005</v>
      </c>
      <c r="AA234" s="13">
        <v>121</v>
      </c>
      <c r="AB234" s="13">
        <v>1.35</v>
      </c>
      <c r="AC234" s="13" t="s">
        <v>110</v>
      </c>
      <c r="AD234" s="13">
        <v>77.5</v>
      </c>
    </row>
    <row r="235" spans="1:30">
      <c r="A235" s="10">
        <v>41207</v>
      </c>
      <c r="B235" s="13">
        <v>2376.4899999999998</v>
      </c>
      <c r="C235" s="13">
        <v>0.73599999999999999</v>
      </c>
      <c r="D235" s="13">
        <v>2.0539999999999998</v>
      </c>
      <c r="E235" s="13">
        <v>71.2</v>
      </c>
      <c r="F235" s="13">
        <v>9.1</v>
      </c>
      <c r="G235" s="13" t="s">
        <v>110</v>
      </c>
      <c r="H235" s="13">
        <v>1.25</v>
      </c>
      <c r="I235" s="13">
        <v>0.5</v>
      </c>
      <c r="J235" s="13">
        <v>4.8040000000000003</v>
      </c>
      <c r="K235" s="13" t="s">
        <v>110</v>
      </c>
      <c r="L235" s="13">
        <v>1.5</v>
      </c>
      <c r="M235" s="13">
        <v>0.65</v>
      </c>
      <c r="N235" s="13">
        <v>8.34</v>
      </c>
      <c r="O235" s="13">
        <v>3.51</v>
      </c>
      <c r="P235" s="13">
        <v>3.3</v>
      </c>
      <c r="Q235" s="13" t="s">
        <v>110</v>
      </c>
      <c r="R235" s="13">
        <v>0.47</v>
      </c>
      <c r="S235" s="13">
        <v>21.033000000000001</v>
      </c>
      <c r="T235" s="13">
        <v>0.88700000000000001</v>
      </c>
      <c r="U235" s="13">
        <v>3.4969999999999999</v>
      </c>
      <c r="V235" s="13" t="s">
        <v>110</v>
      </c>
      <c r="W235" s="13">
        <v>13.2</v>
      </c>
      <c r="X235" s="13">
        <v>0.41</v>
      </c>
      <c r="Y235" s="13">
        <v>1.9</v>
      </c>
      <c r="Z235" s="13">
        <v>0.56000000000000005</v>
      </c>
      <c r="AA235" s="13">
        <v>122.2</v>
      </c>
      <c r="AB235" s="13">
        <v>1.31</v>
      </c>
      <c r="AC235" s="13" t="s">
        <v>110</v>
      </c>
      <c r="AD235" s="13">
        <v>76.3</v>
      </c>
    </row>
    <row r="236" spans="1:30">
      <c r="A236" s="10">
        <v>41208</v>
      </c>
      <c r="B236" s="13">
        <v>2380.33</v>
      </c>
      <c r="C236" s="13">
        <v>0.73599999999999999</v>
      </c>
      <c r="D236" s="13">
        <v>2.0270000000000001</v>
      </c>
      <c r="E236" s="13">
        <v>73.5</v>
      </c>
      <c r="F236" s="13">
        <v>9.14</v>
      </c>
      <c r="G236" s="13" t="s">
        <v>110</v>
      </c>
      <c r="H236" s="13">
        <v>1.25</v>
      </c>
      <c r="I236" s="13">
        <v>0.49099999999999999</v>
      </c>
      <c r="J236" s="13">
        <v>4.9950000000000001</v>
      </c>
      <c r="K236" s="13" t="s">
        <v>110</v>
      </c>
      <c r="L236" s="13">
        <v>1.5</v>
      </c>
      <c r="M236" s="13">
        <v>0.63</v>
      </c>
      <c r="N236" s="13">
        <v>8.26</v>
      </c>
      <c r="O236" s="13">
        <v>3.43</v>
      </c>
      <c r="P236" s="13">
        <v>3.35</v>
      </c>
      <c r="Q236" s="13" t="s">
        <v>110</v>
      </c>
      <c r="R236" s="13">
        <v>0.47</v>
      </c>
      <c r="S236" s="13">
        <v>21</v>
      </c>
      <c r="T236" s="13">
        <v>0.86799999999999999</v>
      </c>
      <c r="U236" s="13">
        <v>3.4969999999999999</v>
      </c>
      <c r="V236" s="13" t="s">
        <v>110</v>
      </c>
      <c r="W236" s="13">
        <v>13.2</v>
      </c>
      <c r="X236" s="13">
        <v>0.40500000000000003</v>
      </c>
      <c r="Y236" s="13">
        <v>1.9</v>
      </c>
      <c r="Z236" s="13">
        <v>0.56000000000000005</v>
      </c>
      <c r="AA236" s="13">
        <v>125.6</v>
      </c>
      <c r="AB236" s="13">
        <v>1.3</v>
      </c>
      <c r="AC236" s="13" t="s">
        <v>110</v>
      </c>
      <c r="AD236" s="13">
        <v>76.8</v>
      </c>
    </row>
    <row r="237" spans="1:30">
      <c r="A237" s="10">
        <v>41211</v>
      </c>
      <c r="B237" s="13">
        <v>2332.8000000000002</v>
      </c>
      <c r="C237" s="13">
        <v>0.73599999999999999</v>
      </c>
      <c r="D237" s="13">
        <v>1.9729999999999999</v>
      </c>
      <c r="E237" s="13">
        <v>71.400000000000006</v>
      </c>
      <c r="F237" s="13">
        <v>8.85</v>
      </c>
      <c r="G237" s="13" t="s">
        <v>110</v>
      </c>
      <c r="H237" s="13">
        <v>1.25</v>
      </c>
      <c r="I237" s="13">
        <v>0.48</v>
      </c>
      <c r="J237" s="13">
        <v>4.9950000000000001</v>
      </c>
      <c r="K237" s="13" t="s">
        <v>110</v>
      </c>
      <c r="L237" s="13">
        <v>1.5</v>
      </c>
      <c r="M237" s="13">
        <v>0.64</v>
      </c>
      <c r="N237" s="13">
        <v>8.1199999999999992</v>
      </c>
      <c r="O237" s="13">
        <v>3.36</v>
      </c>
      <c r="P237" s="13">
        <v>3.35</v>
      </c>
      <c r="Q237" s="13" t="s">
        <v>110</v>
      </c>
      <c r="R237" s="13">
        <v>0.47</v>
      </c>
      <c r="S237" s="13">
        <v>20.832999999999998</v>
      </c>
      <c r="T237" s="13">
        <v>0.85</v>
      </c>
      <c r="U237" s="13">
        <v>3.4969999999999999</v>
      </c>
      <c r="V237" s="13" t="s">
        <v>110</v>
      </c>
      <c r="W237" s="13">
        <v>12.85</v>
      </c>
      <c r="X237" s="13">
        <v>0.40600000000000003</v>
      </c>
      <c r="Y237" s="13">
        <v>1.9</v>
      </c>
      <c r="Z237" s="13">
        <v>0.54</v>
      </c>
      <c r="AA237" s="13">
        <v>122.9</v>
      </c>
      <c r="AB237" s="13">
        <v>1.28</v>
      </c>
      <c r="AC237" s="13" t="s">
        <v>110</v>
      </c>
      <c r="AD237" s="13">
        <v>76</v>
      </c>
    </row>
    <row r="238" spans="1:30">
      <c r="A238" s="10">
        <v>41212</v>
      </c>
      <c r="B238" s="13">
        <v>2320.5700000000002</v>
      </c>
      <c r="C238" s="13">
        <v>0.70699999999999996</v>
      </c>
      <c r="D238" s="13">
        <v>1.9910000000000001</v>
      </c>
      <c r="E238" s="13">
        <v>71.2</v>
      </c>
      <c r="F238" s="13">
        <v>8.6999999999999993</v>
      </c>
      <c r="G238" s="13" t="s">
        <v>110</v>
      </c>
      <c r="H238" s="13">
        <v>1.175</v>
      </c>
      <c r="I238" s="13">
        <v>0.47499999999999998</v>
      </c>
      <c r="J238" s="13">
        <v>4.9950000000000001</v>
      </c>
      <c r="K238" s="13" t="s">
        <v>110</v>
      </c>
      <c r="L238" s="13">
        <v>1.5</v>
      </c>
      <c r="M238" s="13">
        <v>0.6</v>
      </c>
      <c r="N238" s="13">
        <v>8.1</v>
      </c>
      <c r="O238" s="13">
        <v>3.35</v>
      </c>
      <c r="P238" s="13">
        <v>3.35</v>
      </c>
      <c r="Q238" s="13" t="s">
        <v>110</v>
      </c>
      <c r="R238" s="13">
        <v>0.47</v>
      </c>
      <c r="S238" s="13">
        <v>20.567</v>
      </c>
      <c r="T238" s="13">
        <v>0.84</v>
      </c>
      <c r="U238" s="13">
        <v>3.4969999999999999</v>
      </c>
      <c r="V238" s="13" t="s">
        <v>110</v>
      </c>
      <c r="W238" s="13">
        <v>12.8</v>
      </c>
      <c r="X238" s="13">
        <v>0.41</v>
      </c>
      <c r="Y238" s="13">
        <v>1.9</v>
      </c>
      <c r="Z238" s="13">
        <v>0.53</v>
      </c>
      <c r="AA238" s="13">
        <v>123.3</v>
      </c>
      <c r="AB238" s="13">
        <v>1.29</v>
      </c>
      <c r="AC238" s="13" t="s">
        <v>110</v>
      </c>
      <c r="AD238" s="13">
        <v>75.3</v>
      </c>
    </row>
    <row r="239" spans="1:30">
      <c r="A239" s="10">
        <v>41213</v>
      </c>
      <c r="B239" s="13">
        <v>2323.39</v>
      </c>
      <c r="C239" s="13">
        <v>0.70699999999999996</v>
      </c>
      <c r="D239" s="13">
        <v>2.0089999999999999</v>
      </c>
      <c r="E239" s="13">
        <v>69.349999999999994</v>
      </c>
      <c r="F239" s="13">
        <v>8.85</v>
      </c>
      <c r="G239" s="13" t="s">
        <v>110</v>
      </c>
      <c r="H239" s="13">
        <v>1.153</v>
      </c>
      <c r="I239" s="13">
        <v>0.46700000000000003</v>
      </c>
      <c r="J239" s="13">
        <v>5.0709999999999997</v>
      </c>
      <c r="K239" s="13" t="s">
        <v>110</v>
      </c>
      <c r="L239" s="13">
        <v>1.5</v>
      </c>
      <c r="M239" s="13">
        <v>0.63</v>
      </c>
      <c r="N239" s="13">
        <v>8.07</v>
      </c>
      <c r="O239" s="13">
        <v>3.35</v>
      </c>
      <c r="P239" s="13">
        <v>3.35</v>
      </c>
      <c r="Q239" s="13" t="s">
        <v>110</v>
      </c>
      <c r="R239" s="13">
        <v>0.47</v>
      </c>
      <c r="S239" s="13">
        <v>20.332999999999998</v>
      </c>
      <c r="T239" s="13">
        <v>0.87</v>
      </c>
      <c r="U239" s="13">
        <v>3.4969999999999999</v>
      </c>
      <c r="V239" s="13" t="s">
        <v>110</v>
      </c>
      <c r="W239" s="13">
        <v>13</v>
      </c>
      <c r="X239" s="13">
        <v>0.39900000000000002</v>
      </c>
      <c r="Y239" s="13">
        <v>1.9</v>
      </c>
      <c r="Z239" s="13">
        <v>0.53500000000000003</v>
      </c>
      <c r="AA239" s="13">
        <v>123.7</v>
      </c>
      <c r="AB239" s="13">
        <v>1.28</v>
      </c>
      <c r="AC239" s="13" t="s">
        <v>110</v>
      </c>
      <c r="AD239" s="13">
        <v>74.5</v>
      </c>
    </row>
    <row r="240" spans="1:30">
      <c r="A240" s="10">
        <v>41214</v>
      </c>
      <c r="B240" s="13">
        <v>2350.33</v>
      </c>
      <c r="C240" s="13">
        <v>0.70399999999999996</v>
      </c>
      <c r="D240" s="13">
        <v>2.0089999999999999</v>
      </c>
      <c r="E240" s="13">
        <v>71.349999999999994</v>
      </c>
      <c r="F240" s="13">
        <v>9.16</v>
      </c>
      <c r="G240" s="13" t="s">
        <v>110</v>
      </c>
      <c r="H240" s="13">
        <v>1.1499999999999999</v>
      </c>
      <c r="I240" s="13">
        <v>0.46700000000000003</v>
      </c>
      <c r="J240" s="13">
        <v>5.1849999999999996</v>
      </c>
      <c r="K240" s="13" t="s">
        <v>110</v>
      </c>
      <c r="L240" s="13">
        <v>1.5</v>
      </c>
      <c r="M240" s="13">
        <v>0.62</v>
      </c>
      <c r="N240" s="13">
        <v>8.15</v>
      </c>
      <c r="O240" s="13">
        <v>3.36</v>
      </c>
      <c r="P240" s="13">
        <v>3.35</v>
      </c>
      <c r="Q240" s="13" t="s">
        <v>110</v>
      </c>
      <c r="R240" s="13">
        <v>0.47</v>
      </c>
      <c r="S240" s="13">
        <v>20.917000000000002</v>
      </c>
      <c r="T240" s="13">
        <v>0.89500000000000002</v>
      </c>
      <c r="U240" s="13">
        <v>2.9550000000000001</v>
      </c>
      <c r="V240" s="13" t="s">
        <v>110</v>
      </c>
      <c r="W240" s="13">
        <v>13.4</v>
      </c>
      <c r="X240" s="13">
        <v>0.39900000000000002</v>
      </c>
      <c r="Y240" s="13">
        <v>2</v>
      </c>
      <c r="Z240" s="13">
        <v>0.52900000000000003</v>
      </c>
      <c r="AA240" s="13">
        <v>130</v>
      </c>
      <c r="AB240" s="13">
        <v>1.3</v>
      </c>
      <c r="AC240" s="13" t="s">
        <v>110</v>
      </c>
      <c r="AD240" s="13">
        <v>70.5</v>
      </c>
    </row>
    <row r="241" spans="1:30">
      <c r="A241" s="10">
        <v>41215</v>
      </c>
      <c r="B241" s="13">
        <v>2395.13</v>
      </c>
      <c r="C241" s="13">
        <v>0.70399999999999996</v>
      </c>
      <c r="D241" s="13">
        <v>2.036</v>
      </c>
      <c r="E241" s="13">
        <v>72.849999999999994</v>
      </c>
      <c r="F241" s="13">
        <v>9.31</v>
      </c>
      <c r="G241" s="13" t="s">
        <v>110</v>
      </c>
      <c r="H241" s="13">
        <v>1.169</v>
      </c>
      <c r="I241" s="13">
        <v>0.46400000000000002</v>
      </c>
      <c r="J241" s="13">
        <v>5.1660000000000004</v>
      </c>
      <c r="K241" s="13" t="s">
        <v>110</v>
      </c>
      <c r="L241" s="13">
        <v>1.5</v>
      </c>
      <c r="M241" s="13">
        <v>0.62</v>
      </c>
      <c r="N241" s="13">
        <v>8.4</v>
      </c>
      <c r="O241" s="13">
        <v>3.4</v>
      </c>
      <c r="P241" s="13">
        <v>3.35</v>
      </c>
      <c r="Q241" s="13" t="s">
        <v>110</v>
      </c>
      <c r="R241" s="13">
        <v>0.42499999999999999</v>
      </c>
      <c r="S241" s="13">
        <v>20.9</v>
      </c>
      <c r="T241" s="13">
        <v>0.92500000000000004</v>
      </c>
      <c r="U241" s="13">
        <v>2.8570000000000002</v>
      </c>
      <c r="V241" s="13" t="s">
        <v>110</v>
      </c>
      <c r="W241" s="13">
        <v>13.75</v>
      </c>
      <c r="X241" s="13">
        <v>0.39600000000000002</v>
      </c>
      <c r="Y241" s="13">
        <v>2.0499999999999998</v>
      </c>
      <c r="Z241" s="13">
        <v>0.51</v>
      </c>
      <c r="AA241" s="13">
        <v>130.5</v>
      </c>
      <c r="AB241" s="13">
        <v>1.29</v>
      </c>
      <c r="AC241" s="13" t="s">
        <v>110</v>
      </c>
      <c r="AD241" s="13">
        <v>74.3</v>
      </c>
    </row>
    <row r="242" spans="1:30">
      <c r="A242" s="10">
        <v>41218</v>
      </c>
      <c r="B242" s="13">
        <v>2394.85</v>
      </c>
      <c r="C242" s="13">
        <v>0.73599999999999999</v>
      </c>
      <c r="D242" s="13">
        <v>2.0089999999999999</v>
      </c>
      <c r="E242" s="13">
        <v>74.05</v>
      </c>
      <c r="F242" s="13">
        <v>9.43</v>
      </c>
      <c r="G242" s="13" t="s">
        <v>110</v>
      </c>
      <c r="H242" s="13">
        <v>1.131</v>
      </c>
      <c r="I242" s="13">
        <v>0.44</v>
      </c>
      <c r="J242" s="13">
        <v>5.28</v>
      </c>
      <c r="K242" s="13" t="s">
        <v>110</v>
      </c>
      <c r="L242" s="13">
        <v>1.5</v>
      </c>
      <c r="M242" s="13">
        <v>0.62</v>
      </c>
      <c r="N242" s="13">
        <v>8.36</v>
      </c>
      <c r="O242" s="13">
        <v>3.37</v>
      </c>
      <c r="P242" s="13">
        <v>3.33</v>
      </c>
      <c r="Q242" s="13" t="s">
        <v>110</v>
      </c>
      <c r="R242" s="13">
        <v>0.45</v>
      </c>
      <c r="S242" s="13">
        <v>21.266999999999999</v>
      </c>
      <c r="T242" s="13">
        <v>0.90400000000000003</v>
      </c>
      <c r="U242" s="13">
        <v>2.8570000000000002</v>
      </c>
      <c r="V242" s="13" t="s">
        <v>110</v>
      </c>
      <c r="W242" s="13">
        <v>13.65</v>
      </c>
      <c r="X242" s="13">
        <v>0.39900000000000002</v>
      </c>
      <c r="Y242" s="13">
        <v>2.0499999999999998</v>
      </c>
      <c r="Z242" s="13">
        <v>0.50900000000000001</v>
      </c>
      <c r="AA242" s="13">
        <v>130.69999999999999</v>
      </c>
      <c r="AB242" s="13">
        <v>1.28</v>
      </c>
      <c r="AC242" s="13" t="s">
        <v>110</v>
      </c>
      <c r="AD242" s="13">
        <v>75.25</v>
      </c>
    </row>
    <row r="243" spans="1:30">
      <c r="A243" s="10">
        <v>41219</v>
      </c>
      <c r="B243" s="13">
        <v>2394.85</v>
      </c>
      <c r="C243" s="13">
        <v>0.73599999999999999</v>
      </c>
      <c r="D243" s="13">
        <v>2.0089999999999999</v>
      </c>
      <c r="E243" s="13">
        <v>74.05</v>
      </c>
      <c r="F243" s="13">
        <v>9.43</v>
      </c>
      <c r="G243" s="13" t="s">
        <v>110</v>
      </c>
      <c r="H243" s="13">
        <v>1.131</v>
      </c>
      <c r="I243" s="13">
        <v>0.44</v>
      </c>
      <c r="J243" s="13">
        <v>5.28</v>
      </c>
      <c r="K243" s="13" t="s">
        <v>110</v>
      </c>
      <c r="L243" s="13">
        <v>1.5</v>
      </c>
      <c r="M243" s="13">
        <v>0.62</v>
      </c>
      <c r="N243" s="13">
        <v>8.36</v>
      </c>
      <c r="O243" s="13">
        <v>3.37</v>
      </c>
      <c r="P243" s="13">
        <v>3.33</v>
      </c>
      <c r="Q243" s="13" t="s">
        <v>110</v>
      </c>
      <c r="R243" s="13">
        <v>0.45</v>
      </c>
      <c r="S243" s="13">
        <v>21.266999999999999</v>
      </c>
      <c r="T243" s="13">
        <v>0.90400000000000003</v>
      </c>
      <c r="U243" s="13">
        <v>2.8570000000000002</v>
      </c>
      <c r="V243" s="13" t="s">
        <v>110</v>
      </c>
      <c r="W243" s="13">
        <v>13.65</v>
      </c>
      <c r="X243" s="13">
        <v>0.39900000000000002</v>
      </c>
      <c r="Y243" s="13">
        <v>2.0499999999999998</v>
      </c>
      <c r="Z243" s="13">
        <v>0.50900000000000001</v>
      </c>
      <c r="AA243" s="13">
        <v>130.69999999999999</v>
      </c>
      <c r="AB243" s="13">
        <v>1.28</v>
      </c>
      <c r="AC243" s="13" t="s">
        <v>110</v>
      </c>
      <c r="AD243" s="13">
        <v>75.25</v>
      </c>
    </row>
    <row r="244" spans="1:30">
      <c r="A244" s="10">
        <v>41220</v>
      </c>
      <c r="B244" s="13">
        <v>2370.19</v>
      </c>
      <c r="C244" s="13">
        <v>0.73599999999999999</v>
      </c>
      <c r="D244" s="13">
        <v>2.0089999999999999</v>
      </c>
      <c r="E244" s="13">
        <v>73.5</v>
      </c>
      <c r="F244" s="13">
        <v>9.35</v>
      </c>
      <c r="G244" s="13" t="s">
        <v>110</v>
      </c>
      <c r="H244" s="13">
        <v>1.131</v>
      </c>
      <c r="I244" s="13">
        <v>0.437</v>
      </c>
      <c r="J244" s="13">
        <v>5.27</v>
      </c>
      <c r="K244" s="13" t="s">
        <v>110</v>
      </c>
      <c r="L244" s="13">
        <v>1.5</v>
      </c>
      <c r="M244" s="13">
        <v>0.63300000000000001</v>
      </c>
      <c r="N244" s="13">
        <v>8.5</v>
      </c>
      <c r="O244" s="13">
        <v>3.36</v>
      </c>
      <c r="P244" s="13">
        <v>3.3</v>
      </c>
      <c r="Q244" s="13" t="s">
        <v>110</v>
      </c>
      <c r="R244" s="13">
        <v>0.48</v>
      </c>
      <c r="S244" s="13">
        <v>20.832999999999998</v>
      </c>
      <c r="T244" s="13">
        <v>0.9</v>
      </c>
      <c r="U244" s="13">
        <v>2.8570000000000002</v>
      </c>
      <c r="V244" s="13" t="s">
        <v>110</v>
      </c>
      <c r="W244" s="13">
        <v>13.55</v>
      </c>
      <c r="X244" s="13">
        <v>0.40500000000000003</v>
      </c>
      <c r="Y244" s="13">
        <v>2.0499999999999998</v>
      </c>
      <c r="Z244" s="13">
        <v>0.50900000000000001</v>
      </c>
      <c r="AA244" s="13">
        <v>126.4</v>
      </c>
      <c r="AB244" s="13">
        <v>1.3</v>
      </c>
      <c r="AC244" s="13" t="s">
        <v>110</v>
      </c>
      <c r="AD244" s="13">
        <v>73.2</v>
      </c>
    </row>
    <row r="245" spans="1:30">
      <c r="A245" s="10">
        <v>41221</v>
      </c>
      <c r="B245" s="13">
        <v>2401.84</v>
      </c>
      <c r="C245" s="13">
        <v>0.70399999999999996</v>
      </c>
      <c r="D245" s="13">
        <v>1.982</v>
      </c>
      <c r="E245" s="13">
        <v>73</v>
      </c>
      <c r="F245" s="13">
        <v>9.81</v>
      </c>
      <c r="G245" s="13" t="s">
        <v>110</v>
      </c>
      <c r="H245" s="13">
        <v>1.131</v>
      </c>
      <c r="I245" s="13">
        <v>0.40400000000000003</v>
      </c>
      <c r="J245" s="13">
        <v>5.3659999999999997</v>
      </c>
      <c r="K245" s="13" t="s">
        <v>110</v>
      </c>
      <c r="L245" s="13">
        <v>1.5</v>
      </c>
      <c r="M245" s="13">
        <v>0.63500000000000001</v>
      </c>
      <c r="N245" s="13">
        <v>8.8000000000000007</v>
      </c>
      <c r="O245" s="13">
        <v>3.5</v>
      </c>
      <c r="P245" s="13">
        <v>3.3</v>
      </c>
      <c r="Q245" s="13" t="s">
        <v>110</v>
      </c>
      <c r="R245" s="13">
        <v>0.52</v>
      </c>
      <c r="S245" s="13">
        <v>20.667000000000002</v>
      </c>
      <c r="T245" s="13">
        <v>0.9</v>
      </c>
      <c r="U245" s="13">
        <v>2.8570000000000002</v>
      </c>
      <c r="V245" s="13" t="s">
        <v>110</v>
      </c>
      <c r="W245" s="13">
        <v>13.75</v>
      </c>
      <c r="X245" s="13">
        <v>0.44500000000000001</v>
      </c>
      <c r="Y245" s="13">
        <v>2.1</v>
      </c>
      <c r="Z245" s="13">
        <v>0.52</v>
      </c>
      <c r="AA245" s="13">
        <v>127.8</v>
      </c>
      <c r="AB245" s="13">
        <v>1.27</v>
      </c>
      <c r="AC245" s="13" t="s">
        <v>110</v>
      </c>
      <c r="AD245" s="13">
        <v>73.45</v>
      </c>
    </row>
    <row r="246" spans="1:30">
      <c r="A246" s="10">
        <v>41222</v>
      </c>
      <c r="B246" s="13">
        <v>2390.0500000000002</v>
      </c>
      <c r="C246" s="13">
        <v>0.70399999999999996</v>
      </c>
      <c r="D246" s="13">
        <v>2.0089999999999999</v>
      </c>
      <c r="E246" s="13">
        <v>72.7</v>
      </c>
      <c r="F246" s="13">
        <v>9.6999999999999993</v>
      </c>
      <c r="G246" s="13" t="s">
        <v>110</v>
      </c>
      <c r="H246" s="13">
        <v>1.1379999999999999</v>
      </c>
      <c r="I246" s="13">
        <v>0.39800000000000002</v>
      </c>
      <c r="J246" s="13">
        <v>5.423</v>
      </c>
      <c r="K246" s="13" t="s">
        <v>110</v>
      </c>
      <c r="L246" s="13">
        <v>1.5</v>
      </c>
      <c r="M246" s="13">
        <v>0.63</v>
      </c>
      <c r="N246" s="13">
        <v>8.77</v>
      </c>
      <c r="O246" s="13">
        <v>3.49</v>
      </c>
      <c r="P246" s="13">
        <v>3.2</v>
      </c>
      <c r="Q246" s="13" t="s">
        <v>110</v>
      </c>
      <c r="R246" s="13">
        <v>0.53</v>
      </c>
      <c r="S246" s="13">
        <v>20.832999999999998</v>
      </c>
      <c r="T246" s="13">
        <v>0.89500000000000002</v>
      </c>
      <c r="U246" s="13">
        <v>2.8570000000000002</v>
      </c>
      <c r="V246" s="13" t="s">
        <v>110</v>
      </c>
      <c r="W246" s="13">
        <v>13.6</v>
      </c>
      <c r="X246" s="13">
        <v>0.44</v>
      </c>
      <c r="Y246" s="13">
        <v>2.1</v>
      </c>
      <c r="Z246" s="13">
        <v>0.52</v>
      </c>
      <c r="AA246" s="13">
        <v>128.25</v>
      </c>
      <c r="AB246" s="13">
        <v>1.27</v>
      </c>
      <c r="AC246" s="13" t="s">
        <v>110</v>
      </c>
      <c r="AD246" s="13">
        <v>72.8</v>
      </c>
    </row>
    <row r="247" spans="1:30">
      <c r="A247" s="10">
        <v>41225</v>
      </c>
      <c r="B247" s="13">
        <v>2394.5100000000002</v>
      </c>
      <c r="C247" s="13">
        <v>0.64300000000000002</v>
      </c>
      <c r="D247" s="13">
        <v>1.982</v>
      </c>
      <c r="E247" s="13">
        <v>71.5</v>
      </c>
      <c r="F247" s="13">
        <v>9.8000000000000007</v>
      </c>
      <c r="G247" s="13" t="s">
        <v>110</v>
      </c>
      <c r="H247" s="13">
        <v>1.163</v>
      </c>
      <c r="I247" s="13">
        <v>0.39200000000000002</v>
      </c>
      <c r="J247" s="13">
        <v>5.4420000000000002</v>
      </c>
      <c r="K247" s="13" t="s">
        <v>110</v>
      </c>
      <c r="L247" s="13">
        <v>1.5</v>
      </c>
      <c r="M247" s="13">
        <v>0.625</v>
      </c>
      <c r="N247" s="13">
        <v>8.6999999999999993</v>
      </c>
      <c r="O247" s="13">
        <v>3.4699999999999998</v>
      </c>
      <c r="P247" s="13">
        <v>3.15</v>
      </c>
      <c r="Q247" s="13" t="s">
        <v>110</v>
      </c>
      <c r="R247" s="13">
        <v>0.54</v>
      </c>
      <c r="S247" s="13">
        <v>20.8</v>
      </c>
      <c r="T247" s="13">
        <v>0.88500000000000001</v>
      </c>
      <c r="U247" s="13">
        <v>2.8570000000000002</v>
      </c>
      <c r="V247" s="13" t="s">
        <v>110</v>
      </c>
      <c r="W247" s="13">
        <v>13.8</v>
      </c>
      <c r="X247" s="13">
        <v>0.435</v>
      </c>
      <c r="Y247" s="13">
        <v>2.1</v>
      </c>
      <c r="Z247" s="13">
        <v>0.51</v>
      </c>
      <c r="AA247" s="13">
        <v>127</v>
      </c>
      <c r="AB247" s="13">
        <v>1.27</v>
      </c>
      <c r="AC247" s="13" t="s">
        <v>110</v>
      </c>
      <c r="AD247" s="13">
        <v>75</v>
      </c>
    </row>
    <row r="248" spans="1:30">
      <c r="A248" s="10">
        <v>41226</v>
      </c>
      <c r="B248" s="13">
        <v>2354.0500000000002</v>
      </c>
      <c r="C248" s="13">
        <v>0.65600000000000003</v>
      </c>
      <c r="D248" s="13">
        <v>1.9550000000000001</v>
      </c>
      <c r="E248" s="13">
        <v>71.7</v>
      </c>
      <c r="F248" s="13">
        <v>9.76</v>
      </c>
      <c r="G248" s="13" t="s">
        <v>110</v>
      </c>
      <c r="H248" s="13">
        <v>1.119</v>
      </c>
      <c r="I248" s="13">
        <v>0.36499999999999999</v>
      </c>
      <c r="J248" s="13">
        <v>5.5179999999999998</v>
      </c>
      <c r="K248" s="13" t="s">
        <v>110</v>
      </c>
      <c r="L248" s="13">
        <v>1.5</v>
      </c>
      <c r="M248" s="13">
        <v>0.6</v>
      </c>
      <c r="N248" s="13">
        <v>8.65</v>
      </c>
      <c r="O248" s="13">
        <v>3.39</v>
      </c>
      <c r="P248" s="13">
        <v>3.2</v>
      </c>
      <c r="Q248" s="13" t="s">
        <v>110</v>
      </c>
      <c r="R248" s="13">
        <v>0.54</v>
      </c>
      <c r="S248" s="13">
        <v>20.667000000000002</v>
      </c>
      <c r="T248" s="13">
        <v>0.88</v>
      </c>
      <c r="U248" s="13">
        <v>2.8570000000000002</v>
      </c>
      <c r="V248" s="13" t="s">
        <v>110</v>
      </c>
      <c r="W248" s="13">
        <v>13.35</v>
      </c>
      <c r="X248" s="13">
        <v>0.41</v>
      </c>
      <c r="Y248" s="13">
        <v>2</v>
      </c>
      <c r="Z248" s="13">
        <v>0.499</v>
      </c>
      <c r="AA248" s="13">
        <v>129</v>
      </c>
      <c r="AB248" s="13">
        <v>1.25</v>
      </c>
      <c r="AC248" s="13" t="s">
        <v>110</v>
      </c>
      <c r="AD248" s="13">
        <v>72</v>
      </c>
    </row>
    <row r="249" spans="1:30">
      <c r="A249" s="10">
        <v>41227</v>
      </c>
      <c r="B249" s="13">
        <v>2320.69</v>
      </c>
      <c r="C249" s="13">
        <v>0.64600000000000002</v>
      </c>
      <c r="D249" s="13">
        <v>1.929</v>
      </c>
      <c r="E249" s="13">
        <v>68.7</v>
      </c>
      <c r="F249" s="13">
        <v>9.65</v>
      </c>
      <c r="G249" s="13" t="s">
        <v>110</v>
      </c>
      <c r="H249" s="13">
        <v>1.1559999999999999</v>
      </c>
      <c r="I249" s="13">
        <v>0.38500000000000001</v>
      </c>
      <c r="J249" s="13">
        <v>5.3280000000000003</v>
      </c>
      <c r="K249" s="13" t="s">
        <v>110</v>
      </c>
      <c r="L249" s="13">
        <v>1.5</v>
      </c>
      <c r="M249" s="13">
        <v>0.59</v>
      </c>
      <c r="N249" s="13">
        <v>8.65</v>
      </c>
      <c r="O249" s="13">
        <v>3.32</v>
      </c>
      <c r="P249" s="13">
        <v>3.15</v>
      </c>
      <c r="Q249" s="13" t="s">
        <v>110</v>
      </c>
      <c r="R249" s="13">
        <v>0.54</v>
      </c>
      <c r="S249" s="13">
        <v>20.832999999999998</v>
      </c>
      <c r="T249" s="13">
        <v>0.89500000000000002</v>
      </c>
      <c r="U249" s="13">
        <v>2.8570000000000002</v>
      </c>
      <c r="V249" s="13" t="s">
        <v>110</v>
      </c>
      <c r="W249" s="13">
        <v>13.1</v>
      </c>
      <c r="X249" s="13">
        <v>0.4</v>
      </c>
      <c r="Y249" s="13">
        <v>2</v>
      </c>
      <c r="Z249" s="13">
        <v>0.498</v>
      </c>
      <c r="AA249" s="13">
        <v>127.7</v>
      </c>
      <c r="AB249" s="13">
        <v>1.22</v>
      </c>
      <c r="AC249" s="13" t="s">
        <v>110</v>
      </c>
      <c r="AD249" s="13">
        <v>70.3</v>
      </c>
    </row>
    <row r="250" spans="1:30">
      <c r="A250" s="10">
        <v>41228</v>
      </c>
      <c r="B250" s="13">
        <v>2322.27</v>
      </c>
      <c r="C250" s="13">
        <v>0.64600000000000002</v>
      </c>
      <c r="D250" s="13">
        <v>1.92</v>
      </c>
      <c r="E250" s="13">
        <v>68.25</v>
      </c>
      <c r="F250" s="13">
        <v>9.6999999999999993</v>
      </c>
      <c r="G250" s="13" t="s">
        <v>110</v>
      </c>
      <c r="H250" s="13">
        <v>1.125</v>
      </c>
      <c r="I250" s="13">
        <v>0.372</v>
      </c>
      <c r="J250" s="13">
        <v>5.423</v>
      </c>
      <c r="K250" s="13" t="s">
        <v>110</v>
      </c>
      <c r="L250" s="13">
        <v>1.5</v>
      </c>
      <c r="M250" s="13">
        <v>0.57999999999999996</v>
      </c>
      <c r="N250" s="13">
        <v>8.5500000000000007</v>
      </c>
      <c r="O250" s="13">
        <v>3.32</v>
      </c>
      <c r="P250" s="13">
        <v>3.3</v>
      </c>
      <c r="Q250" s="13" t="s">
        <v>110</v>
      </c>
      <c r="R250" s="13">
        <v>0.53</v>
      </c>
      <c r="S250" s="13">
        <v>20.632999999999999</v>
      </c>
      <c r="T250" s="13">
        <v>0.87</v>
      </c>
      <c r="U250" s="13">
        <v>2.8570000000000002</v>
      </c>
      <c r="V250" s="13" t="s">
        <v>110</v>
      </c>
      <c r="W250" s="13">
        <v>13.35</v>
      </c>
      <c r="X250" s="13">
        <v>0.4</v>
      </c>
      <c r="Y250" s="13">
        <v>1.8900000000000001</v>
      </c>
      <c r="Z250" s="13">
        <v>0.495</v>
      </c>
      <c r="AA250" s="13">
        <v>129.6</v>
      </c>
      <c r="AB250" s="13">
        <v>1.22</v>
      </c>
      <c r="AC250" s="13" t="s">
        <v>110</v>
      </c>
      <c r="AD250" s="13">
        <v>70.2</v>
      </c>
    </row>
    <row r="251" spans="1:30">
      <c r="A251" s="10">
        <v>41229</v>
      </c>
      <c r="B251" s="13">
        <v>2283.09</v>
      </c>
      <c r="C251" s="13">
        <v>0.64300000000000002</v>
      </c>
      <c r="D251" s="13">
        <v>1.911</v>
      </c>
      <c r="E251" s="13">
        <v>66.400000000000006</v>
      </c>
      <c r="F251" s="13">
        <v>9.6</v>
      </c>
      <c r="G251" s="13" t="s">
        <v>110</v>
      </c>
      <c r="H251" s="13">
        <v>1.125</v>
      </c>
      <c r="I251" s="13">
        <v>0.36699999999999999</v>
      </c>
      <c r="J251" s="13">
        <v>5.3280000000000003</v>
      </c>
      <c r="K251" s="13" t="s">
        <v>110</v>
      </c>
      <c r="L251" s="13">
        <v>1.5</v>
      </c>
      <c r="M251" s="13">
        <v>0.56999999999999995</v>
      </c>
      <c r="N251" s="13">
        <v>8.4499999999999993</v>
      </c>
      <c r="O251" s="13">
        <v>3.2800000000000002</v>
      </c>
      <c r="P251" s="13">
        <v>3.15</v>
      </c>
      <c r="Q251" s="13" t="s">
        <v>110</v>
      </c>
      <c r="R251" s="13">
        <v>0.49</v>
      </c>
      <c r="S251" s="13">
        <v>20.933</v>
      </c>
      <c r="T251" s="13">
        <v>0.89900000000000002</v>
      </c>
      <c r="U251" s="13">
        <v>2.8570000000000002</v>
      </c>
      <c r="V251" s="13" t="s">
        <v>110</v>
      </c>
      <c r="W251" s="13">
        <v>13.2</v>
      </c>
      <c r="X251" s="13">
        <v>0.38400000000000001</v>
      </c>
      <c r="Y251" s="13">
        <v>1.8</v>
      </c>
      <c r="Z251" s="13">
        <v>0.48</v>
      </c>
      <c r="AA251" s="13">
        <v>129.6</v>
      </c>
      <c r="AB251" s="13">
        <v>1.21</v>
      </c>
      <c r="AC251" s="13" t="s">
        <v>110</v>
      </c>
      <c r="AD251" s="13">
        <v>66.5</v>
      </c>
    </row>
    <row r="252" spans="1:30">
      <c r="A252" s="10">
        <v>41232</v>
      </c>
      <c r="B252" s="13">
        <v>2295.33</v>
      </c>
      <c r="C252" s="13">
        <v>0.65600000000000003</v>
      </c>
      <c r="D252" s="13">
        <v>1.875</v>
      </c>
      <c r="E252" s="13">
        <v>65.7</v>
      </c>
      <c r="F252" s="13">
        <v>9.42</v>
      </c>
      <c r="G252" s="13" t="s">
        <v>110</v>
      </c>
      <c r="H252" s="13">
        <v>1.131</v>
      </c>
      <c r="I252" s="13">
        <v>0.38</v>
      </c>
      <c r="J252" s="13">
        <v>5.3280000000000003</v>
      </c>
      <c r="K252" s="13" t="s">
        <v>110</v>
      </c>
      <c r="L252" s="13">
        <v>1.5</v>
      </c>
      <c r="M252" s="13">
        <v>0.52</v>
      </c>
      <c r="N252" s="13">
        <v>8.4499999999999993</v>
      </c>
      <c r="O252" s="13">
        <v>3.4</v>
      </c>
      <c r="P252" s="13">
        <v>3.25</v>
      </c>
      <c r="Q252" s="13" t="s">
        <v>110</v>
      </c>
      <c r="R252" s="13">
        <v>0.49</v>
      </c>
      <c r="S252" s="13">
        <v>20.6</v>
      </c>
      <c r="T252" s="13">
        <v>0.872</v>
      </c>
      <c r="U252" s="13">
        <v>2.8570000000000002</v>
      </c>
      <c r="V252" s="13" t="s">
        <v>110</v>
      </c>
      <c r="W252" s="13">
        <v>13.1</v>
      </c>
      <c r="X252" s="13">
        <v>0.376</v>
      </c>
      <c r="Y252" s="13">
        <v>1.85</v>
      </c>
      <c r="Z252" s="13">
        <v>0.46</v>
      </c>
      <c r="AA252" s="13">
        <v>129</v>
      </c>
      <c r="AB252" s="13">
        <v>1.22</v>
      </c>
      <c r="AC252" s="13" t="s">
        <v>110</v>
      </c>
      <c r="AD252" s="13">
        <v>68.5</v>
      </c>
    </row>
    <row r="253" spans="1:30">
      <c r="A253" s="10">
        <v>41233</v>
      </c>
      <c r="B253" s="13">
        <v>2295.59</v>
      </c>
      <c r="C253" s="13">
        <v>0.68799999999999994</v>
      </c>
      <c r="D253" s="13">
        <v>1.857</v>
      </c>
      <c r="E253" s="13">
        <v>64.8</v>
      </c>
      <c r="F253" s="13">
        <v>9.27</v>
      </c>
      <c r="G253" s="13" t="s">
        <v>110</v>
      </c>
      <c r="H253" s="13">
        <v>1.131</v>
      </c>
      <c r="I253" s="13">
        <v>0.36699999999999999</v>
      </c>
      <c r="J253" s="13">
        <v>5.28</v>
      </c>
      <c r="K253" s="13" t="s">
        <v>110</v>
      </c>
      <c r="L253" s="13">
        <v>1.5</v>
      </c>
      <c r="M253" s="13">
        <v>0.56999999999999995</v>
      </c>
      <c r="N253" s="13">
        <v>8.35</v>
      </c>
      <c r="O253" s="13">
        <v>3.35</v>
      </c>
      <c r="P253" s="13">
        <v>3.3</v>
      </c>
      <c r="Q253" s="13" t="s">
        <v>110</v>
      </c>
      <c r="R253" s="13">
        <v>0.53900000000000003</v>
      </c>
      <c r="S253" s="13">
        <v>20.667000000000002</v>
      </c>
      <c r="T253" s="13">
        <v>0.89500000000000002</v>
      </c>
      <c r="U253" s="13">
        <v>2.8570000000000002</v>
      </c>
      <c r="V253" s="13" t="s">
        <v>110</v>
      </c>
      <c r="W253" s="13">
        <v>13</v>
      </c>
      <c r="X253" s="13">
        <v>0.40500000000000003</v>
      </c>
      <c r="Y253" s="13">
        <v>1.9</v>
      </c>
      <c r="Z253" s="13">
        <v>0.495</v>
      </c>
      <c r="AA253" s="13">
        <v>130.30000000000001</v>
      </c>
      <c r="AB253" s="13">
        <v>1.22</v>
      </c>
      <c r="AC253" s="13" t="s">
        <v>110</v>
      </c>
      <c r="AD253" s="13">
        <v>69.5</v>
      </c>
    </row>
    <row r="254" spans="1:30">
      <c r="A254" s="10">
        <v>41234</v>
      </c>
      <c r="B254" s="13">
        <v>2319.6999999999998</v>
      </c>
      <c r="C254" s="13">
        <v>0.68799999999999994</v>
      </c>
      <c r="D254" s="13">
        <v>1.8660000000000001</v>
      </c>
      <c r="E254" s="13">
        <v>63.5</v>
      </c>
      <c r="F254" s="13">
        <v>9.4499999999999993</v>
      </c>
      <c r="G254" s="13" t="s">
        <v>110</v>
      </c>
      <c r="H254" s="13">
        <v>1.1439999999999999</v>
      </c>
      <c r="I254" s="13">
        <v>0.374</v>
      </c>
      <c r="J254" s="13">
        <v>5.2039999999999997</v>
      </c>
      <c r="K254" s="13" t="s">
        <v>110</v>
      </c>
      <c r="L254" s="13">
        <v>1.5</v>
      </c>
      <c r="M254" s="13">
        <v>0.6</v>
      </c>
      <c r="N254" s="13">
        <v>8.5</v>
      </c>
      <c r="O254" s="13">
        <v>3.38</v>
      </c>
      <c r="P254" s="13">
        <v>3.3</v>
      </c>
      <c r="Q254" s="13" t="s">
        <v>110</v>
      </c>
      <c r="R254" s="13">
        <v>0.53</v>
      </c>
      <c r="S254" s="13">
        <v>20.5</v>
      </c>
      <c r="T254" s="13">
        <v>0.88700000000000001</v>
      </c>
      <c r="U254" s="13">
        <v>2.8570000000000002</v>
      </c>
      <c r="V254" s="13" t="s">
        <v>110</v>
      </c>
      <c r="W254" s="13">
        <v>12.85</v>
      </c>
      <c r="X254" s="13">
        <v>0.42399999999999999</v>
      </c>
      <c r="Y254" s="13">
        <v>1.95</v>
      </c>
      <c r="Z254" s="13">
        <v>0.51</v>
      </c>
      <c r="AA254" s="13">
        <v>132.19999999999999</v>
      </c>
      <c r="AB254" s="13">
        <v>1.3</v>
      </c>
      <c r="AC254" s="13" t="s">
        <v>110</v>
      </c>
      <c r="AD254" s="13">
        <v>70.400000000000006</v>
      </c>
    </row>
    <row r="255" spans="1:30">
      <c r="A255" s="10">
        <v>41235</v>
      </c>
      <c r="B255" s="13">
        <v>2242.4</v>
      </c>
      <c r="C255" s="13">
        <v>0.65900000000000003</v>
      </c>
      <c r="D255" s="13">
        <v>1.8479999999999999</v>
      </c>
      <c r="E255" s="13">
        <v>63.6</v>
      </c>
      <c r="F255" s="13">
        <v>9.0500000000000007</v>
      </c>
      <c r="G255" s="13" t="s">
        <v>110</v>
      </c>
      <c r="H255" s="13">
        <v>1.1379999999999999</v>
      </c>
      <c r="I255" s="13">
        <v>0.35699999999999998</v>
      </c>
      <c r="J255" s="13">
        <v>4.9470000000000001</v>
      </c>
      <c r="K255" s="13" t="s">
        <v>110</v>
      </c>
      <c r="L255" s="13">
        <v>1.5</v>
      </c>
      <c r="M255" s="13">
        <v>0.60499999999999998</v>
      </c>
      <c r="N255" s="13">
        <v>8</v>
      </c>
      <c r="O255" s="13">
        <v>3.18</v>
      </c>
      <c r="P255" s="13">
        <v>3.3</v>
      </c>
      <c r="Q255" s="13" t="s">
        <v>110</v>
      </c>
      <c r="R255" s="13">
        <v>0.54</v>
      </c>
      <c r="S255" s="13">
        <v>19.466999999999999</v>
      </c>
      <c r="T255" s="13">
        <v>0.85</v>
      </c>
      <c r="U255" s="13">
        <v>2.8570000000000002</v>
      </c>
      <c r="V255" s="13" t="s">
        <v>110</v>
      </c>
      <c r="W255" s="13">
        <v>12.4</v>
      </c>
      <c r="X255" s="13">
        <v>0.435</v>
      </c>
      <c r="Y255" s="13">
        <v>1.92</v>
      </c>
      <c r="Z255" s="13">
        <v>0.498</v>
      </c>
      <c r="AA255" s="13">
        <v>133.1</v>
      </c>
      <c r="AB255" s="13">
        <v>1.24</v>
      </c>
      <c r="AC255" s="13" t="s">
        <v>110</v>
      </c>
      <c r="AD255" s="13">
        <v>66.7</v>
      </c>
    </row>
    <row r="256" spans="1:30">
      <c r="A256" s="10">
        <v>41236</v>
      </c>
      <c r="B256" s="13">
        <v>2339.92</v>
      </c>
      <c r="C256" s="13">
        <v>0.65900000000000003</v>
      </c>
      <c r="D256" s="13">
        <v>1.839</v>
      </c>
      <c r="E256" s="13">
        <v>66.400000000000006</v>
      </c>
      <c r="F256" s="13">
        <v>9.3000000000000007</v>
      </c>
      <c r="G256" s="13" t="s">
        <v>110</v>
      </c>
      <c r="H256" s="13">
        <v>1.1639999999999999</v>
      </c>
      <c r="I256" s="13">
        <v>0.36199999999999999</v>
      </c>
      <c r="J256" s="13">
        <v>4.9470000000000001</v>
      </c>
      <c r="K256" s="13" t="s">
        <v>110</v>
      </c>
      <c r="L256" s="13">
        <v>1.5</v>
      </c>
      <c r="M256" s="13">
        <v>0.66300000000000003</v>
      </c>
      <c r="N256" s="13">
        <v>8.3000000000000007</v>
      </c>
      <c r="O256" s="13">
        <v>3.26</v>
      </c>
      <c r="P256" s="13">
        <v>3.38</v>
      </c>
      <c r="Q256" s="13" t="s">
        <v>110</v>
      </c>
      <c r="R256" s="13">
        <v>0.57399999999999995</v>
      </c>
      <c r="S256" s="13">
        <v>19.667000000000002</v>
      </c>
      <c r="T256" s="13">
        <v>0.879</v>
      </c>
      <c r="U256" s="13">
        <v>2.8570000000000002</v>
      </c>
      <c r="V256" s="13" t="s">
        <v>110</v>
      </c>
      <c r="W256" s="13">
        <v>12.65</v>
      </c>
      <c r="X256" s="13">
        <v>0.45900000000000002</v>
      </c>
      <c r="Y256" s="13">
        <v>1.99</v>
      </c>
      <c r="Z256" s="13">
        <v>0.51</v>
      </c>
      <c r="AA256" s="13">
        <v>136.80000000000001</v>
      </c>
      <c r="AB256" s="13">
        <v>1.27</v>
      </c>
      <c r="AC256" s="13" t="s">
        <v>110</v>
      </c>
      <c r="AD256" s="13">
        <v>75</v>
      </c>
    </row>
    <row r="257" spans="1:30">
      <c r="A257" s="10">
        <v>41239</v>
      </c>
      <c r="B257" s="13">
        <v>2339.92</v>
      </c>
      <c r="C257" s="13">
        <v>0.65900000000000003</v>
      </c>
      <c r="D257" s="13">
        <v>1.839</v>
      </c>
      <c r="E257" s="13">
        <v>66.400000000000006</v>
      </c>
      <c r="F257" s="13">
        <v>9.3000000000000007</v>
      </c>
      <c r="G257" s="13" t="s">
        <v>110</v>
      </c>
      <c r="H257" s="13">
        <v>1.1639999999999999</v>
      </c>
      <c r="I257" s="13">
        <v>0.36199999999999999</v>
      </c>
      <c r="J257" s="13">
        <v>4.9470000000000001</v>
      </c>
      <c r="K257" s="13" t="s">
        <v>110</v>
      </c>
      <c r="L257" s="13">
        <v>1.5</v>
      </c>
      <c r="M257" s="13">
        <v>0.66300000000000003</v>
      </c>
      <c r="N257" s="13">
        <v>8.3000000000000007</v>
      </c>
      <c r="O257" s="13">
        <v>3.26</v>
      </c>
      <c r="P257" s="13">
        <v>3.38</v>
      </c>
      <c r="Q257" s="13" t="s">
        <v>110</v>
      </c>
      <c r="R257" s="13">
        <v>0.57399999999999995</v>
      </c>
      <c r="S257" s="13">
        <v>19.667000000000002</v>
      </c>
      <c r="T257" s="13">
        <v>0.879</v>
      </c>
      <c r="U257" s="13">
        <v>2.8570000000000002</v>
      </c>
      <c r="V257" s="13" t="s">
        <v>110</v>
      </c>
      <c r="W257" s="13">
        <v>12.65</v>
      </c>
      <c r="X257" s="13">
        <v>0.45900000000000002</v>
      </c>
      <c r="Y257" s="13">
        <v>1.99</v>
      </c>
      <c r="Z257" s="13">
        <v>0.51</v>
      </c>
      <c r="AA257" s="13">
        <v>136.80000000000001</v>
      </c>
      <c r="AB257" s="13">
        <v>1.27</v>
      </c>
      <c r="AC257" s="13" t="s">
        <v>110</v>
      </c>
      <c r="AD257" s="13">
        <v>75</v>
      </c>
    </row>
    <row r="258" spans="1:30">
      <c r="A258" s="10">
        <v>41240</v>
      </c>
      <c r="B258" s="13">
        <v>2328.88</v>
      </c>
      <c r="C258" s="13">
        <v>0.65900000000000003</v>
      </c>
      <c r="D258" s="13">
        <v>1.786</v>
      </c>
      <c r="E258" s="13">
        <v>63</v>
      </c>
      <c r="F258" s="13">
        <v>9.35</v>
      </c>
      <c r="G258" s="13" t="s">
        <v>110</v>
      </c>
      <c r="H258" s="13">
        <v>1.1439999999999999</v>
      </c>
      <c r="I258" s="13">
        <v>0.35799999999999998</v>
      </c>
      <c r="J258" s="13">
        <v>5.3280000000000003</v>
      </c>
      <c r="K258" s="13" t="s">
        <v>110</v>
      </c>
      <c r="L258" s="13">
        <v>1.5</v>
      </c>
      <c r="M258" s="13">
        <v>0.63</v>
      </c>
      <c r="N258" s="13">
        <v>8.51</v>
      </c>
      <c r="O258" s="13">
        <v>3.32</v>
      </c>
      <c r="P258" s="13">
        <v>3.38</v>
      </c>
      <c r="Q258" s="13" t="s">
        <v>110</v>
      </c>
      <c r="R258" s="13">
        <v>0.57499999999999996</v>
      </c>
      <c r="S258" s="13">
        <v>19.667000000000002</v>
      </c>
      <c r="T258" s="13">
        <v>0.84</v>
      </c>
      <c r="U258" s="13">
        <v>2.8570000000000002</v>
      </c>
      <c r="V258" s="13" t="s">
        <v>110</v>
      </c>
      <c r="W258" s="13">
        <v>13.4</v>
      </c>
      <c r="X258" s="13">
        <v>0.45</v>
      </c>
      <c r="Y258" s="13">
        <v>1.99</v>
      </c>
      <c r="Z258" s="13">
        <v>0.49</v>
      </c>
      <c r="AA258" s="13">
        <v>134.69999999999999</v>
      </c>
      <c r="AB258" s="13">
        <v>1.23</v>
      </c>
      <c r="AC258" s="13" t="s">
        <v>110</v>
      </c>
      <c r="AD258" s="13">
        <v>73.5</v>
      </c>
    </row>
    <row r="259" spans="1:30">
      <c r="A259" s="10">
        <v>41241</v>
      </c>
      <c r="B259" s="13">
        <v>2327.5</v>
      </c>
      <c r="C259" s="13">
        <v>0.65900000000000003</v>
      </c>
      <c r="D259" s="13">
        <v>1.768</v>
      </c>
      <c r="E259" s="13">
        <v>63.4</v>
      </c>
      <c r="F259" s="13">
        <v>9.65</v>
      </c>
      <c r="G259" s="13" t="s">
        <v>110</v>
      </c>
      <c r="H259" s="13">
        <v>1.1439999999999999</v>
      </c>
      <c r="I259" s="13">
        <v>0.33900000000000002</v>
      </c>
      <c r="J259" s="13">
        <v>5.47</v>
      </c>
      <c r="K259" s="13" t="s">
        <v>110</v>
      </c>
      <c r="L259" s="13">
        <v>1.5</v>
      </c>
      <c r="M259" s="13">
        <v>0.60499999999999998</v>
      </c>
      <c r="N259" s="13">
        <v>8.75</v>
      </c>
      <c r="O259" s="13">
        <v>3.39</v>
      </c>
      <c r="P259" s="13">
        <v>3.38</v>
      </c>
      <c r="Q259" s="13" t="s">
        <v>110</v>
      </c>
      <c r="R259" s="13">
        <v>0.55000000000000004</v>
      </c>
      <c r="S259" s="13">
        <v>19.016999999999999</v>
      </c>
      <c r="T259" s="13">
        <v>0.82</v>
      </c>
      <c r="U259" s="13">
        <v>2.8570000000000002</v>
      </c>
      <c r="V259" s="13" t="s">
        <v>110</v>
      </c>
      <c r="W259" s="13">
        <v>13.15</v>
      </c>
      <c r="X259" s="13">
        <v>0.41</v>
      </c>
      <c r="Y259" s="13">
        <v>1.95</v>
      </c>
      <c r="Z259" s="13">
        <v>0.46899999999999997</v>
      </c>
      <c r="AA259" s="13">
        <v>134.19999999999999</v>
      </c>
      <c r="AB259" s="13">
        <v>1.23</v>
      </c>
      <c r="AC259" s="13" t="s">
        <v>110</v>
      </c>
      <c r="AD259" s="13">
        <v>72.099999999999994</v>
      </c>
    </row>
    <row r="260" spans="1:30">
      <c r="A260" s="10">
        <v>41242</v>
      </c>
      <c r="B260" s="13">
        <v>2408.17</v>
      </c>
      <c r="C260" s="13">
        <v>0.67200000000000004</v>
      </c>
      <c r="D260" s="13">
        <v>1.8129999999999999</v>
      </c>
      <c r="E260" s="13">
        <v>63</v>
      </c>
      <c r="F260" s="13">
        <v>10</v>
      </c>
      <c r="G260" s="13" t="s">
        <v>110</v>
      </c>
      <c r="H260" s="13">
        <v>1.1479999999999999</v>
      </c>
      <c r="I260" s="13">
        <v>0.34799999999999998</v>
      </c>
      <c r="J260" s="13">
        <v>5.423</v>
      </c>
      <c r="K260" s="13" t="s">
        <v>110</v>
      </c>
      <c r="L260" s="13">
        <v>1.5</v>
      </c>
      <c r="M260" s="13">
        <v>0.6</v>
      </c>
      <c r="N260" s="13">
        <v>9.3000000000000007</v>
      </c>
      <c r="O260" s="13">
        <v>3.62</v>
      </c>
      <c r="P260" s="13">
        <v>3.38</v>
      </c>
      <c r="Q260" s="13" t="s">
        <v>110</v>
      </c>
      <c r="R260" s="13">
        <v>0.56000000000000005</v>
      </c>
      <c r="S260" s="13">
        <v>19.433</v>
      </c>
      <c r="T260" s="13">
        <v>0.82399999999999995</v>
      </c>
      <c r="U260" s="13">
        <v>2.8570000000000002</v>
      </c>
      <c r="V260" s="13" t="s">
        <v>110</v>
      </c>
      <c r="W260" s="13">
        <v>13.6</v>
      </c>
      <c r="X260" s="13">
        <v>0.41</v>
      </c>
      <c r="Y260" s="13">
        <v>1.92</v>
      </c>
      <c r="Z260" s="13">
        <v>0.47</v>
      </c>
      <c r="AA260" s="13">
        <v>135</v>
      </c>
      <c r="AB260" s="13">
        <v>1.25</v>
      </c>
      <c r="AC260" s="13" t="s">
        <v>110</v>
      </c>
      <c r="AD260" s="13">
        <v>76.599999999999994</v>
      </c>
    </row>
    <row r="261" spans="1:30">
      <c r="A261" s="10">
        <v>41243</v>
      </c>
      <c r="B261" s="13">
        <v>2419.3000000000002</v>
      </c>
      <c r="C261" s="13">
        <v>0.65</v>
      </c>
      <c r="D261" s="13">
        <v>1.804</v>
      </c>
      <c r="E261" s="13">
        <v>61.3</v>
      </c>
      <c r="F261" s="13">
        <v>10</v>
      </c>
      <c r="G261" s="13" t="s">
        <v>110</v>
      </c>
      <c r="H261" s="13">
        <v>1.119</v>
      </c>
      <c r="I261" s="13">
        <v>0.376</v>
      </c>
      <c r="J261" s="13">
        <v>5.423</v>
      </c>
      <c r="K261" s="13" t="s">
        <v>110</v>
      </c>
      <c r="L261" s="13">
        <v>1.5</v>
      </c>
      <c r="M261" s="13">
        <v>0.61399999999999999</v>
      </c>
      <c r="N261" s="13">
        <v>9.25</v>
      </c>
      <c r="O261" s="13">
        <v>3.63</v>
      </c>
      <c r="P261" s="13">
        <v>3.3</v>
      </c>
      <c r="Q261" s="13" t="s">
        <v>110</v>
      </c>
      <c r="R261" s="13">
        <v>0.61</v>
      </c>
      <c r="S261" s="13">
        <v>20</v>
      </c>
      <c r="T261" s="13">
        <v>0.82599999999999996</v>
      </c>
      <c r="U261" s="13">
        <v>2.8570000000000002</v>
      </c>
      <c r="V261" s="13" t="s">
        <v>110</v>
      </c>
      <c r="W261" s="13">
        <v>13.75</v>
      </c>
      <c r="X261" s="13">
        <v>0.42</v>
      </c>
      <c r="Y261" s="13">
        <v>1.92</v>
      </c>
      <c r="Z261" s="13">
        <v>0.47</v>
      </c>
      <c r="AA261" s="13">
        <v>134.94999999999999</v>
      </c>
      <c r="AB261" s="13">
        <v>1.27</v>
      </c>
      <c r="AC261" s="13" t="s">
        <v>110</v>
      </c>
      <c r="AD261" s="13">
        <v>77.5</v>
      </c>
    </row>
    <row r="262" spans="1:30">
      <c r="A262" s="10">
        <v>41246</v>
      </c>
      <c r="B262" s="13">
        <v>2419.6799999999998</v>
      </c>
      <c r="C262" s="13">
        <v>0.65600000000000003</v>
      </c>
      <c r="D262" s="13">
        <v>1.7949999999999999</v>
      </c>
      <c r="E262" s="13">
        <v>62.1</v>
      </c>
      <c r="F262" s="13">
        <v>10</v>
      </c>
      <c r="G262" s="13" t="s">
        <v>110</v>
      </c>
      <c r="H262" s="13">
        <v>1.113</v>
      </c>
      <c r="I262" s="13">
        <v>0.40400000000000003</v>
      </c>
      <c r="J262" s="13">
        <v>5.375</v>
      </c>
      <c r="K262" s="13" t="s">
        <v>110</v>
      </c>
      <c r="L262" s="13">
        <v>1.5</v>
      </c>
      <c r="M262" s="13">
        <v>0.60299999999999998</v>
      </c>
      <c r="N262" s="13">
        <v>9.3000000000000007</v>
      </c>
      <c r="O262" s="13">
        <v>3.61</v>
      </c>
      <c r="P262" s="13">
        <v>3.3</v>
      </c>
      <c r="Q262" s="13" t="s">
        <v>110</v>
      </c>
      <c r="R262" s="13">
        <v>0.59</v>
      </c>
      <c r="S262" s="13">
        <v>20.533000000000001</v>
      </c>
      <c r="T262" s="13">
        <v>0.82499999999999996</v>
      </c>
      <c r="U262" s="13">
        <v>2.8570000000000002</v>
      </c>
      <c r="V262" s="13" t="s">
        <v>110</v>
      </c>
      <c r="W262" s="13">
        <v>13.6</v>
      </c>
      <c r="X262" s="13">
        <v>0.41499999999999998</v>
      </c>
      <c r="Y262" s="13">
        <v>1.9</v>
      </c>
      <c r="Z262" s="13">
        <v>0.46400000000000002</v>
      </c>
      <c r="AA262" s="13">
        <v>136.30000000000001</v>
      </c>
      <c r="AB262" s="13">
        <v>1.25</v>
      </c>
      <c r="AC262" s="13" t="s">
        <v>110</v>
      </c>
      <c r="AD262" s="13">
        <v>77.5</v>
      </c>
    </row>
    <row r="263" spans="1:30">
      <c r="A263" s="10">
        <v>41247</v>
      </c>
      <c r="B263" s="13">
        <v>2458.9499999999998</v>
      </c>
      <c r="C263" s="13">
        <v>0.65600000000000003</v>
      </c>
      <c r="D263" s="13">
        <v>1.857</v>
      </c>
      <c r="E263" s="13">
        <v>62</v>
      </c>
      <c r="F263" s="13">
        <v>10.65</v>
      </c>
      <c r="G263" s="13" t="s">
        <v>110</v>
      </c>
      <c r="H263" s="13">
        <v>1.113</v>
      </c>
      <c r="I263" s="13">
        <v>0.41699999999999998</v>
      </c>
      <c r="J263" s="13">
        <v>5.4039999999999999</v>
      </c>
      <c r="K263" s="13" t="s">
        <v>110</v>
      </c>
      <c r="L263" s="13">
        <v>1.5</v>
      </c>
      <c r="M263" s="13">
        <v>0.64</v>
      </c>
      <c r="N263" s="13">
        <v>9.7899999999999991</v>
      </c>
      <c r="O263" s="13">
        <v>3.74</v>
      </c>
      <c r="P263" s="13">
        <v>3.4</v>
      </c>
      <c r="Q263" s="13" t="s">
        <v>110</v>
      </c>
      <c r="R263" s="13">
        <v>0.59</v>
      </c>
      <c r="S263" s="13">
        <v>20</v>
      </c>
      <c r="T263" s="13">
        <v>0.83299999999999996</v>
      </c>
      <c r="U263" s="13">
        <v>2.8570000000000002</v>
      </c>
      <c r="V263" s="13" t="s">
        <v>110</v>
      </c>
      <c r="W263" s="13">
        <v>13.8</v>
      </c>
      <c r="X263" s="13">
        <v>0.435</v>
      </c>
      <c r="Y263" s="13">
        <v>1.9300000000000002</v>
      </c>
      <c r="Z263" s="13">
        <v>0.46600000000000003</v>
      </c>
      <c r="AA263" s="13">
        <v>135</v>
      </c>
      <c r="AB263" s="13">
        <v>1.26</v>
      </c>
      <c r="AC263" s="13" t="s">
        <v>110</v>
      </c>
      <c r="AD263" s="13">
        <v>76.8</v>
      </c>
    </row>
    <row r="264" spans="1:30">
      <c r="A264" s="10">
        <v>41248</v>
      </c>
      <c r="B264" s="13">
        <v>2470.04</v>
      </c>
      <c r="C264" s="13">
        <v>0.65600000000000003</v>
      </c>
      <c r="D264" s="13">
        <v>1.9020000000000001</v>
      </c>
      <c r="E264" s="13">
        <v>62.2</v>
      </c>
      <c r="F264" s="13">
        <v>10.65</v>
      </c>
      <c r="G264" s="13" t="s">
        <v>110</v>
      </c>
      <c r="H264" s="13">
        <v>1.131</v>
      </c>
      <c r="I264" s="13">
        <v>0.42099999999999999</v>
      </c>
      <c r="J264" s="13">
        <v>5.47</v>
      </c>
      <c r="K264" s="13" t="s">
        <v>110</v>
      </c>
      <c r="L264" s="13">
        <v>1.5</v>
      </c>
      <c r="M264" s="13">
        <v>0.64500000000000002</v>
      </c>
      <c r="N264" s="13">
        <v>9.9</v>
      </c>
      <c r="O264" s="13">
        <v>3.83</v>
      </c>
      <c r="P264" s="13">
        <v>3.4</v>
      </c>
      <c r="Q264" s="13" t="s">
        <v>110</v>
      </c>
      <c r="R264" s="13">
        <v>0.56999999999999995</v>
      </c>
      <c r="S264" s="13">
        <v>20</v>
      </c>
      <c r="T264" s="13">
        <v>0.83</v>
      </c>
      <c r="U264" s="13">
        <v>2.8570000000000002</v>
      </c>
      <c r="V264" s="13" t="s">
        <v>110</v>
      </c>
      <c r="W264" s="13">
        <v>13.6</v>
      </c>
      <c r="X264" s="13">
        <v>0.435</v>
      </c>
      <c r="Y264" s="13">
        <v>1.94</v>
      </c>
      <c r="Z264" s="13">
        <v>0.46899999999999997</v>
      </c>
      <c r="AA264" s="13">
        <v>134</v>
      </c>
      <c r="AB264" s="13">
        <v>1.34</v>
      </c>
      <c r="AC264" s="13" t="s">
        <v>110</v>
      </c>
      <c r="AD264" s="13">
        <v>75.5</v>
      </c>
    </row>
    <row r="265" spans="1:30">
      <c r="A265" s="10">
        <v>41249</v>
      </c>
      <c r="B265" s="13">
        <v>2450.0300000000002</v>
      </c>
      <c r="C265" s="13">
        <v>0.65600000000000003</v>
      </c>
      <c r="D265" s="13">
        <v>1.875</v>
      </c>
      <c r="E265" s="13">
        <v>61.9</v>
      </c>
      <c r="F265" s="13">
        <v>10.5</v>
      </c>
      <c r="G265" s="13" t="s">
        <v>110</v>
      </c>
      <c r="H265" s="13">
        <v>1.1379999999999999</v>
      </c>
      <c r="I265" s="13">
        <v>0.41199999999999998</v>
      </c>
      <c r="J265" s="13">
        <v>5.423</v>
      </c>
      <c r="K265" s="13" t="s">
        <v>110</v>
      </c>
      <c r="L265" s="13">
        <v>1.5</v>
      </c>
      <c r="M265" s="13">
        <v>0.63600000000000001</v>
      </c>
      <c r="N265" s="13">
        <v>9.8000000000000007</v>
      </c>
      <c r="O265" s="13">
        <v>3.81</v>
      </c>
      <c r="P265" s="13">
        <v>3.4</v>
      </c>
      <c r="Q265" s="13" t="s">
        <v>110</v>
      </c>
      <c r="R265" s="13">
        <v>0.54</v>
      </c>
      <c r="S265" s="13">
        <v>19.5</v>
      </c>
      <c r="T265" s="13">
        <v>0.82499999999999996</v>
      </c>
      <c r="U265" s="13">
        <v>2.8570000000000002</v>
      </c>
      <c r="V265" s="13" t="s">
        <v>110</v>
      </c>
      <c r="W265" s="13">
        <v>13.35</v>
      </c>
      <c r="X265" s="13">
        <v>0.44500000000000001</v>
      </c>
      <c r="Y265" s="13">
        <v>2.08</v>
      </c>
      <c r="Z265" s="13">
        <v>0.46500000000000002</v>
      </c>
      <c r="AA265" s="13">
        <v>131.5</v>
      </c>
      <c r="AB265" s="13">
        <v>1.34</v>
      </c>
      <c r="AC265" s="13" t="s">
        <v>110</v>
      </c>
      <c r="AD265" s="13">
        <v>76.2</v>
      </c>
    </row>
    <row r="266" spans="1:30">
      <c r="A266" s="10">
        <v>41250</v>
      </c>
      <c r="B266" s="13">
        <v>2480.0300000000002</v>
      </c>
      <c r="C266" s="13">
        <v>0.65600000000000003</v>
      </c>
      <c r="D266" s="13">
        <v>1.893</v>
      </c>
      <c r="E266" s="13">
        <v>62.15</v>
      </c>
      <c r="F266" s="13">
        <v>10.7</v>
      </c>
      <c r="G266" s="13" t="s">
        <v>110</v>
      </c>
      <c r="H266" s="13">
        <v>1.1379999999999999</v>
      </c>
      <c r="I266" s="13">
        <v>0.40600000000000003</v>
      </c>
      <c r="J266" s="13">
        <v>5.423</v>
      </c>
      <c r="K266" s="13" t="s">
        <v>110</v>
      </c>
      <c r="L266" s="13">
        <v>1.5</v>
      </c>
      <c r="M266" s="13">
        <v>0.64</v>
      </c>
      <c r="N266" s="13">
        <v>9.8000000000000007</v>
      </c>
      <c r="O266" s="13">
        <v>3.87</v>
      </c>
      <c r="P266" s="13">
        <v>3.4</v>
      </c>
      <c r="Q266" s="13" t="s">
        <v>110</v>
      </c>
      <c r="R266" s="13">
        <v>0.55000000000000004</v>
      </c>
      <c r="S266" s="13">
        <v>19.600000000000001</v>
      </c>
      <c r="T266" s="13">
        <v>0.81599999999999995</v>
      </c>
      <c r="U266" s="13">
        <v>2.8570000000000002</v>
      </c>
      <c r="V266" s="13" t="s">
        <v>110</v>
      </c>
      <c r="W266" s="13">
        <v>13.35</v>
      </c>
      <c r="X266" s="13">
        <v>0.45500000000000002</v>
      </c>
      <c r="Y266" s="13">
        <v>2.08</v>
      </c>
      <c r="Z266" s="13">
        <v>0.47399999999999998</v>
      </c>
      <c r="AA266" s="13">
        <v>129.6</v>
      </c>
      <c r="AB266" s="13">
        <v>1.35</v>
      </c>
      <c r="AC266" s="13" t="s">
        <v>110</v>
      </c>
      <c r="AD266" s="13">
        <v>80</v>
      </c>
    </row>
    <row r="267" spans="1:30">
      <c r="A267" s="10">
        <v>41253</v>
      </c>
      <c r="B267" s="13">
        <v>2520.2800000000002</v>
      </c>
      <c r="C267" s="13">
        <v>0.63400000000000001</v>
      </c>
      <c r="D267" s="13">
        <v>1.8839999999999999</v>
      </c>
      <c r="E267" s="13">
        <v>63.25</v>
      </c>
      <c r="F267" s="13">
        <v>10.9</v>
      </c>
      <c r="G267" s="13" t="s">
        <v>110</v>
      </c>
      <c r="H267" s="13">
        <v>1.125</v>
      </c>
      <c r="I267" s="13">
        <v>0.40300000000000002</v>
      </c>
      <c r="J267" s="13">
        <v>5.1849999999999996</v>
      </c>
      <c r="K267" s="13" t="s">
        <v>110</v>
      </c>
      <c r="L267" s="13">
        <v>1.5</v>
      </c>
      <c r="M267" s="13">
        <v>0.60599999999999998</v>
      </c>
      <c r="N267" s="13">
        <v>10.199999999999999</v>
      </c>
      <c r="O267" s="13">
        <v>4.0199999999999996</v>
      </c>
      <c r="P267" s="13">
        <v>3.4</v>
      </c>
      <c r="Q267" s="13" t="s">
        <v>110</v>
      </c>
      <c r="R267" s="13">
        <v>0.6</v>
      </c>
      <c r="S267" s="13">
        <v>19.8</v>
      </c>
      <c r="T267" s="13">
        <v>0.81499999999999995</v>
      </c>
      <c r="U267" s="13">
        <v>2.8570000000000002</v>
      </c>
      <c r="V267" s="13" t="s">
        <v>110</v>
      </c>
      <c r="W267" s="13">
        <v>13.5</v>
      </c>
      <c r="X267" s="13">
        <v>0.45</v>
      </c>
      <c r="Y267" s="13">
        <v>2.04</v>
      </c>
      <c r="Z267" s="13">
        <v>0.46700000000000003</v>
      </c>
      <c r="AA267" s="13">
        <v>126.45</v>
      </c>
      <c r="AB267" s="13">
        <v>1.38</v>
      </c>
      <c r="AC267" s="13" t="s">
        <v>110</v>
      </c>
      <c r="AD267" s="13">
        <v>83.6</v>
      </c>
    </row>
    <row r="268" spans="1:30">
      <c r="A268" s="10">
        <v>41254</v>
      </c>
      <c r="B268" s="13">
        <v>2558.7600000000002</v>
      </c>
      <c r="C268" s="13">
        <v>0.64</v>
      </c>
      <c r="D268" s="13">
        <v>1.9550000000000001</v>
      </c>
      <c r="E268" s="13">
        <v>63.9</v>
      </c>
      <c r="F268" s="13">
        <v>11.1</v>
      </c>
      <c r="G268" s="13" t="s">
        <v>110</v>
      </c>
      <c r="H268" s="13">
        <v>1.125</v>
      </c>
      <c r="I268" s="13">
        <v>0.39200000000000002</v>
      </c>
      <c r="J268" s="13">
        <v>5.2320000000000002</v>
      </c>
      <c r="K268" s="13" t="s">
        <v>110</v>
      </c>
      <c r="L268" s="13">
        <v>1.5</v>
      </c>
      <c r="M268" s="13">
        <v>0.60099999999999998</v>
      </c>
      <c r="N268" s="13">
        <v>10.3</v>
      </c>
      <c r="O268" s="13">
        <v>4.08</v>
      </c>
      <c r="P268" s="13">
        <v>3.4</v>
      </c>
      <c r="Q268" s="13" t="s">
        <v>110</v>
      </c>
      <c r="R268" s="13">
        <v>0.62</v>
      </c>
      <c r="S268" s="13">
        <v>20</v>
      </c>
      <c r="T268" s="13">
        <v>0.81299999999999994</v>
      </c>
      <c r="U268" s="13">
        <v>2.8570000000000002</v>
      </c>
      <c r="V268" s="13" t="s">
        <v>110</v>
      </c>
      <c r="W268" s="13">
        <v>14.25</v>
      </c>
      <c r="X268" s="13">
        <v>0.46500000000000002</v>
      </c>
      <c r="Y268" s="13">
        <v>2.09</v>
      </c>
      <c r="Z268" s="13">
        <v>0.47</v>
      </c>
      <c r="AA268" s="13">
        <v>127.6</v>
      </c>
      <c r="AB268" s="13">
        <v>1.46</v>
      </c>
      <c r="AC268" s="13" t="s">
        <v>110</v>
      </c>
      <c r="AD268" s="13">
        <v>82.2</v>
      </c>
    </row>
    <row r="269" spans="1:30">
      <c r="A269" s="10">
        <v>41255</v>
      </c>
      <c r="B269" s="13">
        <v>2610.9</v>
      </c>
      <c r="C269" s="13">
        <v>0.64</v>
      </c>
      <c r="D269" s="13">
        <v>1.929</v>
      </c>
      <c r="E269" s="13">
        <v>62.5</v>
      </c>
      <c r="F269" s="13">
        <v>11.6</v>
      </c>
      <c r="G269" s="13" t="s">
        <v>110</v>
      </c>
      <c r="H269" s="13">
        <v>1.135</v>
      </c>
      <c r="I269" s="13">
        <v>0.38100000000000001</v>
      </c>
      <c r="J269" s="13">
        <v>5.2320000000000002</v>
      </c>
      <c r="K269" s="13" t="s">
        <v>110</v>
      </c>
      <c r="L269" s="13">
        <v>1.5</v>
      </c>
      <c r="M269" s="13">
        <v>0.61399999999999999</v>
      </c>
      <c r="N269" s="13">
        <v>10.5</v>
      </c>
      <c r="O269" s="13">
        <v>4.2300000000000004</v>
      </c>
      <c r="P269" s="13">
        <v>3.45</v>
      </c>
      <c r="Q269" s="13" t="s">
        <v>110</v>
      </c>
      <c r="R269" s="13">
        <v>0.67</v>
      </c>
      <c r="S269" s="13">
        <v>20.5</v>
      </c>
      <c r="T269" s="13">
        <v>0.83</v>
      </c>
      <c r="U269" s="13">
        <v>2.8570000000000002</v>
      </c>
      <c r="V269" s="13" t="s">
        <v>110</v>
      </c>
      <c r="W269" s="13">
        <v>14.35</v>
      </c>
      <c r="X269" s="13">
        <v>0.45700000000000002</v>
      </c>
      <c r="Y269" s="13">
        <v>2.09</v>
      </c>
      <c r="Z269" s="13">
        <v>0.47899999999999998</v>
      </c>
      <c r="AA269" s="13">
        <v>129.80000000000001</v>
      </c>
      <c r="AB269" s="13">
        <v>1.48</v>
      </c>
      <c r="AC269" s="13" t="s">
        <v>110</v>
      </c>
      <c r="AD269" s="13">
        <v>84.5</v>
      </c>
    </row>
    <row r="270" spans="1:30">
      <c r="A270" s="10">
        <v>41256</v>
      </c>
      <c r="B270" s="13">
        <v>2610.0300000000002</v>
      </c>
      <c r="C270" s="13">
        <v>0.624</v>
      </c>
      <c r="D270" s="13">
        <v>1.911</v>
      </c>
      <c r="E270" s="13">
        <v>62</v>
      </c>
      <c r="F270" s="13">
        <v>11.7</v>
      </c>
      <c r="G270" s="13" t="s">
        <v>110</v>
      </c>
      <c r="H270" s="13">
        <v>1.1559999999999999</v>
      </c>
      <c r="I270" s="13">
        <v>0.39300000000000002</v>
      </c>
      <c r="J270" s="13">
        <v>5.2320000000000002</v>
      </c>
      <c r="K270" s="13" t="s">
        <v>110</v>
      </c>
      <c r="L270" s="13">
        <v>1.5</v>
      </c>
      <c r="M270" s="13">
        <v>0.627</v>
      </c>
      <c r="N270" s="13">
        <v>10.6</v>
      </c>
      <c r="O270" s="13">
        <v>4.1900000000000004</v>
      </c>
      <c r="P270" s="13">
        <v>3.45</v>
      </c>
      <c r="Q270" s="13" t="s">
        <v>110</v>
      </c>
      <c r="R270" s="13">
        <v>0.7</v>
      </c>
      <c r="S270" s="13">
        <v>20.382999999999999</v>
      </c>
      <c r="T270" s="13">
        <v>0.84499999999999997</v>
      </c>
      <c r="U270" s="13">
        <v>2.8570000000000002</v>
      </c>
      <c r="V270" s="13" t="s">
        <v>110</v>
      </c>
      <c r="W270" s="13">
        <v>14.55</v>
      </c>
      <c r="X270" s="13">
        <v>0.46</v>
      </c>
      <c r="Y270" s="13">
        <v>2.1</v>
      </c>
      <c r="Z270" s="13">
        <v>0.49</v>
      </c>
      <c r="AA270" s="13">
        <v>129</v>
      </c>
      <c r="AB270" s="13">
        <v>1.45</v>
      </c>
      <c r="AC270" s="13" t="s">
        <v>110</v>
      </c>
      <c r="AD270" s="13">
        <v>84.7</v>
      </c>
    </row>
    <row r="271" spans="1:30">
      <c r="A271" s="10">
        <v>41257</v>
      </c>
      <c r="B271" s="13">
        <v>2696.98</v>
      </c>
      <c r="C271" s="13">
        <v>0.624</v>
      </c>
      <c r="D271" s="13">
        <v>1.9550000000000001</v>
      </c>
      <c r="E271" s="13">
        <v>65</v>
      </c>
      <c r="F271" s="13">
        <v>11.85</v>
      </c>
      <c r="G271" s="13" t="s">
        <v>110</v>
      </c>
      <c r="H271" s="13">
        <v>1.133</v>
      </c>
      <c r="I271" s="13">
        <v>0.39900000000000002</v>
      </c>
      <c r="J271" s="13">
        <v>5.1849999999999996</v>
      </c>
      <c r="K271" s="13" t="s">
        <v>110</v>
      </c>
      <c r="L271" s="13">
        <v>1.5</v>
      </c>
      <c r="M271" s="13">
        <v>0.62</v>
      </c>
      <c r="N271" s="13">
        <v>10.8</v>
      </c>
      <c r="O271" s="13">
        <v>4.25</v>
      </c>
      <c r="P271" s="13">
        <v>3.5</v>
      </c>
      <c r="Q271" s="13" t="s">
        <v>110</v>
      </c>
      <c r="R271" s="13">
        <v>0.69899999999999995</v>
      </c>
      <c r="S271" s="13">
        <v>21.25</v>
      </c>
      <c r="T271" s="13">
        <v>0.85</v>
      </c>
      <c r="U271" s="13">
        <v>2.8570000000000002</v>
      </c>
      <c r="V271" s="13" t="s">
        <v>110</v>
      </c>
      <c r="W271" s="13">
        <v>15</v>
      </c>
      <c r="X271" s="13">
        <v>0.47699999999999998</v>
      </c>
      <c r="Y271" s="13">
        <v>2.2000000000000002</v>
      </c>
      <c r="Z271" s="13">
        <v>0.498</v>
      </c>
      <c r="AA271" s="13">
        <v>131.30000000000001</v>
      </c>
      <c r="AB271" s="13">
        <v>1.48</v>
      </c>
      <c r="AC271" s="13" t="s">
        <v>110</v>
      </c>
      <c r="AD271" s="13">
        <v>92.75</v>
      </c>
    </row>
    <row r="272" spans="1:30">
      <c r="A272" s="10">
        <v>41260</v>
      </c>
      <c r="B272" s="13">
        <v>2759.19</v>
      </c>
      <c r="C272" s="13">
        <v>0.64600000000000002</v>
      </c>
      <c r="D272" s="13">
        <v>2.08</v>
      </c>
      <c r="E272" s="13">
        <v>65</v>
      </c>
      <c r="F272" s="13">
        <v>12</v>
      </c>
      <c r="G272" s="13" t="s">
        <v>110</v>
      </c>
      <c r="H272" s="13">
        <v>1.1439999999999999</v>
      </c>
      <c r="I272" s="13">
        <v>0.436</v>
      </c>
      <c r="J272" s="13">
        <v>5.375</v>
      </c>
      <c r="K272" s="13" t="s">
        <v>110</v>
      </c>
      <c r="L272" s="13">
        <v>1.5</v>
      </c>
      <c r="M272" s="13">
        <v>0.65</v>
      </c>
      <c r="N272" s="13">
        <v>11.15</v>
      </c>
      <c r="O272" s="13">
        <v>4.3</v>
      </c>
      <c r="P272" s="13">
        <v>3.5</v>
      </c>
      <c r="Q272" s="13" t="s">
        <v>110</v>
      </c>
      <c r="R272" s="13">
        <v>0.7</v>
      </c>
      <c r="S272" s="13">
        <v>22.167000000000002</v>
      </c>
      <c r="T272" s="13">
        <v>0.89700000000000002</v>
      </c>
      <c r="U272" s="13">
        <v>2.4630000000000001</v>
      </c>
      <c r="V272" s="13" t="s">
        <v>110</v>
      </c>
      <c r="W272" s="13">
        <v>15.25</v>
      </c>
      <c r="X272" s="13">
        <v>0.49</v>
      </c>
      <c r="Y272" s="13">
        <v>2.21</v>
      </c>
      <c r="Z272" s="13">
        <v>0.51500000000000001</v>
      </c>
      <c r="AA272" s="13">
        <v>131.69999999999999</v>
      </c>
      <c r="AB272" s="13">
        <v>1.51</v>
      </c>
      <c r="AC272" s="13" t="s">
        <v>110</v>
      </c>
      <c r="AD272" s="13">
        <v>97.5</v>
      </c>
    </row>
    <row r="273" spans="1:30">
      <c r="A273" s="10">
        <v>41261</v>
      </c>
      <c r="B273" s="13">
        <v>2871.32</v>
      </c>
      <c r="C273" s="13">
        <v>0.71</v>
      </c>
      <c r="D273" s="13">
        <v>2.1880000000000002</v>
      </c>
      <c r="E273" s="13">
        <v>65.900000000000006</v>
      </c>
      <c r="F273" s="13">
        <v>12.35</v>
      </c>
      <c r="G273" s="13" t="s">
        <v>110</v>
      </c>
      <c r="H273" s="13">
        <v>1.2250000000000001</v>
      </c>
      <c r="I273" s="13">
        <v>0.47099999999999997</v>
      </c>
      <c r="J273" s="13">
        <v>5.3090000000000002</v>
      </c>
      <c r="K273" s="13" t="s">
        <v>110</v>
      </c>
      <c r="L273" s="13">
        <v>1.5</v>
      </c>
      <c r="M273" s="13">
        <v>0.67900000000000005</v>
      </c>
      <c r="N273" s="13">
        <v>11.35</v>
      </c>
      <c r="O273" s="13">
        <v>4.43</v>
      </c>
      <c r="P273" s="13">
        <v>3.6</v>
      </c>
      <c r="Q273" s="13" t="s">
        <v>110</v>
      </c>
      <c r="R273" s="13">
        <v>0.72</v>
      </c>
      <c r="S273" s="13">
        <v>23.332999999999998</v>
      </c>
      <c r="T273" s="13">
        <v>0.94799999999999995</v>
      </c>
      <c r="U273" s="13">
        <v>2.66</v>
      </c>
      <c r="V273" s="13" t="s">
        <v>110</v>
      </c>
      <c r="W273" s="13">
        <v>16.100000000000001</v>
      </c>
      <c r="X273" s="13">
        <v>0.50900000000000001</v>
      </c>
      <c r="Y273" s="13">
        <v>2.34</v>
      </c>
      <c r="Z273" s="13">
        <v>0.56000000000000005</v>
      </c>
      <c r="AA273" s="13">
        <v>134.35</v>
      </c>
      <c r="AB273" s="13">
        <v>1.6099999999999999</v>
      </c>
      <c r="AC273" s="13" t="s">
        <v>110</v>
      </c>
      <c r="AD273" s="13">
        <v>104</v>
      </c>
    </row>
    <row r="274" spans="1:30">
      <c r="A274" s="10">
        <v>41262</v>
      </c>
      <c r="B274" s="13">
        <v>2843.96</v>
      </c>
      <c r="C274" s="13">
        <v>0.74199999999999999</v>
      </c>
      <c r="D274" s="13">
        <v>2.1429999999999998</v>
      </c>
      <c r="E274" s="13">
        <v>67.2</v>
      </c>
      <c r="F274" s="13">
        <v>12.1</v>
      </c>
      <c r="G274" s="13" t="s">
        <v>110</v>
      </c>
      <c r="H274" s="13">
        <v>1.2749999999999999</v>
      </c>
      <c r="I274" s="13">
        <v>0.46300000000000002</v>
      </c>
      <c r="J274" s="13">
        <v>5.1849999999999996</v>
      </c>
      <c r="K274" s="13" t="s">
        <v>110</v>
      </c>
      <c r="L274" s="13">
        <v>1.5</v>
      </c>
      <c r="M274" s="13">
        <v>0.66700000000000004</v>
      </c>
      <c r="N274" s="13">
        <v>11.1</v>
      </c>
      <c r="O274" s="13">
        <v>4.37</v>
      </c>
      <c r="P274" s="13">
        <v>3.7</v>
      </c>
      <c r="Q274" s="13" t="s">
        <v>110</v>
      </c>
      <c r="R274" s="13">
        <v>0.71</v>
      </c>
      <c r="S274" s="13">
        <v>22.933</v>
      </c>
      <c r="T274" s="13">
        <v>0.96799999999999997</v>
      </c>
      <c r="U274" s="13">
        <v>2.8570000000000002</v>
      </c>
      <c r="V274" s="13" t="s">
        <v>110</v>
      </c>
      <c r="W274" s="13">
        <v>16</v>
      </c>
      <c r="X274" s="13">
        <v>0.53500000000000003</v>
      </c>
      <c r="Y274" s="13">
        <v>2.42</v>
      </c>
      <c r="Z274" s="13">
        <v>0.56000000000000005</v>
      </c>
      <c r="AA274" s="13">
        <v>136.4</v>
      </c>
      <c r="AB274" s="13">
        <v>1.5699999999999998</v>
      </c>
      <c r="AC274" s="13" t="s">
        <v>110</v>
      </c>
      <c r="AD274" s="13">
        <v>101.5</v>
      </c>
    </row>
    <row r="275" spans="1:30">
      <c r="A275" s="10">
        <v>41263</v>
      </c>
      <c r="B275" s="13">
        <v>2860.08</v>
      </c>
      <c r="C275" s="13">
        <v>0.72599999999999998</v>
      </c>
      <c r="D275" s="13">
        <v>2.1070000000000002</v>
      </c>
      <c r="E275" s="13">
        <v>67.900000000000006</v>
      </c>
      <c r="F275" s="13">
        <v>11.9</v>
      </c>
      <c r="G275" s="13" t="s">
        <v>110</v>
      </c>
      <c r="H275" s="13">
        <v>1.2810000000000001</v>
      </c>
      <c r="I275" s="13">
        <v>0.47199999999999998</v>
      </c>
      <c r="J275" s="13">
        <v>5.28</v>
      </c>
      <c r="K275" s="13" t="s">
        <v>110</v>
      </c>
      <c r="L275" s="13">
        <v>1.5</v>
      </c>
      <c r="M275" s="13">
        <v>0.65500000000000003</v>
      </c>
      <c r="N275" s="13">
        <v>11.1</v>
      </c>
      <c r="O275" s="13">
        <v>4.46</v>
      </c>
      <c r="P275" s="13">
        <v>3.89</v>
      </c>
      <c r="Q275" s="13" t="s">
        <v>110</v>
      </c>
      <c r="R275" s="13">
        <v>0.71499999999999997</v>
      </c>
      <c r="S275" s="13">
        <v>23.5</v>
      </c>
      <c r="T275" s="13">
        <v>0.98</v>
      </c>
      <c r="U275" s="13">
        <v>2.8570000000000002</v>
      </c>
      <c r="V275" s="13" t="s">
        <v>110</v>
      </c>
      <c r="W275" s="13">
        <v>15.75</v>
      </c>
      <c r="X275" s="13">
        <v>0.54500000000000004</v>
      </c>
      <c r="Y275" s="13">
        <v>2.35</v>
      </c>
      <c r="Z275" s="13">
        <v>0.56799999999999995</v>
      </c>
      <c r="AA275" s="13">
        <v>139</v>
      </c>
      <c r="AB275" s="13">
        <v>1.5899999999999999</v>
      </c>
      <c r="AC275" s="13" t="s">
        <v>110</v>
      </c>
      <c r="AD275" s="13">
        <v>101.95</v>
      </c>
    </row>
    <row r="276" spans="1:30">
      <c r="A276" s="10">
        <v>41264</v>
      </c>
      <c r="B276" s="13">
        <v>2786.4</v>
      </c>
      <c r="C276" s="13">
        <v>0.72</v>
      </c>
      <c r="D276" s="13">
        <v>2.125</v>
      </c>
      <c r="E276" s="13">
        <v>65.55</v>
      </c>
      <c r="F276" s="13">
        <v>11.55</v>
      </c>
      <c r="G276" s="13" t="s">
        <v>110</v>
      </c>
      <c r="H276" s="13">
        <v>1.2690000000000001</v>
      </c>
      <c r="I276" s="13">
        <v>0.46200000000000002</v>
      </c>
      <c r="J276" s="13">
        <v>5.1370000000000005</v>
      </c>
      <c r="K276" s="13" t="s">
        <v>110</v>
      </c>
      <c r="L276" s="13">
        <v>1.5</v>
      </c>
      <c r="M276" s="13">
        <v>0.64</v>
      </c>
      <c r="N276" s="13">
        <v>10.7</v>
      </c>
      <c r="O276" s="13">
        <v>4.28</v>
      </c>
      <c r="P276" s="13">
        <v>3.89</v>
      </c>
      <c r="Q276" s="13" t="s">
        <v>110</v>
      </c>
      <c r="R276" s="13">
        <v>0.7</v>
      </c>
      <c r="S276" s="13">
        <v>23.233000000000001</v>
      </c>
      <c r="T276" s="13">
        <v>0.93799999999999994</v>
      </c>
      <c r="U276" s="13">
        <v>2.8570000000000002</v>
      </c>
      <c r="V276" s="13" t="s">
        <v>110</v>
      </c>
      <c r="W276" s="13">
        <v>15.2</v>
      </c>
      <c r="X276" s="13">
        <v>0.54</v>
      </c>
      <c r="Y276" s="13">
        <v>2.33</v>
      </c>
      <c r="Z276" s="13">
        <v>0.56499999999999995</v>
      </c>
      <c r="AA276" s="13">
        <v>139</v>
      </c>
      <c r="AB276" s="13">
        <v>1.5699999999999998</v>
      </c>
      <c r="AC276" s="13" t="s">
        <v>110</v>
      </c>
      <c r="AD276" s="13">
        <v>99.5</v>
      </c>
    </row>
    <row r="277" spans="1:30">
      <c r="A277" s="10">
        <v>41267</v>
      </c>
      <c r="B277" s="13">
        <v>2786.4</v>
      </c>
      <c r="C277" s="13">
        <v>0.72</v>
      </c>
      <c r="D277" s="13">
        <v>2.125</v>
      </c>
      <c r="E277" s="13">
        <v>65.55</v>
      </c>
      <c r="F277" s="13">
        <v>11.55</v>
      </c>
      <c r="G277" s="13" t="s">
        <v>110</v>
      </c>
      <c r="H277" s="13">
        <v>1.2690000000000001</v>
      </c>
      <c r="I277" s="13">
        <v>0.46200000000000002</v>
      </c>
      <c r="J277" s="13">
        <v>5.1370000000000005</v>
      </c>
      <c r="K277" s="13" t="s">
        <v>110</v>
      </c>
      <c r="L277" s="13">
        <v>1.5</v>
      </c>
      <c r="M277" s="13">
        <v>0.64</v>
      </c>
      <c r="N277" s="13">
        <v>10.7</v>
      </c>
      <c r="O277" s="13">
        <v>4.28</v>
      </c>
      <c r="P277" s="13">
        <v>3.89</v>
      </c>
      <c r="Q277" s="13" t="s">
        <v>110</v>
      </c>
      <c r="R277" s="13">
        <v>0.7</v>
      </c>
      <c r="S277" s="13">
        <v>23.233000000000001</v>
      </c>
      <c r="T277" s="13">
        <v>0.93799999999999994</v>
      </c>
      <c r="U277" s="13">
        <v>2.8570000000000002</v>
      </c>
      <c r="V277" s="13" t="s">
        <v>110</v>
      </c>
      <c r="W277" s="13">
        <v>15.2</v>
      </c>
      <c r="X277" s="13">
        <v>0.54</v>
      </c>
      <c r="Y277" s="13">
        <v>2.33</v>
      </c>
      <c r="Z277" s="13">
        <v>0.56499999999999995</v>
      </c>
      <c r="AA277" s="13">
        <v>139</v>
      </c>
      <c r="AB277" s="13">
        <v>1.5699999999999998</v>
      </c>
      <c r="AC277" s="13" t="s">
        <v>110</v>
      </c>
      <c r="AD277" s="13">
        <v>99.5</v>
      </c>
    </row>
    <row r="278" spans="1:30">
      <c r="A278" s="10">
        <v>41268</v>
      </c>
      <c r="B278" s="13">
        <v>2786.4</v>
      </c>
      <c r="C278" s="13">
        <v>0.72</v>
      </c>
      <c r="D278" s="13">
        <v>2.125</v>
      </c>
      <c r="E278" s="13">
        <v>65.55</v>
      </c>
      <c r="F278" s="13">
        <v>11.55</v>
      </c>
      <c r="G278" s="13" t="s">
        <v>110</v>
      </c>
      <c r="H278" s="13">
        <v>1.2690000000000001</v>
      </c>
      <c r="I278" s="13">
        <v>0.46200000000000002</v>
      </c>
      <c r="J278" s="13">
        <v>5.1370000000000005</v>
      </c>
      <c r="K278" s="13" t="s">
        <v>110</v>
      </c>
      <c r="L278" s="13">
        <v>1.5</v>
      </c>
      <c r="M278" s="13">
        <v>0.64</v>
      </c>
      <c r="N278" s="13">
        <v>10.7</v>
      </c>
      <c r="O278" s="13">
        <v>4.28</v>
      </c>
      <c r="P278" s="13">
        <v>3.89</v>
      </c>
      <c r="Q278" s="13" t="s">
        <v>110</v>
      </c>
      <c r="R278" s="13">
        <v>0.7</v>
      </c>
      <c r="S278" s="13">
        <v>23.233000000000001</v>
      </c>
      <c r="T278" s="13">
        <v>0.93799999999999994</v>
      </c>
      <c r="U278" s="13">
        <v>2.8570000000000002</v>
      </c>
      <c r="V278" s="13" t="s">
        <v>110</v>
      </c>
      <c r="W278" s="13">
        <v>15.2</v>
      </c>
      <c r="X278" s="13">
        <v>0.54</v>
      </c>
      <c r="Y278" s="13">
        <v>2.33</v>
      </c>
      <c r="Z278" s="13">
        <v>0.56499999999999995</v>
      </c>
      <c r="AA278" s="13">
        <v>139</v>
      </c>
      <c r="AB278" s="13">
        <v>1.5699999999999998</v>
      </c>
      <c r="AC278" s="13" t="s">
        <v>110</v>
      </c>
      <c r="AD278" s="13">
        <v>99.5</v>
      </c>
    </row>
    <row r="279" spans="1:30">
      <c r="A279" s="10">
        <v>41269</v>
      </c>
      <c r="B279" s="13">
        <v>2827.96</v>
      </c>
      <c r="C279" s="13">
        <v>0.71699999999999997</v>
      </c>
      <c r="D279" s="13">
        <v>2.161</v>
      </c>
      <c r="E279" s="13">
        <v>65.599999999999994</v>
      </c>
      <c r="F279" s="13">
        <v>11.85</v>
      </c>
      <c r="G279" s="13" t="s">
        <v>110</v>
      </c>
      <c r="H279" s="13">
        <v>1.2690000000000001</v>
      </c>
      <c r="I279" s="13">
        <v>0.48599999999999999</v>
      </c>
      <c r="J279" s="13">
        <v>5.1370000000000005</v>
      </c>
      <c r="K279" s="13" t="s">
        <v>110</v>
      </c>
      <c r="L279" s="13">
        <v>1.5</v>
      </c>
      <c r="M279" s="13">
        <v>0.67</v>
      </c>
      <c r="N279" s="13">
        <v>11.05</v>
      </c>
      <c r="O279" s="13">
        <v>4.4800000000000004</v>
      </c>
      <c r="P279" s="13">
        <v>3.89</v>
      </c>
      <c r="Q279" s="13" t="s">
        <v>110</v>
      </c>
      <c r="R279" s="13">
        <v>0.67</v>
      </c>
      <c r="S279" s="13">
        <v>23.667000000000002</v>
      </c>
      <c r="T279" s="13">
        <v>0.96</v>
      </c>
      <c r="U279" s="13">
        <v>2.9950000000000001</v>
      </c>
      <c r="V279" s="13" t="s">
        <v>110</v>
      </c>
      <c r="W279" s="13">
        <v>15.1</v>
      </c>
      <c r="X279" s="13">
        <v>0.55500000000000005</v>
      </c>
      <c r="Y279" s="13">
        <v>2.2599999999999998</v>
      </c>
      <c r="Z279" s="13">
        <v>0.57399999999999995</v>
      </c>
      <c r="AA279" s="13">
        <v>139.19999999999999</v>
      </c>
      <c r="AB279" s="13">
        <v>1.5899999999999999</v>
      </c>
      <c r="AC279" s="13" t="s">
        <v>110</v>
      </c>
      <c r="AD279" s="13">
        <v>99</v>
      </c>
    </row>
    <row r="280" spans="1:30">
      <c r="A280" s="10">
        <v>41270</v>
      </c>
      <c r="B280" s="13">
        <v>2839.14</v>
      </c>
      <c r="C280" s="13">
        <v>0.74199999999999999</v>
      </c>
      <c r="D280" s="13">
        <v>2.0710000000000002</v>
      </c>
      <c r="E280" s="13">
        <v>64.349999999999994</v>
      </c>
      <c r="F280" s="13">
        <v>12.1</v>
      </c>
      <c r="G280" s="13" t="s">
        <v>110</v>
      </c>
      <c r="H280" s="13">
        <v>1.294</v>
      </c>
      <c r="I280" s="13">
        <v>0.495</v>
      </c>
      <c r="J280" s="13">
        <v>5.1559999999999997</v>
      </c>
      <c r="K280" s="13" t="s">
        <v>110</v>
      </c>
      <c r="L280" s="13">
        <v>1.5</v>
      </c>
      <c r="M280" s="13">
        <v>0.64500000000000002</v>
      </c>
      <c r="N280" s="13">
        <v>11.3</v>
      </c>
      <c r="O280" s="13">
        <v>4.51</v>
      </c>
      <c r="P280" s="13">
        <v>3.89</v>
      </c>
      <c r="Q280" s="13" t="s">
        <v>110</v>
      </c>
      <c r="R280" s="13">
        <v>0.67</v>
      </c>
      <c r="S280" s="13">
        <v>23.933</v>
      </c>
      <c r="T280" s="13">
        <v>0.95</v>
      </c>
      <c r="U280" s="13">
        <v>3.1030000000000002</v>
      </c>
      <c r="V280" s="13" t="s">
        <v>110</v>
      </c>
      <c r="W280" s="13">
        <v>15.4</v>
      </c>
      <c r="X280" s="13">
        <v>0.56499999999999995</v>
      </c>
      <c r="Y280" s="13">
        <v>2.23</v>
      </c>
      <c r="Z280" s="13">
        <v>0.57199999999999995</v>
      </c>
      <c r="AA280" s="13">
        <v>140</v>
      </c>
      <c r="AB280" s="13">
        <v>1.55</v>
      </c>
      <c r="AC280" s="13" t="s">
        <v>110</v>
      </c>
      <c r="AD280" s="13">
        <v>99.25</v>
      </c>
    </row>
    <row r="281" spans="1:30">
      <c r="A281" s="10">
        <v>41271</v>
      </c>
      <c r="B281" s="13">
        <v>2854.29</v>
      </c>
      <c r="C281" s="13">
        <v>0.79400000000000004</v>
      </c>
      <c r="D281" s="13">
        <v>2.161</v>
      </c>
      <c r="E281" s="13">
        <v>65.3</v>
      </c>
      <c r="F281" s="13">
        <v>12.1</v>
      </c>
      <c r="G281" s="13" t="s">
        <v>110</v>
      </c>
      <c r="H281" s="13">
        <v>1.3</v>
      </c>
      <c r="I281" s="13">
        <v>0.50600000000000001</v>
      </c>
      <c r="J281" s="13">
        <v>5.27</v>
      </c>
      <c r="K281" s="13" t="s">
        <v>110</v>
      </c>
      <c r="L281" s="13">
        <v>1.5</v>
      </c>
      <c r="M281" s="13">
        <v>0.65400000000000003</v>
      </c>
      <c r="N281" s="13">
        <v>11.5</v>
      </c>
      <c r="O281" s="13">
        <v>4.5</v>
      </c>
      <c r="P281" s="13">
        <v>3.89</v>
      </c>
      <c r="Q281" s="13" t="s">
        <v>110</v>
      </c>
      <c r="R281" s="13">
        <v>0.7</v>
      </c>
      <c r="S281" s="13">
        <v>23.817</v>
      </c>
      <c r="T281" s="13">
        <v>0.97</v>
      </c>
      <c r="U281" s="13">
        <v>3.1030000000000002</v>
      </c>
      <c r="V281" s="13" t="s">
        <v>110</v>
      </c>
      <c r="W281" s="13">
        <v>15.5</v>
      </c>
      <c r="X281" s="13">
        <v>0.59</v>
      </c>
      <c r="Y281" s="13">
        <v>2.2200000000000002</v>
      </c>
      <c r="Z281" s="13">
        <v>0.57199999999999995</v>
      </c>
      <c r="AA281" s="13">
        <v>139.80000000000001</v>
      </c>
      <c r="AB281" s="13">
        <v>1.58</v>
      </c>
      <c r="AC281" s="13" t="s">
        <v>110</v>
      </c>
      <c r="AD281" s="13">
        <v>99</v>
      </c>
    </row>
    <row r="282" spans="1:30">
      <c r="A282" s="10">
        <v>41274</v>
      </c>
      <c r="B282" s="13">
        <v>2854.29</v>
      </c>
      <c r="C282" s="13">
        <v>0.79400000000000004</v>
      </c>
      <c r="D282" s="13">
        <v>2.161</v>
      </c>
      <c r="E282" s="13">
        <v>65.3</v>
      </c>
      <c r="F282" s="13">
        <v>12.1</v>
      </c>
      <c r="G282" s="13" t="s">
        <v>110</v>
      </c>
      <c r="H282" s="13">
        <v>1.3</v>
      </c>
      <c r="I282" s="13">
        <v>0.50600000000000001</v>
      </c>
      <c r="J282" s="13">
        <v>5.27</v>
      </c>
      <c r="K282" s="13" t="s">
        <v>110</v>
      </c>
      <c r="L282" s="13">
        <v>1.5</v>
      </c>
      <c r="M282" s="13">
        <v>0.65400000000000003</v>
      </c>
      <c r="N282" s="13">
        <v>11.5</v>
      </c>
      <c r="O282" s="13">
        <v>4.5</v>
      </c>
      <c r="P282" s="13">
        <v>3.89</v>
      </c>
      <c r="Q282" s="13" t="s">
        <v>110</v>
      </c>
      <c r="R282" s="13">
        <v>0.7</v>
      </c>
      <c r="S282" s="13">
        <v>23.817</v>
      </c>
      <c r="T282" s="13">
        <v>0.97</v>
      </c>
      <c r="U282" s="13">
        <v>3.1030000000000002</v>
      </c>
      <c r="V282" s="13" t="s">
        <v>110</v>
      </c>
      <c r="W282" s="13">
        <v>15.5</v>
      </c>
      <c r="X282" s="13">
        <v>0.59</v>
      </c>
      <c r="Y282" s="13">
        <v>2.2200000000000002</v>
      </c>
      <c r="Z282" s="13">
        <v>0.57199999999999995</v>
      </c>
      <c r="AA282" s="13">
        <v>139.80000000000001</v>
      </c>
      <c r="AB282" s="13">
        <v>1.58</v>
      </c>
      <c r="AC282" s="13" t="s">
        <v>110</v>
      </c>
      <c r="AD282" s="13">
        <v>99</v>
      </c>
    </row>
    <row r="283" spans="1:30">
      <c r="A283" s="10">
        <v>41275</v>
      </c>
      <c r="B283" s="13">
        <v>2854.29</v>
      </c>
      <c r="C283" s="13">
        <v>0.79400000000000004</v>
      </c>
      <c r="D283" s="13">
        <v>2.161</v>
      </c>
      <c r="E283" s="13">
        <v>65.3</v>
      </c>
      <c r="F283" s="13">
        <v>12.1</v>
      </c>
      <c r="G283" s="13" t="s">
        <v>110</v>
      </c>
      <c r="H283" s="13">
        <v>1.3</v>
      </c>
      <c r="I283" s="13">
        <v>0.50600000000000001</v>
      </c>
      <c r="J283" s="13">
        <v>5.27</v>
      </c>
      <c r="K283" s="13" t="s">
        <v>110</v>
      </c>
      <c r="L283" s="13">
        <v>1.5</v>
      </c>
      <c r="M283" s="13">
        <v>0.65400000000000003</v>
      </c>
      <c r="N283" s="13">
        <v>11.5</v>
      </c>
      <c r="O283" s="13">
        <v>4.5</v>
      </c>
      <c r="P283" s="13">
        <v>3.89</v>
      </c>
      <c r="Q283" s="13" t="s">
        <v>110</v>
      </c>
      <c r="R283" s="13">
        <v>0.7</v>
      </c>
      <c r="S283" s="13">
        <v>23.817</v>
      </c>
      <c r="T283" s="13">
        <v>0.97</v>
      </c>
      <c r="U283" s="13">
        <v>3.1030000000000002</v>
      </c>
      <c r="V283" s="13" t="s">
        <v>110</v>
      </c>
      <c r="W283" s="13">
        <v>15.5</v>
      </c>
      <c r="X283" s="13">
        <v>0.59</v>
      </c>
      <c r="Y283" s="13">
        <v>2.2200000000000002</v>
      </c>
      <c r="Z283" s="13">
        <v>0.57199999999999995</v>
      </c>
      <c r="AA283" s="13">
        <v>139.80000000000001</v>
      </c>
      <c r="AB283" s="13">
        <v>1.58</v>
      </c>
      <c r="AC283" s="13" t="s">
        <v>110</v>
      </c>
      <c r="AD283" s="13">
        <v>99</v>
      </c>
    </row>
    <row r="284" spans="1:30">
      <c r="A284" s="10">
        <v>41276</v>
      </c>
      <c r="B284" s="13">
        <v>2952.87</v>
      </c>
      <c r="C284" s="13">
        <v>0.81599999999999995</v>
      </c>
      <c r="D284" s="13">
        <v>2.2770000000000001</v>
      </c>
      <c r="E284" s="13">
        <v>66.45</v>
      </c>
      <c r="F284" s="13">
        <v>12.8</v>
      </c>
      <c r="G284" s="13" t="s">
        <v>110</v>
      </c>
      <c r="H284" s="13">
        <v>1.3380000000000001</v>
      </c>
      <c r="I284" s="13">
        <v>0.53200000000000003</v>
      </c>
      <c r="J284" s="13">
        <v>5.423</v>
      </c>
      <c r="K284" s="13" t="s">
        <v>110</v>
      </c>
      <c r="L284" s="13">
        <v>1.5</v>
      </c>
      <c r="M284" s="13">
        <v>0.66</v>
      </c>
      <c r="N284" s="13">
        <v>11.9</v>
      </c>
      <c r="O284" s="13">
        <v>4.71</v>
      </c>
      <c r="P284" s="13">
        <v>3.9</v>
      </c>
      <c r="Q284" s="13" t="s">
        <v>110</v>
      </c>
      <c r="R284" s="13">
        <v>0.71</v>
      </c>
      <c r="S284" s="13">
        <v>24.5</v>
      </c>
      <c r="T284" s="13">
        <v>0.97</v>
      </c>
      <c r="U284" s="13">
        <v>3.1030000000000002</v>
      </c>
      <c r="V284" s="13" t="s">
        <v>110</v>
      </c>
      <c r="W284" s="13">
        <v>16.399999999999999</v>
      </c>
      <c r="X284" s="13">
        <v>0.62</v>
      </c>
      <c r="Y284" s="13">
        <v>2.4</v>
      </c>
      <c r="Z284" s="13">
        <v>0.57499999999999996</v>
      </c>
      <c r="AA284" s="13">
        <v>143</v>
      </c>
      <c r="AB284" s="13">
        <v>1.63</v>
      </c>
      <c r="AC284" s="13" t="s">
        <v>110</v>
      </c>
      <c r="AD284" s="13">
        <v>102</v>
      </c>
    </row>
    <row r="285" spans="1:30">
      <c r="A285" s="10">
        <v>41277</v>
      </c>
      <c r="B285" s="13">
        <v>2975.24</v>
      </c>
      <c r="C285" s="13">
        <v>0.88600000000000001</v>
      </c>
      <c r="D285" s="13">
        <v>2.286</v>
      </c>
      <c r="E285" s="13">
        <v>68.3</v>
      </c>
      <c r="F285" s="13">
        <v>12.7</v>
      </c>
      <c r="G285" s="13" t="s">
        <v>110</v>
      </c>
      <c r="H285" s="13">
        <v>1.375</v>
      </c>
      <c r="I285" s="13">
        <v>0.53300000000000003</v>
      </c>
      <c r="J285" s="13">
        <v>5.6890000000000001</v>
      </c>
      <c r="K285" s="13" t="s">
        <v>110</v>
      </c>
      <c r="L285" s="13">
        <v>1.5</v>
      </c>
      <c r="M285" s="13">
        <v>0.67</v>
      </c>
      <c r="N285" s="13">
        <v>11.8</v>
      </c>
      <c r="O285" s="13">
        <v>4.76</v>
      </c>
      <c r="P285" s="13">
        <v>3.89</v>
      </c>
      <c r="Q285" s="13" t="s">
        <v>110</v>
      </c>
      <c r="R285" s="13">
        <v>0.69799999999999995</v>
      </c>
      <c r="S285" s="13">
        <v>24.466999999999999</v>
      </c>
      <c r="T285" s="13">
        <v>0.97</v>
      </c>
      <c r="U285" s="13">
        <v>3.1030000000000002</v>
      </c>
      <c r="V285" s="13" t="s">
        <v>110</v>
      </c>
      <c r="W285" s="13">
        <v>16.7</v>
      </c>
      <c r="X285" s="13">
        <v>0.6</v>
      </c>
      <c r="Y285" s="13">
        <v>2.46</v>
      </c>
      <c r="Z285" s="13">
        <v>0.58699999999999997</v>
      </c>
      <c r="AA285" s="13">
        <v>144</v>
      </c>
      <c r="AB285" s="13">
        <v>1.63</v>
      </c>
      <c r="AC285" s="13" t="s">
        <v>110</v>
      </c>
      <c r="AD285" s="13">
        <v>101.3</v>
      </c>
    </row>
    <row r="286" spans="1:30">
      <c r="A286" s="10">
        <v>41278</v>
      </c>
      <c r="B286" s="13">
        <v>2996.28</v>
      </c>
      <c r="C286" s="13">
        <v>1.008</v>
      </c>
      <c r="D286" s="13">
        <v>2.3039999999999998</v>
      </c>
      <c r="E286" s="13">
        <v>69.849999999999994</v>
      </c>
      <c r="F286" s="13">
        <v>12.35</v>
      </c>
      <c r="G286" s="13" t="s">
        <v>110</v>
      </c>
      <c r="H286" s="13">
        <v>1.506</v>
      </c>
      <c r="I286" s="13">
        <v>0.53300000000000003</v>
      </c>
      <c r="J286" s="13">
        <v>5.851</v>
      </c>
      <c r="K286" s="13" t="s">
        <v>110</v>
      </c>
      <c r="L286" s="13">
        <v>1.5</v>
      </c>
      <c r="M286" s="13">
        <v>0.72</v>
      </c>
      <c r="N286" s="13">
        <v>11.55</v>
      </c>
      <c r="O286" s="13">
        <v>4.7300000000000004</v>
      </c>
      <c r="P286" s="13">
        <v>3.89</v>
      </c>
      <c r="Q286" s="13" t="s">
        <v>110</v>
      </c>
      <c r="R286" s="13">
        <v>0.71</v>
      </c>
      <c r="S286" s="13">
        <v>24.25</v>
      </c>
      <c r="T286" s="13">
        <v>1.06</v>
      </c>
      <c r="U286" s="13">
        <v>3.1030000000000002</v>
      </c>
      <c r="V286" s="13" t="s">
        <v>110</v>
      </c>
      <c r="W286" s="13">
        <v>16.75</v>
      </c>
      <c r="X286" s="13">
        <v>0.62</v>
      </c>
      <c r="Y286" s="13">
        <v>2.4699999999999998</v>
      </c>
      <c r="Z286" s="13">
        <v>0.63500000000000001</v>
      </c>
      <c r="AA286" s="13">
        <v>145</v>
      </c>
      <c r="AB286" s="13">
        <v>1.6800000000000002</v>
      </c>
      <c r="AC286" s="13" t="s">
        <v>110</v>
      </c>
      <c r="AD286" s="13">
        <v>101.8</v>
      </c>
    </row>
    <row r="287" spans="1:30">
      <c r="A287" s="10">
        <v>41281</v>
      </c>
      <c r="B287" s="13">
        <v>2993.23</v>
      </c>
      <c r="C287" s="13">
        <v>1.0049999999999999</v>
      </c>
      <c r="D287" s="13">
        <v>2.2679999999999998</v>
      </c>
      <c r="E287" s="13">
        <v>68.8</v>
      </c>
      <c r="F287" s="13">
        <v>12.5</v>
      </c>
      <c r="G287" s="13" t="s">
        <v>110</v>
      </c>
      <c r="H287" s="13">
        <v>1.5249999999999999</v>
      </c>
      <c r="I287" s="13">
        <v>0.53600000000000003</v>
      </c>
      <c r="J287" s="13">
        <v>5.8029999999999999</v>
      </c>
      <c r="K287" s="13" t="s">
        <v>110</v>
      </c>
      <c r="L287" s="13">
        <v>1.5</v>
      </c>
      <c r="M287" s="13">
        <v>0.7</v>
      </c>
      <c r="N287" s="13">
        <v>11.75</v>
      </c>
      <c r="O287" s="13">
        <v>4.74</v>
      </c>
      <c r="P287" s="13">
        <v>3.89</v>
      </c>
      <c r="Q287" s="13" t="s">
        <v>110</v>
      </c>
      <c r="R287" s="13">
        <v>0.72</v>
      </c>
      <c r="S287" s="13">
        <v>24.332999999999998</v>
      </c>
      <c r="T287" s="13">
        <v>1.07</v>
      </c>
      <c r="U287" s="13">
        <v>3.1030000000000002</v>
      </c>
      <c r="V287" s="13" t="s">
        <v>110</v>
      </c>
      <c r="W287" s="13">
        <v>17</v>
      </c>
      <c r="X287" s="13">
        <v>0.67</v>
      </c>
      <c r="Y287" s="13">
        <v>2.4699999999999998</v>
      </c>
      <c r="Z287" s="13">
        <v>0.66</v>
      </c>
      <c r="AA287" s="13">
        <v>141.69999999999999</v>
      </c>
      <c r="AB287" s="13">
        <v>1.6800000000000002</v>
      </c>
      <c r="AC287" s="13" t="s">
        <v>110</v>
      </c>
      <c r="AD287" s="13">
        <v>102.9</v>
      </c>
    </row>
    <row r="288" spans="1:30">
      <c r="A288" s="10">
        <v>41282</v>
      </c>
      <c r="B288" s="13">
        <v>3018</v>
      </c>
      <c r="C288" s="13">
        <v>0.97899999999999998</v>
      </c>
      <c r="D288" s="13">
        <v>2.2679999999999998</v>
      </c>
      <c r="E288" s="13">
        <v>68</v>
      </c>
      <c r="F288" s="13">
        <v>12.5</v>
      </c>
      <c r="G288" s="13" t="s">
        <v>110</v>
      </c>
      <c r="H288" s="13">
        <v>1.6</v>
      </c>
      <c r="I288" s="13">
        <v>0.53900000000000003</v>
      </c>
      <c r="J288" s="13">
        <v>5.8029999999999999</v>
      </c>
      <c r="K288" s="13" t="s">
        <v>110</v>
      </c>
      <c r="L288" s="13">
        <v>1.5</v>
      </c>
      <c r="M288" s="13">
        <v>0.72</v>
      </c>
      <c r="N288" s="13">
        <v>11.75</v>
      </c>
      <c r="O288" s="13">
        <v>4.7</v>
      </c>
      <c r="P288" s="13">
        <v>4.2</v>
      </c>
      <c r="Q288" s="13" t="s">
        <v>110</v>
      </c>
      <c r="R288" s="13">
        <v>0.72</v>
      </c>
      <c r="S288" s="13">
        <v>24.167000000000002</v>
      </c>
      <c r="T288" s="13">
        <v>1.06</v>
      </c>
      <c r="U288" s="13">
        <v>3.1030000000000002</v>
      </c>
      <c r="V288" s="13" t="s">
        <v>110</v>
      </c>
      <c r="W288" s="13">
        <v>17.399999999999999</v>
      </c>
      <c r="X288" s="13">
        <v>0.71699999999999997</v>
      </c>
      <c r="Y288" s="13">
        <v>2.5499999999999998</v>
      </c>
      <c r="Z288" s="13">
        <v>0.68</v>
      </c>
      <c r="AA288" s="13">
        <v>143.30000000000001</v>
      </c>
      <c r="AB288" s="13">
        <v>1.65</v>
      </c>
      <c r="AC288" s="13" t="s">
        <v>110</v>
      </c>
      <c r="AD288" s="13">
        <v>108</v>
      </c>
    </row>
    <row r="289" spans="1:30">
      <c r="A289" s="10">
        <v>41283</v>
      </c>
      <c r="B289" s="13">
        <v>3071.83</v>
      </c>
      <c r="C289" s="13">
        <v>0.97299999999999998</v>
      </c>
      <c r="D289" s="13">
        <v>2.3570000000000002</v>
      </c>
      <c r="E289" s="13">
        <v>69</v>
      </c>
      <c r="F289" s="13">
        <v>12.75</v>
      </c>
      <c r="G289" s="13" t="s">
        <v>110</v>
      </c>
      <c r="H289" s="13">
        <v>1.6379999999999999</v>
      </c>
      <c r="I289" s="13">
        <v>0.55000000000000004</v>
      </c>
      <c r="J289" s="13">
        <v>5.8029999999999999</v>
      </c>
      <c r="K289" s="13" t="s">
        <v>110</v>
      </c>
      <c r="L289" s="13">
        <v>1.5</v>
      </c>
      <c r="M289" s="13">
        <v>0.76</v>
      </c>
      <c r="N289" s="13">
        <v>11.7</v>
      </c>
      <c r="O289" s="13">
        <v>4.83</v>
      </c>
      <c r="P289" s="13">
        <v>4.2</v>
      </c>
      <c r="Q289" s="13" t="s">
        <v>110</v>
      </c>
      <c r="R289" s="13">
        <v>0.74</v>
      </c>
      <c r="S289" s="13">
        <v>25.617000000000001</v>
      </c>
      <c r="T289" s="13">
        <v>1.1000000000000001</v>
      </c>
      <c r="U289" s="13">
        <v>2.9550000000000001</v>
      </c>
      <c r="V289" s="13" t="s">
        <v>110</v>
      </c>
      <c r="W289" s="13">
        <v>17.399999999999999</v>
      </c>
      <c r="X289" s="13">
        <v>0.78100000000000003</v>
      </c>
      <c r="Y289" s="13">
        <v>2.56</v>
      </c>
      <c r="Z289" s="13">
        <v>0.69299999999999995</v>
      </c>
      <c r="AA289" s="13">
        <v>144.5</v>
      </c>
      <c r="AB289" s="13">
        <v>1.6600000000000001</v>
      </c>
      <c r="AC289" s="13" t="s">
        <v>110</v>
      </c>
      <c r="AD289" s="13">
        <v>109.9</v>
      </c>
    </row>
    <row r="290" spans="1:30">
      <c r="A290" s="10">
        <v>41284</v>
      </c>
      <c r="B290" s="13">
        <v>3114.2</v>
      </c>
      <c r="C290" s="13">
        <v>1.0529999999999999</v>
      </c>
      <c r="D290" s="13">
        <v>2.4020000000000001</v>
      </c>
      <c r="E290" s="13">
        <v>71.3</v>
      </c>
      <c r="F290" s="13">
        <v>12.7</v>
      </c>
      <c r="G290" s="13" t="s">
        <v>110</v>
      </c>
      <c r="H290" s="13">
        <v>1.75</v>
      </c>
      <c r="I290" s="13">
        <v>0.55000000000000004</v>
      </c>
      <c r="J290" s="13">
        <v>5.8979999999999997</v>
      </c>
      <c r="K290" s="13" t="s">
        <v>110</v>
      </c>
      <c r="L290" s="13">
        <v>1.5</v>
      </c>
      <c r="M290" s="13">
        <v>0.86799999999999999</v>
      </c>
      <c r="N290" s="13">
        <v>11.7</v>
      </c>
      <c r="O290" s="13">
        <v>4.8</v>
      </c>
      <c r="P290" s="13">
        <v>4.1900000000000004</v>
      </c>
      <c r="Q290" s="13" t="s">
        <v>110</v>
      </c>
      <c r="R290" s="13">
        <v>0.81399999999999995</v>
      </c>
      <c r="S290" s="13">
        <v>25.832999999999998</v>
      </c>
      <c r="T290" s="13">
        <v>1.18</v>
      </c>
      <c r="U290" s="13">
        <v>2.9550000000000001</v>
      </c>
      <c r="V290" s="13" t="s">
        <v>110</v>
      </c>
      <c r="W290" s="13">
        <v>17.600000000000001</v>
      </c>
      <c r="X290" s="13">
        <v>0.89</v>
      </c>
      <c r="Y290" s="13">
        <v>2.8</v>
      </c>
      <c r="Z290" s="13">
        <v>0.753</v>
      </c>
      <c r="AA290" s="13">
        <v>147.5</v>
      </c>
      <c r="AB290" s="13">
        <v>1.6600000000000001</v>
      </c>
      <c r="AC290" s="13" t="s">
        <v>110</v>
      </c>
      <c r="AD290" s="13">
        <v>110.5</v>
      </c>
    </row>
    <row r="291" spans="1:30">
      <c r="A291" s="10">
        <v>41285</v>
      </c>
      <c r="B291" s="13">
        <v>3107.66</v>
      </c>
      <c r="C291" s="13">
        <v>1.024</v>
      </c>
      <c r="D291" s="13">
        <v>2.3929999999999998</v>
      </c>
      <c r="E291" s="13">
        <v>70.7</v>
      </c>
      <c r="F291" s="13">
        <v>12.95</v>
      </c>
      <c r="G291" s="13" t="s">
        <v>110</v>
      </c>
      <c r="H291" s="13">
        <v>1.738</v>
      </c>
      <c r="I291" s="13">
        <v>0.55000000000000004</v>
      </c>
      <c r="J291" s="13">
        <v>5.9550000000000001</v>
      </c>
      <c r="K291" s="13" t="s">
        <v>110</v>
      </c>
      <c r="L291" s="13">
        <v>1.7</v>
      </c>
      <c r="M291" s="13">
        <v>0.86</v>
      </c>
      <c r="N291" s="13">
        <v>12.1</v>
      </c>
      <c r="O291" s="13">
        <v>4.7699999999999996</v>
      </c>
      <c r="P291" s="13">
        <v>4.1900000000000004</v>
      </c>
      <c r="Q291" s="13" t="s">
        <v>110</v>
      </c>
      <c r="R291" s="13">
        <v>0.83499999999999996</v>
      </c>
      <c r="S291" s="13">
        <v>25.6</v>
      </c>
      <c r="T291" s="13">
        <v>1.1299999999999999</v>
      </c>
      <c r="U291" s="13">
        <v>2.9550000000000001</v>
      </c>
      <c r="V291" s="13" t="s">
        <v>110</v>
      </c>
      <c r="W291" s="13">
        <v>17.95</v>
      </c>
      <c r="X291" s="13">
        <v>0.86499999999999999</v>
      </c>
      <c r="Y291" s="13">
        <v>2.7800000000000002</v>
      </c>
      <c r="Z291" s="13">
        <v>0.72</v>
      </c>
      <c r="AA291" s="13">
        <v>149.5</v>
      </c>
      <c r="AB291" s="13">
        <v>1.63</v>
      </c>
      <c r="AC291" s="13" t="s">
        <v>110</v>
      </c>
      <c r="AD291" s="13">
        <v>109</v>
      </c>
    </row>
    <row r="292" spans="1:30">
      <c r="A292" s="10">
        <v>41288</v>
      </c>
      <c r="B292" s="13">
        <v>3095.4</v>
      </c>
      <c r="C292" s="13">
        <v>0.93100000000000005</v>
      </c>
      <c r="D292" s="13">
        <v>2.3839999999999999</v>
      </c>
      <c r="E292" s="13">
        <v>70.3</v>
      </c>
      <c r="F292" s="13">
        <v>12.85</v>
      </c>
      <c r="G292" s="13" t="s">
        <v>110</v>
      </c>
      <c r="H292" s="13">
        <v>1.7629999999999999</v>
      </c>
      <c r="I292" s="13">
        <v>0.55800000000000005</v>
      </c>
      <c r="J292" s="13">
        <v>6.06</v>
      </c>
      <c r="K292" s="13" t="s">
        <v>110</v>
      </c>
      <c r="L292" s="13">
        <v>1.76</v>
      </c>
      <c r="M292" s="13">
        <v>0.81200000000000006</v>
      </c>
      <c r="N292" s="13">
        <v>12.15</v>
      </c>
      <c r="O292" s="13">
        <v>4.7</v>
      </c>
      <c r="P292" s="13">
        <v>3.93</v>
      </c>
      <c r="Q292" s="13" t="s">
        <v>110</v>
      </c>
      <c r="R292" s="13">
        <v>0.82099999999999995</v>
      </c>
      <c r="S292" s="13">
        <v>25.433</v>
      </c>
      <c r="T292" s="13">
        <v>1.1299999999999999</v>
      </c>
      <c r="U292" s="13">
        <v>2.9550000000000001</v>
      </c>
      <c r="V292" s="13" t="s">
        <v>110</v>
      </c>
      <c r="W292" s="13">
        <v>18.5</v>
      </c>
      <c r="X292" s="13">
        <v>0.82499999999999996</v>
      </c>
      <c r="Y292" s="13">
        <v>2.7</v>
      </c>
      <c r="Z292" s="13">
        <v>0.71199999999999997</v>
      </c>
      <c r="AA292" s="13">
        <v>147.4</v>
      </c>
      <c r="AB292" s="13">
        <v>1.63</v>
      </c>
      <c r="AC292" s="13" t="s">
        <v>110</v>
      </c>
      <c r="AD292" s="13">
        <v>109.85</v>
      </c>
    </row>
    <row r="293" spans="1:30">
      <c r="A293" s="10">
        <v>41289</v>
      </c>
      <c r="B293" s="13">
        <v>3082.4</v>
      </c>
      <c r="C293" s="13">
        <v>0.94399999999999995</v>
      </c>
      <c r="D293" s="13">
        <v>2.339</v>
      </c>
      <c r="E293" s="13">
        <v>71.400000000000006</v>
      </c>
      <c r="F293" s="13">
        <v>12.55</v>
      </c>
      <c r="G293" s="13" t="s">
        <v>110</v>
      </c>
      <c r="H293" s="13">
        <v>1.7189999999999999</v>
      </c>
      <c r="I293" s="13">
        <v>0.55900000000000005</v>
      </c>
      <c r="J293" s="13">
        <v>5.984</v>
      </c>
      <c r="K293" s="13" t="s">
        <v>110</v>
      </c>
      <c r="L293" s="13">
        <v>1.8199999999999998</v>
      </c>
      <c r="M293" s="13">
        <v>0.8</v>
      </c>
      <c r="N293" s="13">
        <v>11.8</v>
      </c>
      <c r="O293" s="13">
        <v>4.63</v>
      </c>
      <c r="P293" s="13">
        <v>3.93</v>
      </c>
      <c r="Q293" s="13" t="s">
        <v>110</v>
      </c>
      <c r="R293" s="13">
        <v>0.78</v>
      </c>
      <c r="S293" s="13">
        <v>26</v>
      </c>
      <c r="T293" s="13">
        <v>1.1200000000000001</v>
      </c>
      <c r="U293" s="13">
        <v>2.9550000000000001</v>
      </c>
      <c r="V293" s="13" t="s">
        <v>110</v>
      </c>
      <c r="W293" s="13">
        <v>18.8</v>
      </c>
      <c r="X293" s="13">
        <v>0.78200000000000003</v>
      </c>
      <c r="Y293" s="13">
        <v>2.63</v>
      </c>
      <c r="Z293" s="13">
        <v>0.68799999999999994</v>
      </c>
      <c r="AA293" s="13">
        <v>148.80000000000001</v>
      </c>
      <c r="AB293" s="13">
        <v>1.6</v>
      </c>
      <c r="AC293" s="13" t="s">
        <v>110</v>
      </c>
      <c r="AD293" s="13">
        <v>109.7</v>
      </c>
    </row>
    <row r="294" spans="1:30">
      <c r="A294" s="10">
        <v>41290</v>
      </c>
      <c r="B294" s="13">
        <v>3134</v>
      </c>
      <c r="C294" s="13">
        <v>0.96</v>
      </c>
      <c r="D294" s="13">
        <v>2.3660000000000001</v>
      </c>
      <c r="E294" s="13">
        <v>71.95</v>
      </c>
      <c r="F294" s="13">
        <v>12.75</v>
      </c>
      <c r="G294" s="13" t="s">
        <v>110</v>
      </c>
      <c r="H294" s="13">
        <v>1.7749999999999999</v>
      </c>
      <c r="I294" s="13">
        <v>0.56399999999999995</v>
      </c>
      <c r="J294" s="13">
        <v>5.9930000000000003</v>
      </c>
      <c r="K294" s="13" t="s">
        <v>110</v>
      </c>
      <c r="L294" s="13">
        <v>1.8199999999999998</v>
      </c>
      <c r="M294" s="13">
        <v>0.875</v>
      </c>
      <c r="N294" s="13">
        <v>11.8</v>
      </c>
      <c r="O294" s="13">
        <v>4.72</v>
      </c>
      <c r="P294" s="13">
        <v>3.95</v>
      </c>
      <c r="Q294" s="13" t="s">
        <v>110</v>
      </c>
      <c r="R294" s="13">
        <v>0.83</v>
      </c>
      <c r="S294" s="13">
        <v>26.167000000000002</v>
      </c>
      <c r="T294" s="13">
        <v>1.17</v>
      </c>
      <c r="U294" s="13">
        <v>2.9550000000000001</v>
      </c>
      <c r="V294" s="13" t="s">
        <v>110</v>
      </c>
      <c r="W294" s="13">
        <v>19.25</v>
      </c>
      <c r="X294" s="13">
        <v>0.86</v>
      </c>
      <c r="Y294" s="13">
        <v>2.7</v>
      </c>
      <c r="Z294" s="13">
        <v>0.745</v>
      </c>
      <c r="AA294" s="13">
        <v>150.5</v>
      </c>
      <c r="AB294" s="13">
        <v>1.6</v>
      </c>
      <c r="AC294" s="13" t="s">
        <v>110</v>
      </c>
      <c r="AD294" s="13">
        <v>110.75</v>
      </c>
    </row>
    <row r="295" spans="1:30">
      <c r="A295" s="10">
        <v>41291</v>
      </c>
      <c r="B295" s="13">
        <v>3168.54</v>
      </c>
      <c r="C295" s="13">
        <v>0.97299999999999998</v>
      </c>
      <c r="D295" s="13">
        <v>2.411</v>
      </c>
      <c r="E295" s="13">
        <v>71.8</v>
      </c>
      <c r="F295" s="13">
        <v>13</v>
      </c>
      <c r="G295" s="13" t="s">
        <v>110</v>
      </c>
      <c r="H295" s="13">
        <v>1.7629999999999999</v>
      </c>
      <c r="I295" s="13">
        <v>0.57199999999999995</v>
      </c>
      <c r="J295" s="13">
        <v>6.07</v>
      </c>
      <c r="K295" s="13" t="s">
        <v>110</v>
      </c>
      <c r="L295" s="13">
        <v>1.8199999999999998</v>
      </c>
      <c r="M295" s="13">
        <v>0.9</v>
      </c>
      <c r="N295" s="13">
        <v>12.15</v>
      </c>
      <c r="O295" s="13">
        <v>4.79</v>
      </c>
      <c r="P295" s="13">
        <v>3.95</v>
      </c>
      <c r="Q295" s="13" t="s">
        <v>110</v>
      </c>
      <c r="R295" s="13">
        <v>0.83</v>
      </c>
      <c r="S295" s="13">
        <v>26.966999999999999</v>
      </c>
      <c r="T295" s="13">
        <v>1.18</v>
      </c>
      <c r="U295" s="13">
        <v>2.9550000000000001</v>
      </c>
      <c r="V295" s="13" t="s">
        <v>110</v>
      </c>
      <c r="W295" s="13">
        <v>20</v>
      </c>
      <c r="X295" s="13">
        <v>0.86</v>
      </c>
      <c r="Y295" s="13">
        <v>2.75</v>
      </c>
      <c r="Z295" s="13">
        <v>0.74199999999999999</v>
      </c>
      <c r="AA295" s="13">
        <v>150.5</v>
      </c>
      <c r="AB295" s="13">
        <v>1.65</v>
      </c>
      <c r="AC295" s="13" t="s">
        <v>110</v>
      </c>
      <c r="AD295" s="13">
        <v>110</v>
      </c>
    </row>
    <row r="296" spans="1:30">
      <c r="A296" s="10">
        <v>41292</v>
      </c>
      <c r="B296" s="13">
        <v>3197.35</v>
      </c>
      <c r="C296" s="13">
        <v>0.96</v>
      </c>
      <c r="D296" s="13">
        <v>2.464</v>
      </c>
      <c r="E296" s="13">
        <v>72.25</v>
      </c>
      <c r="F296" s="13">
        <v>13</v>
      </c>
      <c r="G296" s="13" t="s">
        <v>110</v>
      </c>
      <c r="H296" s="13">
        <v>1.7749999999999999</v>
      </c>
      <c r="I296" s="13">
        <v>0.56899999999999995</v>
      </c>
      <c r="J296" s="13">
        <v>6.2789999999999999</v>
      </c>
      <c r="K296" s="13" t="s">
        <v>110</v>
      </c>
      <c r="L296" s="13">
        <v>1.8199999999999998</v>
      </c>
      <c r="M296" s="13">
        <v>0.88</v>
      </c>
      <c r="N296" s="13">
        <v>12</v>
      </c>
      <c r="O296" s="13">
        <v>4.8</v>
      </c>
      <c r="P296" s="13">
        <v>4</v>
      </c>
      <c r="Q296" s="13" t="s">
        <v>110</v>
      </c>
      <c r="R296" s="13">
        <v>0.83</v>
      </c>
      <c r="S296" s="13">
        <v>26.832999999999998</v>
      </c>
      <c r="T296" s="13">
        <v>1.1599999999999999</v>
      </c>
      <c r="U296" s="13">
        <v>3.153</v>
      </c>
      <c r="V296" s="13" t="s">
        <v>110</v>
      </c>
      <c r="W296" s="13">
        <v>20.65</v>
      </c>
      <c r="X296" s="13">
        <v>0.84499999999999997</v>
      </c>
      <c r="Y296" s="13">
        <v>2.65</v>
      </c>
      <c r="Z296" s="13">
        <v>0.72499999999999998</v>
      </c>
      <c r="AA296" s="13">
        <v>151.44999999999999</v>
      </c>
      <c r="AB296" s="13">
        <v>1.74</v>
      </c>
      <c r="AC296" s="13" t="s">
        <v>110</v>
      </c>
      <c r="AD296" s="13">
        <v>111.5</v>
      </c>
    </row>
    <row r="297" spans="1:30">
      <c r="A297" s="10">
        <v>41295</v>
      </c>
      <c r="B297" s="13">
        <v>3250.39</v>
      </c>
      <c r="C297" s="13">
        <v>0.97899999999999998</v>
      </c>
      <c r="D297" s="13">
        <v>2.5089999999999999</v>
      </c>
      <c r="E297" s="13">
        <v>73</v>
      </c>
      <c r="F297" s="13">
        <v>13.2</v>
      </c>
      <c r="G297" s="13" t="s">
        <v>110</v>
      </c>
      <c r="H297" s="13">
        <v>1.7749999999999999</v>
      </c>
      <c r="I297" s="13">
        <v>0.58299999999999996</v>
      </c>
      <c r="J297" s="13">
        <v>6.3739999999999997</v>
      </c>
      <c r="K297" s="13" t="s">
        <v>110</v>
      </c>
      <c r="L297" s="13">
        <v>1.8199999999999998</v>
      </c>
      <c r="M297" s="13">
        <v>0.90500000000000003</v>
      </c>
      <c r="N297" s="13">
        <v>12.2</v>
      </c>
      <c r="O297" s="13">
        <v>4.87</v>
      </c>
      <c r="P297" s="13">
        <v>4.0999999999999996</v>
      </c>
      <c r="Q297" s="13" t="s">
        <v>110</v>
      </c>
      <c r="R297" s="13">
        <v>0.83</v>
      </c>
      <c r="S297" s="13">
        <v>27.132999999999999</v>
      </c>
      <c r="T297" s="13">
        <v>1.19</v>
      </c>
      <c r="U297" s="13">
        <v>3.153</v>
      </c>
      <c r="V297" s="13" t="s">
        <v>110</v>
      </c>
      <c r="W297" s="13">
        <v>20.3</v>
      </c>
      <c r="X297" s="13">
        <v>0.84</v>
      </c>
      <c r="Y297" s="13">
        <v>2.8</v>
      </c>
      <c r="Z297" s="13">
        <v>0.73199999999999998</v>
      </c>
      <c r="AA297" s="13">
        <v>151.5</v>
      </c>
      <c r="AB297" s="13">
        <v>1.85</v>
      </c>
      <c r="AC297" s="13" t="s">
        <v>110</v>
      </c>
      <c r="AD297" s="13">
        <v>116.5</v>
      </c>
    </row>
    <row r="298" spans="1:30">
      <c r="A298" s="10">
        <v>41296</v>
      </c>
      <c r="B298" s="13">
        <v>3306.2</v>
      </c>
      <c r="C298" s="13">
        <v>0.96</v>
      </c>
      <c r="D298" s="13">
        <v>2.5979999999999999</v>
      </c>
      <c r="E298" s="13">
        <v>72.349999999999994</v>
      </c>
      <c r="F298" s="13">
        <v>13.6</v>
      </c>
      <c r="G298" s="13" t="s">
        <v>110</v>
      </c>
      <c r="H298" s="13">
        <v>1.788</v>
      </c>
      <c r="I298" s="13">
        <v>0.59</v>
      </c>
      <c r="J298" s="13">
        <v>6.7069999999999999</v>
      </c>
      <c r="K298" s="13" t="s">
        <v>110</v>
      </c>
      <c r="L298" s="13">
        <v>1.8199999999999998</v>
      </c>
      <c r="M298" s="13">
        <v>0.93500000000000005</v>
      </c>
      <c r="N298" s="13">
        <v>12.6</v>
      </c>
      <c r="O298" s="13">
        <v>4.99</v>
      </c>
      <c r="P298" s="13">
        <v>4.1500000000000004</v>
      </c>
      <c r="Q298" s="13" t="s">
        <v>110</v>
      </c>
      <c r="R298" s="13">
        <v>0.8</v>
      </c>
      <c r="S298" s="13">
        <v>28</v>
      </c>
      <c r="T298" s="13">
        <v>1.27</v>
      </c>
      <c r="U298" s="13">
        <v>3.468</v>
      </c>
      <c r="V298" s="13" t="s">
        <v>110</v>
      </c>
      <c r="W298" s="13">
        <v>21.25</v>
      </c>
      <c r="X298" s="13">
        <v>0.85499999999999998</v>
      </c>
      <c r="Y298" s="13">
        <v>2.89</v>
      </c>
      <c r="Z298" s="13">
        <v>0.755</v>
      </c>
      <c r="AA298" s="13">
        <v>154.44999999999999</v>
      </c>
      <c r="AB298" s="13">
        <v>1.9</v>
      </c>
      <c r="AC298" s="13" t="s">
        <v>110</v>
      </c>
      <c r="AD298" s="13">
        <v>113.45</v>
      </c>
    </row>
    <row r="299" spans="1:30">
      <c r="A299" s="10">
        <v>41297</v>
      </c>
      <c r="B299" s="13">
        <v>3300.86</v>
      </c>
      <c r="C299" s="13">
        <v>1.024</v>
      </c>
      <c r="D299" s="13">
        <v>2.536</v>
      </c>
      <c r="E299" s="13">
        <v>71.8</v>
      </c>
      <c r="F299" s="13">
        <v>13.4</v>
      </c>
      <c r="G299" s="13" t="s">
        <v>110</v>
      </c>
      <c r="H299" s="13">
        <v>1.75</v>
      </c>
      <c r="I299" s="13">
        <v>0.59199999999999997</v>
      </c>
      <c r="J299" s="13">
        <v>6.5640000000000001</v>
      </c>
      <c r="K299" s="13" t="s">
        <v>110</v>
      </c>
      <c r="L299" s="13">
        <v>1.8199999999999998</v>
      </c>
      <c r="M299" s="13">
        <v>0.93</v>
      </c>
      <c r="N299" s="13">
        <v>12.3</v>
      </c>
      <c r="O299" s="13">
        <v>4.95</v>
      </c>
      <c r="P299" s="13">
        <v>4.1500000000000004</v>
      </c>
      <c r="Q299" s="13" t="s">
        <v>110</v>
      </c>
      <c r="R299" s="13">
        <v>0.83</v>
      </c>
      <c r="S299" s="13">
        <v>27.567</v>
      </c>
      <c r="T299" s="13">
        <v>1.22</v>
      </c>
      <c r="U299" s="13">
        <v>3.468</v>
      </c>
      <c r="V299" s="13" t="s">
        <v>110</v>
      </c>
      <c r="W299" s="13">
        <v>21.6</v>
      </c>
      <c r="X299" s="13">
        <v>0.86</v>
      </c>
      <c r="Y299" s="13">
        <v>2.9</v>
      </c>
      <c r="Z299" s="13">
        <v>0.754</v>
      </c>
      <c r="AA299" s="13">
        <v>158</v>
      </c>
      <c r="AB299" s="13">
        <v>1.87</v>
      </c>
      <c r="AC299" s="13" t="s">
        <v>110</v>
      </c>
      <c r="AD299" s="13">
        <v>114.5</v>
      </c>
    </row>
    <row r="300" spans="1:30">
      <c r="A300" s="10">
        <v>41298</v>
      </c>
      <c r="B300" s="13">
        <v>3316.25</v>
      </c>
      <c r="C300" s="13">
        <v>1.008</v>
      </c>
      <c r="D300" s="13">
        <v>2.5540000000000003</v>
      </c>
      <c r="E300" s="13">
        <v>73.8</v>
      </c>
      <c r="F300" s="13">
        <v>13.45</v>
      </c>
      <c r="G300" s="13" t="s">
        <v>110</v>
      </c>
      <c r="H300" s="13">
        <v>1.75</v>
      </c>
      <c r="I300" s="13">
        <v>0.59199999999999997</v>
      </c>
      <c r="J300" s="13">
        <v>6.5640000000000001</v>
      </c>
      <c r="K300" s="13" t="s">
        <v>110</v>
      </c>
      <c r="L300" s="13">
        <v>1.8199999999999998</v>
      </c>
      <c r="M300" s="13">
        <v>0.96299999999999997</v>
      </c>
      <c r="N300" s="13">
        <v>12.3</v>
      </c>
      <c r="O300" s="13">
        <v>4.9000000000000004</v>
      </c>
      <c r="P300" s="13">
        <v>4.1500000000000004</v>
      </c>
      <c r="Q300" s="13" t="s">
        <v>110</v>
      </c>
      <c r="R300" s="13">
        <v>0.82</v>
      </c>
      <c r="S300" s="13">
        <v>28.3</v>
      </c>
      <c r="T300" s="13">
        <v>1.25</v>
      </c>
      <c r="U300" s="13">
        <v>3.645</v>
      </c>
      <c r="V300" s="13" t="s">
        <v>110</v>
      </c>
      <c r="W300" s="13">
        <v>21.7</v>
      </c>
      <c r="X300" s="13">
        <v>0.84099999999999997</v>
      </c>
      <c r="Y300" s="13">
        <v>2.9</v>
      </c>
      <c r="Z300" s="13">
        <v>0.755</v>
      </c>
      <c r="AA300" s="13">
        <v>158.25</v>
      </c>
      <c r="AB300" s="13">
        <v>1.88</v>
      </c>
      <c r="AC300" s="13" t="s">
        <v>110</v>
      </c>
      <c r="AD300" s="13">
        <v>115</v>
      </c>
    </row>
    <row r="301" spans="1:30">
      <c r="A301" s="10">
        <v>41299</v>
      </c>
      <c r="B301" s="13">
        <v>3339.77</v>
      </c>
      <c r="C301" s="13">
        <v>1.008</v>
      </c>
      <c r="D301" s="13">
        <v>2.5179999999999998</v>
      </c>
      <c r="E301" s="13">
        <v>74.599999999999994</v>
      </c>
      <c r="F301" s="13">
        <v>13</v>
      </c>
      <c r="G301" s="13" t="s">
        <v>110</v>
      </c>
      <c r="H301" s="13">
        <v>1.75</v>
      </c>
      <c r="I301" s="13">
        <v>0.57799999999999996</v>
      </c>
      <c r="J301" s="13">
        <v>6.4690000000000003</v>
      </c>
      <c r="K301" s="13" t="s">
        <v>110</v>
      </c>
      <c r="L301" s="13">
        <v>1.8</v>
      </c>
      <c r="M301" s="13">
        <v>1.02</v>
      </c>
      <c r="N301" s="13">
        <v>12.2</v>
      </c>
      <c r="O301" s="13">
        <v>4.92</v>
      </c>
      <c r="P301" s="13">
        <v>4.18</v>
      </c>
      <c r="Q301" s="13" t="s">
        <v>110</v>
      </c>
      <c r="R301" s="13">
        <v>0.85</v>
      </c>
      <c r="S301" s="13">
        <v>28.9</v>
      </c>
      <c r="T301" s="13">
        <v>1.27</v>
      </c>
      <c r="U301" s="13">
        <v>3.645</v>
      </c>
      <c r="V301" s="13" t="s">
        <v>110</v>
      </c>
      <c r="W301" s="13">
        <v>22.2</v>
      </c>
      <c r="X301" s="13">
        <v>0.88500000000000001</v>
      </c>
      <c r="Y301" s="13">
        <v>2.91</v>
      </c>
      <c r="Z301" s="13">
        <v>0.78400000000000003</v>
      </c>
      <c r="AA301" s="13">
        <v>159.80000000000001</v>
      </c>
      <c r="AB301" s="13">
        <v>1.87</v>
      </c>
      <c r="AC301" s="13" t="s">
        <v>110</v>
      </c>
      <c r="AD301" s="13">
        <v>117.5</v>
      </c>
    </row>
    <row r="302" spans="1:30">
      <c r="A302" s="10">
        <v>41302</v>
      </c>
      <c r="B302" s="13">
        <v>3342.1</v>
      </c>
      <c r="C302" s="13">
        <v>0.98199999999999998</v>
      </c>
      <c r="D302" s="13">
        <v>2.536</v>
      </c>
      <c r="E302" s="13">
        <v>74.599999999999994</v>
      </c>
      <c r="F302" s="13">
        <v>12.6</v>
      </c>
      <c r="G302" s="13" t="s">
        <v>110</v>
      </c>
      <c r="H302" s="13">
        <v>1.75</v>
      </c>
      <c r="I302" s="13">
        <v>0.58599999999999997</v>
      </c>
      <c r="J302" s="13">
        <v>6.3739999999999997</v>
      </c>
      <c r="K302" s="13" t="s">
        <v>110</v>
      </c>
      <c r="L302" s="13">
        <v>1.8</v>
      </c>
      <c r="M302" s="13">
        <v>1.05</v>
      </c>
      <c r="N302" s="13">
        <v>11.9</v>
      </c>
      <c r="O302" s="13">
        <v>4.84</v>
      </c>
      <c r="P302" s="13">
        <v>4.17</v>
      </c>
      <c r="Q302" s="13" t="s">
        <v>110</v>
      </c>
      <c r="R302" s="13">
        <v>0.84</v>
      </c>
      <c r="S302" s="13">
        <v>29</v>
      </c>
      <c r="T302" s="13">
        <v>1.29</v>
      </c>
      <c r="U302" s="13">
        <v>3.645</v>
      </c>
      <c r="V302" s="13" t="s">
        <v>110</v>
      </c>
      <c r="W302" s="13">
        <v>22.65</v>
      </c>
      <c r="X302" s="13">
        <v>0.91</v>
      </c>
      <c r="Y302" s="13">
        <v>2.94</v>
      </c>
      <c r="Z302" s="13">
        <v>0.81699999999999995</v>
      </c>
      <c r="AA302" s="13">
        <v>160.5</v>
      </c>
      <c r="AB302" s="13">
        <v>1.8199999999999998</v>
      </c>
      <c r="AC302" s="13" t="s">
        <v>110</v>
      </c>
      <c r="AD302" s="13">
        <v>119.45</v>
      </c>
    </row>
    <row r="303" spans="1:30">
      <c r="A303" s="10">
        <v>41303</v>
      </c>
      <c r="B303" s="13">
        <v>3470.15</v>
      </c>
      <c r="C303" s="13">
        <v>1.0109999999999999</v>
      </c>
      <c r="D303" s="13">
        <v>2.6429999999999998</v>
      </c>
      <c r="E303" s="13">
        <v>74.5</v>
      </c>
      <c r="F303" s="13">
        <v>13.3</v>
      </c>
      <c r="G303" s="13" t="s">
        <v>110</v>
      </c>
      <c r="H303" s="13">
        <v>1.794</v>
      </c>
      <c r="I303" s="13">
        <v>0.61</v>
      </c>
      <c r="J303" s="13">
        <v>6.3739999999999997</v>
      </c>
      <c r="K303" s="13" t="s">
        <v>110</v>
      </c>
      <c r="L303" s="13">
        <v>1.8</v>
      </c>
      <c r="M303" s="13">
        <v>1.1400000000000001</v>
      </c>
      <c r="N303" s="13">
        <v>12.25</v>
      </c>
      <c r="O303" s="13">
        <v>4.9399999999999995</v>
      </c>
      <c r="P303" s="13">
        <v>4.1500000000000004</v>
      </c>
      <c r="Q303" s="13" t="s">
        <v>110</v>
      </c>
      <c r="R303" s="13">
        <v>0.87</v>
      </c>
      <c r="S303" s="13">
        <v>29.332999999999998</v>
      </c>
      <c r="T303" s="13">
        <v>1.35</v>
      </c>
      <c r="U303" s="13">
        <v>3.448</v>
      </c>
      <c r="V303" s="13" t="s">
        <v>110</v>
      </c>
      <c r="W303" s="13">
        <v>23</v>
      </c>
      <c r="X303" s="13">
        <v>0.93500000000000005</v>
      </c>
      <c r="Y303" s="13">
        <v>3.07</v>
      </c>
      <c r="Z303" s="13">
        <v>0.88</v>
      </c>
      <c r="AA303" s="13">
        <v>162.5</v>
      </c>
      <c r="AB303" s="13">
        <v>1.95</v>
      </c>
      <c r="AC303" s="13" t="s">
        <v>110</v>
      </c>
      <c r="AD303" s="13">
        <v>130.6</v>
      </c>
    </row>
    <row r="304" spans="1:30">
      <c r="A304" s="10">
        <v>41304</v>
      </c>
      <c r="B304" s="13">
        <v>3462.42</v>
      </c>
      <c r="C304" s="13">
        <v>1.008</v>
      </c>
      <c r="D304" s="13">
        <v>2.625</v>
      </c>
      <c r="E304" s="13">
        <v>72.3</v>
      </c>
      <c r="F304" s="13">
        <v>13.15</v>
      </c>
      <c r="G304" s="13" t="s">
        <v>110</v>
      </c>
      <c r="H304" s="13">
        <v>1.8129999999999999</v>
      </c>
      <c r="I304" s="13">
        <v>0.60799999999999998</v>
      </c>
      <c r="J304" s="13">
        <v>6.8970000000000002</v>
      </c>
      <c r="K304" s="13" t="s">
        <v>110</v>
      </c>
      <c r="L304" s="13">
        <v>1.8</v>
      </c>
      <c r="M304" s="13">
        <v>1.1400000000000001</v>
      </c>
      <c r="N304" s="13">
        <v>12</v>
      </c>
      <c r="O304" s="13">
        <v>4.9000000000000004</v>
      </c>
      <c r="P304" s="13">
        <v>4.2</v>
      </c>
      <c r="Q304" s="13" t="s">
        <v>110</v>
      </c>
      <c r="R304" s="13">
        <v>0.87</v>
      </c>
      <c r="S304" s="13">
        <v>28.832999999999998</v>
      </c>
      <c r="T304" s="13">
        <v>1.31</v>
      </c>
      <c r="U304" s="13">
        <v>3.448</v>
      </c>
      <c r="V304" s="13" t="s">
        <v>110</v>
      </c>
      <c r="W304" s="13">
        <v>23.35</v>
      </c>
      <c r="X304" s="13">
        <v>0.91</v>
      </c>
      <c r="Y304" s="13">
        <v>3.1</v>
      </c>
      <c r="Z304" s="13">
        <v>0.89</v>
      </c>
      <c r="AA304" s="13">
        <v>162.25</v>
      </c>
      <c r="AB304" s="13">
        <v>1.95</v>
      </c>
      <c r="AC304" s="13" t="s">
        <v>110</v>
      </c>
      <c r="AD304" s="13">
        <v>133.4</v>
      </c>
    </row>
    <row r="305" spans="1:30">
      <c r="A305" s="10">
        <v>41305</v>
      </c>
      <c r="B305" s="13">
        <v>3462.42</v>
      </c>
      <c r="C305" s="13">
        <v>1.008</v>
      </c>
      <c r="D305" s="13">
        <v>2.625</v>
      </c>
      <c r="E305" s="13">
        <v>72.3</v>
      </c>
      <c r="F305" s="13">
        <v>13.15</v>
      </c>
      <c r="G305" s="13" t="s">
        <v>110</v>
      </c>
      <c r="H305" s="13">
        <v>1.8129999999999999</v>
      </c>
      <c r="I305" s="13">
        <v>0.60799999999999998</v>
      </c>
      <c r="J305" s="13">
        <v>6.8970000000000002</v>
      </c>
      <c r="K305" s="13" t="s">
        <v>110</v>
      </c>
      <c r="L305" s="13">
        <v>1.8</v>
      </c>
      <c r="M305" s="13">
        <v>1.1400000000000001</v>
      </c>
      <c r="N305" s="13">
        <v>12</v>
      </c>
      <c r="O305" s="13">
        <v>4.9000000000000004</v>
      </c>
      <c r="P305" s="13">
        <v>4.2</v>
      </c>
      <c r="Q305" s="13" t="s">
        <v>110</v>
      </c>
      <c r="R305" s="13">
        <v>0.87</v>
      </c>
      <c r="S305" s="13">
        <v>28.832999999999998</v>
      </c>
      <c r="T305" s="13">
        <v>1.31</v>
      </c>
      <c r="U305" s="13">
        <v>3.448</v>
      </c>
      <c r="V305" s="13" t="s">
        <v>110</v>
      </c>
      <c r="W305" s="13">
        <v>23.35</v>
      </c>
      <c r="X305" s="13">
        <v>0.91</v>
      </c>
      <c r="Y305" s="13">
        <v>3.1</v>
      </c>
      <c r="Z305" s="13">
        <v>0.89</v>
      </c>
      <c r="AA305" s="13">
        <v>162.25</v>
      </c>
      <c r="AB305" s="13">
        <v>1.95</v>
      </c>
      <c r="AC305" s="13" t="s">
        <v>110</v>
      </c>
      <c r="AD305" s="13">
        <v>133.4</v>
      </c>
    </row>
    <row r="306" spans="1:30">
      <c r="A306" s="10">
        <v>41306</v>
      </c>
      <c r="B306" s="13">
        <v>3531.46</v>
      </c>
      <c r="C306" s="13">
        <v>1.008</v>
      </c>
      <c r="D306" s="13">
        <v>2.6339999999999999</v>
      </c>
      <c r="E306" s="13">
        <v>73.25</v>
      </c>
      <c r="F306" s="13">
        <v>13.8</v>
      </c>
      <c r="G306" s="13" t="s">
        <v>110</v>
      </c>
      <c r="H306" s="13">
        <v>1.8129999999999999</v>
      </c>
      <c r="I306" s="13">
        <v>0.60899999999999999</v>
      </c>
      <c r="J306" s="13">
        <v>7.23</v>
      </c>
      <c r="K306" s="13" t="s">
        <v>110</v>
      </c>
      <c r="L306" s="13">
        <v>1.8</v>
      </c>
      <c r="M306" s="13">
        <v>1.1299999999999999</v>
      </c>
      <c r="N306" s="13">
        <v>12.55</v>
      </c>
      <c r="O306" s="13">
        <v>5</v>
      </c>
      <c r="P306" s="13">
        <v>4.25</v>
      </c>
      <c r="Q306" s="13" t="s">
        <v>110</v>
      </c>
      <c r="R306" s="13">
        <v>0.89</v>
      </c>
      <c r="S306" s="13">
        <v>30.382999999999999</v>
      </c>
      <c r="T306" s="13">
        <v>1.34</v>
      </c>
      <c r="U306" s="13">
        <v>3.448</v>
      </c>
      <c r="V306" s="13" t="s">
        <v>110</v>
      </c>
      <c r="W306" s="13">
        <v>24.4</v>
      </c>
      <c r="X306" s="13">
        <v>0.91500000000000004</v>
      </c>
      <c r="Y306" s="13">
        <v>3.11</v>
      </c>
      <c r="Z306" s="13">
        <v>0.90500000000000003</v>
      </c>
      <c r="AA306" s="13">
        <v>167.4</v>
      </c>
      <c r="AB306" s="13">
        <v>1.95</v>
      </c>
      <c r="AC306" s="13" t="s">
        <v>110</v>
      </c>
      <c r="AD306" s="13">
        <v>133.5</v>
      </c>
    </row>
    <row r="307" spans="1:30">
      <c r="A307" s="10">
        <v>41309</v>
      </c>
      <c r="B307" s="13">
        <v>3428.69</v>
      </c>
      <c r="C307" s="13">
        <v>0.97599999999999998</v>
      </c>
      <c r="D307" s="13">
        <v>2.5179999999999998</v>
      </c>
      <c r="E307" s="13">
        <v>71.2</v>
      </c>
      <c r="F307" s="13">
        <v>13.2</v>
      </c>
      <c r="G307" s="13" t="s">
        <v>110</v>
      </c>
      <c r="H307" s="13">
        <v>1.8</v>
      </c>
      <c r="I307" s="13">
        <v>0.60699999999999998</v>
      </c>
      <c r="J307" s="13">
        <v>7.04</v>
      </c>
      <c r="K307" s="13" t="s">
        <v>110</v>
      </c>
      <c r="L307" s="13">
        <v>1.8</v>
      </c>
      <c r="M307" s="13">
        <v>1.07</v>
      </c>
      <c r="N307" s="13">
        <v>12.15</v>
      </c>
      <c r="O307" s="13">
        <v>4.8100000000000005</v>
      </c>
      <c r="P307" s="13">
        <v>4.2</v>
      </c>
      <c r="Q307" s="13" t="s">
        <v>110</v>
      </c>
      <c r="R307" s="13">
        <v>0.88</v>
      </c>
      <c r="S307" s="13">
        <v>29.332999999999998</v>
      </c>
      <c r="T307" s="13">
        <v>1.27</v>
      </c>
      <c r="U307" s="13">
        <v>3.3</v>
      </c>
      <c r="V307" s="13" t="s">
        <v>110</v>
      </c>
      <c r="W307" s="13">
        <v>24.55</v>
      </c>
      <c r="X307" s="13">
        <v>0.88500000000000001</v>
      </c>
      <c r="Y307" s="13">
        <v>3.1</v>
      </c>
      <c r="Z307" s="13">
        <v>0.86899999999999999</v>
      </c>
      <c r="AA307" s="13">
        <v>160.75</v>
      </c>
      <c r="AB307" s="13">
        <v>1.9</v>
      </c>
      <c r="AC307" s="13" t="s">
        <v>110</v>
      </c>
      <c r="AD307" s="13">
        <v>131</v>
      </c>
    </row>
    <row r="308" spans="1:30">
      <c r="A308" s="10">
        <v>41310</v>
      </c>
      <c r="B308" s="13">
        <v>3357.9</v>
      </c>
      <c r="C308" s="13">
        <v>0.92500000000000004</v>
      </c>
      <c r="D308" s="13">
        <v>2.4380000000000002</v>
      </c>
      <c r="E308" s="13">
        <v>65.2</v>
      </c>
      <c r="F308" s="13">
        <v>13.05</v>
      </c>
      <c r="G308" s="13" t="s">
        <v>110</v>
      </c>
      <c r="H308" s="13">
        <v>1.7</v>
      </c>
      <c r="I308" s="13">
        <v>0.59599999999999997</v>
      </c>
      <c r="J308" s="13">
        <v>7.1829999999999998</v>
      </c>
      <c r="K308" s="13" t="s">
        <v>110</v>
      </c>
      <c r="L308" s="13">
        <v>1.85</v>
      </c>
      <c r="M308" s="13">
        <v>1.04</v>
      </c>
      <c r="N308" s="13">
        <v>12</v>
      </c>
      <c r="O308" s="13">
        <v>4.78</v>
      </c>
      <c r="P308" s="13">
        <v>4.2</v>
      </c>
      <c r="Q308" s="13" t="s">
        <v>110</v>
      </c>
      <c r="R308" s="13">
        <v>0.86</v>
      </c>
      <c r="S308" s="13">
        <v>28.332999999999998</v>
      </c>
      <c r="T308" s="13">
        <v>1.24</v>
      </c>
      <c r="U308" s="13">
        <v>3.3</v>
      </c>
      <c r="V308" s="13" t="s">
        <v>110</v>
      </c>
      <c r="W308" s="13">
        <v>23.9</v>
      </c>
      <c r="X308" s="13">
        <v>0.85499999999999998</v>
      </c>
      <c r="Y308" s="13">
        <v>3.05</v>
      </c>
      <c r="Z308" s="13">
        <v>0.80100000000000005</v>
      </c>
      <c r="AA308" s="13">
        <v>160.1</v>
      </c>
      <c r="AB308" s="13">
        <v>1.85</v>
      </c>
      <c r="AC308" s="13" t="s">
        <v>110</v>
      </c>
      <c r="AD308" s="13">
        <v>129.69999999999999</v>
      </c>
    </row>
    <row r="309" spans="1:30">
      <c r="A309" s="10">
        <v>41311</v>
      </c>
      <c r="B309" s="13">
        <v>3290.01</v>
      </c>
      <c r="C309" s="13">
        <v>0.874</v>
      </c>
      <c r="D309" s="13">
        <v>2.375</v>
      </c>
      <c r="E309" s="13">
        <v>64</v>
      </c>
      <c r="F309" s="13">
        <v>12.7</v>
      </c>
      <c r="G309" s="13" t="s">
        <v>110</v>
      </c>
      <c r="H309" s="13">
        <v>1.625</v>
      </c>
      <c r="I309" s="13">
        <v>0.57499999999999996</v>
      </c>
      <c r="J309" s="13">
        <v>6.9450000000000003</v>
      </c>
      <c r="K309" s="13" t="s">
        <v>110</v>
      </c>
      <c r="L309" s="13">
        <v>1.85</v>
      </c>
      <c r="M309" s="13">
        <v>0.97499999999999998</v>
      </c>
      <c r="N309" s="13">
        <v>11.65</v>
      </c>
      <c r="O309" s="13">
        <v>4.66</v>
      </c>
      <c r="P309" s="13">
        <v>4</v>
      </c>
      <c r="Q309" s="13" t="s">
        <v>110</v>
      </c>
      <c r="R309" s="13">
        <v>0.86</v>
      </c>
      <c r="S309" s="13">
        <v>27.533000000000001</v>
      </c>
      <c r="T309" s="13">
        <v>1.1499999999999999</v>
      </c>
      <c r="U309" s="13">
        <v>3.3</v>
      </c>
      <c r="V309" s="13" t="s">
        <v>110</v>
      </c>
      <c r="W309" s="13">
        <v>23.6</v>
      </c>
      <c r="X309" s="13">
        <v>0.81</v>
      </c>
      <c r="Y309" s="13">
        <v>2.93</v>
      </c>
      <c r="Z309" s="13">
        <v>0.75800000000000001</v>
      </c>
      <c r="AA309" s="13">
        <v>155.69999999999999</v>
      </c>
      <c r="AB309" s="13">
        <v>1.78</v>
      </c>
      <c r="AC309" s="13" t="s">
        <v>110</v>
      </c>
      <c r="AD309" s="13">
        <v>129.9</v>
      </c>
    </row>
    <row r="310" spans="1:30">
      <c r="A310" s="10">
        <v>41312</v>
      </c>
      <c r="B310" s="13">
        <v>3302.97</v>
      </c>
      <c r="C310" s="13">
        <v>0.874</v>
      </c>
      <c r="D310" s="13">
        <v>2.411</v>
      </c>
      <c r="E310" s="13">
        <v>64</v>
      </c>
      <c r="F310" s="13">
        <v>12.7</v>
      </c>
      <c r="G310" s="13" t="s">
        <v>110</v>
      </c>
      <c r="H310" s="13">
        <v>1.625</v>
      </c>
      <c r="I310" s="13">
        <v>0.56499999999999995</v>
      </c>
      <c r="J310" s="13">
        <v>6.8209999999999997</v>
      </c>
      <c r="K310" s="13" t="s">
        <v>110</v>
      </c>
      <c r="L310" s="13">
        <v>1.85</v>
      </c>
      <c r="M310" s="13">
        <v>1.04</v>
      </c>
      <c r="N310" s="13">
        <v>11.9</v>
      </c>
      <c r="O310" s="13">
        <v>4.6500000000000004</v>
      </c>
      <c r="P310" s="13">
        <v>4.0999999999999996</v>
      </c>
      <c r="Q310" s="13" t="s">
        <v>110</v>
      </c>
      <c r="R310" s="13">
        <v>0.85</v>
      </c>
      <c r="S310" s="13">
        <v>28</v>
      </c>
      <c r="T310" s="13">
        <v>1.17</v>
      </c>
      <c r="U310" s="13">
        <v>3.3</v>
      </c>
      <c r="V310" s="13" t="s">
        <v>110</v>
      </c>
      <c r="W310" s="13">
        <v>23.9</v>
      </c>
      <c r="X310" s="13">
        <v>0.84799999999999998</v>
      </c>
      <c r="Y310" s="13">
        <v>3</v>
      </c>
      <c r="Z310" s="13">
        <v>0.78700000000000003</v>
      </c>
      <c r="AA310" s="13">
        <v>154.30000000000001</v>
      </c>
      <c r="AB310" s="13">
        <v>1.78</v>
      </c>
      <c r="AC310" s="13" t="s">
        <v>110</v>
      </c>
      <c r="AD310" s="13">
        <v>130</v>
      </c>
    </row>
    <row r="311" spans="1:30">
      <c r="A311" s="10">
        <v>41313</v>
      </c>
      <c r="B311" s="13">
        <v>3279.96</v>
      </c>
      <c r="C311" s="13">
        <v>0.90200000000000002</v>
      </c>
      <c r="D311" s="13">
        <v>2.411</v>
      </c>
      <c r="E311" s="13">
        <v>62.8</v>
      </c>
      <c r="F311" s="13">
        <v>12.75</v>
      </c>
      <c r="G311" s="13" t="s">
        <v>110</v>
      </c>
      <c r="H311" s="13">
        <v>1.6879999999999999</v>
      </c>
      <c r="I311" s="13">
        <v>0.56899999999999995</v>
      </c>
      <c r="J311" s="13">
        <v>6.6589999999999998</v>
      </c>
      <c r="K311" s="13" t="s">
        <v>110</v>
      </c>
      <c r="L311" s="13">
        <v>1.85</v>
      </c>
      <c r="M311" s="13">
        <v>1.01</v>
      </c>
      <c r="N311" s="13">
        <v>11.65</v>
      </c>
      <c r="O311" s="13">
        <v>4.63</v>
      </c>
      <c r="P311" s="13">
        <v>4.0999999999999996</v>
      </c>
      <c r="Q311" s="13" t="s">
        <v>110</v>
      </c>
      <c r="R311" s="13">
        <v>0.85</v>
      </c>
      <c r="S311" s="13">
        <v>28.3</v>
      </c>
      <c r="T311" s="13">
        <v>1.19</v>
      </c>
      <c r="U311" s="13">
        <v>3.3</v>
      </c>
      <c r="V311" s="13" t="s">
        <v>110</v>
      </c>
      <c r="W311" s="13">
        <v>23.05</v>
      </c>
      <c r="X311" s="13">
        <v>0.84799999999999998</v>
      </c>
      <c r="Y311" s="13">
        <v>2.99</v>
      </c>
      <c r="Z311" s="13">
        <v>0.78</v>
      </c>
      <c r="AA311" s="13">
        <v>154</v>
      </c>
      <c r="AB311" s="13">
        <v>1.75</v>
      </c>
      <c r="AC311" s="13" t="s">
        <v>110</v>
      </c>
      <c r="AD311" s="13">
        <v>129.5</v>
      </c>
    </row>
    <row r="312" spans="1:30">
      <c r="A312" s="10">
        <v>41316</v>
      </c>
      <c r="B312" s="13">
        <v>3279.96</v>
      </c>
      <c r="C312" s="13">
        <v>0.90200000000000002</v>
      </c>
      <c r="D312" s="13">
        <v>2.411</v>
      </c>
      <c r="E312" s="13">
        <v>62.8</v>
      </c>
      <c r="F312" s="13">
        <v>12.75</v>
      </c>
      <c r="G312" s="13" t="s">
        <v>110</v>
      </c>
      <c r="H312" s="13">
        <v>1.6879999999999999</v>
      </c>
      <c r="I312" s="13">
        <v>0.56899999999999995</v>
      </c>
      <c r="J312" s="13">
        <v>6.6589999999999998</v>
      </c>
      <c r="K312" s="13" t="s">
        <v>110</v>
      </c>
      <c r="L312" s="13">
        <v>1.85</v>
      </c>
      <c r="M312" s="13">
        <v>1.01</v>
      </c>
      <c r="N312" s="13">
        <v>11.65</v>
      </c>
      <c r="O312" s="13">
        <v>4.63</v>
      </c>
      <c r="P312" s="13">
        <v>4.0999999999999996</v>
      </c>
      <c r="Q312" s="13" t="s">
        <v>110</v>
      </c>
      <c r="R312" s="13">
        <v>0.85</v>
      </c>
      <c r="S312" s="13">
        <v>28.3</v>
      </c>
      <c r="T312" s="13">
        <v>1.19</v>
      </c>
      <c r="U312" s="13">
        <v>3.3</v>
      </c>
      <c r="V312" s="13" t="s">
        <v>110</v>
      </c>
      <c r="W312" s="13">
        <v>23.05</v>
      </c>
      <c r="X312" s="13">
        <v>0.84799999999999998</v>
      </c>
      <c r="Y312" s="13">
        <v>2.99</v>
      </c>
      <c r="Z312" s="13">
        <v>0.78</v>
      </c>
      <c r="AA312" s="13">
        <v>154</v>
      </c>
      <c r="AB312" s="13">
        <v>1.75</v>
      </c>
      <c r="AC312" s="13" t="s">
        <v>110</v>
      </c>
      <c r="AD312" s="13">
        <v>129.5</v>
      </c>
    </row>
    <row r="313" spans="1:30">
      <c r="A313" s="10">
        <v>41317</v>
      </c>
      <c r="B313" s="13">
        <v>3279.96</v>
      </c>
      <c r="C313" s="13">
        <v>0.90200000000000002</v>
      </c>
      <c r="D313" s="13">
        <v>2.411</v>
      </c>
      <c r="E313" s="13">
        <v>62.8</v>
      </c>
      <c r="F313" s="13">
        <v>12.75</v>
      </c>
      <c r="G313" s="13" t="s">
        <v>110</v>
      </c>
      <c r="H313" s="13">
        <v>1.6879999999999999</v>
      </c>
      <c r="I313" s="13">
        <v>0.56899999999999995</v>
      </c>
      <c r="J313" s="13">
        <v>6.6589999999999998</v>
      </c>
      <c r="K313" s="13" t="s">
        <v>110</v>
      </c>
      <c r="L313" s="13">
        <v>1.85</v>
      </c>
      <c r="M313" s="13">
        <v>1.01</v>
      </c>
      <c r="N313" s="13">
        <v>11.65</v>
      </c>
      <c r="O313" s="13">
        <v>4.63</v>
      </c>
      <c r="P313" s="13">
        <v>4.0999999999999996</v>
      </c>
      <c r="Q313" s="13" t="s">
        <v>110</v>
      </c>
      <c r="R313" s="13">
        <v>0.85</v>
      </c>
      <c r="S313" s="13">
        <v>28.3</v>
      </c>
      <c r="T313" s="13">
        <v>1.19</v>
      </c>
      <c r="U313" s="13">
        <v>3.3</v>
      </c>
      <c r="V313" s="13" t="s">
        <v>110</v>
      </c>
      <c r="W313" s="13">
        <v>23.05</v>
      </c>
      <c r="X313" s="13">
        <v>0.84799999999999998</v>
      </c>
      <c r="Y313" s="13">
        <v>2.99</v>
      </c>
      <c r="Z313" s="13">
        <v>0.78</v>
      </c>
      <c r="AA313" s="13">
        <v>154</v>
      </c>
      <c r="AB313" s="13">
        <v>1.75</v>
      </c>
      <c r="AC313" s="13" t="s">
        <v>110</v>
      </c>
      <c r="AD313" s="13">
        <v>129.5</v>
      </c>
    </row>
    <row r="314" spans="1:30">
      <c r="A314" s="10">
        <v>41318</v>
      </c>
      <c r="B314" s="13">
        <v>3307.8</v>
      </c>
      <c r="C314" s="13">
        <v>0.91800000000000004</v>
      </c>
      <c r="D314" s="13">
        <v>2.5449999999999999</v>
      </c>
      <c r="E314" s="13">
        <v>62.85</v>
      </c>
      <c r="F314" s="13">
        <v>12.8</v>
      </c>
      <c r="G314" s="13" t="s">
        <v>110</v>
      </c>
      <c r="H314" s="13">
        <v>1.663</v>
      </c>
      <c r="I314" s="13">
        <v>0.56499999999999995</v>
      </c>
      <c r="J314" s="13">
        <v>6.5170000000000003</v>
      </c>
      <c r="K314" s="13" t="s">
        <v>110</v>
      </c>
      <c r="L314" s="13">
        <v>1.85</v>
      </c>
      <c r="M314" s="13">
        <v>0.995</v>
      </c>
      <c r="N314" s="13">
        <v>12.1</v>
      </c>
      <c r="O314" s="13">
        <v>4.72</v>
      </c>
      <c r="P314" s="13">
        <v>4.16</v>
      </c>
      <c r="Q314" s="13" t="s">
        <v>110</v>
      </c>
      <c r="R314" s="13">
        <v>0.85</v>
      </c>
      <c r="S314" s="13">
        <v>29</v>
      </c>
      <c r="T314" s="13">
        <v>1.18</v>
      </c>
      <c r="U314" s="13">
        <v>3.3</v>
      </c>
      <c r="V314" s="13" t="s">
        <v>110</v>
      </c>
      <c r="W314" s="13">
        <v>22.9</v>
      </c>
      <c r="X314" s="13">
        <v>0.85</v>
      </c>
      <c r="Y314" s="13">
        <v>2.88</v>
      </c>
      <c r="Z314" s="13">
        <v>0.754</v>
      </c>
      <c r="AA314" s="13">
        <v>157.19999999999999</v>
      </c>
      <c r="AB314" s="13">
        <v>1.81</v>
      </c>
      <c r="AC314" s="13" t="s">
        <v>110</v>
      </c>
      <c r="AD314" s="13">
        <v>128.5</v>
      </c>
    </row>
    <row r="315" spans="1:30">
      <c r="A315" s="10">
        <v>41319</v>
      </c>
      <c r="B315" s="13">
        <v>3303.79</v>
      </c>
      <c r="C315" s="13">
        <v>0.92200000000000004</v>
      </c>
      <c r="D315" s="13">
        <v>2.5270000000000001</v>
      </c>
      <c r="E315" s="13">
        <v>62.5</v>
      </c>
      <c r="F315" s="13">
        <v>12.95</v>
      </c>
      <c r="G315" s="13" t="s">
        <v>110</v>
      </c>
      <c r="H315" s="13">
        <v>1.65</v>
      </c>
      <c r="I315" s="13">
        <v>0.57399999999999995</v>
      </c>
      <c r="J315" s="13">
        <v>6.5170000000000003</v>
      </c>
      <c r="K315" s="13" t="s">
        <v>110</v>
      </c>
      <c r="L315" s="13">
        <v>1.85</v>
      </c>
      <c r="M315" s="13">
        <v>1.04</v>
      </c>
      <c r="N315" s="13">
        <v>12.15</v>
      </c>
      <c r="O315" s="13">
        <v>4.67</v>
      </c>
      <c r="P315" s="13">
        <v>4.2</v>
      </c>
      <c r="Q315" s="13" t="s">
        <v>110</v>
      </c>
      <c r="R315" s="13">
        <v>0.85</v>
      </c>
      <c r="S315" s="13">
        <v>30.832999999999998</v>
      </c>
      <c r="T315" s="13">
        <v>1.21</v>
      </c>
      <c r="U315" s="13">
        <v>3.3</v>
      </c>
      <c r="V315" s="13" t="s">
        <v>110</v>
      </c>
      <c r="W315" s="13">
        <v>22.45</v>
      </c>
      <c r="X315" s="13">
        <v>0.86799999999999999</v>
      </c>
      <c r="Y315" s="13">
        <v>2.83</v>
      </c>
      <c r="Z315" s="13">
        <v>0.77</v>
      </c>
      <c r="AA315" s="13">
        <v>155</v>
      </c>
      <c r="AB315" s="13">
        <v>1.8599999999999999</v>
      </c>
      <c r="AC315" s="13" t="s">
        <v>110</v>
      </c>
      <c r="AD315" s="13">
        <v>128.5</v>
      </c>
    </row>
    <row r="316" spans="1:30">
      <c r="A316" s="10">
        <v>41320</v>
      </c>
      <c r="B316" s="13">
        <v>3295.42</v>
      </c>
      <c r="C316" s="13">
        <v>0.92500000000000004</v>
      </c>
      <c r="D316" s="13">
        <v>2.536</v>
      </c>
      <c r="E316" s="13">
        <v>62</v>
      </c>
      <c r="F316" s="13">
        <v>13</v>
      </c>
      <c r="G316" s="13" t="s">
        <v>110</v>
      </c>
      <c r="H316" s="13">
        <v>1.6379999999999999</v>
      </c>
      <c r="I316" s="13">
        <v>0.57799999999999996</v>
      </c>
      <c r="J316" s="13">
        <v>6.5170000000000003</v>
      </c>
      <c r="K316" s="13" t="s">
        <v>110</v>
      </c>
      <c r="L316" s="13">
        <v>2</v>
      </c>
      <c r="M316" s="13">
        <v>1.03</v>
      </c>
      <c r="N316" s="13">
        <v>12.15</v>
      </c>
      <c r="O316" s="13">
        <v>4.57</v>
      </c>
      <c r="P316" s="13">
        <v>4.2</v>
      </c>
      <c r="Q316" s="13" t="s">
        <v>110</v>
      </c>
      <c r="R316" s="13">
        <v>0.85</v>
      </c>
      <c r="S316" s="13">
        <v>30.832999999999998</v>
      </c>
      <c r="T316" s="13">
        <v>1.2</v>
      </c>
      <c r="U316" s="13">
        <v>3.3</v>
      </c>
      <c r="V316" s="13" t="s">
        <v>110</v>
      </c>
      <c r="W316" s="13">
        <v>22.7</v>
      </c>
      <c r="X316" s="13">
        <v>0.87</v>
      </c>
      <c r="Y316" s="13">
        <v>2.75</v>
      </c>
      <c r="Z316" s="13">
        <v>0.77300000000000002</v>
      </c>
      <c r="AA316" s="13">
        <v>157.4</v>
      </c>
      <c r="AB316" s="13">
        <v>1.9</v>
      </c>
      <c r="AC316" s="13" t="s">
        <v>110</v>
      </c>
      <c r="AD316" s="13">
        <v>127</v>
      </c>
    </row>
    <row r="317" spans="1:30">
      <c r="A317" s="10">
        <v>41323</v>
      </c>
      <c r="B317" s="13">
        <v>3264</v>
      </c>
      <c r="C317" s="13">
        <v>0.89900000000000002</v>
      </c>
      <c r="D317" s="13">
        <v>2.5449999999999999</v>
      </c>
      <c r="E317" s="13">
        <v>63</v>
      </c>
      <c r="F317" s="13">
        <v>12.65</v>
      </c>
      <c r="G317" s="13" t="s">
        <v>110</v>
      </c>
      <c r="H317" s="13">
        <v>1.6379999999999999</v>
      </c>
      <c r="I317" s="13">
        <v>0.57399999999999995</v>
      </c>
      <c r="J317" s="13">
        <v>6.2789999999999999</v>
      </c>
      <c r="K317" s="13" t="s">
        <v>110</v>
      </c>
      <c r="L317" s="13">
        <v>2</v>
      </c>
      <c r="M317" s="13">
        <v>1</v>
      </c>
      <c r="N317" s="13">
        <v>11.7</v>
      </c>
      <c r="O317" s="13">
        <v>4.55</v>
      </c>
      <c r="P317" s="13">
        <v>4.2</v>
      </c>
      <c r="Q317" s="13" t="s">
        <v>110</v>
      </c>
      <c r="R317" s="13">
        <v>0.78</v>
      </c>
      <c r="S317" s="13">
        <v>31.832999999999998</v>
      </c>
      <c r="T317" s="13">
        <v>1.17</v>
      </c>
      <c r="U317" s="13">
        <v>3.3</v>
      </c>
      <c r="V317" s="13" t="s">
        <v>110</v>
      </c>
      <c r="W317" s="13">
        <v>22.1</v>
      </c>
      <c r="X317" s="13">
        <v>0.87</v>
      </c>
      <c r="Y317" s="13">
        <v>2.75</v>
      </c>
      <c r="Z317" s="13">
        <v>0.76500000000000001</v>
      </c>
      <c r="AA317" s="13">
        <v>157.19999999999999</v>
      </c>
      <c r="AB317" s="13">
        <v>1.92</v>
      </c>
      <c r="AC317" s="13" t="s">
        <v>110</v>
      </c>
      <c r="AD317" s="13">
        <v>125.5</v>
      </c>
    </row>
    <row r="318" spans="1:30">
      <c r="A318" s="10">
        <v>41324</v>
      </c>
      <c r="B318" s="13">
        <v>3268.77</v>
      </c>
      <c r="C318" s="13">
        <v>0.89900000000000002</v>
      </c>
      <c r="D318" s="13">
        <v>2.5449999999999999</v>
      </c>
      <c r="E318" s="13">
        <v>63.8</v>
      </c>
      <c r="F318" s="13">
        <v>12.65</v>
      </c>
      <c r="G318" s="13" t="s">
        <v>110</v>
      </c>
      <c r="H318" s="13">
        <v>1.625</v>
      </c>
      <c r="I318" s="13">
        <v>0.57299999999999995</v>
      </c>
      <c r="J318" s="13">
        <v>6.3739999999999997</v>
      </c>
      <c r="K318" s="13" t="s">
        <v>110</v>
      </c>
      <c r="L318" s="13">
        <v>2</v>
      </c>
      <c r="M318" s="13">
        <v>0.97499999999999998</v>
      </c>
      <c r="N318" s="13">
        <v>11.85</v>
      </c>
      <c r="O318" s="13">
        <v>4.45</v>
      </c>
      <c r="P318" s="13">
        <v>4.2</v>
      </c>
      <c r="Q318" s="13" t="s">
        <v>110</v>
      </c>
      <c r="R318" s="13">
        <v>0.78</v>
      </c>
      <c r="S318" s="13">
        <v>31.5</v>
      </c>
      <c r="T318" s="13">
        <v>1.1599999999999999</v>
      </c>
      <c r="U318" s="13">
        <v>3.3</v>
      </c>
      <c r="V318" s="13" t="s">
        <v>110</v>
      </c>
      <c r="W318" s="13">
        <v>22.7</v>
      </c>
      <c r="X318" s="13">
        <v>0.85</v>
      </c>
      <c r="Y318" s="13">
        <v>2.61</v>
      </c>
      <c r="Z318" s="13">
        <v>0.76</v>
      </c>
      <c r="AA318" s="13">
        <v>157.80000000000001</v>
      </c>
      <c r="AB318" s="13">
        <v>1.9300000000000002</v>
      </c>
      <c r="AC318" s="13" t="s">
        <v>110</v>
      </c>
      <c r="AD318" s="13">
        <v>126.5</v>
      </c>
    </row>
    <row r="319" spans="1:30">
      <c r="A319" s="10">
        <v>41325</v>
      </c>
      <c r="B319" s="13">
        <v>3268.77</v>
      </c>
      <c r="C319" s="13">
        <v>0.89900000000000002</v>
      </c>
      <c r="D319" s="13">
        <v>2.5449999999999999</v>
      </c>
      <c r="E319" s="13">
        <v>63.8</v>
      </c>
      <c r="F319" s="13">
        <v>12.65</v>
      </c>
      <c r="G319" s="13" t="s">
        <v>110</v>
      </c>
      <c r="H319" s="13">
        <v>1.625</v>
      </c>
      <c r="I319" s="13">
        <v>0.57299999999999995</v>
      </c>
      <c r="J319" s="13">
        <v>6.3739999999999997</v>
      </c>
      <c r="K319" s="13" t="s">
        <v>110</v>
      </c>
      <c r="L319" s="13">
        <v>2</v>
      </c>
      <c r="M319" s="13">
        <v>0.97499999999999998</v>
      </c>
      <c r="N319" s="13">
        <v>11.85</v>
      </c>
      <c r="O319" s="13">
        <v>4.45</v>
      </c>
      <c r="P319" s="13">
        <v>4.2</v>
      </c>
      <c r="Q319" s="13" t="s">
        <v>110</v>
      </c>
      <c r="R319" s="13">
        <v>0.78</v>
      </c>
      <c r="S319" s="13">
        <v>31.5</v>
      </c>
      <c r="T319" s="13">
        <v>1.1599999999999999</v>
      </c>
      <c r="U319" s="13">
        <v>3.3</v>
      </c>
      <c r="V319" s="13" t="s">
        <v>110</v>
      </c>
      <c r="W319" s="13">
        <v>22.7</v>
      </c>
      <c r="X319" s="13">
        <v>0.85</v>
      </c>
      <c r="Y319" s="13">
        <v>2.61</v>
      </c>
      <c r="Z319" s="13">
        <v>0.76</v>
      </c>
      <c r="AA319" s="13">
        <v>157.80000000000001</v>
      </c>
      <c r="AB319" s="13">
        <v>1.9300000000000002</v>
      </c>
      <c r="AC319" s="13" t="s">
        <v>110</v>
      </c>
      <c r="AD319" s="13">
        <v>126.5</v>
      </c>
    </row>
    <row r="320" spans="1:30">
      <c r="A320" s="10">
        <v>41326</v>
      </c>
      <c r="B320" s="13">
        <v>3124.37</v>
      </c>
      <c r="C320" s="13">
        <v>0.88</v>
      </c>
      <c r="D320" s="13">
        <v>2.464</v>
      </c>
      <c r="E320" s="13">
        <v>60</v>
      </c>
      <c r="F320" s="13">
        <v>11.95</v>
      </c>
      <c r="G320" s="13" t="s">
        <v>110</v>
      </c>
      <c r="H320" s="13">
        <v>1.5939999999999999</v>
      </c>
      <c r="I320" s="13">
        <v>0.54100000000000004</v>
      </c>
      <c r="J320" s="13">
        <v>6.4219999999999997</v>
      </c>
      <c r="K320" s="13" t="s">
        <v>110</v>
      </c>
      <c r="L320" s="13">
        <v>2</v>
      </c>
      <c r="M320" s="13">
        <v>0.91500000000000004</v>
      </c>
      <c r="N320" s="13">
        <v>11.15</v>
      </c>
      <c r="O320" s="13">
        <v>4.3</v>
      </c>
      <c r="P320" s="13">
        <v>4.0999999999999996</v>
      </c>
      <c r="Q320" s="13" t="s">
        <v>110</v>
      </c>
      <c r="R320" s="13">
        <v>0.76</v>
      </c>
      <c r="S320" s="13">
        <v>29.966999999999999</v>
      </c>
      <c r="T320" s="13">
        <v>1.1200000000000001</v>
      </c>
      <c r="U320" s="13">
        <v>3.3</v>
      </c>
      <c r="V320" s="13" t="s">
        <v>110</v>
      </c>
      <c r="W320" s="13">
        <v>22</v>
      </c>
      <c r="X320" s="13">
        <v>0.8</v>
      </c>
      <c r="Y320" s="13">
        <v>2.69</v>
      </c>
      <c r="Z320" s="13">
        <v>0.72</v>
      </c>
      <c r="AA320" s="13">
        <v>155.4</v>
      </c>
      <c r="AB320" s="13">
        <v>1.79</v>
      </c>
      <c r="AC320" s="13" t="s">
        <v>110</v>
      </c>
      <c r="AD320" s="13">
        <v>118.6</v>
      </c>
    </row>
    <row r="321" spans="1:30">
      <c r="A321" s="10">
        <v>41327</v>
      </c>
      <c r="B321" s="13">
        <v>3140.38</v>
      </c>
      <c r="C321" s="13">
        <v>0.85799999999999998</v>
      </c>
      <c r="D321" s="13">
        <v>2.464</v>
      </c>
      <c r="E321" s="13">
        <v>59.75</v>
      </c>
      <c r="F321" s="13">
        <v>11.6</v>
      </c>
      <c r="G321" s="13" t="s">
        <v>110</v>
      </c>
      <c r="H321" s="13">
        <v>1.6</v>
      </c>
      <c r="I321" s="13">
        <v>0.54300000000000004</v>
      </c>
      <c r="J321" s="13">
        <v>6.4030000000000005</v>
      </c>
      <c r="K321" s="13" t="s">
        <v>110</v>
      </c>
      <c r="L321" s="13">
        <v>2</v>
      </c>
      <c r="M321" s="13">
        <v>0.92600000000000005</v>
      </c>
      <c r="N321" s="13">
        <v>11.05</v>
      </c>
      <c r="O321" s="13">
        <v>4.3600000000000003</v>
      </c>
      <c r="P321" s="13">
        <v>4.2</v>
      </c>
      <c r="Q321" s="13" t="s">
        <v>110</v>
      </c>
      <c r="R321" s="13">
        <v>0.73</v>
      </c>
      <c r="S321" s="13">
        <v>30.417000000000002</v>
      </c>
      <c r="T321" s="13">
        <v>1.1400000000000001</v>
      </c>
      <c r="U321" s="13">
        <v>3.3</v>
      </c>
      <c r="V321" s="13" t="s">
        <v>110</v>
      </c>
      <c r="W321" s="13">
        <v>22.1</v>
      </c>
      <c r="X321" s="13">
        <v>0.81</v>
      </c>
      <c r="Y321" s="13">
        <v>2.63</v>
      </c>
      <c r="Z321" s="13">
        <v>0.71</v>
      </c>
      <c r="AA321" s="13">
        <v>161.44999999999999</v>
      </c>
      <c r="AB321" s="13">
        <v>1.78</v>
      </c>
      <c r="AC321" s="13" t="s">
        <v>110</v>
      </c>
      <c r="AD321" s="13">
        <v>115.95</v>
      </c>
    </row>
    <row r="322" spans="1:30">
      <c r="A322" s="10">
        <v>41330</v>
      </c>
      <c r="B322" s="13">
        <v>3124.64</v>
      </c>
      <c r="C322" s="13">
        <v>0.83199999999999996</v>
      </c>
      <c r="D322" s="13">
        <v>2.5179999999999998</v>
      </c>
      <c r="E322" s="13">
        <v>59.45</v>
      </c>
      <c r="F322" s="13">
        <v>11.8</v>
      </c>
      <c r="G322" s="13" t="s">
        <v>110</v>
      </c>
      <c r="H322" s="13">
        <v>1.5880000000000001</v>
      </c>
      <c r="I322" s="13">
        <v>0.54900000000000004</v>
      </c>
      <c r="J322" s="13">
        <v>6.4219999999999997</v>
      </c>
      <c r="K322" s="13" t="s">
        <v>110</v>
      </c>
      <c r="L322" s="13">
        <v>2</v>
      </c>
      <c r="M322" s="13">
        <v>0.89</v>
      </c>
      <c r="N322" s="13">
        <v>11.15</v>
      </c>
      <c r="O322" s="13">
        <v>4.3600000000000003</v>
      </c>
      <c r="P322" s="13">
        <v>4.24</v>
      </c>
      <c r="Q322" s="13" t="s">
        <v>110</v>
      </c>
      <c r="R322" s="13">
        <v>0.7</v>
      </c>
      <c r="S322" s="13">
        <v>29.867000000000001</v>
      </c>
      <c r="T322" s="13">
        <v>1.1400000000000001</v>
      </c>
      <c r="U322" s="13">
        <v>3.3</v>
      </c>
      <c r="V322" s="13" t="s">
        <v>110</v>
      </c>
      <c r="W322" s="13">
        <v>21.85</v>
      </c>
      <c r="X322" s="13">
        <v>0.81</v>
      </c>
      <c r="Y322" s="13">
        <v>2.57</v>
      </c>
      <c r="Z322" s="13">
        <v>0.69499999999999995</v>
      </c>
      <c r="AA322" s="13">
        <v>159</v>
      </c>
      <c r="AB322" s="13">
        <v>1.72</v>
      </c>
      <c r="AC322" s="13" t="s">
        <v>110</v>
      </c>
      <c r="AD322" s="13">
        <v>116.8</v>
      </c>
    </row>
    <row r="323" spans="1:30">
      <c r="A323" s="10">
        <v>41331</v>
      </c>
      <c r="B323" s="13">
        <v>3119.61</v>
      </c>
      <c r="C323" s="13">
        <v>0.83199999999999996</v>
      </c>
      <c r="D323" s="13">
        <v>2.4550000000000001</v>
      </c>
      <c r="E323" s="13">
        <v>59</v>
      </c>
      <c r="F323" s="13">
        <v>12.05</v>
      </c>
      <c r="G323" s="13" t="s">
        <v>110</v>
      </c>
      <c r="H323" s="13">
        <v>1.619</v>
      </c>
      <c r="I323" s="13">
        <v>0.54100000000000004</v>
      </c>
      <c r="J323" s="13">
        <v>6.3739999999999997</v>
      </c>
      <c r="K323" s="13" t="s">
        <v>110</v>
      </c>
      <c r="L323" s="13">
        <v>2</v>
      </c>
      <c r="M323" s="13">
        <v>0.85</v>
      </c>
      <c r="N323" s="13">
        <v>11.15</v>
      </c>
      <c r="O323" s="13">
        <v>4.4400000000000004</v>
      </c>
      <c r="P323" s="13">
        <v>4.2</v>
      </c>
      <c r="Q323" s="13" t="s">
        <v>110</v>
      </c>
      <c r="R323" s="13">
        <v>0.67300000000000004</v>
      </c>
      <c r="S323" s="13">
        <v>29.667000000000002</v>
      </c>
      <c r="T323" s="13">
        <v>1.1400000000000001</v>
      </c>
      <c r="U323" s="13">
        <v>3.3</v>
      </c>
      <c r="V323" s="13" t="s">
        <v>110</v>
      </c>
      <c r="W323" s="13">
        <v>22</v>
      </c>
      <c r="X323" s="13">
        <v>0.79</v>
      </c>
      <c r="Y323" s="13">
        <v>2.57</v>
      </c>
      <c r="Z323" s="13">
        <v>0.68500000000000005</v>
      </c>
      <c r="AA323" s="13">
        <v>158.6</v>
      </c>
      <c r="AB323" s="13">
        <v>1.73</v>
      </c>
      <c r="AC323" s="13" t="s">
        <v>110</v>
      </c>
      <c r="AD323" s="13">
        <v>114</v>
      </c>
    </row>
    <row r="324" spans="1:30">
      <c r="A324" s="10">
        <v>41332</v>
      </c>
      <c r="B324" s="13">
        <v>3158.92</v>
      </c>
      <c r="C324" s="13">
        <v>0.81599999999999995</v>
      </c>
      <c r="D324" s="13">
        <v>2.3929999999999998</v>
      </c>
      <c r="E324" s="13">
        <v>58.3</v>
      </c>
      <c r="F324" s="13">
        <v>12.15</v>
      </c>
      <c r="G324" s="13" t="s">
        <v>110</v>
      </c>
      <c r="H324" s="13">
        <v>1.6059999999999999</v>
      </c>
      <c r="I324" s="13">
        <v>0.53500000000000003</v>
      </c>
      <c r="J324" s="13">
        <v>6.4690000000000003</v>
      </c>
      <c r="K324" s="13" t="s">
        <v>110</v>
      </c>
      <c r="L324" s="13">
        <v>2</v>
      </c>
      <c r="M324" s="13">
        <v>0.90500000000000003</v>
      </c>
      <c r="N324" s="13">
        <v>11.25</v>
      </c>
      <c r="O324" s="13">
        <v>4.47</v>
      </c>
      <c r="P324" s="13">
        <v>4.2</v>
      </c>
      <c r="Q324" s="13" t="s">
        <v>110</v>
      </c>
      <c r="R324" s="13">
        <v>0.67300000000000004</v>
      </c>
      <c r="S324" s="13">
        <v>29.817</v>
      </c>
      <c r="T324" s="13">
        <v>1.19</v>
      </c>
      <c r="U324" s="13">
        <v>3.3</v>
      </c>
      <c r="V324" s="13" t="s">
        <v>110</v>
      </c>
      <c r="W324" s="13">
        <v>22.5</v>
      </c>
      <c r="X324" s="13">
        <v>0.8</v>
      </c>
      <c r="Y324" s="13">
        <v>2.59</v>
      </c>
      <c r="Z324" s="13">
        <v>0.71</v>
      </c>
      <c r="AA324" s="13">
        <v>163.25</v>
      </c>
      <c r="AB324" s="13">
        <v>1.7</v>
      </c>
      <c r="AC324" s="13" t="s">
        <v>110</v>
      </c>
      <c r="AD324" s="13">
        <v>116.4</v>
      </c>
    </row>
    <row r="325" spans="1:30">
      <c r="A325" s="10">
        <v>41333</v>
      </c>
      <c r="B325" s="13">
        <v>3048.55</v>
      </c>
      <c r="C325" s="13">
        <v>0.80300000000000005</v>
      </c>
      <c r="D325" s="13">
        <v>2.3929999999999998</v>
      </c>
      <c r="E325" s="13">
        <v>59.1</v>
      </c>
      <c r="F325" s="13">
        <v>11.6</v>
      </c>
      <c r="G325" s="13" t="s">
        <v>110</v>
      </c>
      <c r="H325" s="13">
        <v>1.575</v>
      </c>
      <c r="I325" s="13">
        <v>0.51400000000000001</v>
      </c>
      <c r="J325" s="13">
        <v>6.5170000000000003</v>
      </c>
      <c r="K325" s="13" t="s">
        <v>110</v>
      </c>
      <c r="L325" s="13">
        <v>2</v>
      </c>
      <c r="M325" s="13">
        <v>0.84499999999999997</v>
      </c>
      <c r="N325" s="13">
        <v>10.5</v>
      </c>
      <c r="O325" s="13">
        <v>4.1900000000000004</v>
      </c>
      <c r="P325" s="13">
        <v>4.2</v>
      </c>
      <c r="Q325" s="13" t="s">
        <v>110</v>
      </c>
      <c r="R325" s="13">
        <v>0.67300000000000004</v>
      </c>
      <c r="S325" s="13">
        <v>29.332999999999998</v>
      </c>
      <c r="T325" s="13">
        <v>1.18</v>
      </c>
      <c r="U325" s="13">
        <v>3.3</v>
      </c>
      <c r="V325" s="13" t="s">
        <v>110</v>
      </c>
      <c r="W325" s="13">
        <v>20.399999999999999</v>
      </c>
      <c r="X325" s="13">
        <v>0.77</v>
      </c>
      <c r="Y325" s="13">
        <v>2.56</v>
      </c>
      <c r="Z325" s="13">
        <v>0.67200000000000004</v>
      </c>
      <c r="AA325" s="13">
        <v>166.7</v>
      </c>
      <c r="AB325" s="13">
        <v>1.65</v>
      </c>
      <c r="AC325" s="13" t="s">
        <v>110</v>
      </c>
      <c r="AD325" s="13">
        <v>111</v>
      </c>
    </row>
    <row r="326" spans="1:30">
      <c r="A326" s="10">
        <v>41334</v>
      </c>
      <c r="B326" s="13">
        <v>3099.71</v>
      </c>
      <c r="C326" s="13">
        <v>0.80300000000000005</v>
      </c>
      <c r="D326" s="13">
        <v>2.411</v>
      </c>
      <c r="E326" s="13">
        <v>59.1</v>
      </c>
      <c r="F326" s="13">
        <v>12</v>
      </c>
      <c r="G326" s="13" t="s">
        <v>110</v>
      </c>
      <c r="H326" s="13">
        <v>1.575</v>
      </c>
      <c r="I326" s="13">
        <v>0.51500000000000001</v>
      </c>
      <c r="J326" s="13">
        <v>6.4980000000000002</v>
      </c>
      <c r="K326" s="13" t="s">
        <v>110</v>
      </c>
      <c r="L326" s="13">
        <v>2</v>
      </c>
      <c r="M326" s="13">
        <v>0.90900000000000003</v>
      </c>
      <c r="N326" s="13">
        <v>11.1</v>
      </c>
      <c r="O326" s="13">
        <v>4.41</v>
      </c>
      <c r="P326" s="13">
        <v>4.2</v>
      </c>
      <c r="Q326" s="13" t="s">
        <v>110</v>
      </c>
      <c r="R326" s="13">
        <v>0.68500000000000005</v>
      </c>
      <c r="S326" s="13">
        <v>31.167000000000002</v>
      </c>
      <c r="T326" s="13">
        <v>1.23</v>
      </c>
      <c r="U326" s="13">
        <v>3.3</v>
      </c>
      <c r="V326" s="13" t="s">
        <v>110</v>
      </c>
      <c r="W326" s="13">
        <v>20.5</v>
      </c>
      <c r="X326" s="13">
        <v>0.80500000000000005</v>
      </c>
      <c r="Y326" s="13">
        <v>2.59</v>
      </c>
      <c r="Z326" s="13">
        <v>0.70499999999999996</v>
      </c>
      <c r="AA326" s="13">
        <v>163.6</v>
      </c>
      <c r="AB326" s="13">
        <v>1.72</v>
      </c>
      <c r="AC326" s="13" t="s">
        <v>110</v>
      </c>
      <c r="AD326" s="13">
        <v>111</v>
      </c>
    </row>
    <row r="327" spans="1:30">
      <c r="A327" s="10">
        <v>41337</v>
      </c>
      <c r="B327" s="13">
        <v>3140.3</v>
      </c>
      <c r="C327" s="13">
        <v>0.79</v>
      </c>
      <c r="D327" s="13">
        <v>2.3929999999999998</v>
      </c>
      <c r="E327" s="13">
        <v>58.7</v>
      </c>
      <c r="F327" s="13">
        <v>12.15</v>
      </c>
      <c r="G327" s="13" t="s">
        <v>110</v>
      </c>
      <c r="H327" s="13">
        <v>1.55</v>
      </c>
      <c r="I327" s="13">
        <v>0.52200000000000002</v>
      </c>
      <c r="J327" s="13">
        <v>6.5640000000000001</v>
      </c>
      <c r="K327" s="13" t="s">
        <v>110</v>
      </c>
      <c r="L327" s="13">
        <v>2</v>
      </c>
      <c r="M327" s="13">
        <v>0.94599999999999995</v>
      </c>
      <c r="N327" s="13">
        <v>11.2</v>
      </c>
      <c r="O327" s="13">
        <v>4.53</v>
      </c>
      <c r="P327" s="13">
        <v>4.2</v>
      </c>
      <c r="Q327" s="13" t="s">
        <v>110</v>
      </c>
      <c r="R327" s="13">
        <v>0.68500000000000005</v>
      </c>
      <c r="S327" s="13">
        <v>31.167000000000002</v>
      </c>
      <c r="T327" s="13">
        <v>1.23</v>
      </c>
      <c r="U327" s="13">
        <v>3.3</v>
      </c>
      <c r="V327" s="13" t="s">
        <v>110</v>
      </c>
      <c r="W327" s="13">
        <v>22.4</v>
      </c>
      <c r="X327" s="13">
        <v>0.8</v>
      </c>
      <c r="Y327" s="13">
        <v>2.5499999999999998</v>
      </c>
      <c r="Z327" s="13">
        <v>0.71499999999999997</v>
      </c>
      <c r="AA327" s="13">
        <v>158.6</v>
      </c>
      <c r="AB327" s="13">
        <v>1.75</v>
      </c>
      <c r="AC327" s="13" t="s">
        <v>110</v>
      </c>
      <c r="AD327" s="13">
        <v>112.1</v>
      </c>
    </row>
    <row r="328" spans="1:30">
      <c r="A328" s="10">
        <v>41338</v>
      </c>
      <c r="B328" s="13">
        <v>3193.15</v>
      </c>
      <c r="C328" s="13">
        <v>0.79</v>
      </c>
      <c r="D328" s="13">
        <v>2.4020000000000001</v>
      </c>
      <c r="E328" s="13">
        <v>58.7</v>
      </c>
      <c r="F328" s="13">
        <v>12.35</v>
      </c>
      <c r="G328" s="13" t="s">
        <v>110</v>
      </c>
      <c r="H328" s="13">
        <v>1.5129999999999999</v>
      </c>
      <c r="I328" s="13">
        <v>0.52800000000000002</v>
      </c>
      <c r="J328" s="13">
        <v>6.7549999999999999</v>
      </c>
      <c r="K328" s="13" t="s">
        <v>110</v>
      </c>
      <c r="L328" s="13">
        <v>2</v>
      </c>
      <c r="M328" s="13">
        <v>0.95899999999999996</v>
      </c>
      <c r="N328" s="13">
        <v>11.55</v>
      </c>
      <c r="O328" s="13">
        <v>4.57</v>
      </c>
      <c r="P328" s="13">
        <v>4.2</v>
      </c>
      <c r="Q328" s="13" t="s">
        <v>110</v>
      </c>
      <c r="R328" s="13">
        <v>0.7</v>
      </c>
      <c r="S328" s="13">
        <v>32.6</v>
      </c>
      <c r="T328" s="13">
        <v>1.23</v>
      </c>
      <c r="U328" s="13">
        <v>2.9550000000000001</v>
      </c>
      <c r="V328" s="13" t="s">
        <v>110</v>
      </c>
      <c r="W328" s="13">
        <v>22.7</v>
      </c>
      <c r="X328" s="13">
        <v>0.8</v>
      </c>
      <c r="Y328" s="13">
        <v>2.65</v>
      </c>
      <c r="Z328" s="13">
        <v>0.72499999999999998</v>
      </c>
      <c r="AA328" s="13">
        <v>162.80000000000001</v>
      </c>
      <c r="AB328" s="13">
        <v>1.77</v>
      </c>
      <c r="AC328" s="13" t="s">
        <v>110</v>
      </c>
      <c r="AD328" s="13">
        <v>115.1</v>
      </c>
    </row>
    <row r="329" spans="1:30">
      <c r="A329" s="10">
        <v>41339</v>
      </c>
      <c r="B329" s="13">
        <v>3233.53</v>
      </c>
      <c r="C329" s="13">
        <v>0.79</v>
      </c>
      <c r="D329" s="13">
        <v>2.3570000000000002</v>
      </c>
      <c r="E329" s="13">
        <v>66.349999999999994</v>
      </c>
      <c r="F329" s="13">
        <v>12.2</v>
      </c>
      <c r="G329" s="13" t="s">
        <v>110</v>
      </c>
      <c r="H329" s="13">
        <v>1.5249999999999999</v>
      </c>
      <c r="I329" s="13">
        <v>0.52700000000000002</v>
      </c>
      <c r="J329" s="13">
        <v>7.1349999999999998</v>
      </c>
      <c r="K329" s="13" t="s">
        <v>110</v>
      </c>
      <c r="L329" s="13">
        <v>2</v>
      </c>
      <c r="M329" s="13">
        <v>0.93500000000000005</v>
      </c>
      <c r="N329" s="13">
        <v>11.6</v>
      </c>
      <c r="O329" s="13">
        <v>4.57</v>
      </c>
      <c r="P329" s="13">
        <v>4.25</v>
      </c>
      <c r="Q329" s="13" t="s">
        <v>110</v>
      </c>
      <c r="R329" s="13">
        <v>0.70099999999999996</v>
      </c>
      <c r="S329" s="13">
        <v>33.133000000000003</v>
      </c>
      <c r="T329" s="13">
        <v>1.21</v>
      </c>
      <c r="U329" s="13">
        <v>2.9550000000000001</v>
      </c>
      <c r="V329" s="13" t="s">
        <v>110</v>
      </c>
      <c r="W329" s="13">
        <v>22.5</v>
      </c>
      <c r="X329" s="13">
        <v>0.8</v>
      </c>
      <c r="Y329" s="13">
        <v>2.65</v>
      </c>
      <c r="Z329" s="13">
        <v>0.7</v>
      </c>
      <c r="AA329" s="13">
        <v>163</v>
      </c>
      <c r="AB329" s="13">
        <v>1.78</v>
      </c>
      <c r="AC329" s="13" t="s">
        <v>110</v>
      </c>
      <c r="AD329" s="13">
        <v>119.65</v>
      </c>
    </row>
    <row r="330" spans="1:30">
      <c r="A330" s="10">
        <v>41340</v>
      </c>
      <c r="B330" s="13">
        <v>3328.19</v>
      </c>
      <c r="C330" s="13">
        <v>0.86399999999999999</v>
      </c>
      <c r="D330" s="13">
        <v>2.3929999999999998</v>
      </c>
      <c r="E330" s="13">
        <v>71.599999999999994</v>
      </c>
      <c r="F330" s="13">
        <v>12.7</v>
      </c>
      <c r="G330" s="13" t="s">
        <v>110</v>
      </c>
      <c r="H330" s="13">
        <v>1.488</v>
      </c>
      <c r="I330" s="13">
        <v>0.53900000000000003</v>
      </c>
      <c r="J330" s="13">
        <v>7.1349999999999998</v>
      </c>
      <c r="K330" s="13" t="s">
        <v>110</v>
      </c>
      <c r="L330" s="13">
        <v>2</v>
      </c>
      <c r="M330" s="13">
        <v>0.94</v>
      </c>
      <c r="N330" s="13">
        <v>12</v>
      </c>
      <c r="O330" s="13">
        <v>4.68</v>
      </c>
      <c r="P330" s="13">
        <v>4.2</v>
      </c>
      <c r="Q330" s="13" t="s">
        <v>110</v>
      </c>
      <c r="R330" s="13">
        <v>0.7</v>
      </c>
      <c r="S330" s="13">
        <v>34.5</v>
      </c>
      <c r="T330" s="13">
        <v>1.25</v>
      </c>
      <c r="U330" s="13">
        <v>2.9550000000000001</v>
      </c>
      <c r="V330" s="13" t="s">
        <v>110</v>
      </c>
      <c r="W330" s="13">
        <v>23.4</v>
      </c>
      <c r="X330" s="13">
        <v>0.8</v>
      </c>
      <c r="Y330" s="13">
        <v>2.7199999999999998</v>
      </c>
      <c r="Z330" s="13">
        <v>0.7</v>
      </c>
      <c r="AA330" s="13">
        <v>167</v>
      </c>
      <c r="AB330" s="13">
        <v>1.8399999999999999</v>
      </c>
      <c r="AC330" s="13" t="s">
        <v>110</v>
      </c>
      <c r="AD330" s="13">
        <v>121.5</v>
      </c>
    </row>
    <row r="331" spans="1:30">
      <c r="A331" s="10">
        <v>41341</v>
      </c>
      <c r="B331" s="13">
        <v>3324.89</v>
      </c>
      <c r="C331" s="13">
        <v>0.86099999999999999</v>
      </c>
      <c r="D331" s="13">
        <v>2.375</v>
      </c>
      <c r="E331" s="13">
        <v>70.2</v>
      </c>
      <c r="F331" s="13">
        <v>12.9</v>
      </c>
      <c r="G331" s="13" t="s">
        <v>110</v>
      </c>
      <c r="H331" s="13">
        <v>1.4630000000000001</v>
      </c>
      <c r="I331" s="13">
        <v>0.53800000000000003</v>
      </c>
      <c r="J331" s="13">
        <v>7.1829999999999998</v>
      </c>
      <c r="K331" s="13" t="s">
        <v>110</v>
      </c>
      <c r="L331" s="13">
        <v>2</v>
      </c>
      <c r="M331" s="13">
        <v>0.92800000000000005</v>
      </c>
      <c r="N331" s="13">
        <v>12</v>
      </c>
      <c r="O331" s="13">
        <v>4.66</v>
      </c>
      <c r="P331" s="13">
        <v>4.25</v>
      </c>
      <c r="Q331" s="13" t="s">
        <v>110</v>
      </c>
      <c r="R331" s="13">
        <v>0.68</v>
      </c>
      <c r="S331" s="13">
        <v>36.317</v>
      </c>
      <c r="T331" s="13">
        <v>1.24</v>
      </c>
      <c r="U331" s="13">
        <v>3.0539999999999998</v>
      </c>
      <c r="V331" s="13" t="s">
        <v>110</v>
      </c>
      <c r="W331" s="13">
        <v>24.15</v>
      </c>
      <c r="X331" s="13">
        <v>0.8</v>
      </c>
      <c r="Y331" s="13">
        <v>2.7199999999999998</v>
      </c>
      <c r="Z331" s="13">
        <v>0.69</v>
      </c>
      <c r="AA331" s="13">
        <v>167.5</v>
      </c>
      <c r="AB331" s="13">
        <v>1.8</v>
      </c>
      <c r="AC331" s="13" t="s">
        <v>110</v>
      </c>
      <c r="AD331" s="13">
        <v>120</v>
      </c>
    </row>
    <row r="332" spans="1:30">
      <c r="A332" s="10">
        <v>41344</v>
      </c>
      <c r="B332" s="13">
        <v>3359.79</v>
      </c>
      <c r="C332" s="13">
        <v>0.85399999999999998</v>
      </c>
      <c r="D332" s="13">
        <v>2.3839999999999999</v>
      </c>
      <c r="E332" s="13">
        <v>71</v>
      </c>
      <c r="F332" s="13">
        <v>12.9</v>
      </c>
      <c r="G332" s="13" t="s">
        <v>110</v>
      </c>
      <c r="H332" s="13">
        <v>1.5</v>
      </c>
      <c r="I332" s="13">
        <v>0.57799999999999996</v>
      </c>
      <c r="J332" s="13">
        <v>7.1349999999999998</v>
      </c>
      <c r="K332" s="13" t="s">
        <v>110</v>
      </c>
      <c r="L332" s="13">
        <v>2</v>
      </c>
      <c r="M332" s="13">
        <v>0.91</v>
      </c>
      <c r="N332" s="13">
        <v>11.8</v>
      </c>
      <c r="O332" s="13">
        <v>4.6500000000000004</v>
      </c>
      <c r="P332" s="13">
        <v>4.25</v>
      </c>
      <c r="Q332" s="13" t="s">
        <v>110</v>
      </c>
      <c r="R332" s="13">
        <v>0.68</v>
      </c>
      <c r="S332" s="13">
        <v>36.133000000000003</v>
      </c>
      <c r="T332" s="13">
        <v>1.22</v>
      </c>
      <c r="U332" s="13">
        <v>3.0539999999999998</v>
      </c>
      <c r="V332" s="13" t="s">
        <v>110</v>
      </c>
      <c r="W332" s="13">
        <v>24.65</v>
      </c>
      <c r="X332" s="13">
        <v>0.79</v>
      </c>
      <c r="Y332" s="13">
        <v>2.7199999999999998</v>
      </c>
      <c r="Z332" s="13">
        <v>0.67500000000000004</v>
      </c>
      <c r="AA332" s="13">
        <v>170</v>
      </c>
      <c r="AB332" s="13">
        <v>1.81</v>
      </c>
      <c r="AC332" s="13" t="s">
        <v>110</v>
      </c>
      <c r="AD332" s="13">
        <v>123</v>
      </c>
    </row>
    <row r="333" spans="1:30">
      <c r="A333" s="10">
        <v>41345</v>
      </c>
      <c r="B333" s="13">
        <v>3386.49</v>
      </c>
      <c r="C333" s="13">
        <v>0.83199999999999996</v>
      </c>
      <c r="D333" s="13">
        <v>2.3929999999999998</v>
      </c>
      <c r="E333" s="13">
        <v>71.5</v>
      </c>
      <c r="F333" s="13">
        <v>12.85</v>
      </c>
      <c r="G333" s="13" t="s">
        <v>110</v>
      </c>
      <c r="H333" s="13">
        <v>1.494</v>
      </c>
      <c r="I333" s="13">
        <v>0.57199999999999995</v>
      </c>
      <c r="J333" s="13">
        <v>7.1349999999999998</v>
      </c>
      <c r="K333" s="13" t="s">
        <v>110</v>
      </c>
      <c r="L333" s="13">
        <v>2</v>
      </c>
      <c r="M333" s="13">
        <v>0.9</v>
      </c>
      <c r="N333" s="13">
        <v>11.55</v>
      </c>
      <c r="O333" s="13">
        <v>4.6500000000000004</v>
      </c>
      <c r="P333" s="13">
        <v>4.25</v>
      </c>
      <c r="Q333" s="13" t="s">
        <v>110</v>
      </c>
      <c r="R333" s="13">
        <v>0.66</v>
      </c>
      <c r="S333" s="13">
        <v>36.332999999999998</v>
      </c>
      <c r="T333" s="13">
        <v>1.2</v>
      </c>
      <c r="U333" s="13">
        <v>3.0539999999999998</v>
      </c>
      <c r="V333" s="13" t="s">
        <v>110</v>
      </c>
      <c r="W333" s="13">
        <v>25.95</v>
      </c>
      <c r="X333" s="13">
        <v>0.8</v>
      </c>
      <c r="Y333" s="13">
        <v>2.59</v>
      </c>
      <c r="Z333" s="13">
        <v>0.67</v>
      </c>
      <c r="AA333" s="13">
        <v>169.5</v>
      </c>
      <c r="AB333" s="13">
        <v>1.78</v>
      </c>
      <c r="AC333" s="13" t="s">
        <v>110</v>
      </c>
      <c r="AD333" s="13">
        <v>127</v>
      </c>
    </row>
    <row r="334" spans="1:30">
      <c r="A334" s="10">
        <v>41346</v>
      </c>
      <c r="B334" s="13">
        <v>3461.19</v>
      </c>
      <c r="C334" s="13">
        <v>0.82599999999999996</v>
      </c>
      <c r="D334" s="13">
        <v>2.4729999999999999</v>
      </c>
      <c r="E334" s="13">
        <v>72.8</v>
      </c>
      <c r="F334" s="13">
        <v>13.45</v>
      </c>
      <c r="G334" s="13" t="s">
        <v>110</v>
      </c>
      <c r="H334" s="13">
        <v>1.5310000000000001</v>
      </c>
      <c r="I334" s="13">
        <v>0.58699999999999997</v>
      </c>
      <c r="J334" s="13">
        <v>7.3730000000000002</v>
      </c>
      <c r="K334" s="13" t="s">
        <v>110</v>
      </c>
      <c r="L334" s="13">
        <v>2</v>
      </c>
      <c r="M334" s="13">
        <v>0.95499999999999996</v>
      </c>
      <c r="N334" s="13">
        <v>12.1</v>
      </c>
      <c r="O334" s="13">
        <v>4.84</v>
      </c>
      <c r="P334" s="13">
        <v>4.3</v>
      </c>
      <c r="Q334" s="13" t="s">
        <v>110</v>
      </c>
      <c r="R334" s="13">
        <v>0.71</v>
      </c>
      <c r="S334" s="13">
        <v>36.332999999999998</v>
      </c>
      <c r="T334" s="13">
        <v>1.29</v>
      </c>
      <c r="U334" s="13">
        <v>3.0539999999999998</v>
      </c>
      <c r="V334" s="13" t="s">
        <v>110</v>
      </c>
      <c r="W334" s="13">
        <v>25.6</v>
      </c>
      <c r="X334" s="13">
        <v>0.84</v>
      </c>
      <c r="Y334" s="13">
        <v>2.66</v>
      </c>
      <c r="Z334" s="13">
        <v>0.72799999999999998</v>
      </c>
      <c r="AA334" s="13">
        <v>168.5</v>
      </c>
      <c r="AB334" s="13">
        <v>1.81</v>
      </c>
      <c r="AC334" s="13" t="s">
        <v>110</v>
      </c>
      <c r="AD334" s="13">
        <v>129.80000000000001</v>
      </c>
    </row>
    <row r="335" spans="1:30">
      <c r="A335" s="10">
        <v>41347</v>
      </c>
      <c r="B335" s="13">
        <v>3499.25</v>
      </c>
      <c r="C335" s="13">
        <v>0.83199999999999996</v>
      </c>
      <c r="D335" s="13">
        <v>2.4729999999999999</v>
      </c>
      <c r="E335" s="13">
        <v>73.2</v>
      </c>
      <c r="F335" s="13">
        <v>13.8</v>
      </c>
      <c r="G335" s="13" t="s">
        <v>110</v>
      </c>
      <c r="H335" s="13">
        <v>1.5129999999999999</v>
      </c>
      <c r="I335" s="13">
        <v>0.58599999999999997</v>
      </c>
      <c r="J335" s="13">
        <v>7.516</v>
      </c>
      <c r="K335" s="13" t="s">
        <v>110</v>
      </c>
      <c r="L335" s="13">
        <v>1.95</v>
      </c>
      <c r="M335" s="13">
        <v>0.95499999999999996</v>
      </c>
      <c r="N335" s="13">
        <v>12.4</v>
      </c>
      <c r="O335" s="13">
        <v>4.84</v>
      </c>
      <c r="P335" s="13">
        <v>4.3</v>
      </c>
      <c r="Q335" s="13" t="s">
        <v>110</v>
      </c>
      <c r="R335" s="13">
        <v>0.71</v>
      </c>
      <c r="S335" s="13">
        <v>35.549999999999997</v>
      </c>
      <c r="T335" s="13">
        <v>1.3</v>
      </c>
      <c r="U335" s="13">
        <v>3.0539999999999998</v>
      </c>
      <c r="V335" s="13" t="s">
        <v>110</v>
      </c>
      <c r="W335" s="13">
        <v>25.75</v>
      </c>
      <c r="X335" s="13">
        <v>0.82</v>
      </c>
      <c r="Y335" s="13">
        <v>2.83</v>
      </c>
      <c r="Z335" s="13">
        <v>0.71499999999999997</v>
      </c>
      <c r="AA335" s="13">
        <v>173.75</v>
      </c>
      <c r="AB335" s="13">
        <v>1.83</v>
      </c>
      <c r="AC335" s="13" t="s">
        <v>110</v>
      </c>
      <c r="AD335" s="13">
        <v>130.80000000000001</v>
      </c>
    </row>
    <row r="336" spans="1:30">
      <c r="A336" s="10">
        <v>41348</v>
      </c>
      <c r="B336" s="13">
        <v>3488.76</v>
      </c>
      <c r="C336" s="13">
        <v>0.81899999999999995</v>
      </c>
      <c r="D336" s="13">
        <v>2.4820000000000002</v>
      </c>
      <c r="E336" s="13">
        <v>74.5</v>
      </c>
      <c r="F336" s="13">
        <v>13.95</v>
      </c>
      <c r="G336" s="13" t="s">
        <v>110</v>
      </c>
      <c r="H336" s="13">
        <v>1.5</v>
      </c>
      <c r="I336" s="13">
        <v>0.57299999999999995</v>
      </c>
      <c r="J336" s="13">
        <v>7.4210000000000003</v>
      </c>
      <c r="K336" s="13" t="s">
        <v>110</v>
      </c>
      <c r="L336" s="13">
        <v>1.95</v>
      </c>
      <c r="M336" s="13">
        <v>0.95</v>
      </c>
      <c r="N336" s="13">
        <v>12.2</v>
      </c>
      <c r="O336" s="13">
        <v>4.8</v>
      </c>
      <c r="P336" s="13">
        <v>4.28</v>
      </c>
      <c r="Q336" s="13" t="s">
        <v>110</v>
      </c>
      <c r="R336" s="13">
        <v>0.7</v>
      </c>
      <c r="S336" s="13">
        <v>35.116999999999997</v>
      </c>
      <c r="T336" s="13">
        <v>1.32</v>
      </c>
      <c r="U336" s="13">
        <v>3.0539999999999998</v>
      </c>
      <c r="V336" s="13" t="s">
        <v>110</v>
      </c>
      <c r="W336" s="13">
        <v>25.4</v>
      </c>
      <c r="X336" s="13">
        <v>0.86</v>
      </c>
      <c r="Y336" s="13">
        <v>2.79</v>
      </c>
      <c r="Z336" s="13">
        <v>0.72</v>
      </c>
      <c r="AA336" s="13">
        <v>173.2</v>
      </c>
      <c r="AB336" s="13">
        <v>1.85</v>
      </c>
      <c r="AC336" s="13" t="s">
        <v>110</v>
      </c>
      <c r="AD336" s="13">
        <v>128.5</v>
      </c>
    </row>
    <row r="337" spans="1:30">
      <c r="A337" s="10">
        <v>41351</v>
      </c>
      <c r="B337" s="13">
        <v>3446.55</v>
      </c>
      <c r="C337" s="13">
        <v>0.83199999999999996</v>
      </c>
      <c r="D337" s="13">
        <v>2.42</v>
      </c>
      <c r="E337" s="13">
        <v>73.5</v>
      </c>
      <c r="F337" s="13">
        <v>13.7</v>
      </c>
      <c r="G337" s="13" t="s">
        <v>110</v>
      </c>
      <c r="H337" s="13">
        <v>1.506</v>
      </c>
      <c r="I337" s="13">
        <v>0.56000000000000005</v>
      </c>
      <c r="J337" s="13">
        <v>7.3250000000000002</v>
      </c>
      <c r="K337" s="13" t="s">
        <v>110</v>
      </c>
      <c r="L337" s="13">
        <v>1.95</v>
      </c>
      <c r="M337" s="13">
        <v>0.94</v>
      </c>
      <c r="N337" s="13">
        <v>12</v>
      </c>
      <c r="O337" s="13">
        <v>4.7699999999999996</v>
      </c>
      <c r="P337" s="13">
        <v>4.28</v>
      </c>
      <c r="Q337" s="13" t="s">
        <v>110</v>
      </c>
      <c r="R337" s="13">
        <v>0.71</v>
      </c>
      <c r="S337" s="13">
        <v>35.466999999999999</v>
      </c>
      <c r="T337" s="13">
        <v>1.33</v>
      </c>
      <c r="U337" s="13">
        <v>3.0539999999999998</v>
      </c>
      <c r="V337" s="13" t="s">
        <v>110</v>
      </c>
      <c r="W337" s="13">
        <v>25.2</v>
      </c>
      <c r="X337" s="13">
        <v>0.84899999999999998</v>
      </c>
      <c r="Y337" s="13">
        <v>2.84</v>
      </c>
      <c r="Z337" s="13">
        <v>0.71</v>
      </c>
      <c r="AA337" s="13">
        <v>169.4</v>
      </c>
      <c r="AB337" s="13">
        <v>1.8</v>
      </c>
      <c r="AC337" s="13" t="s">
        <v>110</v>
      </c>
      <c r="AD337" s="13">
        <v>128</v>
      </c>
    </row>
    <row r="338" spans="1:30">
      <c r="A338" s="10">
        <v>41352</v>
      </c>
      <c r="B338" s="13">
        <v>3419.26</v>
      </c>
      <c r="C338" s="13">
        <v>0.85399999999999998</v>
      </c>
      <c r="D338" s="13">
        <v>2.3839999999999999</v>
      </c>
      <c r="E338" s="13">
        <v>72.650000000000006</v>
      </c>
      <c r="F338" s="13">
        <v>13.5</v>
      </c>
      <c r="G338" s="13" t="s">
        <v>110</v>
      </c>
      <c r="H338" s="13">
        <v>1.5</v>
      </c>
      <c r="I338" s="13">
        <v>0.55700000000000005</v>
      </c>
      <c r="J338" s="13">
        <v>7.3250000000000002</v>
      </c>
      <c r="K338" s="13" t="s">
        <v>110</v>
      </c>
      <c r="L338" s="13">
        <v>1.92</v>
      </c>
      <c r="M338" s="13">
        <v>0.94</v>
      </c>
      <c r="N338" s="13">
        <v>11.7</v>
      </c>
      <c r="O338" s="13">
        <v>4.76</v>
      </c>
      <c r="P338" s="13">
        <v>4.28</v>
      </c>
      <c r="Q338" s="13" t="s">
        <v>110</v>
      </c>
      <c r="R338" s="13">
        <v>0.7</v>
      </c>
      <c r="S338" s="13">
        <v>35</v>
      </c>
      <c r="T338" s="13">
        <v>1.31</v>
      </c>
      <c r="U338" s="13">
        <v>2.9550000000000001</v>
      </c>
      <c r="V338" s="13" t="s">
        <v>110</v>
      </c>
      <c r="W338" s="13">
        <v>25.35</v>
      </c>
      <c r="X338" s="13">
        <v>0.92</v>
      </c>
      <c r="Y338" s="13">
        <v>2.79</v>
      </c>
      <c r="Z338" s="13">
        <v>0.70499999999999996</v>
      </c>
      <c r="AA338" s="13">
        <v>168.1</v>
      </c>
      <c r="AB338" s="13">
        <v>1.78</v>
      </c>
      <c r="AC338" s="13" t="s">
        <v>110</v>
      </c>
      <c r="AD338" s="13">
        <v>126.4</v>
      </c>
    </row>
    <row r="339" spans="1:30">
      <c r="A339" s="10">
        <v>41353</v>
      </c>
      <c r="B339" s="13">
        <v>3485.13</v>
      </c>
      <c r="C339" s="13">
        <v>0.81899999999999995</v>
      </c>
      <c r="D339" s="13">
        <v>2.4729999999999999</v>
      </c>
      <c r="E339" s="13">
        <v>72.75</v>
      </c>
      <c r="F339" s="13">
        <v>13.6</v>
      </c>
      <c r="G339" s="13" t="s">
        <v>110</v>
      </c>
      <c r="H339" s="13">
        <v>1.5880000000000001</v>
      </c>
      <c r="I339" s="13">
        <v>0.57199999999999995</v>
      </c>
      <c r="J339" s="13">
        <v>7.6109999999999998</v>
      </c>
      <c r="K339" s="13" t="s">
        <v>110</v>
      </c>
      <c r="L339" s="13">
        <v>1.92</v>
      </c>
      <c r="M339" s="13">
        <v>0.96799999999999997</v>
      </c>
      <c r="N339" s="13">
        <v>11.8</v>
      </c>
      <c r="O339" s="13">
        <v>4.7699999999999996</v>
      </c>
      <c r="P339" s="13">
        <v>4.28</v>
      </c>
      <c r="Q339" s="13" t="s">
        <v>110</v>
      </c>
      <c r="R339" s="13">
        <v>0.72</v>
      </c>
      <c r="S339" s="13">
        <v>34.799999999999997</v>
      </c>
      <c r="T339" s="13">
        <v>1.33</v>
      </c>
      <c r="U339" s="13">
        <v>2.9550000000000001</v>
      </c>
      <c r="V339" s="13" t="s">
        <v>110</v>
      </c>
      <c r="W339" s="13">
        <v>25.35</v>
      </c>
      <c r="X339" s="13">
        <v>0.95899999999999996</v>
      </c>
      <c r="Y339" s="13">
        <v>2.9</v>
      </c>
      <c r="Z339" s="13">
        <v>0.745</v>
      </c>
      <c r="AA339" s="13">
        <v>173.6</v>
      </c>
      <c r="AB339" s="13">
        <v>1.85</v>
      </c>
      <c r="AC339" s="13" t="s">
        <v>110</v>
      </c>
      <c r="AD339" s="13">
        <v>132</v>
      </c>
    </row>
    <row r="340" spans="1:30">
      <c r="A340" s="10">
        <v>41354</v>
      </c>
      <c r="B340" s="13">
        <v>3489.99</v>
      </c>
      <c r="C340" s="13">
        <v>0.82599999999999996</v>
      </c>
      <c r="D340" s="13">
        <v>2.4729999999999999</v>
      </c>
      <c r="E340" s="13">
        <v>71.8</v>
      </c>
      <c r="F340" s="13">
        <v>13.75</v>
      </c>
      <c r="G340" s="13" t="s">
        <v>110</v>
      </c>
      <c r="H340" s="13">
        <v>1.65</v>
      </c>
      <c r="I340" s="13">
        <v>0.56399999999999995</v>
      </c>
      <c r="J340" s="13">
        <v>7.7059999999999995</v>
      </c>
      <c r="K340" s="13" t="s">
        <v>110</v>
      </c>
      <c r="L340" s="13">
        <v>1.92</v>
      </c>
      <c r="M340" s="13">
        <v>0.96599999999999997</v>
      </c>
      <c r="N340" s="13">
        <v>12.2</v>
      </c>
      <c r="O340" s="13">
        <v>4.8</v>
      </c>
      <c r="P340" s="13">
        <v>4.25</v>
      </c>
      <c r="Q340" s="13" t="s">
        <v>110</v>
      </c>
      <c r="R340" s="13">
        <v>0.73</v>
      </c>
      <c r="S340" s="13">
        <v>34.667000000000002</v>
      </c>
      <c r="T340" s="13">
        <v>1.33</v>
      </c>
      <c r="U340" s="13">
        <v>2.9550000000000001</v>
      </c>
      <c r="V340" s="13" t="s">
        <v>110</v>
      </c>
      <c r="W340" s="13">
        <v>25.5</v>
      </c>
      <c r="X340" s="13">
        <v>0.94</v>
      </c>
      <c r="Y340" s="13">
        <v>2.9</v>
      </c>
      <c r="Z340" s="13">
        <v>0.745</v>
      </c>
      <c r="AA340" s="13">
        <v>172.1</v>
      </c>
      <c r="AB340" s="13">
        <v>1.9300000000000002</v>
      </c>
      <c r="AC340" s="13" t="s">
        <v>110</v>
      </c>
      <c r="AD340" s="13">
        <v>131</v>
      </c>
    </row>
    <row r="341" spans="1:30">
      <c r="A341" s="10">
        <v>41355</v>
      </c>
      <c r="B341" s="13">
        <v>3430.17</v>
      </c>
      <c r="C341" s="13">
        <v>0.81599999999999995</v>
      </c>
      <c r="D341" s="13">
        <v>2.4729999999999999</v>
      </c>
      <c r="E341" s="13">
        <v>69.900000000000006</v>
      </c>
      <c r="F341" s="13">
        <v>13.55</v>
      </c>
      <c r="G341" s="13" t="s">
        <v>110</v>
      </c>
      <c r="H341" s="13">
        <v>1.613</v>
      </c>
      <c r="I341" s="13">
        <v>0.56000000000000005</v>
      </c>
      <c r="J341" s="13">
        <v>7.6109999999999998</v>
      </c>
      <c r="K341" s="13" t="s">
        <v>110</v>
      </c>
      <c r="L341" s="13">
        <v>1.92</v>
      </c>
      <c r="M341" s="13">
        <v>0.96499999999999997</v>
      </c>
      <c r="N341" s="13">
        <v>11.85</v>
      </c>
      <c r="O341" s="13">
        <v>4.7300000000000004</v>
      </c>
      <c r="P341" s="13">
        <v>4.25</v>
      </c>
      <c r="Q341" s="13" t="s">
        <v>110</v>
      </c>
      <c r="R341" s="13">
        <v>0.73</v>
      </c>
      <c r="S341" s="13">
        <v>34.667000000000002</v>
      </c>
      <c r="T341" s="13">
        <v>1.29</v>
      </c>
      <c r="U341" s="13">
        <v>2.9550000000000001</v>
      </c>
      <c r="V341" s="13" t="s">
        <v>110</v>
      </c>
      <c r="W341" s="13">
        <v>24.8</v>
      </c>
      <c r="X341" s="13">
        <v>0.92500000000000004</v>
      </c>
      <c r="Y341" s="13">
        <v>2.9</v>
      </c>
      <c r="Z341" s="13">
        <v>0.76100000000000001</v>
      </c>
      <c r="AA341" s="13">
        <v>170.5</v>
      </c>
      <c r="AB341" s="13">
        <v>1.92</v>
      </c>
      <c r="AC341" s="13" t="s">
        <v>110</v>
      </c>
      <c r="AD341" s="13">
        <v>127.5</v>
      </c>
    </row>
    <row r="342" spans="1:30">
      <c r="A342" s="10">
        <v>41358</v>
      </c>
      <c r="B342" s="13">
        <v>3404.9</v>
      </c>
      <c r="C342" s="13">
        <v>0.83199999999999996</v>
      </c>
      <c r="D342" s="13">
        <v>2.4380000000000002</v>
      </c>
      <c r="E342" s="13">
        <v>70.599999999999994</v>
      </c>
      <c r="F342" s="13">
        <v>13.3</v>
      </c>
      <c r="G342" s="13" t="s">
        <v>110</v>
      </c>
      <c r="H342" s="13">
        <v>1.581</v>
      </c>
      <c r="I342" s="13">
        <v>0.57299999999999995</v>
      </c>
      <c r="J342" s="13">
        <v>7.6109999999999998</v>
      </c>
      <c r="K342" s="13" t="s">
        <v>110</v>
      </c>
      <c r="L342" s="13">
        <v>1.92</v>
      </c>
      <c r="M342" s="13">
        <v>0.96</v>
      </c>
      <c r="N342" s="13">
        <v>11.8</v>
      </c>
      <c r="O342" s="13">
        <v>4.66</v>
      </c>
      <c r="P342" s="13">
        <v>4.2</v>
      </c>
      <c r="Q342" s="13" t="s">
        <v>110</v>
      </c>
      <c r="R342" s="13">
        <v>0.72</v>
      </c>
      <c r="S342" s="13">
        <v>34.15</v>
      </c>
      <c r="T342" s="13">
        <v>1.28</v>
      </c>
      <c r="U342" s="13">
        <v>2.9550000000000001</v>
      </c>
      <c r="V342" s="13" t="s">
        <v>110</v>
      </c>
      <c r="W342" s="13">
        <v>24.6</v>
      </c>
      <c r="X342" s="13">
        <v>0.96299999999999997</v>
      </c>
      <c r="Y342" s="13">
        <v>2.9</v>
      </c>
      <c r="Z342" s="13">
        <v>0.73399999999999999</v>
      </c>
      <c r="AA342" s="13">
        <v>172.3</v>
      </c>
      <c r="AB342" s="13">
        <v>1.8900000000000001</v>
      </c>
      <c r="AC342" s="13" t="s">
        <v>110</v>
      </c>
      <c r="AD342" s="13">
        <v>124</v>
      </c>
    </row>
    <row r="343" spans="1:30">
      <c r="A343" s="10">
        <v>41359</v>
      </c>
      <c r="B343" s="13">
        <v>3417.32</v>
      </c>
      <c r="C343" s="13">
        <v>0.83199999999999996</v>
      </c>
      <c r="D343" s="13">
        <v>2.4550000000000001</v>
      </c>
      <c r="E343" s="13">
        <v>70.75</v>
      </c>
      <c r="F343" s="13">
        <v>12.95</v>
      </c>
      <c r="G343" s="13" t="s">
        <v>110</v>
      </c>
      <c r="H343" s="13">
        <v>1.575</v>
      </c>
      <c r="I343" s="13">
        <v>0.57299999999999995</v>
      </c>
      <c r="J343" s="13">
        <v>7.6109999999999998</v>
      </c>
      <c r="K343" s="13" t="s">
        <v>110</v>
      </c>
      <c r="L343" s="13">
        <v>1.92</v>
      </c>
      <c r="M343" s="13">
        <v>0.94499999999999995</v>
      </c>
      <c r="N343" s="13">
        <v>12</v>
      </c>
      <c r="O343" s="13">
        <v>4.6500000000000004</v>
      </c>
      <c r="P343" s="13">
        <v>4.2</v>
      </c>
      <c r="Q343" s="13" t="s">
        <v>110</v>
      </c>
      <c r="R343" s="13">
        <v>0.7</v>
      </c>
      <c r="S343" s="13">
        <v>33.567</v>
      </c>
      <c r="T343" s="13">
        <v>1.3</v>
      </c>
      <c r="U343" s="13">
        <v>2.9550000000000001</v>
      </c>
      <c r="V343" s="13" t="s">
        <v>110</v>
      </c>
      <c r="W343" s="13">
        <v>24.95</v>
      </c>
      <c r="X343" s="13">
        <v>0.96</v>
      </c>
      <c r="Y343" s="13">
        <v>2.84</v>
      </c>
      <c r="Z343" s="13">
        <v>0.74</v>
      </c>
      <c r="AA343" s="13">
        <v>173.8</v>
      </c>
      <c r="AB343" s="13">
        <v>1.94</v>
      </c>
      <c r="AC343" s="13" t="s">
        <v>110</v>
      </c>
      <c r="AD343" s="13">
        <v>125</v>
      </c>
    </row>
    <row r="344" spans="1:30">
      <c r="A344" s="10">
        <v>41360</v>
      </c>
      <c r="B344" s="13">
        <v>3380.78</v>
      </c>
      <c r="C344" s="13">
        <v>0.83199999999999996</v>
      </c>
      <c r="D344" s="13">
        <v>2.4460000000000002</v>
      </c>
      <c r="E344" s="13">
        <v>70.900000000000006</v>
      </c>
      <c r="F344" s="13">
        <v>12.65</v>
      </c>
      <c r="G344" s="13" t="s">
        <v>110</v>
      </c>
      <c r="H344" s="13">
        <v>1.5880000000000001</v>
      </c>
      <c r="I344" s="13">
        <v>0.56100000000000005</v>
      </c>
      <c r="J344" s="13">
        <v>7.4210000000000003</v>
      </c>
      <c r="K344" s="13" t="s">
        <v>110</v>
      </c>
      <c r="L344" s="13">
        <v>1.92</v>
      </c>
      <c r="M344" s="13">
        <v>0.93</v>
      </c>
      <c r="N344" s="13">
        <v>12</v>
      </c>
      <c r="O344" s="13">
        <v>4.5999999999999996</v>
      </c>
      <c r="P344" s="13">
        <v>4.25</v>
      </c>
      <c r="Q344" s="13" t="s">
        <v>110</v>
      </c>
      <c r="R344" s="13">
        <v>0.7</v>
      </c>
      <c r="S344" s="13">
        <v>33.982999999999997</v>
      </c>
      <c r="T344" s="13">
        <v>1.27</v>
      </c>
      <c r="U344" s="13">
        <v>2.9550000000000001</v>
      </c>
      <c r="V344" s="13" t="s">
        <v>110</v>
      </c>
      <c r="W344" s="13">
        <v>24.55</v>
      </c>
      <c r="X344" s="13">
        <v>0.94</v>
      </c>
      <c r="Y344" s="13">
        <v>2.82</v>
      </c>
      <c r="Z344" s="13">
        <v>0.73</v>
      </c>
      <c r="AA344" s="13">
        <v>173.5</v>
      </c>
      <c r="AB344" s="13">
        <v>1.92</v>
      </c>
      <c r="AC344" s="13" t="s">
        <v>110</v>
      </c>
      <c r="AD344" s="13">
        <v>123.5</v>
      </c>
    </row>
    <row r="345" spans="1:30">
      <c r="A345" s="10">
        <v>41361</v>
      </c>
      <c r="B345" s="13">
        <v>3380.78</v>
      </c>
      <c r="C345" s="13">
        <v>0.83199999999999996</v>
      </c>
      <c r="D345" s="13">
        <v>2.4460000000000002</v>
      </c>
      <c r="E345" s="13">
        <v>70.900000000000006</v>
      </c>
      <c r="F345" s="13">
        <v>12.65</v>
      </c>
      <c r="G345" s="13" t="s">
        <v>110</v>
      </c>
      <c r="H345" s="13">
        <v>1.5880000000000001</v>
      </c>
      <c r="I345" s="13">
        <v>0.56100000000000005</v>
      </c>
      <c r="J345" s="13">
        <v>7.4210000000000003</v>
      </c>
      <c r="K345" s="13" t="s">
        <v>110</v>
      </c>
      <c r="L345" s="13">
        <v>1.92</v>
      </c>
      <c r="M345" s="13">
        <v>0.93</v>
      </c>
      <c r="N345" s="13">
        <v>12</v>
      </c>
      <c r="O345" s="13">
        <v>4.5999999999999996</v>
      </c>
      <c r="P345" s="13">
        <v>4.25</v>
      </c>
      <c r="Q345" s="13" t="s">
        <v>110</v>
      </c>
      <c r="R345" s="13">
        <v>0.7</v>
      </c>
      <c r="S345" s="13">
        <v>33.982999999999997</v>
      </c>
      <c r="T345" s="13">
        <v>1.27</v>
      </c>
      <c r="U345" s="13">
        <v>2.9550000000000001</v>
      </c>
      <c r="V345" s="13" t="s">
        <v>110</v>
      </c>
      <c r="W345" s="13">
        <v>24.55</v>
      </c>
      <c r="X345" s="13">
        <v>0.94</v>
      </c>
      <c r="Y345" s="13">
        <v>2.82</v>
      </c>
      <c r="Z345" s="13">
        <v>0.73</v>
      </c>
      <c r="AA345" s="13">
        <v>173.5</v>
      </c>
      <c r="AB345" s="13">
        <v>1.92</v>
      </c>
      <c r="AC345" s="13" t="s">
        <v>110</v>
      </c>
      <c r="AD345" s="13">
        <v>123.5</v>
      </c>
    </row>
    <row r="346" spans="1:30">
      <c r="A346" s="10">
        <v>41362</v>
      </c>
      <c r="B346" s="13">
        <v>3380.78</v>
      </c>
      <c r="C346" s="13">
        <v>0.83199999999999996</v>
      </c>
      <c r="D346" s="13">
        <v>2.4460000000000002</v>
      </c>
      <c r="E346" s="13">
        <v>70.900000000000006</v>
      </c>
      <c r="F346" s="13">
        <v>12.65</v>
      </c>
      <c r="G346" s="13" t="s">
        <v>110</v>
      </c>
      <c r="H346" s="13">
        <v>1.5880000000000001</v>
      </c>
      <c r="I346" s="13">
        <v>0.56100000000000005</v>
      </c>
      <c r="J346" s="13">
        <v>7.4210000000000003</v>
      </c>
      <c r="K346" s="13" t="s">
        <v>110</v>
      </c>
      <c r="L346" s="13">
        <v>1.92</v>
      </c>
      <c r="M346" s="13">
        <v>0.93</v>
      </c>
      <c r="N346" s="13">
        <v>12</v>
      </c>
      <c r="O346" s="13">
        <v>4.5999999999999996</v>
      </c>
      <c r="P346" s="13">
        <v>4.25</v>
      </c>
      <c r="Q346" s="13" t="s">
        <v>110</v>
      </c>
      <c r="R346" s="13">
        <v>0.7</v>
      </c>
      <c r="S346" s="13">
        <v>33.982999999999997</v>
      </c>
      <c r="T346" s="13">
        <v>1.27</v>
      </c>
      <c r="U346" s="13">
        <v>2.9550000000000001</v>
      </c>
      <c r="V346" s="13" t="s">
        <v>110</v>
      </c>
      <c r="W346" s="13">
        <v>24.55</v>
      </c>
      <c r="X346" s="13">
        <v>0.94</v>
      </c>
      <c r="Y346" s="13">
        <v>2.82</v>
      </c>
      <c r="Z346" s="13">
        <v>0.73</v>
      </c>
      <c r="AA346" s="13">
        <v>173.5</v>
      </c>
      <c r="AB346" s="13">
        <v>1.92</v>
      </c>
      <c r="AC346" s="13" t="s">
        <v>110</v>
      </c>
      <c r="AD346" s="13">
        <v>123.5</v>
      </c>
    </row>
    <row r="347" spans="1:30">
      <c r="A347" s="10">
        <v>41365</v>
      </c>
      <c r="B347" s="13">
        <v>3380.78</v>
      </c>
      <c r="C347" s="13">
        <v>0.83199999999999996</v>
      </c>
      <c r="D347" s="13">
        <v>2.4460000000000002</v>
      </c>
      <c r="E347" s="13">
        <v>70.900000000000006</v>
      </c>
      <c r="F347" s="13">
        <v>12.65</v>
      </c>
      <c r="G347" s="13" t="s">
        <v>110</v>
      </c>
      <c r="H347" s="13">
        <v>1.5880000000000001</v>
      </c>
      <c r="I347" s="13">
        <v>0.56100000000000005</v>
      </c>
      <c r="J347" s="13">
        <v>7.4210000000000003</v>
      </c>
      <c r="K347" s="13" t="s">
        <v>110</v>
      </c>
      <c r="L347" s="13">
        <v>1.92</v>
      </c>
      <c r="M347" s="13">
        <v>0.93</v>
      </c>
      <c r="N347" s="13">
        <v>12</v>
      </c>
      <c r="O347" s="13">
        <v>4.5999999999999996</v>
      </c>
      <c r="P347" s="13">
        <v>4.25</v>
      </c>
      <c r="Q347" s="13" t="s">
        <v>110</v>
      </c>
      <c r="R347" s="13">
        <v>0.7</v>
      </c>
      <c r="S347" s="13">
        <v>33.982999999999997</v>
      </c>
      <c r="T347" s="13">
        <v>1.27</v>
      </c>
      <c r="U347" s="13">
        <v>2.9550000000000001</v>
      </c>
      <c r="V347" s="13" t="s">
        <v>110</v>
      </c>
      <c r="W347" s="13">
        <v>24.55</v>
      </c>
      <c r="X347" s="13">
        <v>0.94</v>
      </c>
      <c r="Y347" s="13">
        <v>2.82</v>
      </c>
      <c r="Z347" s="13">
        <v>0.73</v>
      </c>
      <c r="AA347" s="13">
        <v>173.5</v>
      </c>
      <c r="AB347" s="13">
        <v>1.92</v>
      </c>
      <c r="AC347" s="13" t="s">
        <v>110</v>
      </c>
      <c r="AD347" s="13">
        <v>123.5</v>
      </c>
    </row>
    <row r="348" spans="1:30">
      <c r="A348" s="10">
        <v>41366</v>
      </c>
      <c r="B348" s="13">
        <v>3380.78</v>
      </c>
      <c r="C348" s="13">
        <v>0.83199999999999996</v>
      </c>
      <c r="D348" s="13">
        <v>2.4460000000000002</v>
      </c>
      <c r="E348" s="13">
        <v>70.900000000000006</v>
      </c>
      <c r="F348" s="13">
        <v>12.65</v>
      </c>
      <c r="G348" s="13" t="s">
        <v>110</v>
      </c>
      <c r="H348" s="13">
        <v>1.5880000000000001</v>
      </c>
      <c r="I348" s="13">
        <v>0.56100000000000005</v>
      </c>
      <c r="J348" s="13">
        <v>7.4210000000000003</v>
      </c>
      <c r="K348" s="13" t="s">
        <v>110</v>
      </c>
      <c r="L348" s="13">
        <v>1.92</v>
      </c>
      <c r="M348" s="13">
        <v>0.93</v>
      </c>
      <c r="N348" s="13">
        <v>12</v>
      </c>
      <c r="O348" s="13">
        <v>4.5999999999999996</v>
      </c>
      <c r="P348" s="13">
        <v>4.25</v>
      </c>
      <c r="Q348" s="13" t="s">
        <v>110</v>
      </c>
      <c r="R348" s="13">
        <v>0.7</v>
      </c>
      <c r="S348" s="13">
        <v>33.982999999999997</v>
      </c>
      <c r="T348" s="13">
        <v>1.27</v>
      </c>
      <c r="U348" s="13">
        <v>2.9550000000000001</v>
      </c>
      <c r="V348" s="13" t="s">
        <v>110</v>
      </c>
      <c r="W348" s="13">
        <v>24.55</v>
      </c>
      <c r="X348" s="13">
        <v>0.94</v>
      </c>
      <c r="Y348" s="13">
        <v>2.82</v>
      </c>
      <c r="Z348" s="13">
        <v>0.73</v>
      </c>
      <c r="AA348" s="13">
        <v>173.5</v>
      </c>
      <c r="AB348" s="13">
        <v>1.92</v>
      </c>
      <c r="AC348" s="13" t="s">
        <v>110</v>
      </c>
      <c r="AD348" s="13">
        <v>123.5</v>
      </c>
    </row>
    <row r="349" spans="1:30">
      <c r="A349" s="10">
        <v>41367</v>
      </c>
      <c r="B349" s="13">
        <v>3305.97</v>
      </c>
      <c r="C349" s="13">
        <v>0.82199999999999995</v>
      </c>
      <c r="D349" s="13">
        <v>2.4020000000000001</v>
      </c>
      <c r="E349" s="13">
        <v>68</v>
      </c>
      <c r="F349" s="13">
        <v>12.2</v>
      </c>
      <c r="G349" s="13" t="s">
        <v>110</v>
      </c>
      <c r="H349" s="13">
        <v>1.5629999999999999</v>
      </c>
      <c r="I349" s="13">
        <v>0.55000000000000004</v>
      </c>
      <c r="J349" s="13">
        <v>7.3250000000000002</v>
      </c>
      <c r="K349" s="13" t="s">
        <v>110</v>
      </c>
      <c r="L349" s="13">
        <v>1.92</v>
      </c>
      <c r="M349" s="13">
        <v>0.93</v>
      </c>
      <c r="N349" s="13">
        <v>11.8</v>
      </c>
      <c r="O349" s="13">
        <v>4.59</v>
      </c>
      <c r="P349" s="13">
        <v>4.25</v>
      </c>
      <c r="Q349" s="13" t="s">
        <v>110</v>
      </c>
      <c r="R349" s="13">
        <v>0.7</v>
      </c>
      <c r="S349" s="13">
        <v>34.332999999999998</v>
      </c>
      <c r="T349" s="13">
        <v>1.27</v>
      </c>
      <c r="U349" s="13">
        <v>2.9550000000000001</v>
      </c>
      <c r="V349" s="13" t="s">
        <v>110</v>
      </c>
      <c r="W349" s="13">
        <v>24.1</v>
      </c>
      <c r="X349" s="13">
        <v>0.92</v>
      </c>
      <c r="Y349" s="13">
        <v>2.69</v>
      </c>
      <c r="Z349" s="13">
        <v>0.70399999999999996</v>
      </c>
      <c r="AA349" s="13">
        <v>171.4</v>
      </c>
      <c r="AB349" s="13">
        <v>1.94</v>
      </c>
      <c r="AC349" s="13" t="s">
        <v>110</v>
      </c>
      <c r="AD349" s="13">
        <v>117.1</v>
      </c>
    </row>
    <row r="350" spans="1:30">
      <c r="A350" s="10">
        <v>41368</v>
      </c>
      <c r="B350" s="13">
        <v>3297.13</v>
      </c>
      <c r="C350" s="13">
        <v>0.82199999999999995</v>
      </c>
      <c r="D350" s="13">
        <v>2.3839999999999999</v>
      </c>
      <c r="E350" s="13">
        <v>67.900000000000006</v>
      </c>
      <c r="F350" s="13">
        <v>12.2</v>
      </c>
      <c r="G350" s="13" t="s">
        <v>110</v>
      </c>
      <c r="H350" s="13">
        <v>1.5880000000000001</v>
      </c>
      <c r="I350" s="13">
        <v>0.54600000000000004</v>
      </c>
      <c r="J350" s="13">
        <v>7.43</v>
      </c>
      <c r="K350" s="13" t="s">
        <v>110</v>
      </c>
      <c r="L350" s="13">
        <v>1.92</v>
      </c>
      <c r="M350" s="13">
        <v>0.92</v>
      </c>
      <c r="N350" s="13">
        <v>11.65</v>
      </c>
      <c r="O350" s="13">
        <v>4.59</v>
      </c>
      <c r="P350" s="13">
        <v>4.2</v>
      </c>
      <c r="Q350" s="13" t="s">
        <v>110</v>
      </c>
      <c r="R350" s="13">
        <v>0.7</v>
      </c>
      <c r="S350" s="13">
        <v>36.332999999999998</v>
      </c>
      <c r="T350" s="13">
        <v>1.29</v>
      </c>
      <c r="U350" s="13">
        <v>2.9550000000000001</v>
      </c>
      <c r="V350" s="13" t="s">
        <v>110</v>
      </c>
      <c r="W350" s="13">
        <v>24.3</v>
      </c>
      <c r="X350" s="13">
        <v>0.93</v>
      </c>
      <c r="Y350" s="13">
        <v>2.79</v>
      </c>
      <c r="Z350" s="13">
        <v>0.71899999999999997</v>
      </c>
      <c r="AA350" s="13">
        <v>168</v>
      </c>
      <c r="AB350" s="13">
        <v>1.96</v>
      </c>
      <c r="AC350" s="13" t="s">
        <v>110</v>
      </c>
      <c r="AD350" s="13">
        <v>116</v>
      </c>
    </row>
    <row r="351" spans="1:30">
      <c r="A351" s="10">
        <v>41369</v>
      </c>
      <c r="B351" s="13">
        <v>3312.8</v>
      </c>
      <c r="C351" s="13">
        <v>0.8</v>
      </c>
      <c r="D351" s="13">
        <v>2.3929999999999998</v>
      </c>
      <c r="E351" s="13">
        <v>68.400000000000006</v>
      </c>
      <c r="F351" s="13">
        <v>12.1</v>
      </c>
      <c r="G351" s="13" t="s">
        <v>110</v>
      </c>
      <c r="H351" s="13">
        <v>1.581</v>
      </c>
      <c r="I351" s="13">
        <v>0.55000000000000004</v>
      </c>
      <c r="J351" s="13">
        <v>7.23</v>
      </c>
      <c r="K351" s="13" t="s">
        <v>110</v>
      </c>
      <c r="L351" s="13">
        <v>1.92</v>
      </c>
      <c r="M351" s="13">
        <v>0.91</v>
      </c>
      <c r="N351" s="13">
        <v>11.4</v>
      </c>
      <c r="O351" s="13">
        <v>4.6399999999999997</v>
      </c>
      <c r="P351" s="13">
        <v>4.0999999999999996</v>
      </c>
      <c r="Q351" s="13" t="s">
        <v>110</v>
      </c>
      <c r="R351" s="13">
        <v>0.7</v>
      </c>
      <c r="S351" s="13">
        <v>36.950000000000003</v>
      </c>
      <c r="T351" s="13">
        <v>1.3</v>
      </c>
      <c r="U351" s="13">
        <v>2.9550000000000001</v>
      </c>
      <c r="V351" s="13" t="s">
        <v>110</v>
      </c>
      <c r="W351" s="13">
        <v>24.25</v>
      </c>
      <c r="X351" s="13">
        <v>0.92</v>
      </c>
      <c r="Y351" s="13">
        <v>2.7800000000000002</v>
      </c>
      <c r="Z351" s="13">
        <v>0.71</v>
      </c>
      <c r="AA351" s="13">
        <v>168.9</v>
      </c>
      <c r="AB351" s="13">
        <v>1.95</v>
      </c>
      <c r="AC351" s="13" t="s">
        <v>110</v>
      </c>
      <c r="AD351" s="13">
        <v>118.5</v>
      </c>
    </row>
    <row r="352" spans="1:30">
      <c r="A352" s="10">
        <v>41372</v>
      </c>
      <c r="B352" s="13">
        <v>3379.39</v>
      </c>
      <c r="C352" s="13">
        <v>0.8</v>
      </c>
      <c r="D352" s="13">
        <v>2.3660000000000001</v>
      </c>
      <c r="E352" s="13">
        <v>68.5</v>
      </c>
      <c r="F352" s="13">
        <v>12.8</v>
      </c>
      <c r="G352" s="13" t="s">
        <v>110</v>
      </c>
      <c r="H352" s="13">
        <v>1.6</v>
      </c>
      <c r="I352" s="13">
        <v>0.57299999999999995</v>
      </c>
      <c r="J352" s="13">
        <v>7.6109999999999998</v>
      </c>
      <c r="K352" s="13" t="s">
        <v>110</v>
      </c>
      <c r="L352" s="13">
        <v>1.92</v>
      </c>
      <c r="M352" s="13">
        <v>0.91</v>
      </c>
      <c r="N352" s="13">
        <v>11.9</v>
      </c>
      <c r="O352" s="13">
        <v>4.8600000000000003</v>
      </c>
      <c r="P352" s="13">
        <v>4.0999999999999996</v>
      </c>
      <c r="Q352" s="13" t="s">
        <v>110</v>
      </c>
      <c r="R352" s="13">
        <v>0.69</v>
      </c>
      <c r="S352" s="13">
        <v>38</v>
      </c>
      <c r="T352" s="13">
        <v>1.32</v>
      </c>
      <c r="U352" s="13">
        <v>2.9550000000000001</v>
      </c>
      <c r="V352" s="13" t="s">
        <v>110</v>
      </c>
      <c r="W352" s="13">
        <v>25.3</v>
      </c>
      <c r="X352" s="13">
        <v>0.90500000000000003</v>
      </c>
      <c r="Y352" s="13">
        <v>2.69</v>
      </c>
      <c r="Z352" s="13">
        <v>0.72</v>
      </c>
      <c r="AA352" s="13">
        <v>171.5</v>
      </c>
      <c r="AB352" s="13">
        <v>1.99</v>
      </c>
      <c r="AC352" s="13" t="s">
        <v>110</v>
      </c>
      <c r="AD352" s="13">
        <v>116.5</v>
      </c>
    </row>
    <row r="353" spans="1:30">
      <c r="A353" s="10">
        <v>41373</v>
      </c>
      <c r="B353" s="13">
        <v>3474.78</v>
      </c>
      <c r="C353" s="13">
        <v>0.82599999999999996</v>
      </c>
      <c r="D353" s="13">
        <v>2.4729999999999999</v>
      </c>
      <c r="E353" s="13">
        <v>71.3</v>
      </c>
      <c r="F353" s="13">
        <v>13.15</v>
      </c>
      <c r="G353" s="13" t="s">
        <v>110</v>
      </c>
      <c r="H353" s="13">
        <v>1.613</v>
      </c>
      <c r="I353" s="13">
        <v>0.57699999999999996</v>
      </c>
      <c r="J353" s="13">
        <v>7.6580000000000004</v>
      </c>
      <c r="K353" s="13" t="s">
        <v>110</v>
      </c>
      <c r="L353" s="13">
        <v>1.92</v>
      </c>
      <c r="M353" s="13">
        <v>0.96</v>
      </c>
      <c r="N353" s="13">
        <v>12</v>
      </c>
      <c r="O353" s="13">
        <v>4.9399999999999995</v>
      </c>
      <c r="P353" s="13">
        <v>4.16</v>
      </c>
      <c r="Q353" s="13" t="s">
        <v>110</v>
      </c>
      <c r="R353" s="13">
        <v>0.7</v>
      </c>
      <c r="S353" s="13">
        <v>37.332999999999998</v>
      </c>
      <c r="T353" s="13">
        <v>1.3599999999999999</v>
      </c>
      <c r="U353" s="13">
        <v>2.9550000000000001</v>
      </c>
      <c r="V353" s="13" t="s">
        <v>110</v>
      </c>
      <c r="W353" s="13">
        <v>26.4</v>
      </c>
      <c r="X353" s="13">
        <v>0.91</v>
      </c>
      <c r="Y353" s="13">
        <v>2.68</v>
      </c>
      <c r="Z353" s="13">
        <v>0.745</v>
      </c>
      <c r="AA353" s="13">
        <v>172.75</v>
      </c>
      <c r="AB353" s="13">
        <v>2.0099999999999998</v>
      </c>
      <c r="AC353" s="13" t="s">
        <v>110</v>
      </c>
      <c r="AD353" s="13">
        <v>120.9</v>
      </c>
    </row>
    <row r="354" spans="1:30">
      <c r="A354" s="10">
        <v>41374</v>
      </c>
      <c r="B354" s="13">
        <v>3462.73</v>
      </c>
      <c r="C354" s="13">
        <v>0.87</v>
      </c>
      <c r="D354" s="13">
        <v>2.5089999999999999</v>
      </c>
      <c r="E354" s="13">
        <v>72.5</v>
      </c>
      <c r="F354" s="13">
        <v>13.2</v>
      </c>
      <c r="G354" s="13" t="s">
        <v>110</v>
      </c>
      <c r="H354" s="13">
        <v>1.613</v>
      </c>
      <c r="I354" s="13">
        <v>0.56399999999999995</v>
      </c>
      <c r="J354" s="13">
        <v>7.7530000000000001</v>
      </c>
      <c r="K354" s="13" t="s">
        <v>110</v>
      </c>
      <c r="L354" s="13">
        <v>2.1</v>
      </c>
      <c r="M354" s="13">
        <v>0.96</v>
      </c>
      <c r="N354" s="13">
        <v>12.1</v>
      </c>
      <c r="O354" s="13">
        <v>4.91</v>
      </c>
      <c r="P354" s="13">
        <v>4.16</v>
      </c>
      <c r="Q354" s="13" t="s">
        <v>110</v>
      </c>
      <c r="R354" s="13">
        <v>0.68</v>
      </c>
      <c r="S354" s="13">
        <v>38</v>
      </c>
      <c r="T354" s="13">
        <v>1.32</v>
      </c>
      <c r="U354" s="13">
        <v>2.9550000000000001</v>
      </c>
      <c r="V354" s="13" t="s">
        <v>110</v>
      </c>
      <c r="W354" s="13">
        <v>26.4</v>
      </c>
      <c r="X354" s="13">
        <v>0.91</v>
      </c>
      <c r="Y354" s="13">
        <v>2.68</v>
      </c>
      <c r="Z354" s="13">
        <v>0.73499999999999999</v>
      </c>
      <c r="AA354" s="13">
        <v>177</v>
      </c>
      <c r="AB354" s="13">
        <v>2.02</v>
      </c>
      <c r="AC354" s="13" t="s">
        <v>110</v>
      </c>
      <c r="AD354" s="13">
        <v>116.9</v>
      </c>
    </row>
    <row r="355" spans="1:30">
      <c r="A355" s="10">
        <v>41375</v>
      </c>
      <c r="B355" s="13">
        <v>3487.72</v>
      </c>
      <c r="C355" s="13">
        <v>0.86399999999999999</v>
      </c>
      <c r="D355" s="13">
        <v>2.5089999999999999</v>
      </c>
      <c r="E355" s="13">
        <v>72</v>
      </c>
      <c r="F355" s="13">
        <v>13.35</v>
      </c>
      <c r="G355" s="13" t="s">
        <v>110</v>
      </c>
      <c r="H355" s="13">
        <v>1.5939999999999999</v>
      </c>
      <c r="I355" s="13">
        <v>0.56699999999999995</v>
      </c>
      <c r="J355" s="13">
        <v>7.8010000000000002</v>
      </c>
      <c r="K355" s="13" t="s">
        <v>110</v>
      </c>
      <c r="L355" s="13">
        <v>2.1</v>
      </c>
      <c r="M355" s="13">
        <v>0.95</v>
      </c>
      <c r="N355" s="13">
        <v>12.25</v>
      </c>
      <c r="O355" s="13">
        <v>4.8899999999999997</v>
      </c>
      <c r="P355" s="13">
        <v>4.16</v>
      </c>
      <c r="Q355" s="13" t="s">
        <v>110</v>
      </c>
      <c r="R355" s="13">
        <v>0.7</v>
      </c>
      <c r="S355" s="13">
        <v>38.332999999999998</v>
      </c>
      <c r="T355" s="13">
        <v>1.29</v>
      </c>
      <c r="U355" s="13">
        <v>2.9550000000000001</v>
      </c>
      <c r="V355" s="13" t="s">
        <v>110</v>
      </c>
      <c r="W355" s="13">
        <v>27.5</v>
      </c>
      <c r="X355" s="13">
        <v>0.9</v>
      </c>
      <c r="Y355" s="13">
        <v>2.7199999999999998</v>
      </c>
      <c r="Z355" s="13">
        <v>0.71</v>
      </c>
      <c r="AA355" s="13">
        <v>180.5</v>
      </c>
      <c r="AB355" s="13">
        <v>2.04</v>
      </c>
      <c r="AC355" s="13" t="s">
        <v>110</v>
      </c>
      <c r="AD355" s="13">
        <v>118.4</v>
      </c>
    </row>
    <row r="356" spans="1:30">
      <c r="A356" s="10">
        <v>41376</v>
      </c>
      <c r="B356" s="13">
        <v>3463.49</v>
      </c>
      <c r="C356" s="13">
        <v>0.86399999999999999</v>
      </c>
      <c r="D356" s="13">
        <v>2.4729999999999999</v>
      </c>
      <c r="E356" s="13">
        <v>71.3</v>
      </c>
      <c r="F356" s="13">
        <v>13.15</v>
      </c>
      <c r="G356" s="13" t="s">
        <v>110</v>
      </c>
      <c r="H356" s="13">
        <v>1.581</v>
      </c>
      <c r="I356" s="13">
        <v>0.56399999999999995</v>
      </c>
      <c r="J356" s="13">
        <v>7.7530000000000001</v>
      </c>
      <c r="K356" s="13" t="s">
        <v>110</v>
      </c>
      <c r="L356" s="13">
        <v>2.1</v>
      </c>
      <c r="M356" s="13">
        <v>0.93</v>
      </c>
      <c r="N356" s="13">
        <v>12</v>
      </c>
      <c r="O356" s="13">
        <v>4.83</v>
      </c>
      <c r="P356" s="13">
        <v>4.16</v>
      </c>
      <c r="Q356" s="13" t="s">
        <v>110</v>
      </c>
      <c r="R356" s="13">
        <v>0.68</v>
      </c>
      <c r="S356" s="13">
        <v>38.299999999999997</v>
      </c>
      <c r="T356" s="13">
        <v>1.28</v>
      </c>
      <c r="U356" s="13">
        <v>2.9550000000000001</v>
      </c>
      <c r="V356" s="13" t="s">
        <v>110</v>
      </c>
      <c r="W356" s="13">
        <v>27.2</v>
      </c>
      <c r="X356" s="13">
        <v>0.88500000000000001</v>
      </c>
      <c r="Y356" s="13">
        <v>2.7199999999999998</v>
      </c>
      <c r="Z356" s="13">
        <v>0.71</v>
      </c>
      <c r="AA356" s="13">
        <v>178</v>
      </c>
      <c r="AB356" s="13">
        <v>2.0299999999999998</v>
      </c>
      <c r="AC356" s="13" t="s">
        <v>110</v>
      </c>
      <c r="AD356" s="13">
        <v>119.9</v>
      </c>
    </row>
    <row r="357" spans="1:30">
      <c r="A357" s="10">
        <v>41379</v>
      </c>
      <c r="B357" s="13">
        <v>3403.12</v>
      </c>
      <c r="C357" s="13">
        <v>0.84799999999999998</v>
      </c>
      <c r="D357" s="13">
        <v>2.4910000000000001</v>
      </c>
      <c r="E357" s="13">
        <v>70</v>
      </c>
      <c r="F357" s="13">
        <v>13</v>
      </c>
      <c r="G357" s="13" t="s">
        <v>110</v>
      </c>
      <c r="H357" s="13">
        <v>1.544</v>
      </c>
      <c r="I357" s="13">
        <v>0.58299999999999996</v>
      </c>
      <c r="J357" s="13">
        <v>7.6109999999999998</v>
      </c>
      <c r="K357" s="13" t="s">
        <v>110</v>
      </c>
      <c r="L357" s="13">
        <v>2.1</v>
      </c>
      <c r="M357" s="13">
        <v>0.91900000000000004</v>
      </c>
      <c r="N357" s="13">
        <v>11.8</v>
      </c>
      <c r="O357" s="13">
        <v>4.7300000000000004</v>
      </c>
      <c r="P357" s="13">
        <v>4.16</v>
      </c>
      <c r="Q357" s="13" t="s">
        <v>110</v>
      </c>
      <c r="R357" s="13">
        <v>0.68</v>
      </c>
      <c r="S357" s="13">
        <v>38.167000000000002</v>
      </c>
      <c r="T357" s="13">
        <v>1.25</v>
      </c>
      <c r="U357" s="13">
        <v>2.9550000000000001</v>
      </c>
      <c r="V357" s="13" t="s">
        <v>110</v>
      </c>
      <c r="W357" s="13">
        <v>26.85</v>
      </c>
      <c r="X357" s="13">
        <v>0.87</v>
      </c>
      <c r="Y357" s="13">
        <v>2.7</v>
      </c>
      <c r="Z357" s="13">
        <v>0.7</v>
      </c>
      <c r="AA357" s="13">
        <v>172</v>
      </c>
      <c r="AB357" s="13">
        <v>2.0699999999999998</v>
      </c>
      <c r="AC357" s="13" t="s">
        <v>110</v>
      </c>
      <c r="AD357" s="13">
        <v>116.3</v>
      </c>
    </row>
    <row r="358" spans="1:30">
      <c r="A358" s="10">
        <v>41380</v>
      </c>
      <c r="B358" s="13">
        <v>3473.4</v>
      </c>
      <c r="C358" s="13">
        <v>0.86399999999999999</v>
      </c>
      <c r="D358" s="13">
        <v>2.4820000000000002</v>
      </c>
      <c r="E358" s="13">
        <v>71.2</v>
      </c>
      <c r="F358" s="13">
        <v>13.45</v>
      </c>
      <c r="G358" s="13" t="s">
        <v>110</v>
      </c>
      <c r="H358" s="13">
        <v>1.544</v>
      </c>
      <c r="I358" s="13">
        <v>0.58299999999999996</v>
      </c>
      <c r="J358" s="13">
        <v>7.8010000000000002</v>
      </c>
      <c r="K358" s="13" t="s">
        <v>110</v>
      </c>
      <c r="L358" s="13">
        <v>2.1</v>
      </c>
      <c r="M358" s="13">
        <v>0.91</v>
      </c>
      <c r="N358" s="13">
        <v>12</v>
      </c>
      <c r="O358" s="13">
        <v>4.87</v>
      </c>
      <c r="P358" s="13">
        <v>4.16</v>
      </c>
      <c r="Q358" s="13" t="s">
        <v>110</v>
      </c>
      <c r="R358" s="13">
        <v>0.68</v>
      </c>
      <c r="S358" s="13">
        <v>38.167000000000002</v>
      </c>
      <c r="T358" s="13">
        <v>1.26</v>
      </c>
      <c r="U358" s="13">
        <v>2.9550000000000001</v>
      </c>
      <c r="V358" s="13" t="s">
        <v>110</v>
      </c>
      <c r="W358" s="13">
        <v>27.5</v>
      </c>
      <c r="X358" s="13">
        <v>0.84899999999999998</v>
      </c>
      <c r="Y358" s="13">
        <v>2.7</v>
      </c>
      <c r="Z358" s="13">
        <v>0.71</v>
      </c>
      <c r="AA358" s="13">
        <v>179</v>
      </c>
      <c r="AB358" s="13">
        <v>2.09</v>
      </c>
      <c r="AC358" s="13" t="s">
        <v>110</v>
      </c>
      <c r="AD358" s="13">
        <v>118</v>
      </c>
    </row>
    <row r="359" spans="1:30">
      <c r="A359" s="10">
        <v>41381</v>
      </c>
      <c r="B359" s="13">
        <v>3425.03</v>
      </c>
      <c r="C359" s="13">
        <v>0.84799999999999998</v>
      </c>
      <c r="D359" s="13">
        <v>2.464</v>
      </c>
      <c r="E359" s="13">
        <v>70.2</v>
      </c>
      <c r="F359" s="13">
        <v>13.2</v>
      </c>
      <c r="G359" s="13" t="s">
        <v>110</v>
      </c>
      <c r="H359" s="13">
        <v>1.4630000000000001</v>
      </c>
      <c r="I359" s="13">
        <v>0.57299999999999995</v>
      </c>
      <c r="J359" s="13">
        <v>7.6109999999999998</v>
      </c>
      <c r="K359" s="13" t="s">
        <v>110</v>
      </c>
      <c r="L359" s="13">
        <v>2.1</v>
      </c>
      <c r="M359" s="13">
        <v>0.9</v>
      </c>
      <c r="N359" s="13">
        <v>11.7</v>
      </c>
      <c r="O359" s="13">
        <v>4.75</v>
      </c>
      <c r="P359" s="13">
        <v>4.0999999999999996</v>
      </c>
      <c r="Q359" s="13" t="s">
        <v>110</v>
      </c>
      <c r="R359" s="13">
        <v>0.67</v>
      </c>
      <c r="S359" s="13">
        <v>37.783000000000001</v>
      </c>
      <c r="T359" s="13">
        <v>1.24</v>
      </c>
      <c r="U359" s="13">
        <v>2.9550000000000001</v>
      </c>
      <c r="V359" s="13" t="s">
        <v>110</v>
      </c>
      <c r="W359" s="13">
        <v>27.2</v>
      </c>
      <c r="X359" s="13">
        <v>0.85</v>
      </c>
      <c r="Y359" s="13">
        <v>2.82</v>
      </c>
      <c r="Z359" s="13">
        <v>0.69099999999999995</v>
      </c>
      <c r="AA359" s="13">
        <v>179.9</v>
      </c>
      <c r="AB359" s="13">
        <v>2.0699999999999998</v>
      </c>
      <c r="AC359" s="13" t="s">
        <v>110</v>
      </c>
      <c r="AD359" s="13">
        <v>115.75</v>
      </c>
    </row>
    <row r="360" spans="1:30">
      <c r="A360" s="10">
        <v>41382</v>
      </c>
      <c r="B360" s="13">
        <v>3413.86</v>
      </c>
      <c r="C360" s="13">
        <v>0.83799999999999997</v>
      </c>
      <c r="D360" s="13">
        <v>2.4460000000000002</v>
      </c>
      <c r="E360" s="13">
        <v>70.45</v>
      </c>
      <c r="F360" s="13">
        <v>13.2</v>
      </c>
      <c r="G360" s="13" t="s">
        <v>110</v>
      </c>
      <c r="H360" s="13">
        <v>1.4809999999999999</v>
      </c>
      <c r="I360" s="13">
        <v>0.57299999999999995</v>
      </c>
      <c r="J360" s="13">
        <v>7.6109999999999998</v>
      </c>
      <c r="K360" s="13" t="s">
        <v>110</v>
      </c>
      <c r="L360" s="13">
        <v>2.1</v>
      </c>
      <c r="M360" s="13">
        <v>0.89500000000000002</v>
      </c>
      <c r="N360" s="13">
        <v>11.75</v>
      </c>
      <c r="O360" s="13">
        <v>4.7300000000000004</v>
      </c>
      <c r="P360" s="13">
        <v>4.0999999999999996</v>
      </c>
      <c r="Q360" s="13" t="s">
        <v>110</v>
      </c>
      <c r="R360" s="13">
        <v>0.66</v>
      </c>
      <c r="S360" s="13">
        <v>37.567</v>
      </c>
      <c r="T360" s="13">
        <v>1.21</v>
      </c>
      <c r="U360" s="13">
        <v>2.9550000000000001</v>
      </c>
      <c r="V360" s="13" t="s">
        <v>110</v>
      </c>
      <c r="W360" s="13">
        <v>27.05</v>
      </c>
      <c r="X360" s="13">
        <v>0.88500000000000001</v>
      </c>
      <c r="Y360" s="13">
        <v>2.85</v>
      </c>
      <c r="Z360" s="13">
        <v>0.69</v>
      </c>
      <c r="AA360" s="13">
        <v>180.7</v>
      </c>
      <c r="AB360" s="13">
        <v>2.09</v>
      </c>
      <c r="AC360" s="13" t="s">
        <v>110</v>
      </c>
      <c r="AD360" s="13">
        <v>114.25</v>
      </c>
    </row>
    <row r="361" spans="1:30">
      <c r="A361" s="10">
        <v>41383</v>
      </c>
      <c r="B361" s="13">
        <v>3444.49</v>
      </c>
      <c r="C361" s="13">
        <v>0.84799999999999998</v>
      </c>
      <c r="D361" s="13">
        <v>2.536</v>
      </c>
      <c r="E361" s="13">
        <v>73</v>
      </c>
      <c r="F361" s="13">
        <v>13.15</v>
      </c>
      <c r="G361" s="13" t="s">
        <v>110</v>
      </c>
      <c r="H361" s="13">
        <v>1.431</v>
      </c>
      <c r="I361" s="13">
        <v>0.57699999999999996</v>
      </c>
      <c r="J361" s="13">
        <v>7.6109999999999998</v>
      </c>
      <c r="K361" s="13" t="s">
        <v>110</v>
      </c>
      <c r="L361" s="13">
        <v>2.1</v>
      </c>
      <c r="M361" s="13">
        <v>0.92</v>
      </c>
      <c r="N361" s="13">
        <v>11.8</v>
      </c>
      <c r="O361" s="13">
        <v>4.74</v>
      </c>
      <c r="P361" s="13">
        <v>3.91</v>
      </c>
      <c r="Q361" s="13" t="s">
        <v>110</v>
      </c>
      <c r="R361" s="13">
        <v>0.65</v>
      </c>
      <c r="S361" s="13">
        <v>38.5</v>
      </c>
      <c r="T361" s="13">
        <v>1.22</v>
      </c>
      <c r="U361" s="13">
        <v>2.9550000000000001</v>
      </c>
      <c r="V361" s="13" t="s">
        <v>110</v>
      </c>
      <c r="W361" s="13">
        <v>27.45</v>
      </c>
      <c r="X361" s="13">
        <v>0.88</v>
      </c>
      <c r="Y361" s="13">
        <v>2.85</v>
      </c>
      <c r="Z361" s="13">
        <v>0.68600000000000005</v>
      </c>
      <c r="AA361" s="13">
        <v>181.5</v>
      </c>
      <c r="AB361" s="13">
        <v>2.13</v>
      </c>
      <c r="AC361" s="13" t="s">
        <v>110</v>
      </c>
      <c r="AD361" s="13">
        <v>114</v>
      </c>
    </row>
    <row r="362" spans="1:30">
      <c r="A362" s="10">
        <v>41386</v>
      </c>
      <c r="B362" s="13">
        <v>3530.4</v>
      </c>
      <c r="C362" s="13">
        <v>0.86399999999999999</v>
      </c>
      <c r="D362" s="13">
        <v>2.6339999999999999</v>
      </c>
      <c r="E362" s="13">
        <v>75.7</v>
      </c>
      <c r="F362" s="13">
        <v>13.4</v>
      </c>
      <c r="G362" s="13" t="s">
        <v>110</v>
      </c>
      <c r="H362" s="13">
        <v>1.4379999999999999</v>
      </c>
      <c r="I362" s="13">
        <v>0.58299999999999996</v>
      </c>
      <c r="J362" s="13">
        <v>7.5629999999999997</v>
      </c>
      <c r="K362" s="13" t="s">
        <v>110</v>
      </c>
      <c r="L362" s="13">
        <v>2.1</v>
      </c>
      <c r="M362" s="13">
        <v>0.92</v>
      </c>
      <c r="N362" s="13">
        <v>12.35</v>
      </c>
      <c r="O362" s="13">
        <v>4.8600000000000003</v>
      </c>
      <c r="P362" s="13">
        <v>3.9699999999999998</v>
      </c>
      <c r="Q362" s="13" t="s">
        <v>110</v>
      </c>
      <c r="R362" s="13">
        <v>0.65</v>
      </c>
      <c r="S362" s="13">
        <v>39.167000000000002</v>
      </c>
      <c r="T362" s="13">
        <v>1.22</v>
      </c>
      <c r="U362" s="13">
        <v>2.9550000000000001</v>
      </c>
      <c r="V362" s="13" t="s">
        <v>110</v>
      </c>
      <c r="W362" s="13">
        <v>29</v>
      </c>
      <c r="X362" s="13">
        <v>0.86</v>
      </c>
      <c r="Y362" s="13">
        <v>2.84</v>
      </c>
      <c r="Z362" s="13">
        <v>0.68</v>
      </c>
      <c r="AA362" s="13">
        <v>184</v>
      </c>
      <c r="AB362" s="13">
        <v>2.2200000000000002</v>
      </c>
      <c r="AC362" s="13" t="s">
        <v>110</v>
      </c>
      <c r="AD362" s="13">
        <v>114.3</v>
      </c>
    </row>
    <row r="363" spans="1:30">
      <c r="A363" s="10">
        <v>41387</v>
      </c>
      <c r="B363" s="13">
        <v>3569.25</v>
      </c>
      <c r="C363" s="13">
        <v>0.84799999999999998</v>
      </c>
      <c r="D363" s="13">
        <v>2.661</v>
      </c>
      <c r="E363" s="13">
        <v>78</v>
      </c>
      <c r="F363" s="13">
        <v>13.3</v>
      </c>
      <c r="G363" s="13" t="s">
        <v>110</v>
      </c>
      <c r="H363" s="13">
        <v>1.425</v>
      </c>
      <c r="I363" s="13">
        <v>0.59599999999999997</v>
      </c>
      <c r="J363" s="13">
        <v>7.516</v>
      </c>
      <c r="K363" s="13" t="s">
        <v>110</v>
      </c>
      <c r="L363" s="13">
        <v>2.1</v>
      </c>
      <c r="M363" s="13">
        <v>0.92500000000000004</v>
      </c>
      <c r="N363" s="13">
        <v>12.5</v>
      </c>
      <c r="O363" s="13">
        <v>4.96</v>
      </c>
      <c r="P363" s="13">
        <v>3.85</v>
      </c>
      <c r="Q363" s="13" t="s">
        <v>110</v>
      </c>
      <c r="R363" s="13">
        <v>0.65</v>
      </c>
      <c r="S363" s="13">
        <v>39.167000000000002</v>
      </c>
      <c r="T363" s="13">
        <v>1.27</v>
      </c>
      <c r="U363" s="13">
        <v>2.9550000000000001</v>
      </c>
      <c r="V363" s="13" t="s">
        <v>110</v>
      </c>
      <c r="W363" s="13">
        <v>28.8</v>
      </c>
      <c r="X363" s="13">
        <v>0.86</v>
      </c>
      <c r="Y363" s="13">
        <v>2.87</v>
      </c>
      <c r="Z363" s="13">
        <v>0.68600000000000005</v>
      </c>
      <c r="AA363" s="13">
        <v>186</v>
      </c>
      <c r="AB363" s="13">
        <v>2.15</v>
      </c>
      <c r="AC363" s="13" t="s">
        <v>110</v>
      </c>
      <c r="AD363" s="13">
        <v>114.7</v>
      </c>
    </row>
    <row r="364" spans="1:30">
      <c r="A364" s="10">
        <v>41388</v>
      </c>
      <c r="B364" s="13">
        <v>3603.42</v>
      </c>
      <c r="C364" s="13">
        <v>0.85099999999999998</v>
      </c>
      <c r="D364" s="13">
        <v>2.7320000000000002</v>
      </c>
      <c r="E364" s="13">
        <v>79.45</v>
      </c>
      <c r="F364" s="13">
        <v>13.8</v>
      </c>
      <c r="G364" s="13" t="s">
        <v>110</v>
      </c>
      <c r="H364" s="13">
        <v>1.4379999999999999</v>
      </c>
      <c r="I364" s="13">
        <v>0.59499999999999997</v>
      </c>
      <c r="J364" s="13">
        <v>7.468</v>
      </c>
      <c r="K364" s="13" t="s">
        <v>110</v>
      </c>
      <c r="L364" s="13">
        <v>2.1</v>
      </c>
      <c r="M364" s="13">
        <v>0.93200000000000005</v>
      </c>
      <c r="N364" s="13">
        <v>12.5</v>
      </c>
      <c r="O364" s="13">
        <v>5</v>
      </c>
      <c r="P364" s="13">
        <v>3.9</v>
      </c>
      <c r="Q364" s="13" t="s">
        <v>110</v>
      </c>
      <c r="R364" s="13">
        <v>0.65400000000000003</v>
      </c>
      <c r="S364" s="13">
        <v>38.667000000000002</v>
      </c>
      <c r="T364" s="13">
        <v>1.26</v>
      </c>
      <c r="U364" s="13">
        <v>2.9550000000000001</v>
      </c>
      <c r="V364" s="13" t="s">
        <v>110</v>
      </c>
      <c r="W364" s="13">
        <v>28.25</v>
      </c>
      <c r="X364" s="13">
        <v>0.87</v>
      </c>
      <c r="Y364" s="13">
        <v>2.95</v>
      </c>
      <c r="Z364" s="13">
        <v>0.69</v>
      </c>
      <c r="AA364" s="13">
        <v>190</v>
      </c>
      <c r="AB364" s="13">
        <v>2.2000000000000002</v>
      </c>
      <c r="AC364" s="13" t="s">
        <v>110</v>
      </c>
      <c r="AD364" s="13">
        <v>114.5</v>
      </c>
    </row>
    <row r="365" spans="1:30">
      <c r="A365" s="10">
        <v>41389</v>
      </c>
      <c r="B365" s="13">
        <v>3685.62</v>
      </c>
      <c r="C365" s="13">
        <v>0.85099999999999998</v>
      </c>
      <c r="D365" s="13">
        <v>2.8479999999999999</v>
      </c>
      <c r="E365" s="13">
        <v>79.8</v>
      </c>
      <c r="F365" s="13">
        <v>14.25</v>
      </c>
      <c r="G365" s="13" t="s">
        <v>110</v>
      </c>
      <c r="H365" s="13">
        <v>1.4379999999999999</v>
      </c>
      <c r="I365" s="13">
        <v>0.60099999999999998</v>
      </c>
      <c r="J365" s="13">
        <v>7.5629999999999997</v>
      </c>
      <c r="K365" s="13" t="s">
        <v>110</v>
      </c>
      <c r="L365" s="13">
        <v>2.1</v>
      </c>
      <c r="M365" s="13">
        <v>0.95499999999999996</v>
      </c>
      <c r="N365" s="13">
        <v>13.05</v>
      </c>
      <c r="O365" s="13">
        <v>5.09</v>
      </c>
      <c r="P365" s="13">
        <v>3.9</v>
      </c>
      <c r="Q365" s="13" t="s">
        <v>110</v>
      </c>
      <c r="R365" s="13">
        <v>0.67</v>
      </c>
      <c r="S365" s="13">
        <v>38.667000000000002</v>
      </c>
      <c r="T365" s="13">
        <v>1.29</v>
      </c>
      <c r="U365" s="13">
        <v>2.9550000000000001</v>
      </c>
      <c r="V365" s="13" t="s">
        <v>110</v>
      </c>
      <c r="W365" s="13">
        <v>29.1</v>
      </c>
      <c r="X365" s="13">
        <v>0.88</v>
      </c>
      <c r="Y365" s="13">
        <v>3</v>
      </c>
      <c r="Z365" s="13">
        <v>0.69599999999999995</v>
      </c>
      <c r="AA365" s="13">
        <v>193.7</v>
      </c>
      <c r="AB365" s="13">
        <v>2.34</v>
      </c>
      <c r="AC365" s="13" t="s">
        <v>110</v>
      </c>
      <c r="AD365" s="13">
        <v>116</v>
      </c>
    </row>
    <row r="366" spans="1:30">
      <c r="A366" s="10">
        <v>41390</v>
      </c>
      <c r="B366" s="13">
        <v>3734.24</v>
      </c>
      <c r="C366" s="13">
        <v>0.85099999999999998</v>
      </c>
      <c r="D366" s="13">
        <v>2.9550000000000001</v>
      </c>
      <c r="E366" s="13">
        <v>81.3</v>
      </c>
      <c r="F366" s="13">
        <v>14.45</v>
      </c>
      <c r="G366" s="13" t="s">
        <v>110</v>
      </c>
      <c r="H366" s="13">
        <v>1.4689999999999999</v>
      </c>
      <c r="I366" s="13">
        <v>0.63800000000000001</v>
      </c>
      <c r="J366" s="13">
        <v>7.782</v>
      </c>
      <c r="K366" s="13" t="s">
        <v>110</v>
      </c>
      <c r="L366" s="13">
        <v>2.1</v>
      </c>
      <c r="M366" s="13">
        <v>0.92500000000000004</v>
      </c>
      <c r="N366" s="13">
        <v>13.5</v>
      </c>
      <c r="O366" s="13">
        <v>5.13</v>
      </c>
      <c r="P366" s="13">
        <v>3.95</v>
      </c>
      <c r="Q366" s="13" t="s">
        <v>110</v>
      </c>
      <c r="R366" s="13">
        <v>0.65</v>
      </c>
      <c r="S366" s="13">
        <v>39</v>
      </c>
      <c r="T366" s="13">
        <v>1.25</v>
      </c>
      <c r="U366" s="13">
        <v>2.9550000000000001</v>
      </c>
      <c r="V366" s="13" t="s">
        <v>110</v>
      </c>
      <c r="W366" s="13">
        <v>29.15</v>
      </c>
      <c r="X366" s="13">
        <v>0.91</v>
      </c>
      <c r="Y366" s="13">
        <v>2.95</v>
      </c>
      <c r="Z366" s="13">
        <v>0.69299999999999995</v>
      </c>
      <c r="AA366" s="13">
        <v>198</v>
      </c>
      <c r="AB366" s="13">
        <v>2.35</v>
      </c>
      <c r="AC366" s="13" t="s">
        <v>110</v>
      </c>
      <c r="AD366" s="13">
        <v>118.2</v>
      </c>
    </row>
    <row r="367" spans="1:30">
      <c r="A367" s="10">
        <v>41393</v>
      </c>
      <c r="B367" s="13">
        <v>3814.72</v>
      </c>
      <c r="C367" s="13">
        <v>0.86399999999999999</v>
      </c>
      <c r="D367" s="13">
        <v>3.0449999999999999</v>
      </c>
      <c r="E367" s="13">
        <v>87.5</v>
      </c>
      <c r="F367" s="13">
        <v>14.5</v>
      </c>
      <c r="G367" s="13" t="s">
        <v>110</v>
      </c>
      <c r="H367" s="13">
        <v>1.4630000000000001</v>
      </c>
      <c r="I367" s="13">
        <v>0.66500000000000004</v>
      </c>
      <c r="J367" s="13">
        <v>7.5440000000000005</v>
      </c>
      <c r="K367" s="13" t="s">
        <v>110</v>
      </c>
      <c r="L367" s="13">
        <v>2.1</v>
      </c>
      <c r="M367" s="13">
        <v>0.92</v>
      </c>
      <c r="N367" s="13">
        <v>13.65</v>
      </c>
      <c r="O367" s="13">
        <v>5.19</v>
      </c>
      <c r="P367" s="13">
        <v>3.9</v>
      </c>
      <c r="Q367" s="13" t="s">
        <v>110</v>
      </c>
      <c r="R367" s="13">
        <v>0.71099999999999997</v>
      </c>
      <c r="S367" s="13">
        <v>38.667000000000002</v>
      </c>
      <c r="T367" s="13">
        <v>1.26</v>
      </c>
      <c r="U367" s="13">
        <v>2.9550000000000001</v>
      </c>
      <c r="V367" s="13" t="s">
        <v>110</v>
      </c>
      <c r="W367" s="13">
        <v>29.9</v>
      </c>
      <c r="X367" s="13">
        <v>0.88</v>
      </c>
      <c r="Y367" s="13">
        <v>2.95</v>
      </c>
      <c r="Z367" s="13">
        <v>0.70699999999999996</v>
      </c>
      <c r="AA367" s="13">
        <v>202.5</v>
      </c>
      <c r="AB367" s="13">
        <v>2.48</v>
      </c>
      <c r="AC367" s="13" t="s">
        <v>110</v>
      </c>
      <c r="AD367" s="13">
        <v>117</v>
      </c>
    </row>
    <row r="368" spans="1:30">
      <c r="A368" s="10">
        <v>41394</v>
      </c>
      <c r="B368" s="13">
        <v>3845.94</v>
      </c>
      <c r="C368" s="13">
        <v>0.874</v>
      </c>
      <c r="D368" s="13">
        <v>3.0089999999999999</v>
      </c>
      <c r="E368" s="13">
        <v>87</v>
      </c>
      <c r="F368" s="13">
        <v>14.55</v>
      </c>
      <c r="G368" s="13" t="s">
        <v>110</v>
      </c>
      <c r="H368" s="13">
        <v>1.431</v>
      </c>
      <c r="I368" s="13">
        <v>0.66500000000000004</v>
      </c>
      <c r="J368" s="13">
        <v>7.5629999999999997</v>
      </c>
      <c r="K368" s="13" t="s">
        <v>110</v>
      </c>
      <c r="L368" s="13">
        <v>2.1</v>
      </c>
      <c r="M368" s="13">
        <v>0.93</v>
      </c>
      <c r="N368" s="13">
        <v>13.65</v>
      </c>
      <c r="O368" s="13">
        <v>5.18</v>
      </c>
      <c r="P368" s="13">
        <v>3.9</v>
      </c>
      <c r="Q368" s="13" t="s">
        <v>110</v>
      </c>
      <c r="R368" s="13">
        <v>0.76</v>
      </c>
      <c r="S368" s="13">
        <v>39.832999999999998</v>
      </c>
      <c r="T368" s="13">
        <v>1.27</v>
      </c>
      <c r="U368" s="13">
        <v>2.9550000000000001</v>
      </c>
      <c r="V368" s="13" t="s">
        <v>110</v>
      </c>
      <c r="W368" s="13">
        <v>30</v>
      </c>
      <c r="X368" s="13">
        <v>0.9</v>
      </c>
      <c r="Y368" s="13">
        <v>3.04</v>
      </c>
      <c r="Z368" s="13">
        <v>0.70899999999999996</v>
      </c>
      <c r="AA368" s="13">
        <v>204.8</v>
      </c>
      <c r="AB368" s="13">
        <v>2.5499999999999998</v>
      </c>
      <c r="AC368" s="13" t="s">
        <v>110</v>
      </c>
      <c r="AD368" s="13">
        <v>121</v>
      </c>
    </row>
    <row r="369" spans="1:30">
      <c r="A369" s="10">
        <v>41395</v>
      </c>
      <c r="B369" s="13">
        <v>3845.94</v>
      </c>
      <c r="C369" s="13">
        <v>0.874</v>
      </c>
      <c r="D369" s="13">
        <v>3.0089999999999999</v>
      </c>
      <c r="E369" s="13">
        <v>87</v>
      </c>
      <c r="F369" s="13">
        <v>14.55</v>
      </c>
      <c r="G369" s="13" t="s">
        <v>110</v>
      </c>
      <c r="H369" s="13">
        <v>1.431</v>
      </c>
      <c r="I369" s="13">
        <v>0.66500000000000004</v>
      </c>
      <c r="J369" s="13">
        <v>7.5629999999999997</v>
      </c>
      <c r="K369" s="13" t="s">
        <v>110</v>
      </c>
      <c r="L369" s="13">
        <v>2.1</v>
      </c>
      <c r="M369" s="13">
        <v>0.93</v>
      </c>
      <c r="N369" s="13">
        <v>13.65</v>
      </c>
      <c r="O369" s="13">
        <v>5.18</v>
      </c>
      <c r="P369" s="13">
        <v>3.9</v>
      </c>
      <c r="Q369" s="13" t="s">
        <v>110</v>
      </c>
      <c r="R369" s="13">
        <v>0.76</v>
      </c>
      <c r="S369" s="13">
        <v>39.832999999999998</v>
      </c>
      <c r="T369" s="13">
        <v>1.27</v>
      </c>
      <c r="U369" s="13">
        <v>2.9550000000000001</v>
      </c>
      <c r="V369" s="13" t="s">
        <v>110</v>
      </c>
      <c r="W369" s="13">
        <v>30</v>
      </c>
      <c r="X369" s="13">
        <v>0.9</v>
      </c>
      <c r="Y369" s="13">
        <v>3.04</v>
      </c>
      <c r="Z369" s="13">
        <v>0.70899999999999996</v>
      </c>
      <c r="AA369" s="13">
        <v>204.8</v>
      </c>
      <c r="AB369" s="13">
        <v>2.5499999999999998</v>
      </c>
      <c r="AC369" s="13" t="s">
        <v>110</v>
      </c>
      <c r="AD369" s="13">
        <v>121</v>
      </c>
    </row>
    <row r="370" spans="1:30">
      <c r="A370" s="10">
        <v>41396</v>
      </c>
      <c r="B370" s="13">
        <v>3843.16</v>
      </c>
      <c r="C370" s="13">
        <v>0.88</v>
      </c>
      <c r="D370" s="13">
        <v>2.9910000000000001</v>
      </c>
      <c r="E370" s="13">
        <v>88.65</v>
      </c>
      <c r="F370" s="13">
        <v>14.7</v>
      </c>
      <c r="G370" s="13" t="s">
        <v>110</v>
      </c>
      <c r="H370" s="13">
        <v>1.431</v>
      </c>
      <c r="I370" s="13">
        <v>0.66800000000000004</v>
      </c>
      <c r="J370" s="13">
        <v>7.5629999999999997</v>
      </c>
      <c r="K370" s="13" t="s">
        <v>110</v>
      </c>
      <c r="L370" s="13">
        <v>2.1</v>
      </c>
      <c r="M370" s="13">
        <v>0.91900000000000004</v>
      </c>
      <c r="N370" s="13">
        <v>13.3</v>
      </c>
      <c r="O370" s="13">
        <v>5.23</v>
      </c>
      <c r="P370" s="13">
        <v>3.9</v>
      </c>
      <c r="Q370" s="13" t="s">
        <v>110</v>
      </c>
      <c r="R370" s="13">
        <v>0.74</v>
      </c>
      <c r="S370" s="13">
        <v>40.332999999999998</v>
      </c>
      <c r="T370" s="13">
        <v>1.29</v>
      </c>
      <c r="U370" s="13">
        <v>2.9550000000000001</v>
      </c>
      <c r="V370" s="13" t="s">
        <v>110</v>
      </c>
      <c r="W370" s="13">
        <v>30.7</v>
      </c>
      <c r="X370" s="13">
        <v>0.89500000000000002</v>
      </c>
      <c r="Y370" s="13">
        <v>3.13</v>
      </c>
      <c r="Z370" s="13">
        <v>0.7</v>
      </c>
      <c r="AA370" s="13">
        <v>196.6</v>
      </c>
      <c r="AB370" s="13">
        <v>2.5099999999999998</v>
      </c>
      <c r="AC370" s="13" t="s">
        <v>110</v>
      </c>
      <c r="AD370" s="13">
        <v>121</v>
      </c>
    </row>
    <row r="371" spans="1:30">
      <c r="A371" s="10">
        <v>41397</v>
      </c>
      <c r="B371" s="13">
        <v>3888.1</v>
      </c>
      <c r="C371" s="13">
        <v>0.89</v>
      </c>
      <c r="D371" s="13">
        <v>3.125</v>
      </c>
      <c r="E371" s="13">
        <v>89.25</v>
      </c>
      <c r="F371" s="13">
        <v>14.8</v>
      </c>
      <c r="G371" s="13" t="s">
        <v>110</v>
      </c>
      <c r="H371" s="13">
        <v>1.413</v>
      </c>
      <c r="I371" s="13">
        <v>0.66100000000000003</v>
      </c>
      <c r="J371" s="13">
        <v>7.6109999999999998</v>
      </c>
      <c r="K371" s="13" t="s">
        <v>110</v>
      </c>
      <c r="L371" s="13">
        <v>2.1</v>
      </c>
      <c r="M371" s="13">
        <v>0.94</v>
      </c>
      <c r="N371" s="13">
        <v>13.4</v>
      </c>
      <c r="O371" s="13">
        <v>5.22</v>
      </c>
      <c r="P371" s="13">
        <v>3.9</v>
      </c>
      <c r="Q371" s="13" t="s">
        <v>110</v>
      </c>
      <c r="R371" s="13">
        <v>0.75</v>
      </c>
      <c r="S371" s="13">
        <v>40.616999999999997</v>
      </c>
      <c r="T371" s="13">
        <v>1.3</v>
      </c>
      <c r="U371" s="13">
        <v>2.9550000000000001</v>
      </c>
      <c r="V371" s="13" t="s">
        <v>110</v>
      </c>
      <c r="W371" s="13">
        <v>30.2</v>
      </c>
      <c r="X371" s="13">
        <v>0.9</v>
      </c>
      <c r="Y371" s="13">
        <v>3.23</v>
      </c>
      <c r="Z371" s="13">
        <v>0.71</v>
      </c>
      <c r="AA371" s="13">
        <v>201.95</v>
      </c>
      <c r="AB371" s="13">
        <v>2.58</v>
      </c>
      <c r="AC371" s="13" t="s">
        <v>110</v>
      </c>
      <c r="AD371" s="13">
        <v>125</v>
      </c>
    </row>
    <row r="372" spans="1:30">
      <c r="A372" s="10">
        <v>41400</v>
      </c>
      <c r="B372" s="13">
        <v>3948.4</v>
      </c>
      <c r="C372" s="13">
        <v>0.92800000000000005</v>
      </c>
      <c r="D372" s="13">
        <v>3.2320000000000002</v>
      </c>
      <c r="E372" s="13">
        <v>90.1</v>
      </c>
      <c r="F372" s="13">
        <v>14.55</v>
      </c>
      <c r="G372" s="13" t="s">
        <v>110</v>
      </c>
      <c r="H372" s="13">
        <v>1.4689999999999999</v>
      </c>
      <c r="I372" s="13">
        <v>0.64900000000000002</v>
      </c>
      <c r="J372" s="13">
        <v>7.8959999999999999</v>
      </c>
      <c r="K372" s="13" t="s">
        <v>110</v>
      </c>
      <c r="L372" s="13">
        <v>2.1</v>
      </c>
      <c r="M372" s="13">
        <v>1.03</v>
      </c>
      <c r="N372" s="13">
        <v>13.5</v>
      </c>
      <c r="O372" s="13">
        <v>5.27</v>
      </c>
      <c r="P372" s="13">
        <v>3.9</v>
      </c>
      <c r="Q372" s="13" t="s">
        <v>110</v>
      </c>
      <c r="R372" s="13">
        <v>0.745</v>
      </c>
      <c r="S372" s="13">
        <v>40.167000000000002</v>
      </c>
      <c r="T372" s="13">
        <v>1.35</v>
      </c>
      <c r="U372" s="13">
        <v>2.9550000000000001</v>
      </c>
      <c r="V372" s="13" t="s">
        <v>110</v>
      </c>
      <c r="W372" s="13">
        <v>31</v>
      </c>
      <c r="X372" s="13">
        <v>0.93500000000000005</v>
      </c>
      <c r="Y372" s="13">
        <v>3.3</v>
      </c>
      <c r="Z372" s="13">
        <v>0.75800000000000001</v>
      </c>
      <c r="AA372" s="13">
        <v>200.9</v>
      </c>
      <c r="AB372" s="13">
        <v>2.7</v>
      </c>
      <c r="AC372" s="13" t="s">
        <v>110</v>
      </c>
      <c r="AD372" s="13">
        <v>127.2</v>
      </c>
    </row>
    <row r="373" spans="1:30">
      <c r="A373" s="10">
        <v>41401</v>
      </c>
      <c r="B373" s="13">
        <v>4066.48</v>
      </c>
      <c r="C373" s="13">
        <v>0.99199999999999999</v>
      </c>
      <c r="D373" s="13">
        <v>3.214</v>
      </c>
      <c r="E373" s="13">
        <v>92</v>
      </c>
      <c r="F373" s="13">
        <v>14.85</v>
      </c>
      <c r="G373" s="13" t="s">
        <v>110</v>
      </c>
      <c r="H373" s="13">
        <v>1.5129999999999999</v>
      </c>
      <c r="I373" s="13">
        <v>0.65900000000000003</v>
      </c>
      <c r="J373" s="13">
        <v>7.8959999999999999</v>
      </c>
      <c r="K373" s="13" t="s">
        <v>110</v>
      </c>
      <c r="L373" s="13">
        <v>2.1</v>
      </c>
      <c r="M373" s="13">
        <v>1.1200000000000001</v>
      </c>
      <c r="N373" s="13">
        <v>13.8</v>
      </c>
      <c r="O373" s="13">
        <v>5.4</v>
      </c>
      <c r="P373" s="13">
        <v>3.9</v>
      </c>
      <c r="Q373" s="13" t="s">
        <v>110</v>
      </c>
      <c r="R373" s="13">
        <v>0.88600000000000001</v>
      </c>
      <c r="S373" s="13">
        <v>40</v>
      </c>
      <c r="T373" s="13">
        <v>1.48</v>
      </c>
      <c r="U373" s="13">
        <v>2.9550000000000001</v>
      </c>
      <c r="V373" s="13" t="s">
        <v>110</v>
      </c>
      <c r="W373" s="13">
        <v>30.95</v>
      </c>
      <c r="X373" s="13">
        <v>0.96699999999999997</v>
      </c>
      <c r="Y373" s="13">
        <v>3.35</v>
      </c>
      <c r="Z373" s="13">
        <v>0.81499999999999995</v>
      </c>
      <c r="AA373" s="13">
        <v>205</v>
      </c>
      <c r="AB373" s="13">
        <v>2.73</v>
      </c>
      <c r="AC373" s="13" t="s">
        <v>110</v>
      </c>
      <c r="AD373" s="13">
        <v>136</v>
      </c>
    </row>
    <row r="374" spans="1:30">
      <c r="A374" s="10">
        <v>41402</v>
      </c>
      <c r="B374" s="13">
        <v>4038.23</v>
      </c>
      <c r="C374" s="13">
        <v>0.95399999999999996</v>
      </c>
      <c r="D374" s="13">
        <v>3.1880000000000002</v>
      </c>
      <c r="E374" s="13">
        <v>91.5</v>
      </c>
      <c r="F374" s="13">
        <v>15</v>
      </c>
      <c r="G374" s="13" t="s">
        <v>110</v>
      </c>
      <c r="H374" s="13">
        <v>1.488</v>
      </c>
      <c r="I374" s="13">
        <v>0.66100000000000003</v>
      </c>
      <c r="J374" s="13">
        <v>7.8490000000000002</v>
      </c>
      <c r="K374" s="13" t="s">
        <v>110</v>
      </c>
      <c r="L374" s="13">
        <v>2.1</v>
      </c>
      <c r="M374" s="13">
        <v>1.05</v>
      </c>
      <c r="N374" s="13">
        <v>13.9</v>
      </c>
      <c r="O374" s="13">
        <v>5.39</v>
      </c>
      <c r="P374" s="13">
        <v>3.9</v>
      </c>
      <c r="Q374" s="13" t="s">
        <v>110</v>
      </c>
      <c r="R374" s="13">
        <v>1.02</v>
      </c>
      <c r="S374" s="13">
        <v>41.332999999999998</v>
      </c>
      <c r="T374" s="13">
        <v>1.44</v>
      </c>
      <c r="U374" s="13">
        <v>2.9550000000000001</v>
      </c>
      <c r="V374" s="13" t="s">
        <v>110</v>
      </c>
      <c r="W374" s="13">
        <v>31</v>
      </c>
      <c r="X374" s="13">
        <v>1.01</v>
      </c>
      <c r="Y374" s="13">
        <v>3.38</v>
      </c>
      <c r="Z374" s="13">
        <v>0.76500000000000001</v>
      </c>
      <c r="AA374" s="13">
        <v>208</v>
      </c>
      <c r="AB374" s="13">
        <v>2.75</v>
      </c>
      <c r="AC374" s="13" t="s">
        <v>110</v>
      </c>
      <c r="AD374" s="13">
        <v>131</v>
      </c>
    </row>
    <row r="375" spans="1:30">
      <c r="A375" s="10">
        <v>41403</v>
      </c>
      <c r="B375" s="13">
        <v>3863.19</v>
      </c>
      <c r="C375" s="13">
        <v>0.92800000000000005</v>
      </c>
      <c r="D375" s="13">
        <v>3.0710000000000002</v>
      </c>
      <c r="E375" s="13">
        <v>88</v>
      </c>
      <c r="F375" s="13">
        <v>14.4</v>
      </c>
      <c r="G375" s="13" t="s">
        <v>110</v>
      </c>
      <c r="H375" s="13">
        <v>1.4379999999999999</v>
      </c>
      <c r="I375" s="13">
        <v>0.63300000000000001</v>
      </c>
      <c r="J375" s="13">
        <v>7.516</v>
      </c>
      <c r="K375" s="13" t="s">
        <v>110</v>
      </c>
      <c r="L375" s="13">
        <v>2.1</v>
      </c>
      <c r="M375" s="13">
        <v>1</v>
      </c>
      <c r="N375" s="13">
        <v>13.3</v>
      </c>
      <c r="O375" s="13">
        <v>5.15</v>
      </c>
      <c r="P375" s="13">
        <v>3.9</v>
      </c>
      <c r="Q375" s="13" t="s">
        <v>110</v>
      </c>
      <c r="R375" s="13">
        <v>0.96</v>
      </c>
      <c r="S375" s="13">
        <v>41.067</v>
      </c>
      <c r="T375" s="13">
        <v>1.35</v>
      </c>
      <c r="U375" s="13">
        <v>2.9550000000000001</v>
      </c>
      <c r="V375" s="13" t="s">
        <v>110</v>
      </c>
      <c r="W375" s="13">
        <v>29.8</v>
      </c>
      <c r="X375" s="13">
        <v>0.95499999999999996</v>
      </c>
      <c r="Y375" s="13">
        <v>3.3</v>
      </c>
      <c r="Z375" s="13">
        <v>0.74</v>
      </c>
      <c r="AA375" s="13">
        <v>200</v>
      </c>
      <c r="AB375" s="13">
        <v>2.62</v>
      </c>
      <c r="AC375" s="13" t="s">
        <v>110</v>
      </c>
      <c r="AD375" s="13">
        <v>124.7</v>
      </c>
    </row>
    <row r="376" spans="1:30">
      <c r="A376" s="10">
        <v>41404</v>
      </c>
      <c r="B376" s="13">
        <v>3712.51</v>
      </c>
      <c r="C376" s="13">
        <v>0.85799999999999998</v>
      </c>
      <c r="D376" s="13">
        <v>2.9290000000000003</v>
      </c>
      <c r="E376" s="13">
        <v>84.55</v>
      </c>
      <c r="F376" s="13">
        <v>13.8</v>
      </c>
      <c r="G376" s="13" t="s">
        <v>110</v>
      </c>
      <c r="H376" s="13">
        <v>1.413</v>
      </c>
      <c r="I376" s="13">
        <v>0.60899999999999999</v>
      </c>
      <c r="J376" s="13">
        <v>7.3250000000000002</v>
      </c>
      <c r="K376" s="13" t="s">
        <v>110</v>
      </c>
      <c r="L376" s="13">
        <v>2.1</v>
      </c>
      <c r="M376" s="13">
        <v>1</v>
      </c>
      <c r="N376" s="13">
        <v>12.45</v>
      </c>
      <c r="O376" s="13">
        <v>4.96</v>
      </c>
      <c r="P376" s="13">
        <v>3.9</v>
      </c>
      <c r="Q376" s="13" t="s">
        <v>110</v>
      </c>
      <c r="R376" s="13">
        <v>0.92</v>
      </c>
      <c r="S376" s="13">
        <v>39.950000000000003</v>
      </c>
      <c r="T376" s="13">
        <v>1.24</v>
      </c>
      <c r="U376" s="13">
        <v>2.9550000000000001</v>
      </c>
      <c r="V376" s="13" t="s">
        <v>110</v>
      </c>
      <c r="W376" s="13">
        <v>29</v>
      </c>
      <c r="X376" s="13">
        <v>0.93</v>
      </c>
      <c r="Y376" s="13">
        <v>3.15</v>
      </c>
      <c r="Z376" s="13">
        <v>0.70499999999999996</v>
      </c>
      <c r="AA376" s="13">
        <v>195.8</v>
      </c>
      <c r="AB376" s="13">
        <v>2.52</v>
      </c>
      <c r="AC376" s="13" t="s">
        <v>110</v>
      </c>
      <c r="AD376" s="13">
        <v>116.95</v>
      </c>
    </row>
    <row r="377" spans="1:30">
      <c r="A377" s="10">
        <v>41407</v>
      </c>
      <c r="B377" s="13">
        <v>3581.78</v>
      </c>
      <c r="C377" s="13">
        <v>0.81599999999999995</v>
      </c>
      <c r="D377" s="13">
        <v>2.75</v>
      </c>
      <c r="E377" s="13">
        <v>80.8</v>
      </c>
      <c r="F377" s="13">
        <v>13.3</v>
      </c>
      <c r="G377" s="13" t="s">
        <v>110</v>
      </c>
      <c r="H377" s="13">
        <v>1.375</v>
      </c>
      <c r="I377" s="13">
        <v>0.57299999999999995</v>
      </c>
      <c r="J377" s="13">
        <v>7.173</v>
      </c>
      <c r="K377" s="13" t="s">
        <v>110</v>
      </c>
      <c r="L377" s="13">
        <v>2.1</v>
      </c>
      <c r="M377" s="13">
        <v>0.93</v>
      </c>
      <c r="N377" s="13">
        <v>12</v>
      </c>
      <c r="O377" s="13">
        <v>4.87</v>
      </c>
      <c r="P377" s="13">
        <v>3.7</v>
      </c>
      <c r="Q377" s="13" t="s">
        <v>110</v>
      </c>
      <c r="R377" s="13">
        <v>0.9</v>
      </c>
      <c r="S377" s="13">
        <v>38.332999999999998</v>
      </c>
      <c r="T377" s="13">
        <v>1.26</v>
      </c>
      <c r="U377" s="13">
        <v>2.9550000000000001</v>
      </c>
      <c r="V377" s="13" t="s">
        <v>110</v>
      </c>
      <c r="W377" s="13">
        <v>27.55</v>
      </c>
      <c r="X377" s="13">
        <v>0.89</v>
      </c>
      <c r="Y377" s="13">
        <v>2.9699999999999998</v>
      </c>
      <c r="Z377" s="13">
        <v>0.68600000000000005</v>
      </c>
      <c r="AA377" s="13">
        <v>188.5</v>
      </c>
      <c r="AB377" s="13">
        <v>2.38</v>
      </c>
      <c r="AC377" s="13" t="s">
        <v>110</v>
      </c>
      <c r="AD377" s="13">
        <v>114.85</v>
      </c>
    </row>
    <row r="378" spans="1:30">
      <c r="A378" s="10">
        <v>41408</v>
      </c>
      <c r="B378" s="13">
        <v>3510.11</v>
      </c>
      <c r="C378" s="13">
        <v>0.83799999999999997</v>
      </c>
      <c r="D378" s="13">
        <v>2.7679999999999998</v>
      </c>
      <c r="E378" s="13">
        <v>78.2</v>
      </c>
      <c r="F378" s="13">
        <v>12.85</v>
      </c>
      <c r="G378" s="13" t="s">
        <v>110</v>
      </c>
      <c r="H378" s="13">
        <v>1.3129999999999999</v>
      </c>
      <c r="I378" s="13">
        <v>0.57599999999999996</v>
      </c>
      <c r="J378" s="13">
        <v>7.0880000000000001</v>
      </c>
      <c r="K378" s="13" t="s">
        <v>110</v>
      </c>
      <c r="L378" s="13">
        <v>2.1</v>
      </c>
      <c r="M378" s="13">
        <v>0.97499999999999998</v>
      </c>
      <c r="N378" s="13">
        <v>11.95</v>
      </c>
      <c r="O378" s="13">
        <v>4.83</v>
      </c>
      <c r="P378" s="13">
        <v>3.7</v>
      </c>
      <c r="Q378" s="13" t="s">
        <v>110</v>
      </c>
      <c r="R378" s="13">
        <v>0.91500000000000004</v>
      </c>
      <c r="S378" s="13">
        <v>38.5</v>
      </c>
      <c r="T378" s="13">
        <v>1.24</v>
      </c>
      <c r="U378" s="13">
        <v>2.9550000000000001</v>
      </c>
      <c r="V378" s="13" t="s">
        <v>110</v>
      </c>
      <c r="W378" s="13">
        <v>27.1</v>
      </c>
      <c r="X378" s="13">
        <v>0.9</v>
      </c>
      <c r="Y378" s="13">
        <v>3.05</v>
      </c>
      <c r="Z378" s="13">
        <v>0.70099999999999996</v>
      </c>
      <c r="AA378" s="13">
        <v>188</v>
      </c>
      <c r="AB378" s="13">
        <v>2.4</v>
      </c>
      <c r="AC378" s="13" t="s">
        <v>110</v>
      </c>
      <c r="AD378" s="13">
        <v>106</v>
      </c>
    </row>
    <row r="379" spans="1:30">
      <c r="A379" s="10">
        <v>41409</v>
      </c>
      <c r="B379" s="13">
        <v>3720.91</v>
      </c>
      <c r="C379" s="13">
        <v>0.84199999999999997</v>
      </c>
      <c r="D379" s="13">
        <v>2.9290000000000003</v>
      </c>
      <c r="E379" s="13">
        <v>83</v>
      </c>
      <c r="F379" s="13">
        <v>13.65</v>
      </c>
      <c r="G379" s="13" t="s">
        <v>110</v>
      </c>
      <c r="H379" s="13">
        <v>1.3</v>
      </c>
      <c r="I379" s="13">
        <v>0.59599999999999997</v>
      </c>
      <c r="J379" s="13">
        <v>7.0490000000000004</v>
      </c>
      <c r="K379" s="13" t="s">
        <v>110</v>
      </c>
      <c r="L379" s="13">
        <v>2.1</v>
      </c>
      <c r="M379" s="13">
        <v>1.04</v>
      </c>
      <c r="N379" s="13">
        <v>12.8</v>
      </c>
      <c r="O379" s="13">
        <v>5.08</v>
      </c>
      <c r="P379" s="13">
        <v>3.65</v>
      </c>
      <c r="Q379" s="13" t="s">
        <v>110</v>
      </c>
      <c r="R379" s="13">
        <v>0.98</v>
      </c>
      <c r="S379" s="13">
        <v>39.832999999999998</v>
      </c>
      <c r="T379" s="13">
        <v>1.27</v>
      </c>
      <c r="U379" s="13">
        <v>2.9550000000000001</v>
      </c>
      <c r="V379" s="13" t="s">
        <v>110</v>
      </c>
      <c r="W379" s="13">
        <v>28.8</v>
      </c>
      <c r="X379" s="13">
        <v>0.93</v>
      </c>
      <c r="Y379" s="13">
        <v>3.1</v>
      </c>
      <c r="Z379" s="13">
        <v>0.74</v>
      </c>
      <c r="AA379" s="13">
        <v>195.95</v>
      </c>
      <c r="AB379" s="13">
        <v>2.46</v>
      </c>
      <c r="AC379" s="13" t="s">
        <v>110</v>
      </c>
      <c r="AD379" s="13">
        <v>119</v>
      </c>
    </row>
    <row r="380" spans="1:30">
      <c r="A380" s="10">
        <v>41410</v>
      </c>
      <c r="B380" s="13">
        <v>3706.71</v>
      </c>
      <c r="C380" s="13">
        <v>0.84799999999999998</v>
      </c>
      <c r="D380" s="13">
        <v>2.8570000000000002</v>
      </c>
      <c r="E380" s="13">
        <v>82</v>
      </c>
      <c r="F380" s="13">
        <v>13.4</v>
      </c>
      <c r="G380" s="13" t="s">
        <v>110</v>
      </c>
      <c r="H380" s="13">
        <v>1.3</v>
      </c>
      <c r="I380" s="13">
        <v>0.57799999999999996</v>
      </c>
      <c r="J380" s="13">
        <v>7.3250000000000002</v>
      </c>
      <c r="K380" s="13" t="s">
        <v>110</v>
      </c>
      <c r="L380" s="13">
        <v>2</v>
      </c>
      <c r="M380" s="13">
        <v>1.04</v>
      </c>
      <c r="N380" s="13">
        <v>12.85</v>
      </c>
      <c r="O380" s="13">
        <v>4.9800000000000004</v>
      </c>
      <c r="P380" s="13">
        <v>3.6</v>
      </c>
      <c r="Q380" s="13" t="s">
        <v>110</v>
      </c>
      <c r="R380" s="13">
        <v>0.98</v>
      </c>
      <c r="S380" s="13">
        <v>39.332999999999998</v>
      </c>
      <c r="T380" s="13">
        <v>1.25</v>
      </c>
      <c r="U380" s="13">
        <v>2.9550000000000001</v>
      </c>
      <c r="V380" s="13" t="s">
        <v>110</v>
      </c>
      <c r="W380" s="13">
        <v>28.65</v>
      </c>
      <c r="X380" s="13">
        <v>0.93</v>
      </c>
      <c r="Y380" s="13">
        <v>3.25</v>
      </c>
      <c r="Z380" s="13">
        <v>0.71899999999999997</v>
      </c>
      <c r="AA380" s="13">
        <v>196</v>
      </c>
      <c r="AB380" s="13">
        <v>2.4300000000000002</v>
      </c>
      <c r="AC380" s="13" t="s">
        <v>110</v>
      </c>
      <c r="AD380" s="13">
        <v>123</v>
      </c>
    </row>
    <row r="381" spans="1:30">
      <c r="A381" s="10">
        <v>41411</v>
      </c>
      <c r="B381" s="13">
        <v>3694.74</v>
      </c>
      <c r="C381" s="13">
        <v>0.83799999999999997</v>
      </c>
      <c r="D381" s="13">
        <v>2.8479999999999999</v>
      </c>
      <c r="E381" s="13">
        <v>81.75</v>
      </c>
      <c r="F381" s="13">
        <v>13.5</v>
      </c>
      <c r="G381" s="13" t="s">
        <v>110</v>
      </c>
      <c r="H381" s="13">
        <v>1.25</v>
      </c>
      <c r="I381" s="13">
        <v>0.56899999999999995</v>
      </c>
      <c r="J381" s="13">
        <v>7.1349999999999998</v>
      </c>
      <c r="K381" s="13" t="s">
        <v>110</v>
      </c>
      <c r="L381" s="13">
        <v>2</v>
      </c>
      <c r="M381" s="13">
        <v>0.99</v>
      </c>
      <c r="N381" s="13">
        <v>12.6</v>
      </c>
      <c r="O381" s="13">
        <v>5.01</v>
      </c>
      <c r="P381" s="13">
        <v>3.65</v>
      </c>
      <c r="Q381" s="13" t="s">
        <v>110</v>
      </c>
      <c r="R381" s="13">
        <v>0.99</v>
      </c>
      <c r="S381" s="13">
        <v>38.832999999999998</v>
      </c>
      <c r="T381" s="13">
        <v>1.21</v>
      </c>
      <c r="U381" s="13">
        <v>2.9550000000000001</v>
      </c>
      <c r="V381" s="13" t="s">
        <v>110</v>
      </c>
      <c r="W381" s="13">
        <v>28.5</v>
      </c>
      <c r="X381" s="13">
        <v>0.9</v>
      </c>
      <c r="Y381" s="13">
        <v>3.4</v>
      </c>
      <c r="Z381" s="13">
        <v>0.71</v>
      </c>
      <c r="AA381" s="13">
        <v>193.6</v>
      </c>
      <c r="AB381" s="13">
        <v>2.4300000000000002</v>
      </c>
      <c r="AC381" s="13" t="s">
        <v>110</v>
      </c>
      <c r="AD381" s="13">
        <v>124.5</v>
      </c>
    </row>
    <row r="382" spans="1:30">
      <c r="A382" s="10">
        <v>41414</v>
      </c>
      <c r="B382" s="13">
        <v>3674.86</v>
      </c>
      <c r="C382" s="13">
        <v>0.84799999999999998</v>
      </c>
      <c r="D382" s="13">
        <v>2.8570000000000002</v>
      </c>
      <c r="E382" s="13">
        <v>83.3</v>
      </c>
      <c r="F382" s="13">
        <v>13.65</v>
      </c>
      <c r="G382" s="13" t="s">
        <v>110</v>
      </c>
      <c r="H382" s="13">
        <v>1.2</v>
      </c>
      <c r="I382" s="13">
        <v>0.56100000000000005</v>
      </c>
      <c r="J382" s="13">
        <v>7.03</v>
      </c>
      <c r="K382" s="13" t="s">
        <v>110</v>
      </c>
      <c r="L382" s="13">
        <v>2</v>
      </c>
      <c r="M382" s="13">
        <v>0.95</v>
      </c>
      <c r="N382" s="13">
        <v>12.55</v>
      </c>
      <c r="O382" s="13">
        <v>4.97</v>
      </c>
      <c r="P382" s="13">
        <v>3.65</v>
      </c>
      <c r="Q382" s="13" t="s">
        <v>110</v>
      </c>
      <c r="R382" s="13">
        <v>0.96</v>
      </c>
      <c r="S382" s="13">
        <v>38.832999999999998</v>
      </c>
      <c r="T382" s="13">
        <v>1.18</v>
      </c>
      <c r="U382" s="13">
        <v>2.9550000000000001</v>
      </c>
      <c r="V382" s="13" t="s">
        <v>110</v>
      </c>
      <c r="W382" s="13">
        <v>28.75</v>
      </c>
      <c r="X382" s="13">
        <v>0.85599999999999998</v>
      </c>
      <c r="Y382" s="13">
        <v>3.22</v>
      </c>
      <c r="Z382" s="13">
        <v>0.7</v>
      </c>
      <c r="AA382" s="13">
        <v>191</v>
      </c>
      <c r="AB382" s="13">
        <v>2.4300000000000002</v>
      </c>
      <c r="AC382" s="13" t="s">
        <v>110</v>
      </c>
      <c r="AD382" s="13">
        <v>121.95</v>
      </c>
    </row>
    <row r="383" spans="1:30">
      <c r="A383" s="10">
        <v>41415</v>
      </c>
      <c r="B383" s="13">
        <v>3637.76</v>
      </c>
      <c r="C383" s="13">
        <v>0.84799999999999998</v>
      </c>
      <c r="D383" s="13">
        <v>2.839</v>
      </c>
      <c r="E383" s="13">
        <v>81.7</v>
      </c>
      <c r="F383" s="13">
        <v>13.5</v>
      </c>
      <c r="G383" s="13" t="s">
        <v>110</v>
      </c>
      <c r="H383" s="13">
        <v>1.163</v>
      </c>
      <c r="I383" s="13">
        <v>0.55200000000000005</v>
      </c>
      <c r="J383" s="13">
        <v>6.907</v>
      </c>
      <c r="K383" s="13" t="s">
        <v>110</v>
      </c>
      <c r="L383" s="13">
        <v>2</v>
      </c>
      <c r="M383" s="13">
        <v>0.93</v>
      </c>
      <c r="N383" s="13">
        <v>12.25</v>
      </c>
      <c r="O383" s="13">
        <v>4.96</v>
      </c>
      <c r="P383" s="13">
        <v>3.65</v>
      </c>
      <c r="Q383" s="13" t="s">
        <v>110</v>
      </c>
      <c r="R383" s="13">
        <v>0.91</v>
      </c>
      <c r="S383" s="13">
        <v>38</v>
      </c>
      <c r="T383" s="13">
        <v>1.1599999999999999</v>
      </c>
      <c r="U383" s="13">
        <v>2.9550000000000001</v>
      </c>
      <c r="V383" s="13" t="s">
        <v>110</v>
      </c>
      <c r="W383" s="13">
        <v>28</v>
      </c>
      <c r="X383" s="13">
        <v>0.82499999999999996</v>
      </c>
      <c r="Y383" s="13">
        <v>3.16</v>
      </c>
      <c r="Z383" s="13">
        <v>0.69</v>
      </c>
      <c r="AA383" s="13">
        <v>187</v>
      </c>
      <c r="AB383" s="13">
        <v>2.38</v>
      </c>
      <c r="AC383" s="13" t="s">
        <v>110</v>
      </c>
      <c r="AD383" s="13">
        <v>124.7</v>
      </c>
    </row>
    <row r="384" spans="1:30">
      <c r="A384" s="10">
        <v>41416</v>
      </c>
      <c r="B384" s="13">
        <v>3547.74</v>
      </c>
      <c r="C384" s="13">
        <v>0.83199999999999996</v>
      </c>
      <c r="D384" s="13">
        <v>2.8129999999999997</v>
      </c>
      <c r="E384" s="13">
        <v>78.099999999999994</v>
      </c>
      <c r="F384" s="13">
        <v>13.15</v>
      </c>
      <c r="G384" s="13" t="s">
        <v>110</v>
      </c>
      <c r="H384" s="13">
        <v>1.1499999999999999</v>
      </c>
      <c r="I384" s="13">
        <v>0.54100000000000004</v>
      </c>
      <c r="J384" s="13">
        <v>6.7069999999999999</v>
      </c>
      <c r="K384" s="13" t="s">
        <v>110</v>
      </c>
      <c r="L384" s="13">
        <v>2</v>
      </c>
      <c r="M384" s="13">
        <v>0.91400000000000003</v>
      </c>
      <c r="N384" s="13">
        <v>11.75</v>
      </c>
      <c r="O384" s="13">
        <v>4.8600000000000003</v>
      </c>
      <c r="P384" s="13">
        <v>3.59</v>
      </c>
      <c r="Q384" s="13" t="s">
        <v>110</v>
      </c>
      <c r="R384" s="13">
        <v>0.87</v>
      </c>
      <c r="S384" s="13">
        <v>36.332999999999998</v>
      </c>
      <c r="T384" s="13">
        <v>1.1299999999999999</v>
      </c>
      <c r="U384" s="13">
        <v>2.9550000000000001</v>
      </c>
      <c r="V384" s="13" t="s">
        <v>110</v>
      </c>
      <c r="W384" s="13">
        <v>27.25</v>
      </c>
      <c r="X384" s="13">
        <v>0.79500000000000004</v>
      </c>
      <c r="Y384" s="13">
        <v>3.06</v>
      </c>
      <c r="Z384" s="13">
        <v>0.67</v>
      </c>
      <c r="AA384" s="13">
        <v>182</v>
      </c>
      <c r="AB384" s="13">
        <v>2.31</v>
      </c>
      <c r="AC384" s="13" t="s">
        <v>110</v>
      </c>
      <c r="AD384" s="13">
        <v>122.8</v>
      </c>
    </row>
    <row r="385" spans="1:30">
      <c r="A385" s="10">
        <v>41417</v>
      </c>
      <c r="B385" s="13">
        <v>3557.55</v>
      </c>
      <c r="C385" s="13">
        <v>0.82599999999999996</v>
      </c>
      <c r="D385" s="13">
        <v>2.8040000000000003</v>
      </c>
      <c r="E385" s="13">
        <v>78</v>
      </c>
      <c r="F385" s="13">
        <v>12.8</v>
      </c>
      <c r="G385" s="13" t="s">
        <v>110</v>
      </c>
      <c r="H385" s="13">
        <v>1.1879999999999999</v>
      </c>
      <c r="I385" s="13">
        <v>0.56399999999999995</v>
      </c>
      <c r="J385" s="13">
        <v>6.7069999999999999</v>
      </c>
      <c r="K385" s="13" t="s">
        <v>110</v>
      </c>
      <c r="L385" s="13">
        <v>2</v>
      </c>
      <c r="M385" s="13">
        <v>0.97899999999999998</v>
      </c>
      <c r="N385" s="13">
        <v>11.5</v>
      </c>
      <c r="O385" s="13">
        <v>4.87</v>
      </c>
      <c r="P385" s="13">
        <v>3.59</v>
      </c>
      <c r="Q385" s="13" t="s">
        <v>110</v>
      </c>
      <c r="R385" s="13">
        <v>0.9</v>
      </c>
      <c r="S385" s="13">
        <v>36.832999999999998</v>
      </c>
      <c r="T385" s="13">
        <v>1.18</v>
      </c>
      <c r="U385" s="13">
        <v>2.9550000000000001</v>
      </c>
      <c r="V385" s="13" t="s">
        <v>110</v>
      </c>
      <c r="W385" s="13">
        <v>27</v>
      </c>
      <c r="X385" s="13">
        <v>0.83</v>
      </c>
      <c r="Y385" s="13">
        <v>3.1</v>
      </c>
      <c r="Z385" s="13">
        <v>0.7</v>
      </c>
      <c r="AA385" s="13">
        <v>184</v>
      </c>
      <c r="AB385" s="13">
        <v>2.29</v>
      </c>
      <c r="AC385" s="13" t="s">
        <v>110</v>
      </c>
      <c r="AD385" s="13">
        <v>122</v>
      </c>
    </row>
    <row r="386" spans="1:30">
      <c r="A386" s="10">
        <v>41418</v>
      </c>
      <c r="B386" s="13">
        <v>3509.72</v>
      </c>
      <c r="C386" s="13">
        <v>0.80600000000000005</v>
      </c>
      <c r="D386" s="13">
        <v>2.786</v>
      </c>
      <c r="E386" s="13">
        <v>78.05</v>
      </c>
      <c r="F386" s="13">
        <v>12.65</v>
      </c>
      <c r="G386" s="13" t="s">
        <v>110</v>
      </c>
      <c r="H386" s="13">
        <v>1.163</v>
      </c>
      <c r="I386" s="13">
        <v>0.55000000000000004</v>
      </c>
      <c r="J386" s="13">
        <v>6.6589999999999998</v>
      </c>
      <c r="K386" s="13" t="s">
        <v>110</v>
      </c>
      <c r="L386" s="13">
        <v>2</v>
      </c>
      <c r="M386" s="13">
        <v>0.97</v>
      </c>
      <c r="N386" s="13">
        <v>11.25</v>
      </c>
      <c r="O386" s="13">
        <v>4.8600000000000003</v>
      </c>
      <c r="P386" s="13">
        <v>3.56</v>
      </c>
      <c r="Q386" s="13" t="s">
        <v>110</v>
      </c>
      <c r="R386" s="13">
        <v>0.93</v>
      </c>
      <c r="S386" s="13">
        <v>36.667000000000002</v>
      </c>
      <c r="T386" s="13">
        <v>1.1400000000000001</v>
      </c>
      <c r="U386" s="13">
        <v>2.9550000000000001</v>
      </c>
      <c r="V386" s="13" t="s">
        <v>110</v>
      </c>
      <c r="W386" s="13">
        <v>26.6</v>
      </c>
      <c r="X386" s="13">
        <v>0.80500000000000005</v>
      </c>
      <c r="Y386" s="13">
        <v>3.08</v>
      </c>
      <c r="Z386" s="13">
        <v>0.68100000000000005</v>
      </c>
      <c r="AA386" s="13">
        <v>182</v>
      </c>
      <c r="AB386" s="13">
        <v>2.25</v>
      </c>
      <c r="AC386" s="13" t="s">
        <v>110</v>
      </c>
      <c r="AD386" s="13">
        <v>119</v>
      </c>
    </row>
    <row r="387" spans="1:30">
      <c r="A387" s="10">
        <v>41421</v>
      </c>
      <c r="B387" s="13">
        <v>3530.91</v>
      </c>
      <c r="C387" s="13">
        <v>0.8</v>
      </c>
      <c r="D387" s="13">
        <v>2.8129999999999997</v>
      </c>
      <c r="E387" s="13">
        <v>78.599999999999994</v>
      </c>
      <c r="F387" s="13">
        <v>13</v>
      </c>
      <c r="G387" s="13" t="s">
        <v>110</v>
      </c>
      <c r="H387" s="13">
        <v>1.181</v>
      </c>
      <c r="I387" s="13">
        <v>0.55500000000000005</v>
      </c>
      <c r="J387" s="13">
        <v>6.6120000000000001</v>
      </c>
      <c r="K387" s="13" t="s">
        <v>110</v>
      </c>
      <c r="L387" s="13">
        <v>2</v>
      </c>
      <c r="M387" s="13">
        <v>0.96499999999999997</v>
      </c>
      <c r="N387" s="13">
        <v>11.5</v>
      </c>
      <c r="O387" s="13">
        <v>4.8899999999999997</v>
      </c>
      <c r="P387" s="13">
        <v>3.56</v>
      </c>
      <c r="Q387" s="13" t="s">
        <v>110</v>
      </c>
      <c r="R387" s="13">
        <v>0.93</v>
      </c>
      <c r="S387" s="13">
        <v>36.299999999999997</v>
      </c>
      <c r="T387" s="13">
        <v>1.1599999999999999</v>
      </c>
      <c r="U387" s="13">
        <v>2.9550000000000001</v>
      </c>
      <c r="V387" s="13" t="s">
        <v>110</v>
      </c>
      <c r="W387" s="13">
        <v>27.5</v>
      </c>
      <c r="X387" s="13">
        <v>0.81</v>
      </c>
      <c r="Y387" s="13">
        <v>2.95</v>
      </c>
      <c r="Z387" s="13">
        <v>0.68</v>
      </c>
      <c r="AA387" s="13">
        <v>184</v>
      </c>
      <c r="AB387" s="13">
        <v>2.2999999999999998</v>
      </c>
      <c r="AC387" s="13" t="s">
        <v>110</v>
      </c>
      <c r="AD387" s="13">
        <v>114.7</v>
      </c>
    </row>
    <row r="388" spans="1:30">
      <c r="A388" s="10">
        <v>41422</v>
      </c>
      <c r="B388" s="13">
        <v>3421.56</v>
      </c>
      <c r="C388" s="13">
        <v>0.78100000000000003</v>
      </c>
      <c r="D388" s="13">
        <v>2.7770000000000001</v>
      </c>
      <c r="E388" s="13">
        <v>75</v>
      </c>
      <c r="F388" s="13">
        <v>12.4</v>
      </c>
      <c r="G388" s="13" t="s">
        <v>110</v>
      </c>
      <c r="H388" s="13">
        <v>1.1379999999999999</v>
      </c>
      <c r="I388" s="13">
        <v>0.54</v>
      </c>
      <c r="J388" s="13">
        <v>6.4790000000000001</v>
      </c>
      <c r="K388" s="13" t="s">
        <v>110</v>
      </c>
      <c r="L388" s="13">
        <v>2</v>
      </c>
      <c r="M388" s="13">
        <v>0.92</v>
      </c>
      <c r="N388" s="13">
        <v>11.1</v>
      </c>
      <c r="O388" s="13">
        <v>4.75</v>
      </c>
      <c r="P388" s="13">
        <v>3.5</v>
      </c>
      <c r="Q388" s="13" t="s">
        <v>110</v>
      </c>
      <c r="R388" s="13">
        <v>0.9</v>
      </c>
      <c r="S388" s="13">
        <v>35.683</v>
      </c>
      <c r="T388" s="13">
        <v>1.1100000000000001</v>
      </c>
      <c r="U388" s="13">
        <v>2.9550000000000001</v>
      </c>
      <c r="V388" s="13" t="s">
        <v>110</v>
      </c>
      <c r="W388" s="13">
        <v>26.1</v>
      </c>
      <c r="X388" s="13">
        <v>0.8</v>
      </c>
      <c r="Y388" s="13">
        <v>2.95</v>
      </c>
      <c r="Z388" s="13">
        <v>0.67300000000000004</v>
      </c>
      <c r="AA388" s="13">
        <v>179</v>
      </c>
      <c r="AB388" s="13">
        <v>2.25</v>
      </c>
      <c r="AC388" s="13" t="s">
        <v>110</v>
      </c>
      <c r="AD388" s="13">
        <v>114</v>
      </c>
    </row>
    <row r="389" spans="1:30">
      <c r="A389" s="10">
        <v>41423</v>
      </c>
      <c r="B389" s="13">
        <v>3474.06</v>
      </c>
      <c r="C389" s="13">
        <v>0.78400000000000003</v>
      </c>
      <c r="D389" s="13">
        <v>2.7589999999999999</v>
      </c>
      <c r="E389" s="13">
        <v>75.3</v>
      </c>
      <c r="F389" s="13">
        <v>12.45</v>
      </c>
      <c r="G389" s="13" t="s">
        <v>110</v>
      </c>
      <c r="H389" s="13">
        <v>1.125</v>
      </c>
      <c r="I389" s="13">
        <v>0.56100000000000005</v>
      </c>
      <c r="J389" s="13">
        <v>6.4219999999999997</v>
      </c>
      <c r="K389" s="13" t="s">
        <v>110</v>
      </c>
      <c r="L389" s="13">
        <v>2</v>
      </c>
      <c r="M389" s="13">
        <v>0.91500000000000004</v>
      </c>
      <c r="N389" s="13">
        <v>11.35</v>
      </c>
      <c r="O389" s="13">
        <v>4.72</v>
      </c>
      <c r="P389" s="13">
        <v>3.5</v>
      </c>
      <c r="Q389" s="13" t="s">
        <v>110</v>
      </c>
      <c r="R389" s="13">
        <v>0.88</v>
      </c>
      <c r="S389" s="13">
        <v>35.667000000000002</v>
      </c>
      <c r="T389" s="13">
        <v>1.1400000000000001</v>
      </c>
      <c r="U389" s="13">
        <v>2.9550000000000001</v>
      </c>
      <c r="V389" s="13" t="s">
        <v>110</v>
      </c>
      <c r="W389" s="13">
        <v>26.35</v>
      </c>
      <c r="X389" s="13">
        <v>0.79900000000000004</v>
      </c>
      <c r="Y389" s="13">
        <v>2.96</v>
      </c>
      <c r="Z389" s="13">
        <v>0.69</v>
      </c>
      <c r="AA389" s="13">
        <v>177</v>
      </c>
      <c r="AB389" s="13">
        <v>2.2800000000000002</v>
      </c>
      <c r="AC389" s="13" t="s">
        <v>110</v>
      </c>
      <c r="AD389" s="13">
        <v>123.7</v>
      </c>
    </row>
    <row r="390" spans="1:30">
      <c r="A390" s="10">
        <v>41424</v>
      </c>
      <c r="B390" s="13">
        <v>3514.6</v>
      </c>
      <c r="C390" s="13">
        <v>0.78400000000000003</v>
      </c>
      <c r="D390" s="13">
        <v>2.83</v>
      </c>
      <c r="E390" s="13">
        <v>76.8</v>
      </c>
      <c r="F390" s="13">
        <v>12.6</v>
      </c>
      <c r="G390" s="13" t="s">
        <v>110</v>
      </c>
      <c r="H390" s="13">
        <v>1.135</v>
      </c>
      <c r="I390" s="13">
        <v>0.56899999999999995</v>
      </c>
      <c r="J390" s="13">
        <v>6.4690000000000003</v>
      </c>
      <c r="K390" s="13" t="s">
        <v>110</v>
      </c>
      <c r="L390" s="13">
        <v>2</v>
      </c>
      <c r="M390" s="13">
        <v>0.95</v>
      </c>
      <c r="N390" s="13">
        <v>11.65</v>
      </c>
      <c r="O390" s="13">
        <v>4.74</v>
      </c>
      <c r="P390" s="13">
        <v>3.52</v>
      </c>
      <c r="Q390" s="13" t="s">
        <v>110</v>
      </c>
      <c r="R390" s="13">
        <v>0.86</v>
      </c>
      <c r="S390" s="13">
        <v>35.832999999999998</v>
      </c>
      <c r="T390" s="13">
        <v>1.1499999999999999</v>
      </c>
      <c r="U390" s="13">
        <v>2.9550000000000001</v>
      </c>
      <c r="V390" s="13" t="s">
        <v>110</v>
      </c>
      <c r="W390" s="13">
        <v>26.5</v>
      </c>
      <c r="X390" s="13">
        <v>0.81</v>
      </c>
      <c r="Y390" s="13">
        <v>2.96</v>
      </c>
      <c r="Z390" s="13">
        <v>0.7</v>
      </c>
      <c r="AA390" s="13">
        <v>180.75</v>
      </c>
      <c r="AB390" s="13">
        <v>2.31</v>
      </c>
      <c r="AC390" s="13" t="s">
        <v>110</v>
      </c>
      <c r="AD390" s="13">
        <v>124.1</v>
      </c>
    </row>
    <row r="391" spans="1:30">
      <c r="A391" s="10">
        <v>41425</v>
      </c>
      <c r="B391" s="13">
        <v>3489.43</v>
      </c>
      <c r="C391" s="13">
        <v>0.83199999999999996</v>
      </c>
      <c r="D391" s="13">
        <v>2.8839999999999999</v>
      </c>
      <c r="E391" s="13">
        <v>74.849999999999994</v>
      </c>
      <c r="F391" s="13">
        <v>12.65</v>
      </c>
      <c r="G391" s="13" t="s">
        <v>110</v>
      </c>
      <c r="H391" s="13">
        <v>1.125</v>
      </c>
      <c r="I391" s="13">
        <v>0.55800000000000005</v>
      </c>
      <c r="J391" s="13">
        <v>6.6120000000000001</v>
      </c>
      <c r="K391" s="13" t="s">
        <v>110</v>
      </c>
      <c r="L391" s="13">
        <v>2</v>
      </c>
      <c r="M391" s="13">
        <v>0.95899999999999996</v>
      </c>
      <c r="N391" s="13">
        <v>11.65</v>
      </c>
      <c r="O391" s="13">
        <v>4.7300000000000004</v>
      </c>
      <c r="P391" s="13">
        <v>3.25</v>
      </c>
      <c r="Q391" s="13" t="s">
        <v>110</v>
      </c>
      <c r="R391" s="13">
        <v>0.88</v>
      </c>
      <c r="S391" s="13">
        <v>35.567</v>
      </c>
      <c r="T391" s="13">
        <v>1.1499999999999999</v>
      </c>
      <c r="U391" s="13">
        <v>2.9550000000000001</v>
      </c>
      <c r="V391" s="13" t="s">
        <v>110</v>
      </c>
      <c r="W391" s="13">
        <v>26</v>
      </c>
      <c r="X391" s="13">
        <v>0.80400000000000005</v>
      </c>
      <c r="Y391" s="13">
        <v>2.91</v>
      </c>
      <c r="Z391" s="13">
        <v>0.7</v>
      </c>
      <c r="AA391" s="13">
        <v>179.9</v>
      </c>
      <c r="AB391" s="13">
        <v>2.35</v>
      </c>
      <c r="AC391" s="13" t="s">
        <v>110</v>
      </c>
      <c r="AD391" s="13">
        <v>122</v>
      </c>
    </row>
    <row r="392" spans="1:30">
      <c r="A392" s="10">
        <v>41428</v>
      </c>
      <c r="B392" s="13">
        <v>3485.97</v>
      </c>
      <c r="C392" s="13">
        <v>0.81599999999999995</v>
      </c>
      <c r="D392" s="13">
        <v>2.83</v>
      </c>
      <c r="E392" s="13">
        <v>75.75</v>
      </c>
      <c r="F392" s="13">
        <v>12.65</v>
      </c>
      <c r="G392" s="13" t="s">
        <v>110</v>
      </c>
      <c r="H392" s="13">
        <v>1.1559999999999999</v>
      </c>
      <c r="I392" s="13">
        <v>0.55200000000000005</v>
      </c>
      <c r="J392" s="13">
        <v>6.6120000000000001</v>
      </c>
      <c r="K392" s="13" t="s">
        <v>110</v>
      </c>
      <c r="L392" s="13">
        <v>2</v>
      </c>
      <c r="M392" s="13">
        <v>0.95599999999999996</v>
      </c>
      <c r="N392" s="13">
        <v>11.5</v>
      </c>
      <c r="O392" s="13">
        <v>4.72</v>
      </c>
      <c r="P392" s="13">
        <v>3.3</v>
      </c>
      <c r="Q392" s="13" t="s">
        <v>110</v>
      </c>
      <c r="R392" s="13">
        <v>0.83</v>
      </c>
      <c r="S392" s="13">
        <v>35.15</v>
      </c>
      <c r="T392" s="13">
        <v>1.1499999999999999</v>
      </c>
      <c r="U392" s="13">
        <v>2.9550000000000001</v>
      </c>
      <c r="V392" s="13" t="s">
        <v>110</v>
      </c>
      <c r="W392" s="13">
        <v>26.15</v>
      </c>
      <c r="X392" s="13">
        <v>0.81899999999999995</v>
      </c>
      <c r="Y392" s="13">
        <v>2.93</v>
      </c>
      <c r="Z392" s="13">
        <v>0.69899999999999995</v>
      </c>
      <c r="AA392" s="13">
        <v>179.5</v>
      </c>
      <c r="AB392" s="13">
        <v>2.33</v>
      </c>
      <c r="AC392" s="13" t="s">
        <v>110</v>
      </c>
      <c r="AD392" s="13">
        <v>122</v>
      </c>
    </row>
    <row r="393" spans="1:30">
      <c r="A393" s="10">
        <v>41429</v>
      </c>
      <c r="B393" s="13">
        <v>3442.47</v>
      </c>
      <c r="C393" s="13">
        <v>0.81299999999999994</v>
      </c>
      <c r="D393" s="13">
        <v>2.714</v>
      </c>
      <c r="E393" s="13">
        <v>73.5</v>
      </c>
      <c r="F393" s="13">
        <v>12.65</v>
      </c>
      <c r="G393" s="13" t="s">
        <v>110</v>
      </c>
      <c r="H393" s="13">
        <v>1.1499999999999999</v>
      </c>
      <c r="I393" s="13">
        <v>0.54900000000000004</v>
      </c>
      <c r="J393" s="13">
        <v>6.6020000000000003</v>
      </c>
      <c r="K393" s="13" t="s">
        <v>110</v>
      </c>
      <c r="L393" s="13">
        <v>2</v>
      </c>
      <c r="M393" s="13">
        <v>0.93500000000000005</v>
      </c>
      <c r="N393" s="13">
        <v>11.45</v>
      </c>
      <c r="O393" s="13">
        <v>4.6899999999999995</v>
      </c>
      <c r="P393" s="13">
        <v>3.3</v>
      </c>
      <c r="Q393" s="13" t="s">
        <v>110</v>
      </c>
      <c r="R393" s="13">
        <v>0.83</v>
      </c>
      <c r="S393" s="13">
        <v>36.667000000000002</v>
      </c>
      <c r="T393" s="13">
        <v>1.1299999999999999</v>
      </c>
      <c r="U393" s="13">
        <v>2.9550000000000001</v>
      </c>
      <c r="V393" s="13" t="s">
        <v>110</v>
      </c>
      <c r="W393" s="13">
        <v>26.3</v>
      </c>
      <c r="X393" s="13">
        <v>0.8</v>
      </c>
      <c r="Y393" s="13">
        <v>2.88</v>
      </c>
      <c r="Z393" s="13">
        <v>0.69899999999999995</v>
      </c>
      <c r="AA393" s="13">
        <v>176.9</v>
      </c>
      <c r="AB393" s="13">
        <v>2.29</v>
      </c>
      <c r="AC393" s="13" t="s">
        <v>110</v>
      </c>
      <c r="AD393" s="13">
        <v>120.5</v>
      </c>
    </row>
    <row r="394" spans="1:30">
      <c r="A394" s="10">
        <v>41430</v>
      </c>
      <c r="B394" s="13">
        <v>3423.19</v>
      </c>
      <c r="C394" s="13">
        <v>0.81299999999999994</v>
      </c>
      <c r="D394" s="13">
        <v>2.7320000000000002</v>
      </c>
      <c r="E394" s="13">
        <v>71.150000000000006</v>
      </c>
      <c r="F394" s="13">
        <v>12.55</v>
      </c>
      <c r="G394" s="13" t="s">
        <v>110</v>
      </c>
      <c r="H394" s="13">
        <v>1.163</v>
      </c>
      <c r="I394" s="13">
        <v>0.53100000000000003</v>
      </c>
      <c r="J394" s="13">
        <v>6.3739999999999997</v>
      </c>
      <c r="K394" s="13" t="s">
        <v>110</v>
      </c>
      <c r="L394" s="13">
        <v>2</v>
      </c>
      <c r="M394" s="13">
        <v>0.92500000000000004</v>
      </c>
      <c r="N394" s="13">
        <v>11.1</v>
      </c>
      <c r="O394" s="13">
        <v>4.66</v>
      </c>
      <c r="P394" s="13">
        <v>3.3</v>
      </c>
      <c r="Q394" s="13" t="s">
        <v>110</v>
      </c>
      <c r="R394" s="13">
        <v>0.83</v>
      </c>
      <c r="S394" s="13">
        <v>36.966999999999999</v>
      </c>
      <c r="T394" s="13">
        <v>1.1200000000000001</v>
      </c>
      <c r="U394" s="13">
        <v>2.9550000000000001</v>
      </c>
      <c r="V394" s="13" t="s">
        <v>110</v>
      </c>
      <c r="W394" s="13">
        <v>26.25</v>
      </c>
      <c r="X394" s="13">
        <v>0.79500000000000004</v>
      </c>
      <c r="Y394" s="13">
        <v>3</v>
      </c>
      <c r="Z394" s="13">
        <v>0.68</v>
      </c>
      <c r="AA394" s="13">
        <v>175.5</v>
      </c>
      <c r="AB394" s="13">
        <v>2.25</v>
      </c>
      <c r="AC394" s="13" t="s">
        <v>110</v>
      </c>
      <c r="AD394" s="13">
        <v>123.15</v>
      </c>
    </row>
    <row r="395" spans="1:30">
      <c r="A395" s="10">
        <v>41431</v>
      </c>
      <c r="B395" s="13">
        <v>3450.8</v>
      </c>
      <c r="C395" s="13">
        <v>0.8</v>
      </c>
      <c r="D395" s="13">
        <v>2.7050000000000001</v>
      </c>
      <c r="E395" s="13">
        <v>72</v>
      </c>
      <c r="F395" s="13">
        <v>12.7</v>
      </c>
      <c r="G395" s="13" t="s">
        <v>110</v>
      </c>
      <c r="H395" s="13">
        <v>1.175</v>
      </c>
      <c r="I395" s="13">
        <v>0.53900000000000003</v>
      </c>
      <c r="J395" s="13">
        <v>6.5640000000000001</v>
      </c>
      <c r="K395" s="13" t="s">
        <v>110</v>
      </c>
      <c r="L395" s="13">
        <v>2</v>
      </c>
      <c r="M395" s="13">
        <v>0.92800000000000005</v>
      </c>
      <c r="N395" s="13">
        <v>11.4</v>
      </c>
      <c r="O395" s="13">
        <v>4.71</v>
      </c>
      <c r="P395" s="13">
        <v>3.31</v>
      </c>
      <c r="Q395" s="13" t="s">
        <v>110</v>
      </c>
      <c r="R395" s="13">
        <v>0.78</v>
      </c>
      <c r="S395" s="13">
        <v>38.417000000000002</v>
      </c>
      <c r="T395" s="13">
        <v>1.1299999999999999</v>
      </c>
      <c r="U395" s="13">
        <v>2.9550000000000001</v>
      </c>
      <c r="V395" s="13" t="s">
        <v>110</v>
      </c>
      <c r="W395" s="13">
        <v>26.1</v>
      </c>
      <c r="X395" s="13">
        <v>0.81</v>
      </c>
      <c r="Y395" s="13">
        <v>3</v>
      </c>
      <c r="Z395" s="13">
        <v>0.68</v>
      </c>
      <c r="AA395" s="13">
        <v>177</v>
      </c>
      <c r="AB395" s="13">
        <v>2.2599999999999998</v>
      </c>
      <c r="AC395" s="13" t="s">
        <v>110</v>
      </c>
      <c r="AD395" s="13">
        <v>124.75</v>
      </c>
    </row>
    <row r="396" spans="1:30">
      <c r="A396" s="10">
        <v>41432</v>
      </c>
      <c r="B396" s="13">
        <v>3449.68</v>
      </c>
      <c r="C396" s="13">
        <v>0.8</v>
      </c>
      <c r="D396" s="13">
        <v>2.7320000000000002</v>
      </c>
      <c r="E396" s="13">
        <v>69.5</v>
      </c>
      <c r="F396" s="13">
        <v>12.8</v>
      </c>
      <c r="G396" s="13" t="s">
        <v>110</v>
      </c>
      <c r="H396" s="13">
        <v>1.196</v>
      </c>
      <c r="I396" s="13">
        <v>0.53700000000000003</v>
      </c>
      <c r="J396" s="13">
        <v>6.3739999999999997</v>
      </c>
      <c r="K396" s="13" t="s">
        <v>110</v>
      </c>
      <c r="L396" s="13">
        <v>2</v>
      </c>
      <c r="M396" s="13">
        <v>0.91500000000000004</v>
      </c>
      <c r="N396" s="13">
        <v>11.2</v>
      </c>
      <c r="O396" s="13">
        <v>4.76</v>
      </c>
      <c r="P396" s="13">
        <v>3.3</v>
      </c>
      <c r="Q396" s="13" t="s">
        <v>110</v>
      </c>
      <c r="R396" s="13">
        <v>0.8</v>
      </c>
      <c r="S396" s="13">
        <v>38.5</v>
      </c>
      <c r="T396" s="13">
        <v>1.1100000000000001</v>
      </c>
      <c r="U396" s="13">
        <v>2.9550000000000001</v>
      </c>
      <c r="V396" s="13" t="s">
        <v>110</v>
      </c>
      <c r="W396" s="13">
        <v>26.6</v>
      </c>
      <c r="X396" s="13">
        <v>0.79</v>
      </c>
      <c r="Y396" s="13">
        <v>3</v>
      </c>
      <c r="Z396" s="13">
        <v>0.68</v>
      </c>
      <c r="AA396" s="13">
        <v>176</v>
      </c>
      <c r="AB396" s="13">
        <v>2.2400000000000002</v>
      </c>
      <c r="AC396" s="13" t="s">
        <v>110</v>
      </c>
      <c r="AD396" s="13">
        <v>125.8</v>
      </c>
    </row>
    <row r="397" spans="1:30">
      <c r="A397" s="10">
        <v>41435</v>
      </c>
      <c r="B397" s="13">
        <v>3413.77</v>
      </c>
      <c r="C397" s="13">
        <v>0.8</v>
      </c>
      <c r="D397" s="13">
        <v>2.6790000000000003</v>
      </c>
      <c r="E397" s="13">
        <v>68.5</v>
      </c>
      <c r="F397" s="13">
        <v>13.2</v>
      </c>
      <c r="G397" s="13" t="s">
        <v>110</v>
      </c>
      <c r="H397" s="13">
        <v>1.175</v>
      </c>
      <c r="I397" s="13">
        <v>0.50800000000000001</v>
      </c>
      <c r="J397" s="13">
        <v>6.1840000000000002</v>
      </c>
      <c r="K397" s="13" t="s">
        <v>110</v>
      </c>
      <c r="L397" s="13">
        <v>2</v>
      </c>
      <c r="M397" s="13">
        <v>0.91</v>
      </c>
      <c r="N397" s="13">
        <v>11.4</v>
      </c>
      <c r="O397" s="13">
        <v>4.71</v>
      </c>
      <c r="P397" s="13">
        <v>3.3</v>
      </c>
      <c r="Q397" s="13" t="s">
        <v>110</v>
      </c>
      <c r="R397" s="13">
        <v>0.77</v>
      </c>
      <c r="S397" s="13">
        <v>37.966999999999999</v>
      </c>
      <c r="T397" s="13">
        <v>1.07</v>
      </c>
      <c r="U397" s="13">
        <v>2.9550000000000001</v>
      </c>
      <c r="V397" s="13" t="s">
        <v>110</v>
      </c>
      <c r="W397" s="13">
        <v>26.55</v>
      </c>
      <c r="X397" s="13">
        <v>0.75</v>
      </c>
      <c r="Y397" s="13">
        <v>3</v>
      </c>
      <c r="Z397" s="13">
        <v>0.66100000000000003</v>
      </c>
      <c r="AA397" s="13">
        <v>174.35</v>
      </c>
      <c r="AB397" s="13">
        <v>2.2000000000000002</v>
      </c>
      <c r="AC397" s="13" t="s">
        <v>110</v>
      </c>
      <c r="AD397" s="13">
        <v>124.5</v>
      </c>
    </row>
    <row r="398" spans="1:30">
      <c r="A398" s="10">
        <v>41436</v>
      </c>
      <c r="B398" s="13">
        <v>3342.63</v>
      </c>
      <c r="C398" s="13">
        <v>0.8</v>
      </c>
      <c r="D398" s="13">
        <v>2.661</v>
      </c>
      <c r="E398" s="13">
        <v>66.900000000000006</v>
      </c>
      <c r="F398" s="13">
        <v>12.9</v>
      </c>
      <c r="G398" s="13" t="s">
        <v>110</v>
      </c>
      <c r="H398" s="13">
        <v>1.1559999999999999</v>
      </c>
      <c r="I398" s="13">
        <v>0.51800000000000002</v>
      </c>
      <c r="J398" s="13">
        <v>6.0410000000000004</v>
      </c>
      <c r="K398" s="13" t="s">
        <v>110</v>
      </c>
      <c r="L398" s="13">
        <v>2</v>
      </c>
      <c r="M398" s="13">
        <v>0.89500000000000002</v>
      </c>
      <c r="N398" s="13">
        <v>11.25</v>
      </c>
      <c r="O398" s="13">
        <v>4.5999999999999996</v>
      </c>
      <c r="P398" s="13">
        <v>3.3</v>
      </c>
      <c r="Q398" s="13" t="s">
        <v>110</v>
      </c>
      <c r="R398" s="13">
        <v>0.78</v>
      </c>
      <c r="S398" s="13">
        <v>37.366999999999997</v>
      </c>
      <c r="T398" s="13">
        <v>1.05</v>
      </c>
      <c r="U398" s="13">
        <v>2.9550000000000001</v>
      </c>
      <c r="V398" s="13" t="s">
        <v>110</v>
      </c>
      <c r="W398" s="13">
        <v>26.1</v>
      </c>
      <c r="X398" s="13">
        <v>0.73</v>
      </c>
      <c r="Y398" s="13">
        <v>2.85</v>
      </c>
      <c r="Z398" s="13">
        <v>0.64500000000000002</v>
      </c>
      <c r="AA398" s="13">
        <v>171</v>
      </c>
      <c r="AB398" s="13">
        <v>2.1</v>
      </c>
      <c r="AC398" s="13" t="s">
        <v>110</v>
      </c>
      <c r="AD398" s="13">
        <v>121.5</v>
      </c>
    </row>
    <row r="399" spans="1:30">
      <c r="A399" s="10">
        <v>41437</v>
      </c>
      <c r="B399" s="13">
        <v>3237.06</v>
      </c>
      <c r="C399" s="13">
        <v>0.8</v>
      </c>
      <c r="D399" s="13">
        <v>2.5449999999999999</v>
      </c>
      <c r="E399" s="13">
        <v>63.5</v>
      </c>
      <c r="F399" s="13">
        <v>12.4</v>
      </c>
      <c r="G399" s="13" t="s">
        <v>110</v>
      </c>
      <c r="H399" s="13">
        <v>1.125</v>
      </c>
      <c r="I399" s="13">
        <v>0.51700000000000002</v>
      </c>
      <c r="J399" s="13">
        <v>5.8979999999999997</v>
      </c>
      <c r="K399" s="13" t="s">
        <v>110</v>
      </c>
      <c r="L399" s="13">
        <v>2</v>
      </c>
      <c r="M399" s="13">
        <v>0.88</v>
      </c>
      <c r="N399" s="13">
        <v>10.85</v>
      </c>
      <c r="O399" s="13">
        <v>4.5</v>
      </c>
      <c r="P399" s="13">
        <v>3.3</v>
      </c>
      <c r="Q399" s="13" t="s">
        <v>110</v>
      </c>
      <c r="R399" s="13">
        <v>0.78</v>
      </c>
      <c r="S399" s="13">
        <v>35.933</v>
      </c>
      <c r="T399" s="13">
        <v>0.995</v>
      </c>
      <c r="U399" s="13">
        <v>2.9550000000000001</v>
      </c>
      <c r="V399" s="13" t="s">
        <v>110</v>
      </c>
      <c r="W399" s="13">
        <v>25.3</v>
      </c>
      <c r="X399" s="13">
        <v>0.71</v>
      </c>
      <c r="Y399" s="13">
        <v>2.88</v>
      </c>
      <c r="Z399" s="13">
        <v>0.62</v>
      </c>
      <c r="AA399" s="13">
        <v>166.9</v>
      </c>
      <c r="AB399" s="13">
        <v>2.0099999999999998</v>
      </c>
      <c r="AC399" s="13" t="s">
        <v>110</v>
      </c>
      <c r="AD399" s="13">
        <v>117.5</v>
      </c>
    </row>
    <row r="400" spans="1:30">
      <c r="A400" s="10">
        <v>41438</v>
      </c>
      <c r="B400" s="13">
        <v>3244.04</v>
      </c>
      <c r="C400" s="13">
        <v>0.8</v>
      </c>
      <c r="D400" s="13">
        <v>2.6070000000000002</v>
      </c>
      <c r="E400" s="13">
        <v>66</v>
      </c>
      <c r="F400" s="13">
        <v>12.2</v>
      </c>
      <c r="G400" s="13" t="s">
        <v>110</v>
      </c>
      <c r="H400" s="13">
        <v>1.119</v>
      </c>
      <c r="I400" s="13">
        <v>0.5</v>
      </c>
      <c r="J400" s="13">
        <v>5.8979999999999997</v>
      </c>
      <c r="K400" s="13" t="s">
        <v>110</v>
      </c>
      <c r="L400" s="13">
        <v>2</v>
      </c>
      <c r="M400" s="13">
        <v>0.87</v>
      </c>
      <c r="N400" s="13">
        <v>10.9</v>
      </c>
      <c r="O400" s="13">
        <v>4.4800000000000004</v>
      </c>
      <c r="P400" s="13">
        <v>3.3</v>
      </c>
      <c r="Q400" s="13" t="s">
        <v>110</v>
      </c>
      <c r="R400" s="13">
        <v>0.78</v>
      </c>
      <c r="S400" s="13">
        <v>36.332999999999998</v>
      </c>
      <c r="T400" s="13">
        <v>1.02</v>
      </c>
      <c r="U400" s="13">
        <v>2.9550000000000001</v>
      </c>
      <c r="V400" s="13" t="s">
        <v>110</v>
      </c>
      <c r="W400" s="13">
        <v>24.9</v>
      </c>
      <c r="X400" s="13">
        <v>0.7</v>
      </c>
      <c r="Y400" s="13">
        <v>2.88</v>
      </c>
      <c r="Z400" s="13">
        <v>0.61</v>
      </c>
      <c r="AA400" s="13">
        <v>167</v>
      </c>
      <c r="AB400" s="13">
        <v>2.0099999999999998</v>
      </c>
      <c r="AC400" s="13" t="s">
        <v>110</v>
      </c>
      <c r="AD400" s="13">
        <v>118</v>
      </c>
    </row>
    <row r="401" spans="1:30">
      <c r="A401" s="10">
        <v>41439</v>
      </c>
      <c r="B401" s="13">
        <v>3199.92</v>
      </c>
      <c r="C401" s="13">
        <v>0.8</v>
      </c>
      <c r="D401" s="13">
        <v>2.589</v>
      </c>
      <c r="E401" s="13">
        <v>64</v>
      </c>
      <c r="F401" s="13">
        <v>12.1</v>
      </c>
      <c r="G401" s="13" t="s">
        <v>110</v>
      </c>
      <c r="H401" s="13">
        <v>1.081</v>
      </c>
      <c r="I401" s="13">
        <v>0.48499999999999999</v>
      </c>
      <c r="J401" s="13">
        <v>5.8979999999999997</v>
      </c>
      <c r="K401" s="13" t="s">
        <v>110</v>
      </c>
      <c r="L401" s="13">
        <v>2</v>
      </c>
      <c r="M401" s="13">
        <v>0.86499999999999999</v>
      </c>
      <c r="N401" s="13">
        <v>10.7</v>
      </c>
      <c r="O401" s="13">
        <v>4.4400000000000004</v>
      </c>
      <c r="P401" s="13">
        <v>3.3</v>
      </c>
      <c r="Q401" s="13" t="s">
        <v>110</v>
      </c>
      <c r="R401" s="13">
        <v>0.78</v>
      </c>
      <c r="S401" s="13">
        <v>36</v>
      </c>
      <c r="T401" s="13">
        <v>1</v>
      </c>
      <c r="U401" s="13">
        <v>2.9550000000000001</v>
      </c>
      <c r="V401" s="13" t="s">
        <v>110</v>
      </c>
      <c r="W401" s="13">
        <v>24</v>
      </c>
      <c r="X401" s="13">
        <v>0.70099999999999996</v>
      </c>
      <c r="Y401" s="13">
        <v>2.8</v>
      </c>
      <c r="Z401" s="13">
        <v>0.625</v>
      </c>
      <c r="AA401" s="13">
        <v>163</v>
      </c>
      <c r="AB401" s="13">
        <v>2</v>
      </c>
      <c r="AC401" s="13" t="s">
        <v>110</v>
      </c>
      <c r="AD401" s="13">
        <v>119</v>
      </c>
    </row>
    <row r="402" spans="1:30">
      <c r="A402" s="10">
        <v>41442</v>
      </c>
      <c r="B402" s="13">
        <v>3100.35</v>
      </c>
      <c r="C402" s="13">
        <v>0.86399999999999999</v>
      </c>
      <c r="D402" s="13">
        <v>2.536</v>
      </c>
      <c r="E402" s="13">
        <v>62</v>
      </c>
      <c r="F402" s="13">
        <v>11.9</v>
      </c>
      <c r="G402" s="13" t="s">
        <v>110</v>
      </c>
      <c r="H402" s="13">
        <v>1.075</v>
      </c>
      <c r="I402" s="13">
        <v>0.45400000000000001</v>
      </c>
      <c r="J402" s="13">
        <v>5.8029999999999999</v>
      </c>
      <c r="K402" s="13" t="s">
        <v>110</v>
      </c>
      <c r="L402" s="13">
        <v>2</v>
      </c>
      <c r="M402" s="13">
        <v>0.80900000000000005</v>
      </c>
      <c r="N402" s="13">
        <v>10.3</v>
      </c>
      <c r="O402" s="13">
        <v>4.1900000000000004</v>
      </c>
      <c r="P402" s="13">
        <v>3.3</v>
      </c>
      <c r="Q402" s="13" t="s">
        <v>110</v>
      </c>
      <c r="R402" s="13">
        <v>0.78</v>
      </c>
      <c r="S402" s="13">
        <v>35</v>
      </c>
      <c r="T402" s="13">
        <v>0.98</v>
      </c>
      <c r="U402" s="13">
        <v>2.9550000000000001</v>
      </c>
      <c r="V402" s="13" t="s">
        <v>110</v>
      </c>
      <c r="W402" s="13">
        <v>23.25</v>
      </c>
      <c r="X402" s="13">
        <v>0.70099999999999996</v>
      </c>
      <c r="Y402" s="13">
        <v>2.9</v>
      </c>
      <c r="Z402" s="13">
        <v>0.6</v>
      </c>
      <c r="AA402" s="13">
        <v>161.75</v>
      </c>
      <c r="AB402" s="13">
        <v>1.9300000000000002</v>
      </c>
      <c r="AC402" s="13" t="s">
        <v>110</v>
      </c>
      <c r="AD402" s="13">
        <v>117</v>
      </c>
    </row>
    <row r="403" spans="1:30">
      <c r="A403" s="10">
        <v>41443</v>
      </c>
      <c r="B403" s="13">
        <v>3047.99</v>
      </c>
      <c r="C403" s="13">
        <v>0.8</v>
      </c>
      <c r="D403" s="13">
        <v>2.4460000000000002</v>
      </c>
      <c r="E403" s="13">
        <v>60.3</v>
      </c>
      <c r="F403" s="13">
        <v>11.7</v>
      </c>
      <c r="G403" s="13" t="s">
        <v>110</v>
      </c>
      <c r="H403" s="13">
        <v>1.0249999999999999</v>
      </c>
      <c r="I403" s="13">
        <v>0.41299999999999998</v>
      </c>
      <c r="J403" s="13">
        <v>5.8979999999999997</v>
      </c>
      <c r="K403" s="13" t="s">
        <v>110</v>
      </c>
      <c r="L403" s="13">
        <v>2</v>
      </c>
      <c r="M403" s="13">
        <v>0.82</v>
      </c>
      <c r="N403" s="13">
        <v>10.35</v>
      </c>
      <c r="O403" s="13">
        <v>4.16</v>
      </c>
      <c r="P403" s="13">
        <v>3.2</v>
      </c>
      <c r="Q403" s="13" t="s">
        <v>110</v>
      </c>
      <c r="R403" s="13">
        <v>0.78</v>
      </c>
      <c r="S403" s="13">
        <v>34.167000000000002</v>
      </c>
      <c r="T403" s="13">
        <v>0.95799999999999996</v>
      </c>
      <c r="U403" s="13">
        <v>2.9550000000000001</v>
      </c>
      <c r="V403" s="13" t="s">
        <v>110</v>
      </c>
      <c r="W403" s="13">
        <v>22.5</v>
      </c>
      <c r="X403" s="13">
        <v>0.70099999999999996</v>
      </c>
      <c r="Y403" s="13">
        <v>2.9</v>
      </c>
      <c r="Z403" s="13">
        <v>0.57899999999999996</v>
      </c>
      <c r="AA403" s="13">
        <v>161.5</v>
      </c>
      <c r="AB403" s="13">
        <v>1.88</v>
      </c>
      <c r="AC403" s="13" t="s">
        <v>110</v>
      </c>
      <c r="AD403" s="13">
        <v>115.5</v>
      </c>
    </row>
    <row r="404" spans="1:30">
      <c r="A404" s="10">
        <v>41444</v>
      </c>
      <c r="B404" s="13">
        <v>3070.86</v>
      </c>
      <c r="C404" s="13">
        <v>0.82899999999999996</v>
      </c>
      <c r="D404" s="13">
        <v>2.411</v>
      </c>
      <c r="E404" s="13">
        <v>59.6</v>
      </c>
      <c r="F404" s="13">
        <v>11.7</v>
      </c>
      <c r="G404" s="13" t="s">
        <v>110</v>
      </c>
      <c r="H404" s="13">
        <v>1.038</v>
      </c>
      <c r="I404" s="13">
        <v>0.436</v>
      </c>
      <c r="J404" s="13">
        <v>6.0410000000000004</v>
      </c>
      <c r="K404" s="13" t="s">
        <v>110</v>
      </c>
      <c r="L404" s="13">
        <v>2</v>
      </c>
      <c r="M404" s="13">
        <v>0.82299999999999995</v>
      </c>
      <c r="N404" s="13">
        <v>10.35</v>
      </c>
      <c r="O404" s="13">
        <v>4.18</v>
      </c>
      <c r="P404" s="13">
        <v>3.2</v>
      </c>
      <c r="Q404" s="13" t="s">
        <v>110</v>
      </c>
      <c r="R404" s="13">
        <v>0.78</v>
      </c>
      <c r="S404" s="13">
        <v>35</v>
      </c>
      <c r="T404" s="13">
        <v>0.96499999999999997</v>
      </c>
      <c r="U404" s="13">
        <v>2.9550000000000001</v>
      </c>
      <c r="V404" s="13" t="s">
        <v>110</v>
      </c>
      <c r="W404" s="13">
        <v>23</v>
      </c>
      <c r="X404" s="13">
        <v>0.72</v>
      </c>
      <c r="Y404" s="13">
        <v>2.85</v>
      </c>
      <c r="Z404" s="13">
        <v>0.57499999999999996</v>
      </c>
      <c r="AA404" s="13">
        <v>164.25</v>
      </c>
      <c r="AB404" s="13">
        <v>1.92</v>
      </c>
      <c r="AC404" s="13" t="s">
        <v>110</v>
      </c>
      <c r="AD404" s="13">
        <v>116</v>
      </c>
    </row>
    <row r="405" spans="1:30">
      <c r="A405" s="10">
        <v>41445</v>
      </c>
      <c r="B405" s="13">
        <v>3070.86</v>
      </c>
      <c r="C405" s="13">
        <v>0.82899999999999996</v>
      </c>
      <c r="D405" s="13">
        <v>2.411</v>
      </c>
      <c r="E405" s="13">
        <v>59.6</v>
      </c>
      <c r="F405" s="13">
        <v>11.7</v>
      </c>
      <c r="G405" s="13" t="s">
        <v>110</v>
      </c>
      <c r="H405" s="13">
        <v>1.038</v>
      </c>
      <c r="I405" s="13">
        <v>0.436</v>
      </c>
      <c r="J405" s="13">
        <v>6.0410000000000004</v>
      </c>
      <c r="K405" s="13" t="s">
        <v>110</v>
      </c>
      <c r="L405" s="13">
        <v>2</v>
      </c>
      <c r="M405" s="13">
        <v>0.82299999999999995</v>
      </c>
      <c r="N405" s="13">
        <v>10.35</v>
      </c>
      <c r="O405" s="13">
        <v>4.18</v>
      </c>
      <c r="P405" s="13">
        <v>3.2</v>
      </c>
      <c r="Q405" s="13" t="s">
        <v>110</v>
      </c>
      <c r="R405" s="13">
        <v>0.78</v>
      </c>
      <c r="S405" s="13">
        <v>35</v>
      </c>
      <c r="T405" s="13">
        <v>0.96499999999999997</v>
      </c>
      <c r="U405" s="13">
        <v>2.9550000000000001</v>
      </c>
      <c r="V405" s="13" t="s">
        <v>110</v>
      </c>
      <c r="W405" s="13">
        <v>23</v>
      </c>
      <c r="X405" s="13">
        <v>0.72</v>
      </c>
      <c r="Y405" s="13">
        <v>2.85</v>
      </c>
      <c r="Z405" s="13">
        <v>0.57499999999999996</v>
      </c>
      <c r="AA405" s="13">
        <v>164.25</v>
      </c>
      <c r="AB405" s="13">
        <v>1.92</v>
      </c>
      <c r="AC405" s="13" t="s">
        <v>110</v>
      </c>
      <c r="AD405" s="13">
        <v>116</v>
      </c>
    </row>
    <row r="406" spans="1:30">
      <c r="A406" s="10">
        <v>41446</v>
      </c>
      <c r="B406" s="13">
        <v>3070.86</v>
      </c>
      <c r="C406" s="13">
        <v>0.82899999999999996</v>
      </c>
      <c r="D406" s="13">
        <v>2.411</v>
      </c>
      <c r="E406" s="13">
        <v>59.6</v>
      </c>
      <c r="F406" s="13">
        <v>11.7</v>
      </c>
      <c r="G406" s="13" t="s">
        <v>110</v>
      </c>
      <c r="H406" s="13">
        <v>1.038</v>
      </c>
      <c r="I406" s="13">
        <v>0.436</v>
      </c>
      <c r="J406" s="13">
        <v>6.0410000000000004</v>
      </c>
      <c r="K406" s="13" t="s">
        <v>110</v>
      </c>
      <c r="L406" s="13">
        <v>2</v>
      </c>
      <c r="M406" s="13">
        <v>0.82299999999999995</v>
      </c>
      <c r="N406" s="13">
        <v>10.35</v>
      </c>
      <c r="O406" s="13">
        <v>4.18</v>
      </c>
      <c r="P406" s="13">
        <v>3.2</v>
      </c>
      <c r="Q406" s="13" t="s">
        <v>110</v>
      </c>
      <c r="R406" s="13">
        <v>0.78</v>
      </c>
      <c r="S406" s="13">
        <v>35</v>
      </c>
      <c r="T406" s="13">
        <v>0.96499999999999997</v>
      </c>
      <c r="U406" s="13">
        <v>2.9550000000000001</v>
      </c>
      <c r="V406" s="13" t="s">
        <v>110</v>
      </c>
      <c r="W406" s="13">
        <v>23</v>
      </c>
      <c r="X406" s="13">
        <v>0.72</v>
      </c>
      <c r="Y406" s="13">
        <v>2.85</v>
      </c>
      <c r="Z406" s="13">
        <v>0.57499999999999996</v>
      </c>
      <c r="AA406" s="13">
        <v>164.25</v>
      </c>
      <c r="AB406" s="13">
        <v>1.92</v>
      </c>
      <c r="AC406" s="13" t="s">
        <v>110</v>
      </c>
      <c r="AD406" s="13">
        <v>116</v>
      </c>
    </row>
    <row r="407" spans="1:30">
      <c r="A407" s="10">
        <v>41449</v>
      </c>
      <c r="B407" s="13">
        <v>3021.16</v>
      </c>
      <c r="C407" s="13">
        <v>0.82899999999999996</v>
      </c>
      <c r="D407" s="13">
        <v>2.4020000000000001</v>
      </c>
      <c r="E407" s="13">
        <v>55.3</v>
      </c>
      <c r="F407" s="13">
        <v>11.35</v>
      </c>
      <c r="G407" s="13" t="s">
        <v>110</v>
      </c>
      <c r="H407" s="13">
        <v>1</v>
      </c>
      <c r="I407" s="13">
        <v>0.436</v>
      </c>
      <c r="J407" s="13">
        <v>5.47</v>
      </c>
      <c r="K407" s="13" t="s">
        <v>110</v>
      </c>
      <c r="L407" s="13">
        <v>2</v>
      </c>
      <c r="M407" s="13">
        <v>0.85</v>
      </c>
      <c r="N407" s="13">
        <v>10.199999999999999</v>
      </c>
      <c r="O407" s="13">
        <v>4.0999999999999996</v>
      </c>
      <c r="P407" s="13">
        <v>3.25</v>
      </c>
      <c r="Q407" s="13" t="s">
        <v>110</v>
      </c>
      <c r="R407" s="13">
        <v>0.78</v>
      </c>
      <c r="S407" s="13">
        <v>34.5</v>
      </c>
      <c r="T407" s="13">
        <v>0.99</v>
      </c>
      <c r="U407" s="13">
        <v>2.9550000000000001</v>
      </c>
      <c r="V407" s="13" t="s">
        <v>110</v>
      </c>
      <c r="W407" s="13">
        <v>22.8</v>
      </c>
      <c r="X407" s="13">
        <v>0.7</v>
      </c>
      <c r="Y407" s="13">
        <v>2.85</v>
      </c>
      <c r="Z407" s="13">
        <v>0.57999999999999996</v>
      </c>
      <c r="AA407" s="13">
        <v>160.5</v>
      </c>
      <c r="AB407" s="13">
        <v>1.9100000000000001</v>
      </c>
      <c r="AC407" s="13" t="s">
        <v>110</v>
      </c>
      <c r="AD407" s="13">
        <v>116.25</v>
      </c>
    </row>
    <row r="408" spans="1:30">
      <c r="A408" s="10">
        <v>41450</v>
      </c>
      <c r="B408" s="13">
        <v>3013.15</v>
      </c>
      <c r="C408" s="13">
        <v>0.82899999999999996</v>
      </c>
      <c r="D408" s="13">
        <v>2.411</v>
      </c>
      <c r="E408" s="13">
        <v>56</v>
      </c>
      <c r="F408" s="13">
        <v>11.2</v>
      </c>
      <c r="G408" s="13" t="s">
        <v>110</v>
      </c>
      <c r="H408" s="13">
        <v>0.98799999999999999</v>
      </c>
      <c r="I408" s="13">
        <v>0.438</v>
      </c>
      <c r="J408" s="13">
        <v>5.7080000000000002</v>
      </c>
      <c r="K408" s="13" t="s">
        <v>110</v>
      </c>
      <c r="L408" s="13">
        <v>2</v>
      </c>
      <c r="M408" s="13">
        <v>0.82699999999999996</v>
      </c>
      <c r="N408" s="13">
        <v>10</v>
      </c>
      <c r="O408" s="13">
        <v>4.05</v>
      </c>
      <c r="P408" s="13">
        <v>3.25</v>
      </c>
      <c r="Q408" s="13" t="s">
        <v>110</v>
      </c>
      <c r="R408" s="13">
        <v>0.78</v>
      </c>
      <c r="S408" s="13">
        <v>34.332999999999998</v>
      </c>
      <c r="T408" s="13">
        <v>1.01</v>
      </c>
      <c r="U408" s="13">
        <v>2.9550000000000001</v>
      </c>
      <c r="V408" s="13" t="s">
        <v>110</v>
      </c>
      <c r="W408" s="13">
        <v>23.35</v>
      </c>
      <c r="X408" s="13">
        <v>0.69</v>
      </c>
      <c r="Y408" s="13">
        <v>2.8</v>
      </c>
      <c r="Z408" s="13">
        <v>0.57599999999999996</v>
      </c>
      <c r="AA408" s="13">
        <v>160.55000000000001</v>
      </c>
      <c r="AB408" s="13">
        <v>1.9</v>
      </c>
      <c r="AC408" s="13" t="s">
        <v>110</v>
      </c>
      <c r="AD408" s="13">
        <v>114.5</v>
      </c>
    </row>
    <row r="409" spans="1:30">
      <c r="A409" s="10">
        <v>41451</v>
      </c>
      <c r="B409" s="13">
        <v>2966.51</v>
      </c>
      <c r="C409" s="13">
        <v>0.82899999999999996</v>
      </c>
      <c r="D409" s="13">
        <v>2.3570000000000002</v>
      </c>
      <c r="E409" s="13">
        <v>55.8</v>
      </c>
      <c r="F409" s="13">
        <v>11</v>
      </c>
      <c r="G409" s="13" t="s">
        <v>110</v>
      </c>
      <c r="H409" s="13">
        <v>0.96299999999999997</v>
      </c>
      <c r="I409" s="13">
        <v>0.439</v>
      </c>
      <c r="J409" s="13">
        <v>5.6609999999999996</v>
      </c>
      <c r="K409" s="13" t="s">
        <v>110</v>
      </c>
      <c r="L409" s="13">
        <v>2</v>
      </c>
      <c r="M409" s="13">
        <v>0.8</v>
      </c>
      <c r="N409" s="13">
        <v>9.85</v>
      </c>
      <c r="O409" s="13">
        <v>3.94</v>
      </c>
      <c r="P409" s="13">
        <v>3.25</v>
      </c>
      <c r="Q409" s="13" t="s">
        <v>110</v>
      </c>
      <c r="R409" s="13">
        <v>0.71</v>
      </c>
      <c r="S409" s="13">
        <v>33.25</v>
      </c>
      <c r="T409" s="13">
        <v>1</v>
      </c>
      <c r="U409" s="13">
        <v>2.9550000000000001</v>
      </c>
      <c r="V409" s="13" t="s">
        <v>110</v>
      </c>
      <c r="W409" s="13">
        <v>23.25</v>
      </c>
      <c r="X409" s="13">
        <v>0.65</v>
      </c>
      <c r="Y409" s="13">
        <v>2.8</v>
      </c>
      <c r="Z409" s="13">
        <v>0.56999999999999995</v>
      </c>
      <c r="AA409" s="13">
        <v>156.5</v>
      </c>
      <c r="AB409" s="13">
        <v>1.88</v>
      </c>
      <c r="AC409" s="13" t="s">
        <v>110</v>
      </c>
      <c r="AD409" s="13">
        <v>113.25</v>
      </c>
    </row>
    <row r="410" spans="1:30">
      <c r="A410" s="10">
        <v>41452</v>
      </c>
      <c r="B410" s="13">
        <v>2941.08</v>
      </c>
      <c r="C410" s="13">
        <v>0.82899999999999996</v>
      </c>
      <c r="D410" s="13">
        <v>2.2949999999999999</v>
      </c>
      <c r="E410" s="13">
        <v>53.45</v>
      </c>
      <c r="F410" s="13">
        <v>11.1</v>
      </c>
      <c r="G410" s="13" t="s">
        <v>110</v>
      </c>
      <c r="H410" s="13">
        <v>0.97499999999999998</v>
      </c>
      <c r="I410" s="13">
        <v>0.42699999999999999</v>
      </c>
      <c r="J410" s="13">
        <v>5.47</v>
      </c>
      <c r="K410" s="13" t="s">
        <v>110</v>
      </c>
      <c r="L410" s="13">
        <v>2</v>
      </c>
      <c r="M410" s="13">
        <v>0.78</v>
      </c>
      <c r="N410" s="13">
        <v>9.6999999999999993</v>
      </c>
      <c r="O410" s="13">
        <v>3.93</v>
      </c>
      <c r="P410" s="13">
        <v>3.15</v>
      </c>
      <c r="Q410" s="13" t="s">
        <v>110</v>
      </c>
      <c r="R410" s="13">
        <v>0.71</v>
      </c>
      <c r="S410" s="13">
        <v>33.133000000000003</v>
      </c>
      <c r="T410" s="13">
        <v>0.995</v>
      </c>
      <c r="U410" s="13">
        <v>2.9550000000000001</v>
      </c>
      <c r="V410" s="13" t="s">
        <v>110</v>
      </c>
      <c r="W410" s="13">
        <v>23.65</v>
      </c>
      <c r="X410" s="13">
        <v>0.65</v>
      </c>
      <c r="Y410" s="13">
        <v>2.7</v>
      </c>
      <c r="Z410" s="13">
        <v>0.55200000000000005</v>
      </c>
      <c r="AA410" s="13">
        <v>155.1</v>
      </c>
      <c r="AB410" s="13">
        <v>1.88</v>
      </c>
      <c r="AC410" s="13" t="s">
        <v>110</v>
      </c>
      <c r="AD410" s="13">
        <v>111.5</v>
      </c>
    </row>
    <row r="411" spans="1:30">
      <c r="A411" s="10">
        <v>41453</v>
      </c>
      <c r="B411" s="13">
        <v>2976.27</v>
      </c>
      <c r="C411" s="13">
        <v>0.83199999999999996</v>
      </c>
      <c r="D411" s="13">
        <v>2.3929999999999998</v>
      </c>
      <c r="E411" s="13">
        <v>53</v>
      </c>
      <c r="F411" s="13">
        <v>11</v>
      </c>
      <c r="G411" s="13" t="s">
        <v>110</v>
      </c>
      <c r="H411" s="13">
        <v>0.97499999999999998</v>
      </c>
      <c r="I411" s="13">
        <v>0.45</v>
      </c>
      <c r="J411" s="13">
        <v>5.47</v>
      </c>
      <c r="K411" s="13" t="s">
        <v>110</v>
      </c>
      <c r="L411" s="13">
        <v>2</v>
      </c>
      <c r="M411" s="13">
        <v>0.77</v>
      </c>
      <c r="N411" s="13">
        <v>9.65</v>
      </c>
      <c r="O411" s="13">
        <v>4</v>
      </c>
      <c r="P411" s="13">
        <v>3.15</v>
      </c>
      <c r="Q411" s="13" t="s">
        <v>110</v>
      </c>
      <c r="R411" s="13">
        <v>0.71</v>
      </c>
      <c r="S411" s="13">
        <v>35.299999999999997</v>
      </c>
      <c r="T411" s="13">
        <v>0.995</v>
      </c>
      <c r="U411" s="13">
        <v>2.9550000000000001</v>
      </c>
      <c r="V411" s="13" t="s">
        <v>110</v>
      </c>
      <c r="W411" s="13">
        <v>23.4</v>
      </c>
      <c r="X411" s="13">
        <v>0.67</v>
      </c>
      <c r="Y411" s="13">
        <v>2.6</v>
      </c>
      <c r="Z411" s="13">
        <v>0.57499999999999996</v>
      </c>
      <c r="AA411" s="13">
        <v>159</v>
      </c>
      <c r="AB411" s="13">
        <v>1.92</v>
      </c>
      <c r="AC411" s="13" t="s">
        <v>110</v>
      </c>
      <c r="AD411" s="13">
        <v>114.5</v>
      </c>
    </row>
    <row r="412" spans="1:30">
      <c r="A412" s="10">
        <v>41456</v>
      </c>
      <c r="B412" s="13">
        <v>3019.82</v>
      </c>
      <c r="C412" s="13">
        <v>0.83199999999999996</v>
      </c>
      <c r="D412" s="13">
        <v>2.4550000000000001</v>
      </c>
      <c r="E412" s="13">
        <v>51.8</v>
      </c>
      <c r="F412" s="13">
        <v>11.05</v>
      </c>
      <c r="G412" s="13" t="s">
        <v>110</v>
      </c>
      <c r="H412" s="13">
        <v>1</v>
      </c>
      <c r="I412" s="13">
        <v>0.46800000000000003</v>
      </c>
      <c r="J412" s="13">
        <v>5.5179999999999998</v>
      </c>
      <c r="K412" s="13" t="s">
        <v>110</v>
      </c>
      <c r="L412" s="13">
        <v>2</v>
      </c>
      <c r="M412" s="13">
        <v>0.79500000000000004</v>
      </c>
      <c r="N412" s="13">
        <v>9.9</v>
      </c>
      <c r="O412" s="13">
        <v>4.22</v>
      </c>
      <c r="P412" s="13">
        <v>3.15</v>
      </c>
      <c r="Q412" s="13" t="s">
        <v>110</v>
      </c>
      <c r="R412" s="13">
        <v>0.72</v>
      </c>
      <c r="S412" s="13">
        <v>36.667000000000002</v>
      </c>
      <c r="T412" s="13">
        <v>1.04</v>
      </c>
      <c r="U412" s="13">
        <v>2.9550000000000001</v>
      </c>
      <c r="V412" s="13" t="s">
        <v>110</v>
      </c>
      <c r="W412" s="13">
        <v>23.7</v>
      </c>
      <c r="X412" s="13">
        <v>0.67500000000000004</v>
      </c>
      <c r="Y412" s="13">
        <v>2.7</v>
      </c>
      <c r="Z412" s="13">
        <v>0.61</v>
      </c>
      <c r="AA412" s="13">
        <v>156.6</v>
      </c>
      <c r="AB412" s="13">
        <v>1.98</v>
      </c>
      <c r="AC412" s="13" t="s">
        <v>110</v>
      </c>
      <c r="AD412" s="13">
        <v>115</v>
      </c>
    </row>
    <row r="413" spans="1:30">
      <c r="A413" s="10">
        <v>41457</v>
      </c>
      <c r="B413" s="13">
        <v>2994.08</v>
      </c>
      <c r="C413" s="13">
        <v>0.83199999999999996</v>
      </c>
      <c r="D413" s="13">
        <v>2.4289999999999998</v>
      </c>
      <c r="E413" s="13">
        <v>49.45</v>
      </c>
      <c r="F413" s="13">
        <v>10.9</v>
      </c>
      <c r="G413" s="13" t="s">
        <v>110</v>
      </c>
      <c r="H413" s="13">
        <v>0.96299999999999997</v>
      </c>
      <c r="I413" s="13">
        <v>0.45400000000000001</v>
      </c>
      <c r="J413" s="13">
        <v>5.423</v>
      </c>
      <c r="K413" s="13" t="s">
        <v>110</v>
      </c>
      <c r="L413" s="13">
        <v>2</v>
      </c>
      <c r="M413" s="13">
        <v>0.77</v>
      </c>
      <c r="N413" s="13">
        <v>9.8000000000000007</v>
      </c>
      <c r="O413" s="13">
        <v>4.12</v>
      </c>
      <c r="P413" s="13">
        <v>3.15</v>
      </c>
      <c r="Q413" s="13" t="s">
        <v>110</v>
      </c>
      <c r="R413" s="13">
        <v>0.72</v>
      </c>
      <c r="S413" s="13">
        <v>35.4</v>
      </c>
      <c r="T413" s="13">
        <v>0.99</v>
      </c>
      <c r="U413" s="13">
        <v>2.9550000000000001</v>
      </c>
      <c r="V413" s="13" t="s">
        <v>110</v>
      </c>
      <c r="W413" s="13">
        <v>22.8</v>
      </c>
      <c r="X413" s="13">
        <v>0.64700000000000002</v>
      </c>
      <c r="Y413" s="13">
        <v>2.7</v>
      </c>
      <c r="Z413" s="13">
        <v>0.6</v>
      </c>
      <c r="AA413" s="13">
        <v>170</v>
      </c>
      <c r="AB413" s="13">
        <v>1.95</v>
      </c>
      <c r="AC413" s="13" t="s">
        <v>110</v>
      </c>
      <c r="AD413" s="13">
        <v>115.3</v>
      </c>
    </row>
    <row r="414" spans="1:30">
      <c r="A414" s="10">
        <v>41458</v>
      </c>
      <c r="B414" s="13">
        <v>3023.05</v>
      </c>
      <c r="C414" s="13">
        <v>0.83199999999999996</v>
      </c>
      <c r="D414" s="13">
        <v>2.4289999999999998</v>
      </c>
      <c r="E414" s="13">
        <v>50.5</v>
      </c>
      <c r="F414" s="13">
        <v>11.2</v>
      </c>
      <c r="G414" s="13" t="s">
        <v>110</v>
      </c>
      <c r="H414" s="13">
        <v>0.95</v>
      </c>
      <c r="I414" s="13">
        <v>0.44700000000000001</v>
      </c>
      <c r="J414" s="13">
        <v>5.423</v>
      </c>
      <c r="K414" s="13" t="s">
        <v>110</v>
      </c>
      <c r="L414" s="13">
        <v>2</v>
      </c>
      <c r="M414" s="13">
        <v>0.77100000000000002</v>
      </c>
      <c r="N414" s="13">
        <v>9.9</v>
      </c>
      <c r="O414" s="13">
        <v>4.26</v>
      </c>
      <c r="P414" s="13">
        <v>3.15</v>
      </c>
      <c r="Q414" s="13" t="s">
        <v>110</v>
      </c>
      <c r="R414" s="13">
        <v>0.71</v>
      </c>
      <c r="S414" s="13">
        <v>35.832999999999998</v>
      </c>
      <c r="T414" s="13">
        <v>0.98499999999999999</v>
      </c>
      <c r="U414" s="13">
        <v>2.9550000000000001</v>
      </c>
      <c r="V414" s="13" t="s">
        <v>110</v>
      </c>
      <c r="W414" s="13">
        <v>22.8</v>
      </c>
      <c r="X414" s="13">
        <v>0.67</v>
      </c>
      <c r="Y414" s="13">
        <v>2.68</v>
      </c>
      <c r="Z414" s="13">
        <v>0.61</v>
      </c>
      <c r="AA414" s="13">
        <v>165.7</v>
      </c>
      <c r="AB414" s="13">
        <v>1.99</v>
      </c>
      <c r="AC414" s="13" t="s">
        <v>110</v>
      </c>
      <c r="AD414" s="13">
        <v>117</v>
      </c>
    </row>
    <row r="415" spans="1:30">
      <c r="A415" s="10">
        <v>41459</v>
      </c>
      <c r="B415" s="13">
        <v>3096.11</v>
      </c>
      <c r="C415" s="13">
        <v>0.80600000000000005</v>
      </c>
      <c r="D415" s="13">
        <v>2.5089999999999999</v>
      </c>
      <c r="E415" s="13">
        <v>51.3</v>
      </c>
      <c r="F415" s="13">
        <v>11.5</v>
      </c>
      <c r="G415" s="13" t="s">
        <v>110</v>
      </c>
      <c r="H415" s="13">
        <v>0.96899999999999997</v>
      </c>
      <c r="I415" s="13">
        <v>0.45</v>
      </c>
      <c r="J415" s="13">
        <v>5.423</v>
      </c>
      <c r="K415" s="13" t="s">
        <v>110</v>
      </c>
      <c r="L415" s="13">
        <v>2</v>
      </c>
      <c r="M415" s="13">
        <v>0.8</v>
      </c>
      <c r="N415" s="13">
        <v>10</v>
      </c>
      <c r="O415" s="13">
        <v>4.34</v>
      </c>
      <c r="P415" s="13">
        <v>3.1</v>
      </c>
      <c r="Q415" s="13" t="s">
        <v>110</v>
      </c>
      <c r="R415" s="13">
        <v>0.74</v>
      </c>
      <c r="S415" s="13">
        <v>36</v>
      </c>
      <c r="T415" s="13">
        <v>1.01</v>
      </c>
      <c r="U415" s="13">
        <v>2.9550000000000001</v>
      </c>
      <c r="V415" s="13" t="s">
        <v>110</v>
      </c>
      <c r="W415" s="13">
        <v>23.4</v>
      </c>
      <c r="X415" s="13">
        <v>0.69499999999999995</v>
      </c>
      <c r="Y415" s="13">
        <v>2.58</v>
      </c>
      <c r="Z415" s="13">
        <v>0.64500000000000002</v>
      </c>
      <c r="AA415" s="13">
        <v>169.95</v>
      </c>
      <c r="AB415" s="13">
        <v>2.0299999999999998</v>
      </c>
      <c r="AC415" s="13" t="s">
        <v>110</v>
      </c>
      <c r="AD415" s="13">
        <v>121.5</v>
      </c>
    </row>
    <row r="416" spans="1:30">
      <c r="A416" s="10">
        <v>41460</v>
      </c>
      <c r="B416" s="13">
        <v>3063.69</v>
      </c>
      <c r="C416" s="13">
        <v>0.8</v>
      </c>
      <c r="D416" s="13">
        <v>2.4550000000000001</v>
      </c>
      <c r="E416" s="13">
        <v>48.95</v>
      </c>
      <c r="F416" s="13">
        <v>11.75</v>
      </c>
      <c r="G416" s="13" t="s">
        <v>110</v>
      </c>
      <c r="H416" s="13">
        <v>0.95</v>
      </c>
      <c r="I416" s="13">
        <v>0.44900000000000001</v>
      </c>
      <c r="J416" s="13">
        <v>5.423</v>
      </c>
      <c r="K416" s="13" t="s">
        <v>110</v>
      </c>
      <c r="L416" s="13">
        <v>2</v>
      </c>
      <c r="M416" s="13">
        <v>0.8</v>
      </c>
      <c r="N416" s="13">
        <v>10.1</v>
      </c>
      <c r="O416" s="13">
        <v>4.32</v>
      </c>
      <c r="P416" s="13">
        <v>3.1</v>
      </c>
      <c r="Q416" s="13" t="s">
        <v>110</v>
      </c>
      <c r="R416" s="13">
        <v>0.78</v>
      </c>
      <c r="S416" s="13">
        <v>35.933</v>
      </c>
      <c r="T416" s="13">
        <v>1</v>
      </c>
      <c r="U416" s="13">
        <v>2.9550000000000001</v>
      </c>
      <c r="V416" s="13" t="s">
        <v>110</v>
      </c>
      <c r="W416" s="13">
        <v>22.8</v>
      </c>
      <c r="X416" s="13">
        <v>0.7</v>
      </c>
      <c r="Y416" s="13">
        <v>2.75</v>
      </c>
      <c r="Z416" s="13">
        <v>0.66</v>
      </c>
      <c r="AA416" s="13">
        <v>172</v>
      </c>
      <c r="AB416" s="13">
        <v>2.0499999999999998</v>
      </c>
      <c r="AC416" s="13" t="s">
        <v>110</v>
      </c>
      <c r="AD416" s="13">
        <v>118</v>
      </c>
    </row>
    <row r="417" spans="1:30">
      <c r="A417" s="10">
        <v>41463</v>
      </c>
      <c r="B417" s="13">
        <v>3127.66</v>
      </c>
      <c r="C417" s="13">
        <v>0.80600000000000005</v>
      </c>
      <c r="D417" s="13">
        <v>2.4729999999999999</v>
      </c>
      <c r="E417" s="13">
        <v>49.5</v>
      </c>
      <c r="F417" s="13">
        <v>11.8</v>
      </c>
      <c r="G417" s="13" t="s">
        <v>110</v>
      </c>
      <c r="H417" s="13">
        <v>0.96299999999999997</v>
      </c>
      <c r="I417" s="13">
        <v>0.45400000000000001</v>
      </c>
      <c r="J417" s="13">
        <v>5.423</v>
      </c>
      <c r="K417" s="13" t="s">
        <v>110</v>
      </c>
      <c r="L417" s="13">
        <v>2</v>
      </c>
      <c r="M417" s="13">
        <v>0.78500000000000003</v>
      </c>
      <c r="N417" s="13">
        <v>10.4</v>
      </c>
      <c r="O417" s="13">
        <v>4.38</v>
      </c>
      <c r="P417" s="13">
        <v>3.1</v>
      </c>
      <c r="Q417" s="13" t="s">
        <v>110</v>
      </c>
      <c r="R417" s="13">
        <v>0.79500000000000004</v>
      </c>
      <c r="S417" s="13">
        <v>36</v>
      </c>
      <c r="T417" s="13">
        <v>1.04</v>
      </c>
      <c r="U417" s="13">
        <v>2.9550000000000001</v>
      </c>
      <c r="V417" s="13" t="s">
        <v>110</v>
      </c>
      <c r="W417" s="13">
        <v>23.35</v>
      </c>
      <c r="X417" s="13">
        <v>0.71</v>
      </c>
      <c r="Y417" s="13">
        <v>2.83</v>
      </c>
      <c r="Z417" s="13">
        <v>0.67</v>
      </c>
      <c r="AA417" s="13">
        <v>178.5</v>
      </c>
      <c r="AB417" s="13">
        <v>2.11</v>
      </c>
      <c r="AC417" s="13" t="s">
        <v>110</v>
      </c>
      <c r="AD417" s="13">
        <v>121</v>
      </c>
    </row>
    <row r="418" spans="1:30">
      <c r="A418" s="10">
        <v>41464</v>
      </c>
      <c r="B418" s="13">
        <v>3127.66</v>
      </c>
      <c r="C418" s="13">
        <v>0.80600000000000005</v>
      </c>
      <c r="D418" s="13">
        <v>2.4729999999999999</v>
      </c>
      <c r="E418" s="13">
        <v>49.5</v>
      </c>
      <c r="F418" s="13">
        <v>11.8</v>
      </c>
      <c r="G418" s="13" t="s">
        <v>110</v>
      </c>
      <c r="H418" s="13">
        <v>0.96299999999999997</v>
      </c>
      <c r="I418" s="13">
        <v>0.45400000000000001</v>
      </c>
      <c r="J418" s="13">
        <v>5.423</v>
      </c>
      <c r="K418" s="13" t="s">
        <v>110</v>
      </c>
      <c r="L418" s="13">
        <v>2</v>
      </c>
      <c r="M418" s="13">
        <v>0.78500000000000003</v>
      </c>
      <c r="N418" s="13">
        <v>10.4</v>
      </c>
      <c r="O418" s="13">
        <v>4.38</v>
      </c>
      <c r="P418" s="13">
        <v>3.1</v>
      </c>
      <c r="Q418" s="13" t="s">
        <v>110</v>
      </c>
      <c r="R418" s="13">
        <v>0.79500000000000004</v>
      </c>
      <c r="S418" s="13">
        <v>36</v>
      </c>
      <c r="T418" s="13">
        <v>1.04</v>
      </c>
      <c r="U418" s="13">
        <v>2.9550000000000001</v>
      </c>
      <c r="V418" s="13" t="s">
        <v>110</v>
      </c>
      <c r="W418" s="13">
        <v>23.35</v>
      </c>
      <c r="X418" s="13">
        <v>0.71</v>
      </c>
      <c r="Y418" s="13">
        <v>2.83</v>
      </c>
      <c r="Z418" s="13">
        <v>0.67</v>
      </c>
      <c r="AA418" s="13">
        <v>178.5</v>
      </c>
      <c r="AB418" s="13">
        <v>2.11</v>
      </c>
      <c r="AC418" s="13" t="s">
        <v>110</v>
      </c>
      <c r="AD418" s="13">
        <v>121</v>
      </c>
    </row>
    <row r="419" spans="1:30">
      <c r="A419" s="10">
        <v>41465</v>
      </c>
      <c r="B419" s="13">
        <v>3127.22</v>
      </c>
      <c r="C419" s="13">
        <v>0.83199999999999996</v>
      </c>
      <c r="D419" s="13">
        <v>2.4550000000000001</v>
      </c>
      <c r="E419" s="13">
        <v>50</v>
      </c>
      <c r="F419" s="13">
        <v>11.55</v>
      </c>
      <c r="G419" s="13" t="s">
        <v>110</v>
      </c>
      <c r="H419" s="13">
        <v>0.96299999999999997</v>
      </c>
      <c r="I419" s="13">
        <v>0.45800000000000002</v>
      </c>
      <c r="J419" s="13">
        <v>5.7080000000000002</v>
      </c>
      <c r="K419" s="13" t="s">
        <v>110</v>
      </c>
      <c r="L419" s="13">
        <v>2</v>
      </c>
      <c r="M419" s="13">
        <v>0.77500000000000002</v>
      </c>
      <c r="N419" s="13">
        <v>10.7</v>
      </c>
      <c r="O419" s="13">
        <v>4.3899999999999997</v>
      </c>
      <c r="P419" s="13">
        <v>3.1</v>
      </c>
      <c r="Q419" s="13" t="s">
        <v>110</v>
      </c>
      <c r="R419" s="13">
        <v>0.8</v>
      </c>
      <c r="S419" s="13">
        <v>35.832999999999998</v>
      </c>
      <c r="T419" s="13">
        <v>1.05</v>
      </c>
      <c r="U419" s="13">
        <v>2.9550000000000001</v>
      </c>
      <c r="V419" s="13" t="s">
        <v>110</v>
      </c>
      <c r="W419" s="13">
        <v>22.95</v>
      </c>
      <c r="X419" s="13">
        <v>0.69499999999999995</v>
      </c>
      <c r="Y419" s="13">
        <v>2.85</v>
      </c>
      <c r="Z419" s="13">
        <v>0.65800000000000003</v>
      </c>
      <c r="AA419" s="13">
        <v>176.35</v>
      </c>
      <c r="AB419" s="13">
        <v>2.15</v>
      </c>
      <c r="AC419" s="13" t="s">
        <v>110</v>
      </c>
      <c r="AD419" s="13">
        <v>121.5</v>
      </c>
    </row>
    <row r="420" spans="1:30">
      <c r="A420" s="10">
        <v>41466</v>
      </c>
      <c r="B420" s="13">
        <v>3232.07</v>
      </c>
      <c r="C420" s="13">
        <v>0.86399999999999999</v>
      </c>
      <c r="D420" s="13">
        <v>2.6070000000000002</v>
      </c>
      <c r="E420" s="13">
        <v>54.7</v>
      </c>
      <c r="F420" s="13">
        <v>11.9</v>
      </c>
      <c r="G420" s="13" t="s">
        <v>110</v>
      </c>
      <c r="H420" s="13">
        <v>1.006</v>
      </c>
      <c r="I420" s="13">
        <v>0.47099999999999997</v>
      </c>
      <c r="J420" s="13">
        <v>6.1360000000000001</v>
      </c>
      <c r="K420" s="13" t="s">
        <v>110</v>
      </c>
      <c r="L420" s="13">
        <v>2</v>
      </c>
      <c r="M420" s="13">
        <v>0.78900000000000003</v>
      </c>
      <c r="N420" s="13">
        <v>10.8</v>
      </c>
      <c r="O420" s="13">
        <v>4.43</v>
      </c>
      <c r="P420" s="13">
        <v>3.08</v>
      </c>
      <c r="Q420" s="13" t="s">
        <v>110</v>
      </c>
      <c r="R420" s="13">
        <v>0.85</v>
      </c>
      <c r="S420" s="13">
        <v>35.832999999999998</v>
      </c>
      <c r="T420" s="13">
        <v>1.1100000000000001</v>
      </c>
      <c r="U420" s="13">
        <v>2.9550000000000001</v>
      </c>
      <c r="V420" s="13" t="s">
        <v>110</v>
      </c>
      <c r="W420" s="13">
        <v>24</v>
      </c>
      <c r="X420" s="13">
        <v>0.71</v>
      </c>
      <c r="Y420" s="13">
        <v>2.85</v>
      </c>
      <c r="Z420" s="13">
        <v>0.67900000000000005</v>
      </c>
      <c r="AA420" s="13">
        <v>180</v>
      </c>
      <c r="AB420" s="13">
        <v>2.2200000000000002</v>
      </c>
      <c r="AC420" s="13" t="s">
        <v>110</v>
      </c>
      <c r="AD420" s="13">
        <v>123.8</v>
      </c>
    </row>
    <row r="421" spans="1:30">
      <c r="A421" s="10">
        <v>41467</v>
      </c>
      <c r="B421" s="13">
        <v>3226.38</v>
      </c>
      <c r="C421" s="13">
        <v>0.87</v>
      </c>
      <c r="D421" s="13">
        <v>2.589</v>
      </c>
      <c r="E421" s="13">
        <v>54</v>
      </c>
      <c r="F421" s="13">
        <v>11.9</v>
      </c>
      <c r="G421" s="13" t="s">
        <v>110</v>
      </c>
      <c r="H421" s="13">
        <v>1.0189999999999999</v>
      </c>
      <c r="I421" s="13">
        <v>0.47199999999999998</v>
      </c>
      <c r="J421" s="13">
        <v>6.1360000000000001</v>
      </c>
      <c r="K421" s="13" t="s">
        <v>110</v>
      </c>
      <c r="L421" s="13">
        <v>2</v>
      </c>
      <c r="M421" s="13">
        <v>0.78200000000000003</v>
      </c>
      <c r="N421" s="13">
        <v>10.9</v>
      </c>
      <c r="O421" s="13">
        <v>4.33</v>
      </c>
      <c r="P421" s="13">
        <v>3.1</v>
      </c>
      <c r="Q421" s="13" t="s">
        <v>110</v>
      </c>
      <c r="R421" s="13">
        <v>0.88</v>
      </c>
      <c r="S421" s="13">
        <v>34.667000000000002</v>
      </c>
      <c r="T421" s="13">
        <v>1.1000000000000001</v>
      </c>
      <c r="U421" s="13">
        <v>2.9550000000000001</v>
      </c>
      <c r="V421" s="13" t="s">
        <v>110</v>
      </c>
      <c r="W421" s="13">
        <v>24.4</v>
      </c>
      <c r="X421" s="13">
        <v>0.71</v>
      </c>
      <c r="Y421" s="13">
        <v>3</v>
      </c>
      <c r="Z421" s="13">
        <v>0.66</v>
      </c>
      <c r="AA421" s="13">
        <v>179.5</v>
      </c>
      <c r="AB421" s="13">
        <v>2.19</v>
      </c>
      <c r="AC421" s="13" t="s">
        <v>110</v>
      </c>
      <c r="AD421" s="13">
        <v>126</v>
      </c>
    </row>
    <row r="422" spans="1:30">
      <c r="A422" s="10">
        <v>41470</v>
      </c>
      <c r="B422" s="13">
        <v>3348.98</v>
      </c>
      <c r="C422" s="13">
        <v>0.87</v>
      </c>
      <c r="D422" s="13">
        <v>2.6520000000000001</v>
      </c>
      <c r="E422" s="13">
        <v>56.85</v>
      </c>
      <c r="F422" s="13">
        <v>12.5</v>
      </c>
      <c r="G422" s="13" t="s">
        <v>110</v>
      </c>
      <c r="H422" s="13">
        <v>1.056</v>
      </c>
      <c r="I422" s="13">
        <v>0.46800000000000003</v>
      </c>
      <c r="J422" s="13">
        <v>6.1840000000000002</v>
      </c>
      <c r="K422" s="13" t="s">
        <v>110</v>
      </c>
      <c r="L422" s="13">
        <v>1.95</v>
      </c>
      <c r="M422" s="13">
        <v>0.79400000000000004</v>
      </c>
      <c r="N422" s="13">
        <v>11.35</v>
      </c>
      <c r="O422" s="13">
        <v>4.43</v>
      </c>
      <c r="P422" s="13">
        <v>3.12</v>
      </c>
      <c r="Q422" s="13" t="s">
        <v>110</v>
      </c>
      <c r="R422" s="13">
        <v>0.91</v>
      </c>
      <c r="S422" s="13">
        <v>34.466999999999999</v>
      </c>
      <c r="T422" s="13">
        <v>1.1100000000000001</v>
      </c>
      <c r="U422" s="13">
        <v>2.9550000000000001</v>
      </c>
      <c r="V422" s="13" t="s">
        <v>110</v>
      </c>
      <c r="W422" s="13">
        <v>25.95</v>
      </c>
      <c r="X422" s="13">
        <v>0.71</v>
      </c>
      <c r="Y422" s="13">
        <v>2.95</v>
      </c>
      <c r="Z422" s="13">
        <v>0.66</v>
      </c>
      <c r="AA422" s="13">
        <v>183</v>
      </c>
      <c r="AB422" s="13">
        <v>2.2999999999999998</v>
      </c>
      <c r="AC422" s="13" t="s">
        <v>110</v>
      </c>
      <c r="AD422" s="13">
        <v>132.80000000000001</v>
      </c>
    </row>
    <row r="423" spans="1:30">
      <c r="A423" s="10">
        <v>41471</v>
      </c>
      <c r="B423" s="13">
        <v>3394.28</v>
      </c>
      <c r="C423" s="13">
        <v>0.86399999999999999</v>
      </c>
      <c r="D423" s="13">
        <v>2.6429999999999998</v>
      </c>
      <c r="E423" s="13">
        <v>56.8</v>
      </c>
      <c r="F423" s="13">
        <v>12.45</v>
      </c>
      <c r="G423" s="13" t="s">
        <v>110</v>
      </c>
      <c r="H423" s="13">
        <v>1.0880000000000001</v>
      </c>
      <c r="I423" s="13">
        <v>0.46600000000000003</v>
      </c>
      <c r="J423" s="13">
        <v>6.1840000000000002</v>
      </c>
      <c r="K423" s="13" t="s">
        <v>110</v>
      </c>
      <c r="L423" s="13">
        <v>1.95</v>
      </c>
      <c r="M423" s="13">
        <v>0.81399999999999995</v>
      </c>
      <c r="N423" s="13">
        <v>11.3</v>
      </c>
      <c r="O423" s="13">
        <v>4.49</v>
      </c>
      <c r="P423" s="13">
        <v>3.12</v>
      </c>
      <c r="Q423" s="13" t="s">
        <v>110</v>
      </c>
      <c r="R423" s="13">
        <v>0.93</v>
      </c>
      <c r="S423" s="13">
        <v>35.299999999999997</v>
      </c>
      <c r="T423" s="13">
        <v>1.1299999999999999</v>
      </c>
      <c r="U423" s="13">
        <v>2.9550000000000001</v>
      </c>
      <c r="V423" s="13" t="s">
        <v>110</v>
      </c>
      <c r="W423" s="13">
        <v>26.5</v>
      </c>
      <c r="X423" s="13">
        <v>0.71</v>
      </c>
      <c r="Y423" s="13">
        <v>2.95</v>
      </c>
      <c r="Z423" s="13">
        <v>0.66500000000000004</v>
      </c>
      <c r="AA423" s="13">
        <v>185.75</v>
      </c>
      <c r="AB423" s="13">
        <v>2.2800000000000002</v>
      </c>
      <c r="AC423" s="13" t="s">
        <v>110</v>
      </c>
      <c r="AD423" s="13">
        <v>137.5</v>
      </c>
    </row>
    <row r="424" spans="1:30">
      <c r="A424" s="10">
        <v>41472</v>
      </c>
      <c r="B424" s="13">
        <v>3475.7</v>
      </c>
      <c r="C424" s="13">
        <v>0.86699999999999999</v>
      </c>
      <c r="D424" s="13">
        <v>2.7229999999999999</v>
      </c>
      <c r="E424" s="13">
        <v>60.1</v>
      </c>
      <c r="F424" s="13">
        <v>12.9</v>
      </c>
      <c r="G424" s="13" t="s">
        <v>110</v>
      </c>
      <c r="H424" s="13">
        <v>1.1000000000000001</v>
      </c>
      <c r="I424" s="13">
        <v>0.46100000000000002</v>
      </c>
      <c r="J424" s="13">
        <v>6.3739999999999997</v>
      </c>
      <c r="K424" s="13" t="s">
        <v>110</v>
      </c>
      <c r="L424" s="13">
        <v>1.95</v>
      </c>
      <c r="M424" s="13">
        <v>0.79200000000000004</v>
      </c>
      <c r="N424" s="13">
        <v>11.35</v>
      </c>
      <c r="O424" s="13">
        <v>4.49</v>
      </c>
      <c r="P424" s="13">
        <v>3.12</v>
      </c>
      <c r="Q424" s="13" t="s">
        <v>110</v>
      </c>
      <c r="R424" s="13">
        <v>0.88</v>
      </c>
      <c r="S424" s="13">
        <v>35.667000000000002</v>
      </c>
      <c r="T424" s="13">
        <v>1.1000000000000001</v>
      </c>
      <c r="U424" s="13">
        <v>2.9550000000000001</v>
      </c>
      <c r="V424" s="13" t="s">
        <v>110</v>
      </c>
      <c r="W424" s="13">
        <v>26.95</v>
      </c>
      <c r="X424" s="13">
        <v>0.72</v>
      </c>
      <c r="Y424" s="13">
        <v>2.92</v>
      </c>
      <c r="Z424" s="13">
        <v>0.66</v>
      </c>
      <c r="AA424" s="13">
        <v>188</v>
      </c>
      <c r="AB424" s="13">
        <v>2.27</v>
      </c>
      <c r="AC424" s="13" t="s">
        <v>110</v>
      </c>
      <c r="AD424" s="13">
        <v>146.30000000000001</v>
      </c>
    </row>
    <row r="425" spans="1:30">
      <c r="A425" s="10">
        <v>41473</v>
      </c>
      <c r="B425" s="13">
        <v>3376.89</v>
      </c>
      <c r="C425" s="13">
        <v>0.86699999999999999</v>
      </c>
      <c r="D425" s="13">
        <v>2.6339999999999999</v>
      </c>
      <c r="E425" s="13">
        <v>58.5</v>
      </c>
      <c r="F425" s="13">
        <v>12.5</v>
      </c>
      <c r="G425" s="13" t="s">
        <v>110</v>
      </c>
      <c r="H425" s="13">
        <v>1.169</v>
      </c>
      <c r="I425" s="13">
        <v>0.44600000000000001</v>
      </c>
      <c r="J425" s="13">
        <v>6.1360000000000001</v>
      </c>
      <c r="K425" s="13" t="s">
        <v>110</v>
      </c>
      <c r="L425" s="13">
        <v>1.95</v>
      </c>
      <c r="M425" s="13">
        <v>0.76500000000000001</v>
      </c>
      <c r="N425" s="13">
        <v>11.2</v>
      </c>
      <c r="O425" s="13">
        <v>4.43</v>
      </c>
      <c r="P425" s="13">
        <v>3.12</v>
      </c>
      <c r="Q425" s="13" t="s">
        <v>110</v>
      </c>
      <c r="R425" s="13">
        <v>0.84</v>
      </c>
      <c r="S425" s="13">
        <v>35.167000000000002</v>
      </c>
      <c r="T425" s="13">
        <v>1.05</v>
      </c>
      <c r="U425" s="13">
        <v>2.9550000000000001</v>
      </c>
      <c r="V425" s="13" t="s">
        <v>110</v>
      </c>
      <c r="W425" s="13">
        <v>26.6</v>
      </c>
      <c r="X425" s="13">
        <v>0.72299999999999998</v>
      </c>
      <c r="Y425" s="13">
        <v>2.92</v>
      </c>
      <c r="Z425" s="13">
        <v>0.64500000000000002</v>
      </c>
      <c r="AA425" s="13">
        <v>185</v>
      </c>
      <c r="AB425" s="13">
        <v>2.16</v>
      </c>
      <c r="AC425" s="13" t="s">
        <v>110</v>
      </c>
      <c r="AD425" s="13">
        <v>139.5</v>
      </c>
    </row>
    <row r="426" spans="1:30">
      <c r="A426" s="10">
        <v>41474</v>
      </c>
      <c r="B426" s="13">
        <v>3410.14</v>
      </c>
      <c r="C426" s="13">
        <v>0.86399999999999999</v>
      </c>
      <c r="D426" s="13">
        <v>2.6790000000000003</v>
      </c>
      <c r="E426" s="13">
        <v>58.6</v>
      </c>
      <c r="F426" s="13">
        <v>12.5</v>
      </c>
      <c r="G426" s="13" t="s">
        <v>110</v>
      </c>
      <c r="H426" s="13">
        <v>1.169</v>
      </c>
      <c r="I426" s="13">
        <v>0.44500000000000001</v>
      </c>
      <c r="J426" s="13">
        <v>6.1459999999999999</v>
      </c>
      <c r="K426" s="13" t="s">
        <v>110</v>
      </c>
      <c r="L426" s="13">
        <v>1.95</v>
      </c>
      <c r="M426" s="13">
        <v>0.78</v>
      </c>
      <c r="N426" s="13">
        <v>11</v>
      </c>
      <c r="O426" s="13">
        <v>4.42</v>
      </c>
      <c r="P426" s="13">
        <v>3.12</v>
      </c>
      <c r="Q426" s="13" t="s">
        <v>110</v>
      </c>
      <c r="R426" s="13">
        <v>0.82</v>
      </c>
      <c r="S426" s="13">
        <v>34.466999999999999</v>
      </c>
      <c r="T426" s="13">
        <v>1.08</v>
      </c>
      <c r="U426" s="13">
        <v>2.9550000000000001</v>
      </c>
      <c r="V426" s="13" t="s">
        <v>110</v>
      </c>
      <c r="W426" s="13">
        <v>26.8</v>
      </c>
      <c r="X426" s="13">
        <v>0.73499999999999999</v>
      </c>
      <c r="Y426" s="13">
        <v>3</v>
      </c>
      <c r="Z426" s="13">
        <v>0.65</v>
      </c>
      <c r="AA426" s="13">
        <v>184.5</v>
      </c>
      <c r="AB426" s="13">
        <v>2.2000000000000002</v>
      </c>
      <c r="AC426" s="13" t="s">
        <v>110</v>
      </c>
      <c r="AD426" s="13">
        <v>143</v>
      </c>
    </row>
    <row r="427" spans="1:30">
      <c r="A427" s="10">
        <v>41477</v>
      </c>
      <c r="B427" s="13">
        <v>3450.45</v>
      </c>
      <c r="C427" s="13">
        <v>0.84799999999999998</v>
      </c>
      <c r="D427" s="13">
        <v>2.7050000000000001</v>
      </c>
      <c r="E427" s="13">
        <v>60.45</v>
      </c>
      <c r="F427" s="13">
        <v>12.7</v>
      </c>
      <c r="G427" s="13" t="s">
        <v>110</v>
      </c>
      <c r="H427" s="13">
        <v>1.1439999999999999</v>
      </c>
      <c r="I427" s="13">
        <v>0.44</v>
      </c>
      <c r="J427" s="13">
        <v>6.2690000000000001</v>
      </c>
      <c r="K427" s="13" t="s">
        <v>110</v>
      </c>
      <c r="L427" s="13">
        <v>1.95</v>
      </c>
      <c r="M427" s="13">
        <v>0.78</v>
      </c>
      <c r="N427" s="13">
        <v>11</v>
      </c>
      <c r="O427" s="13">
        <v>4.5</v>
      </c>
      <c r="P427" s="13">
        <v>3.08</v>
      </c>
      <c r="Q427" s="13" t="s">
        <v>110</v>
      </c>
      <c r="R427" s="13">
        <v>0.81100000000000005</v>
      </c>
      <c r="S427" s="13">
        <v>34.732999999999997</v>
      </c>
      <c r="T427" s="13">
        <v>1.07</v>
      </c>
      <c r="U427" s="13">
        <v>2.9550000000000001</v>
      </c>
      <c r="V427" s="13" t="s">
        <v>110</v>
      </c>
      <c r="W427" s="13">
        <v>27.25</v>
      </c>
      <c r="X427" s="13">
        <v>0.74</v>
      </c>
      <c r="Y427" s="13">
        <v>3</v>
      </c>
      <c r="Z427" s="13">
        <v>0.66500000000000004</v>
      </c>
      <c r="AA427" s="13">
        <v>185.5</v>
      </c>
      <c r="AB427" s="13">
        <v>2.25</v>
      </c>
      <c r="AC427" s="13" t="s">
        <v>110</v>
      </c>
      <c r="AD427" s="13">
        <v>141.69999999999999</v>
      </c>
    </row>
    <row r="428" spans="1:30">
      <c r="A428" s="10">
        <v>41478</v>
      </c>
      <c r="B428" s="13">
        <v>3462.06</v>
      </c>
      <c r="C428" s="13">
        <v>0.81599999999999995</v>
      </c>
      <c r="D428" s="13">
        <v>2.6790000000000003</v>
      </c>
      <c r="E428" s="13">
        <v>61</v>
      </c>
      <c r="F428" s="13">
        <v>12.75</v>
      </c>
      <c r="G428" s="13" t="s">
        <v>110</v>
      </c>
      <c r="H428" s="13">
        <v>1.1439999999999999</v>
      </c>
      <c r="I428" s="13">
        <v>0.43099999999999999</v>
      </c>
      <c r="J428" s="13">
        <v>6.2690000000000001</v>
      </c>
      <c r="K428" s="13" t="s">
        <v>110</v>
      </c>
      <c r="L428" s="13">
        <v>1.95</v>
      </c>
      <c r="M428" s="13">
        <v>0.77</v>
      </c>
      <c r="N428" s="13">
        <v>11.5</v>
      </c>
      <c r="O428" s="13">
        <v>4.62</v>
      </c>
      <c r="P428" s="13">
        <v>3.08</v>
      </c>
      <c r="Q428" s="13" t="s">
        <v>110</v>
      </c>
      <c r="R428" s="13">
        <v>0.82</v>
      </c>
      <c r="S428" s="13">
        <v>36.966999999999999</v>
      </c>
      <c r="T428" s="13">
        <v>1.07</v>
      </c>
      <c r="U428" s="13">
        <v>2.9550000000000001</v>
      </c>
      <c r="V428" s="13" t="s">
        <v>110</v>
      </c>
      <c r="W428" s="13">
        <v>27.2</v>
      </c>
      <c r="X428" s="13">
        <v>0.745</v>
      </c>
      <c r="Y428" s="13">
        <v>3.03</v>
      </c>
      <c r="Z428" s="13">
        <v>0.66500000000000004</v>
      </c>
      <c r="AA428" s="13">
        <v>185.9</v>
      </c>
      <c r="AB428" s="13">
        <v>2.25</v>
      </c>
      <c r="AC428" s="13" t="s">
        <v>110</v>
      </c>
      <c r="AD428" s="13">
        <v>141.69999999999999</v>
      </c>
    </row>
    <row r="429" spans="1:30">
      <c r="A429" s="10">
        <v>41479</v>
      </c>
      <c r="B429" s="13">
        <v>3463.48</v>
      </c>
      <c r="C429" s="13">
        <v>0.89300000000000002</v>
      </c>
      <c r="D429" s="13">
        <v>2.6520000000000001</v>
      </c>
      <c r="E429" s="13">
        <v>60</v>
      </c>
      <c r="F429" s="13">
        <v>13.1</v>
      </c>
      <c r="G429" s="13" t="s">
        <v>110</v>
      </c>
      <c r="H429" s="13">
        <v>1.1679999999999999</v>
      </c>
      <c r="I429" s="13">
        <v>0.442</v>
      </c>
      <c r="J429" s="13">
        <v>6.3259999999999996</v>
      </c>
      <c r="K429" s="13" t="s">
        <v>110</v>
      </c>
      <c r="L429" s="13">
        <v>1.95</v>
      </c>
      <c r="M429" s="13">
        <v>0.78</v>
      </c>
      <c r="N429" s="13">
        <v>11.6</v>
      </c>
      <c r="O429" s="13">
        <v>4.7</v>
      </c>
      <c r="P429" s="13">
        <v>3.08</v>
      </c>
      <c r="Q429" s="13" t="s">
        <v>110</v>
      </c>
      <c r="R429" s="13">
        <v>0.8</v>
      </c>
      <c r="S429" s="13">
        <v>38.667000000000002</v>
      </c>
      <c r="T429" s="13">
        <v>1.0900000000000001</v>
      </c>
      <c r="U429" s="13">
        <v>2.9550000000000001</v>
      </c>
      <c r="V429" s="13" t="s">
        <v>110</v>
      </c>
      <c r="W429" s="13">
        <v>27.1</v>
      </c>
      <c r="X429" s="13">
        <v>0.74</v>
      </c>
      <c r="Y429" s="13">
        <v>3.04</v>
      </c>
      <c r="Z429" s="13">
        <v>0.65</v>
      </c>
      <c r="AA429" s="13">
        <v>184.5</v>
      </c>
      <c r="AB429" s="13">
        <v>2.2200000000000002</v>
      </c>
      <c r="AC429" s="13" t="s">
        <v>110</v>
      </c>
      <c r="AD429" s="13">
        <v>141.5</v>
      </c>
    </row>
    <row r="430" spans="1:30">
      <c r="A430" s="10">
        <v>41480</v>
      </c>
      <c r="B430" s="13">
        <v>3426.44</v>
      </c>
      <c r="C430" s="13">
        <v>0.89300000000000002</v>
      </c>
      <c r="D430" s="13">
        <v>2.589</v>
      </c>
      <c r="E430" s="13">
        <v>60.9</v>
      </c>
      <c r="F430" s="13">
        <v>12.8</v>
      </c>
      <c r="G430" s="13" t="s">
        <v>110</v>
      </c>
      <c r="H430" s="13">
        <v>1.1759999999999999</v>
      </c>
      <c r="I430" s="13">
        <v>0.45</v>
      </c>
      <c r="J430" s="13">
        <v>6.3259999999999996</v>
      </c>
      <c r="K430" s="13" t="s">
        <v>110</v>
      </c>
      <c r="L430" s="13">
        <v>1.95</v>
      </c>
      <c r="M430" s="13">
        <v>0.77</v>
      </c>
      <c r="N430" s="13">
        <v>11.5</v>
      </c>
      <c r="O430" s="13">
        <v>4.63</v>
      </c>
      <c r="P430" s="13">
        <v>3</v>
      </c>
      <c r="Q430" s="13" t="s">
        <v>110</v>
      </c>
      <c r="R430" s="13">
        <v>0.8</v>
      </c>
      <c r="S430" s="13">
        <v>37.982999999999997</v>
      </c>
      <c r="T430" s="13">
        <v>1.08</v>
      </c>
      <c r="U430" s="13">
        <v>2.9550000000000001</v>
      </c>
      <c r="V430" s="13" t="s">
        <v>110</v>
      </c>
      <c r="W430" s="13">
        <v>27.2</v>
      </c>
      <c r="X430" s="13">
        <v>0.73</v>
      </c>
      <c r="Y430" s="13">
        <v>3.05</v>
      </c>
      <c r="Z430" s="13">
        <v>0.65</v>
      </c>
      <c r="AA430" s="13">
        <v>184.25</v>
      </c>
      <c r="AB430" s="13">
        <v>2.14</v>
      </c>
      <c r="AC430" s="13" t="s">
        <v>110</v>
      </c>
      <c r="AD430" s="13">
        <v>137</v>
      </c>
    </row>
    <row r="431" spans="1:30">
      <c r="A431" s="10">
        <v>41481</v>
      </c>
      <c r="B431" s="13">
        <v>3423.19</v>
      </c>
      <c r="C431" s="13">
        <v>0.88</v>
      </c>
      <c r="D431" s="13">
        <v>2.589</v>
      </c>
      <c r="E431" s="13">
        <v>60.9</v>
      </c>
      <c r="F431" s="13">
        <v>12.7</v>
      </c>
      <c r="G431" s="13" t="s">
        <v>110</v>
      </c>
      <c r="H431" s="13">
        <v>1.2130000000000001</v>
      </c>
      <c r="I431" s="13">
        <v>0.45</v>
      </c>
      <c r="J431" s="13">
        <v>6.1360000000000001</v>
      </c>
      <c r="K431" s="13" t="s">
        <v>110</v>
      </c>
      <c r="L431" s="13">
        <v>1.95</v>
      </c>
      <c r="M431" s="13">
        <v>0.79</v>
      </c>
      <c r="N431" s="13">
        <v>11.4</v>
      </c>
      <c r="O431" s="13">
        <v>4.63</v>
      </c>
      <c r="P431" s="13">
        <v>3</v>
      </c>
      <c r="Q431" s="13" t="s">
        <v>110</v>
      </c>
      <c r="R431" s="13">
        <v>0.8</v>
      </c>
      <c r="S431" s="13">
        <v>37.633000000000003</v>
      </c>
      <c r="T431" s="13">
        <v>1.1000000000000001</v>
      </c>
      <c r="U431" s="13">
        <v>2.9550000000000001</v>
      </c>
      <c r="V431" s="13" t="s">
        <v>110</v>
      </c>
      <c r="W431" s="13">
        <v>27.3</v>
      </c>
      <c r="X431" s="13">
        <v>0.73499999999999999</v>
      </c>
      <c r="Y431" s="13">
        <v>3.03</v>
      </c>
      <c r="Z431" s="13">
        <v>0.68</v>
      </c>
      <c r="AA431" s="13">
        <v>184.5</v>
      </c>
      <c r="AB431" s="13">
        <v>2.19</v>
      </c>
      <c r="AC431" s="13" t="s">
        <v>110</v>
      </c>
      <c r="AD431" s="13">
        <v>133.6</v>
      </c>
    </row>
    <row r="432" spans="1:30">
      <c r="A432" s="10">
        <v>41484</v>
      </c>
      <c r="B432" s="13">
        <v>3384.17</v>
      </c>
      <c r="C432" s="13">
        <v>0.88</v>
      </c>
      <c r="D432" s="13">
        <v>2.589</v>
      </c>
      <c r="E432" s="13">
        <v>59.2</v>
      </c>
      <c r="F432" s="13">
        <v>12.6</v>
      </c>
      <c r="G432" s="13" t="s">
        <v>110</v>
      </c>
      <c r="H432" s="13">
        <v>1.1859999999999999</v>
      </c>
      <c r="I432" s="13">
        <v>0.44900000000000001</v>
      </c>
      <c r="J432" s="13">
        <v>6.0410000000000004</v>
      </c>
      <c r="K432" s="13" t="s">
        <v>110</v>
      </c>
      <c r="L432" s="13">
        <v>1.9</v>
      </c>
      <c r="M432" s="13">
        <v>0.77200000000000002</v>
      </c>
      <c r="N432" s="13">
        <v>11.2</v>
      </c>
      <c r="O432" s="13">
        <v>4.59</v>
      </c>
      <c r="P432" s="13">
        <v>3</v>
      </c>
      <c r="Q432" s="13" t="s">
        <v>110</v>
      </c>
      <c r="R432" s="13">
        <v>0.8</v>
      </c>
      <c r="S432" s="13">
        <v>37.667000000000002</v>
      </c>
      <c r="T432" s="13">
        <v>1.06</v>
      </c>
      <c r="U432" s="13">
        <v>2.9550000000000001</v>
      </c>
      <c r="V432" s="13" t="s">
        <v>110</v>
      </c>
      <c r="W432" s="13">
        <v>27</v>
      </c>
      <c r="X432" s="13">
        <v>0.73499999999999999</v>
      </c>
      <c r="Y432" s="13">
        <v>3.1</v>
      </c>
      <c r="Z432" s="13">
        <v>0.67</v>
      </c>
      <c r="AA432" s="13">
        <v>182.25</v>
      </c>
      <c r="AB432" s="13">
        <v>2.2599999999999998</v>
      </c>
      <c r="AC432" s="13" t="s">
        <v>110</v>
      </c>
      <c r="AD432" s="13">
        <v>131.6</v>
      </c>
    </row>
    <row r="433" spans="1:30">
      <c r="A433" s="10">
        <v>41485</v>
      </c>
      <c r="B433" s="13">
        <v>3336.74</v>
      </c>
      <c r="C433" s="13">
        <v>0.88</v>
      </c>
      <c r="D433" s="13">
        <v>2.5540000000000003</v>
      </c>
      <c r="E433" s="13">
        <v>56.7</v>
      </c>
      <c r="F433" s="13">
        <v>12.5</v>
      </c>
      <c r="G433" s="13" t="s">
        <v>110</v>
      </c>
      <c r="H433" s="13">
        <v>1.175</v>
      </c>
      <c r="I433" s="13">
        <v>0.45900000000000002</v>
      </c>
      <c r="J433" s="13">
        <v>6.0890000000000004</v>
      </c>
      <c r="K433" s="13" t="s">
        <v>110</v>
      </c>
      <c r="L433" s="13">
        <v>1.9</v>
      </c>
      <c r="M433" s="13">
        <v>0.75</v>
      </c>
      <c r="N433" s="13">
        <v>10.85</v>
      </c>
      <c r="O433" s="13">
        <v>4.5199999999999996</v>
      </c>
      <c r="P433" s="13">
        <v>2.9</v>
      </c>
      <c r="Q433" s="13" t="s">
        <v>110</v>
      </c>
      <c r="R433" s="13">
        <v>0.77</v>
      </c>
      <c r="S433" s="13">
        <v>37.9</v>
      </c>
      <c r="T433" s="13">
        <v>1.03</v>
      </c>
      <c r="U433" s="13">
        <v>2.4630000000000001</v>
      </c>
      <c r="V433" s="13" t="s">
        <v>110</v>
      </c>
      <c r="W433" s="13">
        <v>26.85</v>
      </c>
      <c r="X433" s="13">
        <v>0.71</v>
      </c>
      <c r="Y433" s="13">
        <v>3.1</v>
      </c>
      <c r="Z433" s="13">
        <v>0.65</v>
      </c>
      <c r="AA433" s="13">
        <v>186.25</v>
      </c>
      <c r="AB433" s="13">
        <v>2.25</v>
      </c>
      <c r="AC433" s="13" t="s">
        <v>110</v>
      </c>
      <c r="AD433" s="13">
        <v>128</v>
      </c>
    </row>
    <row r="434" spans="1:30">
      <c r="A434" s="10">
        <v>41486</v>
      </c>
      <c r="B434" s="13">
        <v>3357.86</v>
      </c>
      <c r="C434" s="13">
        <v>0.88</v>
      </c>
      <c r="D434" s="13">
        <v>2.4820000000000002</v>
      </c>
      <c r="E434" s="13">
        <v>56.85</v>
      </c>
      <c r="F434" s="13">
        <v>12.5</v>
      </c>
      <c r="G434" s="13" t="s">
        <v>110</v>
      </c>
      <c r="H434" s="13">
        <v>1.2</v>
      </c>
      <c r="I434" s="13">
        <v>0.45900000000000002</v>
      </c>
      <c r="J434" s="13">
        <v>5.851</v>
      </c>
      <c r="K434" s="13" t="s">
        <v>110</v>
      </c>
      <c r="L434" s="13">
        <v>1.9</v>
      </c>
      <c r="M434" s="13">
        <v>0.78500000000000003</v>
      </c>
      <c r="N434" s="13">
        <v>10.9</v>
      </c>
      <c r="O434" s="13">
        <v>4.4400000000000004</v>
      </c>
      <c r="P434" s="13">
        <v>3</v>
      </c>
      <c r="Q434" s="13" t="s">
        <v>110</v>
      </c>
      <c r="R434" s="13">
        <v>0.77</v>
      </c>
      <c r="S434" s="13">
        <v>37.332999999999998</v>
      </c>
      <c r="T434" s="13">
        <v>1.08</v>
      </c>
      <c r="U434" s="13">
        <v>2.4630000000000001</v>
      </c>
      <c r="V434" s="13" t="s">
        <v>110</v>
      </c>
      <c r="W434" s="13">
        <v>26.85</v>
      </c>
      <c r="X434" s="13">
        <v>0.72499999999999998</v>
      </c>
      <c r="Y434" s="13">
        <v>3.06</v>
      </c>
      <c r="Z434" s="13">
        <v>0.68500000000000005</v>
      </c>
      <c r="AA434" s="13">
        <v>183.4</v>
      </c>
      <c r="AB434" s="13">
        <v>2.23</v>
      </c>
      <c r="AC434" s="13" t="s">
        <v>110</v>
      </c>
      <c r="AD434" s="13">
        <v>135</v>
      </c>
    </row>
    <row r="435" spans="1:30">
      <c r="A435" s="10">
        <v>41487</v>
      </c>
      <c r="B435" s="13">
        <v>3431.79</v>
      </c>
      <c r="C435" s="13">
        <v>0.88</v>
      </c>
      <c r="D435" s="13">
        <v>2.5179999999999998</v>
      </c>
      <c r="E435" s="13">
        <v>58.9</v>
      </c>
      <c r="F435" s="13">
        <v>13</v>
      </c>
      <c r="G435" s="13" t="s">
        <v>110</v>
      </c>
      <c r="H435" s="13">
        <v>1.2130000000000001</v>
      </c>
      <c r="I435" s="13">
        <v>0.45100000000000001</v>
      </c>
      <c r="J435" s="13">
        <v>5.9930000000000003</v>
      </c>
      <c r="K435" s="13" t="s">
        <v>110</v>
      </c>
      <c r="L435" s="13">
        <v>1.9</v>
      </c>
      <c r="M435" s="13">
        <v>0.79500000000000004</v>
      </c>
      <c r="N435" s="13">
        <v>11.5</v>
      </c>
      <c r="O435" s="13">
        <v>4.6500000000000004</v>
      </c>
      <c r="P435" s="13">
        <v>3.13</v>
      </c>
      <c r="Q435" s="13" t="s">
        <v>110</v>
      </c>
      <c r="R435" s="13">
        <v>0.77</v>
      </c>
      <c r="S435" s="13">
        <v>37.5</v>
      </c>
      <c r="T435" s="13">
        <v>1.08</v>
      </c>
      <c r="U435" s="13">
        <v>2.4630000000000001</v>
      </c>
      <c r="V435" s="13" t="s">
        <v>110</v>
      </c>
      <c r="W435" s="13">
        <v>27</v>
      </c>
      <c r="X435" s="13">
        <v>0.72</v>
      </c>
      <c r="Y435" s="13">
        <v>3.06</v>
      </c>
      <c r="Z435" s="13">
        <v>0.68</v>
      </c>
      <c r="AA435" s="13">
        <v>187</v>
      </c>
      <c r="AB435" s="13">
        <v>2.25</v>
      </c>
      <c r="AC435" s="13" t="s">
        <v>110</v>
      </c>
      <c r="AD435" s="13">
        <v>138</v>
      </c>
    </row>
    <row r="436" spans="1:30">
      <c r="A436" s="10">
        <v>41488</v>
      </c>
      <c r="B436" s="13">
        <v>3458.79</v>
      </c>
      <c r="C436" s="13">
        <v>0.88</v>
      </c>
      <c r="D436" s="13">
        <v>2.58</v>
      </c>
      <c r="E436" s="13">
        <v>59.45</v>
      </c>
      <c r="F436" s="13">
        <v>13</v>
      </c>
      <c r="G436" s="13" t="s">
        <v>110</v>
      </c>
      <c r="H436" s="13">
        <v>1.206</v>
      </c>
      <c r="I436" s="13">
        <v>0.45</v>
      </c>
      <c r="J436" s="13">
        <v>6.0129999999999999</v>
      </c>
      <c r="K436" s="13" t="s">
        <v>110</v>
      </c>
      <c r="L436" s="13">
        <v>1.9</v>
      </c>
      <c r="M436" s="13">
        <v>0.83499999999999996</v>
      </c>
      <c r="N436" s="13">
        <v>11.65</v>
      </c>
      <c r="O436" s="13">
        <v>4.62</v>
      </c>
      <c r="P436" s="13">
        <v>3.13</v>
      </c>
      <c r="Q436" s="13" t="s">
        <v>110</v>
      </c>
      <c r="R436" s="13">
        <v>0.8</v>
      </c>
      <c r="S436" s="13">
        <v>38.517000000000003</v>
      </c>
      <c r="T436" s="13">
        <v>1.0900000000000001</v>
      </c>
      <c r="U436" s="13">
        <v>2.4630000000000001</v>
      </c>
      <c r="V436" s="13" t="s">
        <v>110</v>
      </c>
      <c r="W436" s="13">
        <v>28</v>
      </c>
      <c r="X436" s="13">
        <v>0.73</v>
      </c>
      <c r="Y436" s="13">
        <v>3.11</v>
      </c>
      <c r="Z436" s="13">
        <v>0.72</v>
      </c>
      <c r="AA436" s="13">
        <v>186</v>
      </c>
      <c r="AB436" s="13">
        <v>2.2000000000000002</v>
      </c>
      <c r="AC436" s="13" t="s">
        <v>110</v>
      </c>
      <c r="AD436" s="13">
        <v>139.5</v>
      </c>
    </row>
    <row r="437" spans="1:30">
      <c r="A437" s="10">
        <v>41491</v>
      </c>
      <c r="B437" s="13">
        <v>3453.13</v>
      </c>
      <c r="C437" s="13">
        <v>0.83199999999999996</v>
      </c>
      <c r="D437" s="13">
        <v>2.5540000000000003</v>
      </c>
      <c r="E437" s="13">
        <v>58.45</v>
      </c>
      <c r="F437" s="13">
        <v>13.3</v>
      </c>
      <c r="G437" s="13" t="s">
        <v>110</v>
      </c>
      <c r="H437" s="13">
        <v>1.2250000000000001</v>
      </c>
      <c r="I437" s="13">
        <v>0.442</v>
      </c>
      <c r="J437" s="13">
        <v>6.1840000000000002</v>
      </c>
      <c r="K437" s="13" t="s">
        <v>110</v>
      </c>
      <c r="L437" s="13">
        <v>1.9</v>
      </c>
      <c r="M437" s="13">
        <v>0.86399999999999999</v>
      </c>
      <c r="N437" s="13">
        <v>11.55</v>
      </c>
      <c r="O437" s="13">
        <v>4.5999999999999996</v>
      </c>
      <c r="P437" s="13">
        <v>3.2</v>
      </c>
      <c r="Q437" s="13" t="s">
        <v>110</v>
      </c>
      <c r="R437" s="13">
        <v>0.79</v>
      </c>
      <c r="S437" s="13">
        <v>39.167000000000002</v>
      </c>
      <c r="T437" s="13">
        <v>1.0900000000000001</v>
      </c>
      <c r="U437" s="13">
        <v>2.4630000000000001</v>
      </c>
      <c r="V437" s="13" t="s">
        <v>110</v>
      </c>
      <c r="W437" s="13">
        <v>28.05</v>
      </c>
      <c r="X437" s="13">
        <v>0.73</v>
      </c>
      <c r="Y437" s="13">
        <v>3.14</v>
      </c>
      <c r="Z437" s="13">
        <v>0.72</v>
      </c>
      <c r="AA437" s="13">
        <v>187.5</v>
      </c>
      <c r="AB437" s="13">
        <v>2.16</v>
      </c>
      <c r="AC437" s="13" t="s">
        <v>110</v>
      </c>
      <c r="AD437" s="13">
        <v>140.94999999999999</v>
      </c>
    </row>
    <row r="438" spans="1:30">
      <c r="A438" s="10">
        <v>41492</v>
      </c>
      <c r="B438" s="13">
        <v>3469.23</v>
      </c>
      <c r="C438" s="13">
        <v>0.83199999999999996</v>
      </c>
      <c r="D438" s="13">
        <v>2.5540000000000003</v>
      </c>
      <c r="E438" s="13">
        <v>57.5</v>
      </c>
      <c r="F438" s="13">
        <v>13.4</v>
      </c>
      <c r="G438" s="13" t="s">
        <v>110</v>
      </c>
      <c r="H438" s="13">
        <v>1.2250000000000001</v>
      </c>
      <c r="I438" s="13">
        <v>0.437</v>
      </c>
      <c r="J438" s="13">
        <v>6.2789999999999999</v>
      </c>
      <c r="K438" s="13" t="s">
        <v>110</v>
      </c>
      <c r="L438" s="13">
        <v>1.9</v>
      </c>
      <c r="M438" s="13">
        <v>0.85499999999999998</v>
      </c>
      <c r="N438" s="13">
        <v>11.5</v>
      </c>
      <c r="O438" s="13">
        <v>4.5999999999999996</v>
      </c>
      <c r="P438" s="13">
        <v>3.25</v>
      </c>
      <c r="Q438" s="13" t="s">
        <v>110</v>
      </c>
      <c r="R438" s="13">
        <v>0.79500000000000004</v>
      </c>
      <c r="S438" s="13">
        <v>38.883000000000003</v>
      </c>
      <c r="T438" s="13">
        <v>1.0900000000000001</v>
      </c>
      <c r="U438" s="13">
        <v>2.4630000000000001</v>
      </c>
      <c r="V438" s="13" t="s">
        <v>110</v>
      </c>
      <c r="W438" s="13">
        <v>28.9</v>
      </c>
      <c r="X438" s="13">
        <v>0.72899999999999998</v>
      </c>
      <c r="Y438" s="13">
        <v>3.17</v>
      </c>
      <c r="Z438" s="13">
        <v>0.70899999999999996</v>
      </c>
      <c r="AA438" s="13">
        <v>188.5</v>
      </c>
      <c r="AB438" s="13">
        <v>2.2200000000000002</v>
      </c>
      <c r="AC438" s="13" t="s">
        <v>110</v>
      </c>
      <c r="AD438" s="13">
        <v>140</v>
      </c>
    </row>
    <row r="439" spans="1:30">
      <c r="A439" s="10">
        <v>41493</v>
      </c>
      <c r="B439" s="13">
        <v>3546.29</v>
      </c>
      <c r="C439" s="13">
        <v>0.86399999999999999</v>
      </c>
      <c r="D439" s="13">
        <v>2.625</v>
      </c>
      <c r="E439" s="13">
        <v>57.7</v>
      </c>
      <c r="F439" s="13">
        <v>13.8</v>
      </c>
      <c r="G439" s="13" t="s">
        <v>110</v>
      </c>
      <c r="H439" s="13">
        <v>1.2250000000000001</v>
      </c>
      <c r="I439" s="13">
        <v>0.44</v>
      </c>
      <c r="J439" s="13">
        <v>6.4690000000000003</v>
      </c>
      <c r="K439" s="13" t="s">
        <v>110</v>
      </c>
      <c r="L439" s="13">
        <v>1.9</v>
      </c>
      <c r="M439" s="13">
        <v>0.86399999999999999</v>
      </c>
      <c r="N439" s="13">
        <v>11.9</v>
      </c>
      <c r="O439" s="13">
        <v>4.8100000000000005</v>
      </c>
      <c r="P439" s="13">
        <v>3.15</v>
      </c>
      <c r="Q439" s="13" t="s">
        <v>110</v>
      </c>
      <c r="R439" s="13">
        <v>0.8</v>
      </c>
      <c r="S439" s="13">
        <v>39.332999999999998</v>
      </c>
      <c r="T439" s="13">
        <v>1.1000000000000001</v>
      </c>
      <c r="U439" s="13">
        <v>2.4630000000000001</v>
      </c>
      <c r="V439" s="13" t="s">
        <v>110</v>
      </c>
      <c r="W439" s="13">
        <v>30.3</v>
      </c>
      <c r="X439" s="13">
        <v>0.70499999999999996</v>
      </c>
      <c r="Y439" s="13">
        <v>3.2</v>
      </c>
      <c r="Z439" s="13">
        <v>0.70399999999999996</v>
      </c>
      <c r="AA439" s="13">
        <v>194.1</v>
      </c>
      <c r="AB439" s="13">
        <v>2.34</v>
      </c>
      <c r="AC439" s="13" t="s">
        <v>110</v>
      </c>
      <c r="AD439" s="13">
        <v>138.25</v>
      </c>
    </row>
    <row r="440" spans="1:30">
      <c r="A440" s="10">
        <v>41494</v>
      </c>
      <c r="B440" s="13">
        <v>3582.23</v>
      </c>
      <c r="C440" s="13">
        <v>0.86399999999999999</v>
      </c>
      <c r="D440" s="13">
        <v>2.6339999999999999</v>
      </c>
      <c r="E440" s="13">
        <v>60.1</v>
      </c>
      <c r="F440" s="13">
        <v>13.9</v>
      </c>
      <c r="G440" s="13" t="s">
        <v>110</v>
      </c>
      <c r="H440" s="13">
        <v>1.2250000000000001</v>
      </c>
      <c r="I440" s="13">
        <v>0.44</v>
      </c>
      <c r="J440" s="13">
        <v>6.5640000000000001</v>
      </c>
      <c r="K440" s="13" t="s">
        <v>110</v>
      </c>
      <c r="L440" s="13">
        <v>1.9</v>
      </c>
      <c r="M440" s="13">
        <v>0.84499999999999997</v>
      </c>
      <c r="N440" s="13">
        <v>11.75</v>
      </c>
      <c r="O440" s="13">
        <v>4.83</v>
      </c>
      <c r="P440" s="13">
        <v>3.05</v>
      </c>
      <c r="Q440" s="13" t="s">
        <v>110</v>
      </c>
      <c r="R440" s="13">
        <v>0.8</v>
      </c>
      <c r="S440" s="13">
        <v>39.966999999999999</v>
      </c>
      <c r="T440" s="13">
        <v>1.07</v>
      </c>
      <c r="U440" s="13">
        <v>2.4630000000000001</v>
      </c>
      <c r="V440" s="13" t="s">
        <v>110</v>
      </c>
      <c r="W440" s="13">
        <v>30.3</v>
      </c>
      <c r="X440" s="13">
        <v>0.7</v>
      </c>
      <c r="Y440" s="13">
        <v>3.21</v>
      </c>
      <c r="Z440" s="13">
        <v>0.69399999999999995</v>
      </c>
      <c r="AA440" s="13">
        <v>198.5</v>
      </c>
      <c r="AB440" s="13">
        <v>2.34</v>
      </c>
      <c r="AC440" s="13" t="s">
        <v>110</v>
      </c>
      <c r="AD440" s="13">
        <v>141</v>
      </c>
    </row>
    <row r="441" spans="1:30">
      <c r="A441" s="10">
        <v>41495</v>
      </c>
      <c r="B441" s="13">
        <v>3615.11</v>
      </c>
      <c r="C441" s="13">
        <v>0.93100000000000005</v>
      </c>
      <c r="D441" s="13">
        <v>2.7589999999999999</v>
      </c>
      <c r="E441" s="13">
        <v>61.3</v>
      </c>
      <c r="F441" s="13">
        <v>14.6</v>
      </c>
      <c r="G441" s="13" t="s">
        <v>110</v>
      </c>
      <c r="H441" s="13">
        <v>1.3439999999999999</v>
      </c>
      <c r="I441" s="13">
        <v>0.44700000000000001</v>
      </c>
      <c r="J441" s="13">
        <v>6.8019999999999996</v>
      </c>
      <c r="K441" s="13" t="s">
        <v>110</v>
      </c>
      <c r="L441" s="13">
        <v>1.9</v>
      </c>
      <c r="M441" s="13">
        <v>0.85499999999999998</v>
      </c>
      <c r="N441" s="13">
        <v>12</v>
      </c>
      <c r="O441" s="13">
        <v>4.8499999999999996</v>
      </c>
      <c r="P441" s="13">
        <v>3.05</v>
      </c>
      <c r="Q441" s="13" t="s">
        <v>110</v>
      </c>
      <c r="R441" s="13">
        <v>0.8</v>
      </c>
      <c r="S441" s="13">
        <v>39.466999999999999</v>
      </c>
      <c r="T441" s="13">
        <v>1.0900000000000001</v>
      </c>
      <c r="U441" s="13">
        <v>2.4630000000000001</v>
      </c>
      <c r="V441" s="13" t="s">
        <v>110</v>
      </c>
      <c r="W441" s="13">
        <v>30.1</v>
      </c>
      <c r="X441" s="13">
        <v>0.71499999999999997</v>
      </c>
      <c r="Y441" s="13">
        <v>3.22</v>
      </c>
      <c r="Z441" s="13">
        <v>0.68500000000000005</v>
      </c>
      <c r="AA441" s="13">
        <v>199.5</v>
      </c>
      <c r="AB441" s="13">
        <v>2.41</v>
      </c>
      <c r="AC441" s="13" t="s">
        <v>110</v>
      </c>
      <c r="AD441" s="13">
        <v>140</v>
      </c>
    </row>
    <row r="442" spans="1:30">
      <c r="A442" s="10">
        <v>41498</v>
      </c>
      <c r="B442" s="13">
        <v>3668.83</v>
      </c>
      <c r="C442" s="13">
        <v>0.91200000000000003</v>
      </c>
      <c r="D442" s="13">
        <v>2.8209999999999997</v>
      </c>
      <c r="E442" s="13">
        <v>60.3</v>
      </c>
      <c r="F442" s="13">
        <v>14.6</v>
      </c>
      <c r="G442" s="13" t="s">
        <v>110</v>
      </c>
      <c r="H442" s="13">
        <v>1.375</v>
      </c>
      <c r="I442" s="13">
        <v>0.45300000000000001</v>
      </c>
      <c r="J442" s="13">
        <v>6.8019999999999996</v>
      </c>
      <c r="K442" s="13" t="s">
        <v>110</v>
      </c>
      <c r="L442" s="13">
        <v>1.9</v>
      </c>
      <c r="M442" s="13">
        <v>0.878</v>
      </c>
      <c r="N442" s="13">
        <v>12.2</v>
      </c>
      <c r="O442" s="13">
        <v>5.03</v>
      </c>
      <c r="P442" s="13">
        <v>3.05</v>
      </c>
      <c r="Q442" s="13" t="s">
        <v>110</v>
      </c>
      <c r="R442" s="13">
        <v>0.8</v>
      </c>
      <c r="S442" s="13">
        <v>39.1</v>
      </c>
      <c r="T442" s="13">
        <v>1.1499999999999999</v>
      </c>
      <c r="U442" s="13">
        <v>2.4630000000000001</v>
      </c>
      <c r="V442" s="13" t="s">
        <v>110</v>
      </c>
      <c r="W442" s="13">
        <v>30.85</v>
      </c>
      <c r="X442" s="13">
        <v>0.72499999999999998</v>
      </c>
      <c r="Y442" s="13">
        <v>3.24</v>
      </c>
      <c r="Z442" s="13">
        <v>0.7</v>
      </c>
      <c r="AA442" s="13">
        <v>198.8</v>
      </c>
      <c r="AB442" s="13">
        <v>2.44</v>
      </c>
      <c r="AC442" s="13" t="s">
        <v>110</v>
      </c>
      <c r="AD442" s="13">
        <v>141.6</v>
      </c>
    </row>
    <row r="443" spans="1:30">
      <c r="A443" s="10">
        <v>41499</v>
      </c>
      <c r="B443" s="13">
        <v>3764.31</v>
      </c>
      <c r="C443" s="13">
        <v>0.92800000000000005</v>
      </c>
      <c r="D443" s="13">
        <v>2.83</v>
      </c>
      <c r="E443" s="13">
        <v>60</v>
      </c>
      <c r="F443" s="13">
        <v>15.35</v>
      </c>
      <c r="G443" s="13" t="s">
        <v>110</v>
      </c>
      <c r="H443" s="13">
        <v>1.4</v>
      </c>
      <c r="I443" s="13">
        <v>0.47099999999999997</v>
      </c>
      <c r="J443" s="13">
        <v>6.9450000000000003</v>
      </c>
      <c r="K443" s="13" t="s">
        <v>110</v>
      </c>
      <c r="L443" s="13">
        <v>1.9</v>
      </c>
      <c r="M443" s="13">
        <v>0.88</v>
      </c>
      <c r="N443" s="13">
        <v>13.1</v>
      </c>
      <c r="O443" s="13">
        <v>5.34</v>
      </c>
      <c r="P443" s="13">
        <v>2.95</v>
      </c>
      <c r="Q443" s="13" t="s">
        <v>110</v>
      </c>
      <c r="R443" s="13">
        <v>0.8</v>
      </c>
      <c r="S443" s="13">
        <v>39.667000000000002</v>
      </c>
      <c r="T443" s="13">
        <v>1.18</v>
      </c>
      <c r="U443" s="13">
        <v>2.4630000000000001</v>
      </c>
      <c r="V443" s="13" t="s">
        <v>110</v>
      </c>
      <c r="W443" s="13">
        <v>33.1</v>
      </c>
      <c r="X443" s="13">
        <v>0.73</v>
      </c>
      <c r="Y443" s="13">
        <v>3.2</v>
      </c>
      <c r="Z443" s="13">
        <v>0.70699999999999996</v>
      </c>
      <c r="AA443" s="13">
        <v>200.1</v>
      </c>
      <c r="AB443" s="13">
        <v>2.44</v>
      </c>
      <c r="AC443" s="13" t="s">
        <v>110</v>
      </c>
      <c r="AD443" s="13">
        <v>142.5</v>
      </c>
    </row>
    <row r="444" spans="1:30">
      <c r="A444" s="10">
        <v>41500</v>
      </c>
      <c r="B444" s="13">
        <v>3883.24</v>
      </c>
      <c r="C444" s="13">
        <v>0.92200000000000004</v>
      </c>
      <c r="D444" s="13">
        <v>2.8570000000000002</v>
      </c>
      <c r="E444" s="13">
        <v>60.7</v>
      </c>
      <c r="F444" s="13">
        <v>16.3</v>
      </c>
      <c r="G444" s="13" t="s">
        <v>110</v>
      </c>
      <c r="H444" s="13">
        <v>1.456</v>
      </c>
      <c r="I444" s="13">
        <v>0.47199999999999998</v>
      </c>
      <c r="J444" s="13">
        <v>7.04</v>
      </c>
      <c r="K444" s="13" t="s">
        <v>110</v>
      </c>
      <c r="L444" s="13">
        <v>1.9</v>
      </c>
      <c r="M444" s="13">
        <v>0.91</v>
      </c>
      <c r="N444" s="13">
        <v>14.3</v>
      </c>
      <c r="O444" s="13">
        <v>5.78</v>
      </c>
      <c r="P444" s="13">
        <v>3.15</v>
      </c>
      <c r="Q444" s="13" t="s">
        <v>110</v>
      </c>
      <c r="R444" s="13">
        <v>0.8</v>
      </c>
      <c r="S444" s="13">
        <v>39.5</v>
      </c>
      <c r="T444" s="13">
        <v>1.28</v>
      </c>
      <c r="U444" s="13">
        <v>2.4630000000000001</v>
      </c>
      <c r="V444" s="13" t="s">
        <v>110</v>
      </c>
      <c r="W444" s="13">
        <v>34.200000000000003</v>
      </c>
      <c r="X444" s="13">
        <v>0.75</v>
      </c>
      <c r="Y444" s="13">
        <v>3.2</v>
      </c>
      <c r="Z444" s="13">
        <v>0.73399999999999999</v>
      </c>
      <c r="AA444" s="13">
        <v>198</v>
      </c>
      <c r="AB444" s="13">
        <v>2.5300000000000002</v>
      </c>
      <c r="AC444" s="13" t="s">
        <v>110</v>
      </c>
      <c r="AD444" s="13">
        <v>143.5</v>
      </c>
    </row>
    <row r="445" spans="1:30">
      <c r="A445" s="10">
        <v>41501</v>
      </c>
      <c r="B445" s="13">
        <v>3865.11</v>
      </c>
      <c r="C445" s="13">
        <v>0.91500000000000004</v>
      </c>
      <c r="D445" s="13">
        <v>2.7589999999999999</v>
      </c>
      <c r="E445" s="13">
        <v>63.5</v>
      </c>
      <c r="F445" s="13">
        <v>16.100000000000001</v>
      </c>
      <c r="G445" s="13" t="s">
        <v>110</v>
      </c>
      <c r="H445" s="13">
        <v>1.4689999999999999</v>
      </c>
      <c r="I445" s="13">
        <v>0.44400000000000001</v>
      </c>
      <c r="J445" s="13">
        <v>7.0880000000000001</v>
      </c>
      <c r="K445" s="13" t="s">
        <v>110</v>
      </c>
      <c r="L445" s="13">
        <v>1.9</v>
      </c>
      <c r="M445" s="13">
        <v>0.89500000000000002</v>
      </c>
      <c r="N445" s="13">
        <v>13.9</v>
      </c>
      <c r="O445" s="13">
        <v>5.79</v>
      </c>
      <c r="P445" s="13">
        <v>3.05</v>
      </c>
      <c r="Q445" s="13" t="s">
        <v>110</v>
      </c>
      <c r="R445" s="13">
        <v>0.82</v>
      </c>
      <c r="S445" s="13">
        <v>38.332999999999998</v>
      </c>
      <c r="T445" s="13">
        <v>1.25</v>
      </c>
      <c r="U445" s="13">
        <v>2.4630000000000001</v>
      </c>
      <c r="V445" s="13" t="s">
        <v>110</v>
      </c>
      <c r="W445" s="13">
        <v>33.799999999999997</v>
      </c>
      <c r="X445" s="13">
        <v>0.75</v>
      </c>
      <c r="Y445" s="13">
        <v>3.25</v>
      </c>
      <c r="Z445" s="13">
        <v>0.74</v>
      </c>
      <c r="AA445" s="13">
        <v>196.25</v>
      </c>
      <c r="AB445" s="13">
        <v>2.44</v>
      </c>
      <c r="AC445" s="13" t="s">
        <v>110</v>
      </c>
      <c r="AD445" s="13">
        <v>145</v>
      </c>
    </row>
    <row r="446" spans="1:30">
      <c r="A446" s="10">
        <v>41502</v>
      </c>
      <c r="B446" s="13">
        <v>3815.29</v>
      </c>
      <c r="C446" s="13">
        <v>1.0049999999999999</v>
      </c>
      <c r="D446" s="13">
        <v>2.7229999999999999</v>
      </c>
      <c r="E446" s="13">
        <v>61.9</v>
      </c>
      <c r="F446" s="13">
        <v>16</v>
      </c>
      <c r="G446" s="13" t="s">
        <v>110</v>
      </c>
      <c r="H446" s="13">
        <v>1.413</v>
      </c>
      <c r="I446" s="13">
        <v>0.44500000000000001</v>
      </c>
      <c r="J446" s="13">
        <v>6.85</v>
      </c>
      <c r="K446" s="13" t="s">
        <v>110</v>
      </c>
      <c r="L446" s="13">
        <v>1.9</v>
      </c>
      <c r="M446" s="13">
        <v>0.87</v>
      </c>
      <c r="N446" s="13">
        <v>13.55</v>
      </c>
      <c r="O446" s="13">
        <v>5.65</v>
      </c>
      <c r="P446" s="13">
        <v>3.05</v>
      </c>
      <c r="Q446" s="13" t="s">
        <v>110</v>
      </c>
      <c r="R446" s="13">
        <v>0.85799999999999998</v>
      </c>
      <c r="S446" s="13">
        <v>37.966999999999999</v>
      </c>
      <c r="T446" s="13">
        <v>1.22</v>
      </c>
      <c r="U446" s="13">
        <v>2.4630000000000001</v>
      </c>
      <c r="V446" s="13" t="s">
        <v>110</v>
      </c>
      <c r="W446" s="13">
        <v>33.9</v>
      </c>
      <c r="X446" s="13">
        <v>0.73</v>
      </c>
      <c r="Y446" s="13">
        <v>3.23</v>
      </c>
      <c r="Z446" s="13">
        <v>0.71499999999999997</v>
      </c>
      <c r="AA446" s="13">
        <v>196</v>
      </c>
      <c r="AB446" s="13">
        <v>2.38</v>
      </c>
      <c r="AC446" s="13" t="s">
        <v>110</v>
      </c>
      <c r="AD446" s="13">
        <v>144</v>
      </c>
    </row>
    <row r="447" spans="1:30">
      <c r="A447" s="10">
        <v>41505</v>
      </c>
      <c r="B447" s="13">
        <v>3815.29</v>
      </c>
      <c r="C447" s="13">
        <v>1.0049999999999999</v>
      </c>
      <c r="D447" s="13">
        <v>2.7229999999999999</v>
      </c>
      <c r="E447" s="13">
        <v>61.9</v>
      </c>
      <c r="F447" s="13">
        <v>16</v>
      </c>
      <c r="G447" s="13" t="s">
        <v>110</v>
      </c>
      <c r="H447" s="13">
        <v>1.413</v>
      </c>
      <c r="I447" s="13">
        <v>0.44500000000000001</v>
      </c>
      <c r="J447" s="13">
        <v>6.85</v>
      </c>
      <c r="K447" s="13" t="s">
        <v>110</v>
      </c>
      <c r="L447" s="13">
        <v>1.9</v>
      </c>
      <c r="M447" s="13">
        <v>0.87</v>
      </c>
      <c r="N447" s="13">
        <v>13.55</v>
      </c>
      <c r="O447" s="13">
        <v>5.65</v>
      </c>
      <c r="P447" s="13">
        <v>3.05</v>
      </c>
      <c r="Q447" s="13" t="s">
        <v>110</v>
      </c>
      <c r="R447" s="13">
        <v>0.85799999999999998</v>
      </c>
      <c r="S447" s="13">
        <v>37.966999999999999</v>
      </c>
      <c r="T447" s="13">
        <v>1.22</v>
      </c>
      <c r="U447" s="13">
        <v>2.4630000000000001</v>
      </c>
      <c r="V447" s="13" t="s">
        <v>110</v>
      </c>
      <c r="W447" s="13">
        <v>33.9</v>
      </c>
      <c r="X447" s="13">
        <v>0.73</v>
      </c>
      <c r="Y447" s="13">
        <v>3.23</v>
      </c>
      <c r="Z447" s="13">
        <v>0.71499999999999997</v>
      </c>
      <c r="AA447" s="13">
        <v>196</v>
      </c>
      <c r="AB447" s="13">
        <v>2.38</v>
      </c>
      <c r="AC447" s="13" t="s">
        <v>110</v>
      </c>
      <c r="AD447" s="13">
        <v>144</v>
      </c>
    </row>
    <row r="448" spans="1:30">
      <c r="A448" s="10">
        <v>41506</v>
      </c>
      <c r="B448" s="13">
        <v>3850.73</v>
      </c>
      <c r="C448" s="13">
        <v>0.94399999999999995</v>
      </c>
      <c r="D448" s="13">
        <v>2.75</v>
      </c>
      <c r="E448" s="13">
        <v>59.8</v>
      </c>
      <c r="F448" s="13">
        <v>16.7</v>
      </c>
      <c r="G448" s="13" t="s">
        <v>110</v>
      </c>
      <c r="H448" s="13">
        <v>1.4060000000000001</v>
      </c>
      <c r="I448" s="13">
        <v>0.438</v>
      </c>
      <c r="J448" s="13">
        <v>6.8019999999999996</v>
      </c>
      <c r="K448" s="13" t="s">
        <v>110</v>
      </c>
      <c r="L448" s="13">
        <v>1.9</v>
      </c>
      <c r="M448" s="13">
        <v>0.89</v>
      </c>
      <c r="N448" s="13">
        <v>14.05</v>
      </c>
      <c r="O448" s="13">
        <v>5.92</v>
      </c>
      <c r="P448" s="13">
        <v>3</v>
      </c>
      <c r="Q448" s="13" t="s">
        <v>110</v>
      </c>
      <c r="R448" s="13">
        <v>0.82</v>
      </c>
      <c r="S448" s="13">
        <v>37.817</v>
      </c>
      <c r="T448" s="13">
        <v>1.23</v>
      </c>
      <c r="U448" s="13">
        <v>2.4630000000000001</v>
      </c>
      <c r="V448" s="13" t="s">
        <v>110</v>
      </c>
      <c r="W448" s="13">
        <v>33.25</v>
      </c>
      <c r="X448" s="13">
        <v>0.76</v>
      </c>
      <c r="Y448" s="13">
        <v>3.18</v>
      </c>
      <c r="Z448" s="13">
        <v>0.70799999999999996</v>
      </c>
      <c r="AA448" s="13">
        <v>196</v>
      </c>
      <c r="AB448" s="13">
        <v>2.4500000000000002</v>
      </c>
      <c r="AC448" s="13" t="s">
        <v>110</v>
      </c>
      <c r="AD448" s="13">
        <v>143</v>
      </c>
    </row>
    <row r="449" spans="1:30">
      <c r="A449" s="10">
        <v>41507</v>
      </c>
      <c r="B449" s="13">
        <v>3852.43</v>
      </c>
      <c r="C449" s="13">
        <v>0.96599999999999997</v>
      </c>
      <c r="D449" s="13">
        <v>2.786</v>
      </c>
      <c r="E449" s="13">
        <v>58.9</v>
      </c>
      <c r="F449" s="13">
        <v>17.3</v>
      </c>
      <c r="G449" s="13" t="s">
        <v>110</v>
      </c>
      <c r="H449" s="13">
        <v>1.419</v>
      </c>
      <c r="I449" s="13">
        <v>0.42799999999999999</v>
      </c>
      <c r="J449" s="13">
        <v>6.8019999999999996</v>
      </c>
      <c r="K449" s="13" t="s">
        <v>110</v>
      </c>
      <c r="L449" s="13">
        <v>1.9</v>
      </c>
      <c r="M449" s="13">
        <v>0.88500000000000001</v>
      </c>
      <c r="N449" s="13">
        <v>14.4</v>
      </c>
      <c r="O449" s="13">
        <v>5.95</v>
      </c>
      <c r="P449" s="13">
        <v>3</v>
      </c>
      <c r="Q449" s="13" t="s">
        <v>110</v>
      </c>
      <c r="R449" s="13">
        <v>0.82</v>
      </c>
      <c r="S449" s="13">
        <v>37.667000000000002</v>
      </c>
      <c r="T449" s="13">
        <v>1.21</v>
      </c>
      <c r="U449" s="13">
        <v>2.4630000000000001</v>
      </c>
      <c r="V449" s="13" t="s">
        <v>110</v>
      </c>
      <c r="W449" s="13">
        <v>33.25</v>
      </c>
      <c r="X449" s="13">
        <v>0.76</v>
      </c>
      <c r="Y449" s="13">
        <v>3.21</v>
      </c>
      <c r="Z449" s="13">
        <v>0.7</v>
      </c>
      <c r="AA449" s="13">
        <v>194.45</v>
      </c>
      <c r="AB449" s="13">
        <v>2.5499999999999998</v>
      </c>
      <c r="AC449" s="13" t="s">
        <v>110</v>
      </c>
      <c r="AD449" s="13">
        <v>140.4</v>
      </c>
    </row>
    <row r="450" spans="1:30">
      <c r="A450" s="10">
        <v>41508</v>
      </c>
      <c r="B450" s="13">
        <v>3943.48</v>
      </c>
      <c r="C450" s="13">
        <v>0.97599999999999998</v>
      </c>
      <c r="D450" s="13">
        <v>2.9020000000000001</v>
      </c>
      <c r="E450" s="13">
        <v>62.5</v>
      </c>
      <c r="F450" s="13">
        <v>17.3</v>
      </c>
      <c r="G450" s="13" t="s">
        <v>110</v>
      </c>
      <c r="H450" s="13">
        <v>1.45</v>
      </c>
      <c r="I450" s="13">
        <v>0.42199999999999999</v>
      </c>
      <c r="J450" s="13">
        <v>6.8019999999999996</v>
      </c>
      <c r="K450" s="13" t="s">
        <v>110</v>
      </c>
      <c r="L450" s="13">
        <v>1.9</v>
      </c>
      <c r="M450" s="13">
        <v>0.879</v>
      </c>
      <c r="N450" s="13">
        <v>14.85</v>
      </c>
      <c r="O450" s="13">
        <v>6.07</v>
      </c>
      <c r="P450" s="13">
        <v>3.12</v>
      </c>
      <c r="Q450" s="13" t="s">
        <v>110</v>
      </c>
      <c r="R450" s="13">
        <v>0.84</v>
      </c>
      <c r="S450" s="13">
        <v>39.067</v>
      </c>
      <c r="T450" s="13">
        <v>1.23</v>
      </c>
      <c r="U450" s="13">
        <v>2.4630000000000001</v>
      </c>
      <c r="V450" s="13" t="s">
        <v>110</v>
      </c>
      <c r="W450" s="13">
        <v>33.4</v>
      </c>
      <c r="X450" s="13">
        <v>0.76</v>
      </c>
      <c r="Y450" s="13">
        <v>3.24</v>
      </c>
      <c r="Z450" s="13">
        <v>0.69499999999999995</v>
      </c>
      <c r="AA450" s="13">
        <v>197.8</v>
      </c>
      <c r="AB450" s="13">
        <v>2.63</v>
      </c>
      <c r="AC450" s="13" t="s">
        <v>110</v>
      </c>
      <c r="AD450" s="13">
        <v>146.69999999999999</v>
      </c>
    </row>
    <row r="451" spans="1:30">
      <c r="A451" s="10">
        <v>41509</v>
      </c>
      <c r="B451" s="13">
        <v>3903.21</v>
      </c>
      <c r="C451" s="13">
        <v>0.96</v>
      </c>
      <c r="D451" s="13">
        <v>2.8929999999999998</v>
      </c>
      <c r="E451" s="13">
        <v>63.5</v>
      </c>
      <c r="F451" s="13">
        <v>17</v>
      </c>
      <c r="G451" s="13" t="s">
        <v>110</v>
      </c>
      <c r="H451" s="13">
        <v>1.4630000000000001</v>
      </c>
      <c r="I451" s="13">
        <v>0.44</v>
      </c>
      <c r="J451" s="13">
        <v>6.85</v>
      </c>
      <c r="K451" s="13" t="s">
        <v>110</v>
      </c>
      <c r="L451" s="13">
        <v>1.9</v>
      </c>
      <c r="M451" s="13">
        <v>0.89</v>
      </c>
      <c r="N451" s="13">
        <v>14.8</v>
      </c>
      <c r="O451" s="13">
        <v>5.88</v>
      </c>
      <c r="P451" s="13">
        <v>3.12</v>
      </c>
      <c r="Q451" s="13" t="s">
        <v>110</v>
      </c>
      <c r="R451" s="13">
        <v>0.85</v>
      </c>
      <c r="S451" s="13">
        <v>38.75</v>
      </c>
      <c r="T451" s="13">
        <v>1.27</v>
      </c>
      <c r="U451" s="13">
        <v>2.4630000000000001</v>
      </c>
      <c r="V451" s="13" t="s">
        <v>110</v>
      </c>
      <c r="W451" s="13">
        <v>32.9</v>
      </c>
      <c r="X451" s="13">
        <v>0.79</v>
      </c>
      <c r="Y451" s="13">
        <v>3.23</v>
      </c>
      <c r="Z451" s="13">
        <v>0.72</v>
      </c>
      <c r="AA451" s="13">
        <v>198</v>
      </c>
      <c r="AB451" s="13">
        <v>2.5300000000000002</v>
      </c>
      <c r="AC451" s="13" t="s">
        <v>110</v>
      </c>
      <c r="AD451" s="13">
        <v>143</v>
      </c>
    </row>
    <row r="452" spans="1:30">
      <c r="A452" s="10">
        <v>41512</v>
      </c>
      <c r="B452" s="13">
        <v>3897.4</v>
      </c>
      <c r="C452" s="13">
        <v>0.95699999999999996</v>
      </c>
      <c r="D452" s="13">
        <v>2.8570000000000002</v>
      </c>
      <c r="E452" s="13">
        <v>62.5</v>
      </c>
      <c r="F452" s="13">
        <v>16.600000000000001</v>
      </c>
      <c r="G452" s="13" t="s">
        <v>110</v>
      </c>
      <c r="H452" s="13">
        <v>1.45</v>
      </c>
      <c r="I452" s="13">
        <v>0.44</v>
      </c>
      <c r="J452" s="13">
        <v>6.7359999999999998</v>
      </c>
      <c r="K452" s="13" t="s">
        <v>110</v>
      </c>
      <c r="L452" s="13">
        <v>1.9</v>
      </c>
      <c r="M452" s="13">
        <v>0.95</v>
      </c>
      <c r="N452" s="13">
        <v>14.6</v>
      </c>
      <c r="O452" s="13">
        <v>5.75</v>
      </c>
      <c r="P452" s="13">
        <v>3.1</v>
      </c>
      <c r="Q452" s="13" t="s">
        <v>110</v>
      </c>
      <c r="R452" s="13">
        <v>0.8</v>
      </c>
      <c r="S452" s="13">
        <v>39</v>
      </c>
      <c r="T452" s="13">
        <v>1.32</v>
      </c>
      <c r="U452" s="13">
        <v>2.4630000000000001</v>
      </c>
      <c r="V452" s="13" t="s">
        <v>110</v>
      </c>
      <c r="W452" s="13">
        <v>32.6</v>
      </c>
      <c r="X452" s="13">
        <v>0.79700000000000004</v>
      </c>
      <c r="Y452" s="13">
        <v>3.3</v>
      </c>
      <c r="Z452" s="13">
        <v>0.73399999999999999</v>
      </c>
      <c r="AA452" s="13">
        <v>196.05</v>
      </c>
      <c r="AB452" s="13">
        <v>2.59</v>
      </c>
      <c r="AC452" s="13" t="s">
        <v>110</v>
      </c>
      <c r="AD452" s="13">
        <v>145.19999999999999</v>
      </c>
    </row>
    <row r="453" spans="1:30">
      <c r="A453" s="10">
        <v>41513</v>
      </c>
      <c r="B453" s="13">
        <v>3848.02</v>
      </c>
      <c r="C453" s="13">
        <v>0.92800000000000005</v>
      </c>
      <c r="D453" s="13">
        <v>2.7589999999999999</v>
      </c>
      <c r="E453" s="13">
        <v>61.5</v>
      </c>
      <c r="F453" s="13">
        <v>16</v>
      </c>
      <c r="G453" s="13" t="s">
        <v>110</v>
      </c>
      <c r="H453" s="13">
        <v>1.4689999999999999</v>
      </c>
      <c r="I453" s="13">
        <v>0.439</v>
      </c>
      <c r="J453" s="13">
        <v>6.7359999999999998</v>
      </c>
      <c r="K453" s="13" t="s">
        <v>110</v>
      </c>
      <c r="L453" s="13">
        <v>2</v>
      </c>
      <c r="M453" s="13">
        <v>0.93500000000000005</v>
      </c>
      <c r="N453" s="13">
        <v>14</v>
      </c>
      <c r="O453" s="13">
        <v>5.6899999999999995</v>
      </c>
      <c r="P453" s="13">
        <v>3</v>
      </c>
      <c r="Q453" s="13" t="s">
        <v>110</v>
      </c>
      <c r="R453" s="13">
        <v>0.8</v>
      </c>
      <c r="S453" s="13">
        <v>37.5</v>
      </c>
      <c r="T453" s="13">
        <v>1.28</v>
      </c>
      <c r="U453" s="13">
        <v>2.4630000000000001</v>
      </c>
      <c r="V453" s="13" t="s">
        <v>110</v>
      </c>
      <c r="W453" s="13">
        <v>32.6</v>
      </c>
      <c r="X453" s="13">
        <v>0.79</v>
      </c>
      <c r="Y453" s="13">
        <v>3.2800000000000002</v>
      </c>
      <c r="Z453" s="13">
        <v>0.71</v>
      </c>
      <c r="AA453" s="13">
        <v>195</v>
      </c>
      <c r="AB453" s="13">
        <v>2.5099999999999998</v>
      </c>
      <c r="AC453" s="13" t="s">
        <v>110</v>
      </c>
      <c r="AD453" s="13">
        <v>146</v>
      </c>
    </row>
    <row r="454" spans="1:30">
      <c r="A454" s="10">
        <v>41514</v>
      </c>
      <c r="B454" s="13">
        <v>3925.31</v>
      </c>
      <c r="C454" s="13">
        <v>0.92800000000000005</v>
      </c>
      <c r="D454" s="13">
        <v>2.8040000000000003</v>
      </c>
      <c r="E454" s="13">
        <v>62</v>
      </c>
      <c r="F454" s="13">
        <v>16.649999999999999</v>
      </c>
      <c r="G454" s="13" t="s">
        <v>110</v>
      </c>
      <c r="H454" s="13">
        <v>1.5190000000000001</v>
      </c>
      <c r="I454" s="13">
        <v>0.45900000000000002</v>
      </c>
      <c r="J454" s="13">
        <v>6.9160000000000004</v>
      </c>
      <c r="K454" s="13" t="s">
        <v>110</v>
      </c>
      <c r="L454" s="13">
        <v>2.02</v>
      </c>
      <c r="M454" s="13">
        <v>0.96699999999999997</v>
      </c>
      <c r="N454" s="13">
        <v>14.15</v>
      </c>
      <c r="O454" s="13">
        <v>5.85</v>
      </c>
      <c r="P454" s="13">
        <v>3</v>
      </c>
      <c r="Q454" s="13" t="s">
        <v>110</v>
      </c>
      <c r="R454" s="13">
        <v>0.81</v>
      </c>
      <c r="S454" s="13">
        <v>38.667000000000002</v>
      </c>
      <c r="T454" s="13">
        <v>1.3</v>
      </c>
      <c r="U454" s="13">
        <v>2.4630000000000001</v>
      </c>
      <c r="V454" s="13" t="s">
        <v>110</v>
      </c>
      <c r="W454" s="13">
        <v>32.799999999999997</v>
      </c>
      <c r="X454" s="13">
        <v>0.82</v>
      </c>
      <c r="Y454" s="13">
        <v>3.36</v>
      </c>
      <c r="Z454" s="13">
        <v>0.73</v>
      </c>
      <c r="AA454" s="13">
        <v>198.7</v>
      </c>
      <c r="AB454" s="13">
        <v>2.58</v>
      </c>
      <c r="AC454" s="13" t="s">
        <v>110</v>
      </c>
      <c r="AD454" s="13">
        <v>148.25</v>
      </c>
    </row>
    <row r="455" spans="1:30">
      <c r="A455" s="10">
        <v>41515</v>
      </c>
      <c r="B455" s="13">
        <v>3922.35</v>
      </c>
      <c r="C455" s="13">
        <v>0.92800000000000005</v>
      </c>
      <c r="D455" s="13">
        <v>2.75</v>
      </c>
      <c r="E455" s="13">
        <v>60.9</v>
      </c>
      <c r="F455" s="13">
        <v>16.350000000000001</v>
      </c>
      <c r="G455" s="13" t="s">
        <v>110</v>
      </c>
      <c r="H455" s="13">
        <v>1.5129999999999999</v>
      </c>
      <c r="I455" s="13">
        <v>0.46700000000000003</v>
      </c>
      <c r="J455" s="13">
        <v>6.9160000000000004</v>
      </c>
      <c r="K455" s="13" t="s">
        <v>110</v>
      </c>
      <c r="L455" s="13">
        <v>2.02</v>
      </c>
      <c r="M455" s="13">
        <v>0.96299999999999997</v>
      </c>
      <c r="N455" s="13">
        <v>14.05</v>
      </c>
      <c r="O455" s="13">
        <v>5.87</v>
      </c>
      <c r="P455" s="13">
        <v>3.19</v>
      </c>
      <c r="Q455" s="13" t="s">
        <v>110</v>
      </c>
      <c r="R455" s="13">
        <v>0.84</v>
      </c>
      <c r="S455" s="13">
        <v>38.232999999999997</v>
      </c>
      <c r="T455" s="13">
        <v>1.32</v>
      </c>
      <c r="U455" s="13">
        <v>2.4630000000000001</v>
      </c>
      <c r="V455" s="13" t="s">
        <v>110</v>
      </c>
      <c r="W455" s="13">
        <v>33.4</v>
      </c>
      <c r="X455" s="13">
        <v>0.82</v>
      </c>
      <c r="Y455" s="13">
        <v>3.38</v>
      </c>
      <c r="Z455" s="13">
        <v>0.71099999999999997</v>
      </c>
      <c r="AA455" s="13">
        <v>195.1</v>
      </c>
      <c r="AB455" s="13">
        <v>2.59</v>
      </c>
      <c r="AC455" s="13" t="s">
        <v>110</v>
      </c>
      <c r="AD455" s="13">
        <v>149</v>
      </c>
    </row>
    <row r="456" spans="1:30">
      <c r="A456" s="10">
        <v>41516</v>
      </c>
      <c r="B456" s="13">
        <v>3935.89</v>
      </c>
      <c r="C456" s="13">
        <v>0.92800000000000005</v>
      </c>
      <c r="D456" s="13">
        <v>2.8479999999999999</v>
      </c>
      <c r="E456" s="13">
        <v>60.6</v>
      </c>
      <c r="F456" s="13">
        <v>16.350000000000001</v>
      </c>
      <c r="G456" s="13" t="s">
        <v>110</v>
      </c>
      <c r="H456" s="13">
        <v>1.5249999999999999</v>
      </c>
      <c r="I456" s="13">
        <v>0.46300000000000002</v>
      </c>
      <c r="J456" s="13">
        <v>6.85</v>
      </c>
      <c r="K456" s="13" t="s">
        <v>110</v>
      </c>
      <c r="L456" s="13">
        <v>2.02</v>
      </c>
      <c r="M456" s="13">
        <v>0.94</v>
      </c>
      <c r="N456" s="13">
        <v>14.2</v>
      </c>
      <c r="O456" s="13">
        <v>5.93</v>
      </c>
      <c r="P456" s="13">
        <v>3.55</v>
      </c>
      <c r="Q456" s="13" t="s">
        <v>110</v>
      </c>
      <c r="R456" s="13">
        <v>0.84</v>
      </c>
      <c r="S456" s="13">
        <v>39.332999999999998</v>
      </c>
      <c r="T456" s="13">
        <v>1.32</v>
      </c>
      <c r="U456" s="13">
        <v>2.4630000000000001</v>
      </c>
      <c r="V456" s="13" t="s">
        <v>110</v>
      </c>
      <c r="W456" s="13">
        <v>33.200000000000003</v>
      </c>
      <c r="X456" s="13">
        <v>0.82</v>
      </c>
      <c r="Y456" s="13">
        <v>3.35</v>
      </c>
      <c r="Z456" s="13">
        <v>0.70199999999999996</v>
      </c>
      <c r="AA456" s="13">
        <v>194.75</v>
      </c>
      <c r="AB456" s="13">
        <v>2.68</v>
      </c>
      <c r="AC456" s="13" t="s">
        <v>110</v>
      </c>
      <c r="AD456" s="13">
        <v>149</v>
      </c>
    </row>
    <row r="457" spans="1:30">
      <c r="A457" s="10">
        <v>41519</v>
      </c>
      <c r="B457" s="13">
        <v>3974.53</v>
      </c>
      <c r="C457" s="13">
        <v>0.92800000000000005</v>
      </c>
      <c r="D457" s="13">
        <v>2.9379999999999997</v>
      </c>
      <c r="E457" s="13">
        <v>62.3</v>
      </c>
      <c r="F457" s="13">
        <v>16.399999999999999</v>
      </c>
      <c r="G457" s="13" t="s">
        <v>110</v>
      </c>
      <c r="H457" s="13">
        <v>1.55</v>
      </c>
      <c r="I457" s="13">
        <v>0.48299999999999998</v>
      </c>
      <c r="J457" s="13">
        <v>6.7549999999999999</v>
      </c>
      <c r="K457" s="13" t="s">
        <v>110</v>
      </c>
      <c r="L457" s="13">
        <v>2.02</v>
      </c>
      <c r="M457" s="13">
        <v>0.94799999999999995</v>
      </c>
      <c r="N457" s="13">
        <v>14.3</v>
      </c>
      <c r="O457" s="13">
        <v>5.89</v>
      </c>
      <c r="P457" s="13">
        <v>3.6</v>
      </c>
      <c r="Q457" s="13" t="s">
        <v>110</v>
      </c>
      <c r="R457" s="13">
        <v>0.84499999999999997</v>
      </c>
      <c r="S457" s="13">
        <v>39.667000000000002</v>
      </c>
      <c r="T457" s="13">
        <v>1.37</v>
      </c>
      <c r="U457" s="13">
        <v>2.4630000000000001</v>
      </c>
      <c r="V457" s="13" t="s">
        <v>110</v>
      </c>
      <c r="W457" s="13">
        <v>33.799999999999997</v>
      </c>
      <c r="X457" s="13">
        <v>0.85</v>
      </c>
      <c r="Y457" s="13">
        <v>3.39</v>
      </c>
      <c r="Z457" s="13">
        <v>0.72</v>
      </c>
      <c r="AA457" s="13">
        <v>195</v>
      </c>
      <c r="AB457" s="13">
        <v>2.75</v>
      </c>
      <c r="AC457" s="13" t="s">
        <v>110</v>
      </c>
      <c r="AD457" s="13">
        <v>148</v>
      </c>
    </row>
    <row r="458" spans="1:30">
      <c r="A458" s="10">
        <v>41520</v>
      </c>
      <c r="B458" s="13">
        <v>4056.35</v>
      </c>
      <c r="C458" s="13">
        <v>0.91200000000000003</v>
      </c>
      <c r="D458" s="13">
        <v>2.9729999999999999</v>
      </c>
      <c r="E458" s="13">
        <v>61.55</v>
      </c>
      <c r="F458" s="13">
        <v>16.8</v>
      </c>
      <c r="G458" s="13" t="s">
        <v>110</v>
      </c>
      <c r="H458" s="13">
        <v>1.5629999999999999</v>
      </c>
      <c r="I458" s="13">
        <v>0.502</v>
      </c>
      <c r="J458" s="13">
        <v>6.7549999999999999</v>
      </c>
      <c r="K458" s="13" t="s">
        <v>110</v>
      </c>
      <c r="L458" s="13">
        <v>2.02</v>
      </c>
      <c r="M458" s="13">
        <v>0.96399999999999997</v>
      </c>
      <c r="N458" s="13">
        <v>14.5</v>
      </c>
      <c r="O458" s="13">
        <v>6.1</v>
      </c>
      <c r="P458" s="13">
        <v>3.55</v>
      </c>
      <c r="Q458" s="13" t="s">
        <v>110</v>
      </c>
      <c r="R458" s="13">
        <v>0.84499999999999997</v>
      </c>
      <c r="S458" s="13">
        <v>40.133000000000003</v>
      </c>
      <c r="T458" s="13">
        <v>1.38</v>
      </c>
      <c r="U458" s="13">
        <v>2.4630000000000001</v>
      </c>
      <c r="V458" s="13" t="s">
        <v>110</v>
      </c>
      <c r="W458" s="13">
        <v>34.1</v>
      </c>
      <c r="X458" s="13">
        <v>0.83499999999999996</v>
      </c>
      <c r="Y458" s="13">
        <v>3.39</v>
      </c>
      <c r="Z458" s="13">
        <v>0.73</v>
      </c>
      <c r="AA458" s="13">
        <v>198.5</v>
      </c>
      <c r="AB458" s="13">
        <v>2.74</v>
      </c>
      <c r="AC458" s="13" t="s">
        <v>110</v>
      </c>
      <c r="AD458" s="13">
        <v>154</v>
      </c>
    </row>
    <row r="459" spans="1:30">
      <c r="A459" s="10">
        <v>41521</v>
      </c>
      <c r="B459" s="13">
        <v>4094.92</v>
      </c>
      <c r="C459" s="13">
        <v>0.91200000000000003</v>
      </c>
      <c r="D459" s="13">
        <v>2.964</v>
      </c>
      <c r="E459" s="13">
        <v>62.4</v>
      </c>
      <c r="F459" s="13">
        <v>17</v>
      </c>
      <c r="G459" s="13" t="s">
        <v>110</v>
      </c>
      <c r="H459" s="13">
        <v>1.569</v>
      </c>
      <c r="I459" s="13">
        <v>0.49099999999999999</v>
      </c>
      <c r="J459" s="13">
        <v>6.8019999999999996</v>
      </c>
      <c r="K459" s="13" t="s">
        <v>110</v>
      </c>
      <c r="L459" s="13">
        <v>2.02</v>
      </c>
      <c r="M459" s="13">
        <v>0.95599999999999996</v>
      </c>
      <c r="N459" s="13">
        <v>14.5</v>
      </c>
      <c r="O459" s="13">
        <v>6.12</v>
      </c>
      <c r="P459" s="13">
        <v>3.5</v>
      </c>
      <c r="Q459" s="13" t="s">
        <v>110</v>
      </c>
      <c r="R459" s="13">
        <v>0.84</v>
      </c>
      <c r="S459" s="13">
        <v>40.667000000000002</v>
      </c>
      <c r="T459" s="13">
        <v>1.3599999999999999</v>
      </c>
      <c r="U459" s="13">
        <v>2.4630000000000001</v>
      </c>
      <c r="V459" s="13" t="s">
        <v>110</v>
      </c>
      <c r="W459" s="13">
        <v>34.200000000000003</v>
      </c>
      <c r="X459" s="13">
        <v>0.84</v>
      </c>
      <c r="Y459" s="13">
        <v>3.4</v>
      </c>
      <c r="Z459" s="13">
        <v>0.72</v>
      </c>
      <c r="AA459" s="13">
        <v>198.5</v>
      </c>
      <c r="AB459" s="13">
        <v>2.77</v>
      </c>
      <c r="AC459" s="13" t="s">
        <v>110</v>
      </c>
      <c r="AD459" s="13">
        <v>158.25</v>
      </c>
    </row>
    <row r="460" spans="1:30">
      <c r="A460" s="10">
        <v>41522</v>
      </c>
      <c r="B460" s="13">
        <v>4175.82</v>
      </c>
      <c r="C460" s="13">
        <v>0.90200000000000002</v>
      </c>
      <c r="D460" s="13">
        <v>2.92</v>
      </c>
      <c r="E460" s="13">
        <v>64.849999999999994</v>
      </c>
      <c r="F460" s="13">
        <v>17.649999999999999</v>
      </c>
      <c r="G460" s="13" t="s">
        <v>110</v>
      </c>
      <c r="H460" s="13">
        <v>1.581</v>
      </c>
      <c r="I460" s="13">
        <v>0.51400000000000001</v>
      </c>
      <c r="J460" s="13">
        <v>6.7549999999999999</v>
      </c>
      <c r="K460" s="13" t="s">
        <v>110</v>
      </c>
      <c r="L460" s="13">
        <v>2.02</v>
      </c>
      <c r="M460" s="13">
        <v>1.01</v>
      </c>
      <c r="N460" s="13">
        <v>15.15</v>
      </c>
      <c r="O460" s="13">
        <v>6.4</v>
      </c>
      <c r="P460" s="13">
        <v>3.43</v>
      </c>
      <c r="Q460" s="13" t="s">
        <v>110</v>
      </c>
      <c r="R460" s="13">
        <v>0.83</v>
      </c>
      <c r="S460" s="13">
        <v>40</v>
      </c>
      <c r="T460" s="13">
        <v>1.38</v>
      </c>
      <c r="U460" s="13">
        <v>2.4630000000000001</v>
      </c>
      <c r="V460" s="13" t="s">
        <v>110</v>
      </c>
      <c r="W460" s="13">
        <v>34.799999999999997</v>
      </c>
      <c r="X460" s="13">
        <v>0.86</v>
      </c>
      <c r="Y460" s="13">
        <v>3.38</v>
      </c>
      <c r="Z460" s="13">
        <v>0.75</v>
      </c>
      <c r="AA460" s="13">
        <v>199</v>
      </c>
      <c r="AB460" s="13">
        <v>2.74</v>
      </c>
      <c r="AC460" s="13" t="s">
        <v>110</v>
      </c>
      <c r="AD460" s="13">
        <v>158.69999999999999</v>
      </c>
    </row>
    <row r="461" spans="1:30">
      <c r="A461" s="10">
        <v>41523</v>
      </c>
      <c r="B461" s="13">
        <v>4181.58</v>
      </c>
      <c r="C461" s="13">
        <v>0.89600000000000002</v>
      </c>
      <c r="D461" s="13">
        <v>2.92</v>
      </c>
      <c r="E461" s="13">
        <v>64.75</v>
      </c>
      <c r="F461" s="13">
        <v>17.8</v>
      </c>
      <c r="G461" s="13" t="s">
        <v>110</v>
      </c>
      <c r="H461" s="13">
        <v>1.55</v>
      </c>
      <c r="I461" s="13">
        <v>0.51400000000000001</v>
      </c>
      <c r="J461" s="13">
        <v>6.7549999999999999</v>
      </c>
      <c r="K461" s="13" t="s">
        <v>110</v>
      </c>
      <c r="L461" s="13">
        <v>2.02</v>
      </c>
      <c r="M461" s="13">
        <v>1.05</v>
      </c>
      <c r="N461" s="13">
        <v>15.2</v>
      </c>
      <c r="O461" s="13">
        <v>6.5600000000000005</v>
      </c>
      <c r="P461" s="13">
        <v>3.35</v>
      </c>
      <c r="Q461" s="13" t="s">
        <v>110</v>
      </c>
      <c r="R461" s="13">
        <v>0.85</v>
      </c>
      <c r="S461" s="13">
        <v>40</v>
      </c>
      <c r="T461" s="13">
        <v>1.38</v>
      </c>
      <c r="U461" s="13">
        <v>2.4630000000000001</v>
      </c>
      <c r="V461" s="13" t="s">
        <v>110</v>
      </c>
      <c r="W461" s="13">
        <v>34</v>
      </c>
      <c r="X461" s="13">
        <v>0.86499999999999999</v>
      </c>
      <c r="Y461" s="13">
        <v>3.35</v>
      </c>
      <c r="Z461" s="13">
        <v>0.76600000000000001</v>
      </c>
      <c r="AA461" s="13">
        <v>198</v>
      </c>
      <c r="AB461" s="13">
        <v>2.68</v>
      </c>
      <c r="AC461" s="13" t="s">
        <v>110</v>
      </c>
      <c r="AD461" s="13">
        <v>159.30000000000001</v>
      </c>
    </row>
    <row r="462" spans="1:30">
      <c r="A462" s="10">
        <v>41526</v>
      </c>
      <c r="B462" s="13">
        <v>4368.3599999999997</v>
      </c>
      <c r="C462" s="13">
        <v>0.92200000000000004</v>
      </c>
      <c r="D462" s="13">
        <v>2.9729999999999999</v>
      </c>
      <c r="E462" s="13">
        <v>67.849999999999994</v>
      </c>
      <c r="F462" s="13">
        <v>18.600000000000001</v>
      </c>
      <c r="G462" s="13" t="s">
        <v>110</v>
      </c>
      <c r="H462" s="13">
        <v>1.5629999999999999</v>
      </c>
      <c r="I462" s="13">
        <v>0.51300000000000001</v>
      </c>
      <c r="J462" s="13">
        <v>6.7549999999999999</v>
      </c>
      <c r="K462" s="13" t="s">
        <v>110</v>
      </c>
      <c r="L462" s="13">
        <v>2.02</v>
      </c>
      <c r="M462" s="13">
        <v>1.1499999999999999</v>
      </c>
      <c r="N462" s="13">
        <v>16.7</v>
      </c>
      <c r="O462" s="13">
        <v>7.15</v>
      </c>
      <c r="P462" s="13">
        <v>3.33</v>
      </c>
      <c r="Q462" s="13" t="s">
        <v>110</v>
      </c>
      <c r="R462" s="13">
        <v>0.88</v>
      </c>
      <c r="S462" s="13">
        <v>39.982999999999997</v>
      </c>
      <c r="T462" s="13">
        <v>1.42</v>
      </c>
      <c r="U462" s="13">
        <v>2.4630000000000001</v>
      </c>
      <c r="V462" s="13" t="s">
        <v>110</v>
      </c>
      <c r="W462" s="13">
        <v>35.1</v>
      </c>
      <c r="X462" s="13">
        <v>0.91</v>
      </c>
      <c r="Y462" s="13">
        <v>3.43</v>
      </c>
      <c r="Z462" s="13">
        <v>0.80800000000000005</v>
      </c>
      <c r="AA462" s="13">
        <v>205.2</v>
      </c>
      <c r="AB462" s="13">
        <v>2.8</v>
      </c>
      <c r="AC462" s="13" t="s">
        <v>110</v>
      </c>
      <c r="AD462" s="13">
        <v>163.9</v>
      </c>
    </row>
    <row r="463" spans="1:30">
      <c r="A463" s="10">
        <v>41527</v>
      </c>
      <c r="B463" s="13">
        <v>4502.04</v>
      </c>
      <c r="C463" s="13">
        <v>0.93799999999999994</v>
      </c>
      <c r="D463" s="13">
        <v>3.0539999999999998</v>
      </c>
      <c r="E463" s="13">
        <v>68.5</v>
      </c>
      <c r="F463" s="13">
        <v>19.600000000000001</v>
      </c>
      <c r="G463" s="13" t="s">
        <v>110</v>
      </c>
      <c r="H463" s="13">
        <v>1.6379999999999999</v>
      </c>
      <c r="I463" s="13">
        <v>0.52800000000000002</v>
      </c>
      <c r="J463" s="13">
        <v>7.23</v>
      </c>
      <c r="K463" s="13" t="s">
        <v>110</v>
      </c>
      <c r="L463" s="13">
        <v>2.02</v>
      </c>
      <c r="M463" s="13">
        <v>1.17</v>
      </c>
      <c r="N463" s="13">
        <v>18.100000000000001</v>
      </c>
      <c r="O463" s="13">
        <v>7.51</v>
      </c>
      <c r="P463" s="13">
        <v>3.35</v>
      </c>
      <c r="Q463" s="13" t="s">
        <v>110</v>
      </c>
      <c r="R463" s="13">
        <v>0.96</v>
      </c>
      <c r="S463" s="13">
        <v>41.667000000000002</v>
      </c>
      <c r="T463" s="13">
        <v>1.5</v>
      </c>
      <c r="U463" s="13">
        <v>2.4630000000000001</v>
      </c>
      <c r="V463" s="13" t="s">
        <v>110</v>
      </c>
      <c r="W463" s="13">
        <v>36.25</v>
      </c>
      <c r="X463" s="13">
        <v>0.90100000000000002</v>
      </c>
      <c r="Y463" s="13">
        <v>3.54</v>
      </c>
      <c r="Z463" s="13">
        <v>0.80800000000000005</v>
      </c>
      <c r="AA463" s="13">
        <v>209.5</v>
      </c>
      <c r="AB463" s="13">
        <v>2.85</v>
      </c>
      <c r="AC463" s="13" t="s">
        <v>110</v>
      </c>
      <c r="AD463" s="13">
        <v>166.6</v>
      </c>
    </row>
    <row r="464" spans="1:30">
      <c r="A464" s="10">
        <v>41528</v>
      </c>
      <c r="B464" s="13">
        <v>4516.7299999999996</v>
      </c>
      <c r="C464" s="13">
        <v>0.92800000000000005</v>
      </c>
      <c r="D464" s="13">
        <v>3.036</v>
      </c>
      <c r="E464" s="13">
        <v>69.150000000000006</v>
      </c>
      <c r="F464" s="13">
        <v>19</v>
      </c>
      <c r="G464" s="13" t="s">
        <v>110</v>
      </c>
      <c r="H464" s="13">
        <v>1.6</v>
      </c>
      <c r="I464" s="13">
        <v>0.52800000000000002</v>
      </c>
      <c r="J464" s="13">
        <v>7.04</v>
      </c>
      <c r="K464" s="13" t="s">
        <v>110</v>
      </c>
      <c r="L464" s="13">
        <v>2.02</v>
      </c>
      <c r="M464" s="13">
        <v>1.1599999999999999</v>
      </c>
      <c r="N464" s="13">
        <v>18.3</v>
      </c>
      <c r="O464" s="13">
        <v>7.59</v>
      </c>
      <c r="P464" s="13">
        <v>3.45</v>
      </c>
      <c r="Q464" s="13" t="s">
        <v>110</v>
      </c>
      <c r="R464" s="13">
        <v>0.93</v>
      </c>
      <c r="S464" s="13">
        <v>44.567</v>
      </c>
      <c r="T464" s="13">
        <v>1.5</v>
      </c>
      <c r="U464" s="13">
        <v>2.4630000000000001</v>
      </c>
      <c r="V464" s="13" t="s">
        <v>110</v>
      </c>
      <c r="W464" s="13">
        <v>37</v>
      </c>
      <c r="X464" s="13">
        <v>0.92</v>
      </c>
      <c r="Y464" s="13">
        <v>3.5300000000000002</v>
      </c>
      <c r="Z464" s="13">
        <v>0.79800000000000004</v>
      </c>
      <c r="AA464" s="13">
        <v>212</v>
      </c>
      <c r="AB464" s="13">
        <v>2.83</v>
      </c>
      <c r="AC464" s="13" t="s">
        <v>110</v>
      </c>
      <c r="AD464" s="13">
        <v>167</v>
      </c>
    </row>
    <row r="465" spans="1:30">
      <c r="A465" s="10">
        <v>41529</v>
      </c>
      <c r="B465" s="13">
        <v>4394.75</v>
      </c>
      <c r="C465" s="13">
        <v>0.92200000000000004</v>
      </c>
      <c r="D465" s="13">
        <v>2.9020000000000001</v>
      </c>
      <c r="E465" s="13">
        <v>67.5</v>
      </c>
      <c r="F465" s="13">
        <v>18.600000000000001</v>
      </c>
      <c r="G465" s="13" t="s">
        <v>110</v>
      </c>
      <c r="H465" s="13">
        <v>1.575</v>
      </c>
      <c r="I465" s="13">
        <v>0.51300000000000001</v>
      </c>
      <c r="J465" s="13">
        <v>6.9729999999999999</v>
      </c>
      <c r="K465" s="13" t="s">
        <v>110</v>
      </c>
      <c r="L465" s="13">
        <v>2.02</v>
      </c>
      <c r="M465" s="13">
        <v>1.17</v>
      </c>
      <c r="N465" s="13">
        <v>17.45</v>
      </c>
      <c r="O465" s="13">
        <v>7.36</v>
      </c>
      <c r="P465" s="13">
        <v>3.35</v>
      </c>
      <c r="Q465" s="13" t="s">
        <v>110</v>
      </c>
      <c r="R465" s="13">
        <v>0.9</v>
      </c>
      <c r="S465" s="13">
        <v>43</v>
      </c>
      <c r="T465" s="13">
        <v>1.46</v>
      </c>
      <c r="U465" s="13">
        <v>2.4630000000000001</v>
      </c>
      <c r="V465" s="13" t="s">
        <v>110</v>
      </c>
      <c r="W465" s="13">
        <v>34.5</v>
      </c>
      <c r="X465" s="13">
        <v>0.87</v>
      </c>
      <c r="Y465" s="13">
        <v>3.54</v>
      </c>
      <c r="Z465" s="13">
        <v>0.77100000000000002</v>
      </c>
      <c r="AA465" s="13">
        <v>212</v>
      </c>
      <c r="AB465" s="13">
        <v>2.69</v>
      </c>
      <c r="AC465" s="13" t="s">
        <v>110</v>
      </c>
      <c r="AD465" s="13">
        <v>166</v>
      </c>
    </row>
    <row r="466" spans="1:30">
      <c r="A466" s="10">
        <v>41530</v>
      </c>
      <c r="B466" s="13">
        <v>4494.93</v>
      </c>
      <c r="C466" s="13">
        <v>0.90600000000000003</v>
      </c>
      <c r="D466" s="13">
        <v>2.9020000000000001</v>
      </c>
      <c r="E466" s="13">
        <v>70.7</v>
      </c>
      <c r="F466" s="13">
        <v>19</v>
      </c>
      <c r="G466" s="13" t="s">
        <v>110</v>
      </c>
      <c r="H466" s="13">
        <v>1.613</v>
      </c>
      <c r="I466" s="13">
        <v>0.51800000000000002</v>
      </c>
      <c r="J466" s="13">
        <v>7.23</v>
      </c>
      <c r="K466" s="13" t="s">
        <v>110</v>
      </c>
      <c r="L466" s="13">
        <v>2.0499999999999998</v>
      </c>
      <c r="M466" s="13">
        <v>1.1599999999999999</v>
      </c>
      <c r="N466" s="13">
        <v>18.25</v>
      </c>
      <c r="O466" s="13">
        <v>7.57</v>
      </c>
      <c r="P466" s="13">
        <v>3.37</v>
      </c>
      <c r="Q466" s="13" t="s">
        <v>110</v>
      </c>
      <c r="R466" s="13">
        <v>0.92</v>
      </c>
      <c r="S466" s="13">
        <v>44.933</v>
      </c>
      <c r="T466" s="13">
        <v>1.47</v>
      </c>
      <c r="U466" s="13">
        <v>2.4630000000000001</v>
      </c>
      <c r="V466" s="13" t="s">
        <v>110</v>
      </c>
      <c r="W466" s="13">
        <v>36.200000000000003</v>
      </c>
      <c r="X466" s="13">
        <v>0.88</v>
      </c>
      <c r="Y466" s="13">
        <v>3.6</v>
      </c>
      <c r="Z466" s="13">
        <v>0.78500000000000003</v>
      </c>
      <c r="AA466" s="13">
        <v>214.6</v>
      </c>
      <c r="AB466" s="13">
        <v>2.77</v>
      </c>
      <c r="AC466" s="13" t="s">
        <v>110</v>
      </c>
      <c r="AD466" s="13">
        <v>166</v>
      </c>
    </row>
    <row r="467" spans="1:30">
      <c r="A467" s="10">
        <v>41533</v>
      </c>
      <c r="B467" s="13">
        <v>4647.45</v>
      </c>
      <c r="C467" s="13">
        <v>0.92500000000000004</v>
      </c>
      <c r="D467" s="13">
        <v>2.964</v>
      </c>
      <c r="E467" s="13">
        <v>72.3</v>
      </c>
      <c r="F467" s="13">
        <v>19.8</v>
      </c>
      <c r="G467" s="13" t="s">
        <v>110</v>
      </c>
      <c r="H467" s="13">
        <v>1.7</v>
      </c>
      <c r="I467" s="13">
        <v>0.51500000000000001</v>
      </c>
      <c r="J467" s="13">
        <v>7.5629999999999997</v>
      </c>
      <c r="K467" s="13" t="s">
        <v>110</v>
      </c>
      <c r="L467" s="13">
        <v>2.0499999999999998</v>
      </c>
      <c r="M467" s="13">
        <v>1.31</v>
      </c>
      <c r="N467" s="13">
        <v>19.5</v>
      </c>
      <c r="O467" s="13">
        <v>7.9</v>
      </c>
      <c r="P467" s="13">
        <v>3.5</v>
      </c>
      <c r="Q467" s="13" t="s">
        <v>110</v>
      </c>
      <c r="R467" s="13">
        <v>0.98</v>
      </c>
      <c r="S467" s="13">
        <v>46.4</v>
      </c>
      <c r="T467" s="13">
        <v>1.6600000000000001</v>
      </c>
      <c r="U467" s="13">
        <v>2.4630000000000001</v>
      </c>
      <c r="V467" s="13" t="s">
        <v>110</v>
      </c>
      <c r="W467" s="13">
        <v>36.65</v>
      </c>
      <c r="X467" s="13">
        <v>0.93799999999999994</v>
      </c>
      <c r="Y467" s="13">
        <v>3.7</v>
      </c>
      <c r="Z467" s="13">
        <v>0.88</v>
      </c>
      <c r="AA467" s="13">
        <v>220</v>
      </c>
      <c r="AB467" s="13">
        <v>2.82</v>
      </c>
      <c r="AC467" s="13" t="s">
        <v>110</v>
      </c>
      <c r="AD467" s="13">
        <v>169</v>
      </c>
    </row>
    <row r="468" spans="1:30">
      <c r="A468" s="10">
        <v>41534</v>
      </c>
      <c r="B468" s="13">
        <v>4631.8500000000004</v>
      </c>
      <c r="C468" s="13">
        <v>0.92800000000000005</v>
      </c>
      <c r="D468" s="13">
        <v>2.9550000000000001</v>
      </c>
      <c r="E468" s="13">
        <v>71.5</v>
      </c>
      <c r="F468" s="13">
        <v>19.3</v>
      </c>
      <c r="G468" s="13" t="s">
        <v>110</v>
      </c>
      <c r="H468" s="13">
        <v>1.7629999999999999</v>
      </c>
      <c r="I468" s="13">
        <v>0.502</v>
      </c>
      <c r="J468" s="13">
        <v>7.516</v>
      </c>
      <c r="K468" s="13" t="s">
        <v>110</v>
      </c>
      <c r="L468" s="13">
        <v>2.0499999999999998</v>
      </c>
      <c r="M468" s="13">
        <v>1.33</v>
      </c>
      <c r="N468" s="13">
        <v>18.8</v>
      </c>
      <c r="O468" s="13">
        <v>7.73</v>
      </c>
      <c r="P468" s="13">
        <v>3.43</v>
      </c>
      <c r="Q468" s="13" t="s">
        <v>110</v>
      </c>
      <c r="R468" s="13">
        <v>0.99</v>
      </c>
      <c r="S468" s="13">
        <v>45.5</v>
      </c>
      <c r="T468" s="13">
        <v>1.74</v>
      </c>
      <c r="U468" s="13">
        <v>2.4630000000000001</v>
      </c>
      <c r="V468" s="13" t="s">
        <v>110</v>
      </c>
      <c r="W468" s="13">
        <v>36.700000000000003</v>
      </c>
      <c r="X468" s="13">
        <v>0.93</v>
      </c>
      <c r="Y468" s="13">
        <v>3.83</v>
      </c>
      <c r="Z468" s="13">
        <v>0.9</v>
      </c>
      <c r="AA468" s="13">
        <v>219</v>
      </c>
      <c r="AB468" s="13">
        <v>2.75</v>
      </c>
      <c r="AC468" s="13" t="s">
        <v>110</v>
      </c>
      <c r="AD468" s="13">
        <v>172.3</v>
      </c>
    </row>
    <row r="469" spans="1:30">
      <c r="A469" s="10">
        <v>41535</v>
      </c>
      <c r="B469" s="13">
        <v>4732.12</v>
      </c>
      <c r="C469" s="13">
        <v>0.91200000000000003</v>
      </c>
      <c r="D469" s="13">
        <v>2.9820000000000002</v>
      </c>
      <c r="E469" s="13">
        <v>74.8</v>
      </c>
      <c r="F469" s="13">
        <v>19.5</v>
      </c>
      <c r="G469" s="13" t="s">
        <v>110</v>
      </c>
      <c r="H469" s="13">
        <v>1.7690000000000001</v>
      </c>
      <c r="I469" s="13">
        <v>0.504</v>
      </c>
      <c r="J469" s="13">
        <v>7.7530000000000001</v>
      </c>
      <c r="K469" s="13" t="s">
        <v>110</v>
      </c>
      <c r="L469" s="13">
        <v>2.0499999999999998</v>
      </c>
      <c r="M469" s="13">
        <v>1.4</v>
      </c>
      <c r="N469" s="13">
        <v>19.45</v>
      </c>
      <c r="O469" s="13">
        <v>8.0500000000000007</v>
      </c>
      <c r="P469" s="13">
        <v>3.55</v>
      </c>
      <c r="Q469" s="13" t="s">
        <v>110</v>
      </c>
      <c r="R469" s="13">
        <v>0.99</v>
      </c>
      <c r="S469" s="13">
        <v>45.667000000000002</v>
      </c>
      <c r="T469" s="13">
        <v>1.73</v>
      </c>
      <c r="U469" s="13">
        <v>2.4630000000000001</v>
      </c>
      <c r="V469" s="13" t="s">
        <v>110</v>
      </c>
      <c r="W469" s="13">
        <v>36.5</v>
      </c>
      <c r="X469" s="13">
        <v>0.95</v>
      </c>
      <c r="Y469" s="13">
        <v>3.85</v>
      </c>
      <c r="Z469" s="13">
        <v>0.90500000000000003</v>
      </c>
      <c r="AA469" s="13">
        <v>224</v>
      </c>
      <c r="AB469" s="13">
        <v>2.81</v>
      </c>
      <c r="AC469" s="13" t="s">
        <v>110</v>
      </c>
      <c r="AD469" s="13">
        <v>175</v>
      </c>
    </row>
    <row r="470" spans="1:30">
      <c r="A470" s="10">
        <v>41536</v>
      </c>
      <c r="B470" s="13">
        <v>4768.71</v>
      </c>
      <c r="C470" s="13">
        <v>0.91200000000000003</v>
      </c>
      <c r="D470" s="13">
        <v>2.9910000000000001</v>
      </c>
      <c r="E470" s="13">
        <v>74.8</v>
      </c>
      <c r="F470" s="13">
        <v>19.600000000000001</v>
      </c>
      <c r="G470" s="13" t="s">
        <v>110</v>
      </c>
      <c r="H470" s="13">
        <v>1.788</v>
      </c>
      <c r="I470" s="13">
        <v>0.51</v>
      </c>
      <c r="J470" s="13">
        <v>7.6580000000000004</v>
      </c>
      <c r="K470" s="13" t="s">
        <v>110</v>
      </c>
      <c r="L470" s="13">
        <v>2.0499999999999998</v>
      </c>
      <c r="M470" s="13">
        <v>1.43</v>
      </c>
      <c r="N470" s="13">
        <v>19.75</v>
      </c>
      <c r="O470" s="13">
        <v>8.15</v>
      </c>
      <c r="P470" s="13">
        <v>3.56</v>
      </c>
      <c r="Q470" s="13" t="s">
        <v>110</v>
      </c>
      <c r="R470" s="13">
        <v>0.95</v>
      </c>
      <c r="S470" s="13">
        <v>46</v>
      </c>
      <c r="T470" s="13">
        <v>1.78</v>
      </c>
      <c r="U470" s="13">
        <v>2.4630000000000001</v>
      </c>
      <c r="V470" s="13" t="s">
        <v>110</v>
      </c>
      <c r="W470" s="13">
        <v>35.6</v>
      </c>
      <c r="X470" s="13">
        <v>0.93100000000000005</v>
      </c>
      <c r="Y470" s="13">
        <v>3.9</v>
      </c>
      <c r="Z470" s="13">
        <v>0.93899999999999995</v>
      </c>
      <c r="AA470" s="13">
        <v>229</v>
      </c>
      <c r="AB470" s="13">
        <v>2.82</v>
      </c>
      <c r="AC470" s="13" t="s">
        <v>110</v>
      </c>
      <c r="AD470" s="13">
        <v>177.25</v>
      </c>
    </row>
    <row r="471" spans="1:30">
      <c r="A471" s="10">
        <v>41537</v>
      </c>
      <c r="B471" s="13">
        <v>4754.93</v>
      </c>
      <c r="C471" s="13">
        <v>0.91200000000000003</v>
      </c>
      <c r="D471" s="13">
        <v>3.1160000000000001</v>
      </c>
      <c r="E471" s="13">
        <v>72.8</v>
      </c>
      <c r="F471" s="13">
        <v>19.2</v>
      </c>
      <c r="G471" s="13" t="s">
        <v>110</v>
      </c>
      <c r="H471" s="13">
        <v>1.8879999999999999</v>
      </c>
      <c r="I471" s="13">
        <v>0.5</v>
      </c>
      <c r="J471" s="13">
        <v>7.7530000000000001</v>
      </c>
      <c r="K471" s="13" t="s">
        <v>110</v>
      </c>
      <c r="L471" s="13">
        <v>2.0499999999999998</v>
      </c>
      <c r="M471" s="13">
        <v>1.45</v>
      </c>
      <c r="N471" s="13">
        <v>19.2</v>
      </c>
      <c r="O471" s="13">
        <v>8.16</v>
      </c>
      <c r="P471" s="13">
        <v>3.57</v>
      </c>
      <c r="Q471" s="13" t="s">
        <v>110</v>
      </c>
      <c r="R471" s="13">
        <v>0.98</v>
      </c>
      <c r="S471" s="13">
        <v>45.167000000000002</v>
      </c>
      <c r="T471" s="13">
        <v>1.78</v>
      </c>
      <c r="U471" s="13">
        <v>2.4630000000000001</v>
      </c>
      <c r="V471" s="13" t="s">
        <v>110</v>
      </c>
      <c r="W471" s="13">
        <v>35.5</v>
      </c>
      <c r="X471" s="13">
        <v>0.95</v>
      </c>
      <c r="Y471" s="13">
        <v>3.95</v>
      </c>
      <c r="Z471" s="13">
        <v>0.99</v>
      </c>
      <c r="AA471" s="13">
        <v>223.5</v>
      </c>
      <c r="AB471" s="13">
        <v>2.84</v>
      </c>
      <c r="AC471" s="13" t="s">
        <v>110</v>
      </c>
      <c r="AD471" s="13">
        <v>181.6</v>
      </c>
    </row>
    <row r="472" spans="1:30">
      <c r="A472" s="10">
        <v>41540</v>
      </c>
      <c r="B472" s="13">
        <v>4892.6499999999996</v>
      </c>
      <c r="C472" s="13">
        <v>0.91200000000000003</v>
      </c>
      <c r="D472" s="13">
        <v>3.1789999999999998</v>
      </c>
      <c r="E472" s="13">
        <v>73.5</v>
      </c>
      <c r="F472" s="13">
        <v>20.55</v>
      </c>
      <c r="G472" s="13" t="s">
        <v>110</v>
      </c>
      <c r="H472" s="13">
        <v>1.919</v>
      </c>
      <c r="I472" s="13">
        <v>0.505</v>
      </c>
      <c r="J472" s="13">
        <v>7.8959999999999999</v>
      </c>
      <c r="K472" s="13" t="s">
        <v>110</v>
      </c>
      <c r="L472" s="13">
        <v>2.0499999999999998</v>
      </c>
      <c r="M472" s="13">
        <v>1.6600000000000001</v>
      </c>
      <c r="N472" s="13">
        <v>19.75</v>
      </c>
      <c r="O472" s="13">
        <v>8.6</v>
      </c>
      <c r="P472" s="13">
        <v>3.61</v>
      </c>
      <c r="Q472" s="13" t="s">
        <v>110</v>
      </c>
      <c r="R472" s="13">
        <v>1.04</v>
      </c>
      <c r="S472" s="13">
        <v>45.5</v>
      </c>
      <c r="T472" s="13">
        <v>1.87</v>
      </c>
      <c r="U472" s="13">
        <v>2.8570000000000002</v>
      </c>
      <c r="V472" s="13" t="s">
        <v>110</v>
      </c>
      <c r="W472" s="13">
        <v>35</v>
      </c>
      <c r="X472" s="13">
        <v>1.03</v>
      </c>
      <c r="Y472" s="13">
        <v>4.2</v>
      </c>
      <c r="Z472" s="13">
        <v>1.1200000000000001</v>
      </c>
      <c r="AA472" s="13">
        <v>218.4</v>
      </c>
      <c r="AB472" s="13">
        <v>2.84</v>
      </c>
      <c r="AC472" s="13" t="s">
        <v>110</v>
      </c>
      <c r="AD472" s="13">
        <v>192</v>
      </c>
    </row>
    <row r="473" spans="1:30">
      <c r="A473" s="10">
        <v>41541</v>
      </c>
      <c r="B473" s="13">
        <v>4815.58</v>
      </c>
      <c r="C473" s="13">
        <v>0.93400000000000005</v>
      </c>
      <c r="D473" s="13">
        <v>3.125</v>
      </c>
      <c r="E473" s="13">
        <v>72</v>
      </c>
      <c r="F473" s="13">
        <v>19.95</v>
      </c>
      <c r="G473" s="13" t="s">
        <v>110</v>
      </c>
      <c r="H473" s="13">
        <v>1.9750000000000001</v>
      </c>
      <c r="I473" s="13">
        <v>0.50900000000000001</v>
      </c>
      <c r="J473" s="13">
        <v>7.7059999999999995</v>
      </c>
      <c r="K473" s="13" t="s">
        <v>110</v>
      </c>
      <c r="L473" s="13">
        <v>2.0499999999999998</v>
      </c>
      <c r="M473" s="13">
        <v>1.63</v>
      </c>
      <c r="N473" s="13">
        <v>19.2</v>
      </c>
      <c r="O473" s="13">
        <v>8.5399999999999991</v>
      </c>
      <c r="P473" s="13">
        <v>3.82</v>
      </c>
      <c r="Q473" s="13" t="s">
        <v>110</v>
      </c>
      <c r="R473" s="13">
        <v>1.04</v>
      </c>
      <c r="S473" s="13">
        <v>46.167000000000002</v>
      </c>
      <c r="T473" s="13">
        <v>1.85</v>
      </c>
      <c r="U473" s="13">
        <v>2.8570000000000002</v>
      </c>
      <c r="V473" s="13" t="s">
        <v>110</v>
      </c>
      <c r="W473" s="13">
        <v>34.799999999999997</v>
      </c>
      <c r="X473" s="13">
        <v>1.02</v>
      </c>
      <c r="Y473" s="13">
        <v>4.18</v>
      </c>
      <c r="Z473" s="13">
        <v>1.1200000000000001</v>
      </c>
      <c r="AA473" s="13">
        <v>218</v>
      </c>
      <c r="AB473" s="13">
        <v>2.7800000000000002</v>
      </c>
      <c r="AC473" s="13" t="s">
        <v>110</v>
      </c>
      <c r="AD473" s="13">
        <v>184</v>
      </c>
    </row>
    <row r="474" spans="1:30">
      <c r="A474" s="10">
        <v>41542</v>
      </c>
      <c r="B474" s="13">
        <v>4798.45</v>
      </c>
      <c r="C474" s="13">
        <v>0.93799999999999994</v>
      </c>
      <c r="D474" s="13">
        <v>3.0630000000000002</v>
      </c>
      <c r="E474" s="13">
        <v>70</v>
      </c>
      <c r="F474" s="13">
        <v>19.600000000000001</v>
      </c>
      <c r="G474" s="13" t="s">
        <v>110</v>
      </c>
      <c r="H474" s="13">
        <v>1.988</v>
      </c>
      <c r="I474" s="13">
        <v>0.50900000000000001</v>
      </c>
      <c r="J474" s="13">
        <v>7.7059999999999995</v>
      </c>
      <c r="K474" s="13" t="s">
        <v>110</v>
      </c>
      <c r="L474" s="13">
        <v>2.0499999999999998</v>
      </c>
      <c r="M474" s="13">
        <v>1.5899999999999999</v>
      </c>
      <c r="N474" s="13">
        <v>18.8</v>
      </c>
      <c r="O474" s="13">
        <v>8.5500000000000007</v>
      </c>
      <c r="P474" s="13">
        <v>3.7</v>
      </c>
      <c r="Q474" s="13" t="s">
        <v>110</v>
      </c>
      <c r="R474" s="13">
        <v>1.03</v>
      </c>
      <c r="S474" s="13">
        <v>45.75</v>
      </c>
      <c r="T474" s="13">
        <v>1.83</v>
      </c>
      <c r="U474" s="13">
        <v>2.8570000000000002</v>
      </c>
      <c r="V474" s="13" t="s">
        <v>110</v>
      </c>
      <c r="W474" s="13">
        <v>33.9</v>
      </c>
      <c r="X474" s="13">
        <v>0.99</v>
      </c>
      <c r="Y474" s="13">
        <v>4.2</v>
      </c>
      <c r="Z474" s="13">
        <v>1.07</v>
      </c>
      <c r="AA474" s="13">
        <v>220</v>
      </c>
      <c r="AB474" s="13">
        <v>2.7800000000000002</v>
      </c>
      <c r="AC474" s="13" t="s">
        <v>110</v>
      </c>
      <c r="AD474" s="13">
        <v>186.5</v>
      </c>
    </row>
    <row r="475" spans="1:30">
      <c r="A475" s="10">
        <v>41543</v>
      </c>
      <c r="B475" s="13">
        <v>4838.54</v>
      </c>
      <c r="C475" s="13">
        <v>0.89900000000000002</v>
      </c>
      <c r="D475" s="13">
        <v>3.0449999999999999</v>
      </c>
      <c r="E475" s="13">
        <v>69.900000000000006</v>
      </c>
      <c r="F475" s="13">
        <v>20.55</v>
      </c>
      <c r="G475" s="13" t="s">
        <v>110</v>
      </c>
      <c r="H475" s="13">
        <v>1.9689999999999999</v>
      </c>
      <c r="I475" s="13">
        <v>0.56200000000000006</v>
      </c>
      <c r="J475" s="13">
        <v>7.7059999999999995</v>
      </c>
      <c r="K475" s="13" t="s">
        <v>110</v>
      </c>
      <c r="L475" s="13">
        <v>2.0499999999999998</v>
      </c>
      <c r="M475" s="13">
        <v>1.54</v>
      </c>
      <c r="N475" s="13">
        <v>20.100000000000001</v>
      </c>
      <c r="O475" s="13">
        <v>8.7100000000000009</v>
      </c>
      <c r="P475" s="13">
        <v>3.94</v>
      </c>
      <c r="Q475" s="13" t="s">
        <v>110</v>
      </c>
      <c r="R475" s="13">
        <v>1.1200000000000001</v>
      </c>
      <c r="S475" s="13">
        <v>45.633000000000003</v>
      </c>
      <c r="T475" s="13">
        <v>1.77</v>
      </c>
      <c r="U475" s="13">
        <v>2.8570000000000002</v>
      </c>
      <c r="V475" s="13" t="s">
        <v>110</v>
      </c>
      <c r="W475" s="13">
        <v>32.799999999999997</v>
      </c>
      <c r="X475" s="13">
        <v>1</v>
      </c>
      <c r="Y475" s="13">
        <v>4.05</v>
      </c>
      <c r="Z475" s="13">
        <v>1.02</v>
      </c>
      <c r="AA475" s="13">
        <v>216.5</v>
      </c>
      <c r="AB475" s="13">
        <v>2.85</v>
      </c>
      <c r="AC475" s="13" t="s">
        <v>110</v>
      </c>
      <c r="AD475" s="13">
        <v>189.5</v>
      </c>
    </row>
    <row r="476" spans="1:30">
      <c r="A476" s="10">
        <v>41544</v>
      </c>
      <c r="B476" s="13">
        <v>4730.1400000000003</v>
      </c>
      <c r="C476" s="13">
        <v>0.91800000000000004</v>
      </c>
      <c r="D476" s="13">
        <v>3.0449999999999999</v>
      </c>
      <c r="E476" s="13">
        <v>68.5</v>
      </c>
      <c r="F476" s="13">
        <v>20.5</v>
      </c>
      <c r="G476" s="13" t="s">
        <v>110</v>
      </c>
      <c r="H476" s="13">
        <v>1.9689999999999999</v>
      </c>
      <c r="I476" s="13">
        <v>0.56299999999999994</v>
      </c>
      <c r="J476" s="13">
        <v>7.7059999999999995</v>
      </c>
      <c r="K476" s="13" t="s">
        <v>110</v>
      </c>
      <c r="L476" s="13">
        <v>2.0499999999999998</v>
      </c>
      <c r="M476" s="13">
        <v>1.54</v>
      </c>
      <c r="N476" s="13">
        <v>19.5</v>
      </c>
      <c r="O476" s="13">
        <v>8.5399999999999991</v>
      </c>
      <c r="P476" s="13">
        <v>4</v>
      </c>
      <c r="Q476" s="13" t="s">
        <v>110</v>
      </c>
      <c r="R476" s="13">
        <v>1.1299999999999999</v>
      </c>
      <c r="S476" s="13">
        <v>44.5</v>
      </c>
      <c r="T476" s="13">
        <v>1.75</v>
      </c>
      <c r="U476" s="13">
        <v>2.8570000000000002</v>
      </c>
      <c r="V476" s="13" t="s">
        <v>110</v>
      </c>
      <c r="W476" s="13">
        <v>32.85</v>
      </c>
      <c r="X476" s="13">
        <v>0.99399999999999999</v>
      </c>
      <c r="Y476" s="13">
        <v>3.9</v>
      </c>
      <c r="Z476" s="13">
        <v>1</v>
      </c>
      <c r="AA476" s="13">
        <v>207</v>
      </c>
      <c r="AB476" s="13">
        <v>2.7199999999999998</v>
      </c>
      <c r="AC476" s="13" t="s">
        <v>110</v>
      </c>
      <c r="AD476" s="13">
        <v>182.5</v>
      </c>
    </row>
    <row r="477" spans="1:30">
      <c r="A477" s="10">
        <v>41547</v>
      </c>
      <c r="B477" s="13">
        <v>4783.7700000000004</v>
      </c>
      <c r="C477" s="13">
        <v>0.91800000000000004</v>
      </c>
      <c r="D477" s="13">
        <v>2.9729999999999999</v>
      </c>
      <c r="E477" s="13">
        <v>69.400000000000006</v>
      </c>
      <c r="F477" s="13">
        <v>20.95</v>
      </c>
      <c r="G477" s="13" t="s">
        <v>110</v>
      </c>
      <c r="H477" s="13">
        <v>1.956</v>
      </c>
      <c r="I477" s="13">
        <v>0.56299999999999994</v>
      </c>
      <c r="J477" s="13">
        <v>7.516</v>
      </c>
      <c r="K477" s="13" t="s">
        <v>110</v>
      </c>
      <c r="L477" s="13">
        <v>2.0499999999999998</v>
      </c>
      <c r="M477" s="13">
        <v>1.8199999999999998</v>
      </c>
      <c r="N477" s="13">
        <v>19.7</v>
      </c>
      <c r="O477" s="13">
        <v>8.5</v>
      </c>
      <c r="P477" s="13">
        <v>3.9</v>
      </c>
      <c r="Q477" s="13" t="s">
        <v>110</v>
      </c>
      <c r="R477" s="13">
        <v>1.1000000000000001</v>
      </c>
      <c r="S477" s="13">
        <v>43.067</v>
      </c>
      <c r="T477" s="13">
        <v>1.88</v>
      </c>
      <c r="U477" s="13">
        <v>2.8570000000000002</v>
      </c>
      <c r="V477" s="13" t="s">
        <v>110</v>
      </c>
      <c r="W477" s="13">
        <v>33</v>
      </c>
      <c r="X477" s="13">
        <v>1.03</v>
      </c>
      <c r="Y477" s="13">
        <v>3.8</v>
      </c>
      <c r="Z477" s="13">
        <v>1.08</v>
      </c>
      <c r="AA477" s="13">
        <v>211</v>
      </c>
      <c r="AB477" s="13">
        <v>2.68</v>
      </c>
      <c r="AC477" s="13" t="s">
        <v>110</v>
      </c>
      <c r="AD477" s="13">
        <v>180.25</v>
      </c>
    </row>
    <row r="478" spans="1:30">
      <c r="A478" s="10">
        <v>41548</v>
      </c>
      <c r="B478" s="13">
        <v>4906.5200000000004</v>
      </c>
      <c r="C478" s="13">
        <v>0.89900000000000002</v>
      </c>
      <c r="D478" s="13">
        <v>3.08</v>
      </c>
      <c r="E478" s="13">
        <v>70.599999999999994</v>
      </c>
      <c r="F478" s="13">
        <v>21.65</v>
      </c>
      <c r="G478" s="13" t="s">
        <v>110</v>
      </c>
      <c r="H478" s="13">
        <v>2.0310000000000001</v>
      </c>
      <c r="I478" s="13">
        <v>0.57199999999999995</v>
      </c>
      <c r="J478" s="13">
        <v>7.5629999999999997</v>
      </c>
      <c r="K478" s="13" t="s">
        <v>110</v>
      </c>
      <c r="L478" s="13">
        <v>2.0499999999999998</v>
      </c>
      <c r="M478" s="13">
        <v>1.94</v>
      </c>
      <c r="N478" s="13">
        <v>20.5</v>
      </c>
      <c r="O478" s="13">
        <v>8.65</v>
      </c>
      <c r="P478" s="13">
        <v>4.03</v>
      </c>
      <c r="Q478" s="13" t="s">
        <v>110</v>
      </c>
      <c r="R478" s="13">
        <v>1.18</v>
      </c>
      <c r="S478" s="13">
        <v>43.8</v>
      </c>
      <c r="T478" s="13">
        <v>2.0099999999999998</v>
      </c>
      <c r="U478" s="13">
        <v>2.8570000000000002</v>
      </c>
      <c r="V478" s="13" t="s">
        <v>110</v>
      </c>
      <c r="W478" s="13">
        <v>33.1</v>
      </c>
      <c r="X478" s="13">
        <v>1.06</v>
      </c>
      <c r="Y478" s="13">
        <v>4</v>
      </c>
      <c r="Z478" s="13">
        <v>1.18</v>
      </c>
      <c r="AA478" s="13">
        <v>213.75</v>
      </c>
      <c r="AB478" s="13">
        <v>2.85</v>
      </c>
      <c r="AC478" s="13" t="s">
        <v>110</v>
      </c>
      <c r="AD478" s="13">
        <v>182.5</v>
      </c>
    </row>
    <row r="479" spans="1:30">
      <c r="A479" s="10">
        <v>41549</v>
      </c>
      <c r="B479" s="13">
        <v>4869.8</v>
      </c>
      <c r="C479" s="13">
        <v>0.91500000000000004</v>
      </c>
      <c r="D479" s="13">
        <v>3.125</v>
      </c>
      <c r="E479" s="13">
        <v>72</v>
      </c>
      <c r="F479" s="13">
        <v>21.6</v>
      </c>
      <c r="G479" s="13" t="s">
        <v>110</v>
      </c>
      <c r="H479" s="13">
        <v>2.0129999999999999</v>
      </c>
      <c r="I479" s="13">
        <v>0.57799999999999996</v>
      </c>
      <c r="J479" s="13">
        <v>7.6109999999999998</v>
      </c>
      <c r="K479" s="13" t="s">
        <v>110</v>
      </c>
      <c r="L479" s="13">
        <v>2.0499999999999998</v>
      </c>
      <c r="M479" s="13">
        <v>1.9300000000000002</v>
      </c>
      <c r="N479" s="13">
        <v>20.05</v>
      </c>
      <c r="O479" s="13">
        <v>8.4499999999999993</v>
      </c>
      <c r="P479" s="13">
        <v>4.05</v>
      </c>
      <c r="Q479" s="13" t="s">
        <v>110</v>
      </c>
      <c r="R479" s="13">
        <v>1.17</v>
      </c>
      <c r="S479" s="13">
        <v>44.817</v>
      </c>
      <c r="T479" s="13">
        <v>1.9300000000000002</v>
      </c>
      <c r="U479" s="13">
        <v>2.8570000000000002</v>
      </c>
      <c r="V479" s="13" t="s">
        <v>110</v>
      </c>
      <c r="W479" s="13">
        <v>32.799999999999997</v>
      </c>
      <c r="X479" s="13">
        <v>1.07</v>
      </c>
      <c r="Y479" s="13">
        <v>4</v>
      </c>
      <c r="Z479" s="13">
        <v>1.1499999999999999</v>
      </c>
      <c r="AA479" s="13">
        <v>214.5</v>
      </c>
      <c r="AB479" s="13">
        <v>2.81</v>
      </c>
      <c r="AC479" s="13" t="s">
        <v>110</v>
      </c>
      <c r="AD479" s="13">
        <v>181</v>
      </c>
    </row>
    <row r="480" spans="1:30">
      <c r="A480" s="10">
        <v>41550</v>
      </c>
      <c r="B480" s="13">
        <v>4866.55</v>
      </c>
      <c r="C480" s="13">
        <v>0.93799999999999994</v>
      </c>
      <c r="D480" s="13">
        <v>3.17</v>
      </c>
      <c r="E480" s="13">
        <v>71.7</v>
      </c>
      <c r="F480" s="13">
        <v>21.95</v>
      </c>
      <c r="G480" s="13" t="s">
        <v>110</v>
      </c>
      <c r="H480" s="13">
        <v>2.0129999999999999</v>
      </c>
      <c r="I480" s="13">
        <v>0.56899999999999995</v>
      </c>
      <c r="J480" s="13">
        <v>7.5919999999999996</v>
      </c>
      <c r="K480" s="13" t="s">
        <v>110</v>
      </c>
      <c r="L480" s="13">
        <v>2.0499999999999998</v>
      </c>
      <c r="M480" s="13">
        <v>1.8599999999999999</v>
      </c>
      <c r="N480" s="13">
        <v>19.55</v>
      </c>
      <c r="O480" s="13">
        <v>8.4700000000000006</v>
      </c>
      <c r="P480" s="13">
        <v>4.07</v>
      </c>
      <c r="Q480" s="13" t="s">
        <v>110</v>
      </c>
      <c r="R480" s="13">
        <v>1.1499999999999999</v>
      </c>
      <c r="S480" s="13">
        <v>44.482999999999997</v>
      </c>
      <c r="T480" s="13">
        <v>1.9300000000000002</v>
      </c>
      <c r="U480" s="13">
        <v>2.8570000000000002</v>
      </c>
      <c r="V480" s="13" t="s">
        <v>110</v>
      </c>
      <c r="W480" s="13">
        <v>32.299999999999997</v>
      </c>
      <c r="X480" s="13">
        <v>1.05</v>
      </c>
      <c r="Y480" s="13">
        <v>3.95</v>
      </c>
      <c r="Z480" s="13">
        <v>1.1400000000000001</v>
      </c>
      <c r="AA480" s="13">
        <v>213.95</v>
      </c>
      <c r="AB480" s="13">
        <v>2.83</v>
      </c>
      <c r="AC480" s="13" t="s">
        <v>110</v>
      </c>
      <c r="AD480" s="13">
        <v>183.85</v>
      </c>
    </row>
    <row r="481" spans="1:30">
      <c r="A481" s="10">
        <v>41551</v>
      </c>
      <c r="B481" s="13">
        <v>4855.47</v>
      </c>
      <c r="C481" s="13">
        <v>0.92500000000000004</v>
      </c>
      <c r="D481" s="13">
        <v>3.25</v>
      </c>
      <c r="E481" s="13">
        <v>71.900000000000006</v>
      </c>
      <c r="F481" s="13">
        <v>21.25</v>
      </c>
      <c r="G481" s="13" t="s">
        <v>110</v>
      </c>
      <c r="H481" s="13">
        <v>1.9630000000000001</v>
      </c>
      <c r="I481" s="13">
        <v>0.56499999999999995</v>
      </c>
      <c r="J481" s="13">
        <v>7.7530000000000001</v>
      </c>
      <c r="K481" s="13" t="s">
        <v>110</v>
      </c>
      <c r="L481" s="13">
        <v>2.21</v>
      </c>
      <c r="M481" s="13">
        <v>1.8599999999999999</v>
      </c>
      <c r="N481" s="13">
        <v>19.399999999999999</v>
      </c>
      <c r="O481" s="13">
        <v>8.2899999999999991</v>
      </c>
      <c r="P481" s="13">
        <v>4.0999999999999996</v>
      </c>
      <c r="Q481" s="13" t="s">
        <v>110</v>
      </c>
      <c r="R481" s="13">
        <v>1.2</v>
      </c>
      <c r="S481" s="13">
        <v>44.9</v>
      </c>
      <c r="T481" s="13">
        <v>1.8399999999999999</v>
      </c>
      <c r="U481" s="13">
        <v>2.8570000000000002</v>
      </c>
      <c r="V481" s="13" t="s">
        <v>110</v>
      </c>
      <c r="W481" s="13">
        <v>31.7</v>
      </c>
      <c r="X481" s="13">
        <v>1.04</v>
      </c>
      <c r="Y481" s="13">
        <v>3.9</v>
      </c>
      <c r="Z481" s="13">
        <v>1.1100000000000001</v>
      </c>
      <c r="AA481" s="13">
        <v>209</v>
      </c>
      <c r="AB481" s="13">
        <v>2.84</v>
      </c>
      <c r="AC481" s="13" t="s">
        <v>110</v>
      </c>
      <c r="AD481" s="13">
        <v>197</v>
      </c>
    </row>
    <row r="482" spans="1:30">
      <c r="A482" s="10">
        <v>41554</v>
      </c>
      <c r="B482" s="13">
        <v>4923.96</v>
      </c>
      <c r="C482" s="13">
        <v>0.91200000000000003</v>
      </c>
      <c r="D482" s="13">
        <v>3.1960000000000002</v>
      </c>
      <c r="E482" s="13">
        <v>72</v>
      </c>
      <c r="F482" s="13">
        <v>21.8</v>
      </c>
      <c r="G482" s="13" t="s">
        <v>110</v>
      </c>
      <c r="H482" s="13">
        <v>1.9630000000000001</v>
      </c>
      <c r="I482" s="13">
        <v>0.56499999999999995</v>
      </c>
      <c r="J482" s="13">
        <v>7.5629999999999997</v>
      </c>
      <c r="K482" s="13" t="s">
        <v>110</v>
      </c>
      <c r="L482" s="13">
        <v>2.21</v>
      </c>
      <c r="M482" s="13">
        <v>1.94</v>
      </c>
      <c r="N482" s="13">
        <v>20.55</v>
      </c>
      <c r="O482" s="13">
        <v>8.51</v>
      </c>
      <c r="P482" s="13">
        <v>4.0999999999999996</v>
      </c>
      <c r="Q482" s="13" t="s">
        <v>110</v>
      </c>
      <c r="R482" s="13">
        <v>1.25</v>
      </c>
      <c r="S482" s="13">
        <v>44.667000000000002</v>
      </c>
      <c r="T482" s="13">
        <v>1.97</v>
      </c>
      <c r="U482" s="13">
        <v>2.8570000000000002</v>
      </c>
      <c r="V482" s="13" t="s">
        <v>110</v>
      </c>
      <c r="W482" s="13">
        <v>32.299999999999997</v>
      </c>
      <c r="X482" s="13">
        <v>1.1299999999999999</v>
      </c>
      <c r="Y482" s="13">
        <v>3.98</v>
      </c>
      <c r="Z482" s="13">
        <v>1.1499999999999999</v>
      </c>
      <c r="AA482" s="13">
        <v>210</v>
      </c>
      <c r="AB482" s="13">
        <v>2.84</v>
      </c>
      <c r="AC482" s="13" t="s">
        <v>110</v>
      </c>
      <c r="AD482" s="13">
        <v>196.1</v>
      </c>
    </row>
    <row r="483" spans="1:30">
      <c r="A483" s="10">
        <v>41555</v>
      </c>
      <c r="B483" s="13">
        <v>4925.6899999999996</v>
      </c>
      <c r="C483" s="13">
        <v>0.91200000000000003</v>
      </c>
      <c r="D483" s="13">
        <v>3.1520000000000001</v>
      </c>
      <c r="E483" s="13">
        <v>71.400000000000006</v>
      </c>
      <c r="F483" s="13">
        <v>21.5</v>
      </c>
      <c r="G483" s="13" t="s">
        <v>110</v>
      </c>
      <c r="H483" s="13">
        <v>1.9809999999999999</v>
      </c>
      <c r="I483" s="13">
        <v>0.56299999999999994</v>
      </c>
      <c r="J483" s="13">
        <v>7.6109999999999998</v>
      </c>
      <c r="K483" s="13" t="s">
        <v>110</v>
      </c>
      <c r="L483" s="13">
        <v>2.21</v>
      </c>
      <c r="M483" s="13">
        <v>2.04</v>
      </c>
      <c r="N483" s="13">
        <v>20.7</v>
      </c>
      <c r="O483" s="13">
        <v>8.6</v>
      </c>
      <c r="P483" s="13">
        <v>4.0999999999999996</v>
      </c>
      <c r="Q483" s="13" t="s">
        <v>110</v>
      </c>
      <c r="R483" s="13">
        <v>1.33</v>
      </c>
      <c r="S483" s="13">
        <v>45</v>
      </c>
      <c r="T483" s="13">
        <v>2.0699999999999998</v>
      </c>
      <c r="U483" s="13">
        <v>2.8570000000000002</v>
      </c>
      <c r="V483" s="13" t="s">
        <v>110</v>
      </c>
      <c r="W483" s="13">
        <v>32.700000000000003</v>
      </c>
      <c r="X483" s="13">
        <v>1.23</v>
      </c>
      <c r="Y483" s="13">
        <v>4</v>
      </c>
      <c r="Z483" s="13">
        <v>1.18</v>
      </c>
      <c r="AA483" s="13">
        <v>208</v>
      </c>
      <c r="AB483" s="13">
        <v>2.83</v>
      </c>
      <c r="AC483" s="13" t="s">
        <v>110</v>
      </c>
      <c r="AD483" s="13">
        <v>193</v>
      </c>
    </row>
    <row r="484" spans="1:30">
      <c r="A484" s="10">
        <v>41556</v>
      </c>
      <c r="B484" s="13">
        <v>4946.42</v>
      </c>
      <c r="C484" s="13">
        <v>0.92800000000000005</v>
      </c>
      <c r="D484" s="13">
        <v>3.17</v>
      </c>
      <c r="E484" s="13">
        <v>70.400000000000006</v>
      </c>
      <c r="F484" s="13">
        <v>21.5</v>
      </c>
      <c r="G484" s="13" t="s">
        <v>110</v>
      </c>
      <c r="H484" s="13">
        <v>2</v>
      </c>
      <c r="I484" s="13">
        <v>0.57599999999999996</v>
      </c>
      <c r="J484" s="13">
        <v>7.8010000000000002</v>
      </c>
      <c r="K484" s="13" t="s">
        <v>110</v>
      </c>
      <c r="L484" s="13">
        <v>2.2999999999999998</v>
      </c>
      <c r="M484" s="13">
        <v>2.1800000000000002</v>
      </c>
      <c r="N484" s="13">
        <v>21.8</v>
      </c>
      <c r="O484" s="13">
        <v>8.86</v>
      </c>
      <c r="P484" s="13">
        <v>4.13</v>
      </c>
      <c r="Q484" s="13" t="s">
        <v>110</v>
      </c>
      <c r="R484" s="13">
        <v>1.4</v>
      </c>
      <c r="S484" s="13">
        <v>45.133000000000003</v>
      </c>
      <c r="T484" s="13">
        <v>2.12</v>
      </c>
      <c r="U484" s="13">
        <v>2.8570000000000002</v>
      </c>
      <c r="V484" s="13" t="s">
        <v>110</v>
      </c>
      <c r="W484" s="13">
        <v>32</v>
      </c>
      <c r="X484" s="13">
        <v>1.3</v>
      </c>
      <c r="Y484" s="13">
        <v>4.04</v>
      </c>
      <c r="Z484" s="13">
        <v>1.22</v>
      </c>
      <c r="AA484" s="13">
        <v>205</v>
      </c>
      <c r="AB484" s="13">
        <v>2.82</v>
      </c>
      <c r="AC484" s="13" t="s">
        <v>110</v>
      </c>
      <c r="AD484" s="13">
        <v>191.5</v>
      </c>
    </row>
    <row r="485" spans="1:30">
      <c r="A485" s="10">
        <v>41557</v>
      </c>
      <c r="B485" s="13">
        <v>5165.46</v>
      </c>
      <c r="C485" s="13">
        <v>0.96</v>
      </c>
      <c r="D485" s="13">
        <v>3.214</v>
      </c>
      <c r="E485" s="13">
        <v>72.25</v>
      </c>
      <c r="F485" s="13">
        <v>23.5</v>
      </c>
      <c r="G485" s="13" t="s">
        <v>110</v>
      </c>
      <c r="H485" s="13">
        <v>2.0880000000000001</v>
      </c>
      <c r="I485" s="13">
        <v>0.58199999999999996</v>
      </c>
      <c r="J485" s="13">
        <v>8.1820000000000004</v>
      </c>
      <c r="K485" s="13" t="s">
        <v>110</v>
      </c>
      <c r="L485" s="13">
        <v>2.2999999999999998</v>
      </c>
      <c r="M485" s="13">
        <v>2.4500000000000002</v>
      </c>
      <c r="N485" s="13">
        <v>22.7</v>
      </c>
      <c r="O485" s="13">
        <v>9.44</v>
      </c>
      <c r="P485" s="13">
        <v>4.5199999999999996</v>
      </c>
      <c r="Q485" s="13" t="s">
        <v>110</v>
      </c>
      <c r="R485" s="13">
        <v>1.42</v>
      </c>
      <c r="S485" s="13">
        <v>45.5</v>
      </c>
      <c r="T485" s="13">
        <v>2.25</v>
      </c>
      <c r="U485" s="13">
        <v>2.8570000000000002</v>
      </c>
      <c r="V485" s="13" t="s">
        <v>110</v>
      </c>
      <c r="W485" s="13">
        <v>34.5</v>
      </c>
      <c r="X485" s="13">
        <v>1.3599999999999999</v>
      </c>
      <c r="Y485" s="13">
        <v>4.25</v>
      </c>
      <c r="Z485" s="13">
        <v>1.26</v>
      </c>
      <c r="AA485" s="13">
        <v>211</v>
      </c>
      <c r="AB485" s="13">
        <v>2.91</v>
      </c>
      <c r="AC485" s="13" t="s">
        <v>110</v>
      </c>
      <c r="AD485" s="13">
        <v>196</v>
      </c>
    </row>
    <row r="486" spans="1:30">
      <c r="A486" s="10">
        <v>41558</v>
      </c>
      <c r="B486" s="13">
        <v>5241.88</v>
      </c>
      <c r="C486" s="13">
        <v>0.97899999999999998</v>
      </c>
      <c r="D486" s="13">
        <v>3.2320000000000002</v>
      </c>
      <c r="E486" s="13">
        <v>72</v>
      </c>
      <c r="F486" s="13">
        <v>23.8</v>
      </c>
      <c r="G486" s="13" t="s">
        <v>110</v>
      </c>
      <c r="H486" s="13">
        <v>2.375</v>
      </c>
      <c r="I486" s="13">
        <v>0.58099999999999996</v>
      </c>
      <c r="J486" s="13">
        <v>8.4190000000000005</v>
      </c>
      <c r="K486" s="13" t="s">
        <v>110</v>
      </c>
      <c r="L486" s="13">
        <v>2.2999999999999998</v>
      </c>
      <c r="M486" s="13">
        <v>2.69</v>
      </c>
      <c r="N486" s="13">
        <v>23.85</v>
      </c>
      <c r="O486" s="13">
        <v>9.57</v>
      </c>
      <c r="P486" s="13">
        <v>4.7</v>
      </c>
      <c r="Q486" s="13" t="s">
        <v>110</v>
      </c>
      <c r="R486" s="13">
        <v>1.38</v>
      </c>
      <c r="S486" s="13">
        <v>46.633000000000003</v>
      </c>
      <c r="T486" s="13">
        <v>2.35</v>
      </c>
      <c r="U486" s="13">
        <v>2.8570000000000002</v>
      </c>
      <c r="V486" s="13" t="s">
        <v>110</v>
      </c>
      <c r="W486" s="13">
        <v>34.6</v>
      </c>
      <c r="X486" s="13">
        <v>1.32</v>
      </c>
      <c r="Y486" s="13">
        <v>4.55</v>
      </c>
      <c r="Z486" s="13">
        <v>1.34</v>
      </c>
      <c r="AA486" s="13">
        <v>208</v>
      </c>
      <c r="AB486" s="13">
        <v>2.98</v>
      </c>
      <c r="AC486" s="13" t="s">
        <v>110</v>
      </c>
      <c r="AD486" s="13">
        <v>201.6</v>
      </c>
    </row>
    <row r="487" spans="1:30">
      <c r="A487" s="10">
        <v>41561</v>
      </c>
      <c r="B487" s="13">
        <v>5241.88</v>
      </c>
      <c r="C487" s="13">
        <v>0.97899999999999998</v>
      </c>
      <c r="D487" s="13">
        <v>3.2320000000000002</v>
      </c>
      <c r="E487" s="13">
        <v>72</v>
      </c>
      <c r="F487" s="13">
        <v>23.8</v>
      </c>
      <c r="G487" s="13" t="s">
        <v>110</v>
      </c>
      <c r="H487" s="13">
        <v>2.375</v>
      </c>
      <c r="I487" s="13">
        <v>0.58099999999999996</v>
      </c>
      <c r="J487" s="13">
        <v>8.4190000000000005</v>
      </c>
      <c r="K487" s="13" t="s">
        <v>110</v>
      </c>
      <c r="L487" s="13">
        <v>2.2999999999999998</v>
      </c>
      <c r="M487" s="13">
        <v>2.69</v>
      </c>
      <c r="N487" s="13">
        <v>23.85</v>
      </c>
      <c r="O487" s="13">
        <v>9.57</v>
      </c>
      <c r="P487" s="13">
        <v>4.7</v>
      </c>
      <c r="Q487" s="13" t="s">
        <v>110</v>
      </c>
      <c r="R487" s="13">
        <v>1.38</v>
      </c>
      <c r="S487" s="13">
        <v>46.633000000000003</v>
      </c>
      <c r="T487" s="13">
        <v>2.35</v>
      </c>
      <c r="U487" s="13">
        <v>2.8570000000000002</v>
      </c>
      <c r="V487" s="13" t="s">
        <v>110</v>
      </c>
      <c r="W487" s="13">
        <v>34.6</v>
      </c>
      <c r="X487" s="13">
        <v>1.32</v>
      </c>
      <c r="Y487" s="13">
        <v>4.55</v>
      </c>
      <c r="Z487" s="13">
        <v>1.34</v>
      </c>
      <c r="AA487" s="13">
        <v>208</v>
      </c>
      <c r="AB487" s="13">
        <v>2.98</v>
      </c>
      <c r="AC487" s="13" t="s">
        <v>110</v>
      </c>
      <c r="AD487" s="13">
        <v>201.6</v>
      </c>
    </row>
    <row r="488" spans="1:30">
      <c r="A488" s="10">
        <v>41562</v>
      </c>
      <c r="B488" s="13">
        <v>5285.28</v>
      </c>
      <c r="C488" s="13">
        <v>0.97299999999999998</v>
      </c>
      <c r="D488" s="13">
        <v>3.2229999999999999</v>
      </c>
      <c r="E488" s="13">
        <v>71.45</v>
      </c>
      <c r="F488" s="13">
        <v>24.2</v>
      </c>
      <c r="G488" s="13" t="s">
        <v>110</v>
      </c>
      <c r="H488" s="13">
        <v>2.5939999999999999</v>
      </c>
      <c r="I488" s="13">
        <v>0.57499999999999996</v>
      </c>
      <c r="J488" s="13">
        <v>8.5150000000000006</v>
      </c>
      <c r="K488" s="13" t="s">
        <v>110</v>
      </c>
      <c r="L488" s="13">
        <v>2.2999999999999998</v>
      </c>
      <c r="M488" s="13">
        <v>2.7199999999999998</v>
      </c>
      <c r="N488" s="13">
        <v>24.2</v>
      </c>
      <c r="O488" s="13">
        <v>9.7200000000000006</v>
      </c>
      <c r="P488" s="13">
        <v>5.17</v>
      </c>
      <c r="Q488" s="13" t="s">
        <v>110</v>
      </c>
      <c r="R488" s="13">
        <v>1.3900000000000001</v>
      </c>
      <c r="S488" s="13">
        <v>46.332999999999998</v>
      </c>
      <c r="T488" s="13">
        <v>2.3199999999999998</v>
      </c>
      <c r="U488" s="13">
        <v>2.8570000000000002</v>
      </c>
      <c r="V488" s="13" t="s">
        <v>110</v>
      </c>
      <c r="W488" s="13">
        <v>35</v>
      </c>
      <c r="X488" s="13">
        <v>1.35</v>
      </c>
      <c r="Y488" s="13">
        <v>4.7699999999999996</v>
      </c>
      <c r="Z488" s="13">
        <v>1.37</v>
      </c>
      <c r="AA488" s="13">
        <v>213</v>
      </c>
      <c r="AB488" s="13">
        <v>2.98</v>
      </c>
      <c r="AC488" s="13" t="s">
        <v>110</v>
      </c>
      <c r="AD488" s="13">
        <v>202</v>
      </c>
    </row>
    <row r="489" spans="1:30">
      <c r="A489" s="10">
        <v>41563</v>
      </c>
      <c r="B489" s="13">
        <v>5256.79</v>
      </c>
      <c r="C489" s="13">
        <v>0.96</v>
      </c>
      <c r="D489" s="13">
        <v>3.1789999999999998</v>
      </c>
      <c r="E489" s="13">
        <v>72.7</v>
      </c>
      <c r="F489" s="13">
        <v>24.8</v>
      </c>
      <c r="G489" s="13" t="s">
        <v>110</v>
      </c>
      <c r="H489" s="13">
        <v>2.4500000000000002</v>
      </c>
      <c r="I489" s="13">
        <v>0.55500000000000005</v>
      </c>
      <c r="J489" s="13">
        <v>8.4770000000000003</v>
      </c>
      <c r="K489" s="13" t="s">
        <v>110</v>
      </c>
      <c r="L489" s="13">
        <v>2.2999999999999998</v>
      </c>
      <c r="M489" s="13">
        <v>2.61</v>
      </c>
      <c r="N489" s="13">
        <v>25</v>
      </c>
      <c r="O489" s="13">
        <v>9.56</v>
      </c>
      <c r="P489" s="13">
        <v>5.6</v>
      </c>
      <c r="Q489" s="13" t="s">
        <v>110</v>
      </c>
      <c r="R489" s="13">
        <v>1.31</v>
      </c>
      <c r="S489" s="13">
        <v>45.5</v>
      </c>
      <c r="T489" s="13">
        <v>2.19</v>
      </c>
      <c r="U489" s="13">
        <v>2.8570000000000002</v>
      </c>
      <c r="V489" s="13" t="s">
        <v>110</v>
      </c>
      <c r="W489" s="13">
        <v>34.75</v>
      </c>
      <c r="X489" s="13">
        <v>1.34</v>
      </c>
      <c r="Y489" s="13">
        <v>4.83</v>
      </c>
      <c r="Z489" s="13">
        <v>1.32</v>
      </c>
      <c r="AA489" s="13">
        <v>215.5</v>
      </c>
      <c r="AB489" s="13">
        <v>2.86</v>
      </c>
      <c r="AC489" s="13" t="s">
        <v>110</v>
      </c>
      <c r="AD489" s="13">
        <v>205.55</v>
      </c>
    </row>
    <row r="490" spans="1:30">
      <c r="A490" s="10">
        <v>41564</v>
      </c>
      <c r="B490" s="13">
        <v>5386.17</v>
      </c>
      <c r="C490" s="13">
        <v>0.95399999999999996</v>
      </c>
      <c r="D490" s="13">
        <v>3.1520000000000001</v>
      </c>
      <c r="E490" s="13">
        <v>73</v>
      </c>
      <c r="F490" s="13">
        <v>26.3</v>
      </c>
      <c r="G490" s="13" t="s">
        <v>110</v>
      </c>
      <c r="H490" s="13">
        <v>2.5380000000000003</v>
      </c>
      <c r="I490" s="13">
        <v>0.57399999999999995</v>
      </c>
      <c r="J490" s="13">
        <v>9.2469999999999999</v>
      </c>
      <c r="K490" s="13" t="s">
        <v>110</v>
      </c>
      <c r="L490" s="13">
        <v>2.2999999999999998</v>
      </c>
      <c r="M490" s="13">
        <v>2.91</v>
      </c>
      <c r="N490" s="13">
        <v>25.75</v>
      </c>
      <c r="O490" s="13">
        <v>9.66</v>
      </c>
      <c r="P490" s="13">
        <v>5.5</v>
      </c>
      <c r="Q490" s="13" t="s">
        <v>110</v>
      </c>
      <c r="R490" s="13">
        <v>1.44</v>
      </c>
      <c r="S490" s="13">
        <v>48</v>
      </c>
      <c r="T490" s="13">
        <v>2.35</v>
      </c>
      <c r="U490" s="13">
        <v>2.8570000000000002</v>
      </c>
      <c r="V490" s="13" t="s">
        <v>110</v>
      </c>
      <c r="W490" s="13">
        <v>35.799999999999997</v>
      </c>
      <c r="X490" s="13">
        <v>1.47</v>
      </c>
      <c r="Y490" s="13">
        <v>5.05</v>
      </c>
      <c r="Z490" s="13">
        <v>1.43</v>
      </c>
      <c r="AA490" s="13">
        <v>219</v>
      </c>
      <c r="AB490" s="13">
        <v>2.92</v>
      </c>
      <c r="AC490" s="13" t="s">
        <v>110</v>
      </c>
      <c r="AD490" s="13">
        <v>206</v>
      </c>
    </row>
    <row r="491" spans="1:30">
      <c r="A491" s="10">
        <v>41565</v>
      </c>
      <c r="B491" s="13">
        <v>5465.85</v>
      </c>
      <c r="C491" s="13">
        <v>1.008</v>
      </c>
      <c r="D491" s="13">
        <v>3.2770000000000001</v>
      </c>
      <c r="E491" s="13">
        <v>72</v>
      </c>
      <c r="F491" s="13">
        <v>27.25</v>
      </c>
      <c r="G491" s="13" t="s">
        <v>110</v>
      </c>
      <c r="H491" s="13">
        <v>2.556</v>
      </c>
      <c r="I491" s="13">
        <v>0.58699999999999997</v>
      </c>
      <c r="J491" s="13">
        <v>9.4659999999999993</v>
      </c>
      <c r="K491" s="13" t="s">
        <v>110</v>
      </c>
      <c r="L491" s="13">
        <v>2.5300000000000002</v>
      </c>
      <c r="M491" s="13">
        <v>3.04</v>
      </c>
      <c r="N491" s="13">
        <v>26.8</v>
      </c>
      <c r="O491" s="13">
        <v>9.93</v>
      </c>
      <c r="P491" s="13">
        <v>5.5</v>
      </c>
      <c r="Q491" s="13" t="s">
        <v>110</v>
      </c>
      <c r="R491" s="13">
        <v>1.52</v>
      </c>
      <c r="S491" s="13">
        <v>47.332999999999998</v>
      </c>
      <c r="T491" s="13">
        <v>2.44</v>
      </c>
      <c r="U491" s="13">
        <v>2.8570000000000002</v>
      </c>
      <c r="V491" s="13" t="s">
        <v>110</v>
      </c>
      <c r="W491" s="13">
        <v>36.5</v>
      </c>
      <c r="X491" s="13">
        <v>1.6</v>
      </c>
      <c r="Y491" s="13">
        <v>5.23</v>
      </c>
      <c r="Z491" s="13">
        <v>1.53</v>
      </c>
      <c r="AA491" s="13">
        <v>218.9</v>
      </c>
      <c r="AB491" s="13">
        <v>2.88</v>
      </c>
      <c r="AC491" s="13" t="s">
        <v>110</v>
      </c>
      <c r="AD491" s="13">
        <v>208</v>
      </c>
    </row>
    <row r="492" spans="1:30">
      <c r="A492" s="10">
        <v>41568</v>
      </c>
      <c r="B492" s="13">
        <v>5662.26</v>
      </c>
      <c r="C492" s="13">
        <v>0.99199999999999999</v>
      </c>
      <c r="D492" s="13">
        <v>3.3210000000000002</v>
      </c>
      <c r="E492" s="13">
        <v>76.25</v>
      </c>
      <c r="F492" s="13">
        <v>30.2</v>
      </c>
      <c r="G492" s="13" t="s">
        <v>110</v>
      </c>
      <c r="H492" s="13">
        <v>2.613</v>
      </c>
      <c r="I492" s="13">
        <v>0.61499999999999999</v>
      </c>
      <c r="J492" s="13">
        <v>9.4179999999999993</v>
      </c>
      <c r="K492" s="13" t="s">
        <v>110</v>
      </c>
      <c r="L492" s="13">
        <v>2.5300000000000002</v>
      </c>
      <c r="M492" s="13">
        <v>3.18</v>
      </c>
      <c r="N492" s="13">
        <v>27.9</v>
      </c>
      <c r="O492" s="13">
        <v>10.55</v>
      </c>
      <c r="P492" s="13">
        <v>5.37</v>
      </c>
      <c r="Q492" s="13" t="s">
        <v>110</v>
      </c>
      <c r="R492" s="13">
        <v>1.74</v>
      </c>
      <c r="S492" s="13">
        <v>47.332999999999998</v>
      </c>
      <c r="T492" s="13">
        <v>2.4900000000000002</v>
      </c>
      <c r="U492" s="13">
        <v>2.8570000000000002</v>
      </c>
      <c r="V492" s="13" t="s">
        <v>110</v>
      </c>
      <c r="W492" s="13">
        <v>37.700000000000003</v>
      </c>
      <c r="X492" s="13">
        <v>1.78</v>
      </c>
      <c r="Y492" s="13">
        <v>5.2</v>
      </c>
      <c r="Z492" s="13">
        <v>1.63</v>
      </c>
      <c r="AA492" s="13">
        <v>219.9</v>
      </c>
      <c r="AB492" s="13">
        <v>2.91</v>
      </c>
      <c r="AC492" s="13" t="s">
        <v>110</v>
      </c>
      <c r="AD492" s="13">
        <v>213</v>
      </c>
    </row>
    <row r="493" spans="1:30">
      <c r="A493" s="10">
        <v>41569</v>
      </c>
      <c r="B493" s="13">
        <v>5616.31</v>
      </c>
      <c r="C493" s="13">
        <v>1.0109999999999999</v>
      </c>
      <c r="D493" s="13">
        <v>3.4289999999999998</v>
      </c>
      <c r="E493" s="13">
        <v>75.900000000000006</v>
      </c>
      <c r="F493" s="13">
        <v>29</v>
      </c>
      <c r="G493" s="13" t="s">
        <v>110</v>
      </c>
      <c r="H493" s="13">
        <v>2.5629999999999997</v>
      </c>
      <c r="I493" s="13">
        <v>0.63800000000000001</v>
      </c>
      <c r="J493" s="13">
        <v>10.179</v>
      </c>
      <c r="K493" s="13" t="s">
        <v>110</v>
      </c>
      <c r="L493" s="13">
        <v>2.5300000000000002</v>
      </c>
      <c r="M493" s="13">
        <v>3.05</v>
      </c>
      <c r="N493" s="13">
        <v>26.7</v>
      </c>
      <c r="O493" s="13">
        <v>10.35</v>
      </c>
      <c r="P493" s="13">
        <v>5.38</v>
      </c>
      <c r="Q493" s="13" t="s">
        <v>110</v>
      </c>
      <c r="R493" s="13">
        <v>1.75</v>
      </c>
      <c r="S493" s="13">
        <v>47.8</v>
      </c>
      <c r="T493" s="13">
        <v>2.41</v>
      </c>
      <c r="U493" s="13">
        <v>2.8570000000000002</v>
      </c>
      <c r="V493" s="13" t="s">
        <v>110</v>
      </c>
      <c r="W493" s="13">
        <v>36.6</v>
      </c>
      <c r="X493" s="13">
        <v>1.9300000000000002</v>
      </c>
      <c r="Y493" s="13">
        <v>5.22</v>
      </c>
      <c r="Z493" s="13">
        <v>1.62</v>
      </c>
      <c r="AA493" s="13">
        <v>225.5</v>
      </c>
      <c r="AB493" s="13">
        <v>2.94</v>
      </c>
      <c r="AC493" s="13" t="s">
        <v>110</v>
      </c>
      <c r="AD493" s="13">
        <v>204</v>
      </c>
    </row>
    <row r="494" spans="1:30">
      <c r="A494" s="10">
        <v>41570</v>
      </c>
      <c r="B494" s="13">
        <v>5363.47</v>
      </c>
      <c r="C494" s="13">
        <v>0.92800000000000005</v>
      </c>
      <c r="D494" s="13">
        <v>3.2589999999999999</v>
      </c>
      <c r="E494" s="13">
        <v>74</v>
      </c>
      <c r="F494" s="13">
        <v>27.45</v>
      </c>
      <c r="G494" s="13" t="s">
        <v>110</v>
      </c>
      <c r="H494" s="13">
        <v>2.3130000000000002</v>
      </c>
      <c r="I494" s="13">
        <v>0.58699999999999997</v>
      </c>
      <c r="J494" s="13">
        <v>10.56</v>
      </c>
      <c r="K494" s="13" t="s">
        <v>110</v>
      </c>
      <c r="L494" s="13">
        <v>2.75</v>
      </c>
      <c r="M494" s="13">
        <v>2.6</v>
      </c>
      <c r="N494" s="13">
        <v>24.4</v>
      </c>
      <c r="O494" s="13">
        <v>9.9</v>
      </c>
      <c r="P494" s="13">
        <v>5.37</v>
      </c>
      <c r="Q494" s="13" t="s">
        <v>110</v>
      </c>
      <c r="R494" s="13">
        <v>1.55</v>
      </c>
      <c r="S494" s="13">
        <v>46.332999999999998</v>
      </c>
      <c r="T494" s="13">
        <v>2.14</v>
      </c>
      <c r="U494" s="13">
        <v>2.8570000000000002</v>
      </c>
      <c r="V494" s="13" t="s">
        <v>110</v>
      </c>
      <c r="W494" s="13">
        <v>35</v>
      </c>
      <c r="X494" s="13">
        <v>1.74</v>
      </c>
      <c r="Y494" s="13">
        <v>4.6899999999999995</v>
      </c>
      <c r="Z494" s="13">
        <v>1.38</v>
      </c>
      <c r="AA494" s="13">
        <v>219.5</v>
      </c>
      <c r="AB494" s="13">
        <v>2.92</v>
      </c>
      <c r="AC494" s="13" t="s">
        <v>110</v>
      </c>
      <c r="AD494" s="13">
        <v>199.4</v>
      </c>
    </row>
    <row r="495" spans="1:30">
      <c r="A495" s="10">
        <v>41571</v>
      </c>
      <c r="B495" s="13">
        <v>5641.57</v>
      </c>
      <c r="C495" s="13">
        <v>0.96599999999999997</v>
      </c>
      <c r="D495" s="13">
        <v>3.4380000000000002</v>
      </c>
      <c r="E495" s="13">
        <v>73.5</v>
      </c>
      <c r="F495" s="13">
        <v>28.5</v>
      </c>
      <c r="G495" s="13" t="s">
        <v>110</v>
      </c>
      <c r="H495" s="13">
        <v>2.375</v>
      </c>
      <c r="I495" s="13">
        <v>0.66900000000000004</v>
      </c>
      <c r="J495" s="13">
        <v>10.465</v>
      </c>
      <c r="K495" s="13" t="s">
        <v>110</v>
      </c>
      <c r="L495" s="13">
        <v>2.75</v>
      </c>
      <c r="M495" s="13">
        <v>2.87</v>
      </c>
      <c r="N495" s="13">
        <v>25.8</v>
      </c>
      <c r="O495" s="13">
        <v>10.6</v>
      </c>
      <c r="P495" s="13">
        <v>5.25</v>
      </c>
      <c r="Q495" s="13" t="s">
        <v>110</v>
      </c>
      <c r="R495" s="13">
        <v>1.58</v>
      </c>
      <c r="S495" s="13">
        <v>47.8</v>
      </c>
      <c r="T495" s="13">
        <v>2.2800000000000002</v>
      </c>
      <c r="U495" s="13">
        <v>2.8570000000000002</v>
      </c>
      <c r="V495" s="13" t="s">
        <v>110</v>
      </c>
      <c r="W495" s="13">
        <v>36.200000000000003</v>
      </c>
      <c r="X495" s="13">
        <v>1.8</v>
      </c>
      <c r="Y495" s="13">
        <v>4.7300000000000004</v>
      </c>
      <c r="Z495" s="13">
        <v>1.46</v>
      </c>
      <c r="AA495" s="13">
        <v>226.4</v>
      </c>
      <c r="AB495" s="13">
        <v>3.16</v>
      </c>
      <c r="AC495" s="13" t="s">
        <v>110</v>
      </c>
      <c r="AD495" s="13">
        <v>207.8</v>
      </c>
    </row>
    <row r="496" spans="1:30">
      <c r="A496" s="10">
        <v>41572</v>
      </c>
      <c r="B496" s="13">
        <v>5526.29</v>
      </c>
      <c r="C496" s="13">
        <v>0.96299999999999997</v>
      </c>
      <c r="D496" s="13">
        <v>3.3570000000000002</v>
      </c>
      <c r="E496" s="13">
        <v>75.2</v>
      </c>
      <c r="F496" s="13">
        <v>26.1</v>
      </c>
      <c r="G496" s="13" t="s">
        <v>110</v>
      </c>
      <c r="H496" s="13">
        <v>2.3130000000000002</v>
      </c>
      <c r="I496" s="13">
        <v>0.69399999999999995</v>
      </c>
      <c r="J496" s="13">
        <v>10.321999999999999</v>
      </c>
      <c r="K496" s="13" t="s">
        <v>110</v>
      </c>
      <c r="L496" s="13">
        <v>2.75</v>
      </c>
      <c r="M496" s="13">
        <v>2.76</v>
      </c>
      <c r="N496" s="13">
        <v>25</v>
      </c>
      <c r="O496" s="13">
        <v>10.1</v>
      </c>
      <c r="P496" s="13">
        <v>5.0999999999999996</v>
      </c>
      <c r="Q496" s="13" t="s">
        <v>110</v>
      </c>
      <c r="R496" s="13">
        <v>1.5</v>
      </c>
      <c r="S496" s="13">
        <v>47</v>
      </c>
      <c r="T496" s="13">
        <v>2.2000000000000002</v>
      </c>
      <c r="U496" s="13">
        <v>2.8570000000000002</v>
      </c>
      <c r="V496" s="13" t="s">
        <v>110</v>
      </c>
      <c r="W496" s="13">
        <v>35</v>
      </c>
      <c r="X496" s="13">
        <v>1.72</v>
      </c>
      <c r="Y496" s="13">
        <v>4.62</v>
      </c>
      <c r="Z496" s="13">
        <v>1.42</v>
      </c>
      <c r="AA496" s="13">
        <v>224.9</v>
      </c>
      <c r="AB496" s="13">
        <v>3.18</v>
      </c>
      <c r="AC496" s="13" t="s">
        <v>110</v>
      </c>
      <c r="AD496" s="13">
        <v>205</v>
      </c>
    </row>
    <row r="497" spans="1:30">
      <c r="A497" s="10">
        <v>41575</v>
      </c>
      <c r="B497" s="13">
        <v>5470.71</v>
      </c>
      <c r="C497" s="13">
        <v>0.96599999999999997</v>
      </c>
      <c r="D497" s="13">
        <v>3.5540000000000003</v>
      </c>
      <c r="E497" s="13">
        <v>80.7</v>
      </c>
      <c r="F497" s="13">
        <v>24.7</v>
      </c>
      <c r="G497" s="13" t="s">
        <v>110</v>
      </c>
      <c r="H497" s="13">
        <v>2.2879999999999998</v>
      </c>
      <c r="I497" s="13">
        <v>0.70799999999999996</v>
      </c>
      <c r="J497" s="13">
        <v>9.8940000000000001</v>
      </c>
      <c r="K497" s="13" t="s">
        <v>110</v>
      </c>
      <c r="L497" s="13">
        <v>2.63</v>
      </c>
      <c r="M497" s="13">
        <v>2.52</v>
      </c>
      <c r="N497" s="13">
        <v>23.85</v>
      </c>
      <c r="O497" s="13">
        <v>9.5399999999999991</v>
      </c>
      <c r="P497" s="13">
        <v>4.95</v>
      </c>
      <c r="Q497" s="13" t="s">
        <v>110</v>
      </c>
      <c r="R497" s="13">
        <v>1.38</v>
      </c>
      <c r="S497" s="13">
        <v>47.667000000000002</v>
      </c>
      <c r="T497" s="13">
        <v>2.11</v>
      </c>
      <c r="U497" s="13">
        <v>2.8570000000000002</v>
      </c>
      <c r="V497" s="13" t="s">
        <v>110</v>
      </c>
      <c r="W497" s="13">
        <v>34.75</v>
      </c>
      <c r="X497" s="13">
        <v>1.54</v>
      </c>
      <c r="Y497" s="13">
        <v>4.3</v>
      </c>
      <c r="Z497" s="13">
        <v>1.3</v>
      </c>
      <c r="AA497" s="13">
        <v>223</v>
      </c>
      <c r="AB497" s="13">
        <v>3.18</v>
      </c>
      <c r="AC497" s="13" t="s">
        <v>110</v>
      </c>
      <c r="AD497" s="13">
        <v>207.5</v>
      </c>
    </row>
    <row r="498" spans="1:30">
      <c r="A498" s="10">
        <v>41576</v>
      </c>
      <c r="B498" s="13">
        <v>5218.3599999999997</v>
      </c>
      <c r="C498" s="13">
        <v>0.98199999999999998</v>
      </c>
      <c r="D498" s="13">
        <v>3.5449999999999999</v>
      </c>
      <c r="E498" s="13">
        <v>79.3</v>
      </c>
      <c r="F498" s="13">
        <v>23.5</v>
      </c>
      <c r="G498" s="13" t="s">
        <v>110</v>
      </c>
      <c r="H498" s="13">
        <v>2.0630000000000002</v>
      </c>
      <c r="I498" s="13">
        <v>0.67</v>
      </c>
      <c r="J498" s="13">
        <v>9.4559999999999995</v>
      </c>
      <c r="K498" s="13" t="s">
        <v>110</v>
      </c>
      <c r="L498" s="13">
        <v>2.63</v>
      </c>
      <c r="M498" s="13">
        <v>2.1</v>
      </c>
      <c r="N498" s="13">
        <v>22.2</v>
      </c>
      <c r="O498" s="13">
        <v>8.65</v>
      </c>
      <c r="P498" s="13">
        <v>4.5</v>
      </c>
      <c r="Q498" s="13" t="s">
        <v>110</v>
      </c>
      <c r="R498" s="13">
        <v>1.19</v>
      </c>
      <c r="S498" s="13">
        <v>46.917000000000002</v>
      </c>
      <c r="T498" s="13">
        <v>1.95</v>
      </c>
      <c r="U498" s="13">
        <v>2.8570000000000002</v>
      </c>
      <c r="V498" s="13" t="s">
        <v>110</v>
      </c>
      <c r="W498" s="13">
        <v>34.5</v>
      </c>
      <c r="X498" s="13">
        <v>1.32</v>
      </c>
      <c r="Y498" s="13">
        <v>3.94</v>
      </c>
      <c r="Z498" s="13">
        <v>1.1400000000000001</v>
      </c>
      <c r="AA498" s="13">
        <v>220.1</v>
      </c>
      <c r="AB498" s="13">
        <v>2.98</v>
      </c>
      <c r="AC498" s="13" t="s">
        <v>110</v>
      </c>
      <c r="AD498" s="13">
        <v>201</v>
      </c>
    </row>
    <row r="499" spans="1:30">
      <c r="A499" s="10">
        <v>41577</v>
      </c>
      <c r="B499" s="13">
        <v>5226.53</v>
      </c>
      <c r="C499" s="13">
        <v>0.98199999999999998</v>
      </c>
      <c r="D499" s="13">
        <v>3.5179999999999998</v>
      </c>
      <c r="E499" s="13">
        <v>80.5</v>
      </c>
      <c r="F499" s="13">
        <v>23.7</v>
      </c>
      <c r="G499" s="13" t="s">
        <v>110</v>
      </c>
      <c r="H499" s="13">
        <v>2.125</v>
      </c>
      <c r="I499" s="13">
        <v>0.67200000000000004</v>
      </c>
      <c r="J499" s="13">
        <v>9.2279999999999998</v>
      </c>
      <c r="K499" s="13" t="s">
        <v>110</v>
      </c>
      <c r="L499" s="13">
        <v>2.63</v>
      </c>
      <c r="M499" s="13">
        <v>2.2400000000000002</v>
      </c>
      <c r="N499" s="13">
        <v>23.35</v>
      </c>
      <c r="O499" s="13">
        <v>8.84</v>
      </c>
      <c r="P499" s="13">
        <v>4.8</v>
      </c>
      <c r="Q499" s="13" t="s">
        <v>110</v>
      </c>
      <c r="R499" s="13">
        <v>1.25</v>
      </c>
      <c r="S499" s="13">
        <v>48.667000000000002</v>
      </c>
      <c r="T499" s="13">
        <v>1.94</v>
      </c>
      <c r="U499" s="13">
        <v>2.8570000000000002</v>
      </c>
      <c r="V499" s="13" t="s">
        <v>110</v>
      </c>
      <c r="W499" s="13">
        <v>34.6</v>
      </c>
      <c r="X499" s="13">
        <v>1.3</v>
      </c>
      <c r="Y499" s="13">
        <v>4.05</v>
      </c>
      <c r="Z499" s="13">
        <v>1.1599999999999999</v>
      </c>
      <c r="AA499" s="13">
        <v>218</v>
      </c>
      <c r="AB499" s="13">
        <v>2.82</v>
      </c>
      <c r="AC499" s="13" t="s">
        <v>110</v>
      </c>
      <c r="AD499" s="13">
        <v>195.5</v>
      </c>
    </row>
    <row r="500" spans="1:30">
      <c r="A500" s="10">
        <v>41578</v>
      </c>
      <c r="B500" s="13">
        <v>5165.09</v>
      </c>
      <c r="C500" s="13">
        <v>0.998</v>
      </c>
      <c r="D500" s="13">
        <v>3.4289999999999998</v>
      </c>
      <c r="E500" s="13">
        <v>79.3</v>
      </c>
      <c r="F500" s="13">
        <v>23.3</v>
      </c>
      <c r="G500" s="13" t="s">
        <v>110</v>
      </c>
      <c r="H500" s="13">
        <v>2.15</v>
      </c>
      <c r="I500" s="13">
        <v>0.65500000000000003</v>
      </c>
      <c r="J500" s="13">
        <v>9.2759999999999998</v>
      </c>
      <c r="K500" s="13" t="s">
        <v>110</v>
      </c>
      <c r="L500" s="13">
        <v>2.63</v>
      </c>
      <c r="M500" s="13">
        <v>2.23</v>
      </c>
      <c r="N500" s="13">
        <v>22.3</v>
      </c>
      <c r="O500" s="13">
        <v>8.83</v>
      </c>
      <c r="P500" s="13">
        <v>4.8499999999999996</v>
      </c>
      <c r="Q500" s="13" t="s">
        <v>110</v>
      </c>
      <c r="R500" s="13">
        <v>1.35</v>
      </c>
      <c r="S500" s="13">
        <v>50.6</v>
      </c>
      <c r="T500" s="13">
        <v>1.9</v>
      </c>
      <c r="U500" s="13">
        <v>2.8570000000000002</v>
      </c>
      <c r="V500" s="13" t="s">
        <v>110</v>
      </c>
      <c r="W500" s="13">
        <v>35.75</v>
      </c>
      <c r="X500" s="13">
        <v>1.3599999999999999</v>
      </c>
      <c r="Y500" s="13">
        <v>4.1500000000000004</v>
      </c>
      <c r="Z500" s="13">
        <v>1.18</v>
      </c>
      <c r="AA500" s="13">
        <v>215</v>
      </c>
      <c r="AB500" s="13">
        <v>2.7</v>
      </c>
      <c r="AC500" s="13" t="s">
        <v>110</v>
      </c>
      <c r="AD500" s="13">
        <v>193.5</v>
      </c>
    </row>
    <row r="501" spans="1:30">
      <c r="A501" s="10">
        <v>41579</v>
      </c>
      <c r="B501" s="13">
        <v>5094.67</v>
      </c>
      <c r="C501" s="13">
        <v>1.008</v>
      </c>
      <c r="D501" s="13">
        <v>3.33</v>
      </c>
      <c r="E501" s="13">
        <v>77.3</v>
      </c>
      <c r="F501" s="13">
        <v>23.2</v>
      </c>
      <c r="G501" s="13" t="s">
        <v>110</v>
      </c>
      <c r="H501" s="13">
        <v>2.2690000000000001</v>
      </c>
      <c r="I501" s="13">
        <v>0.63600000000000001</v>
      </c>
      <c r="J501" s="13">
        <v>9.1809999999999992</v>
      </c>
      <c r="K501" s="13" t="s">
        <v>110</v>
      </c>
      <c r="L501" s="13">
        <v>2.63</v>
      </c>
      <c r="M501" s="13">
        <v>2.2999999999999998</v>
      </c>
      <c r="N501" s="13">
        <v>21.5</v>
      </c>
      <c r="O501" s="13">
        <v>8.66</v>
      </c>
      <c r="P501" s="13">
        <v>4.8499999999999996</v>
      </c>
      <c r="Q501" s="13" t="s">
        <v>110</v>
      </c>
      <c r="R501" s="13">
        <v>1.3900000000000001</v>
      </c>
      <c r="S501" s="13">
        <v>51.3</v>
      </c>
      <c r="T501" s="13">
        <v>1.88</v>
      </c>
      <c r="U501" s="13">
        <v>2.8570000000000002</v>
      </c>
      <c r="V501" s="13" t="s">
        <v>110</v>
      </c>
      <c r="W501" s="13">
        <v>37</v>
      </c>
      <c r="X501" s="13">
        <v>1.49</v>
      </c>
      <c r="Y501" s="13">
        <v>4.2</v>
      </c>
      <c r="Z501" s="13">
        <v>1.24</v>
      </c>
      <c r="AA501" s="13">
        <v>212.5</v>
      </c>
      <c r="AB501" s="13">
        <v>2.73</v>
      </c>
      <c r="AC501" s="13" t="s">
        <v>110</v>
      </c>
      <c r="AD501" s="13">
        <v>185</v>
      </c>
    </row>
    <row r="502" spans="1:30">
      <c r="A502" s="10">
        <v>41582</v>
      </c>
      <c r="B502" s="13">
        <v>5223.41</v>
      </c>
      <c r="C502" s="13">
        <v>1.008</v>
      </c>
      <c r="D502" s="13">
        <v>3.3929999999999998</v>
      </c>
      <c r="E502" s="13">
        <v>79.5</v>
      </c>
      <c r="F502" s="13">
        <v>23.65</v>
      </c>
      <c r="G502" s="13" t="s">
        <v>110</v>
      </c>
      <c r="H502" s="13">
        <v>2.3130000000000002</v>
      </c>
      <c r="I502" s="13">
        <v>0.65600000000000003</v>
      </c>
      <c r="J502" s="13">
        <v>9.3230000000000004</v>
      </c>
      <c r="K502" s="13" t="s">
        <v>110</v>
      </c>
      <c r="L502" s="13">
        <v>2.75</v>
      </c>
      <c r="M502" s="13">
        <v>2.4500000000000002</v>
      </c>
      <c r="N502" s="13">
        <v>21.55</v>
      </c>
      <c r="O502" s="13">
        <v>8.8000000000000007</v>
      </c>
      <c r="P502" s="13">
        <v>4.7</v>
      </c>
      <c r="Q502" s="13" t="s">
        <v>110</v>
      </c>
      <c r="R502" s="13">
        <v>1.42</v>
      </c>
      <c r="S502" s="13">
        <v>52.7</v>
      </c>
      <c r="T502" s="13">
        <v>1.98</v>
      </c>
      <c r="U502" s="13">
        <v>2.8570000000000002</v>
      </c>
      <c r="V502" s="13" t="s">
        <v>110</v>
      </c>
      <c r="W502" s="13">
        <v>37.6</v>
      </c>
      <c r="X502" s="13">
        <v>1.63</v>
      </c>
      <c r="Y502" s="13">
        <v>4.08</v>
      </c>
      <c r="Z502" s="13">
        <v>1.32</v>
      </c>
      <c r="AA502" s="13">
        <v>217</v>
      </c>
      <c r="AB502" s="13">
        <v>2.93</v>
      </c>
      <c r="AC502" s="13" t="s">
        <v>110</v>
      </c>
      <c r="AD502" s="13">
        <v>186</v>
      </c>
    </row>
    <row r="503" spans="1:30">
      <c r="A503" s="10">
        <v>41583</v>
      </c>
      <c r="B503" s="13">
        <v>5505.47</v>
      </c>
      <c r="C503" s="13">
        <v>0.995</v>
      </c>
      <c r="D503" s="13">
        <v>3.464</v>
      </c>
      <c r="E503" s="13">
        <v>79.400000000000006</v>
      </c>
      <c r="F503" s="13">
        <v>26</v>
      </c>
      <c r="G503" s="13" t="s">
        <v>110</v>
      </c>
      <c r="H503" s="13">
        <v>2.4060000000000001</v>
      </c>
      <c r="I503" s="13">
        <v>0.68600000000000005</v>
      </c>
      <c r="J503" s="13">
        <v>9.5129999999999999</v>
      </c>
      <c r="K503" s="13" t="s">
        <v>110</v>
      </c>
      <c r="L503" s="13">
        <v>2.75</v>
      </c>
      <c r="M503" s="13">
        <v>2.69</v>
      </c>
      <c r="N503" s="13">
        <v>23.4</v>
      </c>
      <c r="O503" s="13">
        <v>9.74</v>
      </c>
      <c r="P503" s="13">
        <v>4.5999999999999996</v>
      </c>
      <c r="Q503" s="13" t="s">
        <v>110</v>
      </c>
      <c r="R503" s="13">
        <v>1.52</v>
      </c>
      <c r="S503" s="13">
        <v>53.332999999999998</v>
      </c>
      <c r="T503" s="13">
        <v>2.0699999999999998</v>
      </c>
      <c r="U503" s="13">
        <v>2.8570000000000002</v>
      </c>
      <c r="V503" s="13" t="s">
        <v>110</v>
      </c>
      <c r="W503" s="13">
        <v>39.5</v>
      </c>
      <c r="X503" s="13">
        <v>1.76</v>
      </c>
      <c r="Y503" s="13">
        <v>4.4000000000000004</v>
      </c>
      <c r="Z503" s="13">
        <v>1.41</v>
      </c>
      <c r="AA503" s="13">
        <v>220.5</v>
      </c>
      <c r="AB503" s="13">
        <v>3.06</v>
      </c>
      <c r="AC503" s="13" t="s">
        <v>110</v>
      </c>
      <c r="AD503" s="13">
        <v>198.5</v>
      </c>
    </row>
    <row r="504" spans="1:30">
      <c r="A504" s="10">
        <v>41584</v>
      </c>
      <c r="B504" s="13">
        <v>5505.47</v>
      </c>
      <c r="C504" s="13">
        <v>0.995</v>
      </c>
      <c r="D504" s="13">
        <v>3.464</v>
      </c>
      <c r="E504" s="13">
        <v>79.400000000000006</v>
      </c>
      <c r="F504" s="13">
        <v>26</v>
      </c>
      <c r="G504" s="13" t="s">
        <v>110</v>
      </c>
      <c r="H504" s="13">
        <v>2.4060000000000001</v>
      </c>
      <c r="I504" s="13">
        <v>0.68600000000000005</v>
      </c>
      <c r="J504" s="13">
        <v>9.5129999999999999</v>
      </c>
      <c r="K504" s="13" t="s">
        <v>110</v>
      </c>
      <c r="L504" s="13">
        <v>2.75</v>
      </c>
      <c r="M504" s="13">
        <v>2.69</v>
      </c>
      <c r="N504" s="13">
        <v>23.4</v>
      </c>
      <c r="O504" s="13">
        <v>9.74</v>
      </c>
      <c r="P504" s="13">
        <v>4.5999999999999996</v>
      </c>
      <c r="Q504" s="13" t="s">
        <v>110</v>
      </c>
      <c r="R504" s="13">
        <v>1.52</v>
      </c>
      <c r="S504" s="13">
        <v>53.332999999999998</v>
      </c>
      <c r="T504" s="13">
        <v>2.0699999999999998</v>
      </c>
      <c r="U504" s="13">
        <v>2.8570000000000002</v>
      </c>
      <c r="V504" s="13" t="s">
        <v>110</v>
      </c>
      <c r="W504" s="13">
        <v>39.5</v>
      </c>
      <c r="X504" s="13">
        <v>1.76</v>
      </c>
      <c r="Y504" s="13">
        <v>4.4000000000000004</v>
      </c>
      <c r="Z504" s="13">
        <v>1.41</v>
      </c>
      <c r="AA504" s="13">
        <v>220.5</v>
      </c>
      <c r="AB504" s="13">
        <v>3.06</v>
      </c>
      <c r="AC504" s="13" t="s">
        <v>110</v>
      </c>
      <c r="AD504" s="13">
        <v>198.5</v>
      </c>
    </row>
    <row r="505" spans="1:30">
      <c r="A505" s="10">
        <v>41585</v>
      </c>
      <c r="B505" s="13">
        <v>5304.12</v>
      </c>
      <c r="C505" s="13">
        <v>0.995</v>
      </c>
      <c r="D505" s="13">
        <v>3.42</v>
      </c>
      <c r="E505" s="13">
        <v>77.5</v>
      </c>
      <c r="F505" s="13">
        <v>24.25</v>
      </c>
      <c r="G505" s="13" t="s">
        <v>110</v>
      </c>
      <c r="H505" s="13">
        <v>2.3250000000000002</v>
      </c>
      <c r="I505" s="13">
        <v>0.66100000000000003</v>
      </c>
      <c r="J505" s="13">
        <v>9.5129999999999999</v>
      </c>
      <c r="K505" s="13" t="s">
        <v>110</v>
      </c>
      <c r="L505" s="13">
        <v>2.75</v>
      </c>
      <c r="M505" s="13">
        <v>2.56</v>
      </c>
      <c r="N505" s="13">
        <v>22</v>
      </c>
      <c r="O505" s="13">
        <v>9.15</v>
      </c>
      <c r="P505" s="13">
        <v>4.8</v>
      </c>
      <c r="Q505" s="13" t="s">
        <v>110</v>
      </c>
      <c r="R505" s="13">
        <v>1.52</v>
      </c>
      <c r="S505" s="13">
        <v>50.667000000000002</v>
      </c>
      <c r="T505" s="13">
        <v>1.95</v>
      </c>
      <c r="U505" s="13">
        <v>2.8570000000000002</v>
      </c>
      <c r="V505" s="13" t="s">
        <v>110</v>
      </c>
      <c r="W505" s="13">
        <v>36.9</v>
      </c>
      <c r="X505" s="13">
        <v>1.72</v>
      </c>
      <c r="Y505" s="13">
        <v>4.3</v>
      </c>
      <c r="Z505" s="13">
        <v>1.35</v>
      </c>
      <c r="AA505" s="13">
        <v>211</v>
      </c>
      <c r="AB505" s="13">
        <v>2.9699999999999998</v>
      </c>
      <c r="AC505" s="13" t="s">
        <v>110</v>
      </c>
      <c r="AD505" s="13">
        <v>201.5</v>
      </c>
    </row>
    <row r="506" spans="1:30">
      <c r="A506" s="10">
        <v>41586</v>
      </c>
      <c r="B506" s="13">
        <v>5294.18</v>
      </c>
      <c r="C506" s="13">
        <v>1.085</v>
      </c>
      <c r="D506" s="13">
        <v>3.4380000000000002</v>
      </c>
      <c r="E506" s="13">
        <v>75.5</v>
      </c>
      <c r="F506" s="13">
        <v>24.75</v>
      </c>
      <c r="G506" s="13" t="s">
        <v>110</v>
      </c>
      <c r="H506" s="13">
        <v>2.2810000000000001</v>
      </c>
      <c r="I506" s="13">
        <v>0.65600000000000003</v>
      </c>
      <c r="J506" s="13">
        <v>9.4179999999999993</v>
      </c>
      <c r="K506" s="13" t="s">
        <v>110</v>
      </c>
      <c r="L506" s="13">
        <v>2.75</v>
      </c>
      <c r="M506" s="13">
        <v>2.61</v>
      </c>
      <c r="N506" s="13">
        <v>21.75</v>
      </c>
      <c r="O506" s="13">
        <v>9.1199999999999992</v>
      </c>
      <c r="P506" s="13">
        <v>4.8</v>
      </c>
      <c r="Q506" s="13" t="s">
        <v>110</v>
      </c>
      <c r="R506" s="13">
        <v>1.5</v>
      </c>
      <c r="S506" s="13">
        <v>50.667000000000002</v>
      </c>
      <c r="T506" s="13">
        <v>1.92</v>
      </c>
      <c r="U506" s="13">
        <v>2.8570000000000002</v>
      </c>
      <c r="V506" s="13" t="s">
        <v>110</v>
      </c>
      <c r="W506" s="13">
        <v>36.549999999999997</v>
      </c>
      <c r="X506" s="13">
        <v>1.7</v>
      </c>
      <c r="Y506" s="13">
        <v>4.37</v>
      </c>
      <c r="Z506" s="13">
        <v>1.33</v>
      </c>
      <c r="AA506" s="13">
        <v>211.45</v>
      </c>
      <c r="AB506" s="13">
        <v>2.93</v>
      </c>
      <c r="AC506" s="13" t="s">
        <v>110</v>
      </c>
      <c r="AD506" s="13">
        <v>204.5</v>
      </c>
    </row>
    <row r="507" spans="1:30">
      <c r="A507" s="10">
        <v>41589</v>
      </c>
      <c r="B507" s="13">
        <v>5401.45</v>
      </c>
      <c r="C507" s="13">
        <v>1.19</v>
      </c>
      <c r="D507" s="13">
        <v>3.3929999999999998</v>
      </c>
      <c r="E507" s="13">
        <v>77</v>
      </c>
      <c r="F507" s="13">
        <v>24.2</v>
      </c>
      <c r="G507" s="13" t="s">
        <v>110</v>
      </c>
      <c r="H507" s="13">
        <v>2.2250000000000001</v>
      </c>
      <c r="I507" s="13">
        <v>0.67400000000000004</v>
      </c>
      <c r="J507" s="13">
        <v>9.4659999999999993</v>
      </c>
      <c r="K507" s="13" t="s">
        <v>110</v>
      </c>
      <c r="L507" s="13">
        <v>2.75</v>
      </c>
      <c r="M507" s="13">
        <v>2.57</v>
      </c>
      <c r="N507" s="13">
        <v>22.35</v>
      </c>
      <c r="O507" s="13">
        <v>9.35</v>
      </c>
      <c r="P507" s="13">
        <v>4.83</v>
      </c>
      <c r="Q507" s="13" t="s">
        <v>110</v>
      </c>
      <c r="R507" s="13">
        <v>1.46</v>
      </c>
      <c r="S507" s="13">
        <v>50.8</v>
      </c>
      <c r="T507" s="13">
        <v>1.97</v>
      </c>
      <c r="U507" s="13">
        <v>2.8570000000000002</v>
      </c>
      <c r="V507" s="13" t="s">
        <v>110</v>
      </c>
      <c r="W507" s="13">
        <v>36.85</v>
      </c>
      <c r="X507" s="13">
        <v>1.65</v>
      </c>
      <c r="Y507" s="13">
        <v>4.3</v>
      </c>
      <c r="Z507" s="13">
        <v>1.33</v>
      </c>
      <c r="AA507" s="13">
        <v>211</v>
      </c>
      <c r="AB507" s="13">
        <v>3.02</v>
      </c>
      <c r="AC507" s="13" t="s">
        <v>110</v>
      </c>
      <c r="AD507" s="13">
        <v>216.2</v>
      </c>
    </row>
    <row r="508" spans="1:30">
      <c r="A508" s="10">
        <v>41590</v>
      </c>
      <c r="B508" s="13">
        <v>5272.22</v>
      </c>
      <c r="C508" s="13">
        <v>1.1459999999999999</v>
      </c>
      <c r="D508" s="13">
        <v>3.3570000000000002</v>
      </c>
      <c r="E508" s="13">
        <v>74.900000000000006</v>
      </c>
      <c r="F508" s="13">
        <v>23</v>
      </c>
      <c r="G508" s="13" t="s">
        <v>110</v>
      </c>
      <c r="H508" s="13">
        <v>2.2189999999999999</v>
      </c>
      <c r="I508" s="13">
        <v>0.67600000000000005</v>
      </c>
      <c r="J508" s="13">
        <v>9.2279999999999998</v>
      </c>
      <c r="K508" s="13" t="s">
        <v>110</v>
      </c>
      <c r="L508" s="13">
        <v>2.8</v>
      </c>
      <c r="M508" s="13">
        <v>2.5099999999999998</v>
      </c>
      <c r="N508" s="13">
        <v>21.7</v>
      </c>
      <c r="O508" s="13">
        <v>8.98</v>
      </c>
      <c r="P508" s="13">
        <v>4.8</v>
      </c>
      <c r="Q508" s="13" t="s">
        <v>110</v>
      </c>
      <c r="R508" s="13">
        <v>1.46</v>
      </c>
      <c r="S508" s="13">
        <v>50.8</v>
      </c>
      <c r="T508" s="13">
        <v>1.88</v>
      </c>
      <c r="U508" s="13">
        <v>2.8570000000000002</v>
      </c>
      <c r="V508" s="13" t="s">
        <v>110</v>
      </c>
      <c r="W508" s="13">
        <v>35.35</v>
      </c>
      <c r="X508" s="13">
        <v>1.5899999999999999</v>
      </c>
      <c r="Y508" s="13">
        <v>4.1900000000000004</v>
      </c>
      <c r="Z508" s="13">
        <v>1.28</v>
      </c>
      <c r="AA508" s="13">
        <v>207.8</v>
      </c>
      <c r="AB508" s="13">
        <v>2.9699999999999998</v>
      </c>
      <c r="AC508" s="13" t="s">
        <v>110</v>
      </c>
      <c r="AD508" s="13">
        <v>215.95</v>
      </c>
    </row>
    <row r="509" spans="1:30">
      <c r="A509" s="10">
        <v>41591</v>
      </c>
      <c r="B509" s="13">
        <v>5244.11</v>
      </c>
      <c r="C509" s="13">
        <v>1.1459999999999999</v>
      </c>
      <c r="D509" s="13">
        <v>3.3039999999999998</v>
      </c>
      <c r="E509" s="13">
        <v>76.150000000000006</v>
      </c>
      <c r="F509" s="13">
        <v>23.25</v>
      </c>
      <c r="G509" s="13" t="s">
        <v>110</v>
      </c>
      <c r="H509" s="13">
        <v>2.1749999999999998</v>
      </c>
      <c r="I509" s="13">
        <v>0.67200000000000004</v>
      </c>
      <c r="J509" s="13">
        <v>9.0380000000000003</v>
      </c>
      <c r="K509" s="13" t="s">
        <v>110</v>
      </c>
      <c r="L509" s="13">
        <v>2.8</v>
      </c>
      <c r="M509" s="13">
        <v>2.42</v>
      </c>
      <c r="N509" s="13">
        <v>21.75</v>
      </c>
      <c r="O509" s="13">
        <v>9.0299999999999994</v>
      </c>
      <c r="P509" s="13">
        <v>4.75</v>
      </c>
      <c r="Q509" s="13" t="s">
        <v>110</v>
      </c>
      <c r="R509" s="13">
        <v>1.37</v>
      </c>
      <c r="S509" s="13">
        <v>50.167000000000002</v>
      </c>
      <c r="T509" s="13">
        <v>1.81</v>
      </c>
      <c r="U509" s="13">
        <v>2.8570000000000002</v>
      </c>
      <c r="V509" s="13" t="s">
        <v>110</v>
      </c>
      <c r="W509" s="13">
        <v>34.700000000000003</v>
      </c>
      <c r="X509" s="13">
        <v>1.5</v>
      </c>
      <c r="Y509" s="13">
        <v>4.1500000000000004</v>
      </c>
      <c r="Z509" s="13">
        <v>1.23</v>
      </c>
      <c r="AA509" s="13">
        <v>206.5</v>
      </c>
      <c r="AB509" s="13">
        <v>2.99</v>
      </c>
      <c r="AC509" s="13" t="s">
        <v>110</v>
      </c>
      <c r="AD509" s="13">
        <v>213.5</v>
      </c>
    </row>
    <row r="510" spans="1:30">
      <c r="A510" s="10">
        <v>41592</v>
      </c>
      <c r="B510" s="13">
        <v>5467.65</v>
      </c>
      <c r="C510" s="13">
        <v>1.1779999999999999</v>
      </c>
      <c r="D510" s="13">
        <v>3.411</v>
      </c>
      <c r="E510" s="13">
        <v>77.95</v>
      </c>
      <c r="F510" s="13">
        <v>24.35</v>
      </c>
      <c r="G510" s="13" t="s">
        <v>110</v>
      </c>
      <c r="H510" s="13">
        <v>2.238</v>
      </c>
      <c r="I510" s="13">
        <v>0.70199999999999996</v>
      </c>
      <c r="J510" s="13">
        <v>9.1809999999999992</v>
      </c>
      <c r="K510" s="13" t="s">
        <v>110</v>
      </c>
      <c r="L510" s="13">
        <v>2.8</v>
      </c>
      <c r="M510" s="13">
        <v>2.67</v>
      </c>
      <c r="N510" s="13">
        <v>23.4</v>
      </c>
      <c r="O510" s="13">
        <v>9.68</v>
      </c>
      <c r="P510" s="13">
        <v>4.7</v>
      </c>
      <c r="Q510" s="13" t="s">
        <v>110</v>
      </c>
      <c r="R510" s="13">
        <v>1.45</v>
      </c>
      <c r="S510" s="13">
        <v>50.1</v>
      </c>
      <c r="T510" s="13">
        <v>1.96</v>
      </c>
      <c r="U510" s="13">
        <v>2.8570000000000002</v>
      </c>
      <c r="V510" s="13" t="s">
        <v>110</v>
      </c>
      <c r="W510" s="13">
        <v>36.049999999999997</v>
      </c>
      <c r="X510" s="13">
        <v>1.6099999999999999</v>
      </c>
      <c r="Y510" s="13">
        <v>4.2300000000000004</v>
      </c>
      <c r="Z510" s="13">
        <v>1.3</v>
      </c>
      <c r="AA510" s="13">
        <v>206.95</v>
      </c>
      <c r="AB510" s="13">
        <v>3.11</v>
      </c>
      <c r="AC510" s="13" t="s">
        <v>110</v>
      </c>
      <c r="AD510" s="13">
        <v>222</v>
      </c>
    </row>
    <row r="511" spans="1:30">
      <c r="A511" s="10">
        <v>41593</v>
      </c>
      <c r="B511" s="13">
        <v>5572.33</v>
      </c>
      <c r="C511" s="13">
        <v>1.1679999999999999</v>
      </c>
      <c r="D511" s="13">
        <v>3.4289999999999998</v>
      </c>
      <c r="E511" s="13">
        <v>78.5</v>
      </c>
      <c r="F511" s="13">
        <v>24.8</v>
      </c>
      <c r="G511" s="13" t="s">
        <v>110</v>
      </c>
      <c r="H511" s="13">
        <v>2.25</v>
      </c>
      <c r="I511" s="13">
        <v>0.69899999999999995</v>
      </c>
      <c r="J511" s="13">
        <v>9.0380000000000003</v>
      </c>
      <c r="K511" s="13" t="s">
        <v>110</v>
      </c>
      <c r="L511" s="13">
        <v>2.8</v>
      </c>
      <c r="M511" s="13">
        <v>2.7199999999999998</v>
      </c>
      <c r="N511" s="13">
        <v>24.35</v>
      </c>
      <c r="O511" s="13">
        <v>9.9600000000000009</v>
      </c>
      <c r="P511" s="13">
        <v>4.62</v>
      </c>
      <c r="Q511" s="13" t="s">
        <v>110</v>
      </c>
      <c r="R511" s="13">
        <v>1.45</v>
      </c>
      <c r="S511" s="13">
        <v>49.466999999999999</v>
      </c>
      <c r="T511" s="13">
        <v>2.0099999999999998</v>
      </c>
      <c r="U511" s="13">
        <v>3.2509999999999999</v>
      </c>
      <c r="V511" s="13" t="s">
        <v>110</v>
      </c>
      <c r="W511" s="13">
        <v>36.65</v>
      </c>
      <c r="X511" s="13">
        <v>1.56</v>
      </c>
      <c r="Y511" s="13">
        <v>4.12</v>
      </c>
      <c r="Z511" s="13">
        <v>1.31</v>
      </c>
      <c r="AA511" s="13">
        <v>209</v>
      </c>
      <c r="AB511" s="13">
        <v>3.16</v>
      </c>
      <c r="AC511" s="13" t="s">
        <v>110</v>
      </c>
      <c r="AD511" s="13">
        <v>229</v>
      </c>
    </row>
    <row r="512" spans="1:30">
      <c r="A512" s="10">
        <v>41596</v>
      </c>
      <c r="B512" s="13">
        <v>5552.17</v>
      </c>
      <c r="C512" s="13">
        <v>1.1259999999999999</v>
      </c>
      <c r="D512" s="13">
        <v>3.4020000000000001</v>
      </c>
      <c r="E512" s="13">
        <v>80.7</v>
      </c>
      <c r="F512" s="13">
        <v>23.75</v>
      </c>
      <c r="G512" s="13" t="s">
        <v>110</v>
      </c>
      <c r="H512" s="13">
        <v>2.1880000000000002</v>
      </c>
      <c r="I512" s="13">
        <v>0.71499999999999997</v>
      </c>
      <c r="J512" s="13">
        <v>8.8670000000000009</v>
      </c>
      <c r="K512" s="13" t="s">
        <v>110</v>
      </c>
      <c r="L512" s="13">
        <v>2.8</v>
      </c>
      <c r="M512" s="13">
        <v>2.61</v>
      </c>
      <c r="N512" s="13">
        <v>23.4</v>
      </c>
      <c r="O512" s="13">
        <v>9.6199999999999992</v>
      </c>
      <c r="P512" s="13">
        <v>4.55</v>
      </c>
      <c r="Q512" s="13" t="s">
        <v>110</v>
      </c>
      <c r="R512" s="13">
        <v>1.4</v>
      </c>
      <c r="S512" s="13">
        <v>50.332999999999998</v>
      </c>
      <c r="T512" s="13">
        <v>1.9300000000000002</v>
      </c>
      <c r="U512" s="13">
        <v>3.2509999999999999</v>
      </c>
      <c r="V512" s="13" t="s">
        <v>110</v>
      </c>
      <c r="W512" s="13">
        <v>37.700000000000003</v>
      </c>
      <c r="X512" s="13">
        <v>1.65</v>
      </c>
      <c r="Y512" s="13">
        <v>4.1500000000000004</v>
      </c>
      <c r="Z512" s="13">
        <v>1.29</v>
      </c>
      <c r="AA512" s="13">
        <v>209.6</v>
      </c>
      <c r="AB512" s="13">
        <v>3.14</v>
      </c>
      <c r="AC512" s="13" t="s">
        <v>110</v>
      </c>
      <c r="AD512" s="13">
        <v>232.95</v>
      </c>
    </row>
    <row r="513" spans="1:30">
      <c r="A513" s="10">
        <v>41597</v>
      </c>
      <c r="B513" s="13">
        <v>5188.28</v>
      </c>
      <c r="C513" s="13">
        <v>1.0880000000000001</v>
      </c>
      <c r="D513" s="13">
        <v>3.1429999999999998</v>
      </c>
      <c r="E513" s="13">
        <v>78.650000000000006</v>
      </c>
      <c r="F513" s="13">
        <v>23.25</v>
      </c>
      <c r="G513" s="13" t="s">
        <v>110</v>
      </c>
      <c r="H513" s="13">
        <v>2.1189999999999998</v>
      </c>
      <c r="I513" s="13">
        <v>0.66500000000000004</v>
      </c>
      <c r="J513" s="13">
        <v>8.8480000000000008</v>
      </c>
      <c r="K513" s="13" t="s">
        <v>110</v>
      </c>
      <c r="L513" s="13">
        <v>2.8</v>
      </c>
      <c r="M513" s="13">
        <v>2.4300000000000002</v>
      </c>
      <c r="N513" s="13">
        <v>21.4</v>
      </c>
      <c r="O513" s="13">
        <v>8.9</v>
      </c>
      <c r="P513" s="13">
        <v>4.45</v>
      </c>
      <c r="Q513" s="13" t="s">
        <v>110</v>
      </c>
      <c r="R513" s="13">
        <v>1.35</v>
      </c>
      <c r="S513" s="13">
        <v>48.767000000000003</v>
      </c>
      <c r="T513" s="13">
        <v>1.79</v>
      </c>
      <c r="U513" s="13">
        <v>3.2509999999999999</v>
      </c>
      <c r="V513" s="13" t="s">
        <v>110</v>
      </c>
      <c r="W513" s="13">
        <v>35.6</v>
      </c>
      <c r="X513" s="13">
        <v>1.49</v>
      </c>
      <c r="Y513" s="13">
        <v>3.85</v>
      </c>
      <c r="Z513" s="13">
        <v>1.18</v>
      </c>
      <c r="AA513" s="13">
        <v>201</v>
      </c>
      <c r="AB513" s="13">
        <v>2.9</v>
      </c>
      <c r="AC513" s="13" t="s">
        <v>110</v>
      </c>
      <c r="AD513" s="13">
        <v>210</v>
      </c>
    </row>
    <row r="514" spans="1:30">
      <c r="A514" s="10">
        <v>41598</v>
      </c>
      <c r="B514" s="13">
        <v>5362</v>
      </c>
      <c r="C514" s="13">
        <v>1.107</v>
      </c>
      <c r="D514" s="13">
        <v>3.3660000000000001</v>
      </c>
      <c r="E514" s="13">
        <v>75.8</v>
      </c>
      <c r="F514" s="13">
        <v>24.35</v>
      </c>
      <c r="G514" s="13" t="s">
        <v>110</v>
      </c>
      <c r="H514" s="13">
        <v>2.1880000000000002</v>
      </c>
      <c r="I514" s="13">
        <v>0.68100000000000005</v>
      </c>
      <c r="J514" s="13">
        <v>8.8949999999999996</v>
      </c>
      <c r="K514" s="13" t="s">
        <v>110</v>
      </c>
      <c r="L514" s="13">
        <v>2.8</v>
      </c>
      <c r="M514" s="13">
        <v>2.61</v>
      </c>
      <c r="N514" s="13">
        <v>22.5</v>
      </c>
      <c r="O514" s="13">
        <v>9.4600000000000009</v>
      </c>
      <c r="P514" s="13">
        <v>4.4000000000000004</v>
      </c>
      <c r="Q514" s="13" t="s">
        <v>110</v>
      </c>
      <c r="R514" s="13">
        <v>1.41</v>
      </c>
      <c r="S514" s="13">
        <v>49.332999999999998</v>
      </c>
      <c r="T514" s="13">
        <v>1.87</v>
      </c>
      <c r="U514" s="13">
        <v>3.2509999999999999</v>
      </c>
      <c r="V514" s="13" t="s">
        <v>110</v>
      </c>
      <c r="W514" s="13">
        <v>36.5</v>
      </c>
      <c r="X514" s="13">
        <v>1.5699999999999998</v>
      </c>
      <c r="Y514" s="13">
        <v>3.84</v>
      </c>
      <c r="Z514" s="13">
        <v>1.27</v>
      </c>
      <c r="AA514" s="13">
        <v>201</v>
      </c>
      <c r="AB514" s="13">
        <v>3</v>
      </c>
      <c r="AC514" s="13" t="s">
        <v>110</v>
      </c>
      <c r="AD514" s="13">
        <v>220.75</v>
      </c>
    </row>
    <row r="515" spans="1:30">
      <c r="A515" s="10">
        <v>41599</v>
      </c>
      <c r="B515" s="13">
        <v>5395.07</v>
      </c>
      <c r="C515" s="13">
        <v>1.1040000000000001</v>
      </c>
      <c r="D515" s="13">
        <v>3.3660000000000001</v>
      </c>
      <c r="E515" s="13">
        <v>77.5</v>
      </c>
      <c r="F515" s="13">
        <v>24.5</v>
      </c>
      <c r="G515" s="13" t="s">
        <v>110</v>
      </c>
      <c r="H515" s="13">
        <v>2.1560000000000001</v>
      </c>
      <c r="I515" s="13">
        <v>0.67400000000000004</v>
      </c>
      <c r="J515" s="13">
        <v>9.0190000000000001</v>
      </c>
      <c r="K515" s="13" t="s">
        <v>110</v>
      </c>
      <c r="L515" s="13">
        <v>2.8</v>
      </c>
      <c r="M515" s="13">
        <v>2.77</v>
      </c>
      <c r="N515" s="13">
        <v>22.7</v>
      </c>
      <c r="O515" s="13">
        <v>9.4</v>
      </c>
      <c r="P515" s="13">
        <v>4.4000000000000004</v>
      </c>
      <c r="Q515" s="13" t="s">
        <v>110</v>
      </c>
      <c r="R515" s="13">
        <v>1.49</v>
      </c>
      <c r="S515" s="13">
        <v>49.332999999999998</v>
      </c>
      <c r="T515" s="13">
        <v>1.94</v>
      </c>
      <c r="U515" s="13">
        <v>3.2509999999999999</v>
      </c>
      <c r="V515" s="13" t="s">
        <v>110</v>
      </c>
      <c r="W515" s="13">
        <v>35.799999999999997</v>
      </c>
      <c r="X515" s="13">
        <v>1.6</v>
      </c>
      <c r="Y515" s="13">
        <v>3.95</v>
      </c>
      <c r="Z515" s="13">
        <v>1.31</v>
      </c>
      <c r="AA515" s="13">
        <v>200</v>
      </c>
      <c r="AB515" s="13">
        <v>3.03</v>
      </c>
      <c r="AC515" s="13" t="s">
        <v>110</v>
      </c>
      <c r="AD515" s="13">
        <v>224</v>
      </c>
    </row>
    <row r="516" spans="1:30">
      <c r="A516" s="10">
        <v>41600</v>
      </c>
      <c r="B516" s="13">
        <v>5529.54</v>
      </c>
      <c r="C516" s="13">
        <v>1.0880000000000001</v>
      </c>
      <c r="D516" s="13">
        <v>3.4020000000000001</v>
      </c>
      <c r="E516" s="13">
        <v>77.5</v>
      </c>
      <c r="F516" s="13">
        <v>25.45</v>
      </c>
      <c r="G516" s="13" t="s">
        <v>110</v>
      </c>
      <c r="H516" s="13">
        <v>2.2629999999999999</v>
      </c>
      <c r="I516" s="13">
        <v>0.66100000000000003</v>
      </c>
      <c r="J516" s="13">
        <v>9.1329999999999991</v>
      </c>
      <c r="K516" s="13" t="s">
        <v>110</v>
      </c>
      <c r="L516" s="13">
        <v>2.8</v>
      </c>
      <c r="M516" s="13">
        <v>2.93</v>
      </c>
      <c r="N516" s="13">
        <v>23.5</v>
      </c>
      <c r="O516" s="13">
        <v>9.7200000000000006</v>
      </c>
      <c r="P516" s="13">
        <v>4.3</v>
      </c>
      <c r="Q516" s="13" t="s">
        <v>110</v>
      </c>
      <c r="R516" s="13">
        <v>1.6</v>
      </c>
      <c r="S516" s="13">
        <v>50</v>
      </c>
      <c r="T516" s="13">
        <v>2.13</v>
      </c>
      <c r="U516" s="13">
        <v>3.2509999999999999</v>
      </c>
      <c r="V516" s="13" t="s">
        <v>110</v>
      </c>
      <c r="W516" s="13">
        <v>37.85</v>
      </c>
      <c r="X516" s="13">
        <v>1.67</v>
      </c>
      <c r="Y516" s="13">
        <v>4.05</v>
      </c>
      <c r="Z516" s="13">
        <v>1.42</v>
      </c>
      <c r="AA516" s="13">
        <v>201.5</v>
      </c>
      <c r="AB516" s="13">
        <v>2.98</v>
      </c>
      <c r="AC516" s="13" t="s">
        <v>110</v>
      </c>
      <c r="AD516" s="13">
        <v>232.5</v>
      </c>
    </row>
    <row r="517" spans="1:30">
      <c r="A517" s="10">
        <v>41603</v>
      </c>
      <c r="B517" s="13">
        <v>5529.54</v>
      </c>
      <c r="C517" s="13">
        <v>1.0880000000000001</v>
      </c>
      <c r="D517" s="13">
        <v>3.4020000000000001</v>
      </c>
      <c r="E517" s="13">
        <v>77.5</v>
      </c>
      <c r="F517" s="13">
        <v>25.45</v>
      </c>
      <c r="G517" s="13" t="s">
        <v>110</v>
      </c>
      <c r="H517" s="13">
        <v>2.2629999999999999</v>
      </c>
      <c r="I517" s="13">
        <v>0.66100000000000003</v>
      </c>
      <c r="J517" s="13">
        <v>9.1329999999999991</v>
      </c>
      <c r="K517" s="13" t="s">
        <v>110</v>
      </c>
      <c r="L517" s="13">
        <v>2.8</v>
      </c>
      <c r="M517" s="13">
        <v>2.93</v>
      </c>
      <c r="N517" s="13">
        <v>23.5</v>
      </c>
      <c r="O517" s="13">
        <v>9.7200000000000006</v>
      </c>
      <c r="P517" s="13">
        <v>4.3</v>
      </c>
      <c r="Q517" s="13" t="s">
        <v>110</v>
      </c>
      <c r="R517" s="13">
        <v>1.6</v>
      </c>
      <c r="S517" s="13">
        <v>50</v>
      </c>
      <c r="T517" s="13">
        <v>2.13</v>
      </c>
      <c r="U517" s="13">
        <v>3.2509999999999999</v>
      </c>
      <c r="V517" s="13" t="s">
        <v>110</v>
      </c>
      <c r="W517" s="13">
        <v>37.85</v>
      </c>
      <c r="X517" s="13">
        <v>1.67</v>
      </c>
      <c r="Y517" s="13">
        <v>4.05</v>
      </c>
      <c r="Z517" s="13">
        <v>1.42</v>
      </c>
      <c r="AA517" s="13">
        <v>201.5</v>
      </c>
      <c r="AB517" s="13">
        <v>2.98</v>
      </c>
      <c r="AC517" s="13" t="s">
        <v>110</v>
      </c>
      <c r="AD517" s="13">
        <v>232.5</v>
      </c>
    </row>
    <row r="518" spans="1:30">
      <c r="A518" s="10">
        <v>41604</v>
      </c>
      <c r="B518" s="13">
        <v>5696.21</v>
      </c>
      <c r="C518" s="13">
        <v>1.0720000000000001</v>
      </c>
      <c r="D518" s="13">
        <v>3.3039999999999998</v>
      </c>
      <c r="E518" s="13">
        <v>71.7</v>
      </c>
      <c r="F518" s="13">
        <v>27</v>
      </c>
      <c r="G518" s="13" t="s">
        <v>110</v>
      </c>
      <c r="H518" s="13">
        <v>2.319</v>
      </c>
      <c r="I518" s="13">
        <v>0.66200000000000003</v>
      </c>
      <c r="J518" s="13">
        <v>8.8290000000000006</v>
      </c>
      <c r="K518" s="13" t="s">
        <v>110</v>
      </c>
      <c r="L518" s="13">
        <v>2.87</v>
      </c>
      <c r="M518" s="13">
        <v>3.49</v>
      </c>
      <c r="N518" s="13">
        <v>25.8</v>
      </c>
      <c r="O518" s="13">
        <v>10.7</v>
      </c>
      <c r="P518" s="13">
        <v>4.3499999999999996</v>
      </c>
      <c r="Q518" s="13" t="s">
        <v>110</v>
      </c>
      <c r="R518" s="13">
        <v>1.72</v>
      </c>
      <c r="S518" s="13">
        <v>47.667000000000002</v>
      </c>
      <c r="T518" s="13">
        <v>2.34</v>
      </c>
      <c r="U518" s="13">
        <v>3.2509999999999999</v>
      </c>
      <c r="V518" s="13" t="s">
        <v>110</v>
      </c>
      <c r="W518" s="13">
        <v>33.75</v>
      </c>
      <c r="X518" s="13">
        <v>1.8199999999999998</v>
      </c>
      <c r="Y518" s="13">
        <v>4.3499999999999996</v>
      </c>
      <c r="Z518" s="13">
        <v>1.51</v>
      </c>
      <c r="AA518" s="13">
        <v>193.7</v>
      </c>
      <c r="AB518" s="13">
        <v>2.94</v>
      </c>
      <c r="AC518" s="13" t="s">
        <v>110</v>
      </c>
      <c r="AD518" s="13">
        <v>259</v>
      </c>
    </row>
    <row r="519" spans="1:30">
      <c r="A519" s="10">
        <v>41605</v>
      </c>
      <c r="B519" s="13">
        <v>5601.17</v>
      </c>
      <c r="C519" s="13">
        <v>1.0660000000000001</v>
      </c>
      <c r="D519" s="13">
        <v>3.2589999999999999</v>
      </c>
      <c r="E519" s="13">
        <v>67.5</v>
      </c>
      <c r="F519" s="13">
        <v>25.6</v>
      </c>
      <c r="G519" s="13" t="s">
        <v>110</v>
      </c>
      <c r="H519" s="13">
        <v>2.3130000000000002</v>
      </c>
      <c r="I519" s="13">
        <v>0.67400000000000004</v>
      </c>
      <c r="J519" s="13">
        <v>8.5619999999999994</v>
      </c>
      <c r="K519" s="13" t="s">
        <v>110</v>
      </c>
      <c r="L519" s="13">
        <v>2.92</v>
      </c>
      <c r="M519" s="13">
        <v>3.36</v>
      </c>
      <c r="N519" s="13">
        <v>25</v>
      </c>
      <c r="O519" s="13">
        <v>10.65</v>
      </c>
      <c r="P519" s="13">
        <v>4.3</v>
      </c>
      <c r="Q519" s="13" t="s">
        <v>110</v>
      </c>
      <c r="R519" s="13">
        <v>1.6800000000000002</v>
      </c>
      <c r="S519" s="13">
        <v>48.167000000000002</v>
      </c>
      <c r="T519" s="13">
        <v>2.2400000000000002</v>
      </c>
      <c r="U519" s="13">
        <v>3.2509999999999999</v>
      </c>
      <c r="V519" s="13" t="s">
        <v>110</v>
      </c>
      <c r="W519" s="13">
        <v>33</v>
      </c>
      <c r="X519" s="13">
        <v>1.74</v>
      </c>
      <c r="Y519" s="13">
        <v>4.2699999999999996</v>
      </c>
      <c r="Z519" s="13">
        <v>1.44</v>
      </c>
      <c r="AA519" s="13">
        <v>188.8</v>
      </c>
      <c r="AB519" s="13">
        <v>2.9699999999999998</v>
      </c>
      <c r="AC519" s="13" t="s">
        <v>110</v>
      </c>
      <c r="AD519" s="13">
        <v>256.75</v>
      </c>
    </row>
    <row r="520" spans="1:30">
      <c r="A520" s="10">
        <v>41606</v>
      </c>
      <c r="B520" s="13">
        <v>5734.2</v>
      </c>
      <c r="C520" s="13">
        <v>1.1140000000000001</v>
      </c>
      <c r="D520" s="13">
        <v>3.4729999999999999</v>
      </c>
      <c r="E520" s="13">
        <v>69.25</v>
      </c>
      <c r="F520" s="13">
        <v>26.4</v>
      </c>
      <c r="G520" s="13" t="s">
        <v>110</v>
      </c>
      <c r="H520" s="13">
        <v>2.35</v>
      </c>
      <c r="I520" s="13">
        <v>0.70599999999999996</v>
      </c>
      <c r="J520" s="13">
        <v>9.4179999999999993</v>
      </c>
      <c r="K520" s="13" t="s">
        <v>110</v>
      </c>
      <c r="L520" s="13">
        <v>2.92</v>
      </c>
      <c r="M520" s="13">
        <v>3.55</v>
      </c>
      <c r="N520" s="13">
        <v>24.8</v>
      </c>
      <c r="O520" s="13">
        <v>10.65</v>
      </c>
      <c r="P520" s="13">
        <v>4.32</v>
      </c>
      <c r="Q520" s="13" t="s">
        <v>110</v>
      </c>
      <c r="R520" s="13">
        <v>1.74</v>
      </c>
      <c r="S520" s="13">
        <v>46.667000000000002</v>
      </c>
      <c r="T520" s="13">
        <v>2.36</v>
      </c>
      <c r="U520" s="13">
        <v>3.2509999999999999</v>
      </c>
      <c r="V520" s="13" t="s">
        <v>110</v>
      </c>
      <c r="W520" s="13">
        <v>33</v>
      </c>
      <c r="X520" s="13">
        <v>1.78</v>
      </c>
      <c r="Y520" s="13">
        <v>4.37</v>
      </c>
      <c r="Z520" s="13">
        <v>1.5</v>
      </c>
      <c r="AA520" s="13">
        <v>191</v>
      </c>
      <c r="AB520" s="13">
        <v>3.11</v>
      </c>
      <c r="AC520" s="13" t="s">
        <v>110</v>
      </c>
      <c r="AD520" s="13">
        <v>264.5</v>
      </c>
    </row>
    <row r="521" spans="1:30">
      <c r="A521" s="10">
        <v>41607</v>
      </c>
      <c r="B521" s="13">
        <v>5718.68</v>
      </c>
      <c r="C521" s="13">
        <v>1.0880000000000001</v>
      </c>
      <c r="D521" s="13">
        <v>3.5270000000000001</v>
      </c>
      <c r="E521" s="13">
        <v>69.3</v>
      </c>
      <c r="F521" s="13">
        <v>26.7</v>
      </c>
      <c r="G521" s="13" t="s">
        <v>110</v>
      </c>
      <c r="H521" s="13">
        <v>2.3439999999999999</v>
      </c>
      <c r="I521" s="13">
        <v>0.73099999999999998</v>
      </c>
      <c r="J521" s="13">
        <v>9.3230000000000004</v>
      </c>
      <c r="K521" s="13" t="s">
        <v>110</v>
      </c>
      <c r="L521" s="13">
        <v>2.92</v>
      </c>
      <c r="M521" s="13">
        <v>3.48</v>
      </c>
      <c r="N521" s="13">
        <v>25.4</v>
      </c>
      <c r="O521" s="13">
        <v>10.7</v>
      </c>
      <c r="P521" s="13">
        <v>4.3499999999999996</v>
      </c>
      <c r="Q521" s="13" t="s">
        <v>110</v>
      </c>
      <c r="R521" s="13">
        <v>1.74</v>
      </c>
      <c r="S521" s="13">
        <v>47.332999999999998</v>
      </c>
      <c r="T521" s="13">
        <v>2.2800000000000002</v>
      </c>
      <c r="U521" s="13">
        <v>3.2509999999999999</v>
      </c>
      <c r="V521" s="13" t="s">
        <v>110</v>
      </c>
      <c r="W521" s="13">
        <v>34.6</v>
      </c>
      <c r="X521" s="13">
        <v>1.78</v>
      </c>
      <c r="Y521" s="13">
        <v>4.3600000000000003</v>
      </c>
      <c r="Z521" s="13">
        <v>1.43</v>
      </c>
      <c r="AA521" s="13">
        <v>192</v>
      </c>
      <c r="AB521" s="13">
        <v>3.12</v>
      </c>
      <c r="AC521" s="13" t="s">
        <v>110</v>
      </c>
      <c r="AD521" s="13">
        <v>249.8</v>
      </c>
    </row>
    <row r="522" spans="1:30">
      <c r="A522" s="10">
        <v>41610</v>
      </c>
      <c r="B522" s="13">
        <v>5530.88</v>
      </c>
      <c r="C522" s="13">
        <v>1.0880000000000001</v>
      </c>
      <c r="D522" s="13">
        <v>3.4820000000000002</v>
      </c>
      <c r="E522" s="13">
        <v>60</v>
      </c>
      <c r="F522" s="13">
        <v>26.2</v>
      </c>
      <c r="G522" s="13" t="s">
        <v>110</v>
      </c>
      <c r="H522" s="13">
        <v>2.25</v>
      </c>
      <c r="I522" s="13">
        <v>0.72299999999999998</v>
      </c>
      <c r="J522" s="13">
        <v>9.2949999999999999</v>
      </c>
      <c r="K522" s="13" t="s">
        <v>110</v>
      </c>
      <c r="L522" s="13">
        <v>2.92</v>
      </c>
      <c r="M522" s="13">
        <v>3.32</v>
      </c>
      <c r="N522" s="13">
        <v>24.5</v>
      </c>
      <c r="O522" s="13">
        <v>10.45</v>
      </c>
      <c r="P522" s="13">
        <v>4.3499999999999996</v>
      </c>
      <c r="Q522" s="13" t="s">
        <v>110</v>
      </c>
      <c r="R522" s="13">
        <v>1.7</v>
      </c>
      <c r="S522" s="13">
        <v>45.966999999999999</v>
      </c>
      <c r="T522" s="13">
        <v>2.14</v>
      </c>
      <c r="U522" s="13">
        <v>3.2509999999999999</v>
      </c>
      <c r="V522" s="13" t="s">
        <v>110</v>
      </c>
      <c r="W522" s="13">
        <v>32.75</v>
      </c>
      <c r="X522" s="13">
        <v>1.7</v>
      </c>
      <c r="Y522" s="13">
        <v>4.26</v>
      </c>
      <c r="Z522" s="13">
        <v>1.35</v>
      </c>
      <c r="AA522" s="13">
        <v>188</v>
      </c>
      <c r="AB522" s="13">
        <v>3.04</v>
      </c>
      <c r="AC522" s="13" t="s">
        <v>110</v>
      </c>
      <c r="AD522" s="13">
        <v>252</v>
      </c>
    </row>
    <row r="523" spans="1:30">
      <c r="A523" s="10">
        <v>41611</v>
      </c>
      <c r="B523" s="13">
        <v>5291.01</v>
      </c>
      <c r="C523" s="13">
        <v>1.0880000000000001</v>
      </c>
      <c r="D523" s="13">
        <v>3.4380000000000002</v>
      </c>
      <c r="E523" s="13">
        <v>60</v>
      </c>
      <c r="F523" s="13">
        <v>24.5</v>
      </c>
      <c r="G523" s="13" t="s">
        <v>110</v>
      </c>
      <c r="H523" s="13">
        <v>2.1629999999999998</v>
      </c>
      <c r="I523" s="13">
        <v>0.70199999999999996</v>
      </c>
      <c r="J523" s="13">
        <v>8.8480000000000008</v>
      </c>
      <c r="K523" s="13" t="s">
        <v>110</v>
      </c>
      <c r="L523" s="13">
        <v>2.92</v>
      </c>
      <c r="M523" s="13">
        <v>3.06</v>
      </c>
      <c r="N523" s="13">
        <v>23.35</v>
      </c>
      <c r="O523" s="13">
        <v>9.8000000000000007</v>
      </c>
      <c r="P523" s="13">
        <v>4.3499999999999996</v>
      </c>
      <c r="Q523" s="13" t="s">
        <v>110</v>
      </c>
      <c r="R523" s="13">
        <v>1.54</v>
      </c>
      <c r="S523" s="13">
        <v>45.6</v>
      </c>
      <c r="T523" s="13">
        <v>2.0299999999999998</v>
      </c>
      <c r="U523" s="13">
        <v>3.2509999999999999</v>
      </c>
      <c r="V523" s="13" t="s">
        <v>110</v>
      </c>
      <c r="W523" s="13">
        <v>31.6</v>
      </c>
      <c r="X523" s="13">
        <v>1.55</v>
      </c>
      <c r="Y523" s="13">
        <v>4.0199999999999996</v>
      </c>
      <c r="Z523" s="13">
        <v>1.25</v>
      </c>
      <c r="AA523" s="13">
        <v>184.25</v>
      </c>
      <c r="AB523" s="13">
        <v>2.98</v>
      </c>
      <c r="AC523" s="13" t="s">
        <v>110</v>
      </c>
      <c r="AD523" s="13">
        <v>237</v>
      </c>
    </row>
    <row r="524" spans="1:30">
      <c r="A524" s="10">
        <v>41612</v>
      </c>
      <c r="B524" s="13">
        <v>5310.55</v>
      </c>
      <c r="C524" s="13">
        <v>1.0940000000000001</v>
      </c>
      <c r="D524" s="13">
        <v>3.375</v>
      </c>
      <c r="E524" s="13">
        <v>60.1</v>
      </c>
      <c r="F524" s="13">
        <v>23.5</v>
      </c>
      <c r="G524" s="13" t="s">
        <v>110</v>
      </c>
      <c r="H524" s="13">
        <v>2.15</v>
      </c>
      <c r="I524" s="13">
        <v>0.71</v>
      </c>
      <c r="J524" s="13">
        <v>9.0380000000000003</v>
      </c>
      <c r="K524" s="13" t="s">
        <v>110</v>
      </c>
      <c r="L524" s="13">
        <v>2.92</v>
      </c>
      <c r="M524" s="13">
        <v>2.99</v>
      </c>
      <c r="N524" s="13">
        <v>22.4</v>
      </c>
      <c r="O524" s="13">
        <v>9.9700000000000006</v>
      </c>
      <c r="P524" s="13">
        <v>4.3499999999999996</v>
      </c>
      <c r="Q524" s="13" t="s">
        <v>110</v>
      </c>
      <c r="R524" s="13">
        <v>1.55</v>
      </c>
      <c r="S524" s="13">
        <v>48</v>
      </c>
      <c r="T524" s="13">
        <v>2.02</v>
      </c>
      <c r="U524" s="13">
        <v>3.2509999999999999</v>
      </c>
      <c r="V524" s="13" t="s">
        <v>110</v>
      </c>
      <c r="W524" s="13">
        <v>31.65</v>
      </c>
      <c r="X524" s="13">
        <v>1.58</v>
      </c>
      <c r="Y524" s="13">
        <v>4.12</v>
      </c>
      <c r="Z524" s="13">
        <v>1.26</v>
      </c>
      <c r="AA524" s="13">
        <v>184.3</v>
      </c>
      <c r="AB524" s="13">
        <v>3.03</v>
      </c>
      <c r="AC524" s="13" t="s">
        <v>110</v>
      </c>
      <c r="AD524" s="13">
        <v>242.45</v>
      </c>
    </row>
    <row r="525" spans="1:30">
      <c r="A525" s="10">
        <v>41613</v>
      </c>
      <c r="B525" s="13">
        <v>5324.36</v>
      </c>
      <c r="C525" s="13">
        <v>1.0880000000000001</v>
      </c>
      <c r="D525" s="13">
        <v>3.375</v>
      </c>
      <c r="E525" s="13">
        <v>61.5</v>
      </c>
      <c r="F525" s="13">
        <v>23.25</v>
      </c>
      <c r="G525" s="13" t="s">
        <v>110</v>
      </c>
      <c r="H525" s="13">
        <v>2.15</v>
      </c>
      <c r="I525" s="13">
        <v>0.73899999999999999</v>
      </c>
      <c r="J525" s="13">
        <v>8.8000000000000007</v>
      </c>
      <c r="K525" s="13" t="s">
        <v>110</v>
      </c>
      <c r="L525" s="13">
        <v>2.92</v>
      </c>
      <c r="M525" s="13">
        <v>2.99</v>
      </c>
      <c r="N525" s="13">
        <v>22.25</v>
      </c>
      <c r="O525" s="13">
        <v>9.76</v>
      </c>
      <c r="P525" s="13">
        <v>4.4000000000000004</v>
      </c>
      <c r="Q525" s="13" t="s">
        <v>110</v>
      </c>
      <c r="R525" s="13">
        <v>1.53</v>
      </c>
      <c r="S525" s="13">
        <v>47.332999999999998</v>
      </c>
      <c r="T525" s="13">
        <v>2.0299999999999998</v>
      </c>
      <c r="U525" s="13">
        <v>3.2509999999999999</v>
      </c>
      <c r="V525" s="13" t="s">
        <v>110</v>
      </c>
      <c r="W525" s="13">
        <v>32.15</v>
      </c>
      <c r="X525" s="13">
        <v>1.58</v>
      </c>
      <c r="Y525" s="13">
        <v>4.0999999999999996</v>
      </c>
      <c r="Z525" s="13">
        <v>1.26</v>
      </c>
      <c r="AA525" s="13">
        <v>186.3</v>
      </c>
      <c r="AB525" s="13">
        <v>3.04</v>
      </c>
      <c r="AC525" s="13" t="s">
        <v>110</v>
      </c>
      <c r="AD525" s="13">
        <v>242.5</v>
      </c>
    </row>
    <row r="526" spans="1:30">
      <c r="A526" s="10">
        <v>41614</v>
      </c>
      <c r="B526" s="13">
        <v>5331.28</v>
      </c>
      <c r="C526" s="13">
        <v>1.0589999999999999</v>
      </c>
      <c r="D526" s="13">
        <v>3.33</v>
      </c>
      <c r="E526" s="13">
        <v>60</v>
      </c>
      <c r="F526" s="13">
        <v>23.7</v>
      </c>
      <c r="G526" s="13" t="s">
        <v>110</v>
      </c>
      <c r="H526" s="13">
        <v>2.1379999999999999</v>
      </c>
      <c r="I526" s="13">
        <v>0.73899999999999999</v>
      </c>
      <c r="J526" s="13">
        <v>8.5619999999999994</v>
      </c>
      <c r="K526" s="13" t="s">
        <v>110</v>
      </c>
      <c r="L526" s="13">
        <v>3</v>
      </c>
      <c r="M526" s="13">
        <v>3.16</v>
      </c>
      <c r="N526" s="13">
        <v>21.8</v>
      </c>
      <c r="O526" s="13">
        <v>9.75</v>
      </c>
      <c r="P526" s="13">
        <v>4.1500000000000004</v>
      </c>
      <c r="Q526" s="13" t="s">
        <v>110</v>
      </c>
      <c r="R526" s="13">
        <v>1.55</v>
      </c>
      <c r="S526" s="13">
        <v>47.466999999999999</v>
      </c>
      <c r="T526" s="13">
        <v>2.06</v>
      </c>
      <c r="U526" s="13">
        <v>3.2509999999999999</v>
      </c>
      <c r="V526" s="13" t="s">
        <v>110</v>
      </c>
      <c r="W526" s="13">
        <v>31.85</v>
      </c>
      <c r="X526" s="13">
        <v>1.58</v>
      </c>
      <c r="Y526" s="13">
        <v>4.2</v>
      </c>
      <c r="Z526" s="13">
        <v>1.29</v>
      </c>
      <c r="AA526" s="13">
        <v>187</v>
      </c>
      <c r="AB526" s="13">
        <v>2.99</v>
      </c>
      <c r="AC526" s="13" t="s">
        <v>110</v>
      </c>
      <c r="AD526" s="13">
        <v>246.25</v>
      </c>
    </row>
    <row r="527" spans="1:30">
      <c r="A527" s="10">
        <v>41617</v>
      </c>
      <c r="B527" s="13">
        <v>5334.17</v>
      </c>
      <c r="C527" s="13">
        <v>1.05</v>
      </c>
      <c r="D527" s="13">
        <v>3.3570000000000002</v>
      </c>
      <c r="E527" s="13">
        <v>59.85</v>
      </c>
      <c r="F527" s="13">
        <v>23.8</v>
      </c>
      <c r="G527" s="13" t="s">
        <v>110</v>
      </c>
      <c r="H527" s="13">
        <v>2</v>
      </c>
      <c r="I527" s="13">
        <v>0.75600000000000001</v>
      </c>
      <c r="J527" s="13">
        <v>8.1820000000000004</v>
      </c>
      <c r="K527" s="13" t="s">
        <v>110</v>
      </c>
      <c r="L527" s="13">
        <v>3</v>
      </c>
      <c r="M527" s="13">
        <v>3.15</v>
      </c>
      <c r="N527" s="13">
        <v>21.8</v>
      </c>
      <c r="O527" s="13">
        <v>9.64</v>
      </c>
      <c r="P527" s="13">
        <v>4.2</v>
      </c>
      <c r="Q527" s="13" t="s">
        <v>110</v>
      </c>
      <c r="R527" s="13">
        <v>1.55</v>
      </c>
      <c r="S527" s="13">
        <v>46.267000000000003</v>
      </c>
      <c r="T527" s="13">
        <v>2.08</v>
      </c>
      <c r="U527" s="13">
        <v>3.2509999999999999</v>
      </c>
      <c r="V527" s="13" t="s">
        <v>110</v>
      </c>
      <c r="W527" s="13">
        <v>31.45</v>
      </c>
      <c r="X527" s="13">
        <v>1.54</v>
      </c>
      <c r="Y527" s="13">
        <v>4.0999999999999996</v>
      </c>
      <c r="Z527" s="13">
        <v>1.29</v>
      </c>
      <c r="AA527" s="13">
        <v>187</v>
      </c>
      <c r="AB527" s="13">
        <v>3</v>
      </c>
      <c r="AC527" s="13" t="s">
        <v>110</v>
      </c>
      <c r="AD527" s="13">
        <v>248</v>
      </c>
    </row>
    <row r="528" spans="1:30">
      <c r="A528" s="10">
        <v>41618</v>
      </c>
      <c r="B528" s="13">
        <v>5224.24</v>
      </c>
      <c r="C528" s="13">
        <v>1.0720000000000001</v>
      </c>
      <c r="D528" s="13">
        <v>3.3210000000000002</v>
      </c>
      <c r="E528" s="13">
        <v>58.7</v>
      </c>
      <c r="F528" s="13">
        <v>23.85</v>
      </c>
      <c r="G528" s="13" t="s">
        <v>110</v>
      </c>
      <c r="H528" s="13">
        <v>1.9750000000000001</v>
      </c>
      <c r="I528" s="13">
        <v>0.751</v>
      </c>
      <c r="J528" s="13">
        <v>8.3239999999999998</v>
      </c>
      <c r="K528" s="13" t="s">
        <v>110</v>
      </c>
      <c r="L528" s="13">
        <v>3</v>
      </c>
      <c r="M528" s="13">
        <v>3</v>
      </c>
      <c r="N528" s="13">
        <v>21.2</v>
      </c>
      <c r="O528" s="13">
        <v>9.48</v>
      </c>
      <c r="P528" s="13">
        <v>4</v>
      </c>
      <c r="Q528" s="13" t="s">
        <v>110</v>
      </c>
      <c r="R528" s="13">
        <v>1.53</v>
      </c>
      <c r="S528" s="13">
        <v>45.832999999999998</v>
      </c>
      <c r="T528" s="13">
        <v>1.96</v>
      </c>
      <c r="U528" s="13">
        <v>3.2509999999999999</v>
      </c>
      <c r="V528" s="13" t="s">
        <v>110</v>
      </c>
      <c r="W528" s="13">
        <v>31</v>
      </c>
      <c r="X528" s="13">
        <v>1.48</v>
      </c>
      <c r="Y528" s="13">
        <v>3.9</v>
      </c>
      <c r="Z528" s="13">
        <v>1.25</v>
      </c>
      <c r="AA528" s="13">
        <v>182.5</v>
      </c>
      <c r="AB528" s="13">
        <v>2.9699999999999998</v>
      </c>
      <c r="AC528" s="13" t="s">
        <v>110</v>
      </c>
      <c r="AD528" s="13">
        <v>242.5</v>
      </c>
    </row>
    <row r="529" spans="1:30">
      <c r="A529" s="10">
        <v>41619</v>
      </c>
      <c r="B529" s="13">
        <v>5186.32</v>
      </c>
      <c r="C529" s="13">
        <v>1.0720000000000001</v>
      </c>
      <c r="D529" s="13">
        <v>3.2770000000000001</v>
      </c>
      <c r="E529" s="13">
        <v>57.1</v>
      </c>
      <c r="F529" s="13">
        <v>23.6</v>
      </c>
      <c r="G529" s="13" t="s">
        <v>110</v>
      </c>
      <c r="H529" s="13">
        <v>1.9750000000000001</v>
      </c>
      <c r="I529" s="13">
        <v>0.755</v>
      </c>
      <c r="J529" s="13">
        <v>8.5150000000000006</v>
      </c>
      <c r="K529" s="13" t="s">
        <v>110</v>
      </c>
      <c r="L529" s="13">
        <v>3</v>
      </c>
      <c r="M529" s="13">
        <v>3.05</v>
      </c>
      <c r="N529" s="13">
        <v>20.3</v>
      </c>
      <c r="O529" s="13">
        <v>9.43</v>
      </c>
      <c r="P529" s="13">
        <v>4.0999999999999996</v>
      </c>
      <c r="Q529" s="13" t="s">
        <v>110</v>
      </c>
      <c r="R529" s="13">
        <v>1.49</v>
      </c>
      <c r="S529" s="13">
        <v>44.633000000000003</v>
      </c>
      <c r="T529" s="13">
        <v>1.97</v>
      </c>
      <c r="U529" s="13">
        <v>3.2509999999999999</v>
      </c>
      <c r="V529" s="13" t="s">
        <v>110</v>
      </c>
      <c r="W529" s="13">
        <v>30.2</v>
      </c>
      <c r="X529" s="13">
        <v>1.42</v>
      </c>
      <c r="Y529" s="13">
        <v>3.9</v>
      </c>
      <c r="Z529" s="13">
        <v>1.23</v>
      </c>
      <c r="AA529" s="13">
        <v>180.5</v>
      </c>
      <c r="AB529" s="13">
        <v>2.9</v>
      </c>
      <c r="AC529" s="13" t="s">
        <v>110</v>
      </c>
      <c r="AD529" s="13">
        <v>247</v>
      </c>
    </row>
    <row r="530" spans="1:30">
      <c r="A530" s="10">
        <v>41620</v>
      </c>
      <c r="B530" s="13">
        <v>5223.3100000000004</v>
      </c>
      <c r="C530" s="13">
        <v>1.0720000000000001</v>
      </c>
      <c r="D530" s="13">
        <v>3.2589999999999999</v>
      </c>
      <c r="E530" s="13">
        <v>58</v>
      </c>
      <c r="F530" s="13">
        <v>23.3</v>
      </c>
      <c r="G530" s="13" t="s">
        <v>110</v>
      </c>
      <c r="H530" s="13">
        <v>1.9750000000000001</v>
      </c>
      <c r="I530" s="13">
        <v>0.75800000000000001</v>
      </c>
      <c r="J530" s="13">
        <v>8.2769999999999992</v>
      </c>
      <c r="K530" s="13" t="s">
        <v>110</v>
      </c>
      <c r="L530" s="13">
        <v>3</v>
      </c>
      <c r="M530" s="13">
        <v>3.05</v>
      </c>
      <c r="N530" s="13">
        <v>20.6</v>
      </c>
      <c r="O530" s="13">
        <v>9.52</v>
      </c>
      <c r="P530" s="13">
        <v>4.0999999999999996</v>
      </c>
      <c r="Q530" s="13" t="s">
        <v>110</v>
      </c>
      <c r="R530" s="13">
        <v>1.45</v>
      </c>
      <c r="S530" s="13">
        <v>41.667000000000002</v>
      </c>
      <c r="T530" s="13">
        <v>1.95</v>
      </c>
      <c r="U530" s="13">
        <v>3.7439999999999998</v>
      </c>
      <c r="V530" s="13" t="s">
        <v>110</v>
      </c>
      <c r="W530" s="13">
        <v>30.85</v>
      </c>
      <c r="X530" s="13">
        <v>1.4</v>
      </c>
      <c r="Y530" s="13">
        <v>3.9</v>
      </c>
      <c r="Z530" s="13">
        <v>1.2</v>
      </c>
      <c r="AA530" s="13">
        <v>183</v>
      </c>
      <c r="AB530" s="13">
        <v>2.98</v>
      </c>
      <c r="AC530" s="13" t="s">
        <v>110</v>
      </c>
      <c r="AD530" s="13">
        <v>246.5</v>
      </c>
    </row>
    <row r="531" spans="1:30">
      <c r="A531" s="10">
        <v>41621</v>
      </c>
      <c r="B531" s="13">
        <v>5258.27</v>
      </c>
      <c r="C531" s="13">
        <v>1.0820000000000001</v>
      </c>
      <c r="D531" s="13">
        <v>3.2410000000000001</v>
      </c>
      <c r="E531" s="13">
        <v>59.9</v>
      </c>
      <c r="F531" s="13">
        <v>22.9</v>
      </c>
      <c r="G531" s="13" t="s">
        <v>110</v>
      </c>
      <c r="H531" s="13">
        <v>2</v>
      </c>
      <c r="I531" s="13">
        <v>0.76400000000000001</v>
      </c>
      <c r="J531" s="13">
        <v>8.5619999999999994</v>
      </c>
      <c r="K531" s="13" t="s">
        <v>110</v>
      </c>
      <c r="L531" s="13">
        <v>3</v>
      </c>
      <c r="M531" s="13">
        <v>3.07</v>
      </c>
      <c r="N531" s="13">
        <v>20.6</v>
      </c>
      <c r="O531" s="13">
        <v>9.48</v>
      </c>
      <c r="P531" s="13">
        <v>4.0999999999999996</v>
      </c>
      <c r="Q531" s="13" t="s">
        <v>110</v>
      </c>
      <c r="R531" s="13">
        <v>1.42</v>
      </c>
      <c r="S531" s="13">
        <v>43.167000000000002</v>
      </c>
      <c r="T531" s="13">
        <v>1.94</v>
      </c>
      <c r="U531" s="13">
        <v>3.7439999999999998</v>
      </c>
      <c r="V531" s="13" t="s">
        <v>110</v>
      </c>
      <c r="W531" s="13">
        <v>31.55</v>
      </c>
      <c r="X531" s="13">
        <v>1.41</v>
      </c>
      <c r="Y531" s="13">
        <v>3.87</v>
      </c>
      <c r="Z531" s="13">
        <v>1.25</v>
      </c>
      <c r="AA531" s="13">
        <v>183</v>
      </c>
      <c r="AB531" s="13">
        <v>3.04</v>
      </c>
      <c r="AC531" s="13" t="s">
        <v>110</v>
      </c>
      <c r="AD531" s="13">
        <v>249</v>
      </c>
    </row>
    <row r="532" spans="1:30">
      <c r="A532" s="10">
        <v>41624</v>
      </c>
      <c r="B532" s="13">
        <v>5380.89</v>
      </c>
      <c r="C532" s="13">
        <v>1.0940000000000001</v>
      </c>
      <c r="D532" s="13">
        <v>3.3210000000000002</v>
      </c>
      <c r="E532" s="13">
        <v>59.7</v>
      </c>
      <c r="F532" s="13">
        <v>22.9</v>
      </c>
      <c r="G532" s="13" t="s">
        <v>110</v>
      </c>
      <c r="H532" s="13">
        <v>1.919</v>
      </c>
      <c r="I532" s="13">
        <v>0.78</v>
      </c>
      <c r="J532" s="13">
        <v>8.4670000000000005</v>
      </c>
      <c r="K532" s="13" t="s">
        <v>110</v>
      </c>
      <c r="L532" s="13">
        <v>3</v>
      </c>
      <c r="M532" s="13">
        <v>3</v>
      </c>
      <c r="N532" s="13">
        <v>21.15</v>
      </c>
      <c r="O532" s="13">
        <v>9.6999999999999993</v>
      </c>
      <c r="P532" s="13">
        <v>4</v>
      </c>
      <c r="Q532" s="13" t="s">
        <v>110</v>
      </c>
      <c r="R532" s="13">
        <v>1.42</v>
      </c>
      <c r="S532" s="13">
        <v>43</v>
      </c>
      <c r="T532" s="13">
        <v>2.0099999999999998</v>
      </c>
      <c r="U532" s="13">
        <v>3.7439999999999998</v>
      </c>
      <c r="V532" s="13" t="s">
        <v>110</v>
      </c>
      <c r="W532" s="13">
        <v>31.4</v>
      </c>
      <c r="X532" s="13">
        <v>1.41</v>
      </c>
      <c r="Y532" s="13">
        <v>3.92</v>
      </c>
      <c r="Z532" s="13">
        <v>1.25</v>
      </c>
      <c r="AA532" s="13">
        <v>187.5</v>
      </c>
      <c r="AB532" s="13">
        <v>3.01</v>
      </c>
      <c r="AC532" s="13" t="s">
        <v>110</v>
      </c>
      <c r="AD532" s="13">
        <v>268</v>
      </c>
    </row>
    <row r="533" spans="1:30">
      <c r="A533" s="10">
        <v>41625</v>
      </c>
      <c r="B533" s="13">
        <v>5422.83</v>
      </c>
      <c r="C533" s="13">
        <v>1.1140000000000001</v>
      </c>
      <c r="D533" s="13">
        <v>3.3039999999999998</v>
      </c>
      <c r="E533" s="13">
        <v>58</v>
      </c>
      <c r="F533" s="13">
        <v>23.8</v>
      </c>
      <c r="G533" s="13" t="s">
        <v>110</v>
      </c>
      <c r="H533" s="13">
        <v>1.9</v>
      </c>
      <c r="I533" s="13">
        <v>0.81699999999999995</v>
      </c>
      <c r="J533" s="13">
        <v>8.5619999999999994</v>
      </c>
      <c r="K533" s="13" t="s">
        <v>110</v>
      </c>
      <c r="L533" s="13">
        <v>3</v>
      </c>
      <c r="M533" s="13">
        <v>2.86</v>
      </c>
      <c r="N533" s="13">
        <v>21.95</v>
      </c>
      <c r="O533" s="13">
        <v>10.050000000000001</v>
      </c>
      <c r="P533" s="13">
        <v>4</v>
      </c>
      <c r="Q533" s="13" t="s">
        <v>110</v>
      </c>
      <c r="R533" s="13">
        <v>1.38</v>
      </c>
      <c r="S533" s="13">
        <v>41.667000000000002</v>
      </c>
      <c r="T533" s="13">
        <v>1.99</v>
      </c>
      <c r="U533" s="13">
        <v>3.7439999999999998</v>
      </c>
      <c r="V533" s="13" t="s">
        <v>110</v>
      </c>
      <c r="W533" s="13">
        <v>31.7</v>
      </c>
      <c r="X533" s="13">
        <v>1.38</v>
      </c>
      <c r="Y533" s="13">
        <v>4</v>
      </c>
      <c r="Z533" s="13">
        <v>1.19</v>
      </c>
      <c r="AA533" s="13">
        <v>182</v>
      </c>
      <c r="AB533" s="13">
        <v>2.99</v>
      </c>
      <c r="AC533" s="13" t="s">
        <v>110</v>
      </c>
      <c r="AD533" s="13">
        <v>276.5</v>
      </c>
    </row>
    <row r="534" spans="1:30">
      <c r="A534" s="10">
        <v>41626</v>
      </c>
      <c r="B534" s="13">
        <v>5411.19</v>
      </c>
      <c r="C534" s="13">
        <v>1.0940000000000001</v>
      </c>
      <c r="D534" s="13">
        <v>3.3039999999999998</v>
      </c>
      <c r="E534" s="13">
        <v>59.65</v>
      </c>
      <c r="F534" s="13">
        <v>23.3</v>
      </c>
      <c r="G534" s="13" t="s">
        <v>110</v>
      </c>
      <c r="H534" s="13">
        <v>1.95</v>
      </c>
      <c r="I534" s="13">
        <v>0.84099999999999997</v>
      </c>
      <c r="J534" s="13">
        <v>8.4190000000000005</v>
      </c>
      <c r="K534" s="13" t="s">
        <v>110</v>
      </c>
      <c r="L534" s="13">
        <v>3</v>
      </c>
      <c r="M534" s="13">
        <v>2.71</v>
      </c>
      <c r="N534" s="13">
        <v>21.45</v>
      </c>
      <c r="O534" s="13">
        <v>9.8699999999999992</v>
      </c>
      <c r="P534" s="13">
        <v>4</v>
      </c>
      <c r="Q534" s="13" t="s">
        <v>110</v>
      </c>
      <c r="R534" s="13">
        <v>1.34</v>
      </c>
      <c r="S534" s="13">
        <v>43</v>
      </c>
      <c r="T534" s="13">
        <v>1.92</v>
      </c>
      <c r="U534" s="13">
        <v>3.7439999999999998</v>
      </c>
      <c r="V534" s="13" t="s">
        <v>110</v>
      </c>
      <c r="W534" s="13">
        <v>31.2</v>
      </c>
      <c r="X534" s="13">
        <v>1.33</v>
      </c>
      <c r="Y534" s="13">
        <v>4</v>
      </c>
      <c r="Z534" s="13">
        <v>1.17</v>
      </c>
      <c r="AA534" s="13">
        <v>183</v>
      </c>
      <c r="AB534" s="13">
        <v>3.07</v>
      </c>
      <c r="AC534" s="13" t="s">
        <v>110</v>
      </c>
      <c r="AD534" s="13">
        <v>279</v>
      </c>
    </row>
    <row r="535" spans="1:30">
      <c r="A535" s="10">
        <v>41627</v>
      </c>
      <c r="B535" s="13">
        <v>5356.94</v>
      </c>
      <c r="C535" s="13">
        <v>1.0940000000000001</v>
      </c>
      <c r="D535" s="13">
        <v>3.3210000000000002</v>
      </c>
      <c r="E535" s="13">
        <v>59.5</v>
      </c>
      <c r="F535" s="13">
        <v>22.3</v>
      </c>
      <c r="G535" s="13" t="s">
        <v>110</v>
      </c>
      <c r="H535" s="13">
        <v>1.925</v>
      </c>
      <c r="I535" s="13">
        <v>0.871</v>
      </c>
      <c r="J535" s="13">
        <v>8.4190000000000005</v>
      </c>
      <c r="K535" s="13" t="s">
        <v>110</v>
      </c>
      <c r="L535" s="13">
        <v>3</v>
      </c>
      <c r="M535" s="13">
        <v>2.2999999999999998</v>
      </c>
      <c r="N535" s="13">
        <v>21.7</v>
      </c>
      <c r="O535" s="13">
        <v>9.5</v>
      </c>
      <c r="P535" s="13">
        <v>3.85</v>
      </c>
      <c r="Q535" s="13" t="s">
        <v>110</v>
      </c>
      <c r="R535" s="13">
        <v>1.22</v>
      </c>
      <c r="S535" s="13">
        <v>45.667000000000002</v>
      </c>
      <c r="T535" s="13">
        <v>1.8399999999999999</v>
      </c>
      <c r="U535" s="13">
        <v>3.7439999999999998</v>
      </c>
      <c r="V535" s="13" t="s">
        <v>110</v>
      </c>
      <c r="W535" s="13">
        <v>30.9</v>
      </c>
      <c r="X535" s="13">
        <v>1.33</v>
      </c>
      <c r="Y535" s="13">
        <v>4.08</v>
      </c>
      <c r="Z535" s="13">
        <v>1.08</v>
      </c>
      <c r="AA535" s="13">
        <v>187.5</v>
      </c>
      <c r="AB535" s="13">
        <v>3.09</v>
      </c>
      <c r="AC535" s="13" t="s">
        <v>110</v>
      </c>
      <c r="AD535" s="13">
        <v>281</v>
      </c>
    </row>
    <row r="536" spans="1:30">
      <c r="A536" s="10">
        <v>41628</v>
      </c>
      <c r="B536" s="13">
        <v>5264.78</v>
      </c>
      <c r="C536" s="13">
        <v>1.1140000000000001</v>
      </c>
      <c r="D536" s="13">
        <v>3.3929999999999998</v>
      </c>
      <c r="E536" s="13">
        <v>57.5</v>
      </c>
      <c r="F536" s="13">
        <v>21.5</v>
      </c>
      <c r="G536" s="13" t="s">
        <v>110</v>
      </c>
      <c r="H536" s="13">
        <v>1.825</v>
      </c>
      <c r="I536" s="13">
        <v>0.87</v>
      </c>
      <c r="J536" s="13">
        <v>8.5619999999999994</v>
      </c>
      <c r="K536" s="13" t="s">
        <v>110</v>
      </c>
      <c r="L536" s="13">
        <v>3</v>
      </c>
      <c r="M536" s="13">
        <v>2.46</v>
      </c>
      <c r="N536" s="13">
        <v>21</v>
      </c>
      <c r="O536" s="13">
        <v>9.24</v>
      </c>
      <c r="P536" s="13">
        <v>3.75</v>
      </c>
      <c r="Q536" s="13" t="s">
        <v>110</v>
      </c>
      <c r="R536" s="13">
        <v>1.32</v>
      </c>
      <c r="S536" s="13">
        <v>46.332999999999998</v>
      </c>
      <c r="T536" s="13">
        <v>1.83</v>
      </c>
      <c r="U536" s="13">
        <v>3.7439999999999998</v>
      </c>
      <c r="V536" s="13" t="s">
        <v>110</v>
      </c>
      <c r="W536" s="13">
        <v>28.5</v>
      </c>
      <c r="X536" s="13">
        <v>1.4</v>
      </c>
      <c r="Y536" s="13">
        <v>3.95</v>
      </c>
      <c r="Z536" s="13">
        <v>1.1299999999999999</v>
      </c>
      <c r="AA536" s="13">
        <v>183.15</v>
      </c>
      <c r="AB536" s="13">
        <v>3.05</v>
      </c>
      <c r="AC536" s="13" t="s">
        <v>110</v>
      </c>
      <c r="AD536" s="13">
        <v>278</v>
      </c>
    </row>
    <row r="537" spans="1:30">
      <c r="A537" s="10">
        <v>41631</v>
      </c>
      <c r="B537" s="13">
        <v>5351.29</v>
      </c>
      <c r="C537" s="13">
        <v>1.117</v>
      </c>
      <c r="D537" s="13">
        <v>3.339</v>
      </c>
      <c r="E537" s="13">
        <v>58</v>
      </c>
      <c r="F537" s="13">
        <v>21.7</v>
      </c>
      <c r="G537" s="13" t="s">
        <v>110</v>
      </c>
      <c r="H537" s="13">
        <v>1.85</v>
      </c>
      <c r="I537" s="13">
        <v>0.88800000000000001</v>
      </c>
      <c r="J537" s="13">
        <v>8.4670000000000005</v>
      </c>
      <c r="K537" s="13" t="s">
        <v>110</v>
      </c>
      <c r="L537" s="13">
        <v>3</v>
      </c>
      <c r="M537" s="13">
        <v>2.5</v>
      </c>
      <c r="N537" s="13">
        <v>21.05</v>
      </c>
      <c r="O537" s="13">
        <v>9.4</v>
      </c>
      <c r="P537" s="13">
        <v>3.7</v>
      </c>
      <c r="Q537" s="13" t="s">
        <v>110</v>
      </c>
      <c r="R537" s="13">
        <v>1.32</v>
      </c>
      <c r="S537" s="13">
        <v>45.332999999999998</v>
      </c>
      <c r="T537" s="13">
        <v>1.77</v>
      </c>
      <c r="U537" s="13">
        <v>3.7439999999999998</v>
      </c>
      <c r="V537" s="13" t="s">
        <v>110</v>
      </c>
      <c r="W537" s="13">
        <v>30.2</v>
      </c>
      <c r="X537" s="13">
        <v>1.34</v>
      </c>
      <c r="Y537" s="13">
        <v>3.85</v>
      </c>
      <c r="Z537" s="13">
        <v>1.1100000000000001</v>
      </c>
      <c r="AA537" s="13">
        <v>182</v>
      </c>
      <c r="AB537" s="13">
        <v>3.08</v>
      </c>
      <c r="AC537" s="13" t="s">
        <v>110</v>
      </c>
      <c r="AD537" s="13">
        <v>288</v>
      </c>
    </row>
    <row r="538" spans="1:30">
      <c r="A538" s="10">
        <v>41632</v>
      </c>
      <c r="B538" s="13">
        <v>5351.29</v>
      </c>
      <c r="C538" s="13">
        <v>1.117</v>
      </c>
      <c r="D538" s="13">
        <v>3.339</v>
      </c>
      <c r="E538" s="13">
        <v>58</v>
      </c>
      <c r="F538" s="13">
        <v>21.7</v>
      </c>
      <c r="G538" s="13" t="s">
        <v>110</v>
      </c>
      <c r="H538" s="13">
        <v>1.85</v>
      </c>
      <c r="I538" s="13">
        <v>0.88800000000000001</v>
      </c>
      <c r="J538" s="13">
        <v>8.4670000000000005</v>
      </c>
      <c r="K538" s="13" t="s">
        <v>110</v>
      </c>
      <c r="L538" s="13">
        <v>3</v>
      </c>
      <c r="M538" s="13">
        <v>2.5</v>
      </c>
      <c r="N538" s="13">
        <v>21.05</v>
      </c>
      <c r="O538" s="13">
        <v>9.4</v>
      </c>
      <c r="P538" s="13">
        <v>3.7</v>
      </c>
      <c r="Q538" s="13" t="s">
        <v>110</v>
      </c>
      <c r="R538" s="13">
        <v>1.32</v>
      </c>
      <c r="S538" s="13">
        <v>45.332999999999998</v>
      </c>
      <c r="T538" s="13">
        <v>1.77</v>
      </c>
      <c r="U538" s="13">
        <v>3.7439999999999998</v>
      </c>
      <c r="V538" s="13" t="s">
        <v>110</v>
      </c>
      <c r="W538" s="13">
        <v>30.2</v>
      </c>
      <c r="X538" s="13">
        <v>1.34</v>
      </c>
      <c r="Y538" s="13">
        <v>3.85</v>
      </c>
      <c r="Z538" s="13">
        <v>1.1100000000000001</v>
      </c>
      <c r="AA538" s="13">
        <v>182</v>
      </c>
      <c r="AB538" s="13">
        <v>3.08</v>
      </c>
      <c r="AC538" s="13" t="s">
        <v>110</v>
      </c>
      <c r="AD538" s="13">
        <v>288</v>
      </c>
    </row>
    <row r="539" spans="1:30">
      <c r="A539" s="10">
        <v>41633</v>
      </c>
      <c r="B539" s="13">
        <v>5351.29</v>
      </c>
      <c r="C539" s="13">
        <v>1.117</v>
      </c>
      <c r="D539" s="13">
        <v>3.339</v>
      </c>
      <c r="E539" s="13">
        <v>58</v>
      </c>
      <c r="F539" s="13">
        <v>21.7</v>
      </c>
      <c r="G539" s="13" t="s">
        <v>110</v>
      </c>
      <c r="H539" s="13">
        <v>1.85</v>
      </c>
      <c r="I539" s="13">
        <v>0.88800000000000001</v>
      </c>
      <c r="J539" s="13">
        <v>8.4670000000000005</v>
      </c>
      <c r="K539" s="13" t="s">
        <v>110</v>
      </c>
      <c r="L539" s="13">
        <v>3</v>
      </c>
      <c r="M539" s="13">
        <v>2.5</v>
      </c>
      <c r="N539" s="13">
        <v>21.05</v>
      </c>
      <c r="O539" s="13">
        <v>9.4</v>
      </c>
      <c r="P539" s="13">
        <v>3.7</v>
      </c>
      <c r="Q539" s="13" t="s">
        <v>110</v>
      </c>
      <c r="R539" s="13">
        <v>1.32</v>
      </c>
      <c r="S539" s="13">
        <v>45.332999999999998</v>
      </c>
      <c r="T539" s="13">
        <v>1.77</v>
      </c>
      <c r="U539" s="13">
        <v>3.7439999999999998</v>
      </c>
      <c r="V539" s="13" t="s">
        <v>110</v>
      </c>
      <c r="W539" s="13">
        <v>30.2</v>
      </c>
      <c r="X539" s="13">
        <v>1.34</v>
      </c>
      <c r="Y539" s="13">
        <v>3.85</v>
      </c>
      <c r="Z539" s="13">
        <v>1.1100000000000001</v>
      </c>
      <c r="AA539" s="13">
        <v>182</v>
      </c>
      <c r="AB539" s="13">
        <v>3.08</v>
      </c>
      <c r="AC539" s="13" t="s">
        <v>110</v>
      </c>
      <c r="AD539" s="13">
        <v>288</v>
      </c>
    </row>
    <row r="540" spans="1:30">
      <c r="A540" s="10">
        <v>41634</v>
      </c>
      <c r="B540" s="13">
        <v>5279.56</v>
      </c>
      <c r="C540" s="13">
        <v>1.0880000000000001</v>
      </c>
      <c r="D540" s="13">
        <v>3.2679999999999998</v>
      </c>
      <c r="E540" s="13">
        <v>57.25</v>
      </c>
      <c r="F540" s="13">
        <v>21.7</v>
      </c>
      <c r="G540" s="13" t="s">
        <v>110</v>
      </c>
      <c r="H540" s="13">
        <v>1.819</v>
      </c>
      <c r="I540" s="13">
        <v>0.872</v>
      </c>
      <c r="J540" s="13">
        <v>8.2769999999999992</v>
      </c>
      <c r="K540" s="13" t="s">
        <v>110</v>
      </c>
      <c r="L540" s="13">
        <v>3</v>
      </c>
      <c r="M540" s="13">
        <v>2.4500000000000002</v>
      </c>
      <c r="N540" s="13">
        <v>20.25</v>
      </c>
      <c r="O540" s="13">
        <v>8.93</v>
      </c>
      <c r="P540" s="13">
        <v>3.7</v>
      </c>
      <c r="Q540" s="13" t="s">
        <v>110</v>
      </c>
      <c r="R540" s="13">
        <v>1.22</v>
      </c>
      <c r="S540" s="13">
        <v>45.167000000000002</v>
      </c>
      <c r="T540" s="13">
        <v>1.81</v>
      </c>
      <c r="U540" s="13">
        <v>6.4039999999999999</v>
      </c>
      <c r="V540" s="13" t="s">
        <v>110</v>
      </c>
      <c r="W540" s="13">
        <v>29.8</v>
      </c>
      <c r="X540" s="13">
        <v>1.29</v>
      </c>
      <c r="Y540" s="13">
        <v>3.79</v>
      </c>
      <c r="Z540" s="13">
        <v>1.07</v>
      </c>
      <c r="AA540" s="13">
        <v>186.95</v>
      </c>
      <c r="AB540" s="13">
        <v>3.04</v>
      </c>
      <c r="AC540" s="13" t="s">
        <v>110</v>
      </c>
      <c r="AD540" s="13">
        <v>285</v>
      </c>
    </row>
    <row r="541" spans="1:30">
      <c r="A541" s="10">
        <v>41635</v>
      </c>
      <c r="B541" s="13">
        <v>5400.16</v>
      </c>
      <c r="C541" s="13">
        <v>1.0880000000000001</v>
      </c>
      <c r="D541" s="13">
        <v>3.33</v>
      </c>
      <c r="E541" s="13">
        <v>60.95</v>
      </c>
      <c r="F541" s="13">
        <v>21.75</v>
      </c>
      <c r="G541" s="13" t="s">
        <v>110</v>
      </c>
      <c r="H541" s="13">
        <v>1.9379999999999999</v>
      </c>
      <c r="I541" s="13">
        <v>0.85799999999999998</v>
      </c>
      <c r="J541" s="13">
        <v>8.2769999999999992</v>
      </c>
      <c r="K541" s="13" t="s">
        <v>110</v>
      </c>
      <c r="L541" s="13">
        <v>3</v>
      </c>
      <c r="M541" s="13">
        <v>2.2800000000000002</v>
      </c>
      <c r="N541" s="13">
        <v>20.399999999999999</v>
      </c>
      <c r="O541" s="13">
        <v>9.3000000000000007</v>
      </c>
      <c r="P541" s="13">
        <v>3.73</v>
      </c>
      <c r="Q541" s="13" t="s">
        <v>110</v>
      </c>
      <c r="R541" s="13">
        <v>1.3</v>
      </c>
      <c r="S541" s="13">
        <v>45.667000000000002</v>
      </c>
      <c r="T541" s="13">
        <v>1.9</v>
      </c>
      <c r="U541" s="13">
        <v>6.8959999999999999</v>
      </c>
      <c r="V541" s="13" t="s">
        <v>110</v>
      </c>
      <c r="W541" s="13">
        <v>30.9</v>
      </c>
      <c r="X541" s="13">
        <v>1.27</v>
      </c>
      <c r="Y541" s="13">
        <v>3.7</v>
      </c>
      <c r="Z541" s="13">
        <v>1.07</v>
      </c>
      <c r="AA541" s="13">
        <v>193.4</v>
      </c>
      <c r="AB541" s="13">
        <v>3.06</v>
      </c>
      <c r="AC541" s="13" t="s">
        <v>110</v>
      </c>
      <c r="AD541" s="13">
        <v>290</v>
      </c>
    </row>
    <row r="542" spans="1:30">
      <c r="A542" s="10">
        <v>41638</v>
      </c>
      <c r="B542" s="13">
        <v>5391.03</v>
      </c>
      <c r="C542" s="13">
        <v>1.0940000000000001</v>
      </c>
      <c r="D542" s="13">
        <v>3.3570000000000002</v>
      </c>
      <c r="E542" s="13">
        <v>61.5</v>
      </c>
      <c r="F542" s="13">
        <v>20.8</v>
      </c>
      <c r="G542" s="13" t="s">
        <v>110</v>
      </c>
      <c r="H542" s="13">
        <v>1.875</v>
      </c>
      <c r="I542" s="13">
        <v>0.83899999999999997</v>
      </c>
      <c r="J542" s="13">
        <v>8.4190000000000005</v>
      </c>
      <c r="K542" s="13" t="s">
        <v>110</v>
      </c>
      <c r="L542" s="13">
        <v>3</v>
      </c>
      <c r="M542" s="13">
        <v>2.19</v>
      </c>
      <c r="N542" s="13">
        <v>20.350000000000001</v>
      </c>
      <c r="O542" s="13">
        <v>9.33</v>
      </c>
      <c r="P542" s="13">
        <v>3.73</v>
      </c>
      <c r="Q542" s="13" t="s">
        <v>110</v>
      </c>
      <c r="R542" s="13">
        <v>1.29</v>
      </c>
      <c r="S542" s="13">
        <v>46</v>
      </c>
      <c r="T542" s="13">
        <v>1.8900000000000001</v>
      </c>
      <c r="U542" s="13">
        <v>6.8959999999999999</v>
      </c>
      <c r="V542" s="13" t="s">
        <v>110</v>
      </c>
      <c r="W542" s="13">
        <v>31</v>
      </c>
      <c r="X542" s="13">
        <v>1.27</v>
      </c>
      <c r="Y542" s="13">
        <v>3.8</v>
      </c>
      <c r="Z542" s="13">
        <v>1.04</v>
      </c>
      <c r="AA542" s="13">
        <v>193.5</v>
      </c>
      <c r="AB542" s="13">
        <v>3.05</v>
      </c>
      <c r="AC542" s="13" t="s">
        <v>110</v>
      </c>
      <c r="AD542" s="13">
        <v>294</v>
      </c>
    </row>
    <row r="543" spans="1:30">
      <c r="A543" s="10">
        <v>41639</v>
      </c>
      <c r="B543" s="13">
        <v>5391.03</v>
      </c>
      <c r="C543" s="13">
        <v>1.0940000000000001</v>
      </c>
      <c r="D543" s="13">
        <v>3.3570000000000002</v>
      </c>
      <c r="E543" s="13">
        <v>61.5</v>
      </c>
      <c r="F543" s="13">
        <v>20.8</v>
      </c>
      <c r="G543" s="13" t="s">
        <v>110</v>
      </c>
      <c r="H543" s="13">
        <v>1.875</v>
      </c>
      <c r="I543" s="13">
        <v>0.83899999999999997</v>
      </c>
      <c r="J543" s="13">
        <v>8.4190000000000005</v>
      </c>
      <c r="K543" s="13" t="s">
        <v>110</v>
      </c>
      <c r="L543" s="13">
        <v>3</v>
      </c>
      <c r="M543" s="13">
        <v>2.19</v>
      </c>
      <c r="N543" s="13">
        <v>20.350000000000001</v>
      </c>
      <c r="O543" s="13">
        <v>9.33</v>
      </c>
      <c r="P543" s="13">
        <v>3.73</v>
      </c>
      <c r="Q543" s="13" t="s">
        <v>110</v>
      </c>
      <c r="R543" s="13">
        <v>1.29</v>
      </c>
      <c r="S543" s="13">
        <v>46</v>
      </c>
      <c r="T543" s="13">
        <v>1.8900000000000001</v>
      </c>
      <c r="U543" s="13">
        <v>6.8959999999999999</v>
      </c>
      <c r="V543" s="13" t="s">
        <v>110</v>
      </c>
      <c r="W543" s="13">
        <v>31</v>
      </c>
      <c r="X543" s="13">
        <v>1.27</v>
      </c>
      <c r="Y543" s="13">
        <v>3.8</v>
      </c>
      <c r="Z543" s="13">
        <v>1.04</v>
      </c>
      <c r="AA543" s="13">
        <v>193.5</v>
      </c>
      <c r="AB543" s="13">
        <v>3.05</v>
      </c>
      <c r="AC543" s="13" t="s">
        <v>110</v>
      </c>
      <c r="AD543" s="13">
        <v>294</v>
      </c>
    </row>
    <row r="544" spans="1:30">
      <c r="A544" s="10">
        <v>41640</v>
      </c>
      <c r="B544" s="13">
        <v>5391.03</v>
      </c>
      <c r="C544" s="13">
        <v>1.0940000000000001</v>
      </c>
      <c r="D544" s="13">
        <v>3.3570000000000002</v>
      </c>
      <c r="E544" s="13">
        <v>61.5</v>
      </c>
      <c r="F544" s="13">
        <v>20.8</v>
      </c>
      <c r="G544" s="13" t="s">
        <v>110</v>
      </c>
      <c r="H544" s="13">
        <v>1.875</v>
      </c>
      <c r="I544" s="13">
        <v>0.83899999999999997</v>
      </c>
      <c r="J544" s="13">
        <v>8.4190000000000005</v>
      </c>
      <c r="K544" s="13" t="s">
        <v>110</v>
      </c>
      <c r="L544" s="13">
        <v>3</v>
      </c>
      <c r="M544" s="13">
        <v>2.19</v>
      </c>
      <c r="N544" s="13">
        <v>20.350000000000001</v>
      </c>
      <c r="O544" s="13">
        <v>9.33</v>
      </c>
      <c r="P544" s="13">
        <v>3.73</v>
      </c>
      <c r="Q544" s="13" t="s">
        <v>110</v>
      </c>
      <c r="R544" s="13">
        <v>1.29</v>
      </c>
      <c r="S544" s="13">
        <v>46</v>
      </c>
      <c r="T544" s="13">
        <v>1.8900000000000001</v>
      </c>
      <c r="U544" s="13">
        <v>6.8959999999999999</v>
      </c>
      <c r="V544" s="13" t="s">
        <v>110</v>
      </c>
      <c r="W544" s="13">
        <v>31</v>
      </c>
      <c r="X544" s="13">
        <v>1.27</v>
      </c>
      <c r="Y544" s="13">
        <v>3.8</v>
      </c>
      <c r="Z544" s="13">
        <v>1.04</v>
      </c>
      <c r="AA544" s="13">
        <v>193.5</v>
      </c>
      <c r="AB544" s="13">
        <v>3.05</v>
      </c>
      <c r="AC544" s="13" t="s">
        <v>110</v>
      </c>
      <c r="AD544" s="13">
        <v>294</v>
      </c>
    </row>
    <row r="545" spans="1:30">
      <c r="A545" s="10">
        <v>41641</v>
      </c>
      <c r="B545" s="13">
        <v>5320.65</v>
      </c>
      <c r="C545" s="13">
        <v>1.0940000000000001</v>
      </c>
      <c r="D545" s="13">
        <v>3.3039999999999998</v>
      </c>
      <c r="E545" s="13">
        <v>60</v>
      </c>
      <c r="F545" s="13">
        <v>21.25</v>
      </c>
      <c r="G545" s="13" t="s">
        <v>110</v>
      </c>
      <c r="H545" s="13">
        <v>1.9</v>
      </c>
      <c r="I545" s="13">
        <v>0.81499999999999995</v>
      </c>
      <c r="J545" s="13">
        <v>8.1820000000000004</v>
      </c>
      <c r="K545" s="13" t="s">
        <v>110</v>
      </c>
      <c r="L545" s="13">
        <v>3</v>
      </c>
      <c r="M545" s="13">
        <v>2.3199999999999998</v>
      </c>
      <c r="N545" s="13">
        <v>20</v>
      </c>
      <c r="O545" s="13">
        <v>8.9499999999999993</v>
      </c>
      <c r="P545" s="13">
        <v>3.69</v>
      </c>
      <c r="Q545" s="13" t="s">
        <v>110</v>
      </c>
      <c r="R545" s="13">
        <v>1.22</v>
      </c>
      <c r="S545" s="13">
        <v>45.9</v>
      </c>
      <c r="T545" s="13">
        <v>1.9</v>
      </c>
      <c r="U545" s="13">
        <v>6.8959999999999999</v>
      </c>
      <c r="V545" s="13" t="s">
        <v>110</v>
      </c>
      <c r="W545" s="13">
        <v>29.3</v>
      </c>
      <c r="X545" s="13">
        <v>1.28</v>
      </c>
      <c r="Y545" s="13">
        <v>3.65</v>
      </c>
      <c r="Z545" s="13">
        <v>1.0900000000000001</v>
      </c>
      <c r="AA545" s="13">
        <v>192.5</v>
      </c>
      <c r="AB545" s="13">
        <v>3.01</v>
      </c>
      <c r="AC545" s="13" t="s">
        <v>110</v>
      </c>
      <c r="AD545" s="13">
        <v>290</v>
      </c>
    </row>
    <row r="546" spans="1:30">
      <c r="A546" s="10">
        <v>41642</v>
      </c>
      <c r="B546" s="13">
        <v>5382.05</v>
      </c>
      <c r="C546" s="13">
        <v>1.1200000000000001</v>
      </c>
      <c r="D546" s="13">
        <v>3.2410000000000001</v>
      </c>
      <c r="E546" s="13">
        <v>58.5</v>
      </c>
      <c r="F546" s="13">
        <v>20.7</v>
      </c>
      <c r="G546" s="13" t="s">
        <v>110</v>
      </c>
      <c r="H546" s="13">
        <v>1.956</v>
      </c>
      <c r="I546" s="13">
        <v>0.85799999999999998</v>
      </c>
      <c r="J546" s="13">
        <v>8.2769999999999992</v>
      </c>
      <c r="K546" s="13" t="s">
        <v>110</v>
      </c>
      <c r="L546" s="13">
        <v>3</v>
      </c>
      <c r="M546" s="13">
        <v>2.65</v>
      </c>
      <c r="N546" s="13">
        <v>19.95</v>
      </c>
      <c r="O546" s="13">
        <v>9</v>
      </c>
      <c r="P546" s="13">
        <v>3.71</v>
      </c>
      <c r="Q546" s="13" t="s">
        <v>110</v>
      </c>
      <c r="R546" s="13">
        <v>1.32</v>
      </c>
      <c r="S546" s="13">
        <v>46.167000000000002</v>
      </c>
      <c r="T546" s="13">
        <v>1.99</v>
      </c>
      <c r="U546" s="13">
        <v>6.8959999999999999</v>
      </c>
      <c r="V546" s="13" t="s">
        <v>110</v>
      </c>
      <c r="W546" s="13">
        <v>28.7</v>
      </c>
      <c r="X546" s="13">
        <v>1.37</v>
      </c>
      <c r="Y546" s="13">
        <v>3.82</v>
      </c>
      <c r="Z546" s="13">
        <v>1.23</v>
      </c>
      <c r="AA546" s="13">
        <v>195</v>
      </c>
      <c r="AB546" s="13">
        <v>2.98</v>
      </c>
      <c r="AC546" s="13" t="s">
        <v>110</v>
      </c>
      <c r="AD546" s="13">
        <v>290</v>
      </c>
    </row>
    <row r="547" spans="1:30">
      <c r="A547" s="10">
        <v>41645</v>
      </c>
      <c r="B547" s="13">
        <v>5283.03</v>
      </c>
      <c r="C547" s="13">
        <v>1.1259999999999999</v>
      </c>
      <c r="D547" s="13">
        <v>3.17</v>
      </c>
      <c r="E547" s="13">
        <v>59</v>
      </c>
      <c r="F547" s="13">
        <v>20</v>
      </c>
      <c r="G547" s="13" t="s">
        <v>110</v>
      </c>
      <c r="H547" s="13">
        <v>2</v>
      </c>
      <c r="I547" s="13">
        <v>0.89400000000000002</v>
      </c>
      <c r="J547" s="13">
        <v>8.5619999999999994</v>
      </c>
      <c r="K547" s="13" t="s">
        <v>110</v>
      </c>
      <c r="L547" s="13">
        <v>3</v>
      </c>
      <c r="M547" s="13">
        <v>2.93</v>
      </c>
      <c r="N547" s="13">
        <v>19.399999999999999</v>
      </c>
      <c r="O547" s="13">
        <v>8.6999999999999993</v>
      </c>
      <c r="P547" s="13">
        <v>3.66</v>
      </c>
      <c r="Q547" s="13" t="s">
        <v>110</v>
      </c>
      <c r="R547" s="13">
        <v>1.34</v>
      </c>
      <c r="S547" s="13">
        <v>45.75</v>
      </c>
      <c r="T547" s="13">
        <v>1.95</v>
      </c>
      <c r="U547" s="13">
        <v>7.8810000000000002</v>
      </c>
      <c r="V547" s="13" t="s">
        <v>110</v>
      </c>
      <c r="W547" s="13">
        <v>28</v>
      </c>
      <c r="X547" s="13">
        <v>1.4</v>
      </c>
      <c r="Y547" s="13">
        <v>3.8</v>
      </c>
      <c r="Z547" s="13">
        <v>1.24</v>
      </c>
      <c r="AA547" s="13">
        <v>190</v>
      </c>
      <c r="AB547" s="13">
        <v>2.94</v>
      </c>
      <c r="AC547" s="13" t="s">
        <v>110</v>
      </c>
      <c r="AD547" s="13">
        <v>290</v>
      </c>
    </row>
    <row r="548" spans="1:30">
      <c r="A548" s="10">
        <v>41646</v>
      </c>
      <c r="B548" s="13">
        <v>5353.97</v>
      </c>
      <c r="C548" s="13">
        <v>1.0880000000000001</v>
      </c>
      <c r="D548" s="13">
        <v>3.1789999999999998</v>
      </c>
      <c r="E548" s="13">
        <v>59</v>
      </c>
      <c r="F548" s="13">
        <v>20.7</v>
      </c>
      <c r="G548" s="13" t="s">
        <v>110</v>
      </c>
      <c r="H548" s="13">
        <v>1.988</v>
      </c>
      <c r="I548" s="13">
        <v>1.028</v>
      </c>
      <c r="J548" s="13">
        <v>8.5619999999999994</v>
      </c>
      <c r="K548" s="13" t="s">
        <v>110</v>
      </c>
      <c r="L548" s="13">
        <v>3</v>
      </c>
      <c r="M548" s="13">
        <v>2.65</v>
      </c>
      <c r="N548" s="13">
        <v>20.100000000000001</v>
      </c>
      <c r="O548" s="13">
        <v>8.9499999999999993</v>
      </c>
      <c r="P548" s="13">
        <v>3.55</v>
      </c>
      <c r="Q548" s="13" t="s">
        <v>110</v>
      </c>
      <c r="R548" s="13">
        <v>1.3599999999999999</v>
      </c>
      <c r="S548" s="13">
        <v>44</v>
      </c>
      <c r="T548" s="13">
        <v>1.9</v>
      </c>
      <c r="U548" s="13">
        <v>7.8810000000000002</v>
      </c>
      <c r="V548" s="13" t="s">
        <v>110</v>
      </c>
      <c r="W548" s="13">
        <v>30.4</v>
      </c>
      <c r="X548" s="13">
        <v>1.34</v>
      </c>
      <c r="Y548" s="13">
        <v>3.75</v>
      </c>
      <c r="Z548" s="13">
        <v>1.21</v>
      </c>
      <c r="AA548" s="13">
        <v>190.5</v>
      </c>
      <c r="AB548" s="13">
        <v>2.98</v>
      </c>
      <c r="AC548" s="13" t="s">
        <v>110</v>
      </c>
      <c r="AD548" s="13">
        <v>296.5</v>
      </c>
    </row>
    <row r="549" spans="1:30">
      <c r="A549" s="10">
        <v>41647</v>
      </c>
      <c r="B549" s="13">
        <v>5388.9</v>
      </c>
      <c r="C549" s="13">
        <v>1.0980000000000001</v>
      </c>
      <c r="D549" s="13">
        <v>3.1070000000000002</v>
      </c>
      <c r="E549" s="13">
        <v>58</v>
      </c>
      <c r="F549" s="13">
        <v>21</v>
      </c>
      <c r="G549" s="13" t="s">
        <v>110</v>
      </c>
      <c r="H549" s="13">
        <v>1.9750000000000001</v>
      </c>
      <c r="I549" s="13">
        <v>1.073</v>
      </c>
      <c r="J549" s="13">
        <v>8.1910000000000007</v>
      </c>
      <c r="K549" s="13" t="s">
        <v>110</v>
      </c>
      <c r="L549" s="13">
        <v>3</v>
      </c>
      <c r="M549" s="13">
        <v>2.7</v>
      </c>
      <c r="N549" s="13">
        <v>20.6</v>
      </c>
      <c r="O549" s="13">
        <v>9.07</v>
      </c>
      <c r="P549" s="13">
        <v>3.5</v>
      </c>
      <c r="Q549" s="13" t="s">
        <v>110</v>
      </c>
      <c r="R549" s="13">
        <v>1.34</v>
      </c>
      <c r="S549" s="13">
        <v>43.332999999999998</v>
      </c>
      <c r="T549" s="13">
        <v>1.9100000000000001</v>
      </c>
      <c r="U549" s="13">
        <v>7.8810000000000002</v>
      </c>
      <c r="V549" s="13" t="s">
        <v>110</v>
      </c>
      <c r="W549" s="13">
        <v>30.7</v>
      </c>
      <c r="X549" s="13">
        <v>1.37</v>
      </c>
      <c r="Y549" s="13">
        <v>3.8</v>
      </c>
      <c r="Z549" s="13">
        <v>1.23</v>
      </c>
      <c r="AA549" s="13">
        <v>190</v>
      </c>
      <c r="AB549" s="13">
        <v>2.99</v>
      </c>
      <c r="AC549" s="13" t="s">
        <v>110</v>
      </c>
      <c r="AD549" s="13">
        <v>296.55</v>
      </c>
    </row>
    <row r="550" spans="1:30">
      <c r="A550" s="10">
        <v>41648</v>
      </c>
      <c r="B550" s="13">
        <v>5375.09</v>
      </c>
      <c r="C550" s="13">
        <v>1.0880000000000001</v>
      </c>
      <c r="D550" s="13">
        <v>3.1789999999999998</v>
      </c>
      <c r="E550" s="13">
        <v>58.5</v>
      </c>
      <c r="F550" s="13">
        <v>20.9</v>
      </c>
      <c r="G550" s="13" t="s">
        <v>110</v>
      </c>
      <c r="H550" s="13">
        <v>1.919</v>
      </c>
      <c r="I550" s="13">
        <v>1.0369999999999999</v>
      </c>
      <c r="J550" s="13">
        <v>8.3719999999999999</v>
      </c>
      <c r="K550" s="13" t="s">
        <v>110</v>
      </c>
      <c r="L550" s="13">
        <v>3</v>
      </c>
      <c r="M550" s="13">
        <v>2.65</v>
      </c>
      <c r="N550" s="13">
        <v>20.45</v>
      </c>
      <c r="O550" s="13">
        <v>8.8699999999999992</v>
      </c>
      <c r="P550" s="13">
        <v>3.42</v>
      </c>
      <c r="Q550" s="13" t="s">
        <v>110</v>
      </c>
      <c r="R550" s="13">
        <v>1.35</v>
      </c>
      <c r="S550" s="13">
        <v>43.832999999999998</v>
      </c>
      <c r="T550" s="13">
        <v>1.9</v>
      </c>
      <c r="U550" s="13">
        <v>7.8810000000000002</v>
      </c>
      <c r="V550" s="13" t="s">
        <v>110</v>
      </c>
      <c r="W550" s="13">
        <v>30.25</v>
      </c>
      <c r="X550" s="13">
        <v>1.35</v>
      </c>
      <c r="Y550" s="13">
        <v>3.83</v>
      </c>
      <c r="Z550" s="13">
        <v>1.21</v>
      </c>
      <c r="AA550" s="13">
        <v>198</v>
      </c>
      <c r="AB550" s="13">
        <v>2.98</v>
      </c>
      <c r="AC550" s="13" t="s">
        <v>110</v>
      </c>
      <c r="AD550" s="13">
        <v>295</v>
      </c>
    </row>
    <row r="551" spans="1:30">
      <c r="A551" s="10">
        <v>41649</v>
      </c>
      <c r="B551" s="13">
        <v>5490.88</v>
      </c>
      <c r="C551" s="13">
        <v>1.056</v>
      </c>
      <c r="D551" s="13">
        <v>3.1070000000000002</v>
      </c>
      <c r="E551" s="13">
        <v>60.2</v>
      </c>
      <c r="F551" s="13">
        <v>21.05</v>
      </c>
      <c r="G551" s="13" t="s">
        <v>110</v>
      </c>
      <c r="H551" s="13">
        <v>1.95</v>
      </c>
      <c r="I551" s="13">
        <v>1.083</v>
      </c>
      <c r="J551" s="13">
        <v>8.61</v>
      </c>
      <c r="K551" s="13" t="s">
        <v>110</v>
      </c>
      <c r="L551" s="13">
        <v>3</v>
      </c>
      <c r="M551" s="13">
        <v>2.82</v>
      </c>
      <c r="N551" s="13">
        <v>20.6</v>
      </c>
      <c r="O551" s="13">
        <v>9.14</v>
      </c>
      <c r="P551" s="13">
        <v>3.36</v>
      </c>
      <c r="Q551" s="13" t="s">
        <v>110</v>
      </c>
      <c r="R551" s="13">
        <v>1.35</v>
      </c>
      <c r="S551" s="13">
        <v>42.567</v>
      </c>
      <c r="T551" s="13">
        <v>1.9</v>
      </c>
      <c r="U551" s="13">
        <v>7.8810000000000002</v>
      </c>
      <c r="V551" s="13" t="s">
        <v>110</v>
      </c>
      <c r="W551" s="13">
        <v>30.7</v>
      </c>
      <c r="X551" s="13">
        <v>1.38</v>
      </c>
      <c r="Y551" s="13">
        <v>3.8</v>
      </c>
      <c r="Z551" s="13">
        <v>1.18</v>
      </c>
      <c r="AA551" s="13">
        <v>205</v>
      </c>
      <c r="AB551" s="13">
        <v>2.94</v>
      </c>
      <c r="AC551" s="13" t="s">
        <v>110</v>
      </c>
      <c r="AD551" s="13">
        <v>305</v>
      </c>
    </row>
    <row r="552" spans="1:30">
      <c r="A552" s="10">
        <v>41652</v>
      </c>
      <c r="B552" s="13">
        <v>5570.99</v>
      </c>
      <c r="C552" s="13">
        <v>1.1200000000000001</v>
      </c>
      <c r="D552" s="13">
        <v>3.125</v>
      </c>
      <c r="E552" s="13">
        <v>60.2</v>
      </c>
      <c r="F552" s="13">
        <v>21.5</v>
      </c>
      <c r="G552" s="13" t="s">
        <v>110</v>
      </c>
      <c r="H552" s="13">
        <v>1.9750000000000001</v>
      </c>
      <c r="I552" s="13">
        <v>1.0920000000000001</v>
      </c>
      <c r="J552" s="13">
        <v>9.0470000000000006</v>
      </c>
      <c r="K552" s="13" t="s">
        <v>110</v>
      </c>
      <c r="L552" s="13">
        <v>3</v>
      </c>
      <c r="M552" s="13">
        <v>2.86</v>
      </c>
      <c r="N552" s="13">
        <v>20.95</v>
      </c>
      <c r="O552" s="13">
        <v>9.08</v>
      </c>
      <c r="P552" s="13">
        <v>3.6</v>
      </c>
      <c r="Q552" s="13" t="s">
        <v>110</v>
      </c>
      <c r="R552" s="13">
        <v>1.27</v>
      </c>
      <c r="S552" s="13">
        <v>42.5</v>
      </c>
      <c r="T552" s="13">
        <v>1.94</v>
      </c>
      <c r="U552" s="13">
        <v>7.8810000000000002</v>
      </c>
      <c r="V552" s="13" t="s">
        <v>110</v>
      </c>
      <c r="W552" s="13">
        <v>32.799999999999997</v>
      </c>
      <c r="X552" s="13">
        <v>1.35</v>
      </c>
      <c r="Y552" s="13">
        <v>4</v>
      </c>
      <c r="Z552" s="13">
        <v>1.22</v>
      </c>
      <c r="AA552" s="13">
        <v>207.7</v>
      </c>
      <c r="AB552" s="13">
        <v>3.02</v>
      </c>
      <c r="AC552" s="13" t="s">
        <v>110</v>
      </c>
      <c r="AD552" s="13">
        <v>311.7</v>
      </c>
    </row>
    <row r="553" spans="1:30">
      <c r="A553" s="10">
        <v>41653</v>
      </c>
      <c r="B553" s="13">
        <v>5560.08</v>
      </c>
      <c r="C553" s="13">
        <v>1.1519999999999999</v>
      </c>
      <c r="D553" s="13">
        <v>3.161</v>
      </c>
      <c r="E553" s="13">
        <v>60</v>
      </c>
      <c r="F553" s="13">
        <v>21.3</v>
      </c>
      <c r="G553" s="13" t="s">
        <v>110</v>
      </c>
      <c r="H553" s="13">
        <v>2</v>
      </c>
      <c r="I553" s="13">
        <v>1.0920000000000001</v>
      </c>
      <c r="J553" s="13">
        <v>9.2279999999999998</v>
      </c>
      <c r="K553" s="13" t="s">
        <v>110</v>
      </c>
      <c r="L553" s="13">
        <v>3.02</v>
      </c>
      <c r="M553" s="13">
        <v>2.83</v>
      </c>
      <c r="N553" s="13">
        <v>21</v>
      </c>
      <c r="O553" s="13">
        <v>8.9700000000000006</v>
      </c>
      <c r="P553" s="13">
        <v>3.85</v>
      </c>
      <c r="Q553" s="13" t="s">
        <v>110</v>
      </c>
      <c r="R553" s="13">
        <v>1.3</v>
      </c>
      <c r="S553" s="13">
        <v>42.332999999999998</v>
      </c>
      <c r="T553" s="13">
        <v>1.9100000000000001</v>
      </c>
      <c r="U553" s="13">
        <v>7.8810000000000002</v>
      </c>
      <c r="V553" s="13" t="s">
        <v>110</v>
      </c>
      <c r="W553" s="13">
        <v>33.4</v>
      </c>
      <c r="X553" s="13">
        <v>1.37</v>
      </c>
      <c r="Y553" s="13">
        <v>4.09</v>
      </c>
      <c r="Z553" s="13">
        <v>1.22</v>
      </c>
      <c r="AA553" s="13">
        <v>211.95</v>
      </c>
      <c r="AB553" s="13">
        <v>3.05</v>
      </c>
      <c r="AC553" s="13" t="s">
        <v>110</v>
      </c>
      <c r="AD553" s="13">
        <v>307.95</v>
      </c>
    </row>
    <row r="554" spans="1:30">
      <c r="A554" s="10">
        <v>41654</v>
      </c>
      <c r="B554" s="13">
        <v>5687.39</v>
      </c>
      <c r="C554" s="13">
        <v>1.1519999999999999</v>
      </c>
      <c r="D554" s="13">
        <v>3.2229999999999999</v>
      </c>
      <c r="E554" s="13">
        <v>62.8</v>
      </c>
      <c r="F554" s="13">
        <v>21.9</v>
      </c>
      <c r="G554" s="13" t="s">
        <v>110</v>
      </c>
      <c r="H554" s="13">
        <v>2.0379999999999998</v>
      </c>
      <c r="I554" s="13">
        <v>1.083</v>
      </c>
      <c r="J554" s="13">
        <v>9.1809999999999992</v>
      </c>
      <c r="K554" s="13" t="s">
        <v>110</v>
      </c>
      <c r="L554" s="13">
        <v>3.02</v>
      </c>
      <c r="M554" s="13">
        <v>2.81</v>
      </c>
      <c r="N554" s="13">
        <v>21.5</v>
      </c>
      <c r="O554" s="13">
        <v>9.24</v>
      </c>
      <c r="P554" s="13">
        <v>3.95</v>
      </c>
      <c r="Q554" s="13" t="s">
        <v>110</v>
      </c>
      <c r="R554" s="13">
        <v>1.28</v>
      </c>
      <c r="S554" s="13">
        <v>41.5</v>
      </c>
      <c r="T554" s="13">
        <v>1.96</v>
      </c>
      <c r="U554" s="13">
        <v>7.8810000000000002</v>
      </c>
      <c r="V554" s="13" t="s">
        <v>110</v>
      </c>
      <c r="W554" s="13">
        <v>34.9</v>
      </c>
      <c r="X554" s="13">
        <v>1.4</v>
      </c>
      <c r="Y554" s="13">
        <v>4.08</v>
      </c>
      <c r="Z554" s="13">
        <v>1.25</v>
      </c>
      <c r="AA554" s="13">
        <v>215.9</v>
      </c>
      <c r="AB554" s="13">
        <v>3.14</v>
      </c>
      <c r="AC554" s="13" t="s">
        <v>110</v>
      </c>
      <c r="AD554" s="13">
        <v>311.5</v>
      </c>
    </row>
    <row r="555" spans="1:30">
      <c r="A555" s="10">
        <v>41655</v>
      </c>
      <c r="B555" s="13">
        <v>5833.21</v>
      </c>
      <c r="C555" s="13">
        <v>1.2669999999999999</v>
      </c>
      <c r="D555" s="13">
        <v>3.3479999999999999</v>
      </c>
      <c r="E555" s="13">
        <v>64</v>
      </c>
      <c r="F555" s="13">
        <v>23.15</v>
      </c>
      <c r="G555" s="13" t="s">
        <v>110</v>
      </c>
      <c r="H555" s="13">
        <v>2.113</v>
      </c>
      <c r="I555" s="13">
        <v>1.073</v>
      </c>
      <c r="J555" s="13">
        <v>9.4659999999999993</v>
      </c>
      <c r="K555" s="13" t="s">
        <v>110</v>
      </c>
      <c r="L555" s="13">
        <v>3.02</v>
      </c>
      <c r="M555" s="13">
        <v>2.87</v>
      </c>
      <c r="N555" s="13">
        <v>22.7</v>
      </c>
      <c r="O555" s="13">
        <v>9.4499999999999993</v>
      </c>
      <c r="P555" s="13">
        <v>4.08</v>
      </c>
      <c r="Q555" s="13" t="s">
        <v>110</v>
      </c>
      <c r="R555" s="13">
        <v>1.31</v>
      </c>
      <c r="S555" s="13">
        <v>41.966999999999999</v>
      </c>
      <c r="T555" s="13">
        <v>2.02</v>
      </c>
      <c r="U555" s="13">
        <v>7.8810000000000002</v>
      </c>
      <c r="V555" s="13" t="s">
        <v>110</v>
      </c>
      <c r="W555" s="13">
        <v>35.35</v>
      </c>
      <c r="X555" s="13">
        <v>1.44</v>
      </c>
      <c r="Y555" s="13">
        <v>4.1100000000000003</v>
      </c>
      <c r="Z555" s="13">
        <v>1.28</v>
      </c>
      <c r="AA555" s="13">
        <v>223.5</v>
      </c>
      <c r="AB555" s="13">
        <v>3.15</v>
      </c>
      <c r="AC555" s="13" t="s">
        <v>110</v>
      </c>
      <c r="AD555" s="13">
        <v>321</v>
      </c>
    </row>
    <row r="556" spans="1:30">
      <c r="A556" s="10">
        <v>41656</v>
      </c>
      <c r="B556" s="13">
        <v>5858.77</v>
      </c>
      <c r="C556" s="13">
        <v>1.37</v>
      </c>
      <c r="D556" s="13">
        <v>3.3929999999999998</v>
      </c>
      <c r="E556" s="13">
        <v>63.9</v>
      </c>
      <c r="F556" s="13">
        <v>23.4</v>
      </c>
      <c r="G556" s="13" t="s">
        <v>110</v>
      </c>
      <c r="H556" s="13">
        <v>2.113</v>
      </c>
      <c r="I556" s="13">
        <v>1.1100000000000001</v>
      </c>
      <c r="J556" s="13">
        <v>9.5129999999999999</v>
      </c>
      <c r="K556" s="13" t="s">
        <v>110</v>
      </c>
      <c r="L556" s="13">
        <v>3.02</v>
      </c>
      <c r="M556" s="13">
        <v>2.74</v>
      </c>
      <c r="N556" s="13">
        <v>23.35</v>
      </c>
      <c r="O556" s="13">
        <v>9.67</v>
      </c>
      <c r="P556" s="13">
        <v>4.09</v>
      </c>
      <c r="Q556" s="13" t="s">
        <v>110</v>
      </c>
      <c r="R556" s="13">
        <v>1.32</v>
      </c>
      <c r="S556" s="13">
        <v>41.667000000000002</v>
      </c>
      <c r="T556" s="13">
        <v>2.0499999999999998</v>
      </c>
      <c r="U556" s="13">
        <v>7.8810000000000002</v>
      </c>
      <c r="V556" s="13" t="s">
        <v>110</v>
      </c>
      <c r="W556" s="13">
        <v>36.25</v>
      </c>
      <c r="X556" s="13">
        <v>1.49</v>
      </c>
      <c r="Y556" s="13">
        <v>4.1500000000000004</v>
      </c>
      <c r="Z556" s="13">
        <v>1.3599999999999999</v>
      </c>
      <c r="AA556" s="13">
        <v>223.5</v>
      </c>
      <c r="AB556" s="13">
        <v>3.1</v>
      </c>
      <c r="AC556" s="13" t="s">
        <v>110</v>
      </c>
      <c r="AD556" s="13">
        <v>319</v>
      </c>
    </row>
    <row r="557" spans="1:30">
      <c r="A557" s="10">
        <v>41659</v>
      </c>
      <c r="B557" s="13">
        <v>5919.39</v>
      </c>
      <c r="C557" s="13">
        <v>1.4020000000000001</v>
      </c>
      <c r="D557" s="13">
        <v>3.3929999999999998</v>
      </c>
      <c r="E557" s="13">
        <v>63.5</v>
      </c>
      <c r="F557" s="13">
        <v>24.2</v>
      </c>
      <c r="G557" s="13" t="s">
        <v>110</v>
      </c>
      <c r="H557" s="13">
        <v>2.15</v>
      </c>
      <c r="I557" s="13">
        <v>1.083</v>
      </c>
      <c r="J557" s="13">
        <v>9.5129999999999999</v>
      </c>
      <c r="K557" s="13" t="s">
        <v>110</v>
      </c>
      <c r="L557" s="13">
        <v>3.02</v>
      </c>
      <c r="M557" s="13">
        <v>2.7800000000000002</v>
      </c>
      <c r="N557" s="13">
        <v>24.3</v>
      </c>
      <c r="O557" s="13">
        <v>9.9499999999999993</v>
      </c>
      <c r="P557" s="13">
        <v>4.0999999999999996</v>
      </c>
      <c r="Q557" s="13" t="s">
        <v>110</v>
      </c>
      <c r="R557" s="13">
        <v>1.28</v>
      </c>
      <c r="S557" s="13">
        <v>42</v>
      </c>
      <c r="T557" s="13">
        <v>2.0699999999999998</v>
      </c>
      <c r="U557" s="13">
        <v>7.8810000000000002</v>
      </c>
      <c r="V557" s="13" t="s">
        <v>110</v>
      </c>
      <c r="W557" s="13">
        <v>35</v>
      </c>
      <c r="X557" s="13">
        <v>1.49</v>
      </c>
      <c r="Y557" s="13">
        <v>4.2</v>
      </c>
      <c r="Z557" s="13">
        <v>1.38</v>
      </c>
      <c r="AA557" s="13">
        <v>224.75</v>
      </c>
      <c r="AB557" s="13">
        <v>3.09</v>
      </c>
      <c r="AC557" s="13" t="s">
        <v>110</v>
      </c>
      <c r="AD557" s="13">
        <v>330</v>
      </c>
    </row>
    <row r="558" spans="1:30">
      <c r="A558" s="10">
        <v>41660</v>
      </c>
      <c r="B558" s="13">
        <v>5840.17</v>
      </c>
      <c r="C558" s="13">
        <v>1.28</v>
      </c>
      <c r="D558" s="13">
        <v>3.4380000000000002</v>
      </c>
      <c r="E558" s="13">
        <v>62.65</v>
      </c>
      <c r="F558" s="13">
        <v>24</v>
      </c>
      <c r="G558" s="13" t="s">
        <v>110</v>
      </c>
      <c r="H558" s="13">
        <v>2.1</v>
      </c>
      <c r="I558" s="13">
        <v>1.073</v>
      </c>
      <c r="J558" s="13">
        <v>9.4659999999999993</v>
      </c>
      <c r="K558" s="13" t="s">
        <v>110</v>
      </c>
      <c r="L558" s="13">
        <v>3.02</v>
      </c>
      <c r="M558" s="13">
        <v>2.7</v>
      </c>
      <c r="N558" s="13">
        <v>23.5</v>
      </c>
      <c r="O558" s="13">
        <v>9.84</v>
      </c>
      <c r="P558" s="13">
        <v>4.0999999999999996</v>
      </c>
      <c r="Q558" s="13" t="s">
        <v>110</v>
      </c>
      <c r="R558" s="13">
        <v>1.25</v>
      </c>
      <c r="S558" s="13">
        <v>41.966999999999999</v>
      </c>
      <c r="T558" s="13">
        <v>2.02</v>
      </c>
      <c r="U558" s="13">
        <v>7.8810000000000002</v>
      </c>
      <c r="V558" s="13" t="s">
        <v>110</v>
      </c>
      <c r="W558" s="13">
        <v>36</v>
      </c>
      <c r="X558" s="13">
        <v>1.45</v>
      </c>
      <c r="Y558" s="13">
        <v>4.18</v>
      </c>
      <c r="Z558" s="13">
        <v>1.35</v>
      </c>
      <c r="AA558" s="13">
        <v>224.5</v>
      </c>
      <c r="AB558" s="13">
        <v>3.05</v>
      </c>
      <c r="AC558" s="13" t="s">
        <v>110</v>
      </c>
      <c r="AD558" s="13">
        <v>316</v>
      </c>
    </row>
    <row r="559" spans="1:30">
      <c r="A559" s="10">
        <v>41661</v>
      </c>
      <c r="B559" s="13">
        <v>5896.67</v>
      </c>
      <c r="C559" s="13">
        <v>1.286</v>
      </c>
      <c r="D559" s="13">
        <v>3.4380000000000002</v>
      </c>
      <c r="E559" s="13">
        <v>64.5</v>
      </c>
      <c r="F559" s="13">
        <v>24.5</v>
      </c>
      <c r="G559" s="13" t="s">
        <v>110</v>
      </c>
      <c r="H559" s="13">
        <v>2.1440000000000001</v>
      </c>
      <c r="I559" s="13">
        <v>1.046</v>
      </c>
      <c r="J559" s="13">
        <v>9.7989999999999995</v>
      </c>
      <c r="K559" s="13" t="s">
        <v>110</v>
      </c>
      <c r="L559" s="13">
        <v>3</v>
      </c>
      <c r="M559" s="13">
        <v>2.7</v>
      </c>
      <c r="N559" s="13">
        <v>23.8</v>
      </c>
      <c r="O559" s="13">
        <v>9.9</v>
      </c>
      <c r="P559" s="13">
        <v>4.0999999999999996</v>
      </c>
      <c r="Q559" s="13" t="s">
        <v>110</v>
      </c>
      <c r="R559" s="13">
        <v>1.22</v>
      </c>
      <c r="S559" s="13">
        <v>41.966999999999999</v>
      </c>
      <c r="T559" s="13">
        <v>2.0499999999999998</v>
      </c>
      <c r="U559" s="13">
        <v>7.8810000000000002</v>
      </c>
      <c r="V559" s="13" t="s">
        <v>110</v>
      </c>
      <c r="W559" s="13">
        <v>36.299999999999997</v>
      </c>
      <c r="X559" s="13">
        <v>1.44</v>
      </c>
      <c r="Y559" s="13">
        <v>4.17</v>
      </c>
      <c r="Z559" s="13">
        <v>1.34</v>
      </c>
      <c r="AA559" s="13">
        <v>236</v>
      </c>
      <c r="AB559" s="13">
        <v>3.09</v>
      </c>
      <c r="AC559" s="13" t="s">
        <v>110</v>
      </c>
      <c r="AD559" s="13">
        <v>308.5</v>
      </c>
    </row>
    <row r="560" spans="1:30">
      <c r="A560" s="10">
        <v>41662</v>
      </c>
      <c r="B560" s="13">
        <v>5771.76</v>
      </c>
      <c r="C560" s="13">
        <v>1.2989999999999999</v>
      </c>
      <c r="D560" s="13">
        <v>3.7050000000000001</v>
      </c>
      <c r="E560" s="13">
        <v>66</v>
      </c>
      <c r="F560" s="13">
        <v>22.7</v>
      </c>
      <c r="G560" s="13" t="s">
        <v>110</v>
      </c>
      <c r="H560" s="13">
        <v>2.1749999999999998</v>
      </c>
      <c r="I560" s="13">
        <v>0.97199999999999998</v>
      </c>
      <c r="J560" s="13">
        <v>10.37</v>
      </c>
      <c r="K560" s="13" t="s">
        <v>110</v>
      </c>
      <c r="L560" s="13">
        <v>3</v>
      </c>
      <c r="M560" s="13">
        <v>2.58</v>
      </c>
      <c r="N560" s="13">
        <v>22.5</v>
      </c>
      <c r="O560" s="13">
        <v>9.34</v>
      </c>
      <c r="P560" s="13">
        <v>4.0999999999999996</v>
      </c>
      <c r="Q560" s="13" t="s">
        <v>110</v>
      </c>
      <c r="R560" s="13">
        <v>1.18</v>
      </c>
      <c r="S560" s="13">
        <v>38</v>
      </c>
      <c r="T560" s="13">
        <v>1.92</v>
      </c>
      <c r="U560" s="13">
        <v>7.8810000000000002</v>
      </c>
      <c r="V560" s="13" t="s">
        <v>110</v>
      </c>
      <c r="W560" s="13">
        <v>35.5</v>
      </c>
      <c r="X560" s="13">
        <v>1.4</v>
      </c>
      <c r="Y560" s="13">
        <v>4.24</v>
      </c>
      <c r="Z560" s="13">
        <v>1.27</v>
      </c>
      <c r="AA560" s="13">
        <v>253.5</v>
      </c>
      <c r="AB560" s="13">
        <v>3.35</v>
      </c>
      <c r="AC560" s="13" t="s">
        <v>110</v>
      </c>
      <c r="AD560" s="13">
        <v>280</v>
      </c>
    </row>
    <row r="561" spans="1:30">
      <c r="A561" s="10">
        <v>41663</v>
      </c>
      <c r="B561" s="13">
        <v>5545.21</v>
      </c>
      <c r="C561" s="13">
        <v>1.2989999999999999</v>
      </c>
      <c r="D561" s="13">
        <v>3.8839999999999999</v>
      </c>
      <c r="E561" s="13">
        <v>63.8</v>
      </c>
      <c r="F561" s="13">
        <v>21.5</v>
      </c>
      <c r="G561" s="13" t="s">
        <v>110</v>
      </c>
      <c r="H561" s="13">
        <v>2.125</v>
      </c>
      <c r="I561" s="13">
        <v>0.93600000000000005</v>
      </c>
      <c r="J561" s="13">
        <v>9.9890000000000008</v>
      </c>
      <c r="K561" s="13" t="s">
        <v>110</v>
      </c>
      <c r="L561" s="13">
        <v>3.05</v>
      </c>
      <c r="M561" s="13">
        <v>2.63</v>
      </c>
      <c r="N561" s="13">
        <v>21.1</v>
      </c>
      <c r="O561" s="13">
        <v>8.6300000000000008</v>
      </c>
      <c r="P561" s="13">
        <v>4.0999999999999996</v>
      </c>
      <c r="Q561" s="13" t="s">
        <v>110</v>
      </c>
      <c r="R561" s="13">
        <v>1.18</v>
      </c>
      <c r="S561" s="13">
        <v>36.332999999999998</v>
      </c>
      <c r="T561" s="13">
        <v>1.8399999999999999</v>
      </c>
      <c r="U561" s="13">
        <v>7.8810000000000002</v>
      </c>
      <c r="V561" s="13" t="s">
        <v>110</v>
      </c>
      <c r="W561" s="13">
        <v>33.5</v>
      </c>
      <c r="X561" s="13">
        <v>1.31</v>
      </c>
      <c r="Y561" s="13">
        <v>4.0599999999999996</v>
      </c>
      <c r="Z561" s="13">
        <v>1.21</v>
      </c>
      <c r="AA561" s="13">
        <v>240</v>
      </c>
      <c r="AB561" s="13">
        <v>3.5</v>
      </c>
      <c r="AC561" s="13" t="s">
        <v>110</v>
      </c>
      <c r="AD561" s="13">
        <v>261</v>
      </c>
    </row>
    <row r="562" spans="1:30">
      <c r="A562" s="10">
        <v>41666</v>
      </c>
      <c r="B562" s="13">
        <v>5605.35</v>
      </c>
      <c r="C562" s="13">
        <v>1.3120000000000001</v>
      </c>
      <c r="D562" s="13">
        <v>3.7679999999999998</v>
      </c>
      <c r="E562" s="13">
        <v>62</v>
      </c>
      <c r="F562" s="13">
        <v>22.2</v>
      </c>
      <c r="G562" s="13" t="s">
        <v>110</v>
      </c>
      <c r="H562" s="13">
        <v>2.113</v>
      </c>
      <c r="I562" s="13">
        <v>0.89500000000000002</v>
      </c>
      <c r="J562" s="13">
        <v>9.3230000000000004</v>
      </c>
      <c r="K562" s="13" t="s">
        <v>110</v>
      </c>
      <c r="L562" s="13">
        <v>3.05</v>
      </c>
      <c r="M562" s="13">
        <v>2.57</v>
      </c>
      <c r="N562" s="13">
        <v>23.2</v>
      </c>
      <c r="O562" s="13">
        <v>9.4499999999999993</v>
      </c>
      <c r="P562" s="13">
        <v>3.93</v>
      </c>
      <c r="Q562" s="13" t="s">
        <v>110</v>
      </c>
      <c r="R562" s="13">
        <v>1.1499999999999999</v>
      </c>
      <c r="S562" s="13">
        <v>34.832999999999998</v>
      </c>
      <c r="T562" s="13">
        <v>1.76</v>
      </c>
      <c r="U562" s="13">
        <v>7.8810000000000002</v>
      </c>
      <c r="V562" s="13" t="s">
        <v>110</v>
      </c>
      <c r="W562" s="13">
        <v>32</v>
      </c>
      <c r="X562" s="13">
        <v>1.3</v>
      </c>
      <c r="Y562" s="13">
        <v>3.9</v>
      </c>
      <c r="Z562" s="13">
        <v>1.18</v>
      </c>
      <c r="AA562" s="13">
        <v>239.5</v>
      </c>
      <c r="AB562" s="13">
        <v>3.41</v>
      </c>
      <c r="AC562" s="13" t="s">
        <v>110</v>
      </c>
      <c r="AD562" s="13">
        <v>279</v>
      </c>
    </row>
    <row r="563" spans="1:30">
      <c r="A563" s="10">
        <v>41667</v>
      </c>
      <c r="B563" s="13">
        <v>5660.97</v>
      </c>
      <c r="C563" s="13">
        <v>1.395</v>
      </c>
      <c r="D563" s="13">
        <v>3.839</v>
      </c>
      <c r="E563" s="13">
        <v>63.2</v>
      </c>
      <c r="F563" s="13">
        <v>21.65</v>
      </c>
      <c r="G563" s="13" t="s">
        <v>110</v>
      </c>
      <c r="H563" s="13">
        <v>2.1310000000000002</v>
      </c>
      <c r="I563" s="13">
        <v>0.90800000000000003</v>
      </c>
      <c r="J563" s="13">
        <v>8.7520000000000007</v>
      </c>
      <c r="K563" s="13" t="s">
        <v>110</v>
      </c>
      <c r="L563" s="13">
        <v>3.05</v>
      </c>
      <c r="M563" s="13">
        <v>2.65</v>
      </c>
      <c r="N563" s="13">
        <v>24</v>
      </c>
      <c r="O563" s="13">
        <v>9.3000000000000007</v>
      </c>
      <c r="P563" s="13">
        <v>4</v>
      </c>
      <c r="Q563" s="13" t="s">
        <v>110</v>
      </c>
      <c r="R563" s="13">
        <v>1.1400000000000001</v>
      </c>
      <c r="S563" s="13">
        <v>35.667000000000002</v>
      </c>
      <c r="T563" s="13">
        <v>1.79</v>
      </c>
      <c r="U563" s="13">
        <v>7.8810000000000002</v>
      </c>
      <c r="V563" s="13" t="s">
        <v>110</v>
      </c>
      <c r="W563" s="13">
        <v>33.9</v>
      </c>
      <c r="X563" s="13">
        <v>1.35</v>
      </c>
      <c r="Y563" s="13">
        <v>3.85</v>
      </c>
      <c r="Z563" s="13">
        <v>1.17</v>
      </c>
      <c r="AA563" s="13">
        <v>238</v>
      </c>
      <c r="AB563" s="13">
        <v>3.38</v>
      </c>
      <c r="AC563" s="13" t="s">
        <v>110</v>
      </c>
      <c r="AD563" s="13">
        <v>283</v>
      </c>
    </row>
    <row r="564" spans="1:30">
      <c r="A564" s="10">
        <v>41668</v>
      </c>
      <c r="B564" s="13">
        <v>5659.41</v>
      </c>
      <c r="C564" s="13">
        <v>1.421</v>
      </c>
      <c r="D564" s="13">
        <v>3.911</v>
      </c>
      <c r="E564" s="13">
        <v>63.25</v>
      </c>
      <c r="F564" s="13">
        <v>21.15</v>
      </c>
      <c r="G564" s="13" t="s">
        <v>110</v>
      </c>
      <c r="H564" s="13">
        <v>2.1629999999999998</v>
      </c>
      <c r="I564" s="13">
        <v>0.89900000000000002</v>
      </c>
      <c r="J564" s="13">
        <v>9.4179999999999993</v>
      </c>
      <c r="K564" s="13" t="s">
        <v>110</v>
      </c>
      <c r="L564" s="13">
        <v>3.05</v>
      </c>
      <c r="M564" s="13">
        <v>2.73</v>
      </c>
      <c r="N564" s="13">
        <v>23.4</v>
      </c>
      <c r="O564" s="13">
        <v>9.0500000000000007</v>
      </c>
      <c r="P564" s="13">
        <v>4</v>
      </c>
      <c r="Q564" s="13" t="s">
        <v>110</v>
      </c>
      <c r="R564" s="13">
        <v>1.1400000000000001</v>
      </c>
      <c r="S564" s="13">
        <v>36.332999999999998</v>
      </c>
      <c r="T564" s="13">
        <v>1.8199999999999998</v>
      </c>
      <c r="U564" s="13">
        <v>7.8810000000000002</v>
      </c>
      <c r="V564" s="13" t="s">
        <v>110</v>
      </c>
      <c r="W564" s="13">
        <v>33.5</v>
      </c>
      <c r="X564" s="13">
        <v>1.38</v>
      </c>
      <c r="Y564" s="13">
        <v>3.98</v>
      </c>
      <c r="Z564" s="13">
        <v>1.24</v>
      </c>
      <c r="AA564" s="13">
        <v>248</v>
      </c>
      <c r="AB564" s="13">
        <v>3.5300000000000002</v>
      </c>
      <c r="AC564" s="13" t="s">
        <v>110</v>
      </c>
      <c r="AD564" s="13">
        <v>268</v>
      </c>
    </row>
    <row r="565" spans="1:30">
      <c r="A565" s="10">
        <v>41669</v>
      </c>
      <c r="B565" s="13">
        <v>5857.86</v>
      </c>
      <c r="C565" s="13">
        <v>1.536</v>
      </c>
      <c r="D565" s="13">
        <v>4.0179999999999998</v>
      </c>
      <c r="E565" s="13">
        <v>64.400000000000006</v>
      </c>
      <c r="F565" s="13">
        <v>21.5</v>
      </c>
      <c r="G565" s="13" t="s">
        <v>110</v>
      </c>
      <c r="H565" s="13">
        <v>2.1749999999999998</v>
      </c>
      <c r="I565" s="13">
        <v>0.91300000000000003</v>
      </c>
      <c r="J565" s="13">
        <v>9.2279999999999998</v>
      </c>
      <c r="K565" s="13" t="s">
        <v>110</v>
      </c>
      <c r="L565" s="13">
        <v>3.05</v>
      </c>
      <c r="M565" s="13">
        <v>2.82</v>
      </c>
      <c r="N565" s="13">
        <v>23.5</v>
      </c>
      <c r="O565" s="13">
        <v>9.23</v>
      </c>
      <c r="P565" s="13">
        <v>4</v>
      </c>
      <c r="Q565" s="13" t="s">
        <v>110</v>
      </c>
      <c r="R565" s="13">
        <v>1.24</v>
      </c>
      <c r="S565" s="13">
        <v>37.667000000000002</v>
      </c>
      <c r="T565" s="13">
        <v>1.9300000000000002</v>
      </c>
      <c r="U565" s="13">
        <v>7.8810000000000002</v>
      </c>
      <c r="V565" s="13" t="s">
        <v>110</v>
      </c>
      <c r="W565" s="13">
        <v>35.5</v>
      </c>
      <c r="X565" s="13">
        <v>1.4</v>
      </c>
      <c r="Y565" s="13">
        <v>4.01</v>
      </c>
      <c r="Z565" s="13">
        <v>1.28</v>
      </c>
      <c r="AA565" s="13">
        <v>260.5</v>
      </c>
      <c r="AB565" s="13">
        <v>3.69</v>
      </c>
      <c r="AC565" s="13" t="s">
        <v>110</v>
      </c>
      <c r="AD565" s="13">
        <v>277.5</v>
      </c>
    </row>
    <row r="566" spans="1:30">
      <c r="A566" s="10">
        <v>41670</v>
      </c>
      <c r="B566" s="13">
        <v>6018.65</v>
      </c>
      <c r="C566" s="13">
        <v>1.6320000000000001</v>
      </c>
      <c r="D566" s="13">
        <v>4.2229999999999999</v>
      </c>
      <c r="E566" s="13">
        <v>69</v>
      </c>
      <c r="F566" s="13">
        <v>22.7</v>
      </c>
      <c r="G566" s="13" t="s">
        <v>110</v>
      </c>
      <c r="H566" s="13">
        <v>2.169</v>
      </c>
      <c r="I566" s="13">
        <v>0.93600000000000005</v>
      </c>
      <c r="J566" s="13">
        <v>10.132</v>
      </c>
      <c r="K566" s="13" t="s">
        <v>110</v>
      </c>
      <c r="L566" s="13">
        <v>3.05</v>
      </c>
      <c r="M566" s="13">
        <v>2.87</v>
      </c>
      <c r="N566" s="13">
        <v>24.1</v>
      </c>
      <c r="O566" s="13">
        <v>9.4600000000000009</v>
      </c>
      <c r="P566" s="13">
        <v>3.95</v>
      </c>
      <c r="Q566" s="13" t="s">
        <v>110</v>
      </c>
      <c r="R566" s="13">
        <v>1.26</v>
      </c>
      <c r="S566" s="13">
        <v>37.667000000000002</v>
      </c>
      <c r="T566" s="13">
        <v>1.99</v>
      </c>
      <c r="U566" s="13">
        <v>7.8810000000000002</v>
      </c>
      <c r="V566" s="13" t="s">
        <v>110</v>
      </c>
      <c r="W566" s="13">
        <v>36.549999999999997</v>
      </c>
      <c r="X566" s="13">
        <v>1.45</v>
      </c>
      <c r="Y566" s="13">
        <v>4.13</v>
      </c>
      <c r="Z566" s="13">
        <v>1.32</v>
      </c>
      <c r="AA566" s="13">
        <v>268</v>
      </c>
      <c r="AB566" s="13">
        <v>3.86</v>
      </c>
      <c r="AC566" s="13" t="s">
        <v>110</v>
      </c>
      <c r="AD566" s="13">
        <v>271.5</v>
      </c>
    </row>
    <row r="567" spans="1:30">
      <c r="A567" s="10">
        <v>41673</v>
      </c>
      <c r="B567" s="13">
        <v>6086.74</v>
      </c>
      <c r="C567" s="13">
        <v>1.7789999999999999</v>
      </c>
      <c r="D567" s="13">
        <v>4.2590000000000003</v>
      </c>
      <c r="E567" s="13">
        <v>67.900000000000006</v>
      </c>
      <c r="F567" s="13">
        <v>22</v>
      </c>
      <c r="G567" s="13" t="s">
        <v>110</v>
      </c>
      <c r="H567" s="13">
        <v>2.238</v>
      </c>
      <c r="I567" s="13">
        <v>1</v>
      </c>
      <c r="J567" s="13">
        <v>10.084</v>
      </c>
      <c r="K567" s="13" t="s">
        <v>110</v>
      </c>
      <c r="L567" s="13">
        <v>3.05</v>
      </c>
      <c r="M567" s="13">
        <v>3.08</v>
      </c>
      <c r="N567" s="13">
        <v>22.8</v>
      </c>
      <c r="O567" s="13">
        <v>9.1999999999999993</v>
      </c>
      <c r="P567" s="13">
        <v>3.95</v>
      </c>
      <c r="Q567" s="13" t="s">
        <v>110</v>
      </c>
      <c r="R567" s="13">
        <v>1.35</v>
      </c>
      <c r="S567" s="13">
        <v>36.5</v>
      </c>
      <c r="T567" s="13">
        <v>2.11</v>
      </c>
      <c r="U567" s="13">
        <v>7.8810000000000002</v>
      </c>
      <c r="V567" s="13" t="s">
        <v>110</v>
      </c>
      <c r="W567" s="13">
        <v>36.799999999999997</v>
      </c>
      <c r="X567" s="13">
        <v>1.5</v>
      </c>
      <c r="Y567" s="13">
        <v>4.3600000000000003</v>
      </c>
      <c r="Z567" s="13">
        <v>1.37</v>
      </c>
      <c r="AA567" s="13">
        <v>273</v>
      </c>
      <c r="AB567" s="13">
        <v>3.87</v>
      </c>
      <c r="AC567" s="13" t="s">
        <v>110</v>
      </c>
      <c r="AD567" s="13">
        <v>279.39999999999998</v>
      </c>
    </row>
    <row r="568" spans="1:30">
      <c r="A568" s="10">
        <v>41674</v>
      </c>
      <c r="B568" s="13">
        <v>6138.2</v>
      </c>
      <c r="C568" s="13">
        <v>1.7410000000000001</v>
      </c>
      <c r="D568" s="13">
        <v>4.1790000000000003</v>
      </c>
      <c r="E568" s="13">
        <v>68</v>
      </c>
      <c r="F568" s="13">
        <v>21.35</v>
      </c>
      <c r="G568" s="13" t="s">
        <v>110</v>
      </c>
      <c r="H568" s="13">
        <v>2.25</v>
      </c>
      <c r="I568" s="13">
        <v>0.99099999999999999</v>
      </c>
      <c r="J568" s="13">
        <v>10.465</v>
      </c>
      <c r="K568" s="13" t="s">
        <v>110</v>
      </c>
      <c r="L568" s="13">
        <v>3.05</v>
      </c>
      <c r="M568" s="13">
        <v>3.08</v>
      </c>
      <c r="N568" s="13">
        <v>23</v>
      </c>
      <c r="O568" s="13">
        <v>9.5</v>
      </c>
      <c r="P568" s="13">
        <v>3.75</v>
      </c>
      <c r="Q568" s="13" t="s">
        <v>110</v>
      </c>
      <c r="R568" s="13">
        <v>1.35</v>
      </c>
      <c r="S568" s="13">
        <v>36</v>
      </c>
      <c r="T568" s="13">
        <v>2.13</v>
      </c>
      <c r="U568" s="13">
        <v>7.8810000000000002</v>
      </c>
      <c r="V568" s="13" t="s">
        <v>110</v>
      </c>
      <c r="W568" s="13">
        <v>38.4</v>
      </c>
      <c r="X568" s="13">
        <v>1.51</v>
      </c>
      <c r="Y568" s="13">
        <v>4.3</v>
      </c>
      <c r="Z568" s="13">
        <v>1.3599999999999999</v>
      </c>
      <c r="AA568" s="13">
        <v>269.55</v>
      </c>
      <c r="AB568" s="13">
        <v>3.83</v>
      </c>
      <c r="AC568" s="13" t="s">
        <v>110</v>
      </c>
      <c r="AD568" s="13">
        <v>292.5</v>
      </c>
    </row>
    <row r="569" spans="1:30">
      <c r="A569" s="10">
        <v>41675</v>
      </c>
      <c r="B569" s="13">
        <v>5924.08</v>
      </c>
      <c r="C569" s="13">
        <v>1.696</v>
      </c>
      <c r="D569" s="13">
        <v>3.9290000000000003</v>
      </c>
      <c r="E569" s="13">
        <v>64.8</v>
      </c>
      <c r="F569" s="13">
        <v>20.7</v>
      </c>
      <c r="G569" s="13" t="s">
        <v>110</v>
      </c>
      <c r="H569" s="13">
        <v>2.1749999999999998</v>
      </c>
      <c r="I569" s="13">
        <v>0.95399999999999996</v>
      </c>
      <c r="J569" s="13">
        <v>10.654999999999999</v>
      </c>
      <c r="K569" s="13" t="s">
        <v>110</v>
      </c>
      <c r="L569" s="13">
        <v>3.05</v>
      </c>
      <c r="M569" s="13">
        <v>3.16</v>
      </c>
      <c r="N569" s="13">
        <v>22.5</v>
      </c>
      <c r="O569" s="13">
        <v>9.1199999999999992</v>
      </c>
      <c r="P569" s="13">
        <v>3.7</v>
      </c>
      <c r="Q569" s="13" t="s">
        <v>110</v>
      </c>
      <c r="R569" s="13">
        <v>1.26</v>
      </c>
      <c r="S569" s="13">
        <v>35.633000000000003</v>
      </c>
      <c r="T569" s="13">
        <v>2.04</v>
      </c>
      <c r="U569" s="13">
        <v>7.8810000000000002</v>
      </c>
      <c r="V569" s="13" t="s">
        <v>110</v>
      </c>
      <c r="W569" s="13">
        <v>36.700000000000003</v>
      </c>
      <c r="X569" s="13">
        <v>1.44</v>
      </c>
      <c r="Y569" s="13">
        <v>4.25</v>
      </c>
      <c r="Z569" s="13">
        <v>1.34</v>
      </c>
      <c r="AA569" s="13">
        <v>257.39999999999998</v>
      </c>
      <c r="AB569" s="13">
        <v>3.7</v>
      </c>
      <c r="AC569" s="13" t="s">
        <v>110</v>
      </c>
      <c r="AD569" s="13">
        <v>281</v>
      </c>
    </row>
    <row r="570" spans="1:30">
      <c r="A570" s="10">
        <v>41676</v>
      </c>
      <c r="B570" s="13">
        <v>5881.68</v>
      </c>
      <c r="C570" s="13">
        <v>1.69</v>
      </c>
      <c r="D570" s="13">
        <v>3.8479999999999999</v>
      </c>
      <c r="E570" s="13">
        <v>65.5</v>
      </c>
      <c r="F570" s="13">
        <v>20.3</v>
      </c>
      <c r="G570" s="13" t="s">
        <v>110</v>
      </c>
      <c r="H570" s="13">
        <v>2.125</v>
      </c>
      <c r="I570" s="13">
        <v>0.94499999999999995</v>
      </c>
      <c r="J570" s="13">
        <v>10.608000000000001</v>
      </c>
      <c r="K570" s="13" t="s">
        <v>110</v>
      </c>
      <c r="L570" s="13">
        <v>3.05</v>
      </c>
      <c r="M570" s="13">
        <v>3.07</v>
      </c>
      <c r="N570" s="13">
        <v>22.8</v>
      </c>
      <c r="O570" s="13">
        <v>9.1300000000000008</v>
      </c>
      <c r="P570" s="13">
        <v>3.65</v>
      </c>
      <c r="Q570" s="13" t="s">
        <v>110</v>
      </c>
      <c r="R570" s="13">
        <v>1.29</v>
      </c>
      <c r="S570" s="13">
        <v>35</v>
      </c>
      <c r="T570" s="13">
        <v>2</v>
      </c>
      <c r="U570" s="13">
        <v>7.8810000000000002</v>
      </c>
      <c r="V570" s="13" t="s">
        <v>110</v>
      </c>
      <c r="W570" s="13">
        <v>35.700000000000003</v>
      </c>
      <c r="X570" s="13">
        <v>1.49</v>
      </c>
      <c r="Y570" s="13">
        <v>4.3499999999999996</v>
      </c>
      <c r="Z570" s="13">
        <v>1.31</v>
      </c>
      <c r="AA570" s="13">
        <v>259</v>
      </c>
      <c r="AB570" s="13">
        <v>3.68</v>
      </c>
      <c r="AC570" s="13" t="s">
        <v>110</v>
      </c>
      <c r="AD570" s="13">
        <v>279</v>
      </c>
    </row>
    <row r="571" spans="1:30">
      <c r="A571" s="10">
        <v>41677</v>
      </c>
      <c r="B571" s="13">
        <v>5585</v>
      </c>
      <c r="C571" s="13">
        <v>1.645</v>
      </c>
      <c r="D571" s="13">
        <v>3.714</v>
      </c>
      <c r="E571" s="13">
        <v>61.3</v>
      </c>
      <c r="F571" s="13">
        <v>19.75</v>
      </c>
      <c r="G571" s="13" t="s">
        <v>110</v>
      </c>
      <c r="H571" s="13">
        <v>2.1880000000000002</v>
      </c>
      <c r="I571" s="13">
        <v>0.90800000000000003</v>
      </c>
      <c r="J571" s="13">
        <v>9.8940000000000001</v>
      </c>
      <c r="K571" s="13" t="s">
        <v>110</v>
      </c>
      <c r="L571" s="13">
        <v>3.05</v>
      </c>
      <c r="M571" s="13">
        <v>2.9</v>
      </c>
      <c r="N571" s="13">
        <v>21.7</v>
      </c>
      <c r="O571" s="13">
        <v>8.9</v>
      </c>
      <c r="P571" s="13">
        <v>4</v>
      </c>
      <c r="Q571" s="13" t="s">
        <v>110</v>
      </c>
      <c r="R571" s="13">
        <v>1.29</v>
      </c>
      <c r="S571" s="13">
        <v>34</v>
      </c>
      <c r="T571" s="13">
        <v>1.8900000000000001</v>
      </c>
      <c r="U571" s="13">
        <v>7.8810000000000002</v>
      </c>
      <c r="V571" s="13" t="s">
        <v>110</v>
      </c>
      <c r="W571" s="13">
        <v>33.299999999999997</v>
      </c>
      <c r="X571" s="13">
        <v>1.42</v>
      </c>
      <c r="Y571" s="13">
        <v>4.2</v>
      </c>
      <c r="Z571" s="13">
        <v>1.25</v>
      </c>
      <c r="AA571" s="13">
        <v>242.1</v>
      </c>
      <c r="AB571" s="13">
        <v>3.5</v>
      </c>
      <c r="AC571" s="13" t="s">
        <v>110</v>
      </c>
      <c r="AD571" s="13">
        <v>261.89999999999998</v>
      </c>
    </row>
    <row r="572" spans="1:30">
      <c r="A572" s="10">
        <v>41680</v>
      </c>
      <c r="B572" s="13">
        <v>5407.4</v>
      </c>
      <c r="C572" s="13">
        <v>1.5680000000000001</v>
      </c>
      <c r="D572" s="13">
        <v>3.5979999999999999</v>
      </c>
      <c r="E572" s="13">
        <v>59.9</v>
      </c>
      <c r="F572" s="13">
        <v>19.5</v>
      </c>
      <c r="G572" s="13" t="s">
        <v>110</v>
      </c>
      <c r="H572" s="13">
        <v>2.1880000000000002</v>
      </c>
      <c r="I572" s="13">
        <v>0.86199999999999999</v>
      </c>
      <c r="J572" s="13">
        <v>9.5609999999999999</v>
      </c>
      <c r="K572" s="13" t="s">
        <v>110</v>
      </c>
      <c r="L572" s="13">
        <v>3.05</v>
      </c>
      <c r="M572" s="13">
        <v>2.7199999999999998</v>
      </c>
      <c r="N572" s="13">
        <v>21.1</v>
      </c>
      <c r="O572" s="13">
        <v>8.65</v>
      </c>
      <c r="P572" s="13">
        <v>3.8</v>
      </c>
      <c r="Q572" s="13" t="s">
        <v>110</v>
      </c>
      <c r="R572" s="13">
        <v>1.25</v>
      </c>
      <c r="S572" s="13">
        <v>35</v>
      </c>
      <c r="T572" s="13">
        <v>1.79</v>
      </c>
      <c r="U572" s="13">
        <v>7.8810000000000002</v>
      </c>
      <c r="V572" s="13" t="s">
        <v>110</v>
      </c>
      <c r="W572" s="13">
        <v>32</v>
      </c>
      <c r="X572" s="13">
        <v>1.3599999999999999</v>
      </c>
      <c r="Y572" s="13">
        <v>4.09</v>
      </c>
      <c r="Z572" s="13">
        <v>1.19</v>
      </c>
      <c r="AA572" s="13">
        <v>241.5</v>
      </c>
      <c r="AB572" s="13">
        <v>3.37</v>
      </c>
      <c r="AC572" s="13" t="s">
        <v>110</v>
      </c>
      <c r="AD572" s="13">
        <v>250</v>
      </c>
    </row>
    <row r="573" spans="1:30">
      <c r="A573" s="10">
        <v>41681</v>
      </c>
      <c r="B573" s="13">
        <v>5636.27</v>
      </c>
      <c r="C573" s="13">
        <v>1.6320000000000001</v>
      </c>
      <c r="D573" s="13">
        <v>3.75</v>
      </c>
      <c r="E573" s="13">
        <v>63.3</v>
      </c>
      <c r="F573" s="13">
        <v>20.05</v>
      </c>
      <c r="G573" s="13" t="s">
        <v>110</v>
      </c>
      <c r="H573" s="13">
        <v>2.2130000000000001</v>
      </c>
      <c r="I573" s="13">
        <v>0.89</v>
      </c>
      <c r="J573" s="13">
        <v>9.609</v>
      </c>
      <c r="K573" s="13" t="s">
        <v>110</v>
      </c>
      <c r="L573" s="13">
        <v>3.05</v>
      </c>
      <c r="M573" s="13">
        <v>2.88</v>
      </c>
      <c r="N573" s="13">
        <v>21.1</v>
      </c>
      <c r="O573" s="13">
        <v>9</v>
      </c>
      <c r="P573" s="13">
        <v>3.8</v>
      </c>
      <c r="Q573" s="13" t="s">
        <v>110</v>
      </c>
      <c r="R573" s="13">
        <v>1.24</v>
      </c>
      <c r="S573" s="13">
        <v>36.133000000000003</v>
      </c>
      <c r="T573" s="13">
        <v>1.8599999999999999</v>
      </c>
      <c r="U573" s="13">
        <v>7.8810000000000002</v>
      </c>
      <c r="V573" s="13" t="s">
        <v>110</v>
      </c>
      <c r="W573" s="13">
        <v>33.799999999999997</v>
      </c>
      <c r="X573" s="13">
        <v>1.38</v>
      </c>
      <c r="Y573" s="13">
        <v>4.3</v>
      </c>
      <c r="Z573" s="13">
        <v>1.2</v>
      </c>
      <c r="AA573" s="13">
        <v>250.55</v>
      </c>
      <c r="AB573" s="13">
        <v>3.56</v>
      </c>
      <c r="AC573" s="13" t="s">
        <v>110</v>
      </c>
      <c r="AD573" s="13">
        <v>265</v>
      </c>
    </row>
    <row r="574" spans="1:30">
      <c r="A574" s="10">
        <v>41682</v>
      </c>
      <c r="B574" s="13">
        <v>5884.21</v>
      </c>
      <c r="C574" s="13">
        <v>1.6640000000000001</v>
      </c>
      <c r="D574" s="13">
        <v>4.0540000000000003</v>
      </c>
      <c r="E574" s="13">
        <v>62.85</v>
      </c>
      <c r="F574" s="13">
        <v>21.2</v>
      </c>
      <c r="G574" s="13" t="s">
        <v>110</v>
      </c>
      <c r="H574" s="13">
        <v>2.3380000000000001</v>
      </c>
      <c r="I574" s="13">
        <v>0.92700000000000005</v>
      </c>
      <c r="J574" s="13">
        <v>9.7040000000000006</v>
      </c>
      <c r="K574" s="13" t="s">
        <v>110</v>
      </c>
      <c r="L574" s="13">
        <v>3.05</v>
      </c>
      <c r="M574" s="13">
        <v>2.9699999999999998</v>
      </c>
      <c r="N574" s="13">
        <v>23.2</v>
      </c>
      <c r="O574" s="13">
        <v>9.6</v>
      </c>
      <c r="P574" s="13">
        <v>3.8</v>
      </c>
      <c r="Q574" s="13" t="s">
        <v>110</v>
      </c>
      <c r="R574" s="13">
        <v>1.28</v>
      </c>
      <c r="S574" s="13">
        <v>35.667000000000002</v>
      </c>
      <c r="T574" s="13">
        <v>1.95</v>
      </c>
      <c r="U574" s="13">
        <v>7.8810000000000002</v>
      </c>
      <c r="V574" s="13" t="s">
        <v>110</v>
      </c>
      <c r="W574" s="13">
        <v>34.1</v>
      </c>
      <c r="X574" s="13">
        <v>1.4</v>
      </c>
      <c r="Y574" s="13">
        <v>4.51</v>
      </c>
      <c r="Z574" s="13">
        <v>1.25</v>
      </c>
      <c r="AA574" s="13">
        <v>252.5</v>
      </c>
      <c r="AB574" s="13">
        <v>3.76</v>
      </c>
      <c r="AC574" s="13" t="s">
        <v>110</v>
      </c>
      <c r="AD574" s="13">
        <v>284</v>
      </c>
    </row>
    <row r="575" spans="1:30">
      <c r="A575" s="10">
        <v>41683</v>
      </c>
      <c r="B575" s="13">
        <v>5937.38</v>
      </c>
      <c r="C575" s="13">
        <v>1.6059999999999999</v>
      </c>
      <c r="D575" s="13">
        <v>4</v>
      </c>
      <c r="E575" s="13">
        <v>62.5</v>
      </c>
      <c r="F575" s="13">
        <v>21.9</v>
      </c>
      <c r="G575" s="13" t="s">
        <v>110</v>
      </c>
      <c r="H575" s="13">
        <v>2.3250000000000002</v>
      </c>
      <c r="I575" s="13">
        <v>0.92700000000000005</v>
      </c>
      <c r="J575" s="13">
        <v>9.7040000000000006</v>
      </c>
      <c r="K575" s="13" t="s">
        <v>110</v>
      </c>
      <c r="L575" s="13">
        <v>3.05</v>
      </c>
      <c r="M575" s="13">
        <v>2.96</v>
      </c>
      <c r="N575" s="13">
        <v>23.75</v>
      </c>
      <c r="O575" s="13">
        <v>9.81</v>
      </c>
      <c r="P575" s="13">
        <v>3.8</v>
      </c>
      <c r="Q575" s="13" t="s">
        <v>110</v>
      </c>
      <c r="R575" s="13">
        <v>1.28</v>
      </c>
      <c r="S575" s="13">
        <v>35.332999999999998</v>
      </c>
      <c r="T575" s="13">
        <v>1.9</v>
      </c>
      <c r="U575" s="13">
        <v>7.8810000000000002</v>
      </c>
      <c r="V575" s="13" t="s">
        <v>110</v>
      </c>
      <c r="W575" s="13">
        <v>35.15</v>
      </c>
      <c r="X575" s="13">
        <v>1.3900000000000001</v>
      </c>
      <c r="Y575" s="13">
        <v>4.4800000000000004</v>
      </c>
      <c r="Z575" s="13">
        <v>1.2</v>
      </c>
      <c r="AA575" s="13">
        <v>252.85</v>
      </c>
      <c r="AB575" s="13">
        <v>3.7800000000000002</v>
      </c>
      <c r="AC575" s="13" t="s">
        <v>110</v>
      </c>
      <c r="AD575" s="13">
        <v>291.5</v>
      </c>
    </row>
    <row r="576" spans="1:30">
      <c r="A576" s="10">
        <v>41684</v>
      </c>
      <c r="B576" s="13">
        <v>6070.6</v>
      </c>
      <c r="C576" s="13">
        <v>1.619</v>
      </c>
      <c r="D576" s="13">
        <v>3.8929999999999998</v>
      </c>
      <c r="E576" s="13">
        <v>61.5</v>
      </c>
      <c r="F576" s="13">
        <v>23.6</v>
      </c>
      <c r="G576" s="13" t="s">
        <v>110</v>
      </c>
      <c r="H576" s="13">
        <v>2.375</v>
      </c>
      <c r="I576" s="13">
        <v>0.93600000000000005</v>
      </c>
      <c r="J576" s="13">
        <v>9.5129999999999999</v>
      </c>
      <c r="K576" s="13" t="s">
        <v>110</v>
      </c>
      <c r="L576" s="13">
        <v>3.05</v>
      </c>
      <c r="M576" s="13">
        <v>3.19</v>
      </c>
      <c r="N576" s="13">
        <v>25.25</v>
      </c>
      <c r="O576" s="13">
        <v>10.35</v>
      </c>
      <c r="P576" s="13">
        <v>3.9</v>
      </c>
      <c r="Q576" s="13" t="s">
        <v>110</v>
      </c>
      <c r="R576" s="13">
        <v>1.34</v>
      </c>
      <c r="S576" s="13">
        <v>35</v>
      </c>
      <c r="T576" s="13">
        <v>2.06</v>
      </c>
      <c r="U576" s="13">
        <v>7.8810000000000002</v>
      </c>
      <c r="V576" s="13" t="s">
        <v>110</v>
      </c>
      <c r="W576" s="13">
        <v>36.200000000000003</v>
      </c>
      <c r="X576" s="13">
        <v>1.46</v>
      </c>
      <c r="Y576" s="13">
        <v>4.55</v>
      </c>
      <c r="Z576" s="13">
        <v>1.29</v>
      </c>
      <c r="AA576" s="13">
        <v>248</v>
      </c>
      <c r="AB576" s="13">
        <v>3.69</v>
      </c>
      <c r="AC576" s="13" t="s">
        <v>110</v>
      </c>
      <c r="AD576" s="13">
        <v>289</v>
      </c>
    </row>
    <row r="577" spans="1:30">
      <c r="A577" s="10">
        <v>41687</v>
      </c>
      <c r="B577" s="13">
        <v>6151.74</v>
      </c>
      <c r="C577" s="13">
        <v>1.5550000000000002</v>
      </c>
      <c r="D577" s="13">
        <v>3.92</v>
      </c>
      <c r="E577" s="13">
        <v>61</v>
      </c>
      <c r="F577" s="13">
        <v>23.6</v>
      </c>
      <c r="G577" s="13" t="s">
        <v>110</v>
      </c>
      <c r="H577" s="13">
        <v>2.375</v>
      </c>
      <c r="I577" s="13">
        <v>0.96299999999999997</v>
      </c>
      <c r="J577" s="13">
        <v>9.5129999999999999</v>
      </c>
      <c r="K577" s="13" t="s">
        <v>110</v>
      </c>
      <c r="L577" s="13">
        <v>3.05</v>
      </c>
      <c r="M577" s="13">
        <v>3.41</v>
      </c>
      <c r="N577" s="13">
        <v>24.65</v>
      </c>
      <c r="O577" s="13">
        <v>10.5</v>
      </c>
      <c r="P577" s="13">
        <v>3.75</v>
      </c>
      <c r="Q577" s="13" t="s">
        <v>110</v>
      </c>
      <c r="R577" s="13">
        <v>1.4</v>
      </c>
      <c r="S577" s="13">
        <v>36.966999999999999</v>
      </c>
      <c r="T577" s="13">
        <v>2.2000000000000002</v>
      </c>
      <c r="U577" s="13">
        <v>7.8810000000000002</v>
      </c>
      <c r="V577" s="13" t="s">
        <v>110</v>
      </c>
      <c r="W577" s="13">
        <v>35.9</v>
      </c>
      <c r="X577" s="13">
        <v>1.53</v>
      </c>
      <c r="Y577" s="13">
        <v>4.55</v>
      </c>
      <c r="Z577" s="13">
        <v>1.37</v>
      </c>
      <c r="AA577" s="13">
        <v>244.75</v>
      </c>
      <c r="AB577" s="13">
        <v>3.7199999999999998</v>
      </c>
      <c r="AC577" s="13" t="s">
        <v>110</v>
      </c>
      <c r="AD577" s="13">
        <v>295.60000000000002</v>
      </c>
    </row>
    <row r="578" spans="1:30">
      <c r="A578" s="10">
        <v>41688</v>
      </c>
      <c r="B578" s="13">
        <v>6092.96</v>
      </c>
      <c r="C578" s="13">
        <v>1.44</v>
      </c>
      <c r="D578" s="13">
        <v>3.92</v>
      </c>
      <c r="E578" s="13">
        <v>59.9</v>
      </c>
      <c r="F578" s="13">
        <v>23.45</v>
      </c>
      <c r="G578" s="13" t="s">
        <v>110</v>
      </c>
      <c r="H578" s="13">
        <v>2.2999999999999998</v>
      </c>
      <c r="I578" s="13">
        <v>0.95399999999999996</v>
      </c>
      <c r="J578" s="13">
        <v>9.4179999999999993</v>
      </c>
      <c r="K578" s="13" t="s">
        <v>110</v>
      </c>
      <c r="L578" s="13">
        <v>3.05</v>
      </c>
      <c r="M578" s="13">
        <v>3.29</v>
      </c>
      <c r="N578" s="13">
        <v>24.65</v>
      </c>
      <c r="O578" s="13">
        <v>10.35</v>
      </c>
      <c r="P578" s="13">
        <v>3.85</v>
      </c>
      <c r="Q578" s="13" t="s">
        <v>110</v>
      </c>
      <c r="R578" s="13">
        <v>1.41</v>
      </c>
      <c r="S578" s="13">
        <v>37.267000000000003</v>
      </c>
      <c r="T578" s="13">
        <v>2.17</v>
      </c>
      <c r="U578" s="13">
        <v>7.8810000000000002</v>
      </c>
      <c r="V578" s="13" t="s">
        <v>110</v>
      </c>
      <c r="W578" s="13">
        <v>35.700000000000003</v>
      </c>
      <c r="X578" s="13">
        <v>1.48</v>
      </c>
      <c r="Y578" s="13">
        <v>4.5999999999999996</v>
      </c>
      <c r="Z578" s="13">
        <v>1.35</v>
      </c>
      <c r="AA578" s="13">
        <v>245.75</v>
      </c>
      <c r="AB578" s="13">
        <v>3.76</v>
      </c>
      <c r="AC578" s="13" t="s">
        <v>110</v>
      </c>
      <c r="AD578" s="13">
        <v>293</v>
      </c>
    </row>
    <row r="579" spans="1:30">
      <c r="A579" s="10">
        <v>41689</v>
      </c>
      <c r="B579" s="13">
        <v>5956.59</v>
      </c>
      <c r="C579" s="13">
        <v>1.4079999999999999</v>
      </c>
      <c r="D579" s="13">
        <v>3.8660000000000001</v>
      </c>
      <c r="E579" s="13">
        <v>59.65</v>
      </c>
      <c r="F579" s="13">
        <v>22.8</v>
      </c>
      <c r="G579" s="13" t="s">
        <v>110</v>
      </c>
      <c r="H579" s="13">
        <v>2.375</v>
      </c>
      <c r="I579" s="13">
        <v>0.92700000000000005</v>
      </c>
      <c r="J579" s="13">
        <v>9.4179999999999993</v>
      </c>
      <c r="K579" s="13" t="s">
        <v>110</v>
      </c>
      <c r="L579" s="13">
        <v>3.05</v>
      </c>
      <c r="M579" s="13">
        <v>3.13</v>
      </c>
      <c r="N579" s="13">
        <v>24.5</v>
      </c>
      <c r="O579" s="13">
        <v>10.15</v>
      </c>
      <c r="P579" s="13">
        <v>3.89</v>
      </c>
      <c r="Q579" s="13" t="s">
        <v>110</v>
      </c>
      <c r="R579" s="13">
        <v>1.35</v>
      </c>
      <c r="S579" s="13">
        <v>37.232999999999997</v>
      </c>
      <c r="T579" s="13">
        <v>2.1</v>
      </c>
      <c r="U579" s="13">
        <v>7.8810000000000002</v>
      </c>
      <c r="V579" s="13" t="s">
        <v>110</v>
      </c>
      <c r="W579" s="13">
        <v>35.700000000000003</v>
      </c>
      <c r="X579" s="13">
        <v>1.48</v>
      </c>
      <c r="Y579" s="13">
        <v>4.59</v>
      </c>
      <c r="Z579" s="13">
        <v>1.34</v>
      </c>
      <c r="AA579" s="13">
        <v>234</v>
      </c>
      <c r="AB579" s="13">
        <v>3.67</v>
      </c>
      <c r="AC579" s="13" t="s">
        <v>110</v>
      </c>
      <c r="AD579" s="13">
        <v>292</v>
      </c>
    </row>
    <row r="580" spans="1:30">
      <c r="A580" s="10">
        <v>41690</v>
      </c>
      <c r="B580" s="13">
        <v>5976.19</v>
      </c>
      <c r="C580" s="13">
        <v>1.4590000000000001</v>
      </c>
      <c r="D580" s="13">
        <v>3.786</v>
      </c>
      <c r="E580" s="13">
        <v>59.9</v>
      </c>
      <c r="F580" s="13">
        <v>23.2</v>
      </c>
      <c r="G580" s="13" t="s">
        <v>110</v>
      </c>
      <c r="H580" s="13">
        <v>2.375</v>
      </c>
      <c r="I580" s="13">
        <v>0.93600000000000005</v>
      </c>
      <c r="J580" s="13">
        <v>9.2189999999999994</v>
      </c>
      <c r="K580" s="13" t="s">
        <v>110</v>
      </c>
      <c r="L580" s="13">
        <v>3.05</v>
      </c>
      <c r="M580" s="13">
        <v>3.3</v>
      </c>
      <c r="N580" s="13">
        <v>24.7</v>
      </c>
      <c r="O580" s="13">
        <v>10.050000000000001</v>
      </c>
      <c r="P580" s="13">
        <v>3.89</v>
      </c>
      <c r="Q580" s="13" t="s">
        <v>110</v>
      </c>
      <c r="R580" s="13">
        <v>1.3</v>
      </c>
      <c r="S580" s="13">
        <v>37.65</v>
      </c>
      <c r="T580" s="13">
        <v>2.1</v>
      </c>
      <c r="U580" s="13">
        <v>7.8810000000000002</v>
      </c>
      <c r="V580" s="13" t="s">
        <v>110</v>
      </c>
      <c r="W580" s="13">
        <v>36</v>
      </c>
      <c r="X580" s="13">
        <v>1.48</v>
      </c>
      <c r="Y580" s="13">
        <v>4.55</v>
      </c>
      <c r="Z580" s="13">
        <v>1.35</v>
      </c>
      <c r="AA580" s="13">
        <v>232.5</v>
      </c>
      <c r="AB580" s="13">
        <v>3.7199999999999998</v>
      </c>
      <c r="AC580" s="13" t="s">
        <v>110</v>
      </c>
      <c r="AD580" s="13">
        <v>288.95</v>
      </c>
    </row>
    <row r="581" spans="1:30">
      <c r="A581" s="10">
        <v>41691</v>
      </c>
      <c r="B581" s="13">
        <v>5914.82</v>
      </c>
      <c r="C581" s="13">
        <v>1.472</v>
      </c>
      <c r="D581" s="13">
        <v>3.75</v>
      </c>
      <c r="E581" s="13">
        <v>59.5</v>
      </c>
      <c r="F581" s="13">
        <v>23.2</v>
      </c>
      <c r="G581" s="13" t="s">
        <v>110</v>
      </c>
      <c r="H581" s="13">
        <v>2.4380000000000002</v>
      </c>
      <c r="I581" s="13">
        <v>0.90800000000000003</v>
      </c>
      <c r="J581" s="13">
        <v>8.99</v>
      </c>
      <c r="K581" s="13" t="s">
        <v>110</v>
      </c>
      <c r="L581" s="13">
        <v>3.05</v>
      </c>
      <c r="M581" s="13">
        <v>3.36</v>
      </c>
      <c r="N581" s="13">
        <v>24.8</v>
      </c>
      <c r="O581" s="13">
        <v>9.82</v>
      </c>
      <c r="P581" s="13">
        <v>3.9</v>
      </c>
      <c r="Q581" s="13" t="s">
        <v>110</v>
      </c>
      <c r="R581" s="13">
        <v>1.32</v>
      </c>
      <c r="S581" s="13">
        <v>38.933</v>
      </c>
      <c r="T581" s="13">
        <v>2.13</v>
      </c>
      <c r="U581" s="13">
        <v>7.8810000000000002</v>
      </c>
      <c r="V581" s="13" t="s">
        <v>110</v>
      </c>
      <c r="W581" s="13">
        <v>35.5</v>
      </c>
      <c r="X581" s="13">
        <v>1.5</v>
      </c>
      <c r="Y581" s="13">
        <v>4.6100000000000003</v>
      </c>
      <c r="Z581" s="13">
        <v>1.3599999999999999</v>
      </c>
      <c r="AA581" s="13">
        <v>224</v>
      </c>
      <c r="AB581" s="13">
        <v>3.61</v>
      </c>
      <c r="AC581" s="13" t="s">
        <v>110</v>
      </c>
      <c r="AD581" s="13">
        <v>292</v>
      </c>
    </row>
    <row r="582" spans="1:30">
      <c r="A582" s="10">
        <v>41694</v>
      </c>
      <c r="B582" s="13">
        <v>5982.48</v>
      </c>
      <c r="C582" s="13">
        <v>1.466</v>
      </c>
      <c r="D582" s="13">
        <v>3.7589999999999999</v>
      </c>
      <c r="E582" s="13">
        <v>60.9</v>
      </c>
      <c r="F582" s="13">
        <v>24</v>
      </c>
      <c r="G582" s="13" t="s">
        <v>110</v>
      </c>
      <c r="H582" s="13">
        <v>2.4060000000000001</v>
      </c>
      <c r="I582" s="13">
        <v>0.90600000000000003</v>
      </c>
      <c r="J582" s="13">
        <v>8.8000000000000007</v>
      </c>
      <c r="K582" s="13" t="s">
        <v>110</v>
      </c>
      <c r="L582" s="13">
        <v>3.05</v>
      </c>
      <c r="M582" s="13">
        <v>3.4</v>
      </c>
      <c r="N582" s="13">
        <v>24.9</v>
      </c>
      <c r="O582" s="13">
        <v>10.1</v>
      </c>
      <c r="P582" s="13">
        <v>3.9</v>
      </c>
      <c r="Q582" s="13" t="s">
        <v>110</v>
      </c>
      <c r="R582" s="13">
        <v>1.32</v>
      </c>
      <c r="S582" s="13">
        <v>38.933</v>
      </c>
      <c r="T582" s="13">
        <v>2.16</v>
      </c>
      <c r="U582" s="13">
        <v>7.8810000000000002</v>
      </c>
      <c r="V582" s="13" t="s">
        <v>110</v>
      </c>
      <c r="W582" s="13">
        <v>34.9</v>
      </c>
      <c r="X582" s="13">
        <v>1.51</v>
      </c>
      <c r="Y582" s="13">
        <v>4.55</v>
      </c>
      <c r="Z582" s="13">
        <v>1.34</v>
      </c>
      <c r="AA582" s="13">
        <v>222.5</v>
      </c>
      <c r="AB582" s="13">
        <v>3.69</v>
      </c>
      <c r="AC582" s="13" t="s">
        <v>110</v>
      </c>
      <c r="AD582" s="13">
        <v>297</v>
      </c>
    </row>
    <row r="583" spans="1:30">
      <c r="A583" s="10">
        <v>41695</v>
      </c>
      <c r="B583" s="13">
        <v>5852.45</v>
      </c>
      <c r="C583" s="13">
        <v>1.4079999999999999</v>
      </c>
      <c r="D583" s="13">
        <v>3.6339999999999999</v>
      </c>
      <c r="E583" s="13">
        <v>59.45</v>
      </c>
      <c r="F583" s="13">
        <v>23.6</v>
      </c>
      <c r="G583" s="13" t="s">
        <v>110</v>
      </c>
      <c r="H583" s="13">
        <v>2.375</v>
      </c>
      <c r="I583" s="13">
        <v>0.91700000000000004</v>
      </c>
      <c r="J583" s="13">
        <v>8.9429999999999996</v>
      </c>
      <c r="K583" s="13" t="s">
        <v>110</v>
      </c>
      <c r="L583" s="13">
        <v>3.05</v>
      </c>
      <c r="M583" s="13">
        <v>3.3</v>
      </c>
      <c r="N583" s="13">
        <v>24.3</v>
      </c>
      <c r="O583" s="13">
        <v>9.92</v>
      </c>
      <c r="P583" s="13">
        <v>3.75</v>
      </c>
      <c r="Q583" s="13" t="s">
        <v>110</v>
      </c>
      <c r="R583" s="13">
        <v>1.3</v>
      </c>
      <c r="S583" s="13">
        <v>38.667000000000002</v>
      </c>
      <c r="T583" s="13">
        <v>2.1</v>
      </c>
      <c r="U583" s="13">
        <v>7.8810000000000002</v>
      </c>
      <c r="V583" s="13" t="s">
        <v>110</v>
      </c>
      <c r="W583" s="13">
        <v>34.1</v>
      </c>
      <c r="X583" s="13">
        <v>1.48</v>
      </c>
      <c r="Y583" s="13">
        <v>4.4000000000000004</v>
      </c>
      <c r="Z583" s="13">
        <v>1.29</v>
      </c>
      <c r="AA583" s="13">
        <v>219.9</v>
      </c>
      <c r="AB583" s="13">
        <v>3.59</v>
      </c>
      <c r="AC583" s="13" t="s">
        <v>110</v>
      </c>
      <c r="AD583" s="13">
        <v>288</v>
      </c>
    </row>
    <row r="584" spans="1:30">
      <c r="A584" s="10">
        <v>41696</v>
      </c>
      <c r="B584" s="13">
        <v>5826.58</v>
      </c>
      <c r="C584" s="13">
        <v>1.4020000000000001</v>
      </c>
      <c r="D584" s="13">
        <v>3.67</v>
      </c>
      <c r="E584" s="13">
        <v>57.5</v>
      </c>
      <c r="F584" s="13">
        <v>23.6</v>
      </c>
      <c r="G584" s="13" t="s">
        <v>110</v>
      </c>
      <c r="H584" s="13">
        <v>2.3689999999999998</v>
      </c>
      <c r="I584" s="13">
        <v>0.98199999999999998</v>
      </c>
      <c r="J584" s="13">
        <v>9.1329999999999991</v>
      </c>
      <c r="K584" s="13" t="s">
        <v>110</v>
      </c>
      <c r="L584" s="13">
        <v>3.05</v>
      </c>
      <c r="M584" s="13">
        <v>3.2</v>
      </c>
      <c r="N584" s="13">
        <v>24</v>
      </c>
      <c r="O584" s="13">
        <v>9.92</v>
      </c>
      <c r="P584" s="13">
        <v>3.75</v>
      </c>
      <c r="Q584" s="13" t="s">
        <v>110</v>
      </c>
      <c r="R584" s="13">
        <v>1.29</v>
      </c>
      <c r="S584" s="13">
        <v>39.5</v>
      </c>
      <c r="T584" s="13">
        <v>2.06</v>
      </c>
      <c r="U584" s="13">
        <v>7.8810000000000002</v>
      </c>
      <c r="V584" s="13" t="s">
        <v>110</v>
      </c>
      <c r="W584" s="13">
        <v>34.799999999999997</v>
      </c>
      <c r="X584" s="13">
        <v>1.47</v>
      </c>
      <c r="Y584" s="13">
        <v>4.45</v>
      </c>
      <c r="Z584" s="13">
        <v>1.27</v>
      </c>
      <c r="AA584" s="13">
        <v>218.1</v>
      </c>
      <c r="AB584" s="13">
        <v>3.6</v>
      </c>
      <c r="AC584" s="13" t="s">
        <v>110</v>
      </c>
      <c r="AD584" s="13">
        <v>286</v>
      </c>
    </row>
    <row r="585" spans="1:30">
      <c r="A585" s="10">
        <v>41697</v>
      </c>
      <c r="B585" s="13">
        <v>5771.72</v>
      </c>
      <c r="C585" s="13">
        <v>1.4020000000000001</v>
      </c>
      <c r="D585" s="13">
        <v>3.5979999999999999</v>
      </c>
      <c r="E585" s="13">
        <v>59</v>
      </c>
      <c r="F585" s="13">
        <v>23.25</v>
      </c>
      <c r="G585" s="13" t="s">
        <v>110</v>
      </c>
      <c r="H585" s="13">
        <v>2.3689999999999998</v>
      </c>
      <c r="I585" s="13">
        <v>0.95399999999999996</v>
      </c>
      <c r="J585" s="13">
        <v>9.0380000000000003</v>
      </c>
      <c r="K585" s="13" t="s">
        <v>110</v>
      </c>
      <c r="L585" s="13">
        <v>3.05</v>
      </c>
      <c r="M585" s="13">
        <v>3.2</v>
      </c>
      <c r="N585" s="13">
        <v>24.25</v>
      </c>
      <c r="O585" s="13">
        <v>9.9499999999999993</v>
      </c>
      <c r="P585" s="13">
        <v>3.65</v>
      </c>
      <c r="Q585" s="13" t="s">
        <v>110</v>
      </c>
      <c r="R585" s="13">
        <v>1.28</v>
      </c>
      <c r="S585" s="13">
        <v>39</v>
      </c>
      <c r="T585" s="13">
        <v>2</v>
      </c>
      <c r="U585" s="13">
        <v>7.8810000000000002</v>
      </c>
      <c r="V585" s="13" t="s">
        <v>110</v>
      </c>
      <c r="W585" s="13">
        <v>35</v>
      </c>
      <c r="X585" s="13">
        <v>1.46</v>
      </c>
      <c r="Y585" s="13">
        <v>4.2</v>
      </c>
      <c r="Z585" s="13">
        <v>1.27</v>
      </c>
      <c r="AA585" s="13">
        <v>213</v>
      </c>
      <c r="AB585" s="13">
        <v>3.5300000000000002</v>
      </c>
      <c r="AC585" s="13" t="s">
        <v>110</v>
      </c>
      <c r="AD585" s="13">
        <v>279</v>
      </c>
    </row>
    <row r="586" spans="1:30">
      <c r="A586" s="10">
        <v>41698</v>
      </c>
      <c r="B586" s="13">
        <v>5784.39</v>
      </c>
      <c r="C586" s="13">
        <v>1.395</v>
      </c>
      <c r="D586" s="13">
        <v>3.5270000000000001</v>
      </c>
      <c r="E586" s="13">
        <v>57.2</v>
      </c>
      <c r="F586" s="13">
        <v>23.5</v>
      </c>
      <c r="G586" s="13" t="s">
        <v>110</v>
      </c>
      <c r="H586" s="13">
        <v>2.3689999999999998</v>
      </c>
      <c r="I586" s="13">
        <v>0.94499999999999995</v>
      </c>
      <c r="J586" s="13">
        <v>9.0380000000000003</v>
      </c>
      <c r="K586" s="13" t="s">
        <v>110</v>
      </c>
      <c r="L586" s="13">
        <v>3.05</v>
      </c>
      <c r="M586" s="13">
        <v>3.35</v>
      </c>
      <c r="N586" s="13">
        <v>24</v>
      </c>
      <c r="O586" s="13">
        <v>10.1</v>
      </c>
      <c r="P586" s="13">
        <v>3.75</v>
      </c>
      <c r="Q586" s="13" t="s">
        <v>110</v>
      </c>
      <c r="R586" s="13">
        <v>1.33</v>
      </c>
      <c r="S586" s="13">
        <v>38.667000000000002</v>
      </c>
      <c r="T586" s="13">
        <v>2.06</v>
      </c>
      <c r="U586" s="13">
        <v>7.8810000000000002</v>
      </c>
      <c r="V586" s="13" t="s">
        <v>110</v>
      </c>
      <c r="W586" s="13">
        <v>33.75</v>
      </c>
      <c r="X586" s="13">
        <v>1.47</v>
      </c>
      <c r="Y586" s="13">
        <v>4.2</v>
      </c>
      <c r="Z586" s="13">
        <v>1.33</v>
      </c>
      <c r="AA586" s="13">
        <v>216</v>
      </c>
      <c r="AB586" s="13">
        <v>3.48</v>
      </c>
      <c r="AC586" s="13" t="s">
        <v>110</v>
      </c>
      <c r="AD586" s="13">
        <v>274.85000000000002</v>
      </c>
    </row>
    <row r="587" spans="1:30">
      <c r="A587" s="10">
        <v>41701</v>
      </c>
      <c r="B587" s="13">
        <v>5784.39</v>
      </c>
      <c r="C587" s="13">
        <v>1.395</v>
      </c>
      <c r="D587" s="13">
        <v>3.5270000000000001</v>
      </c>
      <c r="E587" s="13">
        <v>57.2</v>
      </c>
      <c r="F587" s="13">
        <v>23.5</v>
      </c>
      <c r="G587" s="13" t="s">
        <v>110</v>
      </c>
      <c r="H587" s="13">
        <v>2.3689999999999998</v>
      </c>
      <c r="I587" s="13">
        <v>0.94499999999999995</v>
      </c>
      <c r="J587" s="13">
        <v>9.0380000000000003</v>
      </c>
      <c r="K587" s="13" t="s">
        <v>110</v>
      </c>
      <c r="L587" s="13">
        <v>3.05</v>
      </c>
      <c r="M587" s="13">
        <v>3.35</v>
      </c>
      <c r="N587" s="13">
        <v>24</v>
      </c>
      <c r="O587" s="13">
        <v>10.1</v>
      </c>
      <c r="P587" s="13">
        <v>3.75</v>
      </c>
      <c r="Q587" s="13" t="s">
        <v>110</v>
      </c>
      <c r="R587" s="13">
        <v>1.33</v>
      </c>
      <c r="S587" s="13">
        <v>38.667000000000002</v>
      </c>
      <c r="T587" s="13">
        <v>2.06</v>
      </c>
      <c r="U587" s="13">
        <v>7.8810000000000002</v>
      </c>
      <c r="V587" s="13" t="s">
        <v>110</v>
      </c>
      <c r="W587" s="13">
        <v>33.75</v>
      </c>
      <c r="X587" s="13">
        <v>1.47</v>
      </c>
      <c r="Y587" s="13">
        <v>4.2</v>
      </c>
      <c r="Z587" s="13">
        <v>1.33</v>
      </c>
      <c r="AA587" s="13">
        <v>216</v>
      </c>
      <c r="AB587" s="13">
        <v>3.48</v>
      </c>
      <c r="AC587" s="13" t="s">
        <v>110</v>
      </c>
      <c r="AD587" s="13">
        <v>274.85000000000002</v>
      </c>
    </row>
    <row r="588" spans="1:30">
      <c r="A588" s="10">
        <v>41702</v>
      </c>
      <c r="B588" s="13">
        <v>5784.39</v>
      </c>
      <c r="C588" s="13">
        <v>1.395</v>
      </c>
      <c r="D588" s="13">
        <v>3.5270000000000001</v>
      </c>
      <c r="E588" s="13">
        <v>57.2</v>
      </c>
      <c r="F588" s="13">
        <v>23.5</v>
      </c>
      <c r="G588" s="13" t="s">
        <v>110</v>
      </c>
      <c r="H588" s="13">
        <v>2.3689999999999998</v>
      </c>
      <c r="I588" s="13">
        <v>0.94499999999999995</v>
      </c>
      <c r="J588" s="13">
        <v>9.0380000000000003</v>
      </c>
      <c r="K588" s="13" t="s">
        <v>110</v>
      </c>
      <c r="L588" s="13">
        <v>3.05</v>
      </c>
      <c r="M588" s="13">
        <v>3.35</v>
      </c>
      <c r="N588" s="13">
        <v>24</v>
      </c>
      <c r="O588" s="13">
        <v>10.1</v>
      </c>
      <c r="P588" s="13">
        <v>3.75</v>
      </c>
      <c r="Q588" s="13" t="s">
        <v>110</v>
      </c>
      <c r="R588" s="13">
        <v>1.33</v>
      </c>
      <c r="S588" s="13">
        <v>38.667000000000002</v>
      </c>
      <c r="T588" s="13">
        <v>2.06</v>
      </c>
      <c r="U588" s="13">
        <v>7.8810000000000002</v>
      </c>
      <c r="V588" s="13" t="s">
        <v>110</v>
      </c>
      <c r="W588" s="13">
        <v>33.75</v>
      </c>
      <c r="X588" s="13">
        <v>1.47</v>
      </c>
      <c r="Y588" s="13">
        <v>4.2</v>
      </c>
      <c r="Z588" s="13">
        <v>1.33</v>
      </c>
      <c r="AA588" s="13">
        <v>216</v>
      </c>
      <c r="AB588" s="13">
        <v>3.48</v>
      </c>
      <c r="AC588" s="13" t="s">
        <v>110</v>
      </c>
      <c r="AD588" s="13">
        <v>274.85000000000002</v>
      </c>
    </row>
    <row r="589" spans="1:30">
      <c r="A589" s="10">
        <v>41703</v>
      </c>
      <c r="B589" s="13">
        <v>5749.77</v>
      </c>
      <c r="C589" s="13">
        <v>1.3759999999999999</v>
      </c>
      <c r="D589" s="13">
        <v>3.5270000000000001</v>
      </c>
      <c r="E589" s="13">
        <v>56</v>
      </c>
      <c r="F589" s="13">
        <v>23.8</v>
      </c>
      <c r="G589" s="13" t="s">
        <v>110</v>
      </c>
      <c r="H589" s="13">
        <v>2.331</v>
      </c>
      <c r="I589" s="13">
        <v>0.93600000000000005</v>
      </c>
      <c r="J589" s="13">
        <v>8.8949999999999996</v>
      </c>
      <c r="K589" s="13" t="s">
        <v>110</v>
      </c>
      <c r="L589" s="13">
        <v>3.05</v>
      </c>
      <c r="M589" s="13">
        <v>3.23</v>
      </c>
      <c r="N589" s="13">
        <v>24.4</v>
      </c>
      <c r="O589" s="13">
        <v>10.25</v>
      </c>
      <c r="P589" s="13">
        <v>3.75</v>
      </c>
      <c r="Q589" s="13" t="s">
        <v>110</v>
      </c>
      <c r="R589" s="13">
        <v>1.31</v>
      </c>
      <c r="S589" s="13">
        <v>38.667000000000002</v>
      </c>
      <c r="T589" s="13">
        <v>1.98</v>
      </c>
      <c r="U589" s="13">
        <v>7.8810000000000002</v>
      </c>
      <c r="V589" s="13" t="s">
        <v>110</v>
      </c>
      <c r="W589" s="13">
        <v>33.5</v>
      </c>
      <c r="X589" s="13">
        <v>1.51</v>
      </c>
      <c r="Y589" s="13">
        <v>4.18</v>
      </c>
      <c r="Z589" s="13">
        <v>1.29</v>
      </c>
      <c r="AA589" s="13">
        <v>217</v>
      </c>
      <c r="AB589" s="13">
        <v>3.39</v>
      </c>
      <c r="AC589" s="13" t="s">
        <v>110</v>
      </c>
      <c r="AD589" s="13">
        <v>276</v>
      </c>
    </row>
    <row r="590" spans="1:30">
      <c r="A590" s="10">
        <v>41704</v>
      </c>
      <c r="B590" s="13">
        <v>5909</v>
      </c>
      <c r="C590" s="13">
        <v>1.3120000000000001</v>
      </c>
      <c r="D590" s="13">
        <v>3.536</v>
      </c>
      <c r="E590" s="13">
        <v>57.5</v>
      </c>
      <c r="F590" s="13">
        <v>24.9</v>
      </c>
      <c r="G590" s="13" t="s">
        <v>110</v>
      </c>
      <c r="H590" s="13">
        <v>2.3879999999999999</v>
      </c>
      <c r="I590" s="13">
        <v>0.93600000000000005</v>
      </c>
      <c r="J590" s="13">
        <v>9.1329999999999991</v>
      </c>
      <c r="K590" s="13" t="s">
        <v>110</v>
      </c>
      <c r="L590" s="13">
        <v>3.05</v>
      </c>
      <c r="M590" s="13">
        <v>3.31</v>
      </c>
      <c r="N590" s="13">
        <v>26</v>
      </c>
      <c r="O590" s="13">
        <v>10.75</v>
      </c>
      <c r="P590" s="13">
        <v>3.8</v>
      </c>
      <c r="Q590" s="13" t="s">
        <v>110</v>
      </c>
      <c r="R590" s="13">
        <v>1.4</v>
      </c>
      <c r="S590" s="13">
        <v>37.332999999999998</v>
      </c>
      <c r="T590" s="13">
        <v>2.0499999999999998</v>
      </c>
      <c r="U590" s="13">
        <v>7.8810000000000002</v>
      </c>
      <c r="V590" s="13" t="s">
        <v>110</v>
      </c>
      <c r="W590" s="13">
        <v>33.5</v>
      </c>
      <c r="X590" s="13">
        <v>1.53</v>
      </c>
      <c r="Y590" s="13">
        <v>4.2</v>
      </c>
      <c r="Z590" s="13">
        <v>1.31</v>
      </c>
      <c r="AA590" s="13">
        <v>218</v>
      </c>
      <c r="AB590" s="13">
        <v>3.44</v>
      </c>
      <c r="AC590" s="13" t="s">
        <v>110</v>
      </c>
      <c r="AD590" s="13">
        <v>287.5</v>
      </c>
    </row>
    <row r="591" spans="1:30">
      <c r="A591" s="10">
        <v>41705</v>
      </c>
      <c r="B591" s="13">
        <v>5880.84</v>
      </c>
      <c r="C591" s="13">
        <v>1.4079999999999999</v>
      </c>
      <c r="D591" s="13">
        <v>3.5</v>
      </c>
      <c r="E591" s="13">
        <v>55.7</v>
      </c>
      <c r="F591" s="13">
        <v>25.45</v>
      </c>
      <c r="G591" s="13" t="s">
        <v>110</v>
      </c>
      <c r="H591" s="13">
        <v>2.4129999999999998</v>
      </c>
      <c r="I591" s="13">
        <v>0.93600000000000005</v>
      </c>
      <c r="J591" s="13">
        <v>9.1329999999999991</v>
      </c>
      <c r="K591" s="13" t="s">
        <v>110</v>
      </c>
      <c r="L591" s="13">
        <v>3.05</v>
      </c>
      <c r="M591" s="13">
        <v>3.32</v>
      </c>
      <c r="N591" s="13">
        <v>26</v>
      </c>
      <c r="O591" s="13">
        <v>10.6</v>
      </c>
      <c r="P591" s="13">
        <v>3.75</v>
      </c>
      <c r="Q591" s="13" t="s">
        <v>110</v>
      </c>
      <c r="R591" s="13">
        <v>1.4</v>
      </c>
      <c r="S591" s="13">
        <v>39.332999999999998</v>
      </c>
      <c r="T591" s="13">
        <v>2.04</v>
      </c>
      <c r="U591" s="13">
        <v>7.8810000000000002</v>
      </c>
      <c r="V591" s="13" t="s">
        <v>110</v>
      </c>
      <c r="W591" s="13">
        <v>34.299999999999997</v>
      </c>
      <c r="X591" s="13">
        <v>1.48</v>
      </c>
      <c r="Y591" s="13">
        <v>4.0999999999999996</v>
      </c>
      <c r="Z591" s="13">
        <v>1.33</v>
      </c>
      <c r="AA591" s="13">
        <v>214.5</v>
      </c>
      <c r="AB591" s="13">
        <v>3.41</v>
      </c>
      <c r="AC591" s="13" t="s">
        <v>110</v>
      </c>
      <c r="AD591" s="13">
        <v>287.5</v>
      </c>
    </row>
    <row r="592" spans="1:30">
      <c r="A592" s="10">
        <v>41708</v>
      </c>
      <c r="B592" s="13">
        <v>5789.98</v>
      </c>
      <c r="C592" s="13">
        <v>1.4020000000000001</v>
      </c>
      <c r="D592" s="13">
        <v>3.42</v>
      </c>
      <c r="E592" s="13">
        <v>55</v>
      </c>
      <c r="F592" s="13">
        <v>25</v>
      </c>
      <c r="G592" s="13" t="s">
        <v>110</v>
      </c>
      <c r="H592" s="13">
        <v>2.35</v>
      </c>
      <c r="I592" s="13">
        <v>0.90800000000000003</v>
      </c>
      <c r="J592" s="13">
        <v>9.1329999999999991</v>
      </c>
      <c r="K592" s="13" t="s">
        <v>110</v>
      </c>
      <c r="L592" s="13">
        <v>3.05</v>
      </c>
      <c r="M592" s="13">
        <v>3.22</v>
      </c>
      <c r="N592" s="13">
        <v>25</v>
      </c>
      <c r="O592" s="13">
        <v>10.4</v>
      </c>
      <c r="P592" s="13">
        <v>3.75</v>
      </c>
      <c r="Q592" s="13" t="s">
        <v>110</v>
      </c>
      <c r="R592" s="13">
        <v>1.45</v>
      </c>
      <c r="S592" s="13">
        <v>38.667000000000002</v>
      </c>
      <c r="T592" s="13">
        <v>1.99</v>
      </c>
      <c r="U592" s="13">
        <v>7.8810000000000002</v>
      </c>
      <c r="V592" s="13" t="s">
        <v>110</v>
      </c>
      <c r="W592" s="13">
        <v>34</v>
      </c>
      <c r="X592" s="13">
        <v>1.44</v>
      </c>
      <c r="Y592" s="13">
        <v>4.0999999999999996</v>
      </c>
      <c r="Z592" s="13">
        <v>1.33</v>
      </c>
      <c r="AA592" s="13">
        <v>215</v>
      </c>
      <c r="AB592" s="13">
        <v>3.36</v>
      </c>
      <c r="AC592" s="13" t="s">
        <v>110</v>
      </c>
      <c r="AD592" s="13">
        <v>288</v>
      </c>
    </row>
    <row r="593" spans="1:30">
      <c r="A593" s="10">
        <v>41709</v>
      </c>
      <c r="B593" s="13">
        <v>5754.38</v>
      </c>
      <c r="C593" s="13">
        <v>1.3759999999999999</v>
      </c>
      <c r="D593" s="13">
        <v>3.4380000000000002</v>
      </c>
      <c r="E593" s="13">
        <v>55</v>
      </c>
      <c r="F593" s="13">
        <v>24</v>
      </c>
      <c r="G593" s="13" t="s">
        <v>110</v>
      </c>
      <c r="H593" s="13">
        <v>2.3380000000000001</v>
      </c>
      <c r="I593" s="13">
        <v>0.88500000000000001</v>
      </c>
      <c r="J593" s="13">
        <v>8.99</v>
      </c>
      <c r="K593" s="13" t="s">
        <v>110</v>
      </c>
      <c r="L593" s="13">
        <v>3.05</v>
      </c>
      <c r="M593" s="13">
        <v>3.18</v>
      </c>
      <c r="N593" s="13">
        <v>24.3</v>
      </c>
      <c r="O593" s="13">
        <v>10.199999999999999</v>
      </c>
      <c r="P593" s="13">
        <v>3.75</v>
      </c>
      <c r="Q593" s="13" t="s">
        <v>110</v>
      </c>
      <c r="R593" s="13">
        <v>1.48</v>
      </c>
      <c r="S593" s="13">
        <v>38.267000000000003</v>
      </c>
      <c r="T593" s="13">
        <v>1.99</v>
      </c>
      <c r="U593" s="13">
        <v>7.8810000000000002</v>
      </c>
      <c r="V593" s="13" t="s">
        <v>110</v>
      </c>
      <c r="W593" s="13">
        <v>34</v>
      </c>
      <c r="X593" s="13">
        <v>1.45</v>
      </c>
      <c r="Y593" s="13">
        <v>4.0999999999999996</v>
      </c>
      <c r="Z593" s="13">
        <v>1.3</v>
      </c>
      <c r="AA593" s="13">
        <v>218</v>
      </c>
      <c r="AB593" s="13">
        <v>3.34</v>
      </c>
      <c r="AC593" s="13" t="s">
        <v>110</v>
      </c>
      <c r="AD593" s="13">
        <v>292</v>
      </c>
    </row>
    <row r="594" spans="1:30">
      <c r="A594" s="10">
        <v>41710</v>
      </c>
      <c r="B594" s="13">
        <v>5713.3</v>
      </c>
      <c r="C594" s="13">
        <v>1.3759999999999999</v>
      </c>
      <c r="D594" s="13">
        <v>3.4820000000000002</v>
      </c>
      <c r="E594" s="13">
        <v>55.6</v>
      </c>
      <c r="F594" s="13">
        <v>23.7</v>
      </c>
      <c r="G594" s="13" t="s">
        <v>110</v>
      </c>
      <c r="H594" s="13">
        <v>2.4060000000000001</v>
      </c>
      <c r="I594" s="13">
        <v>0.86699999999999999</v>
      </c>
      <c r="J594" s="13">
        <v>8.9429999999999996</v>
      </c>
      <c r="K594" s="13" t="s">
        <v>110</v>
      </c>
      <c r="L594" s="13">
        <v>3.05</v>
      </c>
      <c r="M594" s="13">
        <v>3.15</v>
      </c>
      <c r="N594" s="13">
        <v>23.7</v>
      </c>
      <c r="O594" s="13">
        <v>10.1</v>
      </c>
      <c r="P594" s="13">
        <v>3.75</v>
      </c>
      <c r="Q594" s="13" t="s">
        <v>110</v>
      </c>
      <c r="R594" s="13">
        <v>1.52</v>
      </c>
      <c r="S594" s="13">
        <v>40.633000000000003</v>
      </c>
      <c r="T594" s="13">
        <v>1.98</v>
      </c>
      <c r="U594" s="13">
        <v>7.8810000000000002</v>
      </c>
      <c r="V594" s="13" t="s">
        <v>110</v>
      </c>
      <c r="W594" s="13">
        <v>33.049999999999997</v>
      </c>
      <c r="X594" s="13">
        <v>1.47</v>
      </c>
      <c r="Y594" s="13">
        <v>4.1500000000000004</v>
      </c>
      <c r="Z594" s="13">
        <v>1.32</v>
      </c>
      <c r="AA594" s="13">
        <v>215</v>
      </c>
      <c r="AB594" s="13">
        <v>3.42</v>
      </c>
      <c r="AC594" s="13" t="s">
        <v>110</v>
      </c>
      <c r="AD594" s="13">
        <v>292</v>
      </c>
    </row>
    <row r="595" spans="1:30">
      <c r="A595" s="10">
        <v>41711</v>
      </c>
      <c r="B595" s="13">
        <v>5658.04</v>
      </c>
      <c r="C595" s="13">
        <v>1.3759999999999999</v>
      </c>
      <c r="D595" s="13">
        <v>3.3839999999999999</v>
      </c>
      <c r="E595" s="13">
        <v>54.6</v>
      </c>
      <c r="F595" s="13">
        <v>23.4</v>
      </c>
      <c r="G595" s="13" t="s">
        <v>110</v>
      </c>
      <c r="H595" s="13">
        <v>2.4</v>
      </c>
      <c r="I595" s="13">
        <v>0.86099999999999999</v>
      </c>
      <c r="J595" s="13">
        <v>8.9710000000000001</v>
      </c>
      <c r="K595" s="13" t="s">
        <v>110</v>
      </c>
      <c r="L595" s="13">
        <v>3.05</v>
      </c>
      <c r="M595" s="13">
        <v>3.29</v>
      </c>
      <c r="N595" s="13">
        <v>23.4</v>
      </c>
      <c r="O595" s="13">
        <v>9.9499999999999993</v>
      </c>
      <c r="P595" s="13">
        <v>3.75</v>
      </c>
      <c r="Q595" s="13" t="s">
        <v>110</v>
      </c>
      <c r="R595" s="13">
        <v>1.53</v>
      </c>
      <c r="S595" s="13">
        <v>41</v>
      </c>
      <c r="T595" s="13">
        <v>1.97</v>
      </c>
      <c r="U595" s="13">
        <v>7.8810000000000002</v>
      </c>
      <c r="V595" s="13" t="s">
        <v>110</v>
      </c>
      <c r="W595" s="13">
        <v>33.200000000000003</v>
      </c>
      <c r="X595" s="13">
        <v>1.45</v>
      </c>
      <c r="Y595" s="13">
        <v>4.05</v>
      </c>
      <c r="Z595" s="13">
        <v>1.3</v>
      </c>
      <c r="AA595" s="13">
        <v>213.5</v>
      </c>
      <c r="AB595" s="13">
        <v>3.35</v>
      </c>
      <c r="AC595" s="13" t="s">
        <v>110</v>
      </c>
      <c r="AD595" s="13">
        <v>282</v>
      </c>
    </row>
    <row r="596" spans="1:30">
      <c r="A596" s="10">
        <v>41712</v>
      </c>
      <c r="B596" s="13">
        <v>5747.12</v>
      </c>
      <c r="C596" s="13">
        <v>1.3759999999999999</v>
      </c>
      <c r="D596" s="13">
        <v>3.411</v>
      </c>
      <c r="E596" s="13">
        <v>53.3</v>
      </c>
      <c r="F596" s="13">
        <v>23.95</v>
      </c>
      <c r="G596" s="13" t="s">
        <v>110</v>
      </c>
      <c r="H596" s="13">
        <v>2.4</v>
      </c>
      <c r="I596" s="13">
        <v>0.85299999999999998</v>
      </c>
      <c r="J596" s="13">
        <v>9.3230000000000004</v>
      </c>
      <c r="K596" s="13" t="s">
        <v>110</v>
      </c>
      <c r="L596" s="13">
        <v>3.05</v>
      </c>
      <c r="M596" s="13">
        <v>3.35</v>
      </c>
      <c r="N596" s="13">
        <v>24.2</v>
      </c>
      <c r="O596" s="13">
        <v>10.4</v>
      </c>
      <c r="P596" s="13">
        <v>3.75</v>
      </c>
      <c r="Q596" s="13" t="s">
        <v>110</v>
      </c>
      <c r="R596" s="13">
        <v>1.5</v>
      </c>
      <c r="S596" s="13">
        <v>43.95</v>
      </c>
      <c r="T596" s="13">
        <v>1.95</v>
      </c>
      <c r="U596" s="13">
        <v>7.8810000000000002</v>
      </c>
      <c r="V596" s="13" t="s">
        <v>110</v>
      </c>
      <c r="W596" s="13">
        <v>32.6</v>
      </c>
      <c r="X596" s="13">
        <v>1.45</v>
      </c>
      <c r="Y596" s="13">
        <v>4.1100000000000003</v>
      </c>
      <c r="Z596" s="13">
        <v>1.3</v>
      </c>
      <c r="AA596" s="13">
        <v>215</v>
      </c>
      <c r="AB596" s="13">
        <v>3.42</v>
      </c>
      <c r="AC596" s="13" t="s">
        <v>110</v>
      </c>
      <c r="AD596" s="13">
        <v>287.5</v>
      </c>
    </row>
    <row r="597" spans="1:30">
      <c r="A597" s="10">
        <v>41715</v>
      </c>
      <c r="B597" s="13">
        <v>5762.69</v>
      </c>
      <c r="C597" s="13">
        <v>1.3439999999999999</v>
      </c>
      <c r="D597" s="13">
        <v>3.4380000000000002</v>
      </c>
      <c r="E597" s="13">
        <v>52</v>
      </c>
      <c r="F597" s="13">
        <v>24.5</v>
      </c>
      <c r="G597" s="13" t="s">
        <v>110</v>
      </c>
      <c r="H597" s="13">
        <v>2.4249999999999998</v>
      </c>
      <c r="I597" s="13">
        <v>0.85</v>
      </c>
      <c r="J597" s="13">
        <v>9.3420000000000005</v>
      </c>
      <c r="K597" s="13" t="s">
        <v>110</v>
      </c>
      <c r="L597" s="13">
        <v>3.05</v>
      </c>
      <c r="M597" s="13">
        <v>3.33</v>
      </c>
      <c r="N597" s="13">
        <v>24.5</v>
      </c>
      <c r="O597" s="13">
        <v>10.4</v>
      </c>
      <c r="P597" s="13">
        <v>3.6</v>
      </c>
      <c r="Q597" s="13" t="s">
        <v>110</v>
      </c>
      <c r="R597" s="13">
        <v>1.5</v>
      </c>
      <c r="S597" s="13">
        <v>44.5</v>
      </c>
      <c r="T597" s="13">
        <v>1.95</v>
      </c>
      <c r="U597" s="13">
        <v>7.8810000000000002</v>
      </c>
      <c r="V597" s="13" t="s">
        <v>110</v>
      </c>
      <c r="W597" s="13">
        <v>33</v>
      </c>
      <c r="X597" s="13">
        <v>1.43</v>
      </c>
      <c r="Y597" s="13">
        <v>4.0999999999999996</v>
      </c>
      <c r="Z597" s="13">
        <v>1.3</v>
      </c>
      <c r="AA597" s="13">
        <v>214.5</v>
      </c>
      <c r="AB597" s="13">
        <v>3.4699999999999998</v>
      </c>
      <c r="AC597" s="13" t="s">
        <v>110</v>
      </c>
      <c r="AD597" s="13">
        <v>291.5</v>
      </c>
    </row>
    <row r="598" spans="1:30">
      <c r="A598" s="10">
        <v>41716</v>
      </c>
      <c r="B598" s="13">
        <v>5883.48</v>
      </c>
      <c r="C598" s="13">
        <v>1.3759999999999999</v>
      </c>
      <c r="D598" s="13">
        <v>3.4380000000000002</v>
      </c>
      <c r="E598" s="13">
        <v>53.75</v>
      </c>
      <c r="F598" s="13">
        <v>25.7</v>
      </c>
      <c r="G598" s="13" t="s">
        <v>110</v>
      </c>
      <c r="H598" s="13">
        <v>2.4129999999999998</v>
      </c>
      <c r="I598" s="13">
        <v>0.83299999999999996</v>
      </c>
      <c r="J598" s="13">
        <v>9.4179999999999993</v>
      </c>
      <c r="K598" s="13" t="s">
        <v>110</v>
      </c>
      <c r="L598" s="13">
        <v>3.05</v>
      </c>
      <c r="M598" s="13">
        <v>3.3</v>
      </c>
      <c r="N598" s="13">
        <v>25.3</v>
      </c>
      <c r="O598" s="13">
        <v>11</v>
      </c>
      <c r="P598" s="13">
        <v>3.7</v>
      </c>
      <c r="Q598" s="13" t="s">
        <v>110</v>
      </c>
      <c r="R598" s="13">
        <v>1.5</v>
      </c>
      <c r="S598" s="13">
        <v>44.966999999999999</v>
      </c>
      <c r="T598" s="13">
        <v>1.96</v>
      </c>
      <c r="U598" s="13">
        <v>7.8810000000000002</v>
      </c>
      <c r="V598" s="13" t="s">
        <v>110</v>
      </c>
      <c r="W598" s="13">
        <v>33.9</v>
      </c>
      <c r="X598" s="13">
        <v>1.43</v>
      </c>
      <c r="Y598" s="13">
        <v>4.05</v>
      </c>
      <c r="Z598" s="13">
        <v>1.28</v>
      </c>
      <c r="AA598" s="13">
        <v>216</v>
      </c>
      <c r="AB598" s="13">
        <v>3.4699999999999998</v>
      </c>
      <c r="AC598" s="13" t="s">
        <v>110</v>
      </c>
      <c r="AD598" s="13">
        <v>298.89999999999998</v>
      </c>
    </row>
    <row r="599" spans="1:30">
      <c r="A599" s="10">
        <v>41717</v>
      </c>
      <c r="B599" s="13">
        <v>5866.99</v>
      </c>
      <c r="C599" s="13">
        <v>1.37</v>
      </c>
      <c r="D599" s="13">
        <v>3.464</v>
      </c>
      <c r="E599" s="13">
        <v>56.15</v>
      </c>
      <c r="F599" s="13">
        <v>25</v>
      </c>
      <c r="G599" s="13" t="s">
        <v>110</v>
      </c>
      <c r="H599" s="13">
        <v>2.375</v>
      </c>
      <c r="I599" s="13">
        <v>0.82099999999999995</v>
      </c>
      <c r="J599" s="13">
        <v>9.2759999999999998</v>
      </c>
      <c r="K599" s="13" t="s">
        <v>110</v>
      </c>
      <c r="L599" s="13">
        <v>3.05</v>
      </c>
      <c r="M599" s="13">
        <v>3.2</v>
      </c>
      <c r="N599" s="13">
        <v>24.7</v>
      </c>
      <c r="O599" s="13">
        <v>10.85</v>
      </c>
      <c r="P599" s="13">
        <v>3.7</v>
      </c>
      <c r="Q599" s="13" t="s">
        <v>110</v>
      </c>
      <c r="R599" s="13">
        <v>1.52</v>
      </c>
      <c r="S599" s="13">
        <v>43.5</v>
      </c>
      <c r="T599" s="13">
        <v>1.96</v>
      </c>
      <c r="U599" s="13">
        <v>7.8810000000000002</v>
      </c>
      <c r="V599" s="13" t="s">
        <v>110</v>
      </c>
      <c r="W599" s="13">
        <v>34.5</v>
      </c>
      <c r="X599" s="13">
        <v>1.43</v>
      </c>
      <c r="Y599" s="13">
        <v>4.1500000000000004</v>
      </c>
      <c r="Z599" s="13">
        <v>1.25</v>
      </c>
      <c r="AA599" s="13">
        <v>217</v>
      </c>
      <c r="AB599" s="13">
        <v>3.4699999999999998</v>
      </c>
      <c r="AC599" s="13" t="s">
        <v>110</v>
      </c>
      <c r="AD599" s="13">
        <v>299</v>
      </c>
    </row>
    <row r="600" spans="1:30">
      <c r="A600" s="10">
        <v>41718</v>
      </c>
      <c r="B600" s="13">
        <v>5965.11</v>
      </c>
      <c r="C600" s="13">
        <v>1.37</v>
      </c>
      <c r="D600" s="13">
        <v>3.5089999999999999</v>
      </c>
      <c r="E600" s="13">
        <v>59.8</v>
      </c>
      <c r="F600" s="13">
        <v>25.55</v>
      </c>
      <c r="G600" s="13" t="s">
        <v>110</v>
      </c>
      <c r="H600" s="13">
        <v>2.4630000000000001</v>
      </c>
      <c r="I600" s="13">
        <v>0.872</v>
      </c>
      <c r="J600" s="13">
        <v>9.3230000000000004</v>
      </c>
      <c r="K600" s="13" t="s">
        <v>110</v>
      </c>
      <c r="L600" s="13">
        <v>3.05</v>
      </c>
      <c r="M600" s="13">
        <v>3.19</v>
      </c>
      <c r="N600" s="13">
        <v>24.7</v>
      </c>
      <c r="O600" s="13">
        <v>11.1</v>
      </c>
      <c r="P600" s="13">
        <v>3.75</v>
      </c>
      <c r="Q600" s="13" t="s">
        <v>110</v>
      </c>
      <c r="R600" s="13">
        <v>1.65</v>
      </c>
      <c r="S600" s="13">
        <v>44.633000000000003</v>
      </c>
      <c r="T600" s="13">
        <v>1.98</v>
      </c>
      <c r="U600" s="13">
        <v>7.8810000000000002</v>
      </c>
      <c r="V600" s="13" t="s">
        <v>110</v>
      </c>
      <c r="W600" s="13">
        <v>35.200000000000003</v>
      </c>
      <c r="X600" s="13">
        <v>1.5</v>
      </c>
      <c r="Y600" s="13">
        <v>4.12</v>
      </c>
      <c r="Z600" s="13">
        <v>1.26</v>
      </c>
      <c r="AA600" s="13">
        <v>219</v>
      </c>
      <c r="AB600" s="13">
        <v>3.49</v>
      </c>
      <c r="AC600" s="13" t="s">
        <v>110</v>
      </c>
      <c r="AD600" s="13">
        <v>302</v>
      </c>
    </row>
    <row r="601" spans="1:30">
      <c r="A601" s="10">
        <v>41719</v>
      </c>
      <c r="B601" s="13">
        <v>6086.82</v>
      </c>
      <c r="C601" s="13">
        <v>1.3439999999999999</v>
      </c>
      <c r="D601" s="13">
        <v>3.5709999999999997</v>
      </c>
      <c r="E601" s="13">
        <v>59.9</v>
      </c>
      <c r="F601" s="13">
        <v>26.5</v>
      </c>
      <c r="G601" s="13" t="s">
        <v>110</v>
      </c>
      <c r="H601" s="13">
        <v>2.5310000000000001</v>
      </c>
      <c r="I601" s="13">
        <v>0.86699999999999999</v>
      </c>
      <c r="J601" s="13">
        <v>9.2279999999999998</v>
      </c>
      <c r="K601" s="13" t="s">
        <v>110</v>
      </c>
      <c r="L601" s="13">
        <v>3.05</v>
      </c>
      <c r="M601" s="13">
        <v>3.2800000000000002</v>
      </c>
      <c r="N601" s="13">
        <v>25.6</v>
      </c>
      <c r="O601" s="13">
        <v>11.5</v>
      </c>
      <c r="P601" s="13">
        <v>3.8</v>
      </c>
      <c r="Q601" s="13" t="s">
        <v>110</v>
      </c>
      <c r="R601" s="13">
        <v>1.65</v>
      </c>
      <c r="S601" s="13">
        <v>45.232999999999997</v>
      </c>
      <c r="T601" s="13">
        <v>2.0299999999999998</v>
      </c>
      <c r="U601" s="13">
        <v>7.8810000000000002</v>
      </c>
      <c r="V601" s="13" t="s">
        <v>110</v>
      </c>
      <c r="W601" s="13">
        <v>35.5</v>
      </c>
      <c r="X601" s="13">
        <v>1.55</v>
      </c>
      <c r="Y601" s="13">
        <v>4.1500000000000004</v>
      </c>
      <c r="Z601" s="13">
        <v>1.3</v>
      </c>
      <c r="AA601" s="13">
        <v>220</v>
      </c>
      <c r="AB601" s="13">
        <v>3.52</v>
      </c>
      <c r="AC601" s="13" t="s">
        <v>110</v>
      </c>
      <c r="AD601" s="13">
        <v>311.5</v>
      </c>
    </row>
    <row r="602" spans="1:30">
      <c r="A602" s="10">
        <v>41722</v>
      </c>
      <c r="B602" s="13">
        <v>6086.82</v>
      </c>
      <c r="C602" s="13">
        <v>1.3439999999999999</v>
      </c>
      <c r="D602" s="13">
        <v>3.5709999999999997</v>
      </c>
      <c r="E602" s="13">
        <v>59.9</v>
      </c>
      <c r="F602" s="13">
        <v>26.5</v>
      </c>
      <c r="G602" s="13" t="s">
        <v>110</v>
      </c>
      <c r="H602" s="13">
        <v>2.5310000000000001</v>
      </c>
      <c r="I602" s="13">
        <v>0.86699999999999999</v>
      </c>
      <c r="J602" s="13">
        <v>9.2279999999999998</v>
      </c>
      <c r="K602" s="13" t="s">
        <v>110</v>
      </c>
      <c r="L602" s="13">
        <v>3.05</v>
      </c>
      <c r="M602" s="13">
        <v>3.2800000000000002</v>
      </c>
      <c r="N602" s="13">
        <v>25.6</v>
      </c>
      <c r="O602" s="13">
        <v>11.5</v>
      </c>
      <c r="P602" s="13">
        <v>3.8</v>
      </c>
      <c r="Q602" s="13" t="s">
        <v>110</v>
      </c>
      <c r="R602" s="13">
        <v>1.65</v>
      </c>
      <c r="S602" s="13">
        <v>45.232999999999997</v>
      </c>
      <c r="T602" s="13">
        <v>2.0299999999999998</v>
      </c>
      <c r="U602" s="13">
        <v>7.8810000000000002</v>
      </c>
      <c r="V602" s="13" t="s">
        <v>110</v>
      </c>
      <c r="W602" s="13">
        <v>35.5</v>
      </c>
      <c r="X602" s="13">
        <v>1.55</v>
      </c>
      <c r="Y602" s="13">
        <v>4.1500000000000004</v>
      </c>
      <c r="Z602" s="13">
        <v>1.3</v>
      </c>
      <c r="AA602" s="13">
        <v>220</v>
      </c>
      <c r="AB602" s="13">
        <v>3.52</v>
      </c>
      <c r="AC602" s="13" t="s">
        <v>110</v>
      </c>
      <c r="AD602" s="13">
        <v>311.5</v>
      </c>
    </row>
    <row r="603" spans="1:30">
      <c r="A603" s="10">
        <v>41723</v>
      </c>
      <c r="B603" s="13">
        <v>6194.41</v>
      </c>
      <c r="C603" s="13">
        <v>1.3380000000000001</v>
      </c>
      <c r="D603" s="13">
        <v>3.5540000000000003</v>
      </c>
      <c r="E603" s="13">
        <v>63.4</v>
      </c>
      <c r="F603" s="13">
        <v>27.25</v>
      </c>
      <c r="G603" s="13" t="s">
        <v>110</v>
      </c>
      <c r="H603" s="13">
        <v>2.6</v>
      </c>
      <c r="I603" s="13">
        <v>0.88100000000000001</v>
      </c>
      <c r="J603" s="13">
        <v>8.8379999999999992</v>
      </c>
      <c r="K603" s="13" t="s">
        <v>110</v>
      </c>
      <c r="L603" s="13">
        <v>3.05</v>
      </c>
      <c r="M603" s="13">
        <v>3.2800000000000002</v>
      </c>
      <c r="N603" s="13">
        <v>26</v>
      </c>
      <c r="O603" s="13">
        <v>11.85</v>
      </c>
      <c r="P603" s="13">
        <v>3.7</v>
      </c>
      <c r="Q603" s="13" t="s">
        <v>110</v>
      </c>
      <c r="R603" s="13">
        <v>1.6800000000000002</v>
      </c>
      <c r="S603" s="13">
        <v>45.267000000000003</v>
      </c>
      <c r="T603" s="13">
        <v>2.0699999999999998</v>
      </c>
      <c r="U603" s="13">
        <v>7.8810000000000002</v>
      </c>
      <c r="V603" s="13" t="s">
        <v>110</v>
      </c>
      <c r="W603" s="13">
        <v>36</v>
      </c>
      <c r="X603" s="13">
        <v>1.48</v>
      </c>
      <c r="Y603" s="13">
        <v>4.1100000000000003</v>
      </c>
      <c r="Z603" s="13">
        <v>1.28</v>
      </c>
      <c r="AA603" s="13">
        <v>224.5</v>
      </c>
      <c r="AB603" s="13">
        <v>3.51</v>
      </c>
      <c r="AC603" s="13" t="s">
        <v>110</v>
      </c>
      <c r="AD603" s="13">
        <v>310.5</v>
      </c>
    </row>
    <row r="604" spans="1:30">
      <c r="A604" s="10">
        <v>41724</v>
      </c>
      <c r="B604" s="13">
        <v>6134.95</v>
      </c>
      <c r="C604" s="13">
        <v>1.325</v>
      </c>
      <c r="D604" s="13">
        <v>3.5089999999999999</v>
      </c>
      <c r="E604" s="13">
        <v>62.4</v>
      </c>
      <c r="F604" s="13">
        <v>26.5</v>
      </c>
      <c r="G604" s="13" t="s">
        <v>110</v>
      </c>
      <c r="H604" s="13">
        <v>2.625</v>
      </c>
      <c r="I604" s="13">
        <v>0.85899999999999999</v>
      </c>
      <c r="J604" s="13">
        <v>9.1809999999999992</v>
      </c>
      <c r="K604" s="13" t="s">
        <v>110</v>
      </c>
      <c r="L604" s="13">
        <v>3.05</v>
      </c>
      <c r="M604" s="13">
        <v>3.34</v>
      </c>
      <c r="N604" s="13">
        <v>25.6</v>
      </c>
      <c r="O604" s="13">
        <v>11.65</v>
      </c>
      <c r="P604" s="13">
        <v>3.7</v>
      </c>
      <c r="Q604" s="13" t="s">
        <v>110</v>
      </c>
      <c r="R604" s="13">
        <v>1.65</v>
      </c>
      <c r="S604" s="13">
        <v>44.383000000000003</v>
      </c>
      <c r="T604" s="13">
        <v>2.16</v>
      </c>
      <c r="U604" s="13">
        <v>7.8810000000000002</v>
      </c>
      <c r="V604" s="13" t="s">
        <v>110</v>
      </c>
      <c r="W604" s="13">
        <v>35.5</v>
      </c>
      <c r="X604" s="13">
        <v>1.52</v>
      </c>
      <c r="Y604" s="13">
        <v>4.13</v>
      </c>
      <c r="Z604" s="13">
        <v>1.35</v>
      </c>
      <c r="AA604" s="13">
        <v>220.5</v>
      </c>
      <c r="AB604" s="13">
        <v>3.5</v>
      </c>
      <c r="AC604" s="13" t="s">
        <v>110</v>
      </c>
      <c r="AD604" s="13">
        <v>304.5</v>
      </c>
    </row>
    <row r="605" spans="1:30">
      <c r="A605" s="10">
        <v>41725</v>
      </c>
      <c r="B605" s="13">
        <v>6191.84</v>
      </c>
      <c r="C605" s="13">
        <v>1.3759999999999999</v>
      </c>
      <c r="D605" s="13">
        <v>3.4289999999999998</v>
      </c>
      <c r="E605" s="13">
        <v>64.5</v>
      </c>
      <c r="F605" s="13">
        <v>26.5</v>
      </c>
      <c r="G605" s="13" t="s">
        <v>110</v>
      </c>
      <c r="H605" s="13">
        <v>2.6310000000000002</v>
      </c>
      <c r="I605" s="13">
        <v>0.86199999999999999</v>
      </c>
      <c r="J605" s="13">
        <v>8.8480000000000008</v>
      </c>
      <c r="K605" s="13" t="s">
        <v>110</v>
      </c>
      <c r="L605" s="13">
        <v>3.05</v>
      </c>
      <c r="M605" s="13">
        <v>3.52</v>
      </c>
      <c r="N605" s="13">
        <v>25.9</v>
      </c>
      <c r="O605" s="13">
        <v>11.9</v>
      </c>
      <c r="P605" s="13">
        <v>3.65</v>
      </c>
      <c r="Q605" s="13" t="s">
        <v>110</v>
      </c>
      <c r="R605" s="13">
        <v>1.7</v>
      </c>
      <c r="S605" s="13">
        <v>43.832999999999998</v>
      </c>
      <c r="T605" s="13">
        <v>2.2599999999999998</v>
      </c>
      <c r="U605" s="13">
        <v>7.8810000000000002</v>
      </c>
      <c r="V605" s="13" t="s">
        <v>110</v>
      </c>
      <c r="W605" s="13">
        <v>34.85</v>
      </c>
      <c r="X605" s="13">
        <v>1.58</v>
      </c>
      <c r="Y605" s="13">
        <v>4.5199999999999996</v>
      </c>
      <c r="Z605" s="13">
        <v>1.4</v>
      </c>
      <c r="AA605" s="13">
        <v>217</v>
      </c>
      <c r="AB605" s="13">
        <v>3.46</v>
      </c>
      <c r="AC605" s="13" t="s">
        <v>110</v>
      </c>
      <c r="AD605" s="13">
        <v>300</v>
      </c>
    </row>
    <row r="606" spans="1:30">
      <c r="A606" s="10">
        <v>41726</v>
      </c>
      <c r="B606" s="13">
        <v>6198.58</v>
      </c>
      <c r="C606" s="13">
        <v>1.3759999999999999</v>
      </c>
      <c r="D606" s="13">
        <v>3.4550000000000001</v>
      </c>
      <c r="E606" s="13">
        <v>64.5</v>
      </c>
      <c r="F606" s="13">
        <v>26.75</v>
      </c>
      <c r="G606" s="13" t="s">
        <v>110</v>
      </c>
      <c r="H606" s="13">
        <v>2.5310000000000001</v>
      </c>
      <c r="I606" s="13">
        <v>0.85199999999999998</v>
      </c>
      <c r="J606" s="13">
        <v>8.7520000000000007</v>
      </c>
      <c r="K606" s="13" t="s">
        <v>110</v>
      </c>
      <c r="L606" s="13">
        <v>3.05</v>
      </c>
      <c r="M606" s="13">
        <v>3.5</v>
      </c>
      <c r="N606" s="13">
        <v>26.15</v>
      </c>
      <c r="O606" s="13">
        <v>11.75</v>
      </c>
      <c r="P606" s="13">
        <v>3.62</v>
      </c>
      <c r="Q606" s="13" t="s">
        <v>110</v>
      </c>
      <c r="R606" s="13">
        <v>1.69</v>
      </c>
      <c r="S606" s="13">
        <v>42.966999999999999</v>
      </c>
      <c r="T606" s="13">
        <v>2.2000000000000002</v>
      </c>
      <c r="U606" s="13">
        <v>7.8810000000000002</v>
      </c>
      <c r="V606" s="13" t="s">
        <v>110</v>
      </c>
      <c r="W606" s="13">
        <v>35.799999999999997</v>
      </c>
      <c r="X606" s="13">
        <v>1.62</v>
      </c>
      <c r="Y606" s="13">
        <v>4.43</v>
      </c>
      <c r="Z606" s="13">
        <v>1.37</v>
      </c>
      <c r="AA606" s="13">
        <v>218.95</v>
      </c>
      <c r="AB606" s="13">
        <v>3.54</v>
      </c>
      <c r="AC606" s="13" t="s">
        <v>110</v>
      </c>
      <c r="AD606" s="13">
        <v>303.5</v>
      </c>
    </row>
    <row r="607" spans="1:30">
      <c r="A607" s="10">
        <v>41729</v>
      </c>
      <c r="B607" s="13">
        <v>6373.82</v>
      </c>
      <c r="C607" s="13">
        <v>1.3759999999999999</v>
      </c>
      <c r="D607" s="13">
        <v>3.5179999999999998</v>
      </c>
      <c r="E607" s="13">
        <v>64.8</v>
      </c>
      <c r="F607" s="13">
        <v>27.7</v>
      </c>
      <c r="G607" s="13" t="s">
        <v>110</v>
      </c>
      <c r="H607" s="13">
        <v>2.65</v>
      </c>
      <c r="I607" s="13">
        <v>0.86099999999999999</v>
      </c>
      <c r="J607" s="13">
        <v>8.7520000000000007</v>
      </c>
      <c r="K607" s="13" t="s">
        <v>110</v>
      </c>
      <c r="L607" s="13">
        <v>3.05</v>
      </c>
      <c r="M607" s="13">
        <v>3.6</v>
      </c>
      <c r="N607" s="13">
        <v>27.3</v>
      </c>
      <c r="O607" s="13">
        <v>12.1</v>
      </c>
      <c r="P607" s="13">
        <v>3.75</v>
      </c>
      <c r="Q607" s="13" t="s">
        <v>110</v>
      </c>
      <c r="R607" s="13">
        <v>1.74</v>
      </c>
      <c r="S607" s="13">
        <v>44.466999999999999</v>
      </c>
      <c r="T607" s="13">
        <v>2.2800000000000002</v>
      </c>
      <c r="U607" s="13">
        <v>7.8810000000000002</v>
      </c>
      <c r="V607" s="13" t="s">
        <v>110</v>
      </c>
      <c r="W607" s="13">
        <v>37.25</v>
      </c>
      <c r="X607" s="13">
        <v>1.67</v>
      </c>
      <c r="Y607" s="13">
        <v>4.58</v>
      </c>
      <c r="Z607" s="13">
        <v>1.41</v>
      </c>
      <c r="AA607" s="13">
        <v>225</v>
      </c>
      <c r="AB607" s="13">
        <v>3.62</v>
      </c>
      <c r="AC607" s="13" t="s">
        <v>110</v>
      </c>
      <c r="AD607" s="13">
        <v>314</v>
      </c>
    </row>
    <row r="608" spans="1:30">
      <c r="A608" s="10">
        <v>41730</v>
      </c>
      <c r="B608" s="13">
        <v>6440.65</v>
      </c>
      <c r="C608" s="13">
        <v>1.37</v>
      </c>
      <c r="D608" s="13">
        <v>3.4380000000000002</v>
      </c>
      <c r="E608" s="13">
        <v>65.5</v>
      </c>
      <c r="F608" s="13">
        <v>28.4</v>
      </c>
      <c r="G608" s="13" t="s">
        <v>110</v>
      </c>
      <c r="H608" s="13">
        <v>2.625</v>
      </c>
      <c r="I608" s="13">
        <v>0.88100000000000001</v>
      </c>
      <c r="J608" s="13">
        <v>8.7899999999999991</v>
      </c>
      <c r="K608" s="13" t="s">
        <v>110</v>
      </c>
      <c r="L608" s="13">
        <v>3.05</v>
      </c>
      <c r="M608" s="13">
        <v>3.6</v>
      </c>
      <c r="N608" s="13">
        <v>28.1</v>
      </c>
      <c r="O608" s="13">
        <v>12.55</v>
      </c>
      <c r="P608" s="13">
        <v>3.56</v>
      </c>
      <c r="Q608" s="13" t="s">
        <v>110</v>
      </c>
      <c r="R608" s="13">
        <v>1.7</v>
      </c>
      <c r="S608" s="13">
        <v>46.5</v>
      </c>
      <c r="T608" s="13">
        <v>2.34</v>
      </c>
      <c r="U608" s="13">
        <v>7.8810000000000002</v>
      </c>
      <c r="V608" s="13" t="s">
        <v>110</v>
      </c>
      <c r="W608" s="13">
        <v>36.9</v>
      </c>
      <c r="X608" s="13">
        <v>1.7</v>
      </c>
      <c r="Y608" s="13">
        <v>4.72</v>
      </c>
      <c r="Z608" s="13">
        <v>1.41</v>
      </c>
      <c r="AA608" s="13">
        <v>223.4</v>
      </c>
      <c r="AB608" s="13">
        <v>3.66</v>
      </c>
      <c r="AC608" s="13" t="s">
        <v>110</v>
      </c>
      <c r="AD608" s="13">
        <v>311</v>
      </c>
    </row>
    <row r="609" spans="1:30">
      <c r="A609" s="10">
        <v>41731</v>
      </c>
      <c r="B609" s="13">
        <v>6440.65</v>
      </c>
      <c r="C609" s="13">
        <v>1.37</v>
      </c>
      <c r="D609" s="13">
        <v>3.4380000000000002</v>
      </c>
      <c r="E609" s="13">
        <v>65.5</v>
      </c>
      <c r="F609" s="13">
        <v>28.4</v>
      </c>
      <c r="G609" s="13" t="s">
        <v>110</v>
      </c>
      <c r="H609" s="13">
        <v>2.625</v>
      </c>
      <c r="I609" s="13">
        <v>0.88100000000000001</v>
      </c>
      <c r="J609" s="13">
        <v>8.7899999999999991</v>
      </c>
      <c r="K609" s="13" t="s">
        <v>110</v>
      </c>
      <c r="L609" s="13">
        <v>3.05</v>
      </c>
      <c r="M609" s="13">
        <v>3.6</v>
      </c>
      <c r="N609" s="13">
        <v>28.1</v>
      </c>
      <c r="O609" s="13">
        <v>12.55</v>
      </c>
      <c r="P609" s="13">
        <v>3.56</v>
      </c>
      <c r="Q609" s="13" t="s">
        <v>110</v>
      </c>
      <c r="R609" s="13">
        <v>1.7</v>
      </c>
      <c r="S609" s="13">
        <v>46.5</v>
      </c>
      <c r="T609" s="13">
        <v>2.34</v>
      </c>
      <c r="U609" s="13">
        <v>7.8810000000000002</v>
      </c>
      <c r="V609" s="13" t="s">
        <v>110</v>
      </c>
      <c r="W609" s="13">
        <v>36.9</v>
      </c>
      <c r="X609" s="13">
        <v>1.7</v>
      </c>
      <c r="Y609" s="13">
        <v>4.72</v>
      </c>
      <c r="Z609" s="13">
        <v>1.41</v>
      </c>
      <c r="AA609" s="13">
        <v>223.4</v>
      </c>
      <c r="AB609" s="13">
        <v>3.66</v>
      </c>
      <c r="AC609" s="13" t="s">
        <v>110</v>
      </c>
      <c r="AD609" s="13">
        <v>311</v>
      </c>
    </row>
    <row r="610" spans="1:30">
      <c r="A610" s="10">
        <v>41732</v>
      </c>
      <c r="B610" s="13">
        <v>6498.24</v>
      </c>
      <c r="C610" s="13">
        <v>1.4139999999999999</v>
      </c>
      <c r="D610" s="13">
        <v>3.4550000000000001</v>
      </c>
      <c r="E610" s="13">
        <v>64.2</v>
      </c>
      <c r="F610" s="13">
        <v>29</v>
      </c>
      <c r="G610" s="13" t="s">
        <v>110</v>
      </c>
      <c r="H610" s="13">
        <v>2.6189999999999998</v>
      </c>
      <c r="I610" s="13">
        <v>0.88100000000000001</v>
      </c>
      <c r="J610" s="13">
        <v>8.8480000000000008</v>
      </c>
      <c r="K610" s="13" t="s">
        <v>110</v>
      </c>
      <c r="L610" s="13">
        <v>3.05</v>
      </c>
      <c r="M610" s="13">
        <v>3.69</v>
      </c>
      <c r="N610" s="13">
        <v>29</v>
      </c>
      <c r="O610" s="13">
        <v>13.05</v>
      </c>
      <c r="P610" s="13">
        <v>3.6</v>
      </c>
      <c r="Q610" s="13" t="s">
        <v>110</v>
      </c>
      <c r="R610" s="13">
        <v>1.75</v>
      </c>
      <c r="S610" s="13">
        <v>46.832999999999998</v>
      </c>
      <c r="T610" s="13">
        <v>2.44</v>
      </c>
      <c r="U610" s="13">
        <v>7.8810000000000002</v>
      </c>
      <c r="V610" s="13" t="s">
        <v>110</v>
      </c>
      <c r="W610" s="13">
        <v>35.85</v>
      </c>
      <c r="X610" s="13">
        <v>1.71</v>
      </c>
      <c r="Y610" s="13">
        <v>4.7</v>
      </c>
      <c r="Z610" s="13">
        <v>1.43</v>
      </c>
      <c r="AA610" s="13">
        <v>220</v>
      </c>
      <c r="AB610" s="13">
        <v>3.63</v>
      </c>
      <c r="AC610" s="13" t="s">
        <v>110</v>
      </c>
      <c r="AD610" s="13">
        <v>308.75</v>
      </c>
    </row>
    <row r="611" spans="1:30">
      <c r="A611" s="10">
        <v>41733</v>
      </c>
      <c r="B611" s="13">
        <v>6386.85</v>
      </c>
      <c r="C611" s="13">
        <v>1.4139999999999999</v>
      </c>
      <c r="D611" s="13">
        <v>3.464</v>
      </c>
      <c r="E611" s="13">
        <v>64.2</v>
      </c>
      <c r="F611" s="13">
        <v>29</v>
      </c>
      <c r="G611" s="13" t="s">
        <v>110</v>
      </c>
      <c r="H611" s="13">
        <v>2.625</v>
      </c>
      <c r="I611" s="13">
        <v>0.88500000000000001</v>
      </c>
      <c r="J611" s="13">
        <v>8.7140000000000004</v>
      </c>
      <c r="K611" s="13" t="s">
        <v>110</v>
      </c>
      <c r="L611" s="13">
        <v>3.05</v>
      </c>
      <c r="M611" s="13">
        <v>3.62</v>
      </c>
      <c r="N611" s="13">
        <v>29</v>
      </c>
      <c r="O611" s="13">
        <v>12.7</v>
      </c>
      <c r="P611" s="13">
        <v>3.6</v>
      </c>
      <c r="Q611" s="13" t="s">
        <v>110</v>
      </c>
      <c r="R611" s="13">
        <v>1.75</v>
      </c>
      <c r="S611" s="13">
        <v>46.933</v>
      </c>
      <c r="T611" s="13">
        <v>2.46</v>
      </c>
      <c r="U611" s="13">
        <v>7.8810000000000002</v>
      </c>
      <c r="V611" s="13" t="s">
        <v>110</v>
      </c>
      <c r="W611" s="13">
        <v>35</v>
      </c>
      <c r="X611" s="13">
        <v>1.7</v>
      </c>
      <c r="Y611" s="13">
        <v>4.68</v>
      </c>
      <c r="Z611" s="13">
        <v>1.42</v>
      </c>
      <c r="AA611" s="13">
        <v>215</v>
      </c>
      <c r="AB611" s="13">
        <v>3.55</v>
      </c>
      <c r="AC611" s="13" t="s">
        <v>110</v>
      </c>
      <c r="AD611" s="13">
        <v>299.5</v>
      </c>
    </row>
    <row r="612" spans="1:30">
      <c r="A612" s="10">
        <v>41736</v>
      </c>
      <c r="B612" s="13">
        <v>6444.3</v>
      </c>
      <c r="C612" s="13">
        <v>1.389</v>
      </c>
      <c r="D612" s="13">
        <v>3.589</v>
      </c>
      <c r="E612" s="13">
        <v>68</v>
      </c>
      <c r="F612" s="13">
        <v>29.95</v>
      </c>
      <c r="G612" s="13" t="s">
        <v>110</v>
      </c>
      <c r="H612" s="13">
        <v>2.6189999999999998</v>
      </c>
      <c r="I612" s="13">
        <v>0.89900000000000002</v>
      </c>
      <c r="J612" s="13">
        <v>9.5129999999999999</v>
      </c>
      <c r="K612" s="13" t="s">
        <v>110</v>
      </c>
      <c r="L612" s="13">
        <v>3.05</v>
      </c>
      <c r="M612" s="13">
        <v>3.8</v>
      </c>
      <c r="N612" s="13">
        <v>29.6</v>
      </c>
      <c r="O612" s="13">
        <v>12.9</v>
      </c>
      <c r="P612" s="13">
        <v>3.7199999999999998</v>
      </c>
      <c r="Q612" s="13" t="s">
        <v>110</v>
      </c>
      <c r="R612" s="13">
        <v>1.72</v>
      </c>
      <c r="S612" s="13">
        <v>46.332999999999998</v>
      </c>
      <c r="T612" s="13">
        <v>2.4300000000000002</v>
      </c>
      <c r="U612" s="13">
        <v>7.8810000000000002</v>
      </c>
      <c r="V612" s="13" t="s">
        <v>110</v>
      </c>
      <c r="W612" s="13">
        <v>34.5</v>
      </c>
      <c r="X612" s="13">
        <v>1.65</v>
      </c>
      <c r="Y612" s="13">
        <v>4.75</v>
      </c>
      <c r="Z612" s="13">
        <v>1.41</v>
      </c>
      <c r="AA612" s="13">
        <v>214.5</v>
      </c>
      <c r="AB612" s="13">
        <v>3.5</v>
      </c>
      <c r="AC612" s="13" t="s">
        <v>110</v>
      </c>
      <c r="AD612" s="13">
        <v>297</v>
      </c>
    </row>
    <row r="613" spans="1:30">
      <c r="A613" s="10">
        <v>41737</v>
      </c>
      <c r="B613" s="13">
        <v>6487.31</v>
      </c>
      <c r="C613" s="13">
        <v>1.3439999999999999</v>
      </c>
      <c r="D613" s="13">
        <v>3.5540000000000003</v>
      </c>
      <c r="E613" s="13">
        <v>67</v>
      </c>
      <c r="F613" s="13">
        <v>30.6</v>
      </c>
      <c r="G613" s="13" t="s">
        <v>110</v>
      </c>
      <c r="H613" s="13">
        <v>2.625</v>
      </c>
      <c r="I613" s="13">
        <v>0.88100000000000001</v>
      </c>
      <c r="J613" s="13">
        <v>9.8460000000000001</v>
      </c>
      <c r="K613" s="13" t="s">
        <v>110</v>
      </c>
      <c r="L613" s="13">
        <v>3.05</v>
      </c>
      <c r="M613" s="13">
        <v>3.9</v>
      </c>
      <c r="N613" s="13">
        <v>30.5</v>
      </c>
      <c r="O613" s="13">
        <v>13.2</v>
      </c>
      <c r="P613" s="13">
        <v>3.8</v>
      </c>
      <c r="Q613" s="13" t="s">
        <v>110</v>
      </c>
      <c r="R613" s="13">
        <v>1.8900000000000001</v>
      </c>
      <c r="S613" s="13">
        <v>45.966999999999999</v>
      </c>
      <c r="T613" s="13">
        <v>2.56</v>
      </c>
      <c r="U613" s="13">
        <v>7.8810000000000002</v>
      </c>
      <c r="V613" s="13" t="s">
        <v>110</v>
      </c>
      <c r="W613" s="13">
        <v>34.5</v>
      </c>
      <c r="X613" s="13">
        <v>1.81</v>
      </c>
      <c r="Y613" s="13">
        <v>4.78</v>
      </c>
      <c r="Z613" s="13">
        <v>1.52</v>
      </c>
      <c r="AA613" s="13">
        <v>214.4</v>
      </c>
      <c r="AB613" s="13">
        <v>3.45</v>
      </c>
      <c r="AC613" s="13" t="s">
        <v>110</v>
      </c>
      <c r="AD613" s="13">
        <v>294.25</v>
      </c>
    </row>
    <row r="614" spans="1:30">
      <c r="A614" s="10">
        <v>41738</v>
      </c>
      <c r="B614" s="13">
        <v>6475.99</v>
      </c>
      <c r="C614" s="13">
        <v>1.357</v>
      </c>
      <c r="D614" s="13">
        <v>3.5540000000000003</v>
      </c>
      <c r="E614" s="13">
        <v>65.5</v>
      </c>
      <c r="F614" s="13">
        <v>30.5</v>
      </c>
      <c r="G614" s="13" t="s">
        <v>110</v>
      </c>
      <c r="H614" s="13">
        <v>2.8</v>
      </c>
      <c r="I614" s="13">
        <v>0.876</v>
      </c>
      <c r="J614" s="13">
        <v>9.6560000000000006</v>
      </c>
      <c r="K614" s="13" t="s">
        <v>110</v>
      </c>
      <c r="L614" s="13">
        <v>3.08</v>
      </c>
      <c r="M614" s="13">
        <v>4.07</v>
      </c>
      <c r="N614" s="13">
        <v>30.3</v>
      </c>
      <c r="O614" s="13">
        <v>12.9</v>
      </c>
      <c r="P614" s="13">
        <v>3.9</v>
      </c>
      <c r="Q614" s="13" t="s">
        <v>110</v>
      </c>
      <c r="R614" s="13">
        <v>1.92</v>
      </c>
      <c r="S614" s="13">
        <v>45.6</v>
      </c>
      <c r="T614" s="13">
        <v>2.54</v>
      </c>
      <c r="U614" s="13">
        <v>7.8810000000000002</v>
      </c>
      <c r="V614" s="13" t="s">
        <v>110</v>
      </c>
      <c r="W614" s="13">
        <v>35</v>
      </c>
      <c r="X614" s="13">
        <v>1.94</v>
      </c>
      <c r="Y614" s="13">
        <v>4.93</v>
      </c>
      <c r="Z614" s="13">
        <v>1.53</v>
      </c>
      <c r="AA614" s="13">
        <v>215</v>
      </c>
      <c r="AB614" s="13">
        <v>3.42</v>
      </c>
      <c r="AC614" s="13" t="s">
        <v>110</v>
      </c>
      <c r="AD614" s="13">
        <v>295.25</v>
      </c>
    </row>
    <row r="615" spans="1:30">
      <c r="A615" s="10">
        <v>41739</v>
      </c>
      <c r="B615" s="13">
        <v>6498.35</v>
      </c>
      <c r="C615" s="13">
        <v>1.3380000000000001</v>
      </c>
      <c r="D615" s="13">
        <v>3.5629999999999997</v>
      </c>
      <c r="E615" s="13">
        <v>65</v>
      </c>
      <c r="F615" s="13">
        <v>30.6</v>
      </c>
      <c r="G615" s="13" t="s">
        <v>110</v>
      </c>
      <c r="H615" s="13">
        <v>3.069</v>
      </c>
      <c r="I615" s="13">
        <v>0.89</v>
      </c>
      <c r="J615" s="13">
        <v>9.7040000000000006</v>
      </c>
      <c r="K615" s="13" t="s">
        <v>110</v>
      </c>
      <c r="L615" s="13">
        <v>3.08</v>
      </c>
      <c r="M615" s="13">
        <v>4.04</v>
      </c>
      <c r="N615" s="13">
        <v>30.5</v>
      </c>
      <c r="O615" s="13">
        <v>12.8</v>
      </c>
      <c r="P615" s="13">
        <v>3.95</v>
      </c>
      <c r="Q615" s="13" t="s">
        <v>110</v>
      </c>
      <c r="R615" s="13">
        <v>1.98</v>
      </c>
      <c r="S615" s="13">
        <v>45.633000000000003</v>
      </c>
      <c r="T615" s="13">
        <v>2.61</v>
      </c>
      <c r="U615" s="13">
        <v>7.8810000000000002</v>
      </c>
      <c r="V615" s="13" t="s">
        <v>110</v>
      </c>
      <c r="W615" s="13">
        <v>36.799999999999997</v>
      </c>
      <c r="X615" s="13">
        <v>2.02</v>
      </c>
      <c r="Y615" s="13">
        <v>4.9399999999999995</v>
      </c>
      <c r="Z615" s="13">
        <v>1.6800000000000002</v>
      </c>
      <c r="AA615" s="13">
        <v>213</v>
      </c>
      <c r="AB615" s="13">
        <v>3.55</v>
      </c>
      <c r="AC615" s="13" t="s">
        <v>110</v>
      </c>
      <c r="AD615" s="13">
        <v>291</v>
      </c>
    </row>
    <row r="616" spans="1:30">
      <c r="A616" s="10">
        <v>41740</v>
      </c>
      <c r="B616" s="13">
        <v>6468.57</v>
      </c>
      <c r="C616" s="13">
        <v>1.37</v>
      </c>
      <c r="D616" s="13">
        <v>3.67</v>
      </c>
      <c r="E616" s="13">
        <v>67</v>
      </c>
      <c r="F616" s="13">
        <v>30.4</v>
      </c>
      <c r="G616" s="13" t="s">
        <v>110</v>
      </c>
      <c r="H616" s="13">
        <v>3.125</v>
      </c>
      <c r="I616" s="13">
        <v>0.92700000000000005</v>
      </c>
      <c r="J616" s="13">
        <v>9.4659999999999993</v>
      </c>
      <c r="K616" s="13" t="s">
        <v>110</v>
      </c>
      <c r="L616" s="13">
        <v>3.08</v>
      </c>
      <c r="M616" s="13">
        <v>3.96</v>
      </c>
      <c r="N616" s="13">
        <v>29.35</v>
      </c>
      <c r="O616" s="13">
        <v>12.6</v>
      </c>
      <c r="P616" s="13">
        <v>3.95</v>
      </c>
      <c r="Q616" s="13" t="s">
        <v>110</v>
      </c>
      <c r="R616" s="13">
        <v>1.99</v>
      </c>
      <c r="S616" s="13">
        <v>46.5</v>
      </c>
      <c r="T616" s="13">
        <v>2.54</v>
      </c>
      <c r="U616" s="13">
        <v>7.8810000000000002</v>
      </c>
      <c r="V616" s="13" t="s">
        <v>110</v>
      </c>
      <c r="W616" s="13">
        <v>36.950000000000003</v>
      </c>
      <c r="X616" s="13">
        <v>2.0699999999999998</v>
      </c>
      <c r="Y616" s="13">
        <v>4.88</v>
      </c>
      <c r="Z616" s="13">
        <v>1.6400000000000001</v>
      </c>
      <c r="AA616" s="13">
        <v>213.1</v>
      </c>
      <c r="AB616" s="13">
        <v>3.67</v>
      </c>
      <c r="AC616" s="13" t="s">
        <v>110</v>
      </c>
      <c r="AD616" s="13">
        <v>286.5</v>
      </c>
    </row>
    <row r="617" spans="1:30">
      <c r="A617" s="10">
        <v>41743</v>
      </c>
      <c r="B617" s="13">
        <v>6398.31</v>
      </c>
      <c r="C617" s="13">
        <v>1.363</v>
      </c>
      <c r="D617" s="13">
        <v>3.661</v>
      </c>
      <c r="E617" s="13">
        <v>65.3</v>
      </c>
      <c r="F617" s="13">
        <v>30.1</v>
      </c>
      <c r="G617" s="13" t="s">
        <v>110</v>
      </c>
      <c r="H617" s="13">
        <v>3.0750000000000002</v>
      </c>
      <c r="I617" s="13">
        <v>0.90800000000000003</v>
      </c>
      <c r="J617" s="13">
        <v>9.3710000000000004</v>
      </c>
      <c r="K617" s="13" t="s">
        <v>110</v>
      </c>
      <c r="L617" s="13">
        <v>3.08</v>
      </c>
      <c r="M617" s="13">
        <v>3.94</v>
      </c>
      <c r="N617" s="13">
        <v>28.6</v>
      </c>
      <c r="O617" s="13">
        <v>12.45</v>
      </c>
      <c r="P617" s="13">
        <v>4</v>
      </c>
      <c r="Q617" s="13" t="s">
        <v>110</v>
      </c>
      <c r="R617" s="13">
        <v>1.95</v>
      </c>
      <c r="S617" s="13">
        <v>46.633000000000003</v>
      </c>
      <c r="T617" s="13">
        <v>2.5</v>
      </c>
      <c r="U617" s="13">
        <v>7.8810000000000002</v>
      </c>
      <c r="V617" s="13" t="s">
        <v>110</v>
      </c>
      <c r="W617" s="13">
        <v>37</v>
      </c>
      <c r="X617" s="13">
        <v>2.09</v>
      </c>
      <c r="Y617" s="13">
        <v>4.92</v>
      </c>
      <c r="Z617" s="13">
        <v>1.6099999999999999</v>
      </c>
      <c r="AA617" s="13">
        <v>214.45</v>
      </c>
      <c r="AB617" s="13">
        <v>3.61</v>
      </c>
      <c r="AC617" s="13" t="s">
        <v>110</v>
      </c>
      <c r="AD617" s="13">
        <v>284.8</v>
      </c>
    </row>
    <row r="618" spans="1:30">
      <c r="A618" s="10">
        <v>41744</v>
      </c>
      <c r="B618" s="13">
        <v>6316.44</v>
      </c>
      <c r="C618" s="13">
        <v>1.331</v>
      </c>
      <c r="D618" s="13">
        <v>3.58</v>
      </c>
      <c r="E618" s="13">
        <v>63.6</v>
      </c>
      <c r="F618" s="13">
        <v>30.1</v>
      </c>
      <c r="G618" s="13" t="s">
        <v>110</v>
      </c>
      <c r="H618" s="13">
        <v>3.05</v>
      </c>
      <c r="I618" s="13">
        <v>0.88</v>
      </c>
      <c r="J618" s="13">
        <v>9.4179999999999993</v>
      </c>
      <c r="K618" s="13" t="s">
        <v>110</v>
      </c>
      <c r="L618" s="13">
        <v>3.08</v>
      </c>
      <c r="M618" s="13">
        <v>3.91</v>
      </c>
      <c r="N618" s="13">
        <v>28.4</v>
      </c>
      <c r="O618" s="13">
        <v>12.4</v>
      </c>
      <c r="P618" s="13">
        <v>4</v>
      </c>
      <c r="Q618" s="13" t="s">
        <v>110</v>
      </c>
      <c r="R618" s="13">
        <v>1.92</v>
      </c>
      <c r="S618" s="13">
        <v>46.167000000000002</v>
      </c>
      <c r="T618" s="13">
        <v>2.4300000000000002</v>
      </c>
      <c r="U618" s="13">
        <v>7.8810000000000002</v>
      </c>
      <c r="V618" s="13" t="s">
        <v>110</v>
      </c>
      <c r="W618" s="13">
        <v>36.25</v>
      </c>
      <c r="X618" s="13">
        <v>2.0299999999999998</v>
      </c>
      <c r="Y618" s="13">
        <v>4.84</v>
      </c>
      <c r="Z618" s="13">
        <v>1.58</v>
      </c>
      <c r="AA618" s="13">
        <v>214</v>
      </c>
      <c r="AB618" s="13">
        <v>3.55</v>
      </c>
      <c r="AC618" s="13" t="s">
        <v>110</v>
      </c>
      <c r="AD618" s="13">
        <v>281.60000000000002</v>
      </c>
    </row>
    <row r="619" spans="1:30">
      <c r="A619" s="10">
        <v>41745</v>
      </c>
      <c r="B619" s="13">
        <v>6449.87</v>
      </c>
      <c r="C619" s="13">
        <v>1.331</v>
      </c>
      <c r="D619" s="13">
        <v>3.5540000000000003</v>
      </c>
      <c r="E619" s="13">
        <v>65.099999999999994</v>
      </c>
      <c r="F619" s="13">
        <v>30.3</v>
      </c>
      <c r="G619" s="13" t="s">
        <v>110</v>
      </c>
      <c r="H619" s="13">
        <v>3.1059999999999999</v>
      </c>
      <c r="I619" s="13">
        <v>0.88300000000000001</v>
      </c>
      <c r="J619" s="13">
        <v>9.5129999999999999</v>
      </c>
      <c r="K619" s="13" t="s">
        <v>110</v>
      </c>
      <c r="L619" s="13">
        <v>3.08</v>
      </c>
      <c r="M619" s="13">
        <v>4.05</v>
      </c>
      <c r="N619" s="13">
        <v>28.8</v>
      </c>
      <c r="O619" s="13">
        <v>12.75</v>
      </c>
      <c r="P619" s="13">
        <v>4</v>
      </c>
      <c r="Q619" s="13" t="s">
        <v>110</v>
      </c>
      <c r="R619" s="13">
        <v>1.92</v>
      </c>
      <c r="S619" s="13">
        <v>46.332999999999998</v>
      </c>
      <c r="T619" s="13">
        <v>2.4900000000000002</v>
      </c>
      <c r="U619" s="13">
        <v>7.8810000000000002</v>
      </c>
      <c r="V619" s="13" t="s">
        <v>110</v>
      </c>
      <c r="W619" s="13">
        <v>37.299999999999997</v>
      </c>
      <c r="X619" s="13">
        <v>2.0499999999999998</v>
      </c>
      <c r="Y619" s="13">
        <v>4.8</v>
      </c>
      <c r="Z619" s="13">
        <v>1.5699999999999998</v>
      </c>
      <c r="AA619" s="13">
        <v>217.5</v>
      </c>
      <c r="AB619" s="13">
        <v>3.52</v>
      </c>
      <c r="AC619" s="13" t="s">
        <v>110</v>
      </c>
      <c r="AD619" s="13">
        <v>292</v>
      </c>
    </row>
    <row r="620" spans="1:30">
      <c r="A620" s="10">
        <v>41746</v>
      </c>
      <c r="B620" s="13">
        <v>6449.87</v>
      </c>
      <c r="C620" s="13">
        <v>1.331</v>
      </c>
      <c r="D620" s="13">
        <v>3.5540000000000003</v>
      </c>
      <c r="E620" s="13">
        <v>65.099999999999994</v>
      </c>
      <c r="F620" s="13">
        <v>30.3</v>
      </c>
      <c r="G620" s="13" t="s">
        <v>110</v>
      </c>
      <c r="H620" s="13">
        <v>3.1059999999999999</v>
      </c>
      <c r="I620" s="13">
        <v>0.88300000000000001</v>
      </c>
      <c r="J620" s="13">
        <v>9.5129999999999999</v>
      </c>
      <c r="K620" s="13" t="s">
        <v>110</v>
      </c>
      <c r="L620" s="13">
        <v>3.08</v>
      </c>
      <c r="M620" s="13">
        <v>4.05</v>
      </c>
      <c r="N620" s="13">
        <v>28.8</v>
      </c>
      <c r="O620" s="13">
        <v>12.75</v>
      </c>
      <c r="P620" s="13">
        <v>4</v>
      </c>
      <c r="Q620" s="13" t="s">
        <v>110</v>
      </c>
      <c r="R620" s="13">
        <v>1.92</v>
      </c>
      <c r="S620" s="13">
        <v>46.332999999999998</v>
      </c>
      <c r="T620" s="13">
        <v>2.4900000000000002</v>
      </c>
      <c r="U620" s="13">
        <v>7.8810000000000002</v>
      </c>
      <c r="V620" s="13" t="s">
        <v>110</v>
      </c>
      <c r="W620" s="13">
        <v>37.299999999999997</v>
      </c>
      <c r="X620" s="13">
        <v>2.0499999999999998</v>
      </c>
      <c r="Y620" s="13">
        <v>4.8</v>
      </c>
      <c r="Z620" s="13">
        <v>1.5699999999999998</v>
      </c>
      <c r="AA620" s="13">
        <v>217.5</v>
      </c>
      <c r="AB620" s="13">
        <v>3.52</v>
      </c>
      <c r="AC620" s="13" t="s">
        <v>110</v>
      </c>
      <c r="AD620" s="13">
        <v>292</v>
      </c>
    </row>
    <row r="621" spans="1:30">
      <c r="A621" s="10">
        <v>41747</v>
      </c>
      <c r="B621" s="13">
        <v>6449.87</v>
      </c>
      <c r="C621" s="13">
        <v>1.331</v>
      </c>
      <c r="D621" s="13">
        <v>3.5540000000000003</v>
      </c>
      <c r="E621" s="13">
        <v>65.099999999999994</v>
      </c>
      <c r="F621" s="13">
        <v>30.3</v>
      </c>
      <c r="G621" s="13" t="s">
        <v>110</v>
      </c>
      <c r="H621" s="13">
        <v>3.1059999999999999</v>
      </c>
      <c r="I621" s="13">
        <v>0.88300000000000001</v>
      </c>
      <c r="J621" s="13">
        <v>9.5129999999999999</v>
      </c>
      <c r="K621" s="13" t="s">
        <v>110</v>
      </c>
      <c r="L621" s="13">
        <v>3.08</v>
      </c>
      <c r="M621" s="13">
        <v>4.05</v>
      </c>
      <c r="N621" s="13">
        <v>28.8</v>
      </c>
      <c r="O621" s="13">
        <v>12.75</v>
      </c>
      <c r="P621" s="13">
        <v>4</v>
      </c>
      <c r="Q621" s="13" t="s">
        <v>110</v>
      </c>
      <c r="R621" s="13">
        <v>1.92</v>
      </c>
      <c r="S621" s="13">
        <v>46.332999999999998</v>
      </c>
      <c r="T621" s="13">
        <v>2.4900000000000002</v>
      </c>
      <c r="U621" s="13">
        <v>7.8810000000000002</v>
      </c>
      <c r="V621" s="13" t="s">
        <v>110</v>
      </c>
      <c r="W621" s="13">
        <v>37.299999999999997</v>
      </c>
      <c r="X621" s="13">
        <v>2.0499999999999998</v>
      </c>
      <c r="Y621" s="13">
        <v>4.8</v>
      </c>
      <c r="Z621" s="13">
        <v>1.5699999999999998</v>
      </c>
      <c r="AA621" s="13">
        <v>217.5</v>
      </c>
      <c r="AB621" s="13">
        <v>3.52</v>
      </c>
      <c r="AC621" s="13" t="s">
        <v>110</v>
      </c>
      <c r="AD621" s="13">
        <v>292</v>
      </c>
    </row>
    <row r="622" spans="1:30">
      <c r="A622" s="10">
        <v>41750</v>
      </c>
      <c r="B622" s="13">
        <v>6452.99</v>
      </c>
      <c r="C622" s="13">
        <v>1.28</v>
      </c>
      <c r="D622" s="13">
        <v>3.5179999999999998</v>
      </c>
      <c r="E622" s="13">
        <v>67</v>
      </c>
      <c r="F622" s="13">
        <v>29.9</v>
      </c>
      <c r="G622" s="13" t="s">
        <v>110</v>
      </c>
      <c r="H622" s="13">
        <v>2.988</v>
      </c>
      <c r="I622" s="13">
        <v>0.88100000000000001</v>
      </c>
      <c r="J622" s="13">
        <v>9.7989999999999995</v>
      </c>
      <c r="K622" s="13" t="s">
        <v>110</v>
      </c>
      <c r="L622" s="13">
        <v>3.08</v>
      </c>
      <c r="M622" s="13">
        <v>4.0999999999999996</v>
      </c>
      <c r="N622" s="13">
        <v>28.65</v>
      </c>
      <c r="O622" s="13">
        <v>12.8</v>
      </c>
      <c r="P622" s="13">
        <v>4</v>
      </c>
      <c r="Q622" s="13" t="s">
        <v>110</v>
      </c>
      <c r="R622" s="13">
        <v>1.9</v>
      </c>
      <c r="S622" s="13">
        <v>45.982999999999997</v>
      </c>
      <c r="T622" s="13">
        <v>2.5300000000000002</v>
      </c>
      <c r="U622" s="13">
        <v>7.8810000000000002</v>
      </c>
      <c r="V622" s="13" t="s">
        <v>110</v>
      </c>
      <c r="W622" s="13">
        <v>37.4</v>
      </c>
      <c r="X622" s="13">
        <v>1.98</v>
      </c>
      <c r="Y622" s="13">
        <v>4.7</v>
      </c>
      <c r="Z622" s="13">
        <v>1.63</v>
      </c>
      <c r="AA622" s="13">
        <v>216</v>
      </c>
      <c r="AB622" s="13">
        <v>3.59</v>
      </c>
      <c r="AC622" s="13" t="s">
        <v>110</v>
      </c>
      <c r="AD622" s="13">
        <v>286.5</v>
      </c>
    </row>
    <row r="623" spans="1:30">
      <c r="A623" s="10">
        <v>41751</v>
      </c>
      <c r="B623" s="13">
        <v>6609.57</v>
      </c>
      <c r="C623" s="13">
        <v>1.306</v>
      </c>
      <c r="D623" s="13">
        <v>3.5270000000000001</v>
      </c>
      <c r="E623" s="13">
        <v>66</v>
      </c>
      <c r="F623" s="13">
        <v>30.7</v>
      </c>
      <c r="G623" s="13" t="s">
        <v>110</v>
      </c>
      <c r="H623" s="13">
        <v>3.0129999999999999</v>
      </c>
      <c r="I623" s="13">
        <v>0.90400000000000003</v>
      </c>
      <c r="J623" s="13">
        <v>9.7509999999999994</v>
      </c>
      <c r="K623" s="13" t="s">
        <v>110</v>
      </c>
      <c r="L623" s="13">
        <v>3.08</v>
      </c>
      <c r="M623" s="13">
        <v>4.3499999999999996</v>
      </c>
      <c r="N623" s="13">
        <v>30.2</v>
      </c>
      <c r="O623" s="13">
        <v>13.25</v>
      </c>
      <c r="P623" s="13">
        <v>3.96</v>
      </c>
      <c r="Q623" s="13" t="s">
        <v>110</v>
      </c>
      <c r="R623" s="13">
        <v>1.88</v>
      </c>
      <c r="S623" s="13">
        <v>46.167000000000002</v>
      </c>
      <c r="T623" s="13">
        <v>2.62</v>
      </c>
      <c r="U623" s="13">
        <v>7.8810000000000002</v>
      </c>
      <c r="V623" s="13" t="s">
        <v>110</v>
      </c>
      <c r="W623" s="13">
        <v>37.950000000000003</v>
      </c>
      <c r="X623" s="13">
        <v>1.98</v>
      </c>
      <c r="Y623" s="13">
        <v>4.75</v>
      </c>
      <c r="Z623" s="13">
        <v>1.76</v>
      </c>
      <c r="AA623" s="13">
        <v>216.5</v>
      </c>
      <c r="AB623" s="13">
        <v>3.5</v>
      </c>
      <c r="AC623" s="13" t="s">
        <v>110</v>
      </c>
      <c r="AD623" s="13">
        <v>294</v>
      </c>
    </row>
    <row r="624" spans="1:30">
      <c r="A624" s="10">
        <v>41752</v>
      </c>
      <c r="B624" s="13">
        <v>6704.3</v>
      </c>
      <c r="C624" s="13">
        <v>1.3120000000000001</v>
      </c>
      <c r="D624" s="13">
        <v>3.5709999999999997</v>
      </c>
      <c r="E624" s="13">
        <v>66.25</v>
      </c>
      <c r="F624" s="13">
        <v>31.5</v>
      </c>
      <c r="G624" s="13" t="s">
        <v>110</v>
      </c>
      <c r="H624" s="13">
        <v>3.1629999999999998</v>
      </c>
      <c r="I624" s="13">
        <v>0.88500000000000001</v>
      </c>
      <c r="J624" s="13">
        <v>10.275</v>
      </c>
      <c r="K624" s="13" t="s">
        <v>110</v>
      </c>
      <c r="L624" s="13">
        <v>3.08</v>
      </c>
      <c r="M624" s="13">
        <v>4.5199999999999996</v>
      </c>
      <c r="N624" s="13">
        <v>31.2</v>
      </c>
      <c r="O624" s="13">
        <v>13.45</v>
      </c>
      <c r="P624" s="13">
        <v>4.05</v>
      </c>
      <c r="Q624" s="13" t="s">
        <v>110</v>
      </c>
      <c r="R624" s="13">
        <v>1.87</v>
      </c>
      <c r="S624" s="13">
        <v>47.966999999999999</v>
      </c>
      <c r="T624" s="13">
        <v>2.8</v>
      </c>
      <c r="U624" s="13">
        <v>7.8810000000000002</v>
      </c>
      <c r="V624" s="13" t="s">
        <v>110</v>
      </c>
      <c r="W624" s="13">
        <v>38.299999999999997</v>
      </c>
      <c r="X624" s="13">
        <v>2</v>
      </c>
      <c r="Y624" s="13">
        <v>4.7300000000000004</v>
      </c>
      <c r="Z624" s="13">
        <v>1.81</v>
      </c>
      <c r="AA624" s="13">
        <v>215.5</v>
      </c>
      <c r="AB624" s="13">
        <v>3.65</v>
      </c>
      <c r="AC624" s="13" t="s">
        <v>110</v>
      </c>
      <c r="AD624" s="13">
        <v>290</v>
      </c>
    </row>
    <row r="625" spans="1:30">
      <c r="A625" s="10">
        <v>41753</v>
      </c>
      <c r="B625" s="13">
        <v>6728.15</v>
      </c>
      <c r="C625" s="13">
        <v>1.3180000000000001</v>
      </c>
      <c r="D625" s="13">
        <v>3.5629999999999997</v>
      </c>
      <c r="E625" s="13">
        <v>66.2</v>
      </c>
      <c r="F625" s="13">
        <v>31.2</v>
      </c>
      <c r="G625" s="13" t="s">
        <v>110</v>
      </c>
      <c r="H625" s="13">
        <v>3.1749999999999998</v>
      </c>
      <c r="I625" s="13">
        <v>0.88500000000000001</v>
      </c>
      <c r="J625" s="13">
        <v>10.179</v>
      </c>
      <c r="K625" s="13" t="s">
        <v>110</v>
      </c>
      <c r="L625" s="13">
        <v>3.08</v>
      </c>
      <c r="M625" s="13">
        <v>4.74</v>
      </c>
      <c r="N625" s="13">
        <v>31.2</v>
      </c>
      <c r="O625" s="13">
        <v>13.55</v>
      </c>
      <c r="P625" s="13">
        <v>4.1500000000000004</v>
      </c>
      <c r="Q625" s="13" t="s">
        <v>110</v>
      </c>
      <c r="R625" s="13">
        <v>1.88</v>
      </c>
      <c r="S625" s="13">
        <v>48.332999999999998</v>
      </c>
      <c r="T625" s="13">
        <v>2.79</v>
      </c>
      <c r="U625" s="13">
        <v>7.8810000000000002</v>
      </c>
      <c r="V625" s="13" t="s">
        <v>110</v>
      </c>
      <c r="W625" s="13">
        <v>37.700000000000003</v>
      </c>
      <c r="X625" s="13">
        <v>1.95</v>
      </c>
      <c r="Y625" s="13">
        <v>4.95</v>
      </c>
      <c r="Z625" s="13">
        <v>1.74</v>
      </c>
      <c r="AA625" s="13">
        <v>217.6</v>
      </c>
      <c r="AB625" s="13">
        <v>3.59</v>
      </c>
      <c r="AC625" s="13" t="s">
        <v>110</v>
      </c>
      <c r="AD625" s="13">
        <v>290.25</v>
      </c>
    </row>
    <row r="626" spans="1:30">
      <c r="A626" s="10">
        <v>41754</v>
      </c>
      <c r="B626" s="13">
        <v>6557.29</v>
      </c>
      <c r="C626" s="13">
        <v>1.331</v>
      </c>
      <c r="D626" s="13">
        <v>3.4910000000000001</v>
      </c>
      <c r="E626" s="13">
        <v>65.2</v>
      </c>
      <c r="F626" s="13">
        <v>29.5</v>
      </c>
      <c r="G626" s="13" t="s">
        <v>110</v>
      </c>
      <c r="H626" s="13">
        <v>3.125</v>
      </c>
      <c r="I626" s="13">
        <v>0.86699999999999999</v>
      </c>
      <c r="J626" s="13">
        <v>10.512</v>
      </c>
      <c r="K626" s="13" t="s">
        <v>110</v>
      </c>
      <c r="L626" s="13">
        <v>3.08</v>
      </c>
      <c r="M626" s="13">
        <v>4.45</v>
      </c>
      <c r="N626" s="13">
        <v>29.9</v>
      </c>
      <c r="O626" s="13">
        <v>13.1</v>
      </c>
      <c r="P626" s="13">
        <v>4.1500000000000004</v>
      </c>
      <c r="Q626" s="13" t="s">
        <v>110</v>
      </c>
      <c r="R626" s="13">
        <v>1.83</v>
      </c>
      <c r="S626" s="13">
        <v>48.267000000000003</v>
      </c>
      <c r="T626" s="13">
        <v>2.7800000000000002</v>
      </c>
      <c r="U626" s="13">
        <v>7.8810000000000002</v>
      </c>
      <c r="V626" s="13" t="s">
        <v>110</v>
      </c>
      <c r="W626" s="13">
        <v>37.65</v>
      </c>
      <c r="X626" s="13">
        <v>1.9100000000000001</v>
      </c>
      <c r="Y626" s="13">
        <v>4.95</v>
      </c>
      <c r="Z626" s="13">
        <v>1.74</v>
      </c>
      <c r="AA626" s="13">
        <v>219</v>
      </c>
      <c r="AB626" s="13">
        <v>3.58</v>
      </c>
      <c r="AC626" s="13" t="s">
        <v>110</v>
      </c>
      <c r="AD626" s="13">
        <v>277</v>
      </c>
    </row>
    <row r="627" spans="1:30">
      <c r="A627" s="10">
        <v>41757</v>
      </c>
      <c r="B627" s="13">
        <v>6790.62</v>
      </c>
      <c r="C627" s="13">
        <v>1.325</v>
      </c>
      <c r="D627" s="13">
        <v>3.536</v>
      </c>
      <c r="E627" s="13">
        <v>69</v>
      </c>
      <c r="F627" s="13">
        <v>30</v>
      </c>
      <c r="G627" s="13" t="s">
        <v>110</v>
      </c>
      <c r="H627" s="13">
        <v>3.125</v>
      </c>
      <c r="I627" s="13">
        <v>0.872</v>
      </c>
      <c r="J627" s="13">
        <v>11.273</v>
      </c>
      <c r="K627" s="13" t="s">
        <v>110</v>
      </c>
      <c r="L627" s="13">
        <v>3.08</v>
      </c>
      <c r="M627" s="13">
        <v>4.7</v>
      </c>
      <c r="N627" s="13">
        <v>30</v>
      </c>
      <c r="O627" s="13">
        <v>13.35</v>
      </c>
      <c r="P627" s="13">
        <v>4.1500000000000004</v>
      </c>
      <c r="Q627" s="13" t="s">
        <v>110</v>
      </c>
      <c r="R627" s="13">
        <v>2.0099999999999998</v>
      </c>
      <c r="S627" s="13">
        <v>47.332999999999998</v>
      </c>
      <c r="T627" s="13">
        <v>3.01</v>
      </c>
      <c r="U627" s="13">
        <v>7.8810000000000002</v>
      </c>
      <c r="V627" s="13" t="s">
        <v>110</v>
      </c>
      <c r="W627" s="13">
        <v>41</v>
      </c>
      <c r="X627" s="13">
        <v>1.98</v>
      </c>
      <c r="Y627" s="13">
        <v>5.29</v>
      </c>
      <c r="Z627" s="13">
        <v>1.8399999999999999</v>
      </c>
      <c r="AA627" s="13">
        <v>227</v>
      </c>
      <c r="AB627" s="13">
        <v>3.7199999999999998</v>
      </c>
      <c r="AC627" s="13" t="s">
        <v>110</v>
      </c>
      <c r="AD627" s="13">
        <v>280.25</v>
      </c>
    </row>
    <row r="628" spans="1:30">
      <c r="A628" s="10">
        <v>41758</v>
      </c>
      <c r="B628" s="13">
        <v>6827.58</v>
      </c>
      <c r="C628" s="13">
        <v>1.3180000000000001</v>
      </c>
      <c r="D628" s="13">
        <v>3.5709999999999997</v>
      </c>
      <c r="E628" s="13">
        <v>70.25</v>
      </c>
      <c r="F628" s="13">
        <v>30.2</v>
      </c>
      <c r="G628" s="13" t="s">
        <v>110</v>
      </c>
      <c r="H628" s="13">
        <v>3.1059999999999999</v>
      </c>
      <c r="I628" s="13">
        <v>0.872</v>
      </c>
      <c r="J628" s="13">
        <v>11.416</v>
      </c>
      <c r="K628" s="13" t="s">
        <v>110</v>
      </c>
      <c r="L628" s="13">
        <v>3.55</v>
      </c>
      <c r="M628" s="13">
        <v>4.5999999999999996</v>
      </c>
      <c r="N628" s="13">
        <v>30.7</v>
      </c>
      <c r="O628" s="13">
        <v>13.3</v>
      </c>
      <c r="P628" s="13">
        <v>4.1500000000000004</v>
      </c>
      <c r="Q628" s="13" t="s">
        <v>110</v>
      </c>
      <c r="R628" s="13">
        <v>2</v>
      </c>
      <c r="S628" s="13">
        <v>46.633000000000003</v>
      </c>
      <c r="T628" s="13">
        <v>2.95</v>
      </c>
      <c r="U628" s="13">
        <v>7.8810000000000002</v>
      </c>
      <c r="V628" s="13" t="s">
        <v>110</v>
      </c>
      <c r="W628" s="13">
        <v>40</v>
      </c>
      <c r="X628" s="13">
        <v>1.97</v>
      </c>
      <c r="Y628" s="13">
        <v>5.2</v>
      </c>
      <c r="Z628" s="13">
        <v>1.78</v>
      </c>
      <c r="AA628" s="13">
        <v>230</v>
      </c>
      <c r="AB628" s="13">
        <v>3.82</v>
      </c>
      <c r="AC628" s="13" t="s">
        <v>110</v>
      </c>
      <c r="AD628" s="13">
        <v>286.5</v>
      </c>
    </row>
    <row r="629" spans="1:30">
      <c r="A629" s="10">
        <v>41759</v>
      </c>
      <c r="B629" s="13">
        <v>6782.01</v>
      </c>
      <c r="C629" s="13">
        <v>1.325</v>
      </c>
      <c r="D629" s="13">
        <v>3.58</v>
      </c>
      <c r="E629" s="13">
        <v>69.2</v>
      </c>
      <c r="F629" s="13">
        <v>29.7</v>
      </c>
      <c r="G629" s="13" t="s">
        <v>110</v>
      </c>
      <c r="H629" s="13">
        <v>3.0249999999999999</v>
      </c>
      <c r="I629" s="13">
        <v>0.872</v>
      </c>
      <c r="J629" s="13">
        <v>11.416</v>
      </c>
      <c r="K629" s="13" t="s">
        <v>110</v>
      </c>
      <c r="L629" s="13">
        <v>3.55</v>
      </c>
      <c r="M629" s="13">
        <v>4.68</v>
      </c>
      <c r="N629" s="13">
        <v>31.65</v>
      </c>
      <c r="O629" s="13">
        <v>13.3</v>
      </c>
      <c r="P629" s="13">
        <v>4</v>
      </c>
      <c r="Q629" s="13" t="s">
        <v>110</v>
      </c>
      <c r="R629" s="13">
        <v>2.0499999999999998</v>
      </c>
      <c r="S629" s="13">
        <v>47.667000000000002</v>
      </c>
      <c r="T629" s="13">
        <v>2.92</v>
      </c>
      <c r="U629" s="13">
        <v>7.8810000000000002</v>
      </c>
      <c r="V629" s="13" t="s">
        <v>110</v>
      </c>
      <c r="W629" s="13">
        <v>40</v>
      </c>
      <c r="X629" s="13">
        <v>1.97</v>
      </c>
      <c r="Y629" s="13">
        <v>5.14</v>
      </c>
      <c r="Z629" s="13">
        <v>1.76</v>
      </c>
      <c r="AA629" s="13">
        <v>219.4</v>
      </c>
      <c r="AB629" s="13">
        <v>3.85</v>
      </c>
      <c r="AC629" s="13" t="s">
        <v>110</v>
      </c>
      <c r="AD629" s="13">
        <v>284.2</v>
      </c>
    </row>
    <row r="630" spans="1:30">
      <c r="A630" s="10">
        <v>41760</v>
      </c>
      <c r="B630" s="13">
        <v>6782.01</v>
      </c>
      <c r="C630" s="13">
        <v>1.325</v>
      </c>
      <c r="D630" s="13">
        <v>3.58</v>
      </c>
      <c r="E630" s="13">
        <v>69.2</v>
      </c>
      <c r="F630" s="13">
        <v>29.7</v>
      </c>
      <c r="G630" s="13" t="s">
        <v>110</v>
      </c>
      <c r="H630" s="13">
        <v>3.0249999999999999</v>
      </c>
      <c r="I630" s="13">
        <v>0.872</v>
      </c>
      <c r="J630" s="13">
        <v>11.416</v>
      </c>
      <c r="K630" s="13" t="s">
        <v>110</v>
      </c>
      <c r="L630" s="13">
        <v>3.55</v>
      </c>
      <c r="M630" s="13">
        <v>4.68</v>
      </c>
      <c r="N630" s="13">
        <v>31.65</v>
      </c>
      <c r="O630" s="13">
        <v>13.3</v>
      </c>
      <c r="P630" s="13">
        <v>4</v>
      </c>
      <c r="Q630" s="13" t="s">
        <v>110</v>
      </c>
      <c r="R630" s="13">
        <v>2.0499999999999998</v>
      </c>
      <c r="S630" s="13">
        <v>47.667000000000002</v>
      </c>
      <c r="T630" s="13">
        <v>2.92</v>
      </c>
      <c r="U630" s="13">
        <v>7.8810000000000002</v>
      </c>
      <c r="V630" s="13" t="s">
        <v>110</v>
      </c>
      <c r="W630" s="13">
        <v>40</v>
      </c>
      <c r="X630" s="13">
        <v>1.97</v>
      </c>
      <c r="Y630" s="13">
        <v>5.14</v>
      </c>
      <c r="Z630" s="13">
        <v>1.76</v>
      </c>
      <c r="AA630" s="13">
        <v>219.4</v>
      </c>
      <c r="AB630" s="13">
        <v>3.85</v>
      </c>
      <c r="AC630" s="13" t="s">
        <v>110</v>
      </c>
      <c r="AD630" s="13">
        <v>284.2</v>
      </c>
    </row>
    <row r="631" spans="1:30">
      <c r="A631" s="10">
        <v>41761</v>
      </c>
      <c r="B631" s="13">
        <v>6782.01</v>
      </c>
      <c r="C631" s="13">
        <v>1.325</v>
      </c>
      <c r="D631" s="13">
        <v>3.58</v>
      </c>
      <c r="E631" s="13">
        <v>69.2</v>
      </c>
      <c r="F631" s="13">
        <v>29.7</v>
      </c>
      <c r="G631" s="13" t="s">
        <v>110</v>
      </c>
      <c r="H631" s="13">
        <v>3.0249999999999999</v>
      </c>
      <c r="I631" s="13">
        <v>0.872</v>
      </c>
      <c r="J631" s="13">
        <v>11.416</v>
      </c>
      <c r="K631" s="13" t="s">
        <v>110</v>
      </c>
      <c r="L631" s="13">
        <v>3.55</v>
      </c>
      <c r="M631" s="13">
        <v>4.68</v>
      </c>
      <c r="N631" s="13">
        <v>31.65</v>
      </c>
      <c r="O631" s="13">
        <v>13.3</v>
      </c>
      <c r="P631" s="13">
        <v>4</v>
      </c>
      <c r="Q631" s="13" t="s">
        <v>110</v>
      </c>
      <c r="R631" s="13">
        <v>2.0499999999999998</v>
      </c>
      <c r="S631" s="13">
        <v>47.667000000000002</v>
      </c>
      <c r="T631" s="13">
        <v>2.92</v>
      </c>
      <c r="U631" s="13">
        <v>7.8810000000000002</v>
      </c>
      <c r="V631" s="13" t="s">
        <v>110</v>
      </c>
      <c r="W631" s="13">
        <v>40</v>
      </c>
      <c r="X631" s="13">
        <v>1.97</v>
      </c>
      <c r="Y631" s="13">
        <v>5.14</v>
      </c>
      <c r="Z631" s="13">
        <v>1.76</v>
      </c>
      <c r="AA631" s="13">
        <v>219.4</v>
      </c>
      <c r="AB631" s="13">
        <v>3.85</v>
      </c>
      <c r="AC631" s="13" t="s">
        <v>110</v>
      </c>
      <c r="AD631" s="13">
        <v>284.2</v>
      </c>
    </row>
    <row r="632" spans="1:30">
      <c r="A632" s="10">
        <v>41764</v>
      </c>
      <c r="B632" s="13">
        <v>6888.35</v>
      </c>
      <c r="C632" s="13">
        <v>1.2989999999999999</v>
      </c>
      <c r="D632" s="13">
        <v>3.58</v>
      </c>
      <c r="E632" s="13">
        <v>71.099999999999994</v>
      </c>
      <c r="F632" s="13">
        <v>30.9</v>
      </c>
      <c r="G632" s="13" t="s">
        <v>110</v>
      </c>
      <c r="H632" s="13">
        <v>3.125</v>
      </c>
      <c r="I632" s="13">
        <v>0.86199999999999999</v>
      </c>
      <c r="J632" s="13">
        <v>11.606</v>
      </c>
      <c r="K632" s="13" t="s">
        <v>110</v>
      </c>
      <c r="L632" s="13">
        <v>3.55</v>
      </c>
      <c r="M632" s="13">
        <v>4.93</v>
      </c>
      <c r="N632" s="13">
        <v>32.9</v>
      </c>
      <c r="O632" s="13">
        <v>13.3</v>
      </c>
      <c r="P632" s="13">
        <v>4</v>
      </c>
      <c r="Q632" s="13" t="s">
        <v>110</v>
      </c>
      <c r="R632" s="13">
        <v>2.1</v>
      </c>
      <c r="S632" s="13">
        <v>45.5</v>
      </c>
      <c r="T632" s="13">
        <v>3.02</v>
      </c>
      <c r="U632" s="13">
        <v>7.8810000000000002</v>
      </c>
      <c r="V632" s="13" t="s">
        <v>110</v>
      </c>
      <c r="W632" s="13">
        <v>41.45</v>
      </c>
      <c r="X632" s="13">
        <v>2</v>
      </c>
      <c r="Y632" s="13">
        <v>5.2</v>
      </c>
      <c r="Z632" s="13">
        <v>1.8199999999999998</v>
      </c>
      <c r="AA632" s="13">
        <v>218.5</v>
      </c>
      <c r="AB632" s="13">
        <v>3.77</v>
      </c>
      <c r="AC632" s="13" t="s">
        <v>110</v>
      </c>
      <c r="AD632" s="13">
        <v>289.3</v>
      </c>
    </row>
    <row r="633" spans="1:30">
      <c r="A633" s="10">
        <v>41765</v>
      </c>
      <c r="B633" s="13">
        <v>6813.48</v>
      </c>
      <c r="C633" s="13">
        <v>1.306</v>
      </c>
      <c r="D633" s="13">
        <v>3.5540000000000003</v>
      </c>
      <c r="E633" s="13">
        <v>74.5</v>
      </c>
      <c r="F633" s="13">
        <v>30.5</v>
      </c>
      <c r="G633" s="13" t="s">
        <v>110</v>
      </c>
      <c r="H633" s="13">
        <v>3.1880000000000002</v>
      </c>
      <c r="I633" s="13">
        <v>0.85199999999999998</v>
      </c>
      <c r="J633" s="13">
        <v>12.13</v>
      </c>
      <c r="K633" s="13" t="s">
        <v>110</v>
      </c>
      <c r="L633" s="13">
        <v>3.55</v>
      </c>
      <c r="M633" s="13">
        <v>4.97</v>
      </c>
      <c r="N633" s="13">
        <v>31.8</v>
      </c>
      <c r="O633" s="13">
        <v>13.15</v>
      </c>
      <c r="P633" s="13">
        <v>4</v>
      </c>
      <c r="Q633" s="13" t="s">
        <v>110</v>
      </c>
      <c r="R633" s="13">
        <v>2.14</v>
      </c>
      <c r="S633" s="13">
        <v>45.332999999999998</v>
      </c>
      <c r="T633" s="13">
        <v>2.9699999999999998</v>
      </c>
      <c r="U633" s="13">
        <v>7.8810000000000002</v>
      </c>
      <c r="V633" s="13" t="s">
        <v>110</v>
      </c>
      <c r="W633" s="13">
        <v>40.9</v>
      </c>
      <c r="X633" s="13">
        <v>1.99</v>
      </c>
      <c r="Y633" s="13">
        <v>5.34</v>
      </c>
      <c r="Z633" s="13">
        <v>1.81</v>
      </c>
      <c r="AA633" s="13">
        <v>217.5</v>
      </c>
      <c r="AB633" s="13">
        <v>3.71</v>
      </c>
      <c r="AC633" s="13" t="s">
        <v>110</v>
      </c>
      <c r="AD633" s="13">
        <v>278</v>
      </c>
    </row>
    <row r="634" spans="1:30">
      <c r="A634" s="10">
        <v>41766</v>
      </c>
      <c r="B634" s="13">
        <v>6921.64</v>
      </c>
      <c r="C634" s="13">
        <v>1.306</v>
      </c>
      <c r="D634" s="13">
        <v>3.6160000000000001</v>
      </c>
      <c r="E634" s="13">
        <v>74.3</v>
      </c>
      <c r="F634" s="13">
        <v>31</v>
      </c>
      <c r="G634" s="13" t="s">
        <v>110</v>
      </c>
      <c r="H634" s="13">
        <v>3.1560000000000001</v>
      </c>
      <c r="I634" s="13">
        <v>0.84799999999999998</v>
      </c>
      <c r="J634" s="13">
        <v>11.702</v>
      </c>
      <c r="K634" s="13" t="s">
        <v>110</v>
      </c>
      <c r="L634" s="13">
        <v>3.55</v>
      </c>
      <c r="M634" s="13">
        <v>4.9800000000000004</v>
      </c>
      <c r="N634" s="13">
        <v>32</v>
      </c>
      <c r="O634" s="13">
        <v>13.4</v>
      </c>
      <c r="P634" s="13">
        <v>4</v>
      </c>
      <c r="Q634" s="13" t="s">
        <v>110</v>
      </c>
      <c r="R634" s="13">
        <v>2.2000000000000002</v>
      </c>
      <c r="S634" s="13">
        <v>45.667000000000002</v>
      </c>
      <c r="T634" s="13">
        <v>2.91</v>
      </c>
      <c r="U634" s="13">
        <v>7.8810000000000002</v>
      </c>
      <c r="V634" s="13" t="s">
        <v>110</v>
      </c>
      <c r="W634" s="13">
        <v>42</v>
      </c>
      <c r="X634" s="13">
        <v>1.98</v>
      </c>
      <c r="Y634" s="13">
        <v>5.28</v>
      </c>
      <c r="Z634" s="13">
        <v>1.74</v>
      </c>
      <c r="AA634" s="13">
        <v>217.5</v>
      </c>
      <c r="AB634" s="13">
        <v>3.63</v>
      </c>
      <c r="AC634" s="13" t="s">
        <v>110</v>
      </c>
      <c r="AD634" s="13">
        <v>299</v>
      </c>
    </row>
    <row r="635" spans="1:30">
      <c r="A635" s="10">
        <v>41767</v>
      </c>
      <c r="B635" s="13">
        <v>6814.54</v>
      </c>
      <c r="C635" s="13">
        <v>1.28</v>
      </c>
      <c r="D635" s="13">
        <v>3.5709999999999997</v>
      </c>
      <c r="E635" s="13">
        <v>72.150000000000006</v>
      </c>
      <c r="F635" s="13">
        <v>30</v>
      </c>
      <c r="G635" s="13" t="s">
        <v>110</v>
      </c>
      <c r="H635" s="13">
        <v>3.1880000000000002</v>
      </c>
      <c r="I635" s="13">
        <v>0.84299999999999997</v>
      </c>
      <c r="J635" s="13">
        <v>11.226000000000001</v>
      </c>
      <c r="K635" s="13" t="s">
        <v>110</v>
      </c>
      <c r="L635" s="13">
        <v>3.55</v>
      </c>
      <c r="M635" s="13">
        <v>4.9000000000000004</v>
      </c>
      <c r="N635" s="13">
        <v>31.2</v>
      </c>
      <c r="O635" s="13">
        <v>12.9</v>
      </c>
      <c r="P635" s="13">
        <v>3.9</v>
      </c>
      <c r="Q635" s="13" t="s">
        <v>110</v>
      </c>
      <c r="R635" s="13">
        <v>2.2999999999999998</v>
      </c>
      <c r="S635" s="13">
        <v>45.6</v>
      </c>
      <c r="T635" s="13">
        <v>2.8</v>
      </c>
      <c r="U635" s="13">
        <v>7.8810000000000002</v>
      </c>
      <c r="V635" s="13" t="s">
        <v>110</v>
      </c>
      <c r="W635" s="13">
        <v>39.700000000000003</v>
      </c>
      <c r="X635" s="13">
        <v>1.9300000000000002</v>
      </c>
      <c r="Y635" s="13">
        <v>5.24</v>
      </c>
      <c r="Z635" s="13">
        <v>1.7</v>
      </c>
      <c r="AA635" s="13">
        <v>217.5</v>
      </c>
      <c r="AB635" s="13">
        <v>3.6</v>
      </c>
      <c r="AC635" s="13" t="s">
        <v>110</v>
      </c>
      <c r="AD635" s="13">
        <v>306</v>
      </c>
    </row>
    <row r="636" spans="1:30">
      <c r="A636" s="10">
        <v>41768</v>
      </c>
      <c r="B636" s="13">
        <v>6846.69</v>
      </c>
      <c r="C636" s="13">
        <v>1.28</v>
      </c>
      <c r="D636" s="13">
        <v>3.5979999999999999</v>
      </c>
      <c r="E636" s="13">
        <v>72.05</v>
      </c>
      <c r="F636" s="13">
        <v>30.6</v>
      </c>
      <c r="G636" s="13" t="s">
        <v>110</v>
      </c>
      <c r="H636" s="13">
        <v>3.2</v>
      </c>
      <c r="I636" s="13">
        <v>0.86599999999999999</v>
      </c>
      <c r="J636" s="13">
        <v>11.083</v>
      </c>
      <c r="K636" s="13" t="s">
        <v>110</v>
      </c>
      <c r="L636" s="13">
        <v>3.55</v>
      </c>
      <c r="M636" s="13">
        <v>4.84</v>
      </c>
      <c r="N636" s="13">
        <v>31.5</v>
      </c>
      <c r="O636" s="13">
        <v>13.05</v>
      </c>
      <c r="P636" s="13">
        <v>3.85</v>
      </c>
      <c r="Q636" s="13" t="s">
        <v>110</v>
      </c>
      <c r="R636" s="13">
        <v>2.36</v>
      </c>
      <c r="S636" s="13">
        <v>45</v>
      </c>
      <c r="T636" s="13">
        <v>2.93</v>
      </c>
      <c r="U636" s="13">
        <v>7.8810000000000002</v>
      </c>
      <c r="V636" s="13" t="s">
        <v>110</v>
      </c>
      <c r="W636" s="13">
        <v>39.700000000000003</v>
      </c>
      <c r="X636" s="13">
        <v>1.9100000000000001</v>
      </c>
      <c r="Y636" s="13">
        <v>5.15</v>
      </c>
      <c r="Z636" s="13">
        <v>1.72</v>
      </c>
      <c r="AA636" s="13">
        <v>214.6</v>
      </c>
      <c r="AB636" s="13">
        <v>3.6</v>
      </c>
      <c r="AC636" s="13" t="s">
        <v>110</v>
      </c>
      <c r="AD636" s="13">
        <v>303</v>
      </c>
    </row>
    <row r="637" spans="1:30">
      <c r="A637" s="10">
        <v>41771</v>
      </c>
      <c r="B637" s="13">
        <v>6843.32</v>
      </c>
      <c r="C637" s="13">
        <v>1.28</v>
      </c>
      <c r="D637" s="13">
        <v>3.5270000000000001</v>
      </c>
      <c r="E637" s="13">
        <v>73.75</v>
      </c>
      <c r="F637" s="13">
        <v>29.5</v>
      </c>
      <c r="G637" s="13" t="s">
        <v>110</v>
      </c>
      <c r="H637" s="13">
        <v>3.2</v>
      </c>
      <c r="I637" s="13">
        <v>0.84899999999999998</v>
      </c>
      <c r="J637" s="13">
        <v>11.416</v>
      </c>
      <c r="K637" s="13" t="s">
        <v>110</v>
      </c>
      <c r="L637" s="13">
        <v>3.55</v>
      </c>
      <c r="M637" s="13">
        <v>5</v>
      </c>
      <c r="N637" s="13">
        <v>31.35</v>
      </c>
      <c r="O637" s="13">
        <v>12.8</v>
      </c>
      <c r="P637" s="13">
        <v>3.87</v>
      </c>
      <c r="Q637" s="13" t="s">
        <v>110</v>
      </c>
      <c r="R637" s="13">
        <v>2.5300000000000002</v>
      </c>
      <c r="S637" s="13">
        <v>45.482999999999997</v>
      </c>
      <c r="T637" s="13">
        <v>2.9</v>
      </c>
      <c r="U637" s="13">
        <v>7.8810000000000002</v>
      </c>
      <c r="V637" s="13" t="s">
        <v>110</v>
      </c>
      <c r="W637" s="13">
        <v>39.5</v>
      </c>
      <c r="X637" s="13">
        <v>1.88</v>
      </c>
      <c r="Y637" s="13">
        <v>5.23</v>
      </c>
      <c r="Z637" s="13">
        <v>1.72</v>
      </c>
      <c r="AA637" s="13">
        <v>215.6</v>
      </c>
      <c r="AB637" s="13">
        <v>3.59</v>
      </c>
      <c r="AC637" s="13" t="s">
        <v>110</v>
      </c>
      <c r="AD637" s="13">
        <v>306</v>
      </c>
    </row>
    <row r="638" spans="1:30">
      <c r="A638" s="10">
        <v>41772</v>
      </c>
      <c r="B638" s="13">
        <v>6866.93</v>
      </c>
      <c r="C638" s="13">
        <v>1.28</v>
      </c>
      <c r="D638" s="13">
        <v>3.5179999999999998</v>
      </c>
      <c r="E638" s="13">
        <v>75</v>
      </c>
      <c r="F638" s="13">
        <v>29.7</v>
      </c>
      <c r="G638" s="13" t="s">
        <v>110</v>
      </c>
      <c r="H638" s="13">
        <v>3.1629999999999998</v>
      </c>
      <c r="I638" s="13">
        <v>0.84899999999999998</v>
      </c>
      <c r="J638" s="13">
        <v>11.321</v>
      </c>
      <c r="K638" s="13" t="s">
        <v>110</v>
      </c>
      <c r="L638" s="13">
        <v>3.55</v>
      </c>
      <c r="M638" s="13">
        <v>5.12</v>
      </c>
      <c r="N638" s="13">
        <v>30.9</v>
      </c>
      <c r="O638" s="13">
        <v>12.7</v>
      </c>
      <c r="P638" s="13">
        <v>3.82</v>
      </c>
      <c r="Q638" s="13" t="s">
        <v>110</v>
      </c>
      <c r="R638" s="13">
        <v>2.75</v>
      </c>
      <c r="S638" s="13">
        <v>45.167000000000002</v>
      </c>
      <c r="T638" s="13">
        <v>3.02</v>
      </c>
      <c r="U638" s="13">
        <v>7.8810000000000002</v>
      </c>
      <c r="V638" s="13" t="s">
        <v>110</v>
      </c>
      <c r="W638" s="13">
        <v>39.5</v>
      </c>
      <c r="X638" s="13">
        <v>1.8900000000000001</v>
      </c>
      <c r="Y638" s="13">
        <v>5.2</v>
      </c>
      <c r="Z638" s="13">
        <v>1.7</v>
      </c>
      <c r="AA638" s="13">
        <v>215.7</v>
      </c>
      <c r="AB638" s="13">
        <v>3.6</v>
      </c>
      <c r="AC638" s="13" t="s">
        <v>110</v>
      </c>
      <c r="AD638" s="13">
        <v>301</v>
      </c>
    </row>
    <row r="639" spans="1:30">
      <c r="A639" s="10">
        <v>41773</v>
      </c>
      <c r="B639" s="13">
        <v>6900.49</v>
      </c>
      <c r="C639" s="13">
        <v>1.306</v>
      </c>
      <c r="D639" s="13">
        <v>3.5</v>
      </c>
      <c r="E639" s="13">
        <v>76.2</v>
      </c>
      <c r="F639" s="13">
        <v>29.95</v>
      </c>
      <c r="G639" s="13" t="s">
        <v>110</v>
      </c>
      <c r="H639" s="13">
        <v>3.1880000000000002</v>
      </c>
      <c r="I639" s="13">
        <v>0.84899999999999998</v>
      </c>
      <c r="J639" s="13">
        <v>11.416</v>
      </c>
      <c r="K639" s="13" t="s">
        <v>110</v>
      </c>
      <c r="L639" s="13">
        <v>3.55</v>
      </c>
      <c r="M639" s="13">
        <v>5</v>
      </c>
      <c r="N639" s="13">
        <v>30.85</v>
      </c>
      <c r="O639" s="13">
        <v>12.65</v>
      </c>
      <c r="P639" s="13">
        <v>3.85</v>
      </c>
      <c r="Q639" s="13" t="s">
        <v>110</v>
      </c>
      <c r="R639" s="13">
        <v>2.95</v>
      </c>
      <c r="S639" s="13">
        <v>45.332999999999998</v>
      </c>
      <c r="T639" s="13">
        <v>3.02</v>
      </c>
      <c r="U639" s="13">
        <v>7.8810000000000002</v>
      </c>
      <c r="V639" s="13" t="s">
        <v>110</v>
      </c>
      <c r="W639" s="13">
        <v>39.5</v>
      </c>
      <c r="X639" s="13">
        <v>1.98</v>
      </c>
      <c r="Y639" s="13">
        <v>5.3</v>
      </c>
      <c r="Z639" s="13">
        <v>1.72</v>
      </c>
      <c r="AA639" s="13">
        <v>222</v>
      </c>
      <c r="AB639" s="13">
        <v>3.63</v>
      </c>
      <c r="AC639" s="13" t="s">
        <v>110</v>
      </c>
      <c r="AD639" s="13">
        <v>305.5</v>
      </c>
    </row>
    <row r="640" spans="1:30">
      <c r="A640" s="10">
        <v>41774</v>
      </c>
      <c r="B640" s="13">
        <v>6784.4</v>
      </c>
      <c r="C640" s="13">
        <v>1.2610000000000001</v>
      </c>
      <c r="D640" s="13">
        <v>3.5629999999999997</v>
      </c>
      <c r="E640" s="13">
        <v>76</v>
      </c>
      <c r="F640" s="13">
        <v>29.6</v>
      </c>
      <c r="G640" s="13" t="s">
        <v>110</v>
      </c>
      <c r="H640" s="13">
        <v>3.1880000000000002</v>
      </c>
      <c r="I640" s="13">
        <v>0.83199999999999996</v>
      </c>
      <c r="J640" s="13">
        <v>11.226000000000001</v>
      </c>
      <c r="K640" s="13" t="s">
        <v>110</v>
      </c>
      <c r="L640" s="13">
        <v>3.55</v>
      </c>
      <c r="M640" s="13">
        <v>4.6500000000000004</v>
      </c>
      <c r="N640" s="13">
        <v>30.1</v>
      </c>
      <c r="O640" s="13">
        <v>12.4</v>
      </c>
      <c r="P640" s="13">
        <v>3.8</v>
      </c>
      <c r="Q640" s="13" t="s">
        <v>110</v>
      </c>
      <c r="R640" s="13">
        <v>3.03</v>
      </c>
      <c r="S640" s="13">
        <v>44.832999999999998</v>
      </c>
      <c r="T640" s="13">
        <v>2.9</v>
      </c>
      <c r="U640" s="13">
        <v>7.8810000000000002</v>
      </c>
      <c r="V640" s="13" t="s">
        <v>110</v>
      </c>
      <c r="W640" s="13">
        <v>38.9</v>
      </c>
      <c r="X640" s="13">
        <v>2.0499999999999998</v>
      </c>
      <c r="Y640" s="13">
        <v>5.19</v>
      </c>
      <c r="Z640" s="13">
        <v>1.6600000000000001</v>
      </c>
      <c r="AA640" s="13">
        <v>219</v>
      </c>
      <c r="AB640" s="13">
        <v>3.66</v>
      </c>
      <c r="AC640" s="13" t="s">
        <v>110</v>
      </c>
      <c r="AD640" s="13">
        <v>307</v>
      </c>
    </row>
    <row r="641" spans="1:30">
      <c r="A641" s="10">
        <v>41775</v>
      </c>
      <c r="B641" s="13">
        <v>6878.73</v>
      </c>
      <c r="C641" s="13">
        <v>1.2610000000000001</v>
      </c>
      <c r="D641" s="13">
        <v>3.6070000000000002</v>
      </c>
      <c r="E641" s="13">
        <v>77.5</v>
      </c>
      <c r="F641" s="13">
        <v>30.4</v>
      </c>
      <c r="G641" s="13" t="s">
        <v>110</v>
      </c>
      <c r="H641" s="13">
        <v>3.1880000000000002</v>
      </c>
      <c r="I641" s="13">
        <v>0.85199999999999998</v>
      </c>
      <c r="J641" s="13">
        <v>11.987</v>
      </c>
      <c r="K641" s="13" t="s">
        <v>110</v>
      </c>
      <c r="L641" s="13">
        <v>3.85</v>
      </c>
      <c r="M641" s="13">
        <v>4.5999999999999996</v>
      </c>
      <c r="N641" s="13">
        <v>30.5</v>
      </c>
      <c r="O641" s="13">
        <v>13</v>
      </c>
      <c r="P641" s="13">
        <v>3.8</v>
      </c>
      <c r="Q641" s="13" t="s">
        <v>110</v>
      </c>
      <c r="R641" s="13">
        <v>3.36</v>
      </c>
      <c r="S641" s="13">
        <v>45.267000000000003</v>
      </c>
      <c r="T641" s="13">
        <v>2.9</v>
      </c>
      <c r="U641" s="13">
        <v>7.8810000000000002</v>
      </c>
      <c r="V641" s="13" t="s">
        <v>110</v>
      </c>
      <c r="W641" s="13">
        <v>39.15</v>
      </c>
      <c r="X641" s="13">
        <v>2.2599999999999998</v>
      </c>
      <c r="Y641" s="13">
        <v>5.36</v>
      </c>
      <c r="Z641" s="13">
        <v>1.73</v>
      </c>
      <c r="AA641" s="13">
        <v>221.9</v>
      </c>
      <c r="AB641" s="13">
        <v>3.76</v>
      </c>
      <c r="AC641" s="13" t="s">
        <v>110</v>
      </c>
      <c r="AD641" s="13">
        <v>304</v>
      </c>
    </row>
    <row r="642" spans="1:30">
      <c r="A642" s="10">
        <v>41778</v>
      </c>
      <c r="B642" s="13">
        <v>7156.31</v>
      </c>
      <c r="C642" s="13">
        <v>1.254</v>
      </c>
      <c r="D642" s="13">
        <v>3.6160000000000001</v>
      </c>
      <c r="E642" s="13">
        <v>81</v>
      </c>
      <c r="F642" s="13">
        <v>32</v>
      </c>
      <c r="G642" s="13" t="s">
        <v>110</v>
      </c>
      <c r="H642" s="13">
        <v>3.331</v>
      </c>
      <c r="I642" s="13">
        <v>0.876</v>
      </c>
      <c r="J642" s="13">
        <v>12.272</v>
      </c>
      <c r="K642" s="13" t="s">
        <v>110</v>
      </c>
      <c r="L642" s="13">
        <v>3.85</v>
      </c>
      <c r="M642" s="13">
        <v>4.75</v>
      </c>
      <c r="N642" s="13">
        <v>31.8</v>
      </c>
      <c r="O642" s="13">
        <v>13.5</v>
      </c>
      <c r="P642" s="13">
        <v>3.85</v>
      </c>
      <c r="Q642" s="13" t="s">
        <v>110</v>
      </c>
      <c r="R642" s="13">
        <v>3.82</v>
      </c>
      <c r="S642" s="13">
        <v>45.167000000000002</v>
      </c>
      <c r="T642" s="13">
        <v>3.01</v>
      </c>
      <c r="U642" s="13">
        <v>7.8810000000000002</v>
      </c>
      <c r="V642" s="13" t="s">
        <v>110</v>
      </c>
      <c r="W642" s="13">
        <v>41.8</v>
      </c>
      <c r="X642" s="13">
        <v>2.44</v>
      </c>
      <c r="Y642" s="13">
        <v>5.7</v>
      </c>
      <c r="Z642" s="13">
        <v>1.8</v>
      </c>
      <c r="AA642" s="13">
        <v>231</v>
      </c>
      <c r="AB642" s="13">
        <v>3.77</v>
      </c>
      <c r="AC642" s="13" t="s">
        <v>110</v>
      </c>
      <c r="AD642" s="13">
        <v>319.8</v>
      </c>
    </row>
    <row r="643" spans="1:30">
      <c r="A643" s="10">
        <v>41779</v>
      </c>
      <c r="B643" s="13">
        <v>7218.46</v>
      </c>
      <c r="C643" s="13">
        <v>1.2290000000000001</v>
      </c>
      <c r="D643" s="13">
        <v>3.589</v>
      </c>
      <c r="E643" s="13">
        <v>80</v>
      </c>
      <c r="F643" s="13">
        <v>32.200000000000003</v>
      </c>
      <c r="G643" s="13" t="s">
        <v>110</v>
      </c>
      <c r="H643" s="13">
        <v>3.3940000000000001</v>
      </c>
      <c r="I643" s="13">
        <v>0.88100000000000001</v>
      </c>
      <c r="J643" s="13">
        <v>12.272</v>
      </c>
      <c r="K643" s="13" t="s">
        <v>110</v>
      </c>
      <c r="L643" s="13">
        <v>4.2300000000000004</v>
      </c>
      <c r="M643" s="13">
        <v>4.9800000000000004</v>
      </c>
      <c r="N643" s="13">
        <v>32.299999999999997</v>
      </c>
      <c r="O643" s="13">
        <v>13.7</v>
      </c>
      <c r="P643" s="13">
        <v>3.9</v>
      </c>
      <c r="Q643" s="13" t="s">
        <v>110</v>
      </c>
      <c r="R643" s="13">
        <v>4.5</v>
      </c>
      <c r="S643" s="13">
        <v>45.616999999999997</v>
      </c>
      <c r="T643" s="13">
        <v>3</v>
      </c>
      <c r="U643" s="13">
        <v>7.8810000000000002</v>
      </c>
      <c r="V643" s="13" t="s">
        <v>110</v>
      </c>
      <c r="W643" s="13">
        <v>42.8</v>
      </c>
      <c r="X643" s="13">
        <v>2.56</v>
      </c>
      <c r="Y643" s="13">
        <v>5.5</v>
      </c>
      <c r="Z643" s="13">
        <v>1.83</v>
      </c>
      <c r="AA643" s="13">
        <v>232.5</v>
      </c>
      <c r="AB643" s="13">
        <v>3.81</v>
      </c>
      <c r="AC643" s="13" t="s">
        <v>110</v>
      </c>
      <c r="AD643" s="13">
        <v>321.5</v>
      </c>
    </row>
    <row r="644" spans="1:30">
      <c r="A644" s="10">
        <v>41780</v>
      </c>
      <c r="B644" s="13">
        <v>7261.07</v>
      </c>
      <c r="C644" s="13">
        <v>1.2290000000000001</v>
      </c>
      <c r="D644" s="13">
        <v>3.5709999999999997</v>
      </c>
      <c r="E644" s="13">
        <v>81</v>
      </c>
      <c r="F644" s="13">
        <v>32.5</v>
      </c>
      <c r="G644" s="13" t="s">
        <v>110</v>
      </c>
      <c r="H644" s="13">
        <v>3.65</v>
      </c>
      <c r="I644" s="13">
        <v>0.89300000000000002</v>
      </c>
      <c r="J644" s="13">
        <v>12.13</v>
      </c>
      <c r="K644" s="13" t="s">
        <v>110</v>
      </c>
      <c r="L644" s="13">
        <v>4.5</v>
      </c>
      <c r="M644" s="13">
        <v>5.1100000000000003</v>
      </c>
      <c r="N644" s="13">
        <v>32.5</v>
      </c>
      <c r="O644" s="13">
        <v>13.65</v>
      </c>
      <c r="P644" s="13">
        <v>4.0999999999999996</v>
      </c>
      <c r="Q644" s="13" t="s">
        <v>110</v>
      </c>
      <c r="R644" s="13">
        <v>4.0999999999999996</v>
      </c>
      <c r="S644" s="13">
        <v>47.167000000000002</v>
      </c>
      <c r="T644" s="13">
        <v>3.29</v>
      </c>
      <c r="U644" s="13">
        <v>7.8810000000000002</v>
      </c>
      <c r="V644" s="13" t="s">
        <v>110</v>
      </c>
      <c r="W644" s="13">
        <v>43.2</v>
      </c>
      <c r="X644" s="13">
        <v>2.6</v>
      </c>
      <c r="Y644" s="13">
        <v>5.57</v>
      </c>
      <c r="Z644" s="13">
        <v>2</v>
      </c>
      <c r="AA644" s="13">
        <v>232</v>
      </c>
      <c r="AB644" s="13">
        <v>3.75</v>
      </c>
      <c r="AC644" s="13" t="s">
        <v>110</v>
      </c>
      <c r="AD644" s="13">
        <v>312</v>
      </c>
    </row>
    <row r="645" spans="1:30">
      <c r="A645" s="10">
        <v>41781</v>
      </c>
      <c r="B645" s="13">
        <v>7374.81</v>
      </c>
      <c r="C645" s="13">
        <v>1.216</v>
      </c>
      <c r="D645" s="13">
        <v>3.589</v>
      </c>
      <c r="E645" s="13">
        <v>80.599999999999994</v>
      </c>
      <c r="F645" s="13">
        <v>32.9</v>
      </c>
      <c r="G645" s="13" t="s">
        <v>110</v>
      </c>
      <c r="H645" s="13">
        <v>4.0629999999999997</v>
      </c>
      <c r="I645" s="13">
        <v>1.0089999999999999</v>
      </c>
      <c r="J645" s="13">
        <v>12.368</v>
      </c>
      <c r="K645" s="13" t="s">
        <v>110</v>
      </c>
      <c r="L645" s="13">
        <v>4.75</v>
      </c>
      <c r="M645" s="13">
        <v>5.05</v>
      </c>
      <c r="N645" s="13">
        <v>32.5</v>
      </c>
      <c r="O645" s="13">
        <v>13.75</v>
      </c>
      <c r="P645" s="13">
        <v>4</v>
      </c>
      <c r="Q645" s="13" t="s">
        <v>110</v>
      </c>
      <c r="R645" s="13">
        <v>3.7</v>
      </c>
      <c r="S645" s="13">
        <v>49.167000000000002</v>
      </c>
      <c r="T645" s="13">
        <v>3.44</v>
      </c>
      <c r="U645" s="13">
        <v>7.8810000000000002</v>
      </c>
      <c r="V645" s="13" t="s">
        <v>110</v>
      </c>
      <c r="W645" s="13">
        <v>44.3</v>
      </c>
      <c r="X645" s="13">
        <v>2.69</v>
      </c>
      <c r="Y645" s="13">
        <v>5.68</v>
      </c>
      <c r="Z645" s="13">
        <v>2.15</v>
      </c>
      <c r="AA645" s="13">
        <v>234.5</v>
      </c>
      <c r="AB645" s="13">
        <v>3.7199999999999998</v>
      </c>
      <c r="AC645" s="13" t="s">
        <v>110</v>
      </c>
      <c r="AD645" s="13">
        <v>316</v>
      </c>
    </row>
    <row r="646" spans="1:30">
      <c r="A646" s="10">
        <v>41782</v>
      </c>
      <c r="B646" s="13">
        <v>7446.85</v>
      </c>
      <c r="C646" s="13">
        <v>1.28</v>
      </c>
      <c r="D646" s="13">
        <v>3.67</v>
      </c>
      <c r="E646" s="13">
        <v>80.5</v>
      </c>
      <c r="F646" s="13">
        <v>32.5</v>
      </c>
      <c r="G646" s="13" t="s">
        <v>110</v>
      </c>
      <c r="H646" s="13">
        <v>4.0380000000000003</v>
      </c>
      <c r="I646" s="13">
        <v>0.98199999999999998</v>
      </c>
      <c r="J646" s="13">
        <v>12.843</v>
      </c>
      <c r="K646" s="13" t="s">
        <v>110</v>
      </c>
      <c r="L646" s="13">
        <v>4.95</v>
      </c>
      <c r="M646" s="13">
        <v>5.14</v>
      </c>
      <c r="N646" s="13">
        <v>33.299999999999997</v>
      </c>
      <c r="O646" s="13">
        <v>13.65</v>
      </c>
      <c r="P646" s="13">
        <v>3.85</v>
      </c>
      <c r="Q646" s="13" t="s">
        <v>110</v>
      </c>
      <c r="R646" s="13">
        <v>3.9699999999999998</v>
      </c>
      <c r="S646" s="13">
        <v>50</v>
      </c>
      <c r="T646" s="13">
        <v>3.4</v>
      </c>
      <c r="U646" s="13">
        <v>7.8810000000000002</v>
      </c>
      <c r="V646" s="13" t="s">
        <v>110</v>
      </c>
      <c r="W646" s="13">
        <v>47</v>
      </c>
      <c r="X646" s="13">
        <v>2.64</v>
      </c>
      <c r="Y646" s="13">
        <v>5.8100000000000005</v>
      </c>
      <c r="Z646" s="13">
        <v>2.14</v>
      </c>
      <c r="AA646" s="13">
        <v>238</v>
      </c>
      <c r="AB646" s="13">
        <v>3.77</v>
      </c>
      <c r="AC646" s="13" t="s">
        <v>110</v>
      </c>
      <c r="AD646" s="13">
        <v>326</v>
      </c>
    </row>
    <row r="647" spans="1:30">
      <c r="A647" s="10">
        <v>41785</v>
      </c>
      <c r="B647" s="13">
        <v>7533.36</v>
      </c>
      <c r="C647" s="13">
        <v>1.4079999999999999</v>
      </c>
      <c r="D647" s="13">
        <v>3.7589999999999999</v>
      </c>
      <c r="E647" s="13">
        <v>81.5</v>
      </c>
      <c r="F647" s="13">
        <v>32.549999999999997</v>
      </c>
      <c r="G647" s="13" t="s">
        <v>110</v>
      </c>
      <c r="H647" s="13">
        <v>4.2060000000000004</v>
      </c>
      <c r="I647" s="13">
        <v>1.0369999999999999</v>
      </c>
      <c r="J647" s="13">
        <v>13.032999999999999</v>
      </c>
      <c r="K647" s="13" t="s">
        <v>110</v>
      </c>
      <c r="L647" s="13">
        <v>5.44</v>
      </c>
      <c r="M647" s="13">
        <v>5.17</v>
      </c>
      <c r="N647" s="13">
        <v>32.799999999999997</v>
      </c>
      <c r="O647" s="13">
        <v>13.7</v>
      </c>
      <c r="P647" s="13">
        <v>3.9</v>
      </c>
      <c r="Q647" s="13" t="s">
        <v>110</v>
      </c>
      <c r="R647" s="13">
        <v>3.85</v>
      </c>
      <c r="S647" s="13">
        <v>51</v>
      </c>
      <c r="T647" s="13">
        <v>3.4699999999999998</v>
      </c>
      <c r="U647" s="13">
        <v>7.8810000000000002</v>
      </c>
      <c r="V647" s="13" t="s">
        <v>110</v>
      </c>
      <c r="W647" s="13">
        <v>46.9</v>
      </c>
      <c r="X647" s="13">
        <v>2.66</v>
      </c>
      <c r="Y647" s="13">
        <v>5.99</v>
      </c>
      <c r="Z647" s="13">
        <v>2.17</v>
      </c>
      <c r="AA647" s="13">
        <v>238.9</v>
      </c>
      <c r="AB647" s="13">
        <v>3.79</v>
      </c>
      <c r="AC647" s="13" t="s">
        <v>110</v>
      </c>
      <c r="AD647" s="13">
        <v>333.1</v>
      </c>
    </row>
    <row r="648" spans="1:30">
      <c r="A648" s="10">
        <v>41786</v>
      </c>
      <c r="B648" s="13">
        <v>7571.62</v>
      </c>
      <c r="C648" s="13">
        <v>1.395</v>
      </c>
      <c r="D648" s="13">
        <v>3.75</v>
      </c>
      <c r="E648" s="13">
        <v>81.5</v>
      </c>
      <c r="F648" s="13">
        <v>32.799999999999997</v>
      </c>
      <c r="G648" s="13" t="s">
        <v>110</v>
      </c>
      <c r="H648" s="13">
        <v>4.125</v>
      </c>
      <c r="I648" s="13">
        <v>1.028</v>
      </c>
      <c r="J648" s="13">
        <v>13.081</v>
      </c>
      <c r="K648" s="13" t="s">
        <v>110</v>
      </c>
      <c r="L648" s="13">
        <v>5.6</v>
      </c>
      <c r="M648" s="13">
        <v>5.17</v>
      </c>
      <c r="N648" s="13">
        <v>33.299999999999997</v>
      </c>
      <c r="O648" s="13">
        <v>13.7</v>
      </c>
      <c r="P648" s="13">
        <v>3.9</v>
      </c>
      <c r="Q648" s="13" t="s">
        <v>110</v>
      </c>
      <c r="R648" s="13">
        <v>3.75</v>
      </c>
      <c r="S648" s="13">
        <v>51.767000000000003</v>
      </c>
      <c r="T648" s="13">
        <v>3.58</v>
      </c>
      <c r="U648" s="13">
        <v>7.8810000000000002</v>
      </c>
      <c r="V648" s="13" t="s">
        <v>110</v>
      </c>
      <c r="W648" s="13">
        <v>46.5</v>
      </c>
      <c r="X648" s="13">
        <v>2.7199999999999998</v>
      </c>
      <c r="Y648" s="13">
        <v>6.15</v>
      </c>
      <c r="Z648" s="13">
        <v>2.2200000000000002</v>
      </c>
      <c r="AA648" s="13">
        <v>249</v>
      </c>
      <c r="AB648" s="13">
        <v>3.7800000000000002</v>
      </c>
      <c r="AC648" s="13" t="s">
        <v>110</v>
      </c>
      <c r="AD648" s="13">
        <v>327.9</v>
      </c>
    </row>
    <row r="649" spans="1:30">
      <c r="A649" s="10">
        <v>41787</v>
      </c>
      <c r="B649" s="13">
        <v>7665.43</v>
      </c>
      <c r="C649" s="13">
        <v>1.4079999999999999</v>
      </c>
      <c r="D649" s="13">
        <v>3.75</v>
      </c>
      <c r="E649" s="13">
        <v>82.5</v>
      </c>
      <c r="F649" s="13">
        <v>32.9</v>
      </c>
      <c r="G649" s="13" t="s">
        <v>110</v>
      </c>
      <c r="H649" s="13">
        <v>4.25</v>
      </c>
      <c r="I649" s="13">
        <v>1.073</v>
      </c>
      <c r="J649" s="13">
        <v>13.462</v>
      </c>
      <c r="K649" s="13" t="s">
        <v>110</v>
      </c>
      <c r="L649" s="13">
        <v>5.8</v>
      </c>
      <c r="M649" s="13">
        <v>5.2</v>
      </c>
      <c r="N649" s="13">
        <v>33.75</v>
      </c>
      <c r="O649" s="13">
        <v>13.75</v>
      </c>
      <c r="P649" s="13">
        <v>4</v>
      </c>
      <c r="Q649" s="13" t="s">
        <v>110</v>
      </c>
      <c r="R649" s="13">
        <v>3.62</v>
      </c>
      <c r="S649" s="13">
        <v>54.633000000000003</v>
      </c>
      <c r="T649" s="13">
        <v>3.75</v>
      </c>
      <c r="U649" s="13">
        <v>7.8810000000000002</v>
      </c>
      <c r="V649" s="13" t="s">
        <v>110</v>
      </c>
      <c r="W649" s="13">
        <v>46.1</v>
      </c>
      <c r="X649" s="13">
        <v>2.79</v>
      </c>
      <c r="Y649" s="13">
        <v>6.28</v>
      </c>
      <c r="Z649" s="13">
        <v>2.36</v>
      </c>
      <c r="AA649" s="13">
        <v>248.9</v>
      </c>
      <c r="AB649" s="13">
        <v>3.7800000000000002</v>
      </c>
      <c r="AC649" s="13" t="s">
        <v>110</v>
      </c>
      <c r="AD649" s="13">
        <v>333</v>
      </c>
    </row>
    <row r="650" spans="1:30">
      <c r="A650" s="10">
        <v>41788</v>
      </c>
      <c r="B650" s="13">
        <v>7815.59</v>
      </c>
      <c r="C650" s="13">
        <v>1.421</v>
      </c>
      <c r="D650" s="13">
        <v>3.7679999999999998</v>
      </c>
      <c r="E650" s="13">
        <v>79.95</v>
      </c>
      <c r="F650" s="13">
        <v>34.299999999999997</v>
      </c>
      <c r="G650" s="13" t="s">
        <v>110</v>
      </c>
      <c r="H650" s="13">
        <v>4.3129999999999997</v>
      </c>
      <c r="I650" s="13">
        <v>1.073</v>
      </c>
      <c r="J650" s="13">
        <v>13.319000000000001</v>
      </c>
      <c r="K650" s="13" t="s">
        <v>110</v>
      </c>
      <c r="L650" s="13">
        <v>6</v>
      </c>
      <c r="M650" s="13">
        <v>5.4</v>
      </c>
      <c r="N650" s="13">
        <v>34.299999999999997</v>
      </c>
      <c r="O650" s="13">
        <v>14.45</v>
      </c>
      <c r="P650" s="13">
        <v>4.1500000000000004</v>
      </c>
      <c r="Q650" s="13" t="s">
        <v>110</v>
      </c>
      <c r="R650" s="13">
        <v>3.6</v>
      </c>
      <c r="S650" s="13">
        <v>53.667000000000002</v>
      </c>
      <c r="T650" s="13">
        <v>3.92</v>
      </c>
      <c r="U650" s="13">
        <v>7.8810000000000002</v>
      </c>
      <c r="V650" s="13" t="s">
        <v>110</v>
      </c>
      <c r="W650" s="13">
        <v>48</v>
      </c>
      <c r="X650" s="13">
        <v>2.73</v>
      </c>
      <c r="Y650" s="13">
        <v>6.46</v>
      </c>
      <c r="Z650" s="13">
        <v>2.35</v>
      </c>
      <c r="AA650" s="13">
        <v>248.1</v>
      </c>
      <c r="AB650" s="13">
        <v>3.91</v>
      </c>
      <c r="AC650" s="13" t="s">
        <v>110</v>
      </c>
      <c r="AD650" s="13">
        <v>333</v>
      </c>
    </row>
    <row r="651" spans="1:30">
      <c r="A651" s="10">
        <v>41789</v>
      </c>
      <c r="B651" s="13">
        <v>7712.23</v>
      </c>
      <c r="C651" s="13">
        <v>1.4339999999999999</v>
      </c>
      <c r="D651" s="13">
        <v>3.7050000000000001</v>
      </c>
      <c r="E651" s="13">
        <v>76.8</v>
      </c>
      <c r="F651" s="13">
        <v>34.35</v>
      </c>
      <c r="G651" s="13" t="s">
        <v>110</v>
      </c>
      <c r="H651" s="13">
        <v>4.375</v>
      </c>
      <c r="I651" s="13">
        <v>1.0369999999999999</v>
      </c>
      <c r="J651" s="13">
        <v>13.224</v>
      </c>
      <c r="K651" s="13" t="s">
        <v>110</v>
      </c>
      <c r="L651" s="13">
        <v>6.1</v>
      </c>
      <c r="M651" s="13">
        <v>5.36</v>
      </c>
      <c r="N651" s="13">
        <v>34.5</v>
      </c>
      <c r="O651" s="13">
        <v>14.6</v>
      </c>
      <c r="P651" s="13">
        <v>4.05</v>
      </c>
      <c r="Q651" s="13" t="s">
        <v>110</v>
      </c>
      <c r="R651" s="13">
        <v>3.5</v>
      </c>
      <c r="S651" s="13">
        <v>52</v>
      </c>
      <c r="T651" s="13">
        <v>3.89</v>
      </c>
      <c r="U651" s="13">
        <v>7.8810000000000002</v>
      </c>
      <c r="V651" s="13" t="s">
        <v>110</v>
      </c>
      <c r="W651" s="13">
        <v>47.1</v>
      </c>
      <c r="X651" s="13">
        <v>2.84</v>
      </c>
      <c r="Y651" s="13">
        <v>6.45</v>
      </c>
      <c r="Z651" s="13">
        <v>2.38</v>
      </c>
      <c r="AA651" s="13">
        <v>244</v>
      </c>
      <c r="AB651" s="13">
        <v>3.85</v>
      </c>
      <c r="AC651" s="13" t="s">
        <v>110</v>
      </c>
      <c r="AD651" s="13">
        <v>324.60000000000002</v>
      </c>
    </row>
    <row r="652" spans="1:30">
      <c r="A652" s="10">
        <v>41792</v>
      </c>
      <c r="B652" s="13">
        <v>7678.23</v>
      </c>
      <c r="C652" s="13">
        <v>1.421</v>
      </c>
      <c r="D652" s="13">
        <v>3.6160000000000001</v>
      </c>
      <c r="E652" s="13">
        <v>74.2</v>
      </c>
      <c r="F652" s="13">
        <v>34.299999999999997</v>
      </c>
      <c r="G652" s="13" t="s">
        <v>110</v>
      </c>
      <c r="H652" s="13">
        <v>4.3250000000000002</v>
      </c>
      <c r="I652" s="13">
        <v>1.028</v>
      </c>
      <c r="J652" s="13">
        <v>13.081</v>
      </c>
      <c r="K652" s="13" t="s">
        <v>110</v>
      </c>
      <c r="L652" s="13">
        <v>6.2</v>
      </c>
      <c r="M652" s="13">
        <v>5.38</v>
      </c>
      <c r="N652" s="13">
        <v>33.65</v>
      </c>
      <c r="O652" s="13">
        <v>14.45</v>
      </c>
      <c r="P652" s="13">
        <v>4</v>
      </c>
      <c r="Q652" s="13" t="s">
        <v>110</v>
      </c>
      <c r="R652" s="13">
        <v>3.39</v>
      </c>
      <c r="S652" s="13">
        <v>53.5</v>
      </c>
      <c r="T652" s="13">
        <v>3.84</v>
      </c>
      <c r="U652" s="13">
        <v>7.8810000000000002</v>
      </c>
      <c r="V652" s="13" t="s">
        <v>110</v>
      </c>
      <c r="W652" s="13">
        <v>46.4</v>
      </c>
      <c r="X652" s="13">
        <v>2.76</v>
      </c>
      <c r="Y652" s="13">
        <v>6.32</v>
      </c>
      <c r="Z652" s="13">
        <v>2.3199999999999998</v>
      </c>
      <c r="AA652" s="13">
        <v>240.9</v>
      </c>
      <c r="AB652" s="13">
        <v>3.85</v>
      </c>
      <c r="AC652" s="13" t="s">
        <v>110</v>
      </c>
      <c r="AD652" s="13">
        <v>333</v>
      </c>
    </row>
    <row r="653" spans="1:30">
      <c r="A653" s="10">
        <v>41793</v>
      </c>
      <c r="B653" s="13">
        <v>7708.8</v>
      </c>
      <c r="C653" s="13">
        <v>1.421</v>
      </c>
      <c r="D653" s="13">
        <v>3.7050000000000001</v>
      </c>
      <c r="E653" s="13">
        <v>74.3</v>
      </c>
      <c r="F653" s="13">
        <v>35.75</v>
      </c>
      <c r="G653" s="13" t="s">
        <v>110</v>
      </c>
      <c r="H653" s="13">
        <v>4.2690000000000001</v>
      </c>
      <c r="I653" s="13">
        <v>1</v>
      </c>
      <c r="J653" s="13">
        <v>12.51</v>
      </c>
      <c r="K653" s="13" t="s">
        <v>110</v>
      </c>
      <c r="L653" s="13">
        <v>6.2</v>
      </c>
      <c r="M653" s="13">
        <v>5.47</v>
      </c>
      <c r="N653" s="13">
        <v>35</v>
      </c>
      <c r="O653" s="13">
        <v>14.8</v>
      </c>
      <c r="P653" s="13">
        <v>4</v>
      </c>
      <c r="Q653" s="13" t="s">
        <v>110</v>
      </c>
      <c r="R653" s="13">
        <v>3.46</v>
      </c>
      <c r="S653" s="13">
        <v>53.332999999999998</v>
      </c>
      <c r="T653" s="13">
        <v>3.82</v>
      </c>
      <c r="U653" s="13">
        <v>7.8810000000000002</v>
      </c>
      <c r="V653" s="13" t="s">
        <v>110</v>
      </c>
      <c r="W653" s="13">
        <v>46.5</v>
      </c>
      <c r="X653" s="13">
        <v>2.7</v>
      </c>
      <c r="Y653" s="13">
        <v>6.16</v>
      </c>
      <c r="Z653" s="13">
        <v>2.2800000000000002</v>
      </c>
      <c r="AA653" s="13">
        <v>240</v>
      </c>
      <c r="AB653" s="13">
        <v>3.83</v>
      </c>
      <c r="AC653" s="13" t="s">
        <v>110</v>
      </c>
      <c r="AD653" s="13">
        <v>327</v>
      </c>
    </row>
    <row r="654" spans="1:30">
      <c r="A654" s="10">
        <v>41794</v>
      </c>
      <c r="B654" s="13">
        <v>7695.48</v>
      </c>
      <c r="C654" s="13">
        <v>1.395</v>
      </c>
      <c r="D654" s="13">
        <v>3.625</v>
      </c>
      <c r="E654" s="13">
        <v>72.3</v>
      </c>
      <c r="F654" s="13">
        <v>35.85</v>
      </c>
      <c r="G654" s="13" t="s">
        <v>110</v>
      </c>
      <c r="H654" s="13">
        <v>4.125</v>
      </c>
      <c r="I654" s="13">
        <v>0.99099999999999999</v>
      </c>
      <c r="J654" s="13">
        <v>12.32</v>
      </c>
      <c r="K654" s="13" t="s">
        <v>110</v>
      </c>
      <c r="L654" s="13">
        <v>6.2</v>
      </c>
      <c r="M654" s="13">
        <v>5.5</v>
      </c>
      <c r="N654" s="13">
        <v>34.9</v>
      </c>
      <c r="O654" s="13">
        <v>15.1</v>
      </c>
      <c r="P654" s="13">
        <v>4</v>
      </c>
      <c r="Q654" s="13" t="s">
        <v>110</v>
      </c>
      <c r="R654" s="13">
        <v>3.45</v>
      </c>
      <c r="S654" s="13">
        <v>54.033000000000001</v>
      </c>
      <c r="T654" s="13">
        <v>3.75</v>
      </c>
      <c r="U654" s="13">
        <v>7.8810000000000002</v>
      </c>
      <c r="V654" s="13" t="s">
        <v>110</v>
      </c>
      <c r="W654" s="13">
        <v>46.5</v>
      </c>
      <c r="X654" s="13">
        <v>2.59</v>
      </c>
      <c r="Y654" s="13">
        <v>6.25</v>
      </c>
      <c r="Z654" s="13">
        <v>2.2200000000000002</v>
      </c>
      <c r="AA654" s="13">
        <v>237</v>
      </c>
      <c r="AB654" s="13">
        <v>3.79</v>
      </c>
      <c r="AC654" s="13" t="s">
        <v>110</v>
      </c>
      <c r="AD654" s="13">
        <v>329.1</v>
      </c>
    </row>
    <row r="655" spans="1:30">
      <c r="A655" s="10">
        <v>41795</v>
      </c>
      <c r="B655" s="13">
        <v>7835.18</v>
      </c>
      <c r="C655" s="13">
        <v>1.3820000000000001</v>
      </c>
      <c r="D655" s="13">
        <v>3.6790000000000003</v>
      </c>
      <c r="E655" s="13">
        <v>72.099999999999994</v>
      </c>
      <c r="F655" s="13">
        <v>37.4</v>
      </c>
      <c r="G655" s="13" t="s">
        <v>110</v>
      </c>
      <c r="H655" s="13">
        <v>4.1559999999999997</v>
      </c>
      <c r="I655" s="13">
        <v>1.018</v>
      </c>
      <c r="J655" s="13">
        <v>12.414999999999999</v>
      </c>
      <c r="K655" s="13" t="s">
        <v>110</v>
      </c>
      <c r="L655" s="13">
        <v>6.2</v>
      </c>
      <c r="M655" s="13">
        <v>5.7</v>
      </c>
      <c r="N655" s="13">
        <v>36.5</v>
      </c>
      <c r="O655" s="13">
        <v>15.55</v>
      </c>
      <c r="P655" s="13">
        <v>4.1500000000000004</v>
      </c>
      <c r="Q655" s="13" t="s">
        <v>110</v>
      </c>
      <c r="R655" s="13">
        <v>3.39</v>
      </c>
      <c r="S655" s="13">
        <v>55.332999999999998</v>
      </c>
      <c r="T655" s="13">
        <v>3.88</v>
      </c>
      <c r="U655" s="13">
        <v>7.8810000000000002</v>
      </c>
      <c r="V655" s="13" t="s">
        <v>110</v>
      </c>
      <c r="W655" s="13">
        <v>47.1</v>
      </c>
      <c r="X655" s="13">
        <v>2.54</v>
      </c>
      <c r="Y655" s="13">
        <v>6.43</v>
      </c>
      <c r="Z655" s="13">
        <v>2.25</v>
      </c>
      <c r="AA655" s="13">
        <v>241</v>
      </c>
      <c r="AB655" s="13">
        <v>3.7800000000000002</v>
      </c>
      <c r="AC655" s="13" t="s">
        <v>110</v>
      </c>
      <c r="AD655" s="13">
        <v>325.5</v>
      </c>
    </row>
    <row r="656" spans="1:30">
      <c r="A656" s="10">
        <v>41796</v>
      </c>
      <c r="B656" s="13">
        <v>7913.87</v>
      </c>
      <c r="C656" s="13">
        <v>1.37</v>
      </c>
      <c r="D656" s="13">
        <v>3.6520000000000001</v>
      </c>
      <c r="E656" s="13">
        <v>78</v>
      </c>
      <c r="F656" s="13">
        <v>37.1</v>
      </c>
      <c r="G656" s="13" t="s">
        <v>110</v>
      </c>
      <c r="H656" s="13">
        <v>4.25</v>
      </c>
      <c r="I656" s="13">
        <v>1.018</v>
      </c>
      <c r="J656" s="13">
        <v>12.368</v>
      </c>
      <c r="K656" s="13" t="s">
        <v>110</v>
      </c>
      <c r="L656" s="13">
        <v>6</v>
      </c>
      <c r="M656" s="13">
        <v>5.91</v>
      </c>
      <c r="N656" s="13">
        <v>36</v>
      </c>
      <c r="O656" s="13">
        <v>15.3</v>
      </c>
      <c r="P656" s="13">
        <v>4</v>
      </c>
      <c r="Q656" s="13" t="s">
        <v>110</v>
      </c>
      <c r="R656" s="13">
        <v>3.43</v>
      </c>
      <c r="S656" s="13">
        <v>55.982999999999997</v>
      </c>
      <c r="T656" s="13">
        <v>3.96</v>
      </c>
      <c r="U656" s="13">
        <v>7.8810000000000002</v>
      </c>
      <c r="V656" s="13" t="s">
        <v>110</v>
      </c>
      <c r="W656" s="13">
        <v>48</v>
      </c>
      <c r="X656" s="13">
        <v>2.57</v>
      </c>
      <c r="Y656" s="13">
        <v>6.75</v>
      </c>
      <c r="Z656" s="13">
        <v>2.27</v>
      </c>
      <c r="AA656" s="13">
        <v>244</v>
      </c>
      <c r="AB656" s="13">
        <v>3.81</v>
      </c>
      <c r="AC656" s="13" t="s">
        <v>110</v>
      </c>
      <c r="AD656" s="13">
        <v>325.3</v>
      </c>
    </row>
    <row r="657" spans="1:30">
      <c r="A657" s="10">
        <v>41799</v>
      </c>
      <c r="B657" s="13">
        <v>8291.81</v>
      </c>
      <c r="C657" s="13">
        <v>1.4079999999999999</v>
      </c>
      <c r="D657" s="13">
        <v>3.7050000000000001</v>
      </c>
      <c r="E657" s="13">
        <v>80.2</v>
      </c>
      <c r="F657" s="13">
        <v>39.6</v>
      </c>
      <c r="G657" s="13" t="s">
        <v>110</v>
      </c>
      <c r="H657" s="13">
        <v>4.2880000000000003</v>
      </c>
      <c r="I657" s="13">
        <v>1.0369999999999999</v>
      </c>
      <c r="J657" s="13">
        <v>12.462999999999999</v>
      </c>
      <c r="K657" s="13" t="s">
        <v>110</v>
      </c>
      <c r="L657" s="13">
        <v>6.2</v>
      </c>
      <c r="M657" s="13">
        <v>6.72</v>
      </c>
      <c r="N657" s="13">
        <v>38.950000000000003</v>
      </c>
      <c r="O657" s="13">
        <v>16.149999999999999</v>
      </c>
      <c r="P657" s="13">
        <v>4</v>
      </c>
      <c r="Q657" s="13" t="s">
        <v>110</v>
      </c>
      <c r="R657" s="13">
        <v>3.84</v>
      </c>
      <c r="S657" s="13">
        <v>55.667000000000002</v>
      </c>
      <c r="T657" s="13">
        <v>4.12</v>
      </c>
      <c r="U657" s="13">
        <v>7.8810000000000002</v>
      </c>
      <c r="V657" s="13" t="s">
        <v>110</v>
      </c>
      <c r="W657" s="13">
        <v>49</v>
      </c>
      <c r="X657" s="13">
        <v>2.8</v>
      </c>
      <c r="Y657" s="13">
        <v>7.03</v>
      </c>
      <c r="Z657" s="13">
        <v>2.4</v>
      </c>
      <c r="AA657" s="13">
        <v>250.5</v>
      </c>
      <c r="AB657" s="13">
        <v>3.8</v>
      </c>
      <c r="AC657" s="13" t="s">
        <v>110</v>
      </c>
      <c r="AD657" s="13">
        <v>340</v>
      </c>
    </row>
    <row r="658" spans="1:30">
      <c r="A658" s="10">
        <v>41800</v>
      </c>
      <c r="B658" s="13">
        <v>8157.96</v>
      </c>
      <c r="C658" s="13">
        <v>1.357</v>
      </c>
      <c r="D658" s="13">
        <v>3.67</v>
      </c>
      <c r="E658" s="13">
        <v>79.650000000000006</v>
      </c>
      <c r="F658" s="13">
        <v>39.35</v>
      </c>
      <c r="G658" s="13" t="s">
        <v>110</v>
      </c>
      <c r="H658" s="13">
        <v>4.1130000000000004</v>
      </c>
      <c r="I658" s="13">
        <v>1.0369999999999999</v>
      </c>
      <c r="J658" s="13">
        <v>12.795999999999999</v>
      </c>
      <c r="K658" s="13" t="s">
        <v>110</v>
      </c>
      <c r="L658" s="13">
        <v>6.2</v>
      </c>
      <c r="M658" s="13">
        <v>6.36</v>
      </c>
      <c r="N658" s="13">
        <v>39.049999999999997</v>
      </c>
      <c r="O658" s="13">
        <v>15.85</v>
      </c>
      <c r="P658" s="13">
        <v>4</v>
      </c>
      <c r="Q658" s="13" t="s">
        <v>110</v>
      </c>
      <c r="R658" s="13">
        <v>3.84</v>
      </c>
      <c r="S658" s="13">
        <v>54.167000000000002</v>
      </c>
      <c r="T658" s="13">
        <v>3.88</v>
      </c>
      <c r="U658" s="13">
        <v>7.8810000000000002</v>
      </c>
      <c r="V658" s="13" t="s">
        <v>110</v>
      </c>
      <c r="W658" s="13">
        <v>47.3</v>
      </c>
      <c r="X658" s="13">
        <v>2.64</v>
      </c>
      <c r="Y658" s="13">
        <v>6.75</v>
      </c>
      <c r="Z658" s="13">
        <v>2.27</v>
      </c>
      <c r="AA658" s="13">
        <v>240</v>
      </c>
      <c r="AB658" s="13">
        <v>3.8</v>
      </c>
      <c r="AC658" s="13" t="s">
        <v>110</v>
      </c>
      <c r="AD658" s="13">
        <v>350</v>
      </c>
    </row>
    <row r="659" spans="1:30">
      <c r="A659" s="10">
        <v>41801</v>
      </c>
      <c r="B659" s="13">
        <v>8077.65</v>
      </c>
      <c r="C659" s="13">
        <v>1.3759999999999999</v>
      </c>
      <c r="D659" s="13">
        <v>3.786</v>
      </c>
      <c r="E659" s="13">
        <v>82.45</v>
      </c>
      <c r="F659" s="13">
        <v>36.4</v>
      </c>
      <c r="G659" s="13" t="s">
        <v>110</v>
      </c>
      <c r="H659" s="13">
        <v>3.988</v>
      </c>
      <c r="I659" s="13">
        <v>1.0369999999999999</v>
      </c>
      <c r="J659" s="13">
        <v>12.368</v>
      </c>
      <c r="K659" s="13" t="s">
        <v>110</v>
      </c>
      <c r="L659" s="13">
        <v>6.2</v>
      </c>
      <c r="M659" s="13">
        <v>6.29</v>
      </c>
      <c r="N659" s="13">
        <v>37</v>
      </c>
      <c r="O659" s="13">
        <v>14.8</v>
      </c>
      <c r="P659" s="13">
        <v>4</v>
      </c>
      <c r="Q659" s="13" t="s">
        <v>110</v>
      </c>
      <c r="R659" s="13">
        <v>4.0199999999999996</v>
      </c>
      <c r="S659" s="13">
        <v>53.817</v>
      </c>
      <c r="T659" s="13">
        <v>3.94</v>
      </c>
      <c r="U659" s="13">
        <v>7.8810000000000002</v>
      </c>
      <c r="V659" s="13" t="s">
        <v>110</v>
      </c>
      <c r="W659" s="13">
        <v>45.9</v>
      </c>
      <c r="X659" s="13">
        <v>2.67</v>
      </c>
      <c r="Y659" s="13">
        <v>6.65</v>
      </c>
      <c r="Z659" s="13">
        <v>2.3199999999999998</v>
      </c>
      <c r="AA659" s="13">
        <v>241</v>
      </c>
      <c r="AB659" s="13">
        <v>3.88</v>
      </c>
      <c r="AC659" s="13" t="s">
        <v>110</v>
      </c>
      <c r="AD659" s="13">
        <v>353.9</v>
      </c>
    </row>
    <row r="660" spans="1:30">
      <c r="A660" s="10">
        <v>41802</v>
      </c>
      <c r="B660" s="13">
        <v>8066.51</v>
      </c>
      <c r="C660" s="13">
        <v>1.4079999999999999</v>
      </c>
      <c r="D660" s="13">
        <v>3.9020000000000001</v>
      </c>
      <c r="E660" s="13">
        <v>81.7</v>
      </c>
      <c r="F660" s="13">
        <v>35.6</v>
      </c>
      <c r="G660" s="13" t="s">
        <v>110</v>
      </c>
      <c r="H660" s="13">
        <v>4.0380000000000003</v>
      </c>
      <c r="I660" s="13">
        <v>1.0369999999999999</v>
      </c>
      <c r="J660" s="13">
        <v>11.987</v>
      </c>
      <c r="K660" s="13" t="s">
        <v>110</v>
      </c>
      <c r="L660" s="13">
        <v>6.2</v>
      </c>
      <c r="M660" s="13">
        <v>6.35</v>
      </c>
      <c r="N660" s="13">
        <v>37.799999999999997</v>
      </c>
      <c r="O660" s="13">
        <v>14.7</v>
      </c>
      <c r="P660" s="13">
        <v>4</v>
      </c>
      <c r="Q660" s="13" t="s">
        <v>110</v>
      </c>
      <c r="R660" s="13">
        <v>3.82</v>
      </c>
      <c r="S660" s="13">
        <v>54.25</v>
      </c>
      <c r="T660" s="13">
        <v>3.89</v>
      </c>
      <c r="U660" s="13">
        <v>7.8810000000000002</v>
      </c>
      <c r="V660" s="13" t="s">
        <v>110</v>
      </c>
      <c r="W660" s="13">
        <v>45.6</v>
      </c>
      <c r="X660" s="13">
        <v>2.66</v>
      </c>
      <c r="Y660" s="13">
        <v>6.5</v>
      </c>
      <c r="Z660" s="13">
        <v>2.3199999999999998</v>
      </c>
      <c r="AA660" s="13">
        <v>243.25</v>
      </c>
      <c r="AB660" s="13">
        <v>3.91</v>
      </c>
      <c r="AC660" s="13" t="s">
        <v>110</v>
      </c>
      <c r="AD660" s="13">
        <v>350</v>
      </c>
    </row>
    <row r="661" spans="1:30">
      <c r="A661" s="10">
        <v>41803</v>
      </c>
      <c r="B661" s="13">
        <v>8047.37</v>
      </c>
      <c r="C661" s="13">
        <v>1.44</v>
      </c>
      <c r="D661" s="13">
        <v>3.9290000000000003</v>
      </c>
      <c r="E661" s="13">
        <v>82.7</v>
      </c>
      <c r="F661" s="13">
        <v>35</v>
      </c>
      <c r="G661" s="13" t="s">
        <v>110</v>
      </c>
      <c r="H661" s="13">
        <v>4.0750000000000002</v>
      </c>
      <c r="I661" s="13">
        <v>1.028</v>
      </c>
      <c r="J661" s="13">
        <v>11.797000000000001</v>
      </c>
      <c r="K661" s="13" t="s">
        <v>110</v>
      </c>
      <c r="L661" s="13">
        <v>6.2</v>
      </c>
      <c r="M661" s="13">
        <v>6.35</v>
      </c>
      <c r="N661" s="13">
        <v>37.5</v>
      </c>
      <c r="O661" s="13">
        <v>14.7</v>
      </c>
      <c r="P661" s="13">
        <v>4.05</v>
      </c>
      <c r="Q661" s="13" t="s">
        <v>110</v>
      </c>
      <c r="R661" s="13">
        <v>3.9</v>
      </c>
      <c r="S661" s="13">
        <v>53.966999999999999</v>
      </c>
      <c r="T661" s="13">
        <v>3.9699999999999998</v>
      </c>
      <c r="U661" s="13">
        <v>7.8810000000000002</v>
      </c>
      <c r="V661" s="13" t="s">
        <v>110</v>
      </c>
      <c r="W661" s="13">
        <v>45.5</v>
      </c>
      <c r="X661" s="13">
        <v>2.66</v>
      </c>
      <c r="Y661" s="13">
        <v>6.5</v>
      </c>
      <c r="Z661" s="13">
        <v>2.31</v>
      </c>
      <c r="AA661" s="13">
        <v>240</v>
      </c>
      <c r="AB661" s="13">
        <v>3.89</v>
      </c>
      <c r="AC661" s="13" t="s">
        <v>110</v>
      </c>
      <c r="AD661" s="13">
        <v>346.5</v>
      </c>
    </row>
    <row r="662" spans="1:30">
      <c r="A662" s="10">
        <v>41806</v>
      </c>
      <c r="B662" s="13">
        <v>7235.11</v>
      </c>
      <c r="C662" s="13">
        <v>1.28</v>
      </c>
      <c r="D662" s="13">
        <v>3.589</v>
      </c>
      <c r="E662" s="13">
        <v>80.599999999999994</v>
      </c>
      <c r="F662" s="13">
        <v>32</v>
      </c>
      <c r="G662" s="13" t="s">
        <v>110</v>
      </c>
      <c r="H662" s="13">
        <v>3.681</v>
      </c>
      <c r="I662" s="13">
        <v>0.90800000000000003</v>
      </c>
      <c r="J662" s="13">
        <v>11.416</v>
      </c>
      <c r="K662" s="13" t="s">
        <v>110</v>
      </c>
      <c r="L662" s="13">
        <v>6.2</v>
      </c>
      <c r="M662" s="13">
        <v>5.05</v>
      </c>
      <c r="N662" s="13">
        <v>33.75</v>
      </c>
      <c r="O662" s="13">
        <v>13.1</v>
      </c>
      <c r="P662" s="13">
        <v>3.85</v>
      </c>
      <c r="Q662" s="13" t="s">
        <v>110</v>
      </c>
      <c r="R662" s="13">
        <v>3.12</v>
      </c>
      <c r="S662" s="13">
        <v>48.667000000000002</v>
      </c>
      <c r="T662" s="13">
        <v>3.56</v>
      </c>
      <c r="U662" s="13">
        <v>7.8810000000000002</v>
      </c>
      <c r="V662" s="13" t="s">
        <v>110</v>
      </c>
      <c r="W662" s="13">
        <v>40.9</v>
      </c>
      <c r="X662" s="13">
        <v>2.17</v>
      </c>
      <c r="Y662" s="13">
        <v>5.55</v>
      </c>
      <c r="Z662" s="13">
        <v>1.94</v>
      </c>
      <c r="AA662" s="13">
        <v>238</v>
      </c>
      <c r="AB662" s="13">
        <v>3.51</v>
      </c>
      <c r="AC662" s="13" t="s">
        <v>110</v>
      </c>
      <c r="AD662" s="13">
        <v>303</v>
      </c>
    </row>
    <row r="663" spans="1:30">
      <c r="A663" s="10">
        <v>41807</v>
      </c>
      <c r="B663" s="13">
        <v>7507.1</v>
      </c>
      <c r="C663" s="13">
        <v>1.306</v>
      </c>
      <c r="D663" s="13">
        <v>3.6070000000000002</v>
      </c>
      <c r="E663" s="13">
        <v>82.3</v>
      </c>
      <c r="F663" s="13">
        <v>33.5</v>
      </c>
      <c r="G663" s="13" t="s">
        <v>110</v>
      </c>
      <c r="H663" s="13">
        <v>3.6440000000000001</v>
      </c>
      <c r="I663" s="13">
        <v>0.92700000000000005</v>
      </c>
      <c r="J663" s="13">
        <v>12.272</v>
      </c>
      <c r="K663" s="13" t="s">
        <v>110</v>
      </c>
      <c r="L663" s="13">
        <v>6.2</v>
      </c>
      <c r="M663" s="13">
        <v>5.43</v>
      </c>
      <c r="N663" s="13">
        <v>34.299999999999997</v>
      </c>
      <c r="O663" s="13">
        <v>13.5</v>
      </c>
      <c r="P663" s="13">
        <v>4</v>
      </c>
      <c r="Q663" s="13" t="s">
        <v>110</v>
      </c>
      <c r="R663" s="13">
        <v>3.2</v>
      </c>
      <c r="S663" s="13">
        <v>49.667000000000002</v>
      </c>
      <c r="T663" s="13">
        <v>3.74</v>
      </c>
      <c r="U663" s="13">
        <v>7.8810000000000002</v>
      </c>
      <c r="V663" s="13" t="s">
        <v>110</v>
      </c>
      <c r="W663" s="13">
        <v>42</v>
      </c>
      <c r="X663" s="13">
        <v>2.1800000000000002</v>
      </c>
      <c r="Y663" s="13">
        <v>5.5</v>
      </c>
      <c r="Z663" s="13">
        <v>1.97</v>
      </c>
      <c r="AA663" s="13">
        <v>248</v>
      </c>
      <c r="AB663" s="13">
        <v>3.49</v>
      </c>
      <c r="AC663" s="13" t="s">
        <v>110</v>
      </c>
      <c r="AD663" s="13">
        <v>320.5</v>
      </c>
    </row>
    <row r="664" spans="1:30">
      <c r="A664" s="10">
        <v>41808</v>
      </c>
      <c r="B664" s="13">
        <v>7727.67</v>
      </c>
      <c r="C664" s="13">
        <v>1.2929999999999999</v>
      </c>
      <c r="D664" s="13">
        <v>3.6879999999999997</v>
      </c>
      <c r="E664" s="13">
        <v>84.4</v>
      </c>
      <c r="F664" s="13">
        <v>33.700000000000003</v>
      </c>
      <c r="G664" s="13" t="s">
        <v>110</v>
      </c>
      <c r="H664" s="13">
        <v>3.75</v>
      </c>
      <c r="I664" s="13">
        <v>0.96299999999999997</v>
      </c>
      <c r="J664" s="13">
        <v>12.177</v>
      </c>
      <c r="K664" s="13" t="s">
        <v>110</v>
      </c>
      <c r="L664" s="13">
        <v>6.2</v>
      </c>
      <c r="M664" s="13">
        <v>5.6</v>
      </c>
      <c r="N664" s="13">
        <v>36.450000000000003</v>
      </c>
      <c r="O664" s="13">
        <v>14</v>
      </c>
      <c r="P664" s="13">
        <v>4</v>
      </c>
      <c r="Q664" s="13" t="s">
        <v>110</v>
      </c>
      <c r="R664" s="13">
        <v>3.4</v>
      </c>
      <c r="S664" s="13">
        <v>51</v>
      </c>
      <c r="T664" s="13">
        <v>3.81</v>
      </c>
      <c r="U664" s="13">
        <v>7.8810000000000002</v>
      </c>
      <c r="V664" s="13" t="s">
        <v>110</v>
      </c>
      <c r="W664" s="13">
        <v>43</v>
      </c>
      <c r="X664" s="13">
        <v>2.35</v>
      </c>
      <c r="Y664" s="13">
        <v>5.88</v>
      </c>
      <c r="Z664" s="13">
        <v>2.09</v>
      </c>
      <c r="AA664" s="13">
        <v>245</v>
      </c>
      <c r="AB664" s="13">
        <v>3.63</v>
      </c>
      <c r="AC664" s="13" t="s">
        <v>110</v>
      </c>
      <c r="AD664" s="13">
        <v>338</v>
      </c>
    </row>
    <row r="665" spans="1:30">
      <c r="A665" s="10">
        <v>41809</v>
      </c>
      <c r="B665" s="13">
        <v>7347.64</v>
      </c>
      <c r="C665" s="13">
        <v>1.28</v>
      </c>
      <c r="D665" s="13">
        <v>3.4820000000000002</v>
      </c>
      <c r="E665" s="13">
        <v>80.7</v>
      </c>
      <c r="F665" s="13">
        <v>31.5</v>
      </c>
      <c r="G665" s="13" t="s">
        <v>110</v>
      </c>
      <c r="H665" s="13">
        <v>3.5380000000000003</v>
      </c>
      <c r="I665" s="13">
        <v>0.91700000000000004</v>
      </c>
      <c r="J665" s="13">
        <v>11.510999999999999</v>
      </c>
      <c r="K665" s="13" t="s">
        <v>110</v>
      </c>
      <c r="L665" s="13">
        <v>6</v>
      </c>
      <c r="M665" s="13">
        <v>5.03</v>
      </c>
      <c r="N665" s="13">
        <v>34</v>
      </c>
      <c r="O665" s="13">
        <v>13.05</v>
      </c>
      <c r="P665" s="13">
        <v>3.9</v>
      </c>
      <c r="Q665" s="13" t="s">
        <v>110</v>
      </c>
      <c r="R665" s="13">
        <v>3.26</v>
      </c>
      <c r="S665" s="13">
        <v>50</v>
      </c>
      <c r="T665" s="13">
        <v>3.67</v>
      </c>
      <c r="U665" s="13">
        <v>7.8810000000000002</v>
      </c>
      <c r="V665" s="13" t="s">
        <v>110</v>
      </c>
      <c r="W665" s="13">
        <v>41.85</v>
      </c>
      <c r="X665" s="13">
        <v>2.2000000000000002</v>
      </c>
      <c r="Y665" s="13">
        <v>5.55</v>
      </c>
      <c r="Z665" s="13">
        <v>1.96</v>
      </c>
      <c r="AA665" s="13">
        <v>240</v>
      </c>
      <c r="AB665" s="13">
        <v>3.48</v>
      </c>
      <c r="AC665" s="13" t="s">
        <v>110</v>
      </c>
      <c r="AD665" s="13">
        <v>326</v>
      </c>
    </row>
    <row r="666" spans="1:30">
      <c r="A666" s="10">
        <v>41810</v>
      </c>
      <c r="B666" s="13">
        <v>7347.64</v>
      </c>
      <c r="C666" s="13">
        <v>1.28</v>
      </c>
      <c r="D666" s="13">
        <v>3.4820000000000002</v>
      </c>
      <c r="E666" s="13">
        <v>80.7</v>
      </c>
      <c r="F666" s="13">
        <v>31.5</v>
      </c>
      <c r="G666" s="13" t="s">
        <v>110</v>
      </c>
      <c r="H666" s="13">
        <v>3.5380000000000003</v>
      </c>
      <c r="I666" s="13">
        <v>0.91700000000000004</v>
      </c>
      <c r="J666" s="13">
        <v>11.510999999999999</v>
      </c>
      <c r="K666" s="13" t="s">
        <v>110</v>
      </c>
      <c r="L666" s="13">
        <v>6</v>
      </c>
      <c r="M666" s="13">
        <v>5.03</v>
      </c>
      <c r="N666" s="13">
        <v>34</v>
      </c>
      <c r="O666" s="13">
        <v>13.05</v>
      </c>
      <c r="P666" s="13">
        <v>3.9</v>
      </c>
      <c r="Q666" s="13" t="s">
        <v>110</v>
      </c>
      <c r="R666" s="13">
        <v>3.26</v>
      </c>
      <c r="S666" s="13">
        <v>50</v>
      </c>
      <c r="T666" s="13">
        <v>3.67</v>
      </c>
      <c r="U666" s="13">
        <v>7.8810000000000002</v>
      </c>
      <c r="V666" s="13" t="s">
        <v>110</v>
      </c>
      <c r="W666" s="13">
        <v>41.85</v>
      </c>
      <c r="X666" s="13">
        <v>2.2000000000000002</v>
      </c>
      <c r="Y666" s="13">
        <v>5.55</v>
      </c>
      <c r="Z666" s="13">
        <v>1.96</v>
      </c>
      <c r="AA666" s="13">
        <v>240</v>
      </c>
      <c r="AB666" s="13">
        <v>3.48</v>
      </c>
      <c r="AC666" s="13" t="s">
        <v>110</v>
      </c>
      <c r="AD666" s="13">
        <v>326</v>
      </c>
    </row>
    <row r="667" spans="1:30">
      <c r="A667" s="10">
        <v>41813</v>
      </c>
      <c r="B667" s="13">
        <v>7985.11</v>
      </c>
      <c r="C667" s="13">
        <v>1.3180000000000001</v>
      </c>
      <c r="D667" s="13">
        <v>3.6959999999999997</v>
      </c>
      <c r="E667" s="13">
        <v>79</v>
      </c>
      <c r="F667" s="13">
        <v>37.25</v>
      </c>
      <c r="G667" s="13" t="s">
        <v>110</v>
      </c>
      <c r="H667" s="13">
        <v>3.875</v>
      </c>
      <c r="I667" s="13">
        <v>0.96299999999999997</v>
      </c>
      <c r="J667" s="13">
        <v>12.225</v>
      </c>
      <c r="K667" s="13" t="s">
        <v>110</v>
      </c>
      <c r="L667" s="13">
        <v>6.3</v>
      </c>
      <c r="M667" s="13">
        <v>5.85</v>
      </c>
      <c r="N667" s="13">
        <v>39</v>
      </c>
      <c r="O667" s="13">
        <v>15.1</v>
      </c>
      <c r="P667" s="13">
        <v>4.0999999999999996</v>
      </c>
      <c r="Q667" s="13" t="s">
        <v>110</v>
      </c>
      <c r="R667" s="13">
        <v>3.75</v>
      </c>
      <c r="S667" s="13">
        <v>52.332999999999998</v>
      </c>
      <c r="T667" s="13">
        <v>4</v>
      </c>
      <c r="U667" s="13">
        <v>7.8810000000000002</v>
      </c>
      <c r="V667" s="13" t="s">
        <v>110</v>
      </c>
      <c r="W667" s="13">
        <v>46</v>
      </c>
      <c r="X667" s="13">
        <v>2.41</v>
      </c>
      <c r="Y667" s="13">
        <v>5.98</v>
      </c>
      <c r="Z667" s="13">
        <v>2.1800000000000002</v>
      </c>
      <c r="AA667" s="13">
        <v>234.7</v>
      </c>
      <c r="AB667" s="13">
        <v>3.65</v>
      </c>
      <c r="AC667" s="13" t="s">
        <v>110</v>
      </c>
      <c r="AD667" s="13">
        <v>357</v>
      </c>
    </row>
    <row r="668" spans="1:30">
      <c r="A668" s="10">
        <v>41814</v>
      </c>
      <c r="B668" s="13">
        <v>7912.54</v>
      </c>
      <c r="C668" s="13">
        <v>1.2929999999999999</v>
      </c>
      <c r="D668" s="13">
        <v>3.7050000000000001</v>
      </c>
      <c r="E668" s="13">
        <v>77</v>
      </c>
      <c r="F668" s="13">
        <v>36.200000000000003</v>
      </c>
      <c r="G668" s="13" t="s">
        <v>110</v>
      </c>
      <c r="H668" s="13">
        <v>4</v>
      </c>
      <c r="I668" s="13">
        <v>0.94499999999999995</v>
      </c>
      <c r="J668" s="13">
        <v>12.558</v>
      </c>
      <c r="K668" s="13" t="s">
        <v>110</v>
      </c>
      <c r="L668" s="13">
        <v>6.2</v>
      </c>
      <c r="M668" s="13">
        <v>6</v>
      </c>
      <c r="N668" s="13">
        <v>38.4</v>
      </c>
      <c r="O668" s="13">
        <v>14.95</v>
      </c>
      <c r="P668" s="13">
        <v>4.05</v>
      </c>
      <c r="Q668" s="13" t="s">
        <v>110</v>
      </c>
      <c r="R668" s="13">
        <v>3.7</v>
      </c>
      <c r="S668" s="13">
        <v>54.3</v>
      </c>
      <c r="T668" s="13">
        <v>3.89</v>
      </c>
      <c r="U668" s="13">
        <v>7.8810000000000002</v>
      </c>
      <c r="V668" s="13" t="s">
        <v>110</v>
      </c>
      <c r="W668" s="13">
        <v>47.75</v>
      </c>
      <c r="X668" s="13">
        <v>2.4</v>
      </c>
      <c r="Y668" s="13">
        <v>6</v>
      </c>
      <c r="Z668" s="13">
        <v>2.11</v>
      </c>
      <c r="AA668" s="13">
        <v>235</v>
      </c>
      <c r="AB668" s="13">
        <v>3.65</v>
      </c>
      <c r="AC668" s="13" t="s">
        <v>110</v>
      </c>
      <c r="AD668" s="13">
        <v>351.05</v>
      </c>
    </row>
    <row r="669" spans="1:30">
      <c r="A669" s="10">
        <v>41815</v>
      </c>
      <c r="B669" s="13">
        <v>7982.72</v>
      </c>
      <c r="C669" s="13">
        <v>1.3120000000000001</v>
      </c>
      <c r="D669" s="13">
        <v>3.714</v>
      </c>
      <c r="E669" s="13">
        <v>74.8</v>
      </c>
      <c r="F669" s="13">
        <v>37.700000000000003</v>
      </c>
      <c r="G669" s="13" t="s">
        <v>110</v>
      </c>
      <c r="H669" s="13">
        <v>4.05</v>
      </c>
      <c r="I669" s="13">
        <v>0.97199999999999998</v>
      </c>
      <c r="J669" s="13">
        <v>12.32</v>
      </c>
      <c r="K669" s="13" t="s">
        <v>110</v>
      </c>
      <c r="L669" s="13">
        <v>6.2</v>
      </c>
      <c r="M669" s="13">
        <v>6.07</v>
      </c>
      <c r="N669" s="13">
        <v>38.700000000000003</v>
      </c>
      <c r="O669" s="13">
        <v>15.3</v>
      </c>
      <c r="P669" s="13">
        <v>4.0999999999999996</v>
      </c>
      <c r="Q669" s="13" t="s">
        <v>110</v>
      </c>
      <c r="R669" s="13">
        <v>3.8</v>
      </c>
      <c r="S669" s="13">
        <v>54.982999999999997</v>
      </c>
      <c r="T669" s="13">
        <v>3.9</v>
      </c>
      <c r="U669" s="13">
        <v>7.8810000000000002</v>
      </c>
      <c r="V669" s="13" t="s">
        <v>110</v>
      </c>
      <c r="W669" s="13">
        <v>48.5</v>
      </c>
      <c r="X669" s="13">
        <v>2.4300000000000002</v>
      </c>
      <c r="Y669" s="13">
        <v>5.96</v>
      </c>
      <c r="Z669" s="13">
        <v>2.15</v>
      </c>
      <c r="AA669" s="13">
        <v>234</v>
      </c>
      <c r="AB669" s="13">
        <v>3.74</v>
      </c>
      <c r="AC669" s="13" t="s">
        <v>110</v>
      </c>
      <c r="AD669" s="13">
        <v>351.5</v>
      </c>
    </row>
    <row r="670" spans="1:30">
      <c r="A670" s="10">
        <v>41816</v>
      </c>
      <c r="B670" s="13">
        <v>7820.5</v>
      </c>
      <c r="C670" s="13">
        <v>1.286</v>
      </c>
      <c r="D670" s="13">
        <v>3.5709999999999997</v>
      </c>
      <c r="E670" s="13">
        <v>75</v>
      </c>
      <c r="F670" s="13">
        <v>36.5</v>
      </c>
      <c r="G670" s="13" t="s">
        <v>110</v>
      </c>
      <c r="H670" s="13">
        <v>3.9630000000000001</v>
      </c>
      <c r="I670" s="13">
        <v>0.93600000000000005</v>
      </c>
      <c r="J670" s="13">
        <v>11.843999999999999</v>
      </c>
      <c r="K670" s="13" t="s">
        <v>110</v>
      </c>
      <c r="L670" s="13">
        <v>6</v>
      </c>
      <c r="M670" s="13">
        <v>5.76</v>
      </c>
      <c r="N670" s="13">
        <v>39.799999999999997</v>
      </c>
      <c r="O670" s="13">
        <v>14.8</v>
      </c>
      <c r="P670" s="13">
        <v>4</v>
      </c>
      <c r="Q670" s="13" t="s">
        <v>110</v>
      </c>
      <c r="R670" s="13">
        <v>3.64</v>
      </c>
      <c r="S670" s="13">
        <v>54.332999999999998</v>
      </c>
      <c r="T670" s="13">
        <v>3.84</v>
      </c>
      <c r="U670" s="13">
        <v>7.8810000000000002</v>
      </c>
      <c r="V670" s="13" t="s">
        <v>110</v>
      </c>
      <c r="W670" s="13">
        <v>48.75</v>
      </c>
      <c r="X670" s="13">
        <v>2.38</v>
      </c>
      <c r="Y670" s="13">
        <v>5.65</v>
      </c>
      <c r="Z670" s="13">
        <v>2.12</v>
      </c>
      <c r="AA670" s="13">
        <v>234.4</v>
      </c>
      <c r="AB670" s="13">
        <v>3.63</v>
      </c>
      <c r="AC670" s="13" t="s">
        <v>110</v>
      </c>
      <c r="AD670" s="13">
        <v>341</v>
      </c>
    </row>
    <row r="671" spans="1:30">
      <c r="A671" s="10">
        <v>41817</v>
      </c>
      <c r="B671" s="13">
        <v>7905.1</v>
      </c>
      <c r="C671" s="13">
        <v>1.286</v>
      </c>
      <c r="D671" s="13">
        <v>3.661</v>
      </c>
      <c r="E671" s="13">
        <v>75.5</v>
      </c>
      <c r="F671" s="13">
        <v>36.700000000000003</v>
      </c>
      <c r="G671" s="13" t="s">
        <v>110</v>
      </c>
      <c r="H671" s="13">
        <v>3.9630000000000001</v>
      </c>
      <c r="I671" s="13">
        <v>0.95399999999999996</v>
      </c>
      <c r="J671" s="13">
        <v>12.13</v>
      </c>
      <c r="K671" s="13" t="s">
        <v>110</v>
      </c>
      <c r="L671" s="13">
        <v>6</v>
      </c>
      <c r="M671" s="13">
        <v>5.96</v>
      </c>
      <c r="N671" s="13">
        <v>40.15</v>
      </c>
      <c r="O671" s="13">
        <v>14.9</v>
      </c>
      <c r="P671" s="13">
        <v>4</v>
      </c>
      <c r="Q671" s="13" t="s">
        <v>110</v>
      </c>
      <c r="R671" s="13">
        <v>3.7</v>
      </c>
      <c r="S671" s="13">
        <v>53.667000000000002</v>
      </c>
      <c r="T671" s="13">
        <v>3.89</v>
      </c>
      <c r="U671" s="13">
        <v>7.8810000000000002</v>
      </c>
      <c r="V671" s="13" t="s">
        <v>110</v>
      </c>
      <c r="W671" s="13">
        <v>48</v>
      </c>
      <c r="X671" s="13">
        <v>2.4300000000000002</v>
      </c>
      <c r="Y671" s="13">
        <v>5.79</v>
      </c>
      <c r="Z671" s="13">
        <v>2.15</v>
      </c>
      <c r="AA671" s="13">
        <v>242</v>
      </c>
      <c r="AB671" s="13">
        <v>3.67</v>
      </c>
      <c r="AC671" s="13" t="s">
        <v>110</v>
      </c>
      <c r="AD671" s="13">
        <v>338.8</v>
      </c>
    </row>
    <row r="672" spans="1:30">
      <c r="A672" s="10">
        <v>41820</v>
      </c>
      <c r="B672" s="13">
        <v>7887.33</v>
      </c>
      <c r="C672" s="13">
        <v>1.3120000000000001</v>
      </c>
      <c r="D672" s="13">
        <v>3.6520000000000001</v>
      </c>
      <c r="E672" s="13">
        <v>74.900000000000006</v>
      </c>
      <c r="F672" s="13">
        <v>37</v>
      </c>
      <c r="G672" s="13" t="s">
        <v>110</v>
      </c>
      <c r="H672" s="13">
        <v>4</v>
      </c>
      <c r="I672" s="13">
        <v>0.95399999999999996</v>
      </c>
      <c r="J672" s="13">
        <v>12.368</v>
      </c>
      <c r="K672" s="13" t="s">
        <v>110</v>
      </c>
      <c r="L672" s="13">
        <v>6</v>
      </c>
      <c r="M672" s="13">
        <v>6.24</v>
      </c>
      <c r="N672" s="13">
        <v>39.200000000000003</v>
      </c>
      <c r="O672" s="13">
        <v>14.75</v>
      </c>
      <c r="P672" s="13">
        <v>4</v>
      </c>
      <c r="Q672" s="13" t="s">
        <v>110</v>
      </c>
      <c r="R672" s="13">
        <v>3.74</v>
      </c>
      <c r="S672" s="13">
        <v>53.332999999999998</v>
      </c>
      <c r="T672" s="13">
        <v>3.93</v>
      </c>
      <c r="U672" s="13">
        <v>7.8810000000000002</v>
      </c>
      <c r="V672" s="13" t="s">
        <v>110</v>
      </c>
      <c r="W672" s="13">
        <v>47.4</v>
      </c>
      <c r="X672" s="13">
        <v>2.48</v>
      </c>
      <c r="Y672" s="13">
        <v>5.57</v>
      </c>
      <c r="Z672" s="13">
        <v>2.19</v>
      </c>
      <c r="AA672" s="13">
        <v>238.5</v>
      </c>
      <c r="AB672" s="13">
        <v>3.65</v>
      </c>
      <c r="AC672" s="13" t="s">
        <v>110</v>
      </c>
      <c r="AD672" s="13">
        <v>333</v>
      </c>
    </row>
    <row r="673" spans="1:30">
      <c r="A673" s="10">
        <v>41821</v>
      </c>
      <c r="B673" s="13">
        <v>8060.01</v>
      </c>
      <c r="C673" s="13">
        <v>1.306</v>
      </c>
      <c r="D673" s="13">
        <v>3.7229999999999999</v>
      </c>
      <c r="E673" s="13">
        <v>74.099999999999994</v>
      </c>
      <c r="F673" s="13">
        <v>37.5</v>
      </c>
      <c r="G673" s="13" t="s">
        <v>110</v>
      </c>
      <c r="H673" s="13">
        <v>4.4809999999999999</v>
      </c>
      <c r="I673" s="13">
        <v>0.98199999999999998</v>
      </c>
      <c r="J673" s="13">
        <v>12.938000000000001</v>
      </c>
      <c r="K673" s="13" t="s">
        <v>110</v>
      </c>
      <c r="L673" s="13">
        <v>6</v>
      </c>
      <c r="M673" s="13">
        <v>6.71</v>
      </c>
      <c r="N673" s="13">
        <v>40.5</v>
      </c>
      <c r="O673" s="13">
        <v>15.25</v>
      </c>
      <c r="P673" s="13">
        <v>4</v>
      </c>
      <c r="Q673" s="13" t="s">
        <v>110</v>
      </c>
      <c r="R673" s="13">
        <v>3.93</v>
      </c>
      <c r="S673" s="13">
        <v>54.167000000000002</v>
      </c>
      <c r="T673" s="13">
        <v>4.04</v>
      </c>
      <c r="U673" s="13">
        <v>7.8810000000000002</v>
      </c>
      <c r="V673" s="13" t="s">
        <v>110</v>
      </c>
      <c r="W673" s="13">
        <v>47.9</v>
      </c>
      <c r="X673" s="13">
        <v>2.54</v>
      </c>
      <c r="Y673" s="13">
        <v>5.89</v>
      </c>
      <c r="Z673" s="13">
        <v>2.2800000000000002</v>
      </c>
      <c r="AA673" s="13">
        <v>237.5</v>
      </c>
      <c r="AB673" s="13">
        <v>3.7199999999999998</v>
      </c>
      <c r="AC673" s="13" t="s">
        <v>110</v>
      </c>
      <c r="AD673" s="13">
        <v>340</v>
      </c>
    </row>
    <row r="674" spans="1:30">
      <c r="A674" s="10">
        <v>41822</v>
      </c>
      <c r="B674" s="13">
        <v>8155.23</v>
      </c>
      <c r="C674" s="13">
        <v>1.331</v>
      </c>
      <c r="D674" s="13">
        <v>3.75</v>
      </c>
      <c r="E674" s="13">
        <v>73.5</v>
      </c>
      <c r="F674" s="13">
        <v>39.299999999999997</v>
      </c>
      <c r="G674" s="13" t="s">
        <v>110</v>
      </c>
      <c r="H674" s="13">
        <v>4.806</v>
      </c>
      <c r="I674" s="13">
        <v>0.98199999999999998</v>
      </c>
      <c r="J674" s="13">
        <v>13.129</v>
      </c>
      <c r="K674" s="13" t="s">
        <v>110</v>
      </c>
      <c r="L674" s="13">
        <v>6</v>
      </c>
      <c r="M674" s="13">
        <v>6.83</v>
      </c>
      <c r="N674" s="13">
        <v>40.75</v>
      </c>
      <c r="O674" s="13">
        <v>15.25</v>
      </c>
      <c r="P674" s="13">
        <v>4</v>
      </c>
      <c r="Q674" s="13" t="s">
        <v>110</v>
      </c>
      <c r="R674" s="13">
        <v>3.89</v>
      </c>
      <c r="S674" s="13">
        <v>54</v>
      </c>
      <c r="T674" s="13">
        <v>4.13</v>
      </c>
      <c r="U674" s="13">
        <v>7.8810000000000002</v>
      </c>
      <c r="V674" s="13" t="s">
        <v>110</v>
      </c>
      <c r="W674" s="13">
        <v>48.2</v>
      </c>
      <c r="X674" s="13">
        <v>2.58</v>
      </c>
      <c r="Y674" s="13">
        <v>5.95</v>
      </c>
      <c r="Z674" s="13">
        <v>2.34</v>
      </c>
      <c r="AA674" s="13">
        <v>238</v>
      </c>
      <c r="AB674" s="13">
        <v>3.77</v>
      </c>
      <c r="AC674" s="13" t="s">
        <v>110</v>
      </c>
      <c r="AD674" s="13">
        <v>347</v>
      </c>
    </row>
    <row r="675" spans="1:30">
      <c r="A675" s="10">
        <v>41823</v>
      </c>
      <c r="B675" s="13">
        <v>8146.09</v>
      </c>
      <c r="C675" s="13">
        <v>1.306</v>
      </c>
      <c r="D675" s="13">
        <v>3.7770000000000001</v>
      </c>
      <c r="E675" s="13">
        <v>74.5</v>
      </c>
      <c r="F675" s="13">
        <v>38.700000000000003</v>
      </c>
      <c r="G675" s="13" t="s">
        <v>110</v>
      </c>
      <c r="H675" s="13">
        <v>4.6879999999999997</v>
      </c>
      <c r="I675" s="13">
        <v>0.98199999999999998</v>
      </c>
      <c r="J675" s="13">
        <v>13.129</v>
      </c>
      <c r="K675" s="13" t="s">
        <v>110</v>
      </c>
      <c r="L675" s="13">
        <v>6</v>
      </c>
      <c r="M675" s="13">
        <v>6.65</v>
      </c>
      <c r="N675" s="13">
        <v>41.8</v>
      </c>
      <c r="O675" s="13">
        <v>15.2</v>
      </c>
      <c r="P675" s="13">
        <v>4</v>
      </c>
      <c r="Q675" s="13" t="s">
        <v>110</v>
      </c>
      <c r="R675" s="13">
        <v>3.85</v>
      </c>
      <c r="S675" s="13">
        <v>53.6</v>
      </c>
      <c r="T675" s="13">
        <v>4.07</v>
      </c>
      <c r="U675" s="13">
        <v>7.8810000000000002</v>
      </c>
      <c r="V675" s="13" t="s">
        <v>110</v>
      </c>
      <c r="W675" s="13">
        <v>47.5</v>
      </c>
      <c r="X675" s="13">
        <v>2.58</v>
      </c>
      <c r="Y675" s="13">
        <v>5.98</v>
      </c>
      <c r="Z675" s="13">
        <v>2.29</v>
      </c>
      <c r="AA675" s="13">
        <v>241.25</v>
      </c>
      <c r="AB675" s="13">
        <v>3.83</v>
      </c>
      <c r="AC675" s="13" t="s">
        <v>110</v>
      </c>
      <c r="AD675" s="13">
        <v>345.9</v>
      </c>
    </row>
    <row r="676" spans="1:30">
      <c r="A676" s="10">
        <v>41824</v>
      </c>
      <c r="B676" s="13">
        <v>8141.7</v>
      </c>
      <c r="C676" s="13">
        <v>1.2989999999999999</v>
      </c>
      <c r="D676" s="13">
        <v>3.7770000000000001</v>
      </c>
      <c r="E676" s="13">
        <v>75.25</v>
      </c>
      <c r="F676" s="13">
        <v>38.799999999999997</v>
      </c>
      <c r="G676" s="13" t="s">
        <v>110</v>
      </c>
      <c r="H676" s="13">
        <v>4.6749999999999998</v>
      </c>
      <c r="I676" s="13">
        <v>0.97199999999999998</v>
      </c>
      <c r="J676" s="13">
        <v>13.129</v>
      </c>
      <c r="K676" s="13" t="s">
        <v>110</v>
      </c>
      <c r="L676" s="13">
        <v>6</v>
      </c>
      <c r="M676" s="13">
        <v>6.6</v>
      </c>
      <c r="N676" s="13">
        <v>41.8</v>
      </c>
      <c r="O676" s="13">
        <v>15.15</v>
      </c>
      <c r="P676" s="13">
        <v>4</v>
      </c>
      <c r="Q676" s="13" t="s">
        <v>110</v>
      </c>
      <c r="R676" s="13">
        <v>3.8</v>
      </c>
      <c r="S676" s="13">
        <v>52.5</v>
      </c>
      <c r="T676" s="13">
        <v>4.03</v>
      </c>
      <c r="U676" s="13">
        <v>7.8810000000000002</v>
      </c>
      <c r="V676" s="13" t="s">
        <v>110</v>
      </c>
      <c r="W676" s="13">
        <v>47.4</v>
      </c>
      <c r="X676" s="13">
        <v>2.6</v>
      </c>
      <c r="Y676" s="13">
        <v>5.84</v>
      </c>
      <c r="Z676" s="13">
        <v>2.2800000000000002</v>
      </c>
      <c r="AA676" s="13">
        <v>244.1</v>
      </c>
      <c r="AB676" s="13">
        <v>3.7800000000000002</v>
      </c>
      <c r="AC676" s="13" t="s">
        <v>110</v>
      </c>
      <c r="AD676" s="13">
        <v>345.45</v>
      </c>
    </row>
    <row r="677" spans="1:30">
      <c r="A677" s="10">
        <v>41827</v>
      </c>
      <c r="B677" s="13">
        <v>8151.95</v>
      </c>
      <c r="C677" s="13">
        <v>1.3180000000000001</v>
      </c>
      <c r="D677" s="13">
        <v>3.75</v>
      </c>
      <c r="E677" s="13">
        <v>73.3</v>
      </c>
      <c r="F677" s="13">
        <v>39.200000000000003</v>
      </c>
      <c r="G677" s="13" t="s">
        <v>110</v>
      </c>
      <c r="H677" s="13">
        <v>4.7809999999999997</v>
      </c>
      <c r="I677" s="13">
        <v>0.97199999999999998</v>
      </c>
      <c r="J677" s="13">
        <v>13.129</v>
      </c>
      <c r="K677" s="13" t="s">
        <v>110</v>
      </c>
      <c r="L677" s="13">
        <v>6.2</v>
      </c>
      <c r="M677" s="13">
        <v>6.77</v>
      </c>
      <c r="N677" s="13">
        <v>42</v>
      </c>
      <c r="O677" s="13">
        <v>15.4</v>
      </c>
      <c r="P677" s="13">
        <v>3.91</v>
      </c>
      <c r="Q677" s="13" t="s">
        <v>110</v>
      </c>
      <c r="R677" s="13">
        <v>3.8</v>
      </c>
      <c r="S677" s="13">
        <v>52.667000000000002</v>
      </c>
      <c r="T677" s="13">
        <v>3.99</v>
      </c>
      <c r="U677" s="13">
        <v>7.8810000000000002</v>
      </c>
      <c r="V677" s="13" t="s">
        <v>110</v>
      </c>
      <c r="W677" s="13">
        <v>47.5</v>
      </c>
      <c r="X677" s="13">
        <v>2.5499999999999998</v>
      </c>
      <c r="Y677" s="13">
        <v>6</v>
      </c>
      <c r="Z677" s="13">
        <v>2.2800000000000002</v>
      </c>
      <c r="AA677" s="13">
        <v>242</v>
      </c>
      <c r="AB677" s="13">
        <v>3.83</v>
      </c>
      <c r="AC677" s="13" t="s">
        <v>110</v>
      </c>
      <c r="AD677" s="13">
        <v>344.8</v>
      </c>
    </row>
    <row r="678" spans="1:30">
      <c r="A678" s="10">
        <v>41828</v>
      </c>
      <c r="B678" s="13">
        <v>8321.0400000000009</v>
      </c>
      <c r="C678" s="13">
        <v>1.363</v>
      </c>
      <c r="D678" s="13">
        <v>3.8570000000000002</v>
      </c>
      <c r="E678" s="13">
        <v>73.5</v>
      </c>
      <c r="F678" s="13">
        <v>39.200000000000003</v>
      </c>
      <c r="G678" s="13" t="s">
        <v>110</v>
      </c>
      <c r="H678" s="13">
        <v>4.931</v>
      </c>
      <c r="I678" s="13">
        <v>1.018</v>
      </c>
      <c r="J678" s="13">
        <v>12.843</v>
      </c>
      <c r="K678" s="13" t="s">
        <v>110</v>
      </c>
      <c r="L678" s="13">
        <v>6.2</v>
      </c>
      <c r="M678" s="13">
        <v>6.84</v>
      </c>
      <c r="N678" s="13">
        <v>42.75</v>
      </c>
      <c r="O678" s="13">
        <v>15.8</v>
      </c>
      <c r="P678" s="13">
        <v>4.0599999999999996</v>
      </c>
      <c r="Q678" s="13" t="s">
        <v>110</v>
      </c>
      <c r="R678" s="13">
        <v>3.88</v>
      </c>
      <c r="S678" s="13">
        <v>53.267000000000003</v>
      </c>
      <c r="T678" s="13">
        <v>4.1900000000000004</v>
      </c>
      <c r="U678" s="13">
        <v>7.8810000000000002</v>
      </c>
      <c r="V678" s="13" t="s">
        <v>110</v>
      </c>
      <c r="W678" s="13">
        <v>47.5</v>
      </c>
      <c r="X678" s="13">
        <v>2.64</v>
      </c>
      <c r="Y678" s="13">
        <v>6.3</v>
      </c>
      <c r="Z678" s="13">
        <v>2.35</v>
      </c>
      <c r="AA678" s="13">
        <v>238</v>
      </c>
      <c r="AB678" s="13">
        <v>3.93</v>
      </c>
      <c r="AC678" s="13" t="s">
        <v>110</v>
      </c>
      <c r="AD678" s="13">
        <v>356.75</v>
      </c>
    </row>
    <row r="679" spans="1:30">
      <c r="A679" s="10">
        <v>41829</v>
      </c>
      <c r="B679" s="13">
        <v>8321.0400000000009</v>
      </c>
      <c r="C679" s="13">
        <v>1.363</v>
      </c>
      <c r="D679" s="13">
        <v>3.8570000000000002</v>
      </c>
      <c r="E679" s="13">
        <v>73.5</v>
      </c>
      <c r="F679" s="13">
        <v>39.200000000000003</v>
      </c>
      <c r="G679" s="13" t="s">
        <v>110</v>
      </c>
      <c r="H679" s="13">
        <v>4.931</v>
      </c>
      <c r="I679" s="13">
        <v>1.018</v>
      </c>
      <c r="J679" s="13">
        <v>12.843</v>
      </c>
      <c r="K679" s="13" t="s">
        <v>110</v>
      </c>
      <c r="L679" s="13">
        <v>6.2</v>
      </c>
      <c r="M679" s="13">
        <v>6.84</v>
      </c>
      <c r="N679" s="13">
        <v>42.75</v>
      </c>
      <c r="O679" s="13">
        <v>15.8</v>
      </c>
      <c r="P679" s="13">
        <v>4.0599999999999996</v>
      </c>
      <c r="Q679" s="13" t="s">
        <v>110</v>
      </c>
      <c r="R679" s="13">
        <v>3.88</v>
      </c>
      <c r="S679" s="13">
        <v>53.267000000000003</v>
      </c>
      <c r="T679" s="13">
        <v>4.1900000000000004</v>
      </c>
      <c r="U679" s="13">
        <v>7.8810000000000002</v>
      </c>
      <c r="V679" s="13" t="s">
        <v>110</v>
      </c>
      <c r="W679" s="13">
        <v>47.5</v>
      </c>
      <c r="X679" s="13">
        <v>2.64</v>
      </c>
      <c r="Y679" s="13">
        <v>6.3</v>
      </c>
      <c r="Z679" s="13">
        <v>2.35</v>
      </c>
      <c r="AA679" s="13">
        <v>238</v>
      </c>
      <c r="AB679" s="13">
        <v>3.93</v>
      </c>
      <c r="AC679" s="13" t="s">
        <v>110</v>
      </c>
      <c r="AD679" s="13">
        <v>356.75</v>
      </c>
    </row>
    <row r="680" spans="1:30">
      <c r="A680" s="10">
        <v>41830</v>
      </c>
      <c r="B680" s="13">
        <v>8699.73</v>
      </c>
      <c r="C680" s="13">
        <v>1.3439999999999999</v>
      </c>
      <c r="D680" s="13">
        <v>3.92</v>
      </c>
      <c r="E680" s="13">
        <v>75.7</v>
      </c>
      <c r="F680" s="13">
        <v>42.5</v>
      </c>
      <c r="G680" s="13" t="s">
        <v>110</v>
      </c>
      <c r="H680" s="13">
        <v>5.15</v>
      </c>
      <c r="I680" s="13">
        <v>1.073</v>
      </c>
      <c r="J680" s="13">
        <v>13.319000000000001</v>
      </c>
      <c r="K680" s="13" t="s">
        <v>110</v>
      </c>
      <c r="L680" s="13">
        <v>6.2</v>
      </c>
      <c r="M680" s="13">
        <v>7.54</v>
      </c>
      <c r="N680" s="13">
        <v>46</v>
      </c>
      <c r="O680" s="13">
        <v>16.7</v>
      </c>
      <c r="P680" s="13">
        <v>4.0999999999999996</v>
      </c>
      <c r="Q680" s="13" t="s">
        <v>110</v>
      </c>
      <c r="R680" s="13">
        <v>4.09</v>
      </c>
      <c r="S680" s="13">
        <v>54.332999999999998</v>
      </c>
      <c r="T680" s="13">
        <v>4.49</v>
      </c>
      <c r="U680" s="13">
        <v>7.8810000000000002</v>
      </c>
      <c r="V680" s="13" t="s">
        <v>110</v>
      </c>
      <c r="W680" s="13">
        <v>48.7</v>
      </c>
      <c r="X680" s="13">
        <v>2.77</v>
      </c>
      <c r="Y680" s="13">
        <v>6.75</v>
      </c>
      <c r="Z680" s="13">
        <v>2.44</v>
      </c>
      <c r="AA680" s="13">
        <v>231.3</v>
      </c>
      <c r="AB680" s="13">
        <v>4.01</v>
      </c>
      <c r="AC680" s="13" t="s">
        <v>110</v>
      </c>
      <c r="AD680" s="13">
        <v>376.5</v>
      </c>
    </row>
    <row r="681" spans="1:30">
      <c r="A681" s="10">
        <v>41831</v>
      </c>
      <c r="B681" s="13">
        <v>8822.08</v>
      </c>
      <c r="C681" s="13">
        <v>1.331</v>
      </c>
      <c r="D681" s="13">
        <v>3.8570000000000002</v>
      </c>
      <c r="E681" s="13">
        <v>75</v>
      </c>
      <c r="F681" s="13">
        <v>45</v>
      </c>
      <c r="G681" s="13" t="s">
        <v>110</v>
      </c>
      <c r="H681" s="13">
        <v>5.2690000000000001</v>
      </c>
      <c r="I681" s="13">
        <v>1.073</v>
      </c>
      <c r="J681" s="13">
        <v>13.319000000000001</v>
      </c>
      <c r="K681" s="13" t="s">
        <v>110</v>
      </c>
      <c r="L681" s="13">
        <v>6.2</v>
      </c>
      <c r="M681" s="13">
        <v>7.95</v>
      </c>
      <c r="N681" s="13">
        <v>46.5</v>
      </c>
      <c r="O681" s="13">
        <v>16.899999999999999</v>
      </c>
      <c r="P681" s="13">
        <v>4.0999999999999996</v>
      </c>
      <c r="Q681" s="13" t="s">
        <v>110</v>
      </c>
      <c r="R681" s="13">
        <v>4.08</v>
      </c>
      <c r="S681" s="13">
        <v>58.317</v>
      </c>
      <c r="T681" s="13">
        <v>4.59</v>
      </c>
      <c r="U681" s="13">
        <v>7.8810000000000002</v>
      </c>
      <c r="V681" s="13" t="s">
        <v>110</v>
      </c>
      <c r="W681" s="13">
        <v>49.4</v>
      </c>
      <c r="X681" s="13">
        <v>2.73</v>
      </c>
      <c r="Y681" s="13">
        <v>6.67</v>
      </c>
      <c r="Z681" s="13">
        <v>2.4500000000000002</v>
      </c>
      <c r="AA681" s="13">
        <v>236</v>
      </c>
      <c r="AB681" s="13">
        <v>4.04</v>
      </c>
      <c r="AC681" s="13" t="s">
        <v>110</v>
      </c>
      <c r="AD681" s="13">
        <v>377</v>
      </c>
    </row>
    <row r="682" spans="1:30">
      <c r="A682" s="10">
        <v>41834</v>
      </c>
      <c r="B682" s="13">
        <v>8840.2099999999991</v>
      </c>
      <c r="C682" s="13">
        <v>1.3439999999999999</v>
      </c>
      <c r="D682" s="13">
        <v>3.8570000000000002</v>
      </c>
      <c r="E682" s="13">
        <v>79.900000000000006</v>
      </c>
      <c r="F682" s="13">
        <v>46.45</v>
      </c>
      <c r="G682" s="13" t="s">
        <v>110</v>
      </c>
      <c r="H682" s="13">
        <v>5.1879999999999997</v>
      </c>
      <c r="I682" s="13">
        <v>1.0640000000000001</v>
      </c>
      <c r="J682" s="13">
        <v>13.319000000000001</v>
      </c>
      <c r="K682" s="13" t="s">
        <v>110</v>
      </c>
      <c r="L682" s="13">
        <v>6.2</v>
      </c>
      <c r="M682" s="13">
        <v>8.18</v>
      </c>
      <c r="N682" s="13">
        <v>46.55</v>
      </c>
      <c r="O682" s="13">
        <v>16.75</v>
      </c>
      <c r="P682" s="13">
        <v>4</v>
      </c>
      <c r="Q682" s="13" t="s">
        <v>110</v>
      </c>
      <c r="R682" s="13">
        <v>4</v>
      </c>
      <c r="S682" s="13">
        <v>57.667000000000002</v>
      </c>
      <c r="T682" s="13">
        <v>4.5</v>
      </c>
      <c r="U682" s="13">
        <v>7.8810000000000002</v>
      </c>
      <c r="V682" s="13" t="s">
        <v>110</v>
      </c>
      <c r="W682" s="13">
        <v>49.4</v>
      </c>
      <c r="X682" s="13">
        <v>2.74</v>
      </c>
      <c r="Y682" s="13">
        <v>6.38</v>
      </c>
      <c r="Z682" s="13">
        <v>2.41</v>
      </c>
      <c r="AA682" s="13">
        <v>230.5</v>
      </c>
      <c r="AB682" s="13">
        <v>4.04</v>
      </c>
      <c r="AC682" s="13" t="s">
        <v>110</v>
      </c>
      <c r="AD682" s="13">
        <v>378</v>
      </c>
    </row>
    <row r="683" spans="1:30">
      <c r="A683" s="10">
        <v>41835</v>
      </c>
      <c r="B683" s="13">
        <v>8625.2800000000007</v>
      </c>
      <c r="C683" s="13">
        <v>1.2989999999999999</v>
      </c>
      <c r="D683" s="13">
        <v>3.8570000000000002</v>
      </c>
      <c r="E683" s="13">
        <v>79.900000000000006</v>
      </c>
      <c r="F683" s="13">
        <v>43.2</v>
      </c>
      <c r="G683" s="13" t="s">
        <v>110</v>
      </c>
      <c r="H683" s="13">
        <v>5.0880000000000001</v>
      </c>
      <c r="I683" s="13">
        <v>1.046</v>
      </c>
      <c r="J683" s="13">
        <v>13.129</v>
      </c>
      <c r="K683" s="13" t="s">
        <v>110</v>
      </c>
      <c r="L683" s="13">
        <v>6.2</v>
      </c>
      <c r="M683" s="13">
        <v>7.93</v>
      </c>
      <c r="N683" s="13">
        <v>44.65</v>
      </c>
      <c r="O683" s="13">
        <v>16.100000000000001</v>
      </c>
      <c r="P683" s="13">
        <v>3.91</v>
      </c>
      <c r="Q683" s="13" t="s">
        <v>110</v>
      </c>
      <c r="R683" s="13">
        <v>3.86</v>
      </c>
      <c r="S683" s="13">
        <v>56</v>
      </c>
      <c r="T683" s="13">
        <v>4.4000000000000004</v>
      </c>
      <c r="U683" s="13">
        <v>7.8810000000000002</v>
      </c>
      <c r="V683" s="13" t="s">
        <v>110</v>
      </c>
      <c r="W683" s="13">
        <v>49.5</v>
      </c>
      <c r="X683" s="13">
        <v>2.68</v>
      </c>
      <c r="Y683" s="13">
        <v>6.3</v>
      </c>
      <c r="Z683" s="13">
        <v>2.35</v>
      </c>
      <c r="AA683" s="13">
        <v>228.5</v>
      </c>
      <c r="AB683" s="13">
        <v>3.95</v>
      </c>
      <c r="AC683" s="13" t="s">
        <v>110</v>
      </c>
      <c r="AD683" s="13">
        <v>370.4</v>
      </c>
    </row>
    <row r="684" spans="1:30">
      <c r="A684" s="10">
        <v>41836</v>
      </c>
      <c r="B684" s="13">
        <v>8548.4699999999993</v>
      </c>
      <c r="C684" s="13">
        <v>1.3120000000000001</v>
      </c>
      <c r="D684" s="13">
        <v>3.8570000000000002</v>
      </c>
      <c r="E684" s="13">
        <v>80.45</v>
      </c>
      <c r="F684" s="13">
        <v>42.65</v>
      </c>
      <c r="G684" s="13" t="s">
        <v>110</v>
      </c>
      <c r="H684" s="13">
        <v>5.125</v>
      </c>
      <c r="I684" s="13">
        <v>1.018</v>
      </c>
      <c r="J684" s="13">
        <v>13.129</v>
      </c>
      <c r="K684" s="13" t="s">
        <v>110</v>
      </c>
      <c r="L684" s="13">
        <v>6.2</v>
      </c>
      <c r="M684" s="13">
        <v>7.48</v>
      </c>
      <c r="N684" s="13">
        <v>43.9</v>
      </c>
      <c r="O684" s="13">
        <v>16.399999999999999</v>
      </c>
      <c r="P684" s="13">
        <v>4</v>
      </c>
      <c r="Q684" s="13" t="s">
        <v>110</v>
      </c>
      <c r="R684" s="13">
        <v>3.73</v>
      </c>
      <c r="S684" s="13">
        <v>56</v>
      </c>
      <c r="T684" s="13">
        <v>4.25</v>
      </c>
      <c r="U684" s="13">
        <v>7.8810000000000002</v>
      </c>
      <c r="V684" s="13" t="s">
        <v>110</v>
      </c>
      <c r="W684" s="13">
        <v>49.2</v>
      </c>
      <c r="X684" s="13">
        <v>2.65</v>
      </c>
      <c r="Y684" s="13">
        <v>6.14</v>
      </c>
      <c r="Z684" s="13">
        <v>2.4</v>
      </c>
      <c r="AA684" s="13">
        <v>230</v>
      </c>
      <c r="AB684" s="13">
        <v>3.95</v>
      </c>
      <c r="AC684" s="13" t="s">
        <v>110</v>
      </c>
      <c r="AD684" s="13">
        <v>366.5</v>
      </c>
    </row>
    <row r="685" spans="1:30">
      <c r="A685" s="10">
        <v>41837</v>
      </c>
      <c r="B685" s="13">
        <v>8341.7900000000009</v>
      </c>
      <c r="C685" s="13">
        <v>1.3120000000000001</v>
      </c>
      <c r="D685" s="13">
        <v>3.7770000000000001</v>
      </c>
      <c r="E685" s="13">
        <v>80</v>
      </c>
      <c r="F685" s="13">
        <v>42.6</v>
      </c>
      <c r="G685" s="13" t="s">
        <v>110</v>
      </c>
      <c r="H685" s="13">
        <v>5.056</v>
      </c>
      <c r="I685" s="13">
        <v>0.99099999999999999</v>
      </c>
      <c r="J685" s="13">
        <v>12.558</v>
      </c>
      <c r="K685" s="13" t="s">
        <v>110</v>
      </c>
      <c r="L685" s="13">
        <v>6.2</v>
      </c>
      <c r="M685" s="13">
        <v>6.82</v>
      </c>
      <c r="N685" s="13">
        <v>43.8</v>
      </c>
      <c r="O685" s="13">
        <v>16.25</v>
      </c>
      <c r="P685" s="13">
        <v>3.85</v>
      </c>
      <c r="Q685" s="13" t="s">
        <v>110</v>
      </c>
      <c r="R685" s="13">
        <v>3.75</v>
      </c>
      <c r="S685" s="13">
        <v>55.332999999999998</v>
      </c>
      <c r="T685" s="13">
        <v>4</v>
      </c>
      <c r="U685" s="13">
        <v>7.8810000000000002</v>
      </c>
      <c r="V685" s="13" t="s">
        <v>110</v>
      </c>
      <c r="W685" s="13">
        <v>47.5</v>
      </c>
      <c r="X685" s="13">
        <v>2.52</v>
      </c>
      <c r="Y685" s="13">
        <v>5.91</v>
      </c>
      <c r="Z685" s="13">
        <v>2.29</v>
      </c>
      <c r="AA685" s="13">
        <v>225</v>
      </c>
      <c r="AB685" s="13">
        <v>3.87</v>
      </c>
      <c r="AC685" s="13" t="s">
        <v>110</v>
      </c>
      <c r="AD685" s="13">
        <v>360</v>
      </c>
    </row>
    <row r="686" spans="1:30">
      <c r="A686" s="10">
        <v>41838</v>
      </c>
      <c r="B686" s="13">
        <v>8661.75</v>
      </c>
      <c r="C686" s="13">
        <v>1.286</v>
      </c>
      <c r="D686" s="13">
        <v>3.8479999999999999</v>
      </c>
      <c r="E686" s="13">
        <v>83.5</v>
      </c>
      <c r="F686" s="13">
        <v>44.5</v>
      </c>
      <c r="G686" s="13" t="s">
        <v>110</v>
      </c>
      <c r="H686" s="13">
        <v>5.1130000000000004</v>
      </c>
      <c r="I686" s="13">
        <v>1.0640000000000001</v>
      </c>
      <c r="J686" s="13">
        <v>13.651999999999999</v>
      </c>
      <c r="K686" s="13" t="s">
        <v>110</v>
      </c>
      <c r="L686" s="13">
        <v>6.2</v>
      </c>
      <c r="M686" s="13">
        <v>7.42</v>
      </c>
      <c r="N686" s="13">
        <v>46.15</v>
      </c>
      <c r="O686" s="13">
        <v>16.649999999999999</v>
      </c>
      <c r="P686" s="13">
        <v>4</v>
      </c>
      <c r="Q686" s="13" t="s">
        <v>110</v>
      </c>
      <c r="R686" s="13">
        <v>3.8</v>
      </c>
      <c r="S686" s="13">
        <v>55.667000000000002</v>
      </c>
      <c r="T686" s="13">
        <v>4.24</v>
      </c>
      <c r="U686" s="13">
        <v>7.8810000000000002</v>
      </c>
      <c r="V686" s="13" t="s">
        <v>110</v>
      </c>
      <c r="W686" s="13">
        <v>49.4</v>
      </c>
      <c r="X686" s="13">
        <v>2.62</v>
      </c>
      <c r="Y686" s="13">
        <v>6.15</v>
      </c>
      <c r="Z686" s="13">
        <v>2.4</v>
      </c>
      <c r="AA686" s="13">
        <v>225</v>
      </c>
      <c r="AB686" s="13">
        <v>3.99</v>
      </c>
      <c r="AC686" s="13" t="s">
        <v>110</v>
      </c>
      <c r="AD686" s="13">
        <v>373.5</v>
      </c>
    </row>
    <row r="687" spans="1:30">
      <c r="A687" s="10">
        <v>41841</v>
      </c>
      <c r="B687" s="13">
        <v>8423.66</v>
      </c>
      <c r="C687" s="13">
        <v>1.286</v>
      </c>
      <c r="D687" s="13">
        <v>3.7229999999999999</v>
      </c>
      <c r="E687" s="13">
        <v>85.9</v>
      </c>
      <c r="F687" s="13">
        <v>43.4</v>
      </c>
      <c r="G687" s="13" t="s">
        <v>110</v>
      </c>
      <c r="H687" s="13">
        <v>4.9879999999999995</v>
      </c>
      <c r="I687" s="13">
        <v>1.0369999999999999</v>
      </c>
      <c r="J687" s="13">
        <v>13.319000000000001</v>
      </c>
      <c r="K687" s="13" t="s">
        <v>110</v>
      </c>
      <c r="L687" s="13">
        <v>6.2</v>
      </c>
      <c r="M687" s="13">
        <v>7.1</v>
      </c>
      <c r="N687" s="13">
        <v>43.9</v>
      </c>
      <c r="O687" s="13">
        <v>16</v>
      </c>
      <c r="P687" s="13">
        <v>3.87</v>
      </c>
      <c r="Q687" s="13" t="s">
        <v>110</v>
      </c>
      <c r="R687" s="13">
        <v>3.65</v>
      </c>
      <c r="S687" s="13">
        <v>54.966999999999999</v>
      </c>
      <c r="T687" s="13">
        <v>4.09</v>
      </c>
      <c r="U687" s="13">
        <v>7.8810000000000002</v>
      </c>
      <c r="V687" s="13" t="s">
        <v>110</v>
      </c>
      <c r="W687" s="13">
        <v>46.8</v>
      </c>
      <c r="X687" s="13">
        <v>2.59</v>
      </c>
      <c r="Y687" s="13">
        <v>5.9</v>
      </c>
      <c r="Z687" s="13">
        <v>2.31</v>
      </c>
      <c r="AA687" s="13">
        <v>222</v>
      </c>
      <c r="AB687" s="13">
        <v>3.85</v>
      </c>
      <c r="AC687" s="13" t="s">
        <v>110</v>
      </c>
      <c r="AD687" s="13">
        <v>365</v>
      </c>
    </row>
    <row r="688" spans="1:30">
      <c r="A688" s="10">
        <v>41842</v>
      </c>
      <c r="B688" s="13">
        <v>8332.2900000000009</v>
      </c>
      <c r="C688" s="13">
        <v>1.248</v>
      </c>
      <c r="D688" s="13">
        <v>3.6959999999999997</v>
      </c>
      <c r="E688" s="13">
        <v>87.4</v>
      </c>
      <c r="F688" s="13">
        <v>42.4</v>
      </c>
      <c r="G688" s="13" t="s">
        <v>110</v>
      </c>
      <c r="H688" s="13">
        <v>4.9249999999999998</v>
      </c>
      <c r="I688" s="13">
        <v>1.018</v>
      </c>
      <c r="J688" s="13">
        <v>12.938000000000001</v>
      </c>
      <c r="K688" s="13" t="s">
        <v>110</v>
      </c>
      <c r="L688" s="13">
        <v>6.2</v>
      </c>
      <c r="M688" s="13">
        <v>6.8</v>
      </c>
      <c r="N688" s="13">
        <v>43.2</v>
      </c>
      <c r="O688" s="13">
        <v>15.35</v>
      </c>
      <c r="P688" s="13">
        <v>3.84</v>
      </c>
      <c r="Q688" s="13" t="s">
        <v>110</v>
      </c>
      <c r="R688" s="13">
        <v>3.58</v>
      </c>
      <c r="S688" s="13">
        <v>54.4</v>
      </c>
      <c r="T688" s="13">
        <v>4.1100000000000003</v>
      </c>
      <c r="U688" s="13">
        <v>7.8810000000000002</v>
      </c>
      <c r="V688" s="13" t="s">
        <v>110</v>
      </c>
      <c r="W688" s="13">
        <v>46</v>
      </c>
      <c r="X688" s="13">
        <v>2.5099999999999998</v>
      </c>
      <c r="Y688" s="13">
        <v>5.8</v>
      </c>
      <c r="Z688" s="13">
        <v>2.2599999999999998</v>
      </c>
      <c r="AA688" s="13">
        <v>225</v>
      </c>
      <c r="AB688" s="13">
        <v>3.8</v>
      </c>
      <c r="AC688" s="13" t="s">
        <v>110</v>
      </c>
      <c r="AD688" s="13">
        <v>364</v>
      </c>
    </row>
    <row r="689" spans="1:30">
      <c r="A689" s="10">
        <v>41843</v>
      </c>
      <c r="B689" s="13">
        <v>8138.37</v>
      </c>
      <c r="C689" s="13">
        <v>1.248</v>
      </c>
      <c r="D689" s="13">
        <v>3.5709999999999997</v>
      </c>
      <c r="E689" s="13">
        <v>84.2</v>
      </c>
      <c r="F689" s="13">
        <v>41</v>
      </c>
      <c r="G689" s="13" t="s">
        <v>110</v>
      </c>
      <c r="H689" s="13">
        <v>4.875</v>
      </c>
      <c r="I689" s="13">
        <v>0.99099999999999999</v>
      </c>
      <c r="J689" s="13">
        <v>12.51</v>
      </c>
      <c r="K689" s="13" t="s">
        <v>110</v>
      </c>
      <c r="L689" s="13">
        <v>6.2</v>
      </c>
      <c r="M689" s="13">
        <v>6.75</v>
      </c>
      <c r="N689" s="13">
        <v>42</v>
      </c>
      <c r="O689" s="13">
        <v>15.05</v>
      </c>
      <c r="P689" s="13">
        <v>3.79</v>
      </c>
      <c r="Q689" s="13" t="s">
        <v>110</v>
      </c>
      <c r="R689" s="13">
        <v>3.56</v>
      </c>
      <c r="S689" s="13">
        <v>52.5</v>
      </c>
      <c r="T689" s="13">
        <v>3.91</v>
      </c>
      <c r="U689" s="13">
        <v>7.8810000000000002</v>
      </c>
      <c r="V689" s="13" t="s">
        <v>110</v>
      </c>
      <c r="W689" s="13">
        <v>44.3</v>
      </c>
      <c r="X689" s="13">
        <v>2.48</v>
      </c>
      <c r="Y689" s="13">
        <v>5.7</v>
      </c>
      <c r="Z689" s="13">
        <v>2.25</v>
      </c>
      <c r="AA689" s="13">
        <v>223.85</v>
      </c>
      <c r="AB689" s="13">
        <v>3.7</v>
      </c>
      <c r="AC689" s="13" t="s">
        <v>110</v>
      </c>
      <c r="AD689" s="13">
        <v>355</v>
      </c>
    </row>
    <row r="690" spans="1:30">
      <c r="A690" s="10">
        <v>41844</v>
      </c>
      <c r="B690" s="13">
        <v>8232.6299999999992</v>
      </c>
      <c r="C690" s="13">
        <v>1.28</v>
      </c>
      <c r="D690" s="13">
        <v>3.5709999999999997</v>
      </c>
      <c r="E690" s="13">
        <v>83.4</v>
      </c>
      <c r="F690" s="13">
        <v>42.2</v>
      </c>
      <c r="G690" s="13" t="s">
        <v>110</v>
      </c>
      <c r="H690" s="13">
        <v>4.931</v>
      </c>
      <c r="I690" s="13">
        <v>1.0089999999999999</v>
      </c>
      <c r="J690" s="13">
        <v>11.843999999999999</v>
      </c>
      <c r="K690" s="13" t="s">
        <v>110</v>
      </c>
      <c r="L690" s="13">
        <v>6.2</v>
      </c>
      <c r="M690" s="13">
        <v>7</v>
      </c>
      <c r="N690" s="13">
        <v>42.5</v>
      </c>
      <c r="O690" s="13">
        <v>15.2</v>
      </c>
      <c r="P690" s="13">
        <v>3.75</v>
      </c>
      <c r="Q690" s="13" t="s">
        <v>110</v>
      </c>
      <c r="R690" s="13">
        <v>3.55</v>
      </c>
      <c r="S690" s="13">
        <v>54.317</v>
      </c>
      <c r="T690" s="13">
        <v>3.91</v>
      </c>
      <c r="U690" s="13">
        <v>7.8810000000000002</v>
      </c>
      <c r="V690" s="13" t="s">
        <v>110</v>
      </c>
      <c r="W690" s="13">
        <v>44</v>
      </c>
      <c r="X690" s="13">
        <v>2.46</v>
      </c>
      <c r="Y690" s="13">
        <v>5.78</v>
      </c>
      <c r="Z690" s="13">
        <v>2.21</v>
      </c>
      <c r="AA690" s="13">
        <v>221.5</v>
      </c>
      <c r="AB690" s="13">
        <v>3.7</v>
      </c>
      <c r="AC690" s="13" t="s">
        <v>110</v>
      </c>
      <c r="AD690" s="13">
        <v>364.2</v>
      </c>
    </row>
    <row r="691" spans="1:30">
      <c r="A691" s="10">
        <v>41845</v>
      </c>
      <c r="B691" s="13">
        <v>7922.92</v>
      </c>
      <c r="C691" s="13">
        <v>1.2290000000000001</v>
      </c>
      <c r="D691" s="13">
        <v>3.464</v>
      </c>
      <c r="E691" s="13">
        <v>83.9</v>
      </c>
      <c r="F691" s="13">
        <v>40.5</v>
      </c>
      <c r="G691" s="13" t="s">
        <v>110</v>
      </c>
      <c r="H691" s="13">
        <v>4.6879999999999997</v>
      </c>
      <c r="I691" s="13">
        <v>0.93600000000000005</v>
      </c>
      <c r="J691" s="13">
        <v>11.416</v>
      </c>
      <c r="K691" s="13" t="s">
        <v>110</v>
      </c>
      <c r="L691" s="13">
        <v>6.2</v>
      </c>
      <c r="M691" s="13">
        <v>6.63</v>
      </c>
      <c r="N691" s="13">
        <v>40.799999999999997</v>
      </c>
      <c r="O691" s="13">
        <v>14.55</v>
      </c>
      <c r="P691" s="13">
        <v>3.7</v>
      </c>
      <c r="Q691" s="13" t="s">
        <v>110</v>
      </c>
      <c r="R691" s="13">
        <v>3.36</v>
      </c>
      <c r="S691" s="13">
        <v>52.267000000000003</v>
      </c>
      <c r="T691" s="13">
        <v>3.71</v>
      </c>
      <c r="U691" s="13">
        <v>7.8810000000000002</v>
      </c>
      <c r="V691" s="13" t="s">
        <v>110</v>
      </c>
      <c r="W691" s="13">
        <v>42</v>
      </c>
      <c r="X691" s="13">
        <v>2.35</v>
      </c>
      <c r="Y691" s="13">
        <v>5.5</v>
      </c>
      <c r="Z691" s="13">
        <v>2.15</v>
      </c>
      <c r="AA691" s="13">
        <v>219.5</v>
      </c>
      <c r="AB691" s="13">
        <v>3.5300000000000002</v>
      </c>
      <c r="AC691" s="13" t="s">
        <v>110</v>
      </c>
      <c r="AD691" s="13">
        <v>349.5</v>
      </c>
    </row>
    <row r="692" spans="1:30">
      <c r="A692" s="10">
        <v>41848</v>
      </c>
      <c r="B692" s="13">
        <v>7844.56</v>
      </c>
      <c r="C692" s="13">
        <v>1.171</v>
      </c>
      <c r="D692" s="13">
        <v>3.339</v>
      </c>
      <c r="E692" s="13">
        <v>85</v>
      </c>
      <c r="F692" s="13">
        <v>38.799999999999997</v>
      </c>
      <c r="G692" s="13" t="s">
        <v>110</v>
      </c>
      <c r="H692" s="13">
        <v>4.625</v>
      </c>
      <c r="I692" s="13">
        <v>0.91700000000000004</v>
      </c>
      <c r="J692" s="13">
        <v>11.416</v>
      </c>
      <c r="K692" s="13" t="s">
        <v>110</v>
      </c>
      <c r="L692" s="13">
        <v>6.2</v>
      </c>
      <c r="M692" s="13">
        <v>6.35</v>
      </c>
      <c r="N692" s="13">
        <v>39.9</v>
      </c>
      <c r="O692" s="13">
        <v>14.15</v>
      </c>
      <c r="P692" s="13">
        <v>3.7</v>
      </c>
      <c r="Q692" s="13" t="s">
        <v>110</v>
      </c>
      <c r="R692" s="13">
        <v>3.23</v>
      </c>
      <c r="S692" s="13">
        <v>52</v>
      </c>
      <c r="T692" s="13">
        <v>3.66</v>
      </c>
      <c r="U692" s="13">
        <v>7.8810000000000002</v>
      </c>
      <c r="V692" s="13" t="s">
        <v>110</v>
      </c>
      <c r="W692" s="13">
        <v>43</v>
      </c>
      <c r="X692" s="13">
        <v>2.2599999999999998</v>
      </c>
      <c r="Y692" s="13">
        <v>5.7</v>
      </c>
      <c r="Z692" s="13">
        <v>2.0299999999999998</v>
      </c>
      <c r="AA692" s="13">
        <v>223.9</v>
      </c>
      <c r="AB692" s="13">
        <v>3.58</v>
      </c>
      <c r="AC692" s="13" t="s">
        <v>110</v>
      </c>
      <c r="AD692" s="13">
        <v>346</v>
      </c>
    </row>
    <row r="693" spans="1:30">
      <c r="A693" s="10">
        <v>41849</v>
      </c>
      <c r="B693" s="13">
        <v>8356.9500000000007</v>
      </c>
      <c r="C693" s="13">
        <v>1.2030000000000001</v>
      </c>
      <c r="D693" s="13">
        <v>3.5629999999999997</v>
      </c>
      <c r="E693" s="13">
        <v>84.2</v>
      </c>
      <c r="F693" s="13">
        <v>42</v>
      </c>
      <c r="G693" s="13" t="s">
        <v>110</v>
      </c>
      <c r="H693" s="13">
        <v>4.875</v>
      </c>
      <c r="I693" s="13">
        <v>0.97199999999999998</v>
      </c>
      <c r="J693" s="13">
        <v>11.416</v>
      </c>
      <c r="K693" s="13" t="s">
        <v>110</v>
      </c>
      <c r="L693" s="13">
        <v>6.2</v>
      </c>
      <c r="M693" s="13">
        <v>6.98</v>
      </c>
      <c r="N693" s="13">
        <v>43</v>
      </c>
      <c r="O693" s="13">
        <v>15.55</v>
      </c>
      <c r="P693" s="13">
        <v>3.7</v>
      </c>
      <c r="Q693" s="13" t="s">
        <v>110</v>
      </c>
      <c r="R693" s="13">
        <v>3.5</v>
      </c>
      <c r="S693" s="13">
        <v>53.667000000000002</v>
      </c>
      <c r="T693" s="13">
        <v>4.0199999999999996</v>
      </c>
      <c r="U693" s="13">
        <v>7.8810000000000002</v>
      </c>
      <c r="V693" s="13" t="s">
        <v>110</v>
      </c>
      <c r="W693" s="13">
        <v>47</v>
      </c>
      <c r="X693" s="13">
        <v>2.4500000000000002</v>
      </c>
      <c r="Y693" s="13">
        <v>6</v>
      </c>
      <c r="Z693" s="13">
        <v>2.2200000000000002</v>
      </c>
      <c r="AA693" s="13">
        <v>229</v>
      </c>
      <c r="AB693" s="13">
        <v>3.8</v>
      </c>
      <c r="AC693" s="13" t="s">
        <v>110</v>
      </c>
      <c r="AD693" s="13">
        <v>369</v>
      </c>
    </row>
    <row r="694" spans="1:30">
      <c r="A694" s="10">
        <v>41850</v>
      </c>
      <c r="B694" s="13">
        <v>8937.6200000000008</v>
      </c>
      <c r="C694" s="13">
        <v>1.28</v>
      </c>
      <c r="D694" s="13">
        <v>3.75</v>
      </c>
      <c r="E694" s="13">
        <v>84</v>
      </c>
      <c r="F694" s="13">
        <v>45.5</v>
      </c>
      <c r="G694" s="13" t="s">
        <v>110</v>
      </c>
      <c r="H694" s="13">
        <v>5.25</v>
      </c>
      <c r="I694" s="13">
        <v>1.046</v>
      </c>
      <c r="J694" s="13">
        <v>13.319000000000001</v>
      </c>
      <c r="K694" s="13" t="s">
        <v>110</v>
      </c>
      <c r="L694" s="13">
        <v>6.2</v>
      </c>
      <c r="M694" s="13">
        <v>8</v>
      </c>
      <c r="N694" s="13">
        <v>46.75</v>
      </c>
      <c r="O694" s="13">
        <v>17.2</v>
      </c>
      <c r="P694" s="13">
        <v>4.05</v>
      </c>
      <c r="Q694" s="13" t="s">
        <v>110</v>
      </c>
      <c r="R694" s="13">
        <v>3.75</v>
      </c>
      <c r="S694" s="13">
        <v>56.332999999999998</v>
      </c>
      <c r="T694" s="13">
        <v>4.55</v>
      </c>
      <c r="U694" s="13">
        <v>7.8810000000000002</v>
      </c>
      <c r="V694" s="13" t="s">
        <v>110</v>
      </c>
      <c r="W694" s="13">
        <v>48.6</v>
      </c>
      <c r="X694" s="13">
        <v>2.66</v>
      </c>
      <c r="Y694" s="13">
        <v>6.6</v>
      </c>
      <c r="Z694" s="13">
        <v>2.37</v>
      </c>
      <c r="AA694" s="13">
        <v>227</v>
      </c>
      <c r="AB694" s="13">
        <v>4.05</v>
      </c>
      <c r="AC694" s="13" t="s">
        <v>110</v>
      </c>
      <c r="AD694" s="13">
        <v>392</v>
      </c>
    </row>
    <row r="695" spans="1:30">
      <c r="A695" s="10">
        <v>41851</v>
      </c>
      <c r="B695" s="13">
        <v>8187.99</v>
      </c>
      <c r="C695" s="13">
        <v>1.2030000000000001</v>
      </c>
      <c r="D695" s="13">
        <v>3.4820000000000002</v>
      </c>
      <c r="E695" s="13">
        <v>79.900000000000006</v>
      </c>
      <c r="F695" s="13">
        <v>41.9</v>
      </c>
      <c r="G695" s="13" t="s">
        <v>110</v>
      </c>
      <c r="H695" s="13">
        <v>4.819</v>
      </c>
      <c r="I695" s="13">
        <v>0.96299999999999997</v>
      </c>
      <c r="J695" s="13">
        <v>12.747999999999999</v>
      </c>
      <c r="K695" s="13" t="s">
        <v>110</v>
      </c>
      <c r="L695" s="13">
        <v>6.2</v>
      </c>
      <c r="M695" s="13">
        <v>7.2</v>
      </c>
      <c r="N695" s="13">
        <v>42.5</v>
      </c>
      <c r="O695" s="13">
        <v>15.85</v>
      </c>
      <c r="P695" s="13">
        <v>4.05</v>
      </c>
      <c r="Q695" s="13" t="s">
        <v>110</v>
      </c>
      <c r="R695" s="13">
        <v>3.4</v>
      </c>
      <c r="S695" s="13">
        <v>52</v>
      </c>
      <c r="T695" s="13">
        <v>4.0599999999999996</v>
      </c>
      <c r="U695" s="13">
        <v>7.8810000000000002</v>
      </c>
      <c r="V695" s="13" t="s">
        <v>110</v>
      </c>
      <c r="W695" s="13">
        <v>44.5</v>
      </c>
      <c r="X695" s="13">
        <v>2.4500000000000002</v>
      </c>
      <c r="Y695" s="13">
        <v>6.08</v>
      </c>
      <c r="Z695" s="13">
        <v>2.17</v>
      </c>
      <c r="AA695" s="13">
        <v>215</v>
      </c>
      <c r="AB695" s="13">
        <v>3.71</v>
      </c>
      <c r="AC695" s="13" t="s">
        <v>110</v>
      </c>
      <c r="AD695" s="13">
        <v>353</v>
      </c>
    </row>
    <row r="696" spans="1:30">
      <c r="A696" s="10">
        <v>41852</v>
      </c>
      <c r="B696" s="13">
        <v>8326.92</v>
      </c>
      <c r="C696" s="13">
        <v>1.216</v>
      </c>
      <c r="D696" s="13">
        <v>3.6160000000000001</v>
      </c>
      <c r="E696" s="13">
        <v>80.900000000000006</v>
      </c>
      <c r="F696" s="13">
        <v>42.9</v>
      </c>
      <c r="G696" s="13" t="s">
        <v>110</v>
      </c>
      <c r="H696" s="13">
        <v>4.875</v>
      </c>
      <c r="I696" s="13">
        <v>0.94499999999999995</v>
      </c>
      <c r="J696" s="13">
        <v>13.129</v>
      </c>
      <c r="K696" s="13" t="s">
        <v>110</v>
      </c>
      <c r="L696" s="13">
        <v>6.2</v>
      </c>
      <c r="M696" s="13">
        <v>7.5</v>
      </c>
      <c r="N696" s="13">
        <v>43.7</v>
      </c>
      <c r="O696" s="13">
        <v>15.8</v>
      </c>
      <c r="P696" s="13">
        <v>4.05</v>
      </c>
      <c r="Q696" s="13" t="s">
        <v>110</v>
      </c>
      <c r="R696" s="13">
        <v>3.58</v>
      </c>
      <c r="S696" s="13">
        <v>54</v>
      </c>
      <c r="T696" s="13">
        <v>4.1500000000000004</v>
      </c>
      <c r="U696" s="13">
        <v>7.8810000000000002</v>
      </c>
      <c r="V696" s="13" t="s">
        <v>110</v>
      </c>
      <c r="W696" s="13">
        <v>44.9</v>
      </c>
      <c r="X696" s="13">
        <v>2.4900000000000002</v>
      </c>
      <c r="Y696" s="13">
        <v>6.1</v>
      </c>
      <c r="Z696" s="13">
        <v>2.1800000000000002</v>
      </c>
      <c r="AA696" s="13">
        <v>221.9</v>
      </c>
      <c r="AB696" s="13">
        <v>3.79</v>
      </c>
      <c r="AC696" s="13" t="s">
        <v>110</v>
      </c>
      <c r="AD696" s="13">
        <v>358</v>
      </c>
    </row>
    <row r="697" spans="1:30">
      <c r="A697" s="10">
        <v>41855</v>
      </c>
      <c r="B697" s="13">
        <v>8321.41</v>
      </c>
      <c r="C697" s="13">
        <v>1.28</v>
      </c>
      <c r="D697" s="13">
        <v>3.67</v>
      </c>
      <c r="E697" s="13">
        <v>82.5</v>
      </c>
      <c r="F697" s="13">
        <v>41</v>
      </c>
      <c r="G697" s="13" t="s">
        <v>110</v>
      </c>
      <c r="H697" s="13">
        <v>4.8440000000000003</v>
      </c>
      <c r="I697" s="13">
        <v>0.94499999999999995</v>
      </c>
      <c r="J697" s="13">
        <v>12.843</v>
      </c>
      <c r="K697" s="13" t="s">
        <v>110</v>
      </c>
      <c r="L697" s="13">
        <v>6.2</v>
      </c>
      <c r="M697" s="13">
        <v>7.57</v>
      </c>
      <c r="N697" s="13">
        <v>44</v>
      </c>
      <c r="O697" s="13">
        <v>15.65</v>
      </c>
      <c r="P697" s="13">
        <v>4.05</v>
      </c>
      <c r="Q697" s="13" t="s">
        <v>110</v>
      </c>
      <c r="R697" s="13">
        <v>3.63</v>
      </c>
      <c r="S697" s="13">
        <v>53</v>
      </c>
      <c r="T697" s="13">
        <v>4.3099999999999996</v>
      </c>
      <c r="U697" s="13">
        <v>7.8810000000000002</v>
      </c>
      <c r="V697" s="13" t="s">
        <v>110</v>
      </c>
      <c r="W697" s="13">
        <v>44.6</v>
      </c>
      <c r="X697" s="13">
        <v>2.42</v>
      </c>
      <c r="Y697" s="13">
        <v>6.2</v>
      </c>
      <c r="Z697" s="13">
        <v>2.2000000000000002</v>
      </c>
      <c r="AA697" s="13">
        <v>224.9</v>
      </c>
      <c r="AB697" s="13">
        <v>3.7800000000000002</v>
      </c>
      <c r="AC697" s="13" t="s">
        <v>110</v>
      </c>
      <c r="AD697" s="13">
        <v>352.75</v>
      </c>
    </row>
    <row r="698" spans="1:30">
      <c r="A698" s="10">
        <v>41856</v>
      </c>
      <c r="B698" s="13">
        <v>8063.39</v>
      </c>
      <c r="C698" s="13">
        <v>1.2349999999999999</v>
      </c>
      <c r="D698" s="13">
        <v>3.6339999999999999</v>
      </c>
      <c r="E698" s="13">
        <v>84.3</v>
      </c>
      <c r="F698" s="13">
        <v>38.5</v>
      </c>
      <c r="G698" s="13" t="s">
        <v>110</v>
      </c>
      <c r="H698" s="13">
        <v>4.75</v>
      </c>
      <c r="I698" s="13">
        <v>0.91700000000000004</v>
      </c>
      <c r="J698" s="13">
        <v>12.462999999999999</v>
      </c>
      <c r="K698" s="13" t="s">
        <v>110</v>
      </c>
      <c r="L698" s="13">
        <v>6.2</v>
      </c>
      <c r="M698" s="13">
        <v>7.19</v>
      </c>
      <c r="N698" s="13">
        <v>41.15</v>
      </c>
      <c r="O698" s="13">
        <v>14.6</v>
      </c>
      <c r="P698" s="13">
        <v>4.05</v>
      </c>
      <c r="Q698" s="13" t="s">
        <v>110</v>
      </c>
      <c r="R698" s="13">
        <v>3.5</v>
      </c>
      <c r="S698" s="13">
        <v>51.832999999999998</v>
      </c>
      <c r="T698" s="13">
        <v>4.0999999999999996</v>
      </c>
      <c r="U698" s="13">
        <v>7.8810000000000002</v>
      </c>
      <c r="V698" s="13" t="s">
        <v>110</v>
      </c>
      <c r="W698" s="13">
        <v>43</v>
      </c>
      <c r="X698" s="13">
        <v>2.35</v>
      </c>
      <c r="Y698" s="13">
        <v>5.9399999999999995</v>
      </c>
      <c r="Z698" s="13">
        <v>2.09</v>
      </c>
      <c r="AA698" s="13">
        <v>224.25</v>
      </c>
      <c r="AB698" s="13">
        <v>3.7199999999999998</v>
      </c>
      <c r="AC698" s="13" t="s">
        <v>110</v>
      </c>
      <c r="AD698" s="13">
        <v>346</v>
      </c>
    </row>
    <row r="699" spans="1:30">
      <c r="A699" s="10">
        <v>41857</v>
      </c>
      <c r="B699" s="13">
        <v>8132.19</v>
      </c>
      <c r="C699" s="13">
        <v>1.306</v>
      </c>
      <c r="D699" s="13">
        <v>3.6429999999999998</v>
      </c>
      <c r="E699" s="13">
        <v>85.95</v>
      </c>
      <c r="F699" s="13">
        <v>38.200000000000003</v>
      </c>
      <c r="G699" s="13" t="s">
        <v>110</v>
      </c>
      <c r="H699" s="13">
        <v>4.875</v>
      </c>
      <c r="I699" s="13">
        <v>0.93600000000000005</v>
      </c>
      <c r="J699" s="13">
        <v>12.462999999999999</v>
      </c>
      <c r="K699" s="13" t="s">
        <v>110</v>
      </c>
      <c r="L699" s="13">
        <v>6.2</v>
      </c>
      <c r="M699" s="13">
        <v>7.22</v>
      </c>
      <c r="N699" s="13">
        <v>40.049999999999997</v>
      </c>
      <c r="O699" s="13">
        <v>14.65</v>
      </c>
      <c r="P699" s="13">
        <v>3.94</v>
      </c>
      <c r="Q699" s="13" t="s">
        <v>110</v>
      </c>
      <c r="R699" s="13">
        <v>3.6</v>
      </c>
      <c r="S699" s="13">
        <v>51.667000000000002</v>
      </c>
      <c r="T699" s="13">
        <v>4.2</v>
      </c>
      <c r="U699" s="13">
        <v>7.8810000000000002</v>
      </c>
      <c r="V699" s="13" t="s">
        <v>110</v>
      </c>
      <c r="W699" s="13">
        <v>42.7</v>
      </c>
      <c r="X699" s="13">
        <v>2.35</v>
      </c>
      <c r="Y699" s="13">
        <v>6</v>
      </c>
      <c r="Z699" s="13">
        <v>2.14</v>
      </c>
      <c r="AA699" s="13">
        <v>224</v>
      </c>
      <c r="AB699" s="13">
        <v>3.77</v>
      </c>
      <c r="AC699" s="13" t="s">
        <v>110</v>
      </c>
      <c r="AD699" s="13">
        <v>352</v>
      </c>
    </row>
    <row r="700" spans="1:30">
      <c r="A700" s="10">
        <v>41858</v>
      </c>
      <c r="B700" s="13">
        <v>8241.75</v>
      </c>
      <c r="C700" s="13">
        <v>1.306</v>
      </c>
      <c r="D700" s="13">
        <v>3.714</v>
      </c>
      <c r="E700" s="13">
        <v>85</v>
      </c>
      <c r="F700" s="13">
        <v>39</v>
      </c>
      <c r="G700" s="13" t="s">
        <v>110</v>
      </c>
      <c r="H700" s="13">
        <v>4.9379999999999997</v>
      </c>
      <c r="I700" s="13">
        <v>0.97199999999999998</v>
      </c>
      <c r="J700" s="13">
        <v>12.51</v>
      </c>
      <c r="K700" s="13" t="s">
        <v>110</v>
      </c>
      <c r="L700" s="13">
        <v>6.2</v>
      </c>
      <c r="M700" s="13">
        <v>7.4</v>
      </c>
      <c r="N700" s="13">
        <v>41.3</v>
      </c>
      <c r="O700" s="13">
        <v>15.25</v>
      </c>
      <c r="P700" s="13">
        <v>4.0999999999999996</v>
      </c>
      <c r="Q700" s="13" t="s">
        <v>110</v>
      </c>
      <c r="R700" s="13">
        <v>3.71</v>
      </c>
      <c r="S700" s="13">
        <v>53.3</v>
      </c>
      <c r="T700" s="13">
        <v>4.3499999999999996</v>
      </c>
      <c r="U700" s="13">
        <v>7.8810000000000002</v>
      </c>
      <c r="V700" s="13" t="s">
        <v>110</v>
      </c>
      <c r="W700" s="13">
        <v>42.8</v>
      </c>
      <c r="X700" s="13">
        <v>2.4</v>
      </c>
      <c r="Y700" s="13">
        <v>6.1</v>
      </c>
      <c r="Z700" s="13">
        <v>2.29</v>
      </c>
      <c r="AA700" s="13">
        <v>222</v>
      </c>
      <c r="AB700" s="13">
        <v>3.77</v>
      </c>
      <c r="AC700" s="13" t="s">
        <v>110</v>
      </c>
      <c r="AD700" s="13">
        <v>351.9</v>
      </c>
    </row>
    <row r="701" spans="1:30">
      <c r="A701" s="10">
        <v>41859</v>
      </c>
      <c r="B701" s="13">
        <v>8227.8700000000008</v>
      </c>
      <c r="C701" s="13">
        <v>1.2349999999999999</v>
      </c>
      <c r="D701" s="13">
        <v>3.6790000000000003</v>
      </c>
      <c r="E701" s="13">
        <v>83.5</v>
      </c>
      <c r="F701" s="13">
        <v>38.700000000000003</v>
      </c>
      <c r="G701" s="13" t="s">
        <v>110</v>
      </c>
      <c r="H701" s="13">
        <v>5.125</v>
      </c>
      <c r="I701" s="13">
        <v>0.96299999999999997</v>
      </c>
      <c r="J701" s="13">
        <v>12.7</v>
      </c>
      <c r="K701" s="13" t="s">
        <v>110</v>
      </c>
      <c r="L701" s="13">
        <v>6.2</v>
      </c>
      <c r="M701" s="13">
        <v>7.3</v>
      </c>
      <c r="N701" s="13">
        <v>41.3</v>
      </c>
      <c r="O701" s="13">
        <v>15.2</v>
      </c>
      <c r="P701" s="13">
        <v>4.0999999999999996</v>
      </c>
      <c r="Q701" s="13" t="s">
        <v>110</v>
      </c>
      <c r="R701" s="13">
        <v>3.71</v>
      </c>
      <c r="S701" s="13">
        <v>53.167000000000002</v>
      </c>
      <c r="T701" s="13">
        <v>4.38</v>
      </c>
      <c r="U701" s="13">
        <v>7.8810000000000002</v>
      </c>
      <c r="V701" s="13" t="s">
        <v>110</v>
      </c>
      <c r="W701" s="13">
        <v>42.8</v>
      </c>
      <c r="X701" s="13">
        <v>2.37</v>
      </c>
      <c r="Y701" s="13">
        <v>6.08</v>
      </c>
      <c r="Z701" s="13">
        <v>2.2800000000000002</v>
      </c>
      <c r="AA701" s="13">
        <v>227.65</v>
      </c>
      <c r="AB701" s="13">
        <v>3.73</v>
      </c>
      <c r="AC701" s="13" t="s">
        <v>110</v>
      </c>
      <c r="AD701" s="13">
        <v>350</v>
      </c>
    </row>
    <row r="702" spans="1:30">
      <c r="A702" s="10">
        <v>41862</v>
      </c>
      <c r="B702" s="13">
        <v>8212.56</v>
      </c>
      <c r="C702" s="13">
        <v>1.2349999999999999</v>
      </c>
      <c r="D702" s="13">
        <v>3.6520000000000001</v>
      </c>
      <c r="E702" s="13">
        <v>87.6</v>
      </c>
      <c r="F702" s="13">
        <v>38.75</v>
      </c>
      <c r="G702" s="13" t="s">
        <v>110</v>
      </c>
      <c r="H702" s="13">
        <v>5.0629999999999997</v>
      </c>
      <c r="I702" s="13">
        <v>0.93600000000000005</v>
      </c>
      <c r="J702" s="13">
        <v>12.605</v>
      </c>
      <c r="K702" s="13" t="s">
        <v>110</v>
      </c>
      <c r="L702" s="13">
        <v>6.2</v>
      </c>
      <c r="M702" s="13">
        <v>7.38</v>
      </c>
      <c r="N702" s="13">
        <v>40.1</v>
      </c>
      <c r="O702" s="13">
        <v>14.85</v>
      </c>
      <c r="P702" s="13">
        <v>4</v>
      </c>
      <c r="Q702" s="13" t="s">
        <v>110</v>
      </c>
      <c r="R702" s="13">
        <v>3.6</v>
      </c>
      <c r="S702" s="13">
        <v>51.317</v>
      </c>
      <c r="T702" s="13">
        <v>4.32</v>
      </c>
      <c r="U702" s="13">
        <v>7.8810000000000002</v>
      </c>
      <c r="V702" s="13" t="s">
        <v>110</v>
      </c>
      <c r="W702" s="13">
        <v>43</v>
      </c>
      <c r="X702" s="13">
        <v>2.35</v>
      </c>
      <c r="Y702" s="13">
        <v>6.05</v>
      </c>
      <c r="Z702" s="13">
        <v>2.2599999999999998</v>
      </c>
      <c r="AA702" s="13">
        <v>232</v>
      </c>
      <c r="AB702" s="13">
        <v>3.76</v>
      </c>
      <c r="AC702" s="13" t="s">
        <v>110</v>
      </c>
      <c r="AD702" s="13">
        <v>347.5</v>
      </c>
    </row>
    <row r="703" spans="1:30">
      <c r="A703" s="10">
        <v>41863</v>
      </c>
      <c r="B703" s="13">
        <v>8455.7999999999993</v>
      </c>
      <c r="C703" s="13">
        <v>1.248</v>
      </c>
      <c r="D703" s="13">
        <v>3.661</v>
      </c>
      <c r="E703" s="13">
        <v>90</v>
      </c>
      <c r="F703" s="13">
        <v>40.5</v>
      </c>
      <c r="G703" s="13" t="s">
        <v>110</v>
      </c>
      <c r="H703" s="13">
        <v>5.0629999999999997</v>
      </c>
      <c r="I703" s="13">
        <v>0.96299999999999997</v>
      </c>
      <c r="J703" s="13">
        <v>12.653</v>
      </c>
      <c r="K703" s="13" t="s">
        <v>110</v>
      </c>
      <c r="L703" s="13">
        <v>6.2</v>
      </c>
      <c r="M703" s="13">
        <v>7.5</v>
      </c>
      <c r="N703" s="13">
        <v>42.5</v>
      </c>
      <c r="O703" s="13">
        <v>15.1</v>
      </c>
      <c r="P703" s="13">
        <v>3.95</v>
      </c>
      <c r="Q703" s="13" t="s">
        <v>110</v>
      </c>
      <c r="R703" s="13">
        <v>3.59</v>
      </c>
      <c r="S703" s="13">
        <v>51.667000000000002</v>
      </c>
      <c r="T703" s="13">
        <v>4.3899999999999997</v>
      </c>
      <c r="U703" s="13">
        <v>7.8810000000000002</v>
      </c>
      <c r="V703" s="13" t="s">
        <v>110</v>
      </c>
      <c r="W703" s="13">
        <v>45.15</v>
      </c>
      <c r="X703" s="13">
        <v>2.37</v>
      </c>
      <c r="Y703" s="13">
        <v>6.25</v>
      </c>
      <c r="Z703" s="13">
        <v>2.25</v>
      </c>
      <c r="AA703" s="13">
        <v>243</v>
      </c>
      <c r="AB703" s="13">
        <v>3.94</v>
      </c>
      <c r="AC703" s="13" t="s">
        <v>110</v>
      </c>
      <c r="AD703" s="13">
        <v>356</v>
      </c>
    </row>
    <row r="704" spans="1:30">
      <c r="A704" s="10">
        <v>41864</v>
      </c>
      <c r="B704" s="13">
        <v>8525.49</v>
      </c>
      <c r="C704" s="13">
        <v>1.2349999999999999</v>
      </c>
      <c r="D704" s="13">
        <v>3.786</v>
      </c>
      <c r="E704" s="13">
        <v>88</v>
      </c>
      <c r="F704" s="13">
        <v>41.35</v>
      </c>
      <c r="G704" s="13" t="s">
        <v>110</v>
      </c>
      <c r="H704" s="13">
        <v>5.125</v>
      </c>
      <c r="I704" s="13">
        <v>0.96299999999999997</v>
      </c>
      <c r="J704" s="13">
        <v>13.032999999999999</v>
      </c>
      <c r="K704" s="13" t="s">
        <v>110</v>
      </c>
      <c r="L704" s="13">
        <v>6.2</v>
      </c>
      <c r="M704" s="13">
        <v>7.5</v>
      </c>
      <c r="N704" s="13">
        <v>42.55</v>
      </c>
      <c r="O704" s="13">
        <v>15.25</v>
      </c>
      <c r="P704" s="13">
        <v>4</v>
      </c>
      <c r="Q704" s="13" t="s">
        <v>110</v>
      </c>
      <c r="R704" s="13">
        <v>3.55</v>
      </c>
      <c r="S704" s="13">
        <v>50.832999999999998</v>
      </c>
      <c r="T704" s="13">
        <v>4.34</v>
      </c>
      <c r="U704" s="13">
        <v>7.8810000000000002</v>
      </c>
      <c r="V704" s="13" t="s">
        <v>110</v>
      </c>
      <c r="W704" s="13">
        <v>45.25</v>
      </c>
      <c r="X704" s="13">
        <v>2.37</v>
      </c>
      <c r="Y704" s="13">
        <v>6.42</v>
      </c>
      <c r="Z704" s="13">
        <v>2.25</v>
      </c>
      <c r="AA704" s="13">
        <v>247.5</v>
      </c>
      <c r="AB704" s="13">
        <v>4.01</v>
      </c>
      <c r="AC704" s="13" t="s">
        <v>110</v>
      </c>
      <c r="AD704" s="13">
        <v>360</v>
      </c>
    </row>
    <row r="705" spans="1:30">
      <c r="A705" s="10">
        <v>41865</v>
      </c>
      <c r="B705" s="13">
        <v>8373.82</v>
      </c>
      <c r="C705" s="13">
        <v>1.222</v>
      </c>
      <c r="D705" s="13">
        <v>3.7050000000000001</v>
      </c>
      <c r="E705" s="13">
        <v>89.9</v>
      </c>
      <c r="F705" s="13">
        <v>40.5</v>
      </c>
      <c r="G705" s="13" t="s">
        <v>110</v>
      </c>
      <c r="H705" s="13">
        <v>5.0629999999999997</v>
      </c>
      <c r="I705" s="13">
        <v>0.96299999999999997</v>
      </c>
      <c r="J705" s="13">
        <v>13.319000000000001</v>
      </c>
      <c r="K705" s="13" t="s">
        <v>110</v>
      </c>
      <c r="L705" s="13">
        <v>6.2</v>
      </c>
      <c r="M705" s="13">
        <v>7.07</v>
      </c>
      <c r="N705" s="13">
        <v>42</v>
      </c>
      <c r="O705" s="13">
        <v>14.5</v>
      </c>
      <c r="P705" s="13">
        <v>4</v>
      </c>
      <c r="Q705" s="13" t="s">
        <v>110</v>
      </c>
      <c r="R705" s="13">
        <v>3.4699999999999998</v>
      </c>
      <c r="S705" s="13">
        <v>50.667000000000002</v>
      </c>
      <c r="T705" s="13">
        <v>4.22</v>
      </c>
      <c r="U705" s="13">
        <v>7.8810000000000002</v>
      </c>
      <c r="V705" s="13" t="s">
        <v>110</v>
      </c>
      <c r="W705" s="13">
        <v>44.95</v>
      </c>
      <c r="X705" s="13">
        <v>2.35</v>
      </c>
      <c r="Y705" s="13">
        <v>6.21</v>
      </c>
      <c r="Z705" s="13">
        <v>2.17</v>
      </c>
      <c r="AA705" s="13">
        <v>248.6</v>
      </c>
      <c r="AB705" s="13">
        <v>3.92</v>
      </c>
      <c r="AC705" s="13" t="s">
        <v>110</v>
      </c>
      <c r="AD705" s="13">
        <v>357</v>
      </c>
    </row>
    <row r="706" spans="1:30">
      <c r="A706" s="10">
        <v>41866</v>
      </c>
      <c r="B706" s="13">
        <v>8670.14</v>
      </c>
      <c r="C706" s="13">
        <v>1.2669999999999999</v>
      </c>
      <c r="D706" s="13">
        <v>3.7770000000000001</v>
      </c>
      <c r="E706" s="13">
        <v>96.3</v>
      </c>
      <c r="F706" s="13">
        <v>41.25</v>
      </c>
      <c r="G706" s="13" t="s">
        <v>110</v>
      </c>
      <c r="H706" s="13">
        <v>5.0629999999999997</v>
      </c>
      <c r="I706" s="13">
        <v>0.97199999999999998</v>
      </c>
      <c r="J706" s="13">
        <v>13.557</v>
      </c>
      <c r="K706" s="13" t="s">
        <v>110</v>
      </c>
      <c r="L706" s="13">
        <v>6.2</v>
      </c>
      <c r="M706" s="13">
        <v>7.2</v>
      </c>
      <c r="N706" s="13">
        <v>43</v>
      </c>
      <c r="O706" s="13">
        <v>15.1</v>
      </c>
      <c r="P706" s="13">
        <v>4</v>
      </c>
      <c r="Q706" s="13" t="s">
        <v>110</v>
      </c>
      <c r="R706" s="13">
        <v>3.5</v>
      </c>
      <c r="S706" s="13">
        <v>49.966999999999999</v>
      </c>
      <c r="T706" s="13">
        <v>4.37</v>
      </c>
      <c r="U706" s="13">
        <v>7.8810000000000002</v>
      </c>
      <c r="V706" s="13" t="s">
        <v>110</v>
      </c>
      <c r="W706" s="13">
        <v>45.8</v>
      </c>
      <c r="X706" s="13">
        <v>2.4</v>
      </c>
      <c r="Y706" s="13">
        <v>6.35</v>
      </c>
      <c r="Z706" s="13">
        <v>2.2400000000000002</v>
      </c>
      <c r="AA706" s="13">
        <v>252.6</v>
      </c>
      <c r="AB706" s="13">
        <v>4.04</v>
      </c>
      <c r="AC706" s="13" t="s">
        <v>110</v>
      </c>
      <c r="AD706" s="13">
        <v>376</v>
      </c>
    </row>
    <row r="707" spans="1:30">
      <c r="A707" s="10">
        <v>41869</v>
      </c>
      <c r="B707" s="13">
        <v>8670.14</v>
      </c>
      <c r="C707" s="13">
        <v>1.2669999999999999</v>
      </c>
      <c r="D707" s="13">
        <v>3.7770000000000001</v>
      </c>
      <c r="E707" s="13">
        <v>96.3</v>
      </c>
      <c r="F707" s="13">
        <v>41.25</v>
      </c>
      <c r="G707" s="13" t="s">
        <v>110</v>
      </c>
      <c r="H707" s="13">
        <v>5.0629999999999997</v>
      </c>
      <c r="I707" s="13">
        <v>0.97199999999999998</v>
      </c>
      <c r="J707" s="13">
        <v>13.557</v>
      </c>
      <c r="K707" s="13" t="s">
        <v>110</v>
      </c>
      <c r="L707" s="13">
        <v>6.2</v>
      </c>
      <c r="M707" s="13">
        <v>7.2</v>
      </c>
      <c r="N707" s="13">
        <v>43</v>
      </c>
      <c r="O707" s="13">
        <v>15.1</v>
      </c>
      <c r="P707" s="13">
        <v>4</v>
      </c>
      <c r="Q707" s="13" t="s">
        <v>110</v>
      </c>
      <c r="R707" s="13">
        <v>3.5</v>
      </c>
      <c r="S707" s="13">
        <v>49.966999999999999</v>
      </c>
      <c r="T707" s="13">
        <v>4.37</v>
      </c>
      <c r="U707" s="13">
        <v>7.8810000000000002</v>
      </c>
      <c r="V707" s="13" t="s">
        <v>110</v>
      </c>
      <c r="W707" s="13">
        <v>45.8</v>
      </c>
      <c r="X707" s="13">
        <v>2.4</v>
      </c>
      <c r="Y707" s="13">
        <v>6.35</v>
      </c>
      <c r="Z707" s="13">
        <v>2.2400000000000002</v>
      </c>
      <c r="AA707" s="13">
        <v>252.6</v>
      </c>
      <c r="AB707" s="13">
        <v>4.04</v>
      </c>
      <c r="AC707" s="13" t="s">
        <v>110</v>
      </c>
      <c r="AD707" s="13">
        <v>376</v>
      </c>
    </row>
    <row r="708" spans="1:30">
      <c r="A708" s="10">
        <v>41870</v>
      </c>
      <c r="B708" s="13">
        <v>8843.7800000000007</v>
      </c>
      <c r="C708" s="13">
        <v>1.2290000000000001</v>
      </c>
      <c r="D708" s="13">
        <v>3.8570000000000002</v>
      </c>
      <c r="E708" s="13">
        <v>101</v>
      </c>
      <c r="F708" s="13">
        <v>41.7</v>
      </c>
      <c r="G708" s="13" t="s">
        <v>110</v>
      </c>
      <c r="H708" s="13">
        <v>5.0999999999999996</v>
      </c>
      <c r="I708" s="13">
        <v>1.028</v>
      </c>
      <c r="J708" s="13">
        <v>13.414</v>
      </c>
      <c r="K708" s="13" t="s">
        <v>110</v>
      </c>
      <c r="L708" s="13">
        <v>6.2</v>
      </c>
      <c r="M708" s="13">
        <v>7.21</v>
      </c>
      <c r="N708" s="13">
        <v>42.7</v>
      </c>
      <c r="O708" s="13">
        <v>15.1</v>
      </c>
      <c r="P708" s="13">
        <v>3.85</v>
      </c>
      <c r="Q708" s="13" t="s">
        <v>110</v>
      </c>
      <c r="R708" s="13">
        <v>3.45</v>
      </c>
      <c r="S708" s="13">
        <v>50.667000000000002</v>
      </c>
      <c r="T708" s="13">
        <v>4.51</v>
      </c>
      <c r="U708" s="13">
        <v>7.8810000000000002</v>
      </c>
      <c r="V708" s="13" t="s">
        <v>110</v>
      </c>
      <c r="W708" s="13">
        <v>45.2</v>
      </c>
      <c r="X708" s="13">
        <v>2.4</v>
      </c>
      <c r="Y708" s="13">
        <v>6.36</v>
      </c>
      <c r="Z708" s="13">
        <v>2.23</v>
      </c>
      <c r="AA708" s="13">
        <v>254.5</v>
      </c>
      <c r="AB708" s="13">
        <v>4.1100000000000003</v>
      </c>
      <c r="AC708" s="13" t="s">
        <v>110</v>
      </c>
      <c r="AD708" s="13">
        <v>387.75</v>
      </c>
    </row>
    <row r="709" spans="1:30">
      <c r="A709" s="10">
        <v>41871</v>
      </c>
      <c r="B709" s="13">
        <v>8929.57</v>
      </c>
      <c r="C709" s="13">
        <v>1.248</v>
      </c>
      <c r="D709" s="13">
        <v>4.0270000000000001</v>
      </c>
      <c r="E709" s="13">
        <v>108.9</v>
      </c>
      <c r="F709" s="13">
        <v>41.8</v>
      </c>
      <c r="G709" s="13" t="s">
        <v>110</v>
      </c>
      <c r="H709" s="13">
        <v>5.0880000000000001</v>
      </c>
      <c r="I709" s="13">
        <v>1.018</v>
      </c>
      <c r="J709" s="13">
        <v>14.032</v>
      </c>
      <c r="K709" s="13" t="s">
        <v>110</v>
      </c>
      <c r="L709" s="13">
        <v>6.2</v>
      </c>
      <c r="M709" s="13">
        <v>7.03</v>
      </c>
      <c r="N709" s="13">
        <v>41.15</v>
      </c>
      <c r="O709" s="13">
        <v>15</v>
      </c>
      <c r="P709" s="13">
        <v>3.88</v>
      </c>
      <c r="Q709" s="13" t="s">
        <v>110</v>
      </c>
      <c r="R709" s="13">
        <v>3.43</v>
      </c>
      <c r="S709" s="13">
        <v>51.167000000000002</v>
      </c>
      <c r="T709" s="13">
        <v>4.4800000000000004</v>
      </c>
      <c r="U709" s="13">
        <v>7.8810000000000002</v>
      </c>
      <c r="V709" s="13" t="s">
        <v>110</v>
      </c>
      <c r="W709" s="13">
        <v>45</v>
      </c>
      <c r="X709" s="13">
        <v>2.36</v>
      </c>
      <c r="Y709" s="13">
        <v>6.5</v>
      </c>
      <c r="Z709" s="13">
        <v>2.1800000000000002</v>
      </c>
      <c r="AA709" s="13">
        <v>263.5</v>
      </c>
      <c r="AB709" s="13">
        <v>4.24</v>
      </c>
      <c r="AC709" s="13" t="s">
        <v>110</v>
      </c>
      <c r="AD709" s="13">
        <v>389.9</v>
      </c>
    </row>
    <row r="710" spans="1:30">
      <c r="A710" s="10">
        <v>41872</v>
      </c>
      <c r="B710" s="13">
        <v>9013.0300000000007</v>
      </c>
      <c r="C710" s="13">
        <v>1.28</v>
      </c>
      <c r="D710" s="13">
        <v>4.2679999999999998</v>
      </c>
      <c r="E710" s="13">
        <v>108.75</v>
      </c>
      <c r="F710" s="13">
        <v>41.5</v>
      </c>
      <c r="G710" s="13" t="s">
        <v>110</v>
      </c>
      <c r="H710" s="13">
        <v>5.05</v>
      </c>
      <c r="I710" s="13">
        <v>1.046</v>
      </c>
      <c r="J710" s="13">
        <v>14.46</v>
      </c>
      <c r="K710" s="13" t="s">
        <v>110</v>
      </c>
      <c r="L710" s="13">
        <v>6.2</v>
      </c>
      <c r="M710" s="13">
        <v>7.01</v>
      </c>
      <c r="N710" s="13">
        <v>41.1</v>
      </c>
      <c r="O710" s="13">
        <v>15</v>
      </c>
      <c r="P710" s="13">
        <v>4.05</v>
      </c>
      <c r="Q710" s="13" t="s">
        <v>110</v>
      </c>
      <c r="R710" s="13">
        <v>3.5</v>
      </c>
      <c r="S710" s="13">
        <v>50.383000000000003</v>
      </c>
      <c r="T710" s="13">
        <v>4.38</v>
      </c>
      <c r="U710" s="13">
        <v>7.8810000000000002</v>
      </c>
      <c r="V710" s="13" t="s">
        <v>110</v>
      </c>
      <c r="W710" s="13">
        <v>46.5</v>
      </c>
      <c r="X710" s="13">
        <v>2.36</v>
      </c>
      <c r="Y710" s="13">
        <v>6.55</v>
      </c>
      <c r="Z710" s="13">
        <v>2.17</v>
      </c>
      <c r="AA710" s="13">
        <v>270</v>
      </c>
      <c r="AB710" s="13">
        <v>4.4400000000000004</v>
      </c>
      <c r="AC710" s="13" t="s">
        <v>110</v>
      </c>
      <c r="AD710" s="13">
        <v>393</v>
      </c>
    </row>
    <row r="711" spans="1:30">
      <c r="A711" s="10">
        <v>41873</v>
      </c>
      <c r="B711" s="13">
        <v>9171.1200000000008</v>
      </c>
      <c r="C711" s="13">
        <v>1.3120000000000001</v>
      </c>
      <c r="D711" s="13">
        <v>4.42</v>
      </c>
      <c r="E711" s="13">
        <v>105.4</v>
      </c>
      <c r="F711" s="13">
        <v>42.5</v>
      </c>
      <c r="G711" s="13" t="s">
        <v>110</v>
      </c>
      <c r="H711" s="13">
        <v>5.1879999999999997</v>
      </c>
      <c r="I711" s="13">
        <v>1.1100000000000001</v>
      </c>
      <c r="J711" s="13">
        <v>14.365</v>
      </c>
      <c r="K711" s="13" t="s">
        <v>110</v>
      </c>
      <c r="L711" s="13">
        <v>6.2</v>
      </c>
      <c r="M711" s="13">
        <v>7.09</v>
      </c>
      <c r="N711" s="13">
        <v>41.9</v>
      </c>
      <c r="O711" s="13">
        <v>15.7</v>
      </c>
      <c r="P711" s="13">
        <v>4.05</v>
      </c>
      <c r="Q711" s="13" t="s">
        <v>110</v>
      </c>
      <c r="R711" s="13">
        <v>3.55</v>
      </c>
      <c r="S711" s="13">
        <v>53.667000000000002</v>
      </c>
      <c r="T711" s="13">
        <v>4.5199999999999996</v>
      </c>
      <c r="U711" s="13">
        <v>7.8810000000000002</v>
      </c>
      <c r="V711" s="13" t="s">
        <v>110</v>
      </c>
      <c r="W711" s="13">
        <v>46.6</v>
      </c>
      <c r="X711" s="13">
        <v>2.4300000000000002</v>
      </c>
      <c r="Y711" s="13">
        <v>6.65</v>
      </c>
      <c r="Z711" s="13">
        <v>2.2599999999999998</v>
      </c>
      <c r="AA711" s="13">
        <v>264.5</v>
      </c>
      <c r="AB711" s="13">
        <v>4.72</v>
      </c>
      <c r="AC711" s="13" t="s">
        <v>110</v>
      </c>
      <c r="AD711" s="13">
        <v>398</v>
      </c>
    </row>
    <row r="712" spans="1:30">
      <c r="A712" s="10">
        <v>41876</v>
      </c>
      <c r="B712" s="13">
        <v>9382.2199999999993</v>
      </c>
      <c r="C712" s="13">
        <v>1.3120000000000001</v>
      </c>
      <c r="D712" s="13">
        <v>4.4729999999999999</v>
      </c>
      <c r="E712" s="13">
        <v>111.05</v>
      </c>
      <c r="F712" s="13">
        <v>43.4</v>
      </c>
      <c r="G712" s="13" t="s">
        <v>110</v>
      </c>
      <c r="H712" s="13">
        <v>5.2939999999999996</v>
      </c>
      <c r="I712" s="13">
        <v>1.147</v>
      </c>
      <c r="J712" s="13">
        <v>14.556000000000001</v>
      </c>
      <c r="K712" s="13" t="s">
        <v>110</v>
      </c>
      <c r="L712" s="13">
        <v>6.2</v>
      </c>
      <c r="M712" s="13">
        <v>7.17</v>
      </c>
      <c r="N712" s="13">
        <v>43.5</v>
      </c>
      <c r="O712" s="13">
        <v>15.85</v>
      </c>
      <c r="P712" s="13">
        <v>4.16</v>
      </c>
      <c r="Q712" s="13" t="s">
        <v>110</v>
      </c>
      <c r="R712" s="13">
        <v>3.57</v>
      </c>
      <c r="S712" s="13">
        <v>54.332999999999998</v>
      </c>
      <c r="T712" s="13">
        <v>4.5199999999999996</v>
      </c>
      <c r="U712" s="13">
        <v>7.8810000000000002</v>
      </c>
      <c r="V712" s="13" t="s">
        <v>110</v>
      </c>
      <c r="W712" s="13">
        <v>47.1</v>
      </c>
      <c r="X712" s="13">
        <v>2.4500000000000002</v>
      </c>
      <c r="Y712" s="13">
        <v>6.7</v>
      </c>
      <c r="Z712" s="13">
        <v>2.27</v>
      </c>
      <c r="AA712" s="13">
        <v>274</v>
      </c>
      <c r="AB712" s="13">
        <v>4.7</v>
      </c>
      <c r="AC712" s="13" t="s">
        <v>110</v>
      </c>
      <c r="AD712" s="13">
        <v>412</v>
      </c>
    </row>
    <row r="713" spans="1:30">
      <c r="A713" s="10">
        <v>41877</v>
      </c>
      <c r="B713" s="13">
        <v>9522.41</v>
      </c>
      <c r="C713" s="13">
        <v>1.3439999999999999</v>
      </c>
      <c r="D713" s="13">
        <v>4.67</v>
      </c>
      <c r="E713" s="13">
        <v>115</v>
      </c>
      <c r="F713" s="13">
        <v>44</v>
      </c>
      <c r="G713" s="13" t="s">
        <v>110</v>
      </c>
      <c r="H713" s="13">
        <v>5.375</v>
      </c>
      <c r="I713" s="13">
        <v>1.1930000000000001</v>
      </c>
      <c r="J713" s="13">
        <v>14.27</v>
      </c>
      <c r="K713" s="13" t="s">
        <v>110</v>
      </c>
      <c r="L713" s="13">
        <v>6.2</v>
      </c>
      <c r="M713" s="13">
        <v>7.06</v>
      </c>
      <c r="N713" s="13">
        <v>43.15</v>
      </c>
      <c r="O713" s="13">
        <v>15.8</v>
      </c>
      <c r="P713" s="13">
        <v>4.24</v>
      </c>
      <c r="Q713" s="13" t="s">
        <v>110</v>
      </c>
      <c r="R713" s="13">
        <v>3.5300000000000002</v>
      </c>
      <c r="S713" s="13">
        <v>54.667000000000002</v>
      </c>
      <c r="T713" s="13">
        <v>4.45</v>
      </c>
      <c r="U713" s="13">
        <v>7.8810000000000002</v>
      </c>
      <c r="V713" s="13" t="s">
        <v>110</v>
      </c>
      <c r="W713" s="13">
        <v>47.5</v>
      </c>
      <c r="X713" s="13">
        <v>2.4500000000000002</v>
      </c>
      <c r="Y713" s="13">
        <v>6.7</v>
      </c>
      <c r="Z713" s="13">
        <v>2.29</v>
      </c>
      <c r="AA713" s="13">
        <v>281.75</v>
      </c>
      <c r="AB713" s="13">
        <v>4.8</v>
      </c>
      <c r="AC713" s="13" t="s">
        <v>110</v>
      </c>
      <c r="AD713" s="13">
        <v>421</v>
      </c>
    </row>
    <row r="714" spans="1:30">
      <c r="A714" s="10">
        <v>41878</v>
      </c>
      <c r="B714" s="13">
        <v>9811.9699999999993</v>
      </c>
      <c r="C714" s="13">
        <v>1.3759999999999999</v>
      </c>
      <c r="D714" s="13">
        <v>4.8479999999999999</v>
      </c>
      <c r="E714" s="13">
        <v>124</v>
      </c>
      <c r="F714" s="13">
        <v>45.9</v>
      </c>
      <c r="G714" s="13" t="s">
        <v>110</v>
      </c>
      <c r="H714" s="13">
        <v>5.4379999999999997</v>
      </c>
      <c r="I714" s="13">
        <v>1.3029999999999999</v>
      </c>
      <c r="J714" s="13">
        <v>14.365</v>
      </c>
      <c r="K714" s="13" t="s">
        <v>110</v>
      </c>
      <c r="L714" s="13">
        <v>6.2</v>
      </c>
      <c r="M714" s="13">
        <v>6.9399999999999995</v>
      </c>
      <c r="N714" s="13">
        <v>45.15</v>
      </c>
      <c r="O714" s="13">
        <v>16.2</v>
      </c>
      <c r="P714" s="13">
        <v>4.5999999999999996</v>
      </c>
      <c r="Q714" s="13" t="s">
        <v>110</v>
      </c>
      <c r="R714" s="13">
        <v>3.51</v>
      </c>
      <c r="S714" s="13">
        <v>55.033000000000001</v>
      </c>
      <c r="T714" s="13">
        <v>4.55</v>
      </c>
      <c r="U714" s="13">
        <v>7.8810000000000002</v>
      </c>
      <c r="V714" s="13" t="s">
        <v>110</v>
      </c>
      <c r="W714" s="13">
        <v>49</v>
      </c>
      <c r="X714" s="13">
        <v>2.46</v>
      </c>
      <c r="Y714" s="13">
        <v>6.89</v>
      </c>
      <c r="Z714" s="13">
        <v>2.4</v>
      </c>
      <c r="AA714" s="13">
        <v>290</v>
      </c>
      <c r="AB714" s="13">
        <v>4.8</v>
      </c>
      <c r="AC714" s="13" t="s">
        <v>110</v>
      </c>
      <c r="AD714" s="13">
        <v>430.5</v>
      </c>
    </row>
    <row r="715" spans="1:30">
      <c r="A715" s="10">
        <v>41879</v>
      </c>
      <c r="B715" s="13">
        <v>9834.7900000000009</v>
      </c>
      <c r="C715" s="13">
        <v>1.3439999999999999</v>
      </c>
      <c r="D715" s="13">
        <v>5.0359999999999996</v>
      </c>
      <c r="E715" s="13">
        <v>123.5</v>
      </c>
      <c r="F715" s="13">
        <v>45.75</v>
      </c>
      <c r="G715" s="13" t="s">
        <v>110</v>
      </c>
      <c r="H715" s="13">
        <v>5.375</v>
      </c>
      <c r="I715" s="13">
        <v>1.45</v>
      </c>
      <c r="J715" s="13">
        <v>13.89</v>
      </c>
      <c r="K715" s="13" t="s">
        <v>110</v>
      </c>
      <c r="L715" s="13">
        <v>6.2</v>
      </c>
      <c r="M715" s="13">
        <v>6.8</v>
      </c>
      <c r="N715" s="13">
        <v>45.5</v>
      </c>
      <c r="O715" s="13">
        <v>16.3</v>
      </c>
      <c r="P715" s="13">
        <v>4.5999999999999996</v>
      </c>
      <c r="Q715" s="13" t="s">
        <v>110</v>
      </c>
      <c r="R715" s="13">
        <v>3.54</v>
      </c>
      <c r="S715" s="13">
        <v>55.332999999999998</v>
      </c>
      <c r="T715" s="13">
        <v>4.49</v>
      </c>
      <c r="U715" s="13">
        <v>7.8810000000000002</v>
      </c>
      <c r="V715" s="13" t="s">
        <v>110</v>
      </c>
      <c r="W715" s="13">
        <v>48.6</v>
      </c>
      <c r="X715" s="13">
        <v>2.48</v>
      </c>
      <c r="Y715" s="13">
        <v>7.18</v>
      </c>
      <c r="Z715" s="13">
        <v>2.4699999999999998</v>
      </c>
      <c r="AA715" s="13">
        <v>284.2</v>
      </c>
      <c r="AB715" s="13">
        <v>4.8600000000000003</v>
      </c>
      <c r="AC715" s="13" t="s">
        <v>110</v>
      </c>
      <c r="AD715" s="13">
        <v>428.95</v>
      </c>
    </row>
    <row r="716" spans="1:30">
      <c r="A716" s="10">
        <v>41880</v>
      </c>
      <c r="B716" s="13">
        <v>9817.2999999999993</v>
      </c>
      <c r="C716" s="13">
        <v>1.3439999999999999</v>
      </c>
      <c r="D716" s="13">
        <v>5.08</v>
      </c>
      <c r="E716" s="13">
        <v>127.1</v>
      </c>
      <c r="F716" s="13">
        <v>45.4</v>
      </c>
      <c r="G716" s="13" t="s">
        <v>110</v>
      </c>
      <c r="H716" s="13">
        <v>5.45</v>
      </c>
      <c r="I716" s="13">
        <v>1.4219999999999999</v>
      </c>
      <c r="J716" s="13">
        <v>13.651999999999999</v>
      </c>
      <c r="K716" s="13" t="s">
        <v>110</v>
      </c>
      <c r="L716" s="13">
        <v>6.2</v>
      </c>
      <c r="M716" s="13">
        <v>6.78</v>
      </c>
      <c r="N716" s="13">
        <v>45.75</v>
      </c>
      <c r="O716" s="13">
        <v>16.25</v>
      </c>
      <c r="P716" s="13">
        <v>4.5999999999999996</v>
      </c>
      <c r="Q716" s="13" t="s">
        <v>110</v>
      </c>
      <c r="R716" s="13">
        <v>3.66</v>
      </c>
      <c r="S716" s="13">
        <v>58.133000000000003</v>
      </c>
      <c r="T716" s="13">
        <v>4.53</v>
      </c>
      <c r="U716" s="13">
        <v>7.8810000000000002</v>
      </c>
      <c r="V716" s="13" t="s">
        <v>110</v>
      </c>
      <c r="W716" s="13">
        <v>48.95</v>
      </c>
      <c r="X716" s="13">
        <v>2.62</v>
      </c>
      <c r="Y716" s="13">
        <v>7.04</v>
      </c>
      <c r="Z716" s="13">
        <v>2.65</v>
      </c>
      <c r="AA716" s="13">
        <v>284</v>
      </c>
      <c r="AB716" s="13">
        <v>4.88</v>
      </c>
      <c r="AC716" s="13" t="s">
        <v>110</v>
      </c>
      <c r="AD716" s="13">
        <v>422</v>
      </c>
    </row>
    <row r="717" spans="1:30">
      <c r="A717" s="10">
        <v>41883</v>
      </c>
      <c r="B717" s="13">
        <v>9946.19</v>
      </c>
      <c r="C717" s="13">
        <v>1.4079999999999999</v>
      </c>
      <c r="D717" s="13">
        <v>5.2409999999999997</v>
      </c>
      <c r="E717" s="13">
        <v>132.85</v>
      </c>
      <c r="F717" s="13">
        <v>44.6</v>
      </c>
      <c r="G717" s="13" t="s">
        <v>110</v>
      </c>
      <c r="H717" s="13">
        <v>5.6630000000000003</v>
      </c>
      <c r="I717" s="13">
        <v>1.468</v>
      </c>
      <c r="J717" s="13">
        <v>13.319000000000001</v>
      </c>
      <c r="K717" s="13" t="s">
        <v>110</v>
      </c>
      <c r="L717" s="13">
        <v>6.2</v>
      </c>
      <c r="M717" s="13">
        <v>6.82</v>
      </c>
      <c r="N717" s="13">
        <v>45.2</v>
      </c>
      <c r="O717" s="13">
        <v>16.100000000000001</v>
      </c>
      <c r="P717" s="13">
        <v>4.68</v>
      </c>
      <c r="Q717" s="13" t="s">
        <v>110</v>
      </c>
      <c r="R717" s="13">
        <v>3.7</v>
      </c>
      <c r="S717" s="13">
        <v>62.6</v>
      </c>
      <c r="T717" s="13">
        <v>4.58</v>
      </c>
      <c r="U717" s="13">
        <v>7.8810000000000002</v>
      </c>
      <c r="V717" s="13" t="s">
        <v>110</v>
      </c>
      <c r="W717" s="13">
        <v>49.8</v>
      </c>
      <c r="X717" s="13">
        <v>2.68</v>
      </c>
      <c r="Y717" s="13">
        <v>7.35</v>
      </c>
      <c r="Z717" s="13">
        <v>2.69</v>
      </c>
      <c r="AA717" s="13">
        <v>283.95</v>
      </c>
      <c r="AB717" s="13">
        <v>4.95</v>
      </c>
      <c r="AC717" s="13" t="s">
        <v>110</v>
      </c>
      <c r="AD717" s="13">
        <v>432</v>
      </c>
    </row>
    <row r="718" spans="1:30">
      <c r="A718" s="10">
        <v>41884</v>
      </c>
      <c r="B718" s="13">
        <v>10116.44</v>
      </c>
      <c r="C718" s="13">
        <v>1.389</v>
      </c>
      <c r="D718" s="13">
        <v>5.5179999999999998</v>
      </c>
      <c r="E718" s="13">
        <v>135.19999999999999</v>
      </c>
      <c r="F718" s="13">
        <v>45.9</v>
      </c>
      <c r="G718" s="13" t="s">
        <v>110</v>
      </c>
      <c r="H718" s="13">
        <v>5.8380000000000001</v>
      </c>
      <c r="I718" s="13">
        <v>1.45</v>
      </c>
      <c r="J718" s="13">
        <v>13.557</v>
      </c>
      <c r="K718" s="13" t="s">
        <v>110</v>
      </c>
      <c r="L718" s="13">
        <v>6.2</v>
      </c>
      <c r="M718" s="13">
        <v>6.8</v>
      </c>
      <c r="N718" s="13">
        <v>47.25</v>
      </c>
      <c r="O718" s="13">
        <v>16.600000000000001</v>
      </c>
      <c r="P718" s="13">
        <v>4.67</v>
      </c>
      <c r="Q718" s="13" t="s">
        <v>110</v>
      </c>
      <c r="R718" s="13">
        <v>3.7</v>
      </c>
      <c r="S718" s="13">
        <v>66.332999999999998</v>
      </c>
      <c r="T718" s="13">
        <v>4.58</v>
      </c>
      <c r="U718" s="13">
        <v>7.8810000000000002</v>
      </c>
      <c r="V718" s="13" t="s">
        <v>110</v>
      </c>
      <c r="W718" s="13">
        <v>50.25</v>
      </c>
      <c r="X718" s="13">
        <v>2.75</v>
      </c>
      <c r="Y718" s="13">
        <v>7.45</v>
      </c>
      <c r="Z718" s="13">
        <v>2.76</v>
      </c>
      <c r="AA718" s="13">
        <v>289</v>
      </c>
      <c r="AB718" s="13">
        <v>5.08</v>
      </c>
      <c r="AC718" s="13" t="s">
        <v>110</v>
      </c>
      <c r="AD718" s="13">
        <v>438.5</v>
      </c>
    </row>
    <row r="719" spans="1:30">
      <c r="A719" s="10">
        <v>41885</v>
      </c>
      <c r="B719" s="13">
        <v>10437.89</v>
      </c>
      <c r="C719" s="13">
        <v>1.472</v>
      </c>
      <c r="D719" s="13">
        <v>5.67</v>
      </c>
      <c r="E719" s="13">
        <v>131.35</v>
      </c>
      <c r="F719" s="13">
        <v>48.2</v>
      </c>
      <c r="G719" s="13" t="s">
        <v>110</v>
      </c>
      <c r="H719" s="13">
        <v>5.9130000000000003</v>
      </c>
      <c r="I719" s="13">
        <v>1.4219999999999999</v>
      </c>
      <c r="J719" s="13">
        <v>14.032</v>
      </c>
      <c r="K719" s="13" t="s">
        <v>110</v>
      </c>
      <c r="L719" s="13">
        <v>6.2</v>
      </c>
      <c r="M719" s="13">
        <v>7.4</v>
      </c>
      <c r="N719" s="13">
        <v>50</v>
      </c>
      <c r="O719" s="13">
        <v>17.5</v>
      </c>
      <c r="P719" s="13">
        <v>4.8</v>
      </c>
      <c r="Q719" s="13" t="s">
        <v>110</v>
      </c>
      <c r="R719" s="13">
        <v>3.77</v>
      </c>
      <c r="S719" s="13">
        <v>65</v>
      </c>
      <c r="T719" s="13">
        <v>4.8600000000000003</v>
      </c>
      <c r="U719" s="13">
        <v>7.8810000000000002</v>
      </c>
      <c r="V719" s="13" t="s">
        <v>110</v>
      </c>
      <c r="W719" s="13">
        <v>51.4</v>
      </c>
      <c r="X719" s="13">
        <v>2.81</v>
      </c>
      <c r="Y719" s="13">
        <v>7.75</v>
      </c>
      <c r="Z719" s="13">
        <v>2.89</v>
      </c>
      <c r="AA719" s="13">
        <v>288</v>
      </c>
      <c r="AB719" s="13">
        <v>5.15</v>
      </c>
      <c r="AC719" s="13" t="s">
        <v>110</v>
      </c>
      <c r="AD719" s="13">
        <v>460.5</v>
      </c>
    </row>
    <row r="720" spans="1:30">
      <c r="A720" s="10">
        <v>41886</v>
      </c>
      <c r="B720" s="13">
        <v>10063.43</v>
      </c>
      <c r="C720" s="13">
        <v>1.427</v>
      </c>
      <c r="D720" s="13">
        <v>5.4020000000000001</v>
      </c>
      <c r="E720" s="13">
        <v>122.5</v>
      </c>
      <c r="F720" s="13">
        <v>46.7</v>
      </c>
      <c r="G720" s="13" t="s">
        <v>110</v>
      </c>
      <c r="H720" s="13">
        <v>5.8629999999999995</v>
      </c>
      <c r="I720" s="13">
        <v>1.413</v>
      </c>
      <c r="J720" s="13">
        <v>14.032</v>
      </c>
      <c r="K720" s="13" t="s">
        <v>110</v>
      </c>
      <c r="L720" s="13">
        <v>6.2</v>
      </c>
      <c r="M720" s="13">
        <v>7.3</v>
      </c>
      <c r="N720" s="13">
        <v>47.8</v>
      </c>
      <c r="O720" s="13">
        <v>16.75</v>
      </c>
      <c r="P720" s="13">
        <v>4.7</v>
      </c>
      <c r="Q720" s="13" t="s">
        <v>110</v>
      </c>
      <c r="R720" s="13">
        <v>4</v>
      </c>
      <c r="S720" s="13">
        <v>63.832999999999998</v>
      </c>
      <c r="T720" s="13">
        <v>4.6899999999999995</v>
      </c>
      <c r="U720" s="13">
        <v>7.8810000000000002</v>
      </c>
      <c r="V720" s="13" t="s">
        <v>110</v>
      </c>
      <c r="W720" s="13">
        <v>49.4</v>
      </c>
      <c r="X720" s="13">
        <v>2.79</v>
      </c>
      <c r="Y720" s="13">
        <v>7.55</v>
      </c>
      <c r="Z720" s="13">
        <v>2.82</v>
      </c>
      <c r="AA720" s="13">
        <v>282.25</v>
      </c>
      <c r="AB720" s="13">
        <v>4.9800000000000004</v>
      </c>
      <c r="AC720" s="13" t="s">
        <v>110</v>
      </c>
      <c r="AD720" s="13">
        <v>441</v>
      </c>
    </row>
    <row r="721" spans="1:30">
      <c r="A721" s="10">
        <v>41887</v>
      </c>
      <c r="B721" s="13">
        <v>10414.67</v>
      </c>
      <c r="C721" s="13">
        <v>1.44</v>
      </c>
      <c r="D721" s="13">
        <v>5.5709999999999997</v>
      </c>
      <c r="E721" s="13">
        <v>127.2</v>
      </c>
      <c r="F721" s="13">
        <v>49.2</v>
      </c>
      <c r="G721" s="13" t="s">
        <v>110</v>
      </c>
      <c r="H721" s="13">
        <v>5.85</v>
      </c>
      <c r="I721" s="13">
        <v>1.431</v>
      </c>
      <c r="J721" s="13">
        <v>14.032</v>
      </c>
      <c r="K721" s="13" t="s">
        <v>110</v>
      </c>
      <c r="L721" s="13">
        <v>6.2</v>
      </c>
      <c r="M721" s="13">
        <v>7.44</v>
      </c>
      <c r="N721" s="13">
        <v>50.5</v>
      </c>
      <c r="O721" s="13">
        <v>17.600000000000001</v>
      </c>
      <c r="P721" s="13">
        <v>4.9000000000000004</v>
      </c>
      <c r="Q721" s="13" t="s">
        <v>110</v>
      </c>
      <c r="R721" s="13">
        <v>4.59</v>
      </c>
      <c r="S721" s="13">
        <v>66</v>
      </c>
      <c r="T721" s="13">
        <v>4.9399999999999995</v>
      </c>
      <c r="U721" s="13">
        <v>7.8810000000000002</v>
      </c>
      <c r="V721" s="13" t="s">
        <v>110</v>
      </c>
      <c r="W721" s="13">
        <v>51</v>
      </c>
      <c r="X721" s="13">
        <v>2.98</v>
      </c>
      <c r="Y721" s="13">
        <v>7.85</v>
      </c>
      <c r="Z721" s="13">
        <v>2.9</v>
      </c>
      <c r="AA721" s="13">
        <v>293</v>
      </c>
      <c r="AB721" s="13">
        <v>5.09</v>
      </c>
      <c r="AC721" s="13" t="s">
        <v>110</v>
      </c>
      <c r="AD721" s="13">
        <v>452</v>
      </c>
    </row>
    <row r="722" spans="1:30">
      <c r="A722" s="10">
        <v>41890</v>
      </c>
      <c r="B722" s="13">
        <v>10653.09</v>
      </c>
      <c r="C722" s="13">
        <v>1.4849999999999999</v>
      </c>
      <c r="D722" s="13">
        <v>5.9020000000000001</v>
      </c>
      <c r="E722" s="13">
        <v>122.15</v>
      </c>
      <c r="F722" s="13">
        <v>51.2</v>
      </c>
      <c r="G722" s="13" t="s">
        <v>110</v>
      </c>
      <c r="H722" s="13">
        <v>5.875</v>
      </c>
      <c r="I722" s="13">
        <v>1.5049999999999999</v>
      </c>
      <c r="J722" s="13">
        <v>14.651</v>
      </c>
      <c r="K722" s="13" t="s">
        <v>110</v>
      </c>
      <c r="L722" s="13">
        <v>6.2</v>
      </c>
      <c r="M722" s="13">
        <v>7.7</v>
      </c>
      <c r="N722" s="13">
        <v>51.9</v>
      </c>
      <c r="O722" s="13">
        <v>18.100000000000001</v>
      </c>
      <c r="P722" s="13">
        <v>5.34</v>
      </c>
      <c r="Q722" s="13" t="s">
        <v>110</v>
      </c>
      <c r="R722" s="13">
        <v>4.8499999999999996</v>
      </c>
      <c r="S722" s="13">
        <v>65.632999999999996</v>
      </c>
      <c r="T722" s="13">
        <v>5.24</v>
      </c>
      <c r="U722" s="13">
        <v>7.8810000000000002</v>
      </c>
      <c r="V722" s="13" t="s">
        <v>110</v>
      </c>
      <c r="W722" s="13">
        <v>53</v>
      </c>
      <c r="X722" s="13">
        <v>3.16</v>
      </c>
      <c r="Y722" s="13">
        <v>8.1</v>
      </c>
      <c r="Z722" s="13">
        <v>3.02</v>
      </c>
      <c r="AA722" s="13">
        <v>296</v>
      </c>
      <c r="AB722" s="13">
        <v>5.29</v>
      </c>
      <c r="AC722" s="13" t="s">
        <v>110</v>
      </c>
      <c r="AD722" s="13">
        <v>458.25</v>
      </c>
    </row>
    <row r="723" spans="1:30">
      <c r="A723" s="10">
        <v>41891</v>
      </c>
      <c r="B723" s="13">
        <v>10687.72</v>
      </c>
      <c r="C723" s="13">
        <v>1.5680000000000001</v>
      </c>
      <c r="D723" s="13">
        <v>6.0090000000000003</v>
      </c>
      <c r="E723" s="13">
        <v>120.9</v>
      </c>
      <c r="F723" s="13">
        <v>50.4</v>
      </c>
      <c r="G723" s="13" t="s">
        <v>110</v>
      </c>
      <c r="H723" s="13">
        <v>5.9379999999999997</v>
      </c>
      <c r="I723" s="13">
        <v>1.651</v>
      </c>
      <c r="J723" s="13">
        <v>14.651</v>
      </c>
      <c r="K723" s="13" t="s">
        <v>110</v>
      </c>
      <c r="L723" s="13">
        <v>6.2</v>
      </c>
      <c r="M723" s="13">
        <v>7.53</v>
      </c>
      <c r="N723" s="13">
        <v>51</v>
      </c>
      <c r="O723" s="13">
        <v>18.05</v>
      </c>
      <c r="P723" s="13">
        <v>5.45</v>
      </c>
      <c r="Q723" s="13" t="s">
        <v>110</v>
      </c>
      <c r="R723" s="13">
        <v>4.7</v>
      </c>
      <c r="S723" s="13">
        <v>64.667000000000002</v>
      </c>
      <c r="T723" s="13">
        <v>5.32</v>
      </c>
      <c r="U723" s="13">
        <v>7.8810000000000002</v>
      </c>
      <c r="V723" s="13" t="s">
        <v>110</v>
      </c>
      <c r="W723" s="13">
        <v>53.3</v>
      </c>
      <c r="X723" s="13">
        <v>3.09</v>
      </c>
      <c r="Y723" s="13">
        <v>8.07</v>
      </c>
      <c r="Z723" s="13">
        <v>2.95</v>
      </c>
      <c r="AA723" s="13">
        <v>296.5</v>
      </c>
      <c r="AB723" s="13">
        <v>5.23</v>
      </c>
      <c r="AC723" s="13" t="s">
        <v>110</v>
      </c>
      <c r="AD723" s="13">
        <v>461.5</v>
      </c>
    </row>
    <row r="724" spans="1:30">
      <c r="A724" s="10">
        <v>41892</v>
      </c>
      <c r="B724" s="13">
        <v>10767.42</v>
      </c>
      <c r="C724" s="13">
        <v>1.536</v>
      </c>
      <c r="D724" s="13">
        <v>6.1520000000000001</v>
      </c>
      <c r="E724" s="13">
        <v>116.5</v>
      </c>
      <c r="F724" s="13">
        <v>50.5</v>
      </c>
      <c r="G724" s="13" t="s">
        <v>110</v>
      </c>
      <c r="H724" s="13">
        <v>5.9630000000000001</v>
      </c>
      <c r="I724" s="13">
        <v>1.67</v>
      </c>
      <c r="J724" s="13">
        <v>15.222</v>
      </c>
      <c r="K724" s="13" t="s">
        <v>110</v>
      </c>
      <c r="L724" s="13">
        <v>6.2</v>
      </c>
      <c r="M724" s="13">
        <v>7.63</v>
      </c>
      <c r="N724" s="13">
        <v>52.1</v>
      </c>
      <c r="O724" s="13">
        <v>18.55</v>
      </c>
      <c r="P724" s="13">
        <v>5.25</v>
      </c>
      <c r="Q724" s="13" t="s">
        <v>110</v>
      </c>
      <c r="R724" s="13">
        <v>4.7</v>
      </c>
      <c r="S724" s="13">
        <v>63.6</v>
      </c>
      <c r="T724" s="13">
        <v>5.3</v>
      </c>
      <c r="U724" s="13">
        <v>7.8810000000000002</v>
      </c>
      <c r="V724" s="13" t="s">
        <v>110</v>
      </c>
      <c r="W724" s="13">
        <v>53.3</v>
      </c>
      <c r="X724" s="13">
        <v>3.08</v>
      </c>
      <c r="Y724" s="13">
        <v>8.33</v>
      </c>
      <c r="Z724" s="13">
        <v>2.98</v>
      </c>
      <c r="AA724" s="13">
        <v>295.75</v>
      </c>
      <c r="AB724" s="13">
        <v>5.24</v>
      </c>
      <c r="AC724" s="13" t="s">
        <v>110</v>
      </c>
      <c r="AD724" s="13">
        <v>468</v>
      </c>
    </row>
    <row r="725" spans="1:30">
      <c r="A725" s="10">
        <v>41893</v>
      </c>
      <c r="B725" s="13">
        <v>10966.52</v>
      </c>
      <c r="C725" s="13">
        <v>1.5739999999999998</v>
      </c>
      <c r="D725" s="13">
        <v>6.3390000000000004</v>
      </c>
      <c r="E725" s="13">
        <v>118.6</v>
      </c>
      <c r="F725" s="13">
        <v>52</v>
      </c>
      <c r="G725" s="13" t="s">
        <v>110</v>
      </c>
      <c r="H725" s="13">
        <v>6.0190000000000001</v>
      </c>
      <c r="I725" s="13">
        <v>1.661</v>
      </c>
      <c r="J725" s="13">
        <v>15.125999999999999</v>
      </c>
      <c r="K725" s="13" t="s">
        <v>110</v>
      </c>
      <c r="L725" s="13">
        <v>6.2</v>
      </c>
      <c r="M725" s="13">
        <v>7.77</v>
      </c>
      <c r="N725" s="13">
        <v>53.7</v>
      </c>
      <c r="O725" s="13">
        <v>18.95</v>
      </c>
      <c r="P725" s="13">
        <v>5.29</v>
      </c>
      <c r="Q725" s="13" t="s">
        <v>110</v>
      </c>
      <c r="R725" s="13">
        <v>4.5999999999999996</v>
      </c>
      <c r="S725" s="13">
        <v>67</v>
      </c>
      <c r="T725" s="13">
        <v>5.4</v>
      </c>
      <c r="U725" s="13">
        <v>7.8810000000000002</v>
      </c>
      <c r="V725" s="13" t="s">
        <v>110</v>
      </c>
      <c r="W725" s="13">
        <v>56</v>
      </c>
      <c r="X725" s="13">
        <v>3.14</v>
      </c>
      <c r="Y725" s="13">
        <v>8.4499999999999993</v>
      </c>
      <c r="Z725" s="13">
        <v>3.12</v>
      </c>
      <c r="AA725" s="13">
        <v>303</v>
      </c>
      <c r="AB725" s="13">
        <v>5.36</v>
      </c>
      <c r="AC725" s="13" t="s">
        <v>110</v>
      </c>
      <c r="AD725" s="13">
        <v>473</v>
      </c>
    </row>
    <row r="726" spans="1:30">
      <c r="A726" s="10">
        <v>41894</v>
      </c>
      <c r="B726" s="13">
        <v>11054.09</v>
      </c>
      <c r="C726" s="13">
        <v>1.5550000000000002</v>
      </c>
      <c r="D726" s="13">
        <v>6.5</v>
      </c>
      <c r="E726" s="13">
        <v>110.6</v>
      </c>
      <c r="F726" s="13">
        <v>52.7</v>
      </c>
      <c r="G726" s="13" t="s">
        <v>110</v>
      </c>
      <c r="H726" s="13">
        <v>6.125</v>
      </c>
      <c r="I726" s="13">
        <v>1.633</v>
      </c>
      <c r="J726" s="13">
        <v>15.125999999999999</v>
      </c>
      <c r="K726" s="13" t="s">
        <v>110</v>
      </c>
      <c r="L726" s="13">
        <v>6.2</v>
      </c>
      <c r="M726" s="13">
        <v>8.11</v>
      </c>
      <c r="N726" s="13">
        <v>56.05</v>
      </c>
      <c r="O726" s="13">
        <v>19.7</v>
      </c>
      <c r="P726" s="13">
        <v>5.3</v>
      </c>
      <c r="Q726" s="13" t="s">
        <v>110</v>
      </c>
      <c r="R726" s="13">
        <v>4.75</v>
      </c>
      <c r="S726" s="13">
        <v>66.667000000000002</v>
      </c>
      <c r="T726" s="13">
        <v>5.59</v>
      </c>
      <c r="U726" s="13">
        <v>7.8810000000000002</v>
      </c>
      <c r="V726" s="13" t="s">
        <v>110</v>
      </c>
      <c r="W726" s="13">
        <v>55.2</v>
      </c>
      <c r="X726" s="13">
        <v>3.19</v>
      </c>
      <c r="Y726" s="13">
        <v>8.5500000000000007</v>
      </c>
      <c r="Z726" s="13">
        <v>3.23</v>
      </c>
      <c r="AA726" s="13">
        <v>303.5</v>
      </c>
      <c r="AB726" s="13">
        <v>5.26</v>
      </c>
      <c r="AC726" s="13" t="s">
        <v>110</v>
      </c>
      <c r="AD726" s="13">
        <v>476</v>
      </c>
    </row>
    <row r="727" spans="1:30">
      <c r="A727" s="10">
        <v>41897</v>
      </c>
      <c r="B727" s="13">
        <v>10962.32</v>
      </c>
      <c r="C727" s="13">
        <v>1.5230000000000001</v>
      </c>
      <c r="D727" s="13">
        <v>6.4909999999999997</v>
      </c>
      <c r="E727" s="13">
        <v>111.6</v>
      </c>
      <c r="F727" s="13">
        <v>53</v>
      </c>
      <c r="G727" s="13" t="s">
        <v>110</v>
      </c>
      <c r="H727" s="13">
        <v>6.25</v>
      </c>
      <c r="I727" s="13">
        <v>1.5779999999999998</v>
      </c>
      <c r="J727" s="13">
        <v>14.840999999999999</v>
      </c>
      <c r="K727" s="13" t="s">
        <v>110</v>
      </c>
      <c r="L727" s="13">
        <v>6.2</v>
      </c>
      <c r="M727" s="13">
        <v>7.93</v>
      </c>
      <c r="N727" s="13">
        <v>54</v>
      </c>
      <c r="O727" s="13">
        <v>19.399999999999999</v>
      </c>
      <c r="P727" s="13">
        <v>5.3</v>
      </c>
      <c r="Q727" s="13" t="s">
        <v>110</v>
      </c>
      <c r="R727" s="13">
        <v>4.63</v>
      </c>
      <c r="S727" s="13">
        <v>63.033000000000001</v>
      </c>
      <c r="T727" s="13">
        <v>5.5</v>
      </c>
      <c r="U727" s="13">
        <v>7.8810000000000002</v>
      </c>
      <c r="V727" s="13" t="s">
        <v>110</v>
      </c>
      <c r="W727" s="13">
        <v>54</v>
      </c>
      <c r="X727" s="13">
        <v>3.15</v>
      </c>
      <c r="Y727" s="13">
        <v>8.4499999999999993</v>
      </c>
      <c r="Z727" s="13">
        <v>3.26</v>
      </c>
      <c r="AA727" s="13">
        <v>305.89999999999998</v>
      </c>
      <c r="AB727" s="13">
        <v>5.17</v>
      </c>
      <c r="AC727" s="13" t="s">
        <v>110</v>
      </c>
      <c r="AD727" s="13">
        <v>476.1</v>
      </c>
    </row>
    <row r="728" spans="1:30">
      <c r="A728" s="10">
        <v>41898</v>
      </c>
      <c r="B728" s="13">
        <v>11448.63</v>
      </c>
      <c r="C728" s="13">
        <v>1.53</v>
      </c>
      <c r="D728" s="13">
        <v>6.6520000000000001</v>
      </c>
      <c r="E728" s="13">
        <v>118.9</v>
      </c>
      <c r="F728" s="13">
        <v>54.6</v>
      </c>
      <c r="G728" s="13" t="s">
        <v>110</v>
      </c>
      <c r="H728" s="13">
        <v>6.375</v>
      </c>
      <c r="I728" s="13">
        <v>1.5960000000000001</v>
      </c>
      <c r="J728" s="13">
        <v>14.888999999999999</v>
      </c>
      <c r="K728" s="13" t="s">
        <v>110</v>
      </c>
      <c r="L728" s="13">
        <v>6.2</v>
      </c>
      <c r="M728" s="13">
        <v>8.4499999999999993</v>
      </c>
      <c r="N728" s="13">
        <v>57.5</v>
      </c>
      <c r="O728" s="13">
        <v>20</v>
      </c>
      <c r="P728" s="13">
        <v>5.35</v>
      </c>
      <c r="Q728" s="13" t="s">
        <v>110</v>
      </c>
      <c r="R728" s="13">
        <v>4.75</v>
      </c>
      <c r="S728" s="13">
        <v>63.6</v>
      </c>
      <c r="T728" s="13">
        <v>5.77</v>
      </c>
      <c r="U728" s="13">
        <v>7.8810000000000002</v>
      </c>
      <c r="V728" s="13" t="s">
        <v>110</v>
      </c>
      <c r="W728" s="13">
        <v>56.6</v>
      </c>
      <c r="X728" s="13">
        <v>3.2</v>
      </c>
      <c r="Y728" s="13">
        <v>8.69</v>
      </c>
      <c r="Z728" s="13">
        <v>3.44</v>
      </c>
      <c r="AA728" s="13">
        <v>311</v>
      </c>
      <c r="AB728" s="13">
        <v>5.47</v>
      </c>
      <c r="AC728" s="13" t="s">
        <v>110</v>
      </c>
      <c r="AD728" s="13">
        <v>504</v>
      </c>
    </row>
    <row r="729" spans="1:30">
      <c r="A729" s="10">
        <v>41899</v>
      </c>
      <c r="B729" s="13">
        <v>11511.27</v>
      </c>
      <c r="C729" s="13">
        <v>1.5550000000000002</v>
      </c>
      <c r="D729" s="13">
        <v>6.6609999999999996</v>
      </c>
      <c r="E729" s="13">
        <v>120.95</v>
      </c>
      <c r="F729" s="13">
        <v>55.9</v>
      </c>
      <c r="G729" s="13" t="s">
        <v>110</v>
      </c>
      <c r="H729" s="13">
        <v>6.375</v>
      </c>
      <c r="I729" s="13">
        <v>1.6240000000000001</v>
      </c>
      <c r="J729" s="13">
        <v>15.173999999999999</v>
      </c>
      <c r="K729" s="13" t="s">
        <v>110</v>
      </c>
      <c r="L729" s="13">
        <v>6.2</v>
      </c>
      <c r="M729" s="13">
        <v>8.4499999999999993</v>
      </c>
      <c r="N729" s="13">
        <v>58.5</v>
      </c>
      <c r="O729" s="13">
        <v>20.149999999999999</v>
      </c>
      <c r="P729" s="13">
        <v>5.7</v>
      </c>
      <c r="Q729" s="13" t="s">
        <v>110</v>
      </c>
      <c r="R729" s="13">
        <v>4.75</v>
      </c>
      <c r="S729" s="13">
        <v>65.167000000000002</v>
      </c>
      <c r="T729" s="13">
        <v>5.72</v>
      </c>
      <c r="U729" s="13">
        <v>7.8810000000000002</v>
      </c>
      <c r="V729" s="13" t="s">
        <v>110</v>
      </c>
      <c r="W729" s="13">
        <v>55.5</v>
      </c>
      <c r="X729" s="13">
        <v>3.19</v>
      </c>
      <c r="Y729" s="13">
        <v>8.6199999999999992</v>
      </c>
      <c r="Z729" s="13">
        <v>3.5</v>
      </c>
      <c r="AA729" s="13">
        <v>313.5</v>
      </c>
      <c r="AB729" s="13">
        <v>5.5</v>
      </c>
      <c r="AC729" s="13" t="s">
        <v>110</v>
      </c>
      <c r="AD729" s="13">
        <v>504</v>
      </c>
    </row>
    <row r="730" spans="1:30">
      <c r="A730" s="10">
        <v>41900</v>
      </c>
      <c r="B730" s="13">
        <v>11536.29</v>
      </c>
      <c r="C730" s="13">
        <v>1.696</v>
      </c>
      <c r="D730" s="13">
        <v>6.7409999999999997</v>
      </c>
      <c r="E730" s="13">
        <v>118</v>
      </c>
      <c r="F730" s="13">
        <v>56.3</v>
      </c>
      <c r="G730" s="13" t="s">
        <v>110</v>
      </c>
      <c r="H730" s="13">
        <v>6.375</v>
      </c>
      <c r="I730" s="13">
        <v>1.6419999999999999</v>
      </c>
      <c r="J730" s="13">
        <v>15.079000000000001</v>
      </c>
      <c r="K730" s="13" t="s">
        <v>110</v>
      </c>
      <c r="L730" s="13">
        <v>6.2</v>
      </c>
      <c r="M730" s="13">
        <v>8.4499999999999993</v>
      </c>
      <c r="N730" s="13">
        <v>59.5</v>
      </c>
      <c r="O730" s="13">
        <v>20.100000000000001</v>
      </c>
      <c r="P730" s="13">
        <v>5.82</v>
      </c>
      <c r="Q730" s="13" t="s">
        <v>110</v>
      </c>
      <c r="R730" s="13">
        <v>4.6899999999999995</v>
      </c>
      <c r="S730" s="13">
        <v>65.332999999999998</v>
      </c>
      <c r="T730" s="13">
        <v>5.65</v>
      </c>
      <c r="U730" s="13">
        <v>7.8810000000000002</v>
      </c>
      <c r="V730" s="13" t="s">
        <v>110</v>
      </c>
      <c r="W730" s="13">
        <v>57.8</v>
      </c>
      <c r="X730" s="13">
        <v>3.18</v>
      </c>
      <c r="Y730" s="13">
        <v>8.59</v>
      </c>
      <c r="Z730" s="13">
        <v>3.54</v>
      </c>
      <c r="AA730" s="13">
        <v>319</v>
      </c>
      <c r="AB730" s="13">
        <v>5.52</v>
      </c>
      <c r="AC730" s="13" t="s">
        <v>110</v>
      </c>
      <c r="AD730" s="13">
        <v>503.5</v>
      </c>
    </row>
    <row r="731" spans="1:30">
      <c r="A731" s="10">
        <v>41901</v>
      </c>
      <c r="B731" s="13">
        <v>11580.91</v>
      </c>
      <c r="C731" s="13">
        <v>1.6</v>
      </c>
      <c r="D731" s="13">
        <v>6.8390000000000004</v>
      </c>
      <c r="E731" s="13">
        <v>116.75</v>
      </c>
      <c r="F731" s="13">
        <v>57</v>
      </c>
      <c r="G731" s="13" t="s">
        <v>110</v>
      </c>
      <c r="H731" s="13">
        <v>6.35</v>
      </c>
      <c r="I731" s="13">
        <v>1.6879999999999999</v>
      </c>
      <c r="J731" s="13">
        <v>15.269</v>
      </c>
      <c r="K731" s="13" t="s">
        <v>110</v>
      </c>
      <c r="L731" s="13">
        <v>6.2</v>
      </c>
      <c r="M731" s="13">
        <v>8.4499999999999993</v>
      </c>
      <c r="N731" s="13">
        <v>58.8</v>
      </c>
      <c r="O731" s="13">
        <v>19.600000000000001</v>
      </c>
      <c r="P731" s="13">
        <v>5.95</v>
      </c>
      <c r="Q731" s="13" t="s">
        <v>110</v>
      </c>
      <c r="R731" s="13">
        <v>4.74</v>
      </c>
      <c r="S731" s="13">
        <v>65.8</v>
      </c>
      <c r="T731" s="13">
        <v>5.68</v>
      </c>
      <c r="U731" s="13">
        <v>7.8810000000000002</v>
      </c>
      <c r="V731" s="13" t="s">
        <v>110</v>
      </c>
      <c r="W731" s="13">
        <v>57.95</v>
      </c>
      <c r="X731" s="13">
        <v>3.18</v>
      </c>
      <c r="Y731" s="13">
        <v>8.5</v>
      </c>
      <c r="Z731" s="13">
        <v>3.58</v>
      </c>
      <c r="AA731" s="13">
        <v>324</v>
      </c>
      <c r="AB731" s="13">
        <v>5.57</v>
      </c>
      <c r="AC731" s="13" t="s">
        <v>110</v>
      </c>
      <c r="AD731" s="13">
        <v>509</v>
      </c>
    </row>
    <row r="732" spans="1:30">
      <c r="A732" s="10">
        <v>41904</v>
      </c>
      <c r="B732" s="13">
        <v>12118.87</v>
      </c>
      <c r="C732" s="13">
        <v>1.6579999999999999</v>
      </c>
      <c r="D732" s="13">
        <v>7.17</v>
      </c>
      <c r="E732" s="13">
        <v>120</v>
      </c>
      <c r="F732" s="13">
        <v>59.85</v>
      </c>
      <c r="G732" s="13" t="s">
        <v>110</v>
      </c>
      <c r="H732" s="13">
        <v>6.375</v>
      </c>
      <c r="I732" s="13">
        <v>1.78</v>
      </c>
      <c r="J732" s="13">
        <v>15.507</v>
      </c>
      <c r="K732" s="13" t="s">
        <v>110</v>
      </c>
      <c r="L732" s="13">
        <v>6.2</v>
      </c>
      <c r="M732" s="13">
        <v>8.6999999999999993</v>
      </c>
      <c r="N732" s="13">
        <v>63</v>
      </c>
      <c r="O732" s="13">
        <v>20.65</v>
      </c>
      <c r="P732" s="13">
        <v>6.29</v>
      </c>
      <c r="Q732" s="13" t="s">
        <v>110</v>
      </c>
      <c r="R732" s="13">
        <v>4.5999999999999996</v>
      </c>
      <c r="S732" s="13">
        <v>67.3</v>
      </c>
      <c r="T732" s="13">
        <v>6</v>
      </c>
      <c r="U732" s="13">
        <v>7.8810000000000002</v>
      </c>
      <c r="V732" s="13" t="s">
        <v>110</v>
      </c>
      <c r="W732" s="13">
        <v>61</v>
      </c>
      <c r="X732" s="13">
        <v>3.18</v>
      </c>
      <c r="Y732" s="13">
        <v>8.64</v>
      </c>
      <c r="Z732" s="13">
        <v>3.8</v>
      </c>
      <c r="AA732" s="13">
        <v>335</v>
      </c>
      <c r="AB732" s="13">
        <v>5.89</v>
      </c>
      <c r="AC732" s="13" t="s">
        <v>110</v>
      </c>
      <c r="AD732" s="13">
        <v>533</v>
      </c>
    </row>
    <row r="733" spans="1:30">
      <c r="A733" s="10">
        <v>41905</v>
      </c>
      <c r="B733" s="13">
        <v>12058.02</v>
      </c>
      <c r="C733" s="13">
        <v>1.76</v>
      </c>
      <c r="D733" s="13">
        <v>7.3570000000000002</v>
      </c>
      <c r="E733" s="13">
        <v>115.65</v>
      </c>
      <c r="F733" s="13">
        <v>58.6</v>
      </c>
      <c r="G733" s="13" t="s">
        <v>110</v>
      </c>
      <c r="H733" s="13">
        <v>6.375</v>
      </c>
      <c r="I733" s="13">
        <v>1.7890000000000001</v>
      </c>
      <c r="J733" s="13">
        <v>15.031000000000001</v>
      </c>
      <c r="K733" s="13" t="s">
        <v>110</v>
      </c>
      <c r="L733" s="13">
        <v>6.2</v>
      </c>
      <c r="M733" s="13">
        <v>8.6</v>
      </c>
      <c r="N733" s="13">
        <v>61.8</v>
      </c>
      <c r="O733" s="13">
        <v>20.3</v>
      </c>
      <c r="P733" s="13">
        <v>6.2</v>
      </c>
      <c r="Q733" s="13" t="s">
        <v>110</v>
      </c>
      <c r="R733" s="13">
        <v>4.8</v>
      </c>
      <c r="S733" s="13">
        <v>68</v>
      </c>
      <c r="T733" s="13">
        <v>6.13</v>
      </c>
      <c r="U733" s="13">
        <v>7.8810000000000002</v>
      </c>
      <c r="V733" s="13" t="s">
        <v>110</v>
      </c>
      <c r="W733" s="13">
        <v>59.9</v>
      </c>
      <c r="X733" s="13">
        <v>3.33</v>
      </c>
      <c r="Y733" s="13">
        <v>9</v>
      </c>
      <c r="Z733" s="13">
        <v>4.07</v>
      </c>
      <c r="AA733" s="13">
        <v>327</v>
      </c>
      <c r="AB733" s="13">
        <v>6.1</v>
      </c>
      <c r="AC733" s="13" t="s">
        <v>110</v>
      </c>
      <c r="AD733" s="13">
        <v>532</v>
      </c>
    </row>
    <row r="734" spans="1:30">
      <c r="A734" s="10">
        <v>41906</v>
      </c>
      <c r="B734" s="13">
        <v>12257.08</v>
      </c>
      <c r="C734" s="13">
        <v>1.8050000000000002</v>
      </c>
      <c r="D734" s="13">
        <v>7.8479999999999999</v>
      </c>
      <c r="E734" s="13">
        <v>117.4</v>
      </c>
      <c r="F734" s="13">
        <v>58</v>
      </c>
      <c r="G734" s="13" t="s">
        <v>110</v>
      </c>
      <c r="H734" s="13">
        <v>6.6879999999999997</v>
      </c>
      <c r="I734" s="13">
        <v>1.853</v>
      </c>
      <c r="J734" s="13">
        <v>15.222</v>
      </c>
      <c r="K734" s="13" t="s">
        <v>110</v>
      </c>
      <c r="L734" s="13">
        <v>6.2</v>
      </c>
      <c r="M734" s="13">
        <v>8.48</v>
      </c>
      <c r="N734" s="13">
        <v>62.2</v>
      </c>
      <c r="O734" s="13">
        <v>20.45</v>
      </c>
      <c r="P734" s="13">
        <v>6.39</v>
      </c>
      <c r="Q734" s="13" t="s">
        <v>110</v>
      </c>
      <c r="R734" s="13">
        <v>5.08</v>
      </c>
      <c r="S734" s="13">
        <v>66.5</v>
      </c>
      <c r="T734" s="13">
        <v>6.14</v>
      </c>
      <c r="U734" s="13">
        <v>7.8810000000000002</v>
      </c>
      <c r="V734" s="13" t="s">
        <v>110</v>
      </c>
      <c r="W734" s="13">
        <v>59</v>
      </c>
      <c r="X734" s="13">
        <v>3.59</v>
      </c>
      <c r="Y734" s="13">
        <v>9.35</v>
      </c>
      <c r="Z734" s="13">
        <v>4.4400000000000004</v>
      </c>
      <c r="AA734" s="13">
        <v>334.5</v>
      </c>
      <c r="AB734" s="13">
        <v>6.68</v>
      </c>
      <c r="AC734" s="13" t="s">
        <v>110</v>
      </c>
      <c r="AD734" s="13">
        <v>536.5</v>
      </c>
    </row>
    <row r="735" spans="1:30">
      <c r="A735" s="10">
        <v>41907</v>
      </c>
      <c r="B735" s="13">
        <v>12155.21</v>
      </c>
      <c r="C735" s="13">
        <v>1.8239999999999998</v>
      </c>
      <c r="D735" s="13">
        <v>8.0709999999999997</v>
      </c>
      <c r="E735" s="13">
        <v>114</v>
      </c>
      <c r="F735" s="13">
        <v>58</v>
      </c>
      <c r="G735" s="13" t="s">
        <v>110</v>
      </c>
      <c r="H735" s="13">
        <v>6.6630000000000003</v>
      </c>
      <c r="I735" s="13">
        <v>1.8439999999999999</v>
      </c>
      <c r="J735" s="13">
        <v>15.412000000000001</v>
      </c>
      <c r="K735" s="13" t="s">
        <v>110</v>
      </c>
      <c r="L735" s="13">
        <v>6.2</v>
      </c>
      <c r="M735" s="13">
        <v>8.1199999999999992</v>
      </c>
      <c r="N735" s="13">
        <v>63.25</v>
      </c>
      <c r="O735" s="13">
        <v>20.100000000000001</v>
      </c>
      <c r="P735" s="13">
        <v>6.25</v>
      </c>
      <c r="Q735" s="13" t="s">
        <v>110</v>
      </c>
      <c r="R735" s="13">
        <v>5.09</v>
      </c>
      <c r="S735" s="13">
        <v>66.5</v>
      </c>
      <c r="T735" s="13">
        <v>6.04</v>
      </c>
      <c r="U735" s="13">
        <v>7.8810000000000002</v>
      </c>
      <c r="V735" s="13" t="s">
        <v>110</v>
      </c>
      <c r="W735" s="13">
        <v>59.5</v>
      </c>
      <c r="X735" s="13">
        <v>3.65</v>
      </c>
      <c r="Y735" s="13">
        <v>9.6</v>
      </c>
      <c r="Z735" s="13">
        <v>4.67</v>
      </c>
      <c r="AA735" s="13">
        <v>334</v>
      </c>
      <c r="AB735" s="13">
        <v>6.84</v>
      </c>
      <c r="AC735" s="13" t="s">
        <v>110</v>
      </c>
      <c r="AD735" s="13">
        <v>528.6</v>
      </c>
    </row>
    <row r="736" spans="1:30">
      <c r="A736" s="10">
        <v>41908</v>
      </c>
      <c r="B736" s="13">
        <v>12535.53</v>
      </c>
      <c r="C736" s="13">
        <v>1.8559999999999999</v>
      </c>
      <c r="D736" s="13">
        <v>8.4730000000000008</v>
      </c>
      <c r="E736" s="13">
        <v>121</v>
      </c>
      <c r="F736" s="13">
        <v>59.3</v>
      </c>
      <c r="G736" s="13" t="s">
        <v>110</v>
      </c>
      <c r="H736" s="13">
        <v>6.7190000000000003</v>
      </c>
      <c r="I736" s="13">
        <v>1.899</v>
      </c>
      <c r="J736" s="13">
        <v>15.364000000000001</v>
      </c>
      <c r="K736" s="13" t="s">
        <v>110</v>
      </c>
      <c r="L736" s="13">
        <v>6.2</v>
      </c>
      <c r="M736" s="13">
        <v>8.17</v>
      </c>
      <c r="N736" s="13">
        <v>63</v>
      </c>
      <c r="O736" s="13">
        <v>20.7</v>
      </c>
      <c r="P736" s="13">
        <v>6.4</v>
      </c>
      <c r="Q736" s="13" t="s">
        <v>110</v>
      </c>
      <c r="R736" s="13">
        <v>5.2</v>
      </c>
      <c r="S736" s="13">
        <v>78.3</v>
      </c>
      <c r="T736" s="13">
        <v>6.27</v>
      </c>
      <c r="U736" s="13">
        <v>11.821999999999999</v>
      </c>
      <c r="V736" s="13" t="s">
        <v>110</v>
      </c>
      <c r="W736" s="13">
        <v>62.1</v>
      </c>
      <c r="X736" s="13">
        <v>3.75</v>
      </c>
      <c r="Y736" s="13">
        <v>10.199999999999999</v>
      </c>
      <c r="Z736" s="13">
        <v>4.9399999999999995</v>
      </c>
      <c r="AA736" s="13">
        <v>341</v>
      </c>
      <c r="AB736" s="13">
        <v>7.13</v>
      </c>
      <c r="AC736" s="13" t="s">
        <v>110</v>
      </c>
      <c r="AD736" s="13">
        <v>545.5</v>
      </c>
    </row>
    <row r="737" spans="1:30">
      <c r="A737" s="10">
        <v>41911</v>
      </c>
      <c r="B737" s="13">
        <v>12593.07</v>
      </c>
      <c r="C737" s="13">
        <v>1.8109999999999999</v>
      </c>
      <c r="D737" s="13">
        <v>8.7769999999999992</v>
      </c>
      <c r="E737" s="13">
        <v>110.8</v>
      </c>
      <c r="F737" s="13">
        <v>59.7</v>
      </c>
      <c r="G737" s="13" t="s">
        <v>110</v>
      </c>
      <c r="H737" s="13">
        <v>6.8629999999999995</v>
      </c>
      <c r="I737" s="13">
        <v>1.8719999999999999</v>
      </c>
      <c r="J737" s="13">
        <v>15.65</v>
      </c>
      <c r="K737" s="13" t="s">
        <v>110</v>
      </c>
      <c r="L737" s="13">
        <v>6.2</v>
      </c>
      <c r="M737" s="13">
        <v>8.0299999999999994</v>
      </c>
      <c r="N737" s="13">
        <v>64</v>
      </c>
      <c r="O737" s="13">
        <v>21.25</v>
      </c>
      <c r="P737" s="13">
        <v>6.35</v>
      </c>
      <c r="Q737" s="13" t="s">
        <v>110</v>
      </c>
      <c r="R737" s="13">
        <v>5.0999999999999996</v>
      </c>
      <c r="S737" s="13">
        <v>79.667000000000002</v>
      </c>
      <c r="T737" s="13">
        <v>6.5</v>
      </c>
      <c r="U737" s="13">
        <v>11.821999999999999</v>
      </c>
      <c r="V737" s="13" t="s">
        <v>110</v>
      </c>
      <c r="W737" s="13">
        <v>60.65</v>
      </c>
      <c r="X737" s="13">
        <v>3.89</v>
      </c>
      <c r="Y737" s="13">
        <v>10.4</v>
      </c>
      <c r="Z737" s="13">
        <v>5.15</v>
      </c>
      <c r="AA737" s="13">
        <v>338.5</v>
      </c>
      <c r="AB737" s="13">
        <v>7.3</v>
      </c>
      <c r="AC737" s="13" t="s">
        <v>110</v>
      </c>
      <c r="AD737" s="13">
        <v>551</v>
      </c>
    </row>
    <row r="738" spans="1:30">
      <c r="A738" s="10">
        <v>41912</v>
      </c>
      <c r="B738" s="13">
        <v>12548.99</v>
      </c>
      <c r="C738" s="13">
        <v>1.728</v>
      </c>
      <c r="D738" s="13">
        <v>8.5540000000000003</v>
      </c>
      <c r="E738" s="13">
        <v>108</v>
      </c>
      <c r="F738" s="13">
        <v>56.5</v>
      </c>
      <c r="G738" s="13" t="s">
        <v>110</v>
      </c>
      <c r="H738" s="13">
        <v>6.8129999999999997</v>
      </c>
      <c r="I738" s="13">
        <v>1.8069999999999999</v>
      </c>
      <c r="J738" s="13">
        <v>15.602</v>
      </c>
      <c r="K738" s="13" t="s">
        <v>110</v>
      </c>
      <c r="L738" s="13">
        <v>6.2</v>
      </c>
      <c r="M738" s="13">
        <v>8.5</v>
      </c>
      <c r="N738" s="13">
        <v>63.8</v>
      </c>
      <c r="O738" s="13">
        <v>21</v>
      </c>
      <c r="P738" s="13">
        <v>6</v>
      </c>
      <c r="Q738" s="13" t="s">
        <v>110</v>
      </c>
      <c r="R738" s="13">
        <v>4.8499999999999996</v>
      </c>
      <c r="S738" s="13">
        <v>77.667000000000002</v>
      </c>
      <c r="T738" s="13">
        <v>6.41</v>
      </c>
      <c r="U738" s="13">
        <v>11.821999999999999</v>
      </c>
      <c r="V738" s="13" t="s">
        <v>110</v>
      </c>
      <c r="W738" s="13">
        <v>60.5</v>
      </c>
      <c r="X738" s="13">
        <v>3.8</v>
      </c>
      <c r="Y738" s="13">
        <v>10</v>
      </c>
      <c r="Z738" s="13">
        <v>4.88</v>
      </c>
      <c r="AA738" s="13">
        <v>346.1</v>
      </c>
      <c r="AB738" s="13">
        <v>7.14</v>
      </c>
      <c r="AC738" s="13" t="s">
        <v>110</v>
      </c>
      <c r="AD738" s="13">
        <v>558</v>
      </c>
    </row>
    <row r="739" spans="1:30">
      <c r="A739" s="10">
        <v>41913</v>
      </c>
      <c r="B739" s="13">
        <v>11516.28</v>
      </c>
      <c r="C739" s="13">
        <v>1.6</v>
      </c>
      <c r="D739" s="13">
        <v>7.7050000000000001</v>
      </c>
      <c r="E739" s="13">
        <v>97.2</v>
      </c>
      <c r="F739" s="13">
        <v>55.5</v>
      </c>
      <c r="G739" s="13" t="s">
        <v>110</v>
      </c>
      <c r="H739" s="13">
        <v>6.694</v>
      </c>
      <c r="I739" s="13">
        <v>1.651</v>
      </c>
      <c r="J739" s="13">
        <v>14.840999999999999</v>
      </c>
      <c r="K739" s="13" t="s">
        <v>110</v>
      </c>
      <c r="L739" s="13">
        <v>6.2</v>
      </c>
      <c r="M739" s="13">
        <v>7.95</v>
      </c>
      <c r="N739" s="13">
        <v>57.5</v>
      </c>
      <c r="O739" s="13">
        <v>19.7</v>
      </c>
      <c r="P739" s="13">
        <v>5.8</v>
      </c>
      <c r="Q739" s="13" t="s">
        <v>110</v>
      </c>
      <c r="R739" s="13">
        <v>4.4000000000000004</v>
      </c>
      <c r="S739" s="13">
        <v>73</v>
      </c>
      <c r="T739" s="13">
        <v>5.82</v>
      </c>
      <c r="U739" s="13">
        <v>11.821999999999999</v>
      </c>
      <c r="V739" s="13" t="s">
        <v>110</v>
      </c>
      <c r="W739" s="13">
        <v>58.5</v>
      </c>
      <c r="X739" s="13">
        <v>3.42</v>
      </c>
      <c r="Y739" s="13">
        <v>9</v>
      </c>
      <c r="Z739" s="13">
        <v>4.4000000000000004</v>
      </c>
      <c r="AA739" s="13">
        <v>316</v>
      </c>
      <c r="AB739" s="13">
        <v>6.45</v>
      </c>
      <c r="AC739" s="13" t="s">
        <v>110</v>
      </c>
      <c r="AD739" s="13">
        <v>503</v>
      </c>
    </row>
    <row r="740" spans="1:30">
      <c r="A740" s="10">
        <v>41914</v>
      </c>
      <c r="B740" s="13">
        <v>10703.32</v>
      </c>
      <c r="C740" s="13">
        <v>1.472</v>
      </c>
      <c r="D740" s="13">
        <v>6.9640000000000004</v>
      </c>
      <c r="E740" s="13">
        <v>96</v>
      </c>
      <c r="F740" s="13">
        <v>51.5</v>
      </c>
      <c r="G740" s="13" t="s">
        <v>110</v>
      </c>
      <c r="H740" s="13">
        <v>6</v>
      </c>
      <c r="I740" s="13">
        <v>1.4950000000000001</v>
      </c>
      <c r="J740" s="13">
        <v>14.08</v>
      </c>
      <c r="K740" s="13" t="s">
        <v>110</v>
      </c>
      <c r="L740" s="13">
        <v>6.2</v>
      </c>
      <c r="M740" s="13">
        <v>7.2</v>
      </c>
      <c r="N740" s="13">
        <v>53</v>
      </c>
      <c r="O740" s="13">
        <v>17.899999999999999</v>
      </c>
      <c r="P740" s="13">
        <v>4.95</v>
      </c>
      <c r="Q740" s="13" t="s">
        <v>110</v>
      </c>
      <c r="R740" s="13">
        <v>3.92</v>
      </c>
      <c r="S740" s="13">
        <v>68.95</v>
      </c>
      <c r="T740" s="13">
        <v>5.47</v>
      </c>
      <c r="U740" s="13">
        <v>11.821999999999999</v>
      </c>
      <c r="V740" s="13" t="s">
        <v>110</v>
      </c>
      <c r="W740" s="13">
        <v>55.8</v>
      </c>
      <c r="X740" s="13">
        <v>3.15</v>
      </c>
      <c r="Y740" s="13">
        <v>9.15</v>
      </c>
      <c r="Z740" s="13">
        <v>3.75</v>
      </c>
      <c r="AA740" s="13">
        <v>301.5</v>
      </c>
      <c r="AB740" s="13">
        <v>6</v>
      </c>
      <c r="AC740" s="13" t="s">
        <v>110</v>
      </c>
      <c r="AD740" s="13">
        <v>467.5</v>
      </c>
    </row>
    <row r="741" spans="1:30">
      <c r="A741" s="10">
        <v>41915</v>
      </c>
      <c r="B741" s="13">
        <v>11419.41</v>
      </c>
      <c r="C741" s="13">
        <v>1.6</v>
      </c>
      <c r="D741" s="13">
        <v>7.5709999999999997</v>
      </c>
      <c r="E741" s="13">
        <v>104.2</v>
      </c>
      <c r="F741" s="13">
        <v>51.5</v>
      </c>
      <c r="G741" s="13" t="s">
        <v>110</v>
      </c>
      <c r="H741" s="13">
        <v>6.2750000000000004</v>
      </c>
      <c r="I741" s="13">
        <v>1.6419999999999999</v>
      </c>
      <c r="J741" s="13">
        <v>15.031000000000001</v>
      </c>
      <c r="K741" s="13" t="s">
        <v>110</v>
      </c>
      <c r="L741" s="13">
        <v>6.2</v>
      </c>
      <c r="M741" s="13">
        <v>7.88</v>
      </c>
      <c r="N741" s="13">
        <v>55.15</v>
      </c>
      <c r="O741" s="13">
        <v>18.25</v>
      </c>
      <c r="P741" s="13">
        <v>5.35</v>
      </c>
      <c r="Q741" s="13" t="s">
        <v>110</v>
      </c>
      <c r="R741" s="13">
        <v>4.12</v>
      </c>
      <c r="S741" s="13">
        <v>72.667000000000002</v>
      </c>
      <c r="T741" s="13">
        <v>5.93</v>
      </c>
      <c r="U741" s="13">
        <v>11.821999999999999</v>
      </c>
      <c r="V741" s="13" t="s">
        <v>110</v>
      </c>
      <c r="W741" s="13">
        <v>58.5</v>
      </c>
      <c r="X741" s="13">
        <v>3.34</v>
      </c>
      <c r="Y741" s="13">
        <v>9.4</v>
      </c>
      <c r="Z741" s="13">
        <v>4.1900000000000004</v>
      </c>
      <c r="AA741" s="13">
        <v>314</v>
      </c>
      <c r="AB741" s="13">
        <v>6.6</v>
      </c>
      <c r="AC741" s="13" t="s">
        <v>110</v>
      </c>
      <c r="AD741" s="13">
        <v>506</v>
      </c>
    </row>
    <row r="742" spans="1:30">
      <c r="A742" s="10">
        <v>41918</v>
      </c>
      <c r="B742" s="13">
        <v>10925.52</v>
      </c>
      <c r="C742" s="13">
        <v>1.504</v>
      </c>
      <c r="D742" s="13">
        <v>7.6429999999999998</v>
      </c>
      <c r="E742" s="13">
        <v>110</v>
      </c>
      <c r="F742" s="13">
        <v>47.5</v>
      </c>
      <c r="G742" s="13" t="s">
        <v>110</v>
      </c>
      <c r="H742" s="13">
        <v>6.1879999999999997</v>
      </c>
      <c r="I742" s="13">
        <v>1.56</v>
      </c>
      <c r="J742" s="13">
        <v>14.27</v>
      </c>
      <c r="K742" s="13" t="s">
        <v>110</v>
      </c>
      <c r="L742" s="13">
        <v>6.2</v>
      </c>
      <c r="M742" s="13">
        <v>7.3</v>
      </c>
      <c r="N742" s="13">
        <v>52</v>
      </c>
      <c r="O742" s="13">
        <v>16.7</v>
      </c>
      <c r="P742" s="13">
        <v>5.6</v>
      </c>
      <c r="Q742" s="13" t="s">
        <v>110</v>
      </c>
      <c r="R742" s="13">
        <v>4.0999999999999996</v>
      </c>
      <c r="S742" s="13">
        <v>71.2</v>
      </c>
      <c r="T742" s="13">
        <v>5.63</v>
      </c>
      <c r="U742" s="13">
        <v>11.821999999999999</v>
      </c>
      <c r="V742" s="13" t="s">
        <v>110</v>
      </c>
      <c r="W742" s="13">
        <v>57</v>
      </c>
      <c r="X742" s="13">
        <v>3.25</v>
      </c>
      <c r="Y742" s="13">
        <v>9</v>
      </c>
      <c r="Z742" s="13">
        <v>4.2</v>
      </c>
      <c r="AA742" s="13">
        <v>299</v>
      </c>
      <c r="AB742" s="13">
        <v>6.5</v>
      </c>
      <c r="AC742" s="13" t="s">
        <v>110</v>
      </c>
      <c r="AD742" s="13">
        <v>477</v>
      </c>
    </row>
    <row r="743" spans="1:30">
      <c r="A743" s="10">
        <v>41919</v>
      </c>
      <c r="B743" s="13">
        <v>10914.61</v>
      </c>
      <c r="C743" s="13">
        <v>1.581</v>
      </c>
      <c r="D743" s="13">
        <v>7.6609999999999996</v>
      </c>
      <c r="E743" s="13">
        <v>117.5</v>
      </c>
      <c r="F743" s="13">
        <v>47</v>
      </c>
      <c r="G743" s="13" t="s">
        <v>110</v>
      </c>
      <c r="H743" s="13">
        <v>6.125</v>
      </c>
      <c r="I743" s="13">
        <v>1.56</v>
      </c>
      <c r="J743" s="13">
        <v>13.89</v>
      </c>
      <c r="K743" s="13" t="s">
        <v>110</v>
      </c>
      <c r="L743" s="13">
        <v>6.2</v>
      </c>
      <c r="M743" s="13">
        <v>7.41</v>
      </c>
      <c r="N743" s="13">
        <v>51.4</v>
      </c>
      <c r="O743" s="13">
        <v>16.649999999999999</v>
      </c>
      <c r="P743" s="13">
        <v>5.5</v>
      </c>
      <c r="Q743" s="13" t="s">
        <v>110</v>
      </c>
      <c r="R743" s="13">
        <v>4.08</v>
      </c>
      <c r="S743" s="13">
        <v>71</v>
      </c>
      <c r="T743" s="13">
        <v>5.57</v>
      </c>
      <c r="U743" s="13">
        <v>11.821999999999999</v>
      </c>
      <c r="V743" s="13" t="s">
        <v>110</v>
      </c>
      <c r="W743" s="13">
        <v>56</v>
      </c>
      <c r="X743" s="13">
        <v>3.22</v>
      </c>
      <c r="Y743" s="13">
        <v>9</v>
      </c>
      <c r="Z743" s="13">
        <v>4.28</v>
      </c>
      <c r="AA743" s="13">
        <v>298</v>
      </c>
      <c r="AB743" s="13">
        <v>6.54</v>
      </c>
      <c r="AC743" s="13" t="s">
        <v>110</v>
      </c>
      <c r="AD743" s="13">
        <v>462</v>
      </c>
    </row>
    <row r="744" spans="1:30">
      <c r="A744" s="10">
        <v>41920</v>
      </c>
      <c r="B744" s="13">
        <v>10773.6</v>
      </c>
      <c r="C744" s="13">
        <v>1.581</v>
      </c>
      <c r="D744" s="13">
        <v>7.6159999999999997</v>
      </c>
      <c r="E744" s="13">
        <v>114</v>
      </c>
      <c r="F744" s="13">
        <v>47</v>
      </c>
      <c r="G744" s="13" t="s">
        <v>110</v>
      </c>
      <c r="H744" s="13">
        <v>6.1130000000000004</v>
      </c>
      <c r="I744" s="13">
        <v>1.56</v>
      </c>
      <c r="J744" s="13">
        <v>13.699</v>
      </c>
      <c r="K744" s="13" t="s">
        <v>110</v>
      </c>
      <c r="L744" s="13">
        <v>6.2</v>
      </c>
      <c r="M744" s="13">
        <v>7.25</v>
      </c>
      <c r="N744" s="13">
        <v>50</v>
      </c>
      <c r="O744" s="13">
        <v>16.399999999999999</v>
      </c>
      <c r="P744" s="13">
        <v>5.25</v>
      </c>
      <c r="Q744" s="13" t="s">
        <v>110</v>
      </c>
      <c r="R744" s="13">
        <v>4.08</v>
      </c>
      <c r="S744" s="13">
        <v>70.667000000000002</v>
      </c>
      <c r="T744" s="13">
        <v>5.64</v>
      </c>
      <c r="U744" s="13">
        <v>11.821999999999999</v>
      </c>
      <c r="V744" s="13" t="s">
        <v>110</v>
      </c>
      <c r="W744" s="13">
        <v>55.3</v>
      </c>
      <c r="X744" s="13">
        <v>3.18</v>
      </c>
      <c r="Y744" s="13">
        <v>8.75</v>
      </c>
      <c r="Z744" s="13">
        <v>4.26</v>
      </c>
      <c r="AA744" s="13">
        <v>288.5</v>
      </c>
      <c r="AB744" s="13">
        <v>6.5600000000000005</v>
      </c>
      <c r="AC744" s="13" t="s">
        <v>110</v>
      </c>
      <c r="AD744" s="13">
        <v>457</v>
      </c>
    </row>
    <row r="745" spans="1:30">
      <c r="A745" s="10">
        <v>41921</v>
      </c>
      <c r="B745" s="13">
        <v>10203.9</v>
      </c>
      <c r="C745" s="13">
        <v>1.4849999999999999</v>
      </c>
      <c r="D745" s="13">
        <v>7.2050000000000001</v>
      </c>
      <c r="E745" s="13">
        <v>113.5</v>
      </c>
      <c r="F745" s="13">
        <v>43.2</v>
      </c>
      <c r="G745" s="13" t="s">
        <v>110</v>
      </c>
      <c r="H745" s="13">
        <v>6</v>
      </c>
      <c r="I745" s="13">
        <v>1.45</v>
      </c>
      <c r="J745" s="13">
        <v>13.032999999999999</v>
      </c>
      <c r="K745" s="13" t="s">
        <v>110</v>
      </c>
      <c r="L745" s="13">
        <v>6.2</v>
      </c>
      <c r="M745" s="13">
        <v>6.7</v>
      </c>
      <c r="N745" s="13">
        <v>47.8</v>
      </c>
      <c r="O745" s="13">
        <v>15.8</v>
      </c>
      <c r="P745" s="13">
        <v>4.95</v>
      </c>
      <c r="Q745" s="13" t="s">
        <v>110</v>
      </c>
      <c r="R745" s="13">
        <v>3.8</v>
      </c>
      <c r="S745" s="13">
        <v>68.233000000000004</v>
      </c>
      <c r="T745" s="13">
        <v>5.29</v>
      </c>
      <c r="U745" s="13">
        <v>11.821999999999999</v>
      </c>
      <c r="V745" s="13" t="s">
        <v>110</v>
      </c>
      <c r="W745" s="13">
        <v>52.55</v>
      </c>
      <c r="X745" s="13">
        <v>3.05</v>
      </c>
      <c r="Y745" s="13">
        <v>8.1</v>
      </c>
      <c r="Z745" s="13">
        <v>3.94</v>
      </c>
      <c r="AA745" s="13">
        <v>275</v>
      </c>
      <c r="AB745" s="13">
        <v>6.22</v>
      </c>
      <c r="AC745" s="13" t="s">
        <v>110</v>
      </c>
      <c r="AD745" s="13">
        <v>425.35</v>
      </c>
    </row>
    <row r="746" spans="1:30">
      <c r="A746" s="10">
        <v>41922</v>
      </c>
      <c r="B746" s="13">
        <v>10040.24</v>
      </c>
      <c r="C746" s="13">
        <v>1.53</v>
      </c>
      <c r="D746" s="13">
        <v>7.2770000000000001</v>
      </c>
      <c r="E746" s="13">
        <v>105.1</v>
      </c>
      <c r="F746" s="13">
        <v>42.8</v>
      </c>
      <c r="G746" s="13" t="s">
        <v>110</v>
      </c>
      <c r="H746" s="13">
        <v>6.125</v>
      </c>
      <c r="I746" s="13">
        <v>1.5409999999999999</v>
      </c>
      <c r="J746" s="13">
        <v>12.938000000000001</v>
      </c>
      <c r="K746" s="13" t="s">
        <v>110</v>
      </c>
      <c r="L746" s="13">
        <v>6.2</v>
      </c>
      <c r="M746" s="13">
        <v>6.7</v>
      </c>
      <c r="N746" s="13">
        <v>45</v>
      </c>
      <c r="O746" s="13">
        <v>15.5</v>
      </c>
      <c r="P746" s="13">
        <v>4.95</v>
      </c>
      <c r="Q746" s="13" t="s">
        <v>110</v>
      </c>
      <c r="R746" s="13">
        <v>3.95</v>
      </c>
      <c r="S746" s="13">
        <v>67.5</v>
      </c>
      <c r="T746" s="13">
        <v>5.25</v>
      </c>
      <c r="U746" s="13">
        <v>11.821999999999999</v>
      </c>
      <c r="V746" s="13" t="s">
        <v>110</v>
      </c>
      <c r="W746" s="13">
        <v>51.7</v>
      </c>
      <c r="X746" s="13">
        <v>3.02</v>
      </c>
      <c r="Y746" s="13">
        <v>8.1</v>
      </c>
      <c r="Z746" s="13">
        <v>3.95</v>
      </c>
      <c r="AA746" s="13">
        <v>270.3</v>
      </c>
      <c r="AB746" s="13">
        <v>6.21</v>
      </c>
      <c r="AC746" s="13" t="s">
        <v>110</v>
      </c>
      <c r="AD746" s="13">
        <v>417</v>
      </c>
    </row>
    <row r="747" spans="1:30">
      <c r="A747" s="10">
        <v>41925</v>
      </c>
      <c r="B747" s="13">
        <v>10040.24</v>
      </c>
      <c r="C747" s="13">
        <v>1.53</v>
      </c>
      <c r="D747" s="13">
        <v>7.2770000000000001</v>
      </c>
      <c r="E747" s="13">
        <v>105.1</v>
      </c>
      <c r="F747" s="13">
        <v>42.8</v>
      </c>
      <c r="G747" s="13" t="s">
        <v>110</v>
      </c>
      <c r="H747" s="13">
        <v>6.125</v>
      </c>
      <c r="I747" s="13">
        <v>1.5409999999999999</v>
      </c>
      <c r="J747" s="13">
        <v>12.938000000000001</v>
      </c>
      <c r="K747" s="13" t="s">
        <v>110</v>
      </c>
      <c r="L747" s="13">
        <v>6.2</v>
      </c>
      <c r="M747" s="13">
        <v>6.7</v>
      </c>
      <c r="N747" s="13">
        <v>45</v>
      </c>
      <c r="O747" s="13">
        <v>15.5</v>
      </c>
      <c r="P747" s="13">
        <v>4.95</v>
      </c>
      <c r="Q747" s="13" t="s">
        <v>110</v>
      </c>
      <c r="R747" s="13">
        <v>3.95</v>
      </c>
      <c r="S747" s="13">
        <v>67.5</v>
      </c>
      <c r="T747" s="13">
        <v>5.25</v>
      </c>
      <c r="U747" s="13">
        <v>11.821999999999999</v>
      </c>
      <c r="V747" s="13" t="s">
        <v>110</v>
      </c>
      <c r="W747" s="13">
        <v>51.7</v>
      </c>
      <c r="X747" s="13">
        <v>3.02</v>
      </c>
      <c r="Y747" s="13">
        <v>8.1</v>
      </c>
      <c r="Z747" s="13">
        <v>3.95</v>
      </c>
      <c r="AA747" s="13">
        <v>270.3</v>
      </c>
      <c r="AB747" s="13">
        <v>6.21</v>
      </c>
      <c r="AC747" s="13" t="s">
        <v>110</v>
      </c>
      <c r="AD747" s="13">
        <v>417</v>
      </c>
    </row>
    <row r="748" spans="1:30">
      <c r="A748" s="10">
        <v>41926</v>
      </c>
      <c r="B748" s="13">
        <v>9894.32</v>
      </c>
      <c r="C748" s="13">
        <v>1.446</v>
      </c>
      <c r="D748" s="13">
        <v>7.1959999999999997</v>
      </c>
      <c r="E748" s="13">
        <v>112.75</v>
      </c>
      <c r="F748" s="13">
        <v>42</v>
      </c>
      <c r="G748" s="13" t="s">
        <v>110</v>
      </c>
      <c r="H748" s="13">
        <v>5.9379999999999997</v>
      </c>
      <c r="I748" s="13">
        <v>1.486</v>
      </c>
      <c r="J748" s="13">
        <v>12.653</v>
      </c>
      <c r="K748" s="13" t="s">
        <v>110</v>
      </c>
      <c r="L748" s="13">
        <v>6.2</v>
      </c>
      <c r="M748" s="13">
        <v>6.49</v>
      </c>
      <c r="N748" s="13">
        <v>45.3</v>
      </c>
      <c r="O748" s="13">
        <v>15.35</v>
      </c>
      <c r="P748" s="13">
        <v>5.03</v>
      </c>
      <c r="Q748" s="13" t="s">
        <v>110</v>
      </c>
      <c r="R748" s="13">
        <v>3.95</v>
      </c>
      <c r="S748" s="13">
        <v>68</v>
      </c>
      <c r="T748" s="13">
        <v>5</v>
      </c>
      <c r="U748" s="13">
        <v>11.821999999999999</v>
      </c>
      <c r="V748" s="13" t="s">
        <v>110</v>
      </c>
      <c r="W748" s="13">
        <v>52.3</v>
      </c>
      <c r="X748" s="13">
        <v>3.05</v>
      </c>
      <c r="Y748" s="13">
        <v>8</v>
      </c>
      <c r="Z748" s="13">
        <v>3.85</v>
      </c>
      <c r="AA748" s="13">
        <v>262</v>
      </c>
      <c r="AB748" s="13">
        <v>6.07</v>
      </c>
      <c r="AC748" s="13" t="s">
        <v>110</v>
      </c>
      <c r="AD748" s="13">
        <v>406</v>
      </c>
    </row>
    <row r="749" spans="1:30">
      <c r="A749" s="10">
        <v>41927</v>
      </c>
      <c r="B749" s="13">
        <v>9653.11</v>
      </c>
      <c r="C749" s="13">
        <v>1.472</v>
      </c>
      <c r="D749" s="13">
        <v>7.1159999999999997</v>
      </c>
      <c r="E749" s="13">
        <v>102.9</v>
      </c>
      <c r="F749" s="13">
        <v>41.5</v>
      </c>
      <c r="G749" s="13" t="s">
        <v>110</v>
      </c>
      <c r="H749" s="13">
        <v>5.875</v>
      </c>
      <c r="I749" s="13">
        <v>1.45</v>
      </c>
      <c r="J749" s="13">
        <v>12.653</v>
      </c>
      <c r="K749" s="13" t="s">
        <v>110</v>
      </c>
      <c r="L749" s="13">
        <v>6.2</v>
      </c>
      <c r="M749" s="13">
        <v>6.12</v>
      </c>
      <c r="N749" s="13">
        <v>43.5</v>
      </c>
      <c r="O749" s="13">
        <v>15.5</v>
      </c>
      <c r="P749" s="13">
        <v>5.05</v>
      </c>
      <c r="Q749" s="13" t="s">
        <v>110</v>
      </c>
      <c r="R749" s="13">
        <v>3.9</v>
      </c>
      <c r="S749" s="13">
        <v>67</v>
      </c>
      <c r="T749" s="13">
        <v>4.78</v>
      </c>
      <c r="U749" s="13">
        <v>11.821999999999999</v>
      </c>
      <c r="V749" s="13" t="s">
        <v>110</v>
      </c>
      <c r="W749" s="13">
        <v>52.5</v>
      </c>
      <c r="X749" s="13">
        <v>3</v>
      </c>
      <c r="Y749" s="13">
        <v>7.9</v>
      </c>
      <c r="Z749" s="13">
        <v>3.65</v>
      </c>
      <c r="AA749" s="13">
        <v>261.89999999999998</v>
      </c>
      <c r="AB749" s="13">
        <v>5.97</v>
      </c>
      <c r="AC749" s="13" t="s">
        <v>110</v>
      </c>
      <c r="AD749" s="13">
        <v>400</v>
      </c>
    </row>
    <row r="750" spans="1:30">
      <c r="A750" s="10">
        <v>41928</v>
      </c>
      <c r="B750" s="13">
        <v>9978.7900000000009</v>
      </c>
      <c r="C750" s="13">
        <v>1.5169999999999999</v>
      </c>
      <c r="D750" s="13">
        <v>7.3040000000000003</v>
      </c>
      <c r="E750" s="13">
        <v>99.4</v>
      </c>
      <c r="F750" s="13">
        <v>43.9</v>
      </c>
      <c r="G750" s="13" t="s">
        <v>110</v>
      </c>
      <c r="H750" s="13">
        <v>5.95</v>
      </c>
      <c r="I750" s="13">
        <v>1.4950000000000001</v>
      </c>
      <c r="J750" s="13">
        <v>13.319000000000001</v>
      </c>
      <c r="K750" s="13" t="s">
        <v>110</v>
      </c>
      <c r="L750" s="13">
        <v>6.2</v>
      </c>
      <c r="M750" s="13">
        <v>6.55</v>
      </c>
      <c r="N750" s="13">
        <v>45.9</v>
      </c>
      <c r="O750" s="13">
        <v>16.100000000000001</v>
      </c>
      <c r="P750" s="13">
        <v>5.15</v>
      </c>
      <c r="Q750" s="13" t="s">
        <v>110</v>
      </c>
      <c r="R750" s="13">
        <v>3.95</v>
      </c>
      <c r="S750" s="13">
        <v>67.667000000000002</v>
      </c>
      <c r="T750" s="13">
        <v>5.08</v>
      </c>
      <c r="U750" s="13">
        <v>9.8520000000000003</v>
      </c>
      <c r="V750" s="13" t="s">
        <v>110</v>
      </c>
      <c r="W750" s="13">
        <v>53.2</v>
      </c>
      <c r="X750" s="13">
        <v>3</v>
      </c>
      <c r="Y750" s="13">
        <v>8.0500000000000007</v>
      </c>
      <c r="Z750" s="13">
        <v>3.85</v>
      </c>
      <c r="AA750" s="13">
        <v>269</v>
      </c>
      <c r="AB750" s="13">
        <v>6.23</v>
      </c>
      <c r="AC750" s="13" t="s">
        <v>110</v>
      </c>
      <c r="AD750" s="13">
        <v>414</v>
      </c>
    </row>
    <row r="751" spans="1:30">
      <c r="A751" s="10">
        <v>41929</v>
      </c>
      <c r="B751" s="13">
        <v>10542.6</v>
      </c>
      <c r="C751" s="13">
        <v>1.536</v>
      </c>
      <c r="D751" s="13">
        <v>7.83</v>
      </c>
      <c r="E751" s="13">
        <v>103</v>
      </c>
      <c r="F751" s="13">
        <v>46.85</v>
      </c>
      <c r="G751" s="13" t="s">
        <v>110</v>
      </c>
      <c r="H751" s="13">
        <v>6.056</v>
      </c>
      <c r="I751" s="13">
        <v>1.633</v>
      </c>
      <c r="J751" s="13">
        <v>14.507999999999999</v>
      </c>
      <c r="K751" s="13" t="s">
        <v>110</v>
      </c>
      <c r="L751" s="13">
        <v>6.2</v>
      </c>
      <c r="M751" s="13">
        <v>7.5</v>
      </c>
      <c r="N751" s="13">
        <v>50</v>
      </c>
      <c r="O751" s="13">
        <v>17.3</v>
      </c>
      <c r="P751" s="13">
        <v>5.25</v>
      </c>
      <c r="Q751" s="13" t="s">
        <v>110</v>
      </c>
      <c r="R751" s="13">
        <v>4</v>
      </c>
      <c r="S751" s="13">
        <v>69.332999999999998</v>
      </c>
      <c r="T751" s="13">
        <v>5.45</v>
      </c>
      <c r="U751" s="13">
        <v>10.343999999999999</v>
      </c>
      <c r="V751" s="13" t="s">
        <v>110</v>
      </c>
      <c r="W751" s="13">
        <v>56</v>
      </c>
      <c r="X751" s="13">
        <v>3.17</v>
      </c>
      <c r="Y751" s="13">
        <v>8.34</v>
      </c>
      <c r="Z751" s="13">
        <v>4.28</v>
      </c>
      <c r="AA751" s="13">
        <v>260.85000000000002</v>
      </c>
      <c r="AB751" s="13">
        <v>6.72</v>
      </c>
      <c r="AC751" s="13" t="s">
        <v>110</v>
      </c>
      <c r="AD751" s="13">
        <v>430</v>
      </c>
    </row>
    <row r="752" spans="1:30">
      <c r="A752" s="10">
        <v>41932</v>
      </c>
      <c r="B752" s="13">
        <v>11092.63</v>
      </c>
      <c r="C752" s="13">
        <v>1.536</v>
      </c>
      <c r="D752" s="13">
        <v>8.3390000000000004</v>
      </c>
      <c r="E752" s="13">
        <v>99</v>
      </c>
      <c r="F752" s="13">
        <v>48.5</v>
      </c>
      <c r="G752" s="13" t="s">
        <v>110</v>
      </c>
      <c r="H752" s="13">
        <v>6.3380000000000001</v>
      </c>
      <c r="I752" s="13">
        <v>1.752</v>
      </c>
      <c r="J752" s="13">
        <v>14.413</v>
      </c>
      <c r="K752" s="13" t="s">
        <v>110</v>
      </c>
      <c r="L752" s="13">
        <v>6.2</v>
      </c>
      <c r="M752" s="13">
        <v>8.4</v>
      </c>
      <c r="N752" s="13">
        <v>52.65</v>
      </c>
      <c r="O752" s="13">
        <v>18.899999999999999</v>
      </c>
      <c r="P752" s="13">
        <v>5.6</v>
      </c>
      <c r="Q752" s="13" t="s">
        <v>110</v>
      </c>
      <c r="R752" s="13">
        <v>4.16</v>
      </c>
      <c r="S752" s="13">
        <v>71.667000000000002</v>
      </c>
      <c r="T752" s="13">
        <v>5.9</v>
      </c>
      <c r="U752" s="13">
        <v>10.343999999999999</v>
      </c>
      <c r="V752" s="13" t="s">
        <v>110</v>
      </c>
      <c r="W752" s="13">
        <v>58.9</v>
      </c>
      <c r="X752" s="13">
        <v>3.37</v>
      </c>
      <c r="Y752" s="13">
        <v>8.74</v>
      </c>
      <c r="Z752" s="13">
        <v>4.8</v>
      </c>
      <c r="AA752" s="13">
        <v>267</v>
      </c>
      <c r="AB752" s="13">
        <v>7.3</v>
      </c>
      <c r="AC752" s="13" t="s">
        <v>110</v>
      </c>
      <c r="AD752" s="13">
        <v>437.5</v>
      </c>
    </row>
    <row r="753" spans="1:30">
      <c r="A753" s="10">
        <v>41933</v>
      </c>
      <c r="B753" s="13">
        <v>10872.15</v>
      </c>
      <c r="C753" s="13">
        <v>1.5550000000000002</v>
      </c>
      <c r="D753" s="13">
        <v>8.42</v>
      </c>
      <c r="E753" s="13">
        <v>91.5</v>
      </c>
      <c r="F753" s="13">
        <v>48</v>
      </c>
      <c r="G753" s="13" t="s">
        <v>110</v>
      </c>
      <c r="H753" s="13">
        <v>6.3129999999999997</v>
      </c>
      <c r="I753" s="13">
        <v>1.716</v>
      </c>
      <c r="J753" s="13">
        <v>14.175000000000001</v>
      </c>
      <c r="K753" s="13" t="s">
        <v>110</v>
      </c>
      <c r="L753" s="13">
        <v>6.2</v>
      </c>
      <c r="M753" s="13">
        <v>8</v>
      </c>
      <c r="N753" s="13">
        <v>51.2</v>
      </c>
      <c r="O753" s="13">
        <v>18.45</v>
      </c>
      <c r="P753" s="13">
        <v>5.5</v>
      </c>
      <c r="Q753" s="13" t="s">
        <v>110</v>
      </c>
      <c r="R753" s="13">
        <v>4.38</v>
      </c>
      <c r="S753" s="13">
        <v>71</v>
      </c>
      <c r="T753" s="13">
        <v>5.68</v>
      </c>
      <c r="U753" s="13">
        <v>10.837</v>
      </c>
      <c r="V753" s="13" t="s">
        <v>110</v>
      </c>
      <c r="W753" s="13">
        <v>56.6</v>
      </c>
      <c r="X753" s="13">
        <v>3.27</v>
      </c>
      <c r="Y753" s="13">
        <v>8.65</v>
      </c>
      <c r="Z753" s="13">
        <v>4.6500000000000004</v>
      </c>
      <c r="AA753" s="13">
        <v>267</v>
      </c>
      <c r="AB753" s="13">
        <v>6.99</v>
      </c>
      <c r="AC753" s="13" t="s">
        <v>110</v>
      </c>
      <c r="AD753" s="13">
        <v>448</v>
      </c>
    </row>
    <row r="754" spans="1:30">
      <c r="A754" s="10">
        <v>41934</v>
      </c>
      <c r="B754" s="13">
        <v>10548.23</v>
      </c>
      <c r="C754" s="13">
        <v>1.536</v>
      </c>
      <c r="D754" s="13">
        <v>8.3480000000000008</v>
      </c>
      <c r="E754" s="13">
        <v>87</v>
      </c>
      <c r="F754" s="13">
        <v>46.8</v>
      </c>
      <c r="G754" s="13" t="s">
        <v>110</v>
      </c>
      <c r="H754" s="13">
        <v>6.125</v>
      </c>
      <c r="I754" s="13">
        <v>1.6970000000000001</v>
      </c>
      <c r="J754" s="13">
        <v>13.89</v>
      </c>
      <c r="K754" s="13" t="s">
        <v>110</v>
      </c>
      <c r="L754" s="13">
        <v>6.2</v>
      </c>
      <c r="M754" s="13">
        <v>7.7</v>
      </c>
      <c r="N754" s="13">
        <v>49.5</v>
      </c>
      <c r="O754" s="13">
        <v>17.899999999999999</v>
      </c>
      <c r="P754" s="13">
        <v>5.35</v>
      </c>
      <c r="Q754" s="13" t="s">
        <v>110</v>
      </c>
      <c r="R754" s="13">
        <v>4.2</v>
      </c>
      <c r="S754" s="13">
        <v>70</v>
      </c>
      <c r="T754" s="13">
        <v>5.5</v>
      </c>
      <c r="U754" s="13">
        <v>10.837</v>
      </c>
      <c r="V754" s="13" t="s">
        <v>110</v>
      </c>
      <c r="W754" s="13">
        <v>55</v>
      </c>
      <c r="X754" s="13">
        <v>3.1</v>
      </c>
      <c r="Y754" s="13">
        <v>8.5500000000000007</v>
      </c>
      <c r="Z754" s="13">
        <v>4.5999999999999996</v>
      </c>
      <c r="AA754" s="13">
        <v>254.7</v>
      </c>
      <c r="AB754" s="13">
        <v>6.97</v>
      </c>
      <c r="AC754" s="13" t="s">
        <v>110</v>
      </c>
      <c r="AD754" s="13">
        <v>435.5</v>
      </c>
    </row>
    <row r="755" spans="1:30">
      <c r="A755" s="10">
        <v>41935</v>
      </c>
      <c r="B755" s="13">
        <v>10268.01</v>
      </c>
      <c r="C755" s="13">
        <v>1.5489999999999999</v>
      </c>
      <c r="D755" s="13">
        <v>7.8570000000000002</v>
      </c>
      <c r="E755" s="13">
        <v>81</v>
      </c>
      <c r="F755" s="13">
        <v>46</v>
      </c>
      <c r="G755" s="13" t="s">
        <v>110</v>
      </c>
      <c r="H755" s="13">
        <v>6.0940000000000003</v>
      </c>
      <c r="I755" s="13">
        <v>1.6419999999999999</v>
      </c>
      <c r="J755" s="13">
        <v>13.509</v>
      </c>
      <c r="K755" s="13" t="s">
        <v>110</v>
      </c>
      <c r="L755" s="13">
        <v>6.2</v>
      </c>
      <c r="M755" s="13">
        <v>7.54</v>
      </c>
      <c r="N755" s="13">
        <v>48.5</v>
      </c>
      <c r="O755" s="13">
        <v>17.55</v>
      </c>
      <c r="P755" s="13">
        <v>5.25</v>
      </c>
      <c r="Q755" s="13" t="s">
        <v>110</v>
      </c>
      <c r="R755" s="13">
        <v>3.91</v>
      </c>
      <c r="S755" s="13">
        <v>68.233000000000004</v>
      </c>
      <c r="T755" s="13">
        <v>5.32</v>
      </c>
      <c r="U755" s="13">
        <v>10.837</v>
      </c>
      <c r="V755" s="13" t="s">
        <v>110</v>
      </c>
      <c r="W755" s="13">
        <v>54.5</v>
      </c>
      <c r="X755" s="13">
        <v>3.15</v>
      </c>
      <c r="Y755" s="13">
        <v>8.75</v>
      </c>
      <c r="Z755" s="13">
        <v>4.5999999999999996</v>
      </c>
      <c r="AA755" s="13">
        <v>254.9</v>
      </c>
      <c r="AB755" s="13">
        <v>6.84</v>
      </c>
      <c r="AC755" s="13" t="s">
        <v>110</v>
      </c>
      <c r="AD755" s="13">
        <v>419.95</v>
      </c>
    </row>
    <row r="756" spans="1:30">
      <c r="A756" s="10">
        <v>41936</v>
      </c>
      <c r="B756" s="13">
        <v>10555.87</v>
      </c>
      <c r="C756" s="13">
        <v>1.5680000000000001</v>
      </c>
      <c r="D756" s="13">
        <v>8.08</v>
      </c>
      <c r="E756" s="13">
        <v>87</v>
      </c>
      <c r="F756" s="13">
        <v>49.75</v>
      </c>
      <c r="G756" s="13" t="s">
        <v>110</v>
      </c>
      <c r="H756" s="13">
        <v>6.125</v>
      </c>
      <c r="I756" s="13">
        <v>1.6419999999999999</v>
      </c>
      <c r="J756" s="13">
        <v>13.319000000000001</v>
      </c>
      <c r="K756" s="13" t="s">
        <v>110</v>
      </c>
      <c r="L756" s="13">
        <v>6.2</v>
      </c>
      <c r="M756" s="13">
        <v>7.63</v>
      </c>
      <c r="N756" s="13">
        <v>52.5</v>
      </c>
      <c r="O756" s="13">
        <v>18.100000000000001</v>
      </c>
      <c r="P756" s="13">
        <v>5.75</v>
      </c>
      <c r="Q756" s="13" t="s">
        <v>110</v>
      </c>
      <c r="R756" s="13">
        <v>4</v>
      </c>
      <c r="S756" s="13">
        <v>68.332999999999998</v>
      </c>
      <c r="T756" s="13">
        <v>5.5600000000000005</v>
      </c>
      <c r="U756" s="13">
        <v>10.343999999999999</v>
      </c>
      <c r="V756" s="13" t="s">
        <v>110</v>
      </c>
      <c r="W756" s="13">
        <v>56.8</v>
      </c>
      <c r="X756" s="13">
        <v>3.18</v>
      </c>
      <c r="Y756" s="13">
        <v>8.75</v>
      </c>
      <c r="Z756" s="13">
        <v>4.7</v>
      </c>
      <c r="AA756" s="13">
        <v>257.3</v>
      </c>
      <c r="AB756" s="13">
        <v>6.78</v>
      </c>
      <c r="AC756" s="13" t="s">
        <v>110</v>
      </c>
      <c r="AD756" s="13">
        <v>428</v>
      </c>
    </row>
    <row r="757" spans="1:30">
      <c r="A757" s="10">
        <v>41939</v>
      </c>
      <c r="B757" s="13">
        <v>10295.56</v>
      </c>
      <c r="C757" s="13">
        <v>1.44</v>
      </c>
      <c r="D757" s="13">
        <v>7.9459999999999997</v>
      </c>
      <c r="E757" s="13">
        <v>76.5</v>
      </c>
      <c r="F757" s="13">
        <v>47.8</v>
      </c>
      <c r="G757" s="13" t="s">
        <v>110</v>
      </c>
      <c r="H757" s="13">
        <v>6.0629999999999997</v>
      </c>
      <c r="I757" s="13">
        <v>1.5960000000000001</v>
      </c>
      <c r="J757" s="13">
        <v>13.319000000000001</v>
      </c>
      <c r="K757" s="13" t="s">
        <v>110</v>
      </c>
      <c r="L757" s="13">
        <v>6.2</v>
      </c>
      <c r="M757" s="13">
        <v>7.37</v>
      </c>
      <c r="N757" s="13">
        <v>50</v>
      </c>
      <c r="O757" s="13">
        <v>18</v>
      </c>
      <c r="P757" s="13">
        <v>5.75</v>
      </c>
      <c r="Q757" s="13" t="s">
        <v>110</v>
      </c>
      <c r="R757" s="13">
        <v>3.8</v>
      </c>
      <c r="S757" s="13">
        <v>67.667000000000002</v>
      </c>
      <c r="T757" s="13">
        <v>5.57</v>
      </c>
      <c r="U757" s="13">
        <v>10.343999999999999</v>
      </c>
      <c r="V757" s="13" t="s">
        <v>110</v>
      </c>
      <c r="W757" s="13">
        <v>58.75</v>
      </c>
      <c r="X757" s="13">
        <v>3.1</v>
      </c>
      <c r="Y757" s="13">
        <v>8.65</v>
      </c>
      <c r="Z757" s="13">
        <v>4.67</v>
      </c>
      <c r="AA757" s="13">
        <v>255</v>
      </c>
      <c r="AB757" s="13">
        <v>6.6</v>
      </c>
      <c r="AC757" s="13" t="s">
        <v>110</v>
      </c>
      <c r="AD757" s="13">
        <v>420</v>
      </c>
    </row>
    <row r="758" spans="1:30">
      <c r="A758" s="10">
        <v>41940</v>
      </c>
      <c r="B758" s="13">
        <v>10446.719999999999</v>
      </c>
      <c r="C758" s="13">
        <v>1.3759999999999999</v>
      </c>
      <c r="D758" s="13">
        <v>8.0359999999999996</v>
      </c>
      <c r="E758" s="13">
        <v>77.599999999999994</v>
      </c>
      <c r="F758" s="13">
        <v>50.65</v>
      </c>
      <c r="G758" s="13" t="s">
        <v>110</v>
      </c>
      <c r="H758" s="13">
        <v>6.05</v>
      </c>
      <c r="I758" s="13">
        <v>1.5960000000000001</v>
      </c>
      <c r="J758" s="13">
        <v>13.129</v>
      </c>
      <c r="K758" s="13" t="s">
        <v>110</v>
      </c>
      <c r="L758" s="13">
        <v>6.2</v>
      </c>
      <c r="M758" s="13">
        <v>7.67</v>
      </c>
      <c r="N758" s="13">
        <v>52.5</v>
      </c>
      <c r="O758" s="13">
        <v>18.8</v>
      </c>
      <c r="P758" s="13">
        <v>5.75</v>
      </c>
      <c r="Q758" s="13" t="s">
        <v>110</v>
      </c>
      <c r="R758" s="13">
        <v>3.94</v>
      </c>
      <c r="S758" s="13">
        <v>67.332999999999998</v>
      </c>
      <c r="T758" s="13">
        <v>5.52</v>
      </c>
      <c r="U758" s="13">
        <v>10.343999999999999</v>
      </c>
      <c r="V758" s="13" t="s">
        <v>110</v>
      </c>
      <c r="W758" s="13">
        <v>58.7</v>
      </c>
      <c r="X758" s="13">
        <v>3.11</v>
      </c>
      <c r="Y758" s="13">
        <v>8.41</v>
      </c>
      <c r="Z758" s="13">
        <v>4.67</v>
      </c>
      <c r="AA758" s="13">
        <v>256.5</v>
      </c>
      <c r="AB758" s="13">
        <v>6.62</v>
      </c>
      <c r="AC758" s="13" t="s">
        <v>110</v>
      </c>
      <c r="AD758" s="13">
        <v>417</v>
      </c>
    </row>
    <row r="759" spans="1:30">
      <c r="A759" s="10">
        <v>41941</v>
      </c>
      <c r="B759" s="13">
        <v>10226.459999999999</v>
      </c>
      <c r="C759" s="13">
        <v>1.331</v>
      </c>
      <c r="D759" s="13">
        <v>7.9820000000000002</v>
      </c>
      <c r="E759" s="13">
        <v>73.5</v>
      </c>
      <c r="F759" s="13">
        <v>49.7</v>
      </c>
      <c r="G759" s="13" t="s">
        <v>110</v>
      </c>
      <c r="H759" s="13">
        <v>5.9939999999999998</v>
      </c>
      <c r="I759" s="13">
        <v>1.5409999999999999</v>
      </c>
      <c r="J759" s="13">
        <v>12.843</v>
      </c>
      <c r="K759" s="13" t="s">
        <v>110</v>
      </c>
      <c r="L759" s="13">
        <v>6.2</v>
      </c>
      <c r="M759" s="13">
        <v>7.34</v>
      </c>
      <c r="N759" s="13">
        <v>52</v>
      </c>
      <c r="O759" s="13">
        <v>18.149999999999999</v>
      </c>
      <c r="P759" s="13">
        <v>5.5</v>
      </c>
      <c r="Q759" s="13" t="s">
        <v>110</v>
      </c>
      <c r="R759" s="13">
        <v>3.85</v>
      </c>
      <c r="S759" s="13">
        <v>65.832999999999998</v>
      </c>
      <c r="T759" s="13">
        <v>5.49</v>
      </c>
      <c r="U759" s="13">
        <v>10.343999999999999</v>
      </c>
      <c r="V759" s="13" t="s">
        <v>110</v>
      </c>
      <c r="W759" s="13">
        <v>56.7</v>
      </c>
      <c r="X759" s="13">
        <v>3.02</v>
      </c>
      <c r="Y759" s="13">
        <v>8.1</v>
      </c>
      <c r="Z759" s="13">
        <v>4.67</v>
      </c>
      <c r="AA759" s="13">
        <v>254</v>
      </c>
      <c r="AB759" s="13">
        <v>6.53</v>
      </c>
      <c r="AC759" s="13" t="s">
        <v>110</v>
      </c>
      <c r="AD759" s="13">
        <v>413</v>
      </c>
    </row>
    <row r="760" spans="1:30">
      <c r="A760" s="10">
        <v>41942</v>
      </c>
      <c r="B760" s="13">
        <v>10539.44</v>
      </c>
      <c r="C760" s="13">
        <v>1.4590000000000001</v>
      </c>
      <c r="D760" s="13">
        <v>8</v>
      </c>
      <c r="E760" s="13">
        <v>75.75</v>
      </c>
      <c r="F760" s="13">
        <v>51</v>
      </c>
      <c r="G760" s="13" t="s">
        <v>110</v>
      </c>
      <c r="H760" s="13">
        <v>6</v>
      </c>
      <c r="I760" s="13">
        <v>1.6419999999999999</v>
      </c>
      <c r="J760" s="13">
        <v>13.224</v>
      </c>
      <c r="K760" s="13" t="s">
        <v>110</v>
      </c>
      <c r="L760" s="13">
        <v>6.2</v>
      </c>
      <c r="M760" s="13">
        <v>7.6</v>
      </c>
      <c r="N760" s="13">
        <v>53.8</v>
      </c>
      <c r="O760" s="13">
        <v>18.75</v>
      </c>
      <c r="P760" s="13">
        <v>5.5</v>
      </c>
      <c r="Q760" s="13" t="s">
        <v>110</v>
      </c>
      <c r="R760" s="13">
        <v>4.01</v>
      </c>
      <c r="S760" s="13">
        <v>66.667000000000002</v>
      </c>
      <c r="T760" s="13">
        <v>5.71</v>
      </c>
      <c r="U760" s="13">
        <v>10.343999999999999</v>
      </c>
      <c r="V760" s="13" t="s">
        <v>110</v>
      </c>
      <c r="W760" s="13">
        <v>60</v>
      </c>
      <c r="X760" s="13">
        <v>3.07</v>
      </c>
      <c r="Y760" s="13">
        <v>8.5</v>
      </c>
      <c r="Z760" s="13">
        <v>4.67</v>
      </c>
      <c r="AA760" s="13">
        <v>255</v>
      </c>
      <c r="AB760" s="13">
        <v>6.59</v>
      </c>
      <c r="AC760" s="13" t="s">
        <v>110</v>
      </c>
      <c r="AD760" s="13">
        <v>430</v>
      </c>
    </row>
    <row r="761" spans="1:30">
      <c r="A761" s="10">
        <v>41943</v>
      </c>
      <c r="B761" s="13">
        <v>11019.43</v>
      </c>
      <c r="C761" s="13">
        <v>1.4079999999999999</v>
      </c>
      <c r="D761" s="13">
        <v>8.1790000000000003</v>
      </c>
      <c r="E761" s="13">
        <v>77.8</v>
      </c>
      <c r="F761" s="13">
        <v>56.1</v>
      </c>
      <c r="G761" s="13" t="s">
        <v>110</v>
      </c>
      <c r="H761" s="13">
        <v>6.0940000000000003</v>
      </c>
      <c r="I761" s="13">
        <v>1.7250000000000001</v>
      </c>
      <c r="J761" s="13">
        <v>13.462</v>
      </c>
      <c r="K761" s="13" t="s">
        <v>110</v>
      </c>
      <c r="L761" s="13">
        <v>6.2</v>
      </c>
      <c r="M761" s="13">
        <v>8.0399999999999991</v>
      </c>
      <c r="N761" s="13">
        <v>58.25</v>
      </c>
      <c r="O761" s="13">
        <v>19.399999999999999</v>
      </c>
      <c r="P761" s="13">
        <v>5.9</v>
      </c>
      <c r="Q761" s="13" t="s">
        <v>110</v>
      </c>
      <c r="R761" s="13">
        <v>4.0999999999999996</v>
      </c>
      <c r="S761" s="13">
        <v>65.332999999999998</v>
      </c>
      <c r="T761" s="13">
        <v>5.91</v>
      </c>
      <c r="U761" s="13">
        <v>10.343999999999999</v>
      </c>
      <c r="V761" s="13" t="s">
        <v>110</v>
      </c>
      <c r="W761" s="13">
        <v>61.7</v>
      </c>
      <c r="X761" s="13">
        <v>3.18</v>
      </c>
      <c r="Y761" s="13">
        <v>8.7799999999999994</v>
      </c>
      <c r="Z761" s="13">
        <v>4.8499999999999996</v>
      </c>
      <c r="AA761" s="13">
        <v>258.75</v>
      </c>
      <c r="AB761" s="13">
        <v>6.85</v>
      </c>
      <c r="AC761" s="13" t="s">
        <v>110</v>
      </c>
      <c r="AD761" s="13">
        <v>459.5</v>
      </c>
    </row>
    <row r="762" spans="1:30">
      <c r="A762" s="10">
        <v>41946</v>
      </c>
      <c r="B762" s="13">
        <v>11374.38</v>
      </c>
      <c r="C762" s="13">
        <v>1.3439999999999999</v>
      </c>
      <c r="D762" s="13">
        <v>8.5</v>
      </c>
      <c r="E762" s="13">
        <v>75</v>
      </c>
      <c r="F762" s="13">
        <v>57.45</v>
      </c>
      <c r="G762" s="13" t="s">
        <v>110</v>
      </c>
      <c r="H762" s="13">
        <v>6.1749999999999998</v>
      </c>
      <c r="I762" s="13">
        <v>1.8169999999999999</v>
      </c>
      <c r="J762" s="13">
        <v>13.319000000000001</v>
      </c>
      <c r="K762" s="13" t="s">
        <v>110</v>
      </c>
      <c r="L762" s="13">
        <v>6.2</v>
      </c>
      <c r="M762" s="13">
        <v>8.6999999999999993</v>
      </c>
      <c r="N762" s="13">
        <v>60</v>
      </c>
      <c r="O762" s="13">
        <v>20.3</v>
      </c>
      <c r="P762" s="13">
        <v>5.9</v>
      </c>
      <c r="Q762" s="13" t="s">
        <v>110</v>
      </c>
      <c r="R762" s="13">
        <v>4.0999999999999996</v>
      </c>
      <c r="S762" s="13">
        <v>65</v>
      </c>
      <c r="T762" s="13">
        <v>6.25</v>
      </c>
      <c r="U762" s="13">
        <v>10.343999999999999</v>
      </c>
      <c r="V762" s="13" t="s">
        <v>110</v>
      </c>
      <c r="W762" s="13">
        <v>62.3</v>
      </c>
      <c r="X762" s="13">
        <v>3.33</v>
      </c>
      <c r="Y762" s="13">
        <v>9.3000000000000007</v>
      </c>
      <c r="Z762" s="13">
        <v>5.07</v>
      </c>
      <c r="AA762" s="13">
        <v>261</v>
      </c>
      <c r="AB762" s="13">
        <v>7.1</v>
      </c>
      <c r="AC762" s="13" t="s">
        <v>110</v>
      </c>
      <c r="AD762" s="13">
        <v>471</v>
      </c>
    </row>
    <row r="763" spans="1:30">
      <c r="A763" s="10">
        <v>41947</v>
      </c>
      <c r="B763" s="13">
        <v>11024.28</v>
      </c>
      <c r="C763" s="13">
        <v>1.427</v>
      </c>
      <c r="D763" s="13">
        <v>8.2409999999999997</v>
      </c>
      <c r="E763" s="13">
        <v>74.2</v>
      </c>
      <c r="F763" s="13">
        <v>56.15</v>
      </c>
      <c r="G763" s="13" t="s">
        <v>110</v>
      </c>
      <c r="H763" s="13">
        <v>6.1630000000000003</v>
      </c>
      <c r="I763" s="13">
        <v>1.8169999999999999</v>
      </c>
      <c r="J763" s="13">
        <v>13.319000000000001</v>
      </c>
      <c r="K763" s="13" t="s">
        <v>110</v>
      </c>
      <c r="L763" s="13">
        <v>6.2</v>
      </c>
      <c r="M763" s="13">
        <v>8.3699999999999992</v>
      </c>
      <c r="N763" s="13">
        <v>58.5</v>
      </c>
      <c r="O763" s="13">
        <v>19.75</v>
      </c>
      <c r="P763" s="13">
        <v>5.78</v>
      </c>
      <c r="Q763" s="13" t="s">
        <v>110</v>
      </c>
      <c r="R763" s="13">
        <v>4</v>
      </c>
      <c r="S763" s="13">
        <v>62.667000000000002</v>
      </c>
      <c r="T763" s="13">
        <v>6.13</v>
      </c>
      <c r="U763" s="13">
        <v>10.343999999999999</v>
      </c>
      <c r="V763" s="13" t="s">
        <v>110</v>
      </c>
      <c r="W763" s="13">
        <v>58.95</v>
      </c>
      <c r="X763" s="13">
        <v>3.25</v>
      </c>
      <c r="Y763" s="13">
        <v>9.1999999999999993</v>
      </c>
      <c r="Z763" s="13">
        <v>5.0199999999999996</v>
      </c>
      <c r="AA763" s="13">
        <v>249.2</v>
      </c>
      <c r="AB763" s="13">
        <v>7</v>
      </c>
      <c r="AC763" s="13" t="s">
        <v>110</v>
      </c>
      <c r="AD763" s="13">
        <v>447</v>
      </c>
    </row>
    <row r="764" spans="1:30">
      <c r="A764" s="10">
        <v>41948</v>
      </c>
      <c r="B764" s="13">
        <v>10885.63</v>
      </c>
      <c r="C764" s="13">
        <v>1.357</v>
      </c>
      <c r="D764" s="13">
        <v>8.0359999999999996</v>
      </c>
      <c r="E764" s="13">
        <v>73.400000000000006</v>
      </c>
      <c r="F764" s="13">
        <v>55</v>
      </c>
      <c r="G764" s="13" t="s">
        <v>110</v>
      </c>
      <c r="H764" s="13">
        <v>6.1879999999999997</v>
      </c>
      <c r="I764" s="13">
        <v>1.8260000000000001</v>
      </c>
      <c r="J764" s="13">
        <v>12.7</v>
      </c>
      <c r="K764" s="13" t="s">
        <v>110</v>
      </c>
      <c r="L764" s="13">
        <v>6.2</v>
      </c>
      <c r="M764" s="13">
        <v>8.18</v>
      </c>
      <c r="N764" s="13">
        <v>57.2</v>
      </c>
      <c r="O764" s="13">
        <v>19.649999999999999</v>
      </c>
      <c r="P764" s="13">
        <v>5.78</v>
      </c>
      <c r="Q764" s="13" t="s">
        <v>110</v>
      </c>
      <c r="R764" s="13">
        <v>4</v>
      </c>
      <c r="S764" s="13">
        <v>63</v>
      </c>
      <c r="T764" s="13">
        <v>6</v>
      </c>
      <c r="U764" s="13">
        <v>10.343999999999999</v>
      </c>
      <c r="V764" s="13" t="s">
        <v>110</v>
      </c>
      <c r="W764" s="13">
        <v>56.55</v>
      </c>
      <c r="X764" s="13">
        <v>3.25</v>
      </c>
      <c r="Y764" s="13">
        <v>9</v>
      </c>
      <c r="Z764" s="13">
        <v>4.93</v>
      </c>
      <c r="AA764" s="13">
        <v>249.5</v>
      </c>
      <c r="AB764" s="13">
        <v>6.89</v>
      </c>
      <c r="AC764" s="13" t="s">
        <v>110</v>
      </c>
      <c r="AD764" s="13">
        <v>444</v>
      </c>
    </row>
    <row r="765" spans="1:30">
      <c r="A765" s="10">
        <v>41949</v>
      </c>
      <c r="B765" s="13">
        <v>10885.63</v>
      </c>
      <c r="C765" s="13">
        <v>1.357</v>
      </c>
      <c r="D765" s="13">
        <v>8.0359999999999996</v>
      </c>
      <c r="E765" s="13">
        <v>73.400000000000006</v>
      </c>
      <c r="F765" s="13">
        <v>55</v>
      </c>
      <c r="G765" s="13" t="s">
        <v>110</v>
      </c>
      <c r="H765" s="13">
        <v>6.1879999999999997</v>
      </c>
      <c r="I765" s="13">
        <v>1.8260000000000001</v>
      </c>
      <c r="J765" s="13">
        <v>12.7</v>
      </c>
      <c r="K765" s="13" t="s">
        <v>110</v>
      </c>
      <c r="L765" s="13">
        <v>6.2</v>
      </c>
      <c r="M765" s="13">
        <v>8.18</v>
      </c>
      <c r="N765" s="13">
        <v>57.2</v>
      </c>
      <c r="O765" s="13">
        <v>19.649999999999999</v>
      </c>
      <c r="P765" s="13">
        <v>5.78</v>
      </c>
      <c r="Q765" s="13" t="s">
        <v>110</v>
      </c>
      <c r="R765" s="13">
        <v>4</v>
      </c>
      <c r="S765" s="13">
        <v>63</v>
      </c>
      <c r="T765" s="13">
        <v>6</v>
      </c>
      <c r="U765" s="13">
        <v>10.343999999999999</v>
      </c>
      <c r="V765" s="13" t="s">
        <v>110</v>
      </c>
      <c r="W765" s="13">
        <v>56.55</v>
      </c>
      <c r="X765" s="13">
        <v>3.25</v>
      </c>
      <c r="Y765" s="13">
        <v>9</v>
      </c>
      <c r="Z765" s="13">
        <v>4.93</v>
      </c>
      <c r="AA765" s="13">
        <v>249.5</v>
      </c>
      <c r="AB765" s="13">
        <v>6.89</v>
      </c>
      <c r="AC765" s="13" t="s">
        <v>110</v>
      </c>
      <c r="AD765" s="13">
        <v>444</v>
      </c>
    </row>
    <row r="766" spans="1:30">
      <c r="A766" s="10">
        <v>41950</v>
      </c>
      <c r="B766" s="13">
        <v>10588.61</v>
      </c>
      <c r="C766" s="13">
        <v>1.421</v>
      </c>
      <c r="D766" s="13">
        <v>7.7229999999999999</v>
      </c>
      <c r="E766" s="13">
        <v>69.900000000000006</v>
      </c>
      <c r="F766" s="13">
        <v>51.25</v>
      </c>
      <c r="G766" s="13" t="s">
        <v>110</v>
      </c>
      <c r="H766" s="13">
        <v>6.1879999999999997</v>
      </c>
      <c r="I766" s="13">
        <v>1.798</v>
      </c>
      <c r="J766" s="13">
        <v>12.368</v>
      </c>
      <c r="K766" s="13" t="s">
        <v>110</v>
      </c>
      <c r="L766" s="13">
        <v>6.2</v>
      </c>
      <c r="M766" s="13">
        <v>8.19</v>
      </c>
      <c r="N766" s="13">
        <v>57.3</v>
      </c>
      <c r="O766" s="13">
        <v>19.2</v>
      </c>
      <c r="P766" s="13">
        <v>5.6</v>
      </c>
      <c r="Q766" s="13" t="s">
        <v>110</v>
      </c>
      <c r="R766" s="13">
        <v>3.95</v>
      </c>
      <c r="S766" s="13">
        <v>62</v>
      </c>
      <c r="T766" s="13">
        <v>6</v>
      </c>
      <c r="U766" s="13">
        <v>10.343999999999999</v>
      </c>
      <c r="V766" s="13" t="s">
        <v>110</v>
      </c>
      <c r="W766" s="13">
        <v>55</v>
      </c>
      <c r="X766" s="13">
        <v>3.3</v>
      </c>
      <c r="Y766" s="13">
        <v>9.25</v>
      </c>
      <c r="Z766" s="13">
        <v>4.82</v>
      </c>
      <c r="AA766" s="13">
        <v>236.45</v>
      </c>
      <c r="AB766" s="13">
        <v>6.52</v>
      </c>
      <c r="AC766" s="13" t="s">
        <v>110</v>
      </c>
      <c r="AD766" s="13">
        <v>435</v>
      </c>
    </row>
    <row r="767" spans="1:30">
      <c r="A767" s="10">
        <v>41953</v>
      </c>
      <c r="B767" s="13">
        <v>10393.370000000001</v>
      </c>
      <c r="C767" s="13">
        <v>1.421</v>
      </c>
      <c r="D767" s="13">
        <v>7.4109999999999996</v>
      </c>
      <c r="E767" s="13">
        <v>66.5</v>
      </c>
      <c r="F767" s="13">
        <v>52.2</v>
      </c>
      <c r="G767" s="13" t="s">
        <v>110</v>
      </c>
      <c r="H767" s="13">
        <v>6.0629999999999997</v>
      </c>
      <c r="I767" s="13">
        <v>1.734</v>
      </c>
      <c r="J767" s="13">
        <v>12.177</v>
      </c>
      <c r="K767" s="13" t="s">
        <v>110</v>
      </c>
      <c r="L767" s="13">
        <v>6.2</v>
      </c>
      <c r="M767" s="13">
        <v>7.9399999999999995</v>
      </c>
      <c r="N767" s="13">
        <v>55.5</v>
      </c>
      <c r="O767" s="13">
        <v>19.100000000000001</v>
      </c>
      <c r="P767" s="13">
        <v>5.6</v>
      </c>
      <c r="Q767" s="13" t="s">
        <v>110</v>
      </c>
      <c r="R767" s="13">
        <v>3.85</v>
      </c>
      <c r="S767" s="13">
        <v>55</v>
      </c>
      <c r="T767" s="13">
        <v>5.87</v>
      </c>
      <c r="U767" s="13">
        <v>10.343999999999999</v>
      </c>
      <c r="V767" s="13" t="s">
        <v>110</v>
      </c>
      <c r="W767" s="13">
        <v>54</v>
      </c>
      <c r="X767" s="13">
        <v>3.25</v>
      </c>
      <c r="Y767" s="13">
        <v>9.25</v>
      </c>
      <c r="Z767" s="13">
        <v>4.54</v>
      </c>
      <c r="AA767" s="13">
        <v>234.85</v>
      </c>
      <c r="AB767" s="13">
        <v>6.2</v>
      </c>
      <c r="AC767" s="13" t="s">
        <v>110</v>
      </c>
      <c r="AD767" s="13">
        <v>436</v>
      </c>
    </row>
    <row r="768" spans="1:30">
      <c r="A768" s="10">
        <v>41954</v>
      </c>
      <c r="B768" s="13">
        <v>10271.57</v>
      </c>
      <c r="C768" s="13">
        <v>1.427</v>
      </c>
      <c r="D768" s="13">
        <v>7.4459999999999997</v>
      </c>
      <c r="E768" s="13">
        <v>66.849999999999994</v>
      </c>
      <c r="F768" s="13">
        <v>50.8</v>
      </c>
      <c r="G768" s="13" t="s">
        <v>110</v>
      </c>
      <c r="H768" s="13">
        <v>6.1879999999999997</v>
      </c>
      <c r="I768" s="13">
        <v>1.7250000000000001</v>
      </c>
      <c r="J768" s="13">
        <v>12.368</v>
      </c>
      <c r="K768" s="13" t="s">
        <v>110</v>
      </c>
      <c r="L768" s="13">
        <v>6.2</v>
      </c>
      <c r="M768" s="13">
        <v>7.85</v>
      </c>
      <c r="N768" s="13">
        <v>55.5</v>
      </c>
      <c r="O768" s="13">
        <v>18.600000000000001</v>
      </c>
      <c r="P768" s="13">
        <v>5.4</v>
      </c>
      <c r="Q768" s="13" t="s">
        <v>110</v>
      </c>
      <c r="R768" s="13">
        <v>3.85</v>
      </c>
      <c r="S768" s="13">
        <v>55.332999999999998</v>
      </c>
      <c r="T768" s="13">
        <v>5.7</v>
      </c>
      <c r="U768" s="13">
        <v>10.343999999999999</v>
      </c>
      <c r="V768" s="13" t="s">
        <v>110</v>
      </c>
      <c r="W768" s="13">
        <v>53.5</v>
      </c>
      <c r="X768" s="13">
        <v>3.29</v>
      </c>
      <c r="Y768" s="13">
        <v>9.1</v>
      </c>
      <c r="Z768" s="13">
        <v>4.55</v>
      </c>
      <c r="AA768" s="13">
        <v>233.1</v>
      </c>
      <c r="AB768" s="13">
        <v>6.2</v>
      </c>
      <c r="AC768" s="13" t="s">
        <v>110</v>
      </c>
      <c r="AD768" s="13">
        <v>430.95</v>
      </c>
    </row>
    <row r="769" spans="1:30">
      <c r="A769" s="10">
        <v>41955</v>
      </c>
      <c r="B769" s="13">
        <v>10072.01</v>
      </c>
      <c r="C769" s="13">
        <v>1.4339999999999999</v>
      </c>
      <c r="D769" s="13">
        <v>7.375</v>
      </c>
      <c r="E769" s="13">
        <v>65.3</v>
      </c>
      <c r="F769" s="13">
        <v>50.5</v>
      </c>
      <c r="G769" s="13" t="s">
        <v>110</v>
      </c>
      <c r="H769" s="13">
        <v>6.1879999999999997</v>
      </c>
      <c r="I769" s="13">
        <v>1.716</v>
      </c>
      <c r="J769" s="13">
        <v>12.462999999999999</v>
      </c>
      <c r="K769" s="13" t="s">
        <v>110</v>
      </c>
      <c r="L769" s="13">
        <v>6.2</v>
      </c>
      <c r="M769" s="13">
        <v>7.58</v>
      </c>
      <c r="N769" s="13">
        <v>54.5</v>
      </c>
      <c r="O769" s="13">
        <v>18.5</v>
      </c>
      <c r="P769" s="13">
        <v>5.3</v>
      </c>
      <c r="Q769" s="13" t="s">
        <v>110</v>
      </c>
      <c r="R769" s="13">
        <v>3.85</v>
      </c>
      <c r="S769" s="13">
        <v>53.332999999999998</v>
      </c>
      <c r="T769" s="13">
        <v>5.51</v>
      </c>
      <c r="U769" s="13">
        <v>10.343999999999999</v>
      </c>
      <c r="V769" s="13" t="s">
        <v>110</v>
      </c>
      <c r="W769" s="13">
        <v>52.5</v>
      </c>
      <c r="X769" s="13">
        <v>3.3</v>
      </c>
      <c r="Y769" s="13">
        <v>9.15</v>
      </c>
      <c r="Z769" s="13">
        <v>4.5199999999999996</v>
      </c>
      <c r="AA769" s="13">
        <v>227</v>
      </c>
      <c r="AB769" s="13">
        <v>6.23</v>
      </c>
      <c r="AC769" s="13" t="s">
        <v>110</v>
      </c>
      <c r="AD769" s="13">
        <v>416.8</v>
      </c>
    </row>
    <row r="770" spans="1:30">
      <c r="A770" s="10">
        <v>41956</v>
      </c>
      <c r="B770" s="13">
        <v>9919.51</v>
      </c>
      <c r="C770" s="13">
        <v>1.4079999999999999</v>
      </c>
      <c r="D770" s="13">
        <v>7.1879999999999997</v>
      </c>
      <c r="E770" s="13">
        <v>63.25</v>
      </c>
      <c r="F770" s="13">
        <v>49.5</v>
      </c>
      <c r="G770" s="13" t="s">
        <v>110</v>
      </c>
      <c r="H770" s="13">
        <v>6.0629999999999997</v>
      </c>
      <c r="I770" s="13">
        <v>1.67</v>
      </c>
      <c r="J770" s="13">
        <v>12.891</v>
      </c>
      <c r="K770" s="13" t="s">
        <v>110</v>
      </c>
      <c r="L770" s="13">
        <v>6.2</v>
      </c>
      <c r="M770" s="13">
        <v>7.55</v>
      </c>
      <c r="N770" s="13">
        <v>53.7</v>
      </c>
      <c r="O770" s="13">
        <v>18.7</v>
      </c>
      <c r="P770" s="13">
        <v>5.2</v>
      </c>
      <c r="Q770" s="13" t="s">
        <v>110</v>
      </c>
      <c r="R770" s="13">
        <v>3.8</v>
      </c>
      <c r="S770" s="13">
        <v>52.332999999999998</v>
      </c>
      <c r="T770" s="13">
        <v>5.37</v>
      </c>
      <c r="U770" s="13">
        <v>10.343999999999999</v>
      </c>
      <c r="V770" s="13" t="s">
        <v>110</v>
      </c>
      <c r="W770" s="13">
        <v>52.5</v>
      </c>
      <c r="X770" s="13">
        <v>3.27</v>
      </c>
      <c r="Y770" s="13">
        <v>9</v>
      </c>
      <c r="Z770" s="13">
        <v>4.42</v>
      </c>
      <c r="AA770" s="13">
        <v>220.5</v>
      </c>
      <c r="AB770" s="13">
        <v>6.1</v>
      </c>
      <c r="AC770" s="13" t="s">
        <v>110</v>
      </c>
      <c r="AD770" s="13">
        <v>411</v>
      </c>
    </row>
    <row r="771" spans="1:30">
      <c r="A771" s="10">
        <v>41957</v>
      </c>
      <c r="B771" s="13">
        <v>9749.7000000000007</v>
      </c>
      <c r="C771" s="13">
        <v>1.3759999999999999</v>
      </c>
      <c r="D771" s="13">
        <v>7.0540000000000003</v>
      </c>
      <c r="E771" s="13">
        <v>61</v>
      </c>
      <c r="F771" s="13">
        <v>48</v>
      </c>
      <c r="G771" s="13" t="s">
        <v>110</v>
      </c>
      <c r="H771" s="13">
        <v>6.0629999999999997</v>
      </c>
      <c r="I771" s="13">
        <v>1.5960000000000001</v>
      </c>
      <c r="J771" s="13">
        <v>13.081</v>
      </c>
      <c r="K771" s="13" t="s">
        <v>110</v>
      </c>
      <c r="L771" s="13">
        <v>6.2</v>
      </c>
      <c r="M771" s="13">
        <v>7.35</v>
      </c>
      <c r="N771" s="13">
        <v>54.25</v>
      </c>
      <c r="O771" s="13">
        <v>18.3</v>
      </c>
      <c r="P771" s="13">
        <v>5.2</v>
      </c>
      <c r="Q771" s="13" t="s">
        <v>110</v>
      </c>
      <c r="R771" s="13">
        <v>3.73</v>
      </c>
      <c r="S771" s="13">
        <v>50</v>
      </c>
      <c r="T771" s="13">
        <v>5.44</v>
      </c>
      <c r="U771" s="13">
        <v>10.837</v>
      </c>
      <c r="V771" s="13" t="s">
        <v>110</v>
      </c>
      <c r="W771" s="13">
        <v>53.3</v>
      </c>
      <c r="X771" s="13">
        <v>3.2</v>
      </c>
      <c r="Y771" s="13">
        <v>8.75</v>
      </c>
      <c r="Z771" s="13">
        <v>4.25</v>
      </c>
      <c r="AA771" s="13">
        <v>223.5</v>
      </c>
      <c r="AB771" s="13">
        <v>5.95</v>
      </c>
      <c r="AC771" s="13" t="s">
        <v>110</v>
      </c>
      <c r="AD771" s="13">
        <v>400</v>
      </c>
    </row>
    <row r="772" spans="1:30">
      <c r="A772" s="10">
        <v>41960</v>
      </c>
      <c r="B772" s="13">
        <v>9676.74</v>
      </c>
      <c r="C772" s="13">
        <v>1.4020000000000001</v>
      </c>
      <c r="D772" s="13">
        <v>7.0540000000000003</v>
      </c>
      <c r="E772" s="13">
        <v>56.2</v>
      </c>
      <c r="F772" s="13">
        <v>50</v>
      </c>
      <c r="G772" s="13" t="s">
        <v>110</v>
      </c>
      <c r="H772" s="13">
        <v>6.0629999999999997</v>
      </c>
      <c r="I772" s="13">
        <v>1.5960000000000001</v>
      </c>
      <c r="J772" s="13">
        <v>13.509</v>
      </c>
      <c r="K772" s="13" t="s">
        <v>110</v>
      </c>
      <c r="L772" s="13">
        <v>6.2</v>
      </c>
      <c r="M772" s="13">
        <v>7.36</v>
      </c>
      <c r="N772" s="13">
        <v>55.2</v>
      </c>
      <c r="O772" s="13">
        <v>18.75</v>
      </c>
      <c r="P772" s="13">
        <v>5.2</v>
      </c>
      <c r="Q772" s="13" t="s">
        <v>110</v>
      </c>
      <c r="R772" s="13">
        <v>3.7</v>
      </c>
      <c r="S772" s="13">
        <v>49</v>
      </c>
      <c r="T772" s="13">
        <v>5.2</v>
      </c>
      <c r="U772" s="13">
        <v>10.837</v>
      </c>
      <c r="V772" s="13" t="s">
        <v>110</v>
      </c>
      <c r="W772" s="13">
        <v>52</v>
      </c>
      <c r="X772" s="13">
        <v>3.1</v>
      </c>
      <c r="Y772" s="13">
        <v>8.6</v>
      </c>
      <c r="Z772" s="13">
        <v>4.1500000000000004</v>
      </c>
      <c r="AA772" s="13">
        <v>219</v>
      </c>
      <c r="AB772" s="13">
        <v>5.86</v>
      </c>
      <c r="AC772" s="13" t="s">
        <v>110</v>
      </c>
      <c r="AD772" s="13">
        <v>400</v>
      </c>
    </row>
    <row r="773" spans="1:30">
      <c r="A773" s="10">
        <v>41961</v>
      </c>
      <c r="B773" s="13">
        <v>9795.0400000000009</v>
      </c>
      <c r="C773" s="13">
        <v>1.4079999999999999</v>
      </c>
      <c r="D773" s="13">
        <v>6.9909999999999997</v>
      </c>
      <c r="E773" s="13">
        <v>57</v>
      </c>
      <c r="F773" s="13">
        <v>50.8</v>
      </c>
      <c r="G773" s="13" t="s">
        <v>110</v>
      </c>
      <c r="H773" s="13">
        <v>6.125</v>
      </c>
      <c r="I773" s="13">
        <v>1.661</v>
      </c>
      <c r="J773" s="13">
        <v>13.509</v>
      </c>
      <c r="K773" s="13" t="s">
        <v>110</v>
      </c>
      <c r="L773" s="13">
        <v>6.2</v>
      </c>
      <c r="M773" s="13">
        <v>7.82</v>
      </c>
      <c r="N773" s="13">
        <v>54.8</v>
      </c>
      <c r="O773" s="13">
        <v>18.8</v>
      </c>
      <c r="P773" s="13">
        <v>5.2</v>
      </c>
      <c r="Q773" s="13" t="s">
        <v>110</v>
      </c>
      <c r="R773" s="13">
        <v>3.65</v>
      </c>
      <c r="S773" s="13">
        <v>52.332999999999998</v>
      </c>
      <c r="T773" s="13">
        <v>5.47</v>
      </c>
      <c r="U773" s="13">
        <v>10.837</v>
      </c>
      <c r="V773" s="13" t="s">
        <v>110</v>
      </c>
      <c r="W773" s="13">
        <v>54.6</v>
      </c>
      <c r="X773" s="13">
        <v>3.19</v>
      </c>
      <c r="Y773" s="13">
        <v>8.75</v>
      </c>
      <c r="Z773" s="13">
        <v>4.2300000000000004</v>
      </c>
      <c r="AA773" s="13">
        <v>217</v>
      </c>
      <c r="AB773" s="13">
        <v>5.95</v>
      </c>
      <c r="AC773" s="13" t="s">
        <v>110</v>
      </c>
      <c r="AD773" s="13">
        <v>393.05</v>
      </c>
    </row>
    <row r="774" spans="1:30">
      <c r="A774" s="10">
        <v>41962</v>
      </c>
      <c r="B774" s="13">
        <v>9584.31</v>
      </c>
      <c r="C774" s="13">
        <v>1.4079999999999999</v>
      </c>
      <c r="D774" s="13">
        <v>6.7229999999999999</v>
      </c>
      <c r="E774" s="13">
        <v>57</v>
      </c>
      <c r="F774" s="13">
        <v>49.5</v>
      </c>
      <c r="G774" s="13" t="s">
        <v>110</v>
      </c>
      <c r="H774" s="13">
        <v>6</v>
      </c>
      <c r="I774" s="13">
        <v>1.6240000000000001</v>
      </c>
      <c r="J774" s="13">
        <v>13.224</v>
      </c>
      <c r="K774" s="13" t="s">
        <v>110</v>
      </c>
      <c r="L774" s="13">
        <v>6.2</v>
      </c>
      <c r="M774" s="13">
        <v>7.8100000000000005</v>
      </c>
      <c r="N774" s="13">
        <v>53</v>
      </c>
      <c r="O774" s="13">
        <v>18.3</v>
      </c>
      <c r="P774" s="13">
        <v>5.2</v>
      </c>
      <c r="Q774" s="13" t="s">
        <v>110</v>
      </c>
      <c r="R774" s="13">
        <v>3.7</v>
      </c>
      <c r="S774" s="13">
        <v>51.966999999999999</v>
      </c>
      <c r="T774" s="13">
        <v>5.3</v>
      </c>
      <c r="U774" s="13">
        <v>10.837</v>
      </c>
      <c r="V774" s="13" t="s">
        <v>110</v>
      </c>
      <c r="W774" s="13">
        <v>51.7</v>
      </c>
      <c r="X774" s="13">
        <v>3.22</v>
      </c>
      <c r="Y774" s="13">
        <v>8.25</v>
      </c>
      <c r="Z774" s="13">
        <v>4.2300000000000004</v>
      </c>
      <c r="AA774" s="13">
        <v>209</v>
      </c>
      <c r="AB774" s="13">
        <v>5.87</v>
      </c>
      <c r="AC774" s="13" t="s">
        <v>110</v>
      </c>
      <c r="AD774" s="13">
        <v>387</v>
      </c>
    </row>
    <row r="775" spans="1:30">
      <c r="A775" s="10">
        <v>41963</v>
      </c>
      <c r="B775" s="13">
        <v>9672.41</v>
      </c>
      <c r="C775" s="13">
        <v>1.3439999999999999</v>
      </c>
      <c r="D775" s="13">
        <v>6.5090000000000003</v>
      </c>
      <c r="E775" s="13">
        <v>58.95</v>
      </c>
      <c r="F775" s="13">
        <v>49.5</v>
      </c>
      <c r="G775" s="13" t="s">
        <v>110</v>
      </c>
      <c r="H775" s="13">
        <v>6</v>
      </c>
      <c r="I775" s="13">
        <v>1.587</v>
      </c>
      <c r="J775" s="13">
        <v>12.843</v>
      </c>
      <c r="K775" s="13" t="s">
        <v>110</v>
      </c>
      <c r="L775" s="13">
        <v>6.2</v>
      </c>
      <c r="M775" s="13">
        <v>7.7</v>
      </c>
      <c r="N775" s="13">
        <v>53.75</v>
      </c>
      <c r="O775" s="13">
        <v>18.55</v>
      </c>
      <c r="P775" s="13">
        <v>5.2</v>
      </c>
      <c r="Q775" s="13" t="s">
        <v>110</v>
      </c>
      <c r="R775" s="13">
        <v>3.6</v>
      </c>
      <c r="S775" s="13">
        <v>50.966999999999999</v>
      </c>
      <c r="T775" s="13">
        <v>5.39</v>
      </c>
      <c r="U775" s="13">
        <v>10.837</v>
      </c>
      <c r="V775" s="13" t="s">
        <v>110</v>
      </c>
      <c r="W775" s="13">
        <v>51.5</v>
      </c>
      <c r="X775" s="13">
        <v>3.21</v>
      </c>
      <c r="Y775" s="13">
        <v>8.5</v>
      </c>
      <c r="Z775" s="13">
        <v>4.3</v>
      </c>
      <c r="AA775" s="13">
        <v>212.5</v>
      </c>
      <c r="AB775" s="13">
        <v>5.72</v>
      </c>
      <c r="AC775" s="13" t="s">
        <v>110</v>
      </c>
      <c r="AD775" s="13">
        <v>401</v>
      </c>
    </row>
    <row r="776" spans="1:30">
      <c r="A776" s="10">
        <v>41964</v>
      </c>
      <c r="B776" s="13">
        <v>9976.67</v>
      </c>
      <c r="C776" s="13">
        <v>1.395</v>
      </c>
      <c r="D776" s="13">
        <v>6.5090000000000003</v>
      </c>
      <c r="E776" s="13">
        <v>66</v>
      </c>
      <c r="F776" s="13">
        <v>50.4</v>
      </c>
      <c r="G776" s="13" t="s">
        <v>110</v>
      </c>
      <c r="H776" s="13">
        <v>6.0309999999999997</v>
      </c>
      <c r="I776" s="13">
        <v>1.6419999999999999</v>
      </c>
      <c r="J776" s="13">
        <v>13.032999999999999</v>
      </c>
      <c r="K776" s="13" t="s">
        <v>110</v>
      </c>
      <c r="L776" s="13">
        <v>6.2</v>
      </c>
      <c r="M776" s="13">
        <v>7.9</v>
      </c>
      <c r="N776" s="13">
        <v>57</v>
      </c>
      <c r="O776" s="13">
        <v>18.8</v>
      </c>
      <c r="P776" s="13">
        <v>5.2</v>
      </c>
      <c r="Q776" s="13" t="s">
        <v>110</v>
      </c>
      <c r="R776" s="13">
        <v>3.6</v>
      </c>
      <c r="S776" s="13">
        <v>49.667000000000002</v>
      </c>
      <c r="T776" s="13">
        <v>5.79</v>
      </c>
      <c r="U776" s="13">
        <v>10.837</v>
      </c>
      <c r="V776" s="13" t="s">
        <v>110</v>
      </c>
      <c r="W776" s="13">
        <v>51.9</v>
      </c>
      <c r="X776" s="13">
        <v>3.23</v>
      </c>
      <c r="Y776" s="13">
        <v>8.8000000000000007</v>
      </c>
      <c r="Z776" s="13">
        <v>4.34</v>
      </c>
      <c r="AA776" s="13">
        <v>220</v>
      </c>
      <c r="AB776" s="13">
        <v>5.75</v>
      </c>
      <c r="AC776" s="13" t="s">
        <v>110</v>
      </c>
      <c r="AD776" s="13">
        <v>407.9</v>
      </c>
    </row>
    <row r="777" spans="1:30">
      <c r="A777" s="10">
        <v>41967</v>
      </c>
      <c r="B777" s="13">
        <v>9976.67</v>
      </c>
      <c r="C777" s="13">
        <v>1.395</v>
      </c>
      <c r="D777" s="13">
        <v>6.5090000000000003</v>
      </c>
      <c r="E777" s="13">
        <v>66</v>
      </c>
      <c r="F777" s="13">
        <v>50.4</v>
      </c>
      <c r="G777" s="13" t="s">
        <v>110</v>
      </c>
      <c r="H777" s="13">
        <v>6.0309999999999997</v>
      </c>
      <c r="I777" s="13">
        <v>1.6419999999999999</v>
      </c>
      <c r="J777" s="13">
        <v>13.032999999999999</v>
      </c>
      <c r="K777" s="13" t="s">
        <v>110</v>
      </c>
      <c r="L777" s="13">
        <v>6.2</v>
      </c>
      <c r="M777" s="13">
        <v>7.9</v>
      </c>
      <c r="N777" s="13">
        <v>57</v>
      </c>
      <c r="O777" s="13">
        <v>18.8</v>
      </c>
      <c r="P777" s="13">
        <v>5.2</v>
      </c>
      <c r="Q777" s="13" t="s">
        <v>110</v>
      </c>
      <c r="R777" s="13">
        <v>3.6</v>
      </c>
      <c r="S777" s="13">
        <v>49.667000000000002</v>
      </c>
      <c r="T777" s="13">
        <v>5.79</v>
      </c>
      <c r="U777" s="13">
        <v>10.837</v>
      </c>
      <c r="V777" s="13" t="s">
        <v>110</v>
      </c>
      <c r="W777" s="13">
        <v>51.9</v>
      </c>
      <c r="X777" s="13">
        <v>3.23</v>
      </c>
      <c r="Y777" s="13">
        <v>8.8000000000000007</v>
      </c>
      <c r="Z777" s="13">
        <v>4.34</v>
      </c>
      <c r="AA777" s="13">
        <v>220</v>
      </c>
      <c r="AB777" s="13">
        <v>5.75</v>
      </c>
      <c r="AC777" s="13" t="s">
        <v>110</v>
      </c>
      <c r="AD777" s="13">
        <v>407.9</v>
      </c>
    </row>
    <row r="778" spans="1:30">
      <c r="A778" s="10">
        <v>41968</v>
      </c>
      <c r="B778" s="13">
        <v>9937.1299999999992</v>
      </c>
      <c r="C778" s="13">
        <v>1.395</v>
      </c>
      <c r="D778" s="13">
        <v>6.6340000000000003</v>
      </c>
      <c r="E778" s="13">
        <v>63.3</v>
      </c>
      <c r="F778" s="13">
        <v>51.5</v>
      </c>
      <c r="G778" s="13" t="s">
        <v>110</v>
      </c>
      <c r="H778" s="13">
        <v>6.1630000000000003</v>
      </c>
      <c r="I778" s="13">
        <v>1.615</v>
      </c>
      <c r="J778" s="13">
        <v>12.843</v>
      </c>
      <c r="K778" s="13" t="s">
        <v>110</v>
      </c>
      <c r="L778" s="13">
        <v>6.2</v>
      </c>
      <c r="M778" s="13">
        <v>7.7</v>
      </c>
      <c r="N778" s="13">
        <v>57.5</v>
      </c>
      <c r="O778" s="13">
        <v>18.8</v>
      </c>
      <c r="P778" s="13">
        <v>5.2</v>
      </c>
      <c r="Q778" s="13" t="s">
        <v>110</v>
      </c>
      <c r="R778" s="13">
        <v>3.67</v>
      </c>
      <c r="S778" s="13">
        <v>51.167000000000002</v>
      </c>
      <c r="T778" s="13">
        <v>5.47</v>
      </c>
      <c r="U778" s="13">
        <v>10.837</v>
      </c>
      <c r="V778" s="13" t="s">
        <v>110</v>
      </c>
      <c r="W778" s="13">
        <v>52.5</v>
      </c>
      <c r="X778" s="13">
        <v>3.23</v>
      </c>
      <c r="Y778" s="13">
        <v>8.9499999999999993</v>
      </c>
      <c r="Z778" s="13">
        <v>4.34</v>
      </c>
      <c r="AA778" s="13">
        <v>215.4</v>
      </c>
      <c r="AB778" s="13">
        <v>5.9</v>
      </c>
      <c r="AC778" s="13" t="s">
        <v>110</v>
      </c>
      <c r="AD778" s="13">
        <v>418</v>
      </c>
    </row>
    <row r="779" spans="1:30">
      <c r="A779" s="10">
        <v>41969</v>
      </c>
      <c r="B779" s="13">
        <v>10124.58</v>
      </c>
      <c r="C779" s="13">
        <v>1.37</v>
      </c>
      <c r="D779" s="13">
        <v>6.92</v>
      </c>
      <c r="E779" s="13">
        <v>64</v>
      </c>
      <c r="F779" s="13">
        <v>53.3</v>
      </c>
      <c r="G779" s="13" t="s">
        <v>110</v>
      </c>
      <c r="H779" s="13">
        <v>6.25</v>
      </c>
      <c r="I779" s="13">
        <v>1.651</v>
      </c>
      <c r="J779" s="13">
        <v>13.699</v>
      </c>
      <c r="K779" s="13" t="s">
        <v>110</v>
      </c>
      <c r="L779" s="13">
        <v>6.2</v>
      </c>
      <c r="M779" s="13">
        <v>7.8</v>
      </c>
      <c r="N779" s="13">
        <v>58</v>
      </c>
      <c r="O779" s="13">
        <v>19.25</v>
      </c>
      <c r="P779" s="13">
        <v>5.2</v>
      </c>
      <c r="Q779" s="13" t="s">
        <v>110</v>
      </c>
      <c r="R779" s="13">
        <v>3.8</v>
      </c>
      <c r="S779" s="13">
        <v>50.5</v>
      </c>
      <c r="T779" s="13">
        <v>5.59</v>
      </c>
      <c r="U779" s="13">
        <v>10.837</v>
      </c>
      <c r="V779" s="13" t="s">
        <v>110</v>
      </c>
      <c r="W779" s="13">
        <v>53.3</v>
      </c>
      <c r="X779" s="13">
        <v>3.21</v>
      </c>
      <c r="Y779" s="13">
        <v>9.0500000000000007</v>
      </c>
      <c r="Z779" s="13">
        <v>4.4000000000000004</v>
      </c>
      <c r="AA779" s="13">
        <v>217.5</v>
      </c>
      <c r="AB779" s="13">
        <v>6.24</v>
      </c>
      <c r="AC779" s="13" t="s">
        <v>110</v>
      </c>
      <c r="AD779" s="13">
        <v>418.5</v>
      </c>
    </row>
    <row r="780" spans="1:30">
      <c r="A780" s="10">
        <v>41970</v>
      </c>
      <c r="B780" s="13">
        <v>10122.92</v>
      </c>
      <c r="C780" s="13">
        <v>1.37</v>
      </c>
      <c r="D780" s="13">
        <v>7.1879999999999997</v>
      </c>
      <c r="E780" s="13">
        <v>62.2</v>
      </c>
      <c r="F780" s="13">
        <v>53.8</v>
      </c>
      <c r="G780" s="13" t="s">
        <v>110</v>
      </c>
      <c r="H780" s="13">
        <v>6.25</v>
      </c>
      <c r="I780" s="13">
        <v>1.67</v>
      </c>
      <c r="J780" s="13">
        <v>13.319000000000001</v>
      </c>
      <c r="K780" s="13" t="s">
        <v>110</v>
      </c>
      <c r="L780" s="13">
        <v>6.2</v>
      </c>
      <c r="M780" s="13">
        <v>7.8</v>
      </c>
      <c r="N780" s="13">
        <v>58.6</v>
      </c>
      <c r="O780" s="13">
        <v>19.350000000000001</v>
      </c>
      <c r="P780" s="13">
        <v>5.2</v>
      </c>
      <c r="Q780" s="13" t="s">
        <v>110</v>
      </c>
      <c r="R780" s="13">
        <v>3.8</v>
      </c>
      <c r="S780" s="13">
        <v>50.232999999999997</v>
      </c>
      <c r="T780" s="13">
        <v>5.62</v>
      </c>
      <c r="U780" s="13">
        <v>10.837</v>
      </c>
      <c r="V780" s="13" t="s">
        <v>110</v>
      </c>
      <c r="W780" s="13">
        <v>52.4</v>
      </c>
      <c r="X780" s="13">
        <v>3.18</v>
      </c>
      <c r="Y780" s="13">
        <v>9</v>
      </c>
      <c r="Z780" s="13">
        <v>4.5199999999999996</v>
      </c>
      <c r="AA780" s="13">
        <v>210</v>
      </c>
      <c r="AB780" s="13">
        <v>6.5</v>
      </c>
      <c r="AC780" s="13" t="s">
        <v>110</v>
      </c>
      <c r="AD780" s="13">
        <v>414</v>
      </c>
    </row>
    <row r="781" spans="1:30">
      <c r="A781" s="10">
        <v>41971</v>
      </c>
      <c r="B781" s="13">
        <v>9808.6</v>
      </c>
      <c r="C781" s="13">
        <v>1.427</v>
      </c>
      <c r="D781" s="13">
        <v>7.1879999999999997</v>
      </c>
      <c r="E781" s="13">
        <v>57.6</v>
      </c>
      <c r="F781" s="13">
        <v>52</v>
      </c>
      <c r="G781" s="13" t="s">
        <v>110</v>
      </c>
      <c r="H781" s="13">
        <v>6.25</v>
      </c>
      <c r="I781" s="13">
        <v>1.67</v>
      </c>
      <c r="J781" s="13">
        <v>12.891</v>
      </c>
      <c r="K781" s="13" t="s">
        <v>110</v>
      </c>
      <c r="L781" s="13">
        <v>6.2</v>
      </c>
      <c r="M781" s="13">
        <v>7.48</v>
      </c>
      <c r="N781" s="13">
        <v>57.4</v>
      </c>
      <c r="O781" s="13">
        <v>19.100000000000001</v>
      </c>
      <c r="P781" s="13">
        <v>5.0999999999999996</v>
      </c>
      <c r="Q781" s="13" t="s">
        <v>110</v>
      </c>
      <c r="R781" s="13">
        <v>3.75</v>
      </c>
      <c r="S781" s="13">
        <v>49.832999999999998</v>
      </c>
      <c r="T781" s="13">
        <v>5.4</v>
      </c>
      <c r="U781" s="13">
        <v>10.837</v>
      </c>
      <c r="V781" s="13" t="s">
        <v>110</v>
      </c>
      <c r="W781" s="13">
        <v>51</v>
      </c>
      <c r="X781" s="13">
        <v>3.1</v>
      </c>
      <c r="Y781" s="13">
        <v>9</v>
      </c>
      <c r="Z781" s="13">
        <v>4.3</v>
      </c>
      <c r="AA781" s="13">
        <v>202</v>
      </c>
      <c r="AB781" s="13">
        <v>6.41</v>
      </c>
      <c r="AC781" s="13" t="s">
        <v>110</v>
      </c>
      <c r="AD781" s="13">
        <v>396.5</v>
      </c>
    </row>
    <row r="782" spans="1:30">
      <c r="A782" s="10">
        <v>41974</v>
      </c>
      <c r="B782" s="13">
        <v>9366.56</v>
      </c>
      <c r="C782" s="13">
        <v>1.427</v>
      </c>
      <c r="D782" s="13">
        <v>7.0540000000000003</v>
      </c>
      <c r="E782" s="13">
        <v>53.5</v>
      </c>
      <c r="F782" s="13">
        <v>49</v>
      </c>
      <c r="G782" s="13" t="s">
        <v>110</v>
      </c>
      <c r="H782" s="13">
        <v>6.1130000000000004</v>
      </c>
      <c r="I782" s="13">
        <v>1.532</v>
      </c>
      <c r="J782" s="13">
        <v>13.129</v>
      </c>
      <c r="K782" s="13" t="s">
        <v>110</v>
      </c>
      <c r="L782" s="13">
        <v>6.2</v>
      </c>
      <c r="M782" s="13">
        <v>6.95</v>
      </c>
      <c r="N782" s="13">
        <v>55</v>
      </c>
      <c r="O782" s="13">
        <v>18.55</v>
      </c>
      <c r="P782" s="13">
        <v>5.0999999999999996</v>
      </c>
      <c r="Q782" s="13" t="s">
        <v>110</v>
      </c>
      <c r="R782" s="13">
        <v>3.75</v>
      </c>
      <c r="S782" s="13">
        <v>48.6</v>
      </c>
      <c r="T782" s="13">
        <v>5.12</v>
      </c>
      <c r="U782" s="13">
        <v>10.837</v>
      </c>
      <c r="V782" s="13" t="s">
        <v>110</v>
      </c>
      <c r="W782" s="13">
        <v>51.25</v>
      </c>
      <c r="X782" s="13">
        <v>3.12</v>
      </c>
      <c r="Y782" s="13">
        <v>9</v>
      </c>
      <c r="Z782" s="13">
        <v>3.9699999999999998</v>
      </c>
      <c r="AA782" s="13">
        <v>191.45</v>
      </c>
      <c r="AB782" s="13">
        <v>6.33</v>
      </c>
      <c r="AC782" s="13" t="s">
        <v>110</v>
      </c>
      <c r="AD782" s="13">
        <v>380</v>
      </c>
    </row>
    <row r="783" spans="1:30">
      <c r="A783" s="10">
        <v>41975</v>
      </c>
      <c r="B783" s="13">
        <v>9378.26</v>
      </c>
      <c r="C783" s="13">
        <v>1.4139999999999999</v>
      </c>
      <c r="D783" s="13">
        <v>7.1879999999999997</v>
      </c>
      <c r="E783" s="13">
        <v>54</v>
      </c>
      <c r="F783" s="13">
        <v>49.5</v>
      </c>
      <c r="G783" s="13" t="s">
        <v>110</v>
      </c>
      <c r="H783" s="13">
        <v>6.0880000000000001</v>
      </c>
      <c r="I783" s="13">
        <v>1.532</v>
      </c>
      <c r="J783" s="13">
        <v>12.795999999999999</v>
      </c>
      <c r="K783" s="13" t="s">
        <v>110</v>
      </c>
      <c r="L783" s="13">
        <v>6.2</v>
      </c>
      <c r="M783" s="13">
        <v>7.05</v>
      </c>
      <c r="N783" s="13">
        <v>55</v>
      </c>
      <c r="O783" s="13">
        <v>18.7</v>
      </c>
      <c r="P783" s="13">
        <v>5</v>
      </c>
      <c r="Q783" s="13" t="s">
        <v>110</v>
      </c>
      <c r="R783" s="13">
        <v>3.6</v>
      </c>
      <c r="S783" s="13">
        <v>48.633000000000003</v>
      </c>
      <c r="T783" s="13">
        <v>5.15</v>
      </c>
      <c r="U783" s="13">
        <v>10.837</v>
      </c>
      <c r="V783" s="13" t="s">
        <v>110</v>
      </c>
      <c r="W783" s="13">
        <v>52.25</v>
      </c>
      <c r="X783" s="13">
        <v>3</v>
      </c>
      <c r="Y783" s="13">
        <v>8.6999999999999993</v>
      </c>
      <c r="Z783" s="13">
        <v>3.94</v>
      </c>
      <c r="AA783" s="13">
        <v>191.5</v>
      </c>
      <c r="AB783" s="13">
        <v>6.45</v>
      </c>
      <c r="AC783" s="13" t="s">
        <v>110</v>
      </c>
      <c r="AD783" s="13">
        <v>369.5</v>
      </c>
    </row>
    <row r="784" spans="1:30">
      <c r="A784" s="10">
        <v>41976</v>
      </c>
      <c r="B784" s="13">
        <v>9666.25</v>
      </c>
      <c r="C784" s="13">
        <v>1.4139999999999999</v>
      </c>
      <c r="D784" s="13">
        <v>7.5359999999999996</v>
      </c>
      <c r="E784" s="13">
        <v>57</v>
      </c>
      <c r="F784" s="13">
        <v>52</v>
      </c>
      <c r="G784" s="13" t="s">
        <v>110</v>
      </c>
      <c r="H784" s="13">
        <v>6.0880000000000001</v>
      </c>
      <c r="I784" s="13">
        <v>1.587</v>
      </c>
      <c r="J784" s="13">
        <v>12.653</v>
      </c>
      <c r="K784" s="13" t="s">
        <v>110</v>
      </c>
      <c r="L784" s="13">
        <v>6.2</v>
      </c>
      <c r="M784" s="13">
        <v>7.19</v>
      </c>
      <c r="N784" s="13">
        <v>57.95</v>
      </c>
      <c r="O784" s="13">
        <v>19.149999999999999</v>
      </c>
      <c r="P784" s="13">
        <v>5.2</v>
      </c>
      <c r="Q784" s="13" t="s">
        <v>110</v>
      </c>
      <c r="R784" s="13">
        <v>3.7800000000000002</v>
      </c>
      <c r="S784" s="13">
        <v>49.966999999999999</v>
      </c>
      <c r="T784" s="13">
        <v>5.37</v>
      </c>
      <c r="U784" s="13">
        <v>10.837</v>
      </c>
      <c r="V784" s="13" t="s">
        <v>110</v>
      </c>
      <c r="W784" s="13">
        <v>52.55</v>
      </c>
      <c r="X784" s="13">
        <v>3.05</v>
      </c>
      <c r="Y784" s="13">
        <v>8.65</v>
      </c>
      <c r="Z784" s="13">
        <v>4.12</v>
      </c>
      <c r="AA784" s="13">
        <v>195</v>
      </c>
      <c r="AB784" s="13">
        <v>6.64</v>
      </c>
      <c r="AC784" s="13" t="s">
        <v>110</v>
      </c>
      <c r="AD784" s="13">
        <v>378</v>
      </c>
    </row>
    <row r="785" spans="1:30">
      <c r="A785" s="10">
        <v>41977</v>
      </c>
      <c r="B785" s="13">
        <v>9558.7800000000007</v>
      </c>
      <c r="C785" s="13">
        <v>1.3820000000000001</v>
      </c>
      <c r="D785" s="13">
        <v>7.5890000000000004</v>
      </c>
      <c r="E785" s="13">
        <v>53.65</v>
      </c>
      <c r="F785" s="13">
        <v>51.7</v>
      </c>
      <c r="G785" s="13" t="s">
        <v>110</v>
      </c>
      <c r="H785" s="13">
        <v>6.0810000000000004</v>
      </c>
      <c r="I785" s="13">
        <v>1.5779999999999998</v>
      </c>
      <c r="J785" s="13">
        <v>12.653</v>
      </c>
      <c r="K785" s="13" t="s">
        <v>110</v>
      </c>
      <c r="L785" s="13">
        <v>6.2</v>
      </c>
      <c r="M785" s="13">
        <v>7.2</v>
      </c>
      <c r="N785" s="13">
        <v>59</v>
      </c>
      <c r="O785" s="13">
        <v>19.149999999999999</v>
      </c>
      <c r="P785" s="13">
        <v>5.2</v>
      </c>
      <c r="Q785" s="13" t="s">
        <v>110</v>
      </c>
      <c r="R785" s="13">
        <v>3.7800000000000002</v>
      </c>
      <c r="S785" s="13">
        <v>51</v>
      </c>
      <c r="T785" s="13">
        <v>5.2</v>
      </c>
      <c r="U785" s="13">
        <v>10.837</v>
      </c>
      <c r="V785" s="13" t="s">
        <v>110</v>
      </c>
      <c r="W785" s="13">
        <v>51.6</v>
      </c>
      <c r="X785" s="13">
        <v>3.08</v>
      </c>
      <c r="Y785" s="13">
        <v>8.5299999999999994</v>
      </c>
      <c r="Z785" s="13">
        <v>4.05</v>
      </c>
      <c r="AA785" s="13">
        <v>192.9</v>
      </c>
      <c r="AB785" s="13">
        <v>6.59</v>
      </c>
      <c r="AC785" s="13" t="s">
        <v>110</v>
      </c>
      <c r="AD785" s="13">
        <v>372</v>
      </c>
    </row>
    <row r="786" spans="1:30">
      <c r="A786" s="10">
        <v>41978</v>
      </c>
      <c r="B786" s="13">
        <v>9580.5499999999993</v>
      </c>
      <c r="C786" s="13">
        <v>1.28</v>
      </c>
      <c r="D786" s="13">
        <v>7.4820000000000002</v>
      </c>
      <c r="E786" s="13">
        <v>52.5</v>
      </c>
      <c r="F786" s="13">
        <v>53.25</v>
      </c>
      <c r="G786" s="13" t="s">
        <v>110</v>
      </c>
      <c r="H786" s="13">
        <v>6</v>
      </c>
      <c r="I786" s="13">
        <v>1.569</v>
      </c>
      <c r="J786" s="13">
        <v>12.843</v>
      </c>
      <c r="K786" s="13" t="s">
        <v>110</v>
      </c>
      <c r="L786" s="13">
        <v>6.2</v>
      </c>
      <c r="M786" s="13">
        <v>7.5</v>
      </c>
      <c r="N786" s="13">
        <v>60.5</v>
      </c>
      <c r="O786" s="13">
        <v>19.5</v>
      </c>
      <c r="P786" s="13">
        <v>5.2</v>
      </c>
      <c r="Q786" s="13" t="s">
        <v>110</v>
      </c>
      <c r="R786" s="13">
        <v>3.7800000000000002</v>
      </c>
      <c r="S786" s="13">
        <v>52.332999999999998</v>
      </c>
      <c r="T786" s="13">
        <v>5.44</v>
      </c>
      <c r="U786" s="13">
        <v>10.837</v>
      </c>
      <c r="V786" s="13" t="s">
        <v>110</v>
      </c>
      <c r="W786" s="13">
        <v>52.4</v>
      </c>
      <c r="X786" s="13">
        <v>3.19</v>
      </c>
      <c r="Y786" s="13">
        <v>8.8000000000000007</v>
      </c>
      <c r="Z786" s="13">
        <v>4.0999999999999996</v>
      </c>
      <c r="AA786" s="13">
        <v>188</v>
      </c>
      <c r="AB786" s="13">
        <v>6.57</v>
      </c>
      <c r="AC786" s="13" t="s">
        <v>110</v>
      </c>
      <c r="AD786" s="13">
        <v>359</v>
      </c>
    </row>
    <row r="787" spans="1:30">
      <c r="A787" s="10">
        <v>41981</v>
      </c>
      <c r="B787" s="13">
        <v>9580.5499999999993</v>
      </c>
      <c r="C787" s="13">
        <v>1.28</v>
      </c>
      <c r="D787" s="13">
        <v>7.4820000000000002</v>
      </c>
      <c r="E787" s="13">
        <v>52.5</v>
      </c>
      <c r="F787" s="13">
        <v>53.25</v>
      </c>
      <c r="G787" s="13" t="s">
        <v>110</v>
      </c>
      <c r="H787" s="13">
        <v>6</v>
      </c>
      <c r="I787" s="13">
        <v>1.569</v>
      </c>
      <c r="J787" s="13">
        <v>12.843</v>
      </c>
      <c r="K787" s="13" t="s">
        <v>110</v>
      </c>
      <c r="L787" s="13">
        <v>6.2</v>
      </c>
      <c r="M787" s="13">
        <v>7.5</v>
      </c>
      <c r="N787" s="13">
        <v>60.5</v>
      </c>
      <c r="O787" s="13">
        <v>19.5</v>
      </c>
      <c r="P787" s="13">
        <v>5.2</v>
      </c>
      <c r="Q787" s="13" t="s">
        <v>110</v>
      </c>
      <c r="R787" s="13">
        <v>3.7800000000000002</v>
      </c>
      <c r="S787" s="13">
        <v>52.332999999999998</v>
      </c>
      <c r="T787" s="13">
        <v>5.44</v>
      </c>
      <c r="U787" s="13">
        <v>10.837</v>
      </c>
      <c r="V787" s="13" t="s">
        <v>110</v>
      </c>
      <c r="W787" s="13">
        <v>52.4</v>
      </c>
      <c r="X787" s="13">
        <v>3.19</v>
      </c>
      <c r="Y787" s="13">
        <v>8.8000000000000007</v>
      </c>
      <c r="Z787" s="13">
        <v>4.0999999999999996</v>
      </c>
      <c r="AA787" s="13">
        <v>188</v>
      </c>
      <c r="AB787" s="13">
        <v>6.57</v>
      </c>
      <c r="AC787" s="13" t="s">
        <v>110</v>
      </c>
      <c r="AD787" s="13">
        <v>359</v>
      </c>
    </row>
    <row r="788" spans="1:30">
      <c r="A788" s="10">
        <v>41982</v>
      </c>
      <c r="B788" s="13">
        <v>8888.49</v>
      </c>
      <c r="C788" s="13">
        <v>1.171</v>
      </c>
      <c r="D788" s="13">
        <v>7.125</v>
      </c>
      <c r="E788" s="13">
        <v>48.1</v>
      </c>
      <c r="F788" s="13">
        <v>49.4</v>
      </c>
      <c r="G788" s="13" t="s">
        <v>110</v>
      </c>
      <c r="H788" s="13">
        <v>5.931</v>
      </c>
      <c r="I788" s="13">
        <v>1.4590000000000001</v>
      </c>
      <c r="J788" s="13">
        <v>12.321</v>
      </c>
      <c r="K788" s="13" t="s">
        <v>110</v>
      </c>
      <c r="L788" s="13">
        <v>6.2</v>
      </c>
      <c r="M788" s="13">
        <v>7.13</v>
      </c>
      <c r="N788" s="13">
        <v>54.8</v>
      </c>
      <c r="O788" s="13">
        <v>17.850000000000001</v>
      </c>
      <c r="P788" s="13">
        <v>5.15</v>
      </c>
      <c r="Q788" s="13" t="s">
        <v>110</v>
      </c>
      <c r="R788" s="13">
        <v>3.43</v>
      </c>
      <c r="S788" s="13">
        <v>48.332999999999998</v>
      </c>
      <c r="T788" s="13">
        <v>5.24</v>
      </c>
      <c r="U788" s="13">
        <v>10.837</v>
      </c>
      <c r="V788" s="13" t="s">
        <v>110</v>
      </c>
      <c r="W788" s="13">
        <v>49.5</v>
      </c>
      <c r="X788" s="13">
        <v>3.1</v>
      </c>
      <c r="Y788" s="13">
        <v>8</v>
      </c>
      <c r="Z788" s="13">
        <v>3.77</v>
      </c>
      <c r="AA788" s="13">
        <v>180.5</v>
      </c>
      <c r="AB788" s="13">
        <v>6.08</v>
      </c>
      <c r="AC788" s="13" t="s">
        <v>110</v>
      </c>
      <c r="AD788" s="13">
        <v>321</v>
      </c>
    </row>
    <row r="789" spans="1:30">
      <c r="A789" s="10">
        <v>41983</v>
      </c>
      <c r="B789" s="13">
        <v>8279.0400000000009</v>
      </c>
      <c r="C789" s="13">
        <v>1.139</v>
      </c>
      <c r="D789" s="13">
        <v>6.67</v>
      </c>
      <c r="E789" s="13">
        <v>44.2</v>
      </c>
      <c r="F789" s="13">
        <v>46</v>
      </c>
      <c r="G789" s="13" t="s">
        <v>110</v>
      </c>
      <c r="H789" s="13">
        <v>5.7940000000000005</v>
      </c>
      <c r="I789" s="13">
        <v>1.385</v>
      </c>
      <c r="J789" s="13">
        <v>11.417</v>
      </c>
      <c r="K789" s="13" t="s">
        <v>110</v>
      </c>
      <c r="L789" s="13">
        <v>6.2</v>
      </c>
      <c r="M789" s="13">
        <v>6.9</v>
      </c>
      <c r="N789" s="13">
        <v>50</v>
      </c>
      <c r="O789" s="13">
        <v>16.5</v>
      </c>
      <c r="P789" s="13">
        <v>4.6500000000000004</v>
      </c>
      <c r="Q789" s="13" t="s">
        <v>110</v>
      </c>
      <c r="R789" s="13">
        <v>3.2</v>
      </c>
      <c r="S789" s="13">
        <v>45</v>
      </c>
      <c r="T789" s="13">
        <v>4.8</v>
      </c>
      <c r="U789" s="13">
        <v>10.837</v>
      </c>
      <c r="V789" s="13" t="s">
        <v>110</v>
      </c>
      <c r="W789" s="13">
        <v>46</v>
      </c>
      <c r="X789" s="13">
        <v>3.05</v>
      </c>
      <c r="Y789" s="13">
        <v>7.75</v>
      </c>
      <c r="Z789" s="13">
        <v>3.4699999999999998</v>
      </c>
      <c r="AA789" s="13">
        <v>170</v>
      </c>
      <c r="AB789" s="13">
        <v>5.64</v>
      </c>
      <c r="AC789" s="13" t="s">
        <v>110</v>
      </c>
      <c r="AD789" s="13">
        <v>297</v>
      </c>
    </row>
    <row r="790" spans="1:30">
      <c r="A790" s="10">
        <v>41984</v>
      </c>
      <c r="B790" s="13">
        <v>8650.73</v>
      </c>
      <c r="C790" s="13">
        <v>1.165</v>
      </c>
      <c r="D790" s="13">
        <v>6.9550000000000001</v>
      </c>
      <c r="E790" s="13">
        <v>43.8</v>
      </c>
      <c r="F790" s="13">
        <v>47.85</v>
      </c>
      <c r="G790" s="13" t="s">
        <v>110</v>
      </c>
      <c r="H790" s="13">
        <v>5.8129999999999997</v>
      </c>
      <c r="I790" s="13">
        <v>1.45</v>
      </c>
      <c r="J790" s="13">
        <v>11.18</v>
      </c>
      <c r="K790" s="13" t="s">
        <v>110</v>
      </c>
      <c r="L790" s="13">
        <v>6.2</v>
      </c>
      <c r="M790" s="13">
        <v>7.03</v>
      </c>
      <c r="N790" s="13">
        <v>54.55</v>
      </c>
      <c r="O790" s="13">
        <v>17.7</v>
      </c>
      <c r="P790" s="13">
        <v>4.6500000000000004</v>
      </c>
      <c r="Q790" s="13" t="s">
        <v>110</v>
      </c>
      <c r="R790" s="13">
        <v>3.2</v>
      </c>
      <c r="S790" s="13">
        <v>45.332999999999998</v>
      </c>
      <c r="T790" s="13">
        <v>5.07</v>
      </c>
      <c r="U790" s="13">
        <v>10.837</v>
      </c>
      <c r="V790" s="13" t="s">
        <v>110</v>
      </c>
      <c r="W790" s="13">
        <v>48</v>
      </c>
      <c r="X790" s="13">
        <v>3.07</v>
      </c>
      <c r="Y790" s="13">
        <v>8</v>
      </c>
      <c r="Z790" s="13">
        <v>3.64</v>
      </c>
      <c r="AA790" s="13">
        <v>174</v>
      </c>
      <c r="AB790" s="13">
        <v>5.98</v>
      </c>
      <c r="AC790" s="13" t="s">
        <v>110</v>
      </c>
      <c r="AD790" s="13">
        <v>310</v>
      </c>
    </row>
    <row r="791" spans="1:30">
      <c r="A791" s="10">
        <v>41985</v>
      </c>
      <c r="B791" s="13">
        <v>8266.8799999999992</v>
      </c>
      <c r="C791" s="13">
        <v>1.139</v>
      </c>
      <c r="D791" s="13">
        <v>6.7859999999999996</v>
      </c>
      <c r="E791" s="13">
        <v>41.15</v>
      </c>
      <c r="F791" s="13">
        <v>47</v>
      </c>
      <c r="G791" s="13" t="s">
        <v>110</v>
      </c>
      <c r="H791" s="13">
        <v>5.7379999999999995</v>
      </c>
      <c r="I791" s="13">
        <v>1.3759999999999999</v>
      </c>
      <c r="J791" s="13">
        <v>11.18</v>
      </c>
      <c r="K791" s="13" t="s">
        <v>110</v>
      </c>
      <c r="L791" s="13">
        <v>6.2</v>
      </c>
      <c r="M791" s="13">
        <v>6.63</v>
      </c>
      <c r="N791" s="13">
        <v>53</v>
      </c>
      <c r="O791" s="13">
        <v>17.399999999999999</v>
      </c>
      <c r="P791" s="13">
        <v>4.5999999999999996</v>
      </c>
      <c r="Q791" s="13" t="s">
        <v>110</v>
      </c>
      <c r="R791" s="13">
        <v>3.03</v>
      </c>
      <c r="S791" s="13">
        <v>44.332999999999998</v>
      </c>
      <c r="T791" s="13">
        <v>4.79</v>
      </c>
      <c r="U791" s="13">
        <v>10.837</v>
      </c>
      <c r="V791" s="13" t="s">
        <v>110</v>
      </c>
      <c r="W791" s="13">
        <v>46.45</v>
      </c>
      <c r="X791" s="13">
        <v>3.05</v>
      </c>
      <c r="Y791" s="13">
        <v>7.5</v>
      </c>
      <c r="Z791" s="13">
        <v>3.42</v>
      </c>
      <c r="AA791" s="13">
        <v>167.45</v>
      </c>
      <c r="AB791" s="13">
        <v>5.7</v>
      </c>
      <c r="AC791" s="13" t="s">
        <v>110</v>
      </c>
      <c r="AD791" s="13">
        <v>287</v>
      </c>
    </row>
    <row r="792" spans="1:30">
      <c r="A792" s="10">
        <v>41988</v>
      </c>
      <c r="B792" s="13">
        <v>7581.72</v>
      </c>
      <c r="C792" s="13">
        <v>1.05</v>
      </c>
      <c r="D792" s="13">
        <v>6.4109999999999996</v>
      </c>
      <c r="E792" s="13">
        <v>35</v>
      </c>
      <c r="F792" s="13">
        <v>44.2</v>
      </c>
      <c r="G792" s="13" t="s">
        <v>110</v>
      </c>
      <c r="H792" s="13">
        <v>5.7379999999999995</v>
      </c>
      <c r="I792" s="13">
        <v>1.248</v>
      </c>
      <c r="J792" s="13">
        <v>10.465999999999999</v>
      </c>
      <c r="K792" s="13" t="s">
        <v>110</v>
      </c>
      <c r="L792" s="13">
        <v>6.2</v>
      </c>
      <c r="M792" s="13">
        <v>6.05</v>
      </c>
      <c r="N792" s="13">
        <v>48.35</v>
      </c>
      <c r="O792" s="13">
        <v>16.3</v>
      </c>
      <c r="P792" s="13">
        <v>4.5999999999999996</v>
      </c>
      <c r="Q792" s="13" t="s">
        <v>110</v>
      </c>
      <c r="R792" s="13">
        <v>2.7800000000000002</v>
      </c>
      <c r="S792" s="13">
        <v>42</v>
      </c>
      <c r="T792" s="13">
        <v>4.32</v>
      </c>
      <c r="U792" s="13">
        <v>10.837</v>
      </c>
      <c r="V792" s="13" t="s">
        <v>110</v>
      </c>
      <c r="W792" s="13">
        <v>43.7</v>
      </c>
      <c r="X792" s="13">
        <v>3.02</v>
      </c>
      <c r="Y792" s="13">
        <v>7</v>
      </c>
      <c r="Z792" s="13">
        <v>3.08</v>
      </c>
      <c r="AA792" s="13">
        <v>160.5</v>
      </c>
      <c r="AB792" s="13">
        <v>5.25</v>
      </c>
      <c r="AC792" s="13" t="s">
        <v>110</v>
      </c>
      <c r="AD792" s="13">
        <v>255</v>
      </c>
    </row>
    <row r="793" spans="1:30">
      <c r="A793" s="10">
        <v>41989</v>
      </c>
      <c r="B793" s="13">
        <v>7670.29</v>
      </c>
      <c r="C793" s="13">
        <v>0.97899999999999998</v>
      </c>
      <c r="D793" s="13">
        <v>6.4290000000000003</v>
      </c>
      <c r="E793" s="13">
        <v>37.15</v>
      </c>
      <c r="F793" s="13">
        <v>43.5</v>
      </c>
      <c r="G793" s="13" t="s">
        <v>110</v>
      </c>
      <c r="H793" s="13">
        <v>5.625</v>
      </c>
      <c r="I793" s="13">
        <v>1.2749999999999999</v>
      </c>
      <c r="J793" s="13">
        <v>10.276</v>
      </c>
      <c r="K793" s="13" t="s">
        <v>110</v>
      </c>
      <c r="L793" s="13">
        <v>6.2</v>
      </c>
      <c r="M793" s="13">
        <v>5.97</v>
      </c>
      <c r="N793" s="13">
        <v>47.5</v>
      </c>
      <c r="O793" s="13">
        <v>16.2</v>
      </c>
      <c r="P793" s="13">
        <v>4.5</v>
      </c>
      <c r="Q793" s="13" t="s">
        <v>110</v>
      </c>
      <c r="R793" s="13">
        <v>2.7</v>
      </c>
      <c r="S793" s="13">
        <v>43.332999999999998</v>
      </c>
      <c r="T793" s="13">
        <v>4.3</v>
      </c>
      <c r="U793" s="13">
        <v>10.837</v>
      </c>
      <c r="V793" s="13" t="s">
        <v>110</v>
      </c>
      <c r="W793" s="13">
        <v>44</v>
      </c>
      <c r="X793" s="13">
        <v>2.9</v>
      </c>
      <c r="Y793" s="13">
        <v>6.9</v>
      </c>
      <c r="Z793" s="13">
        <v>2.93</v>
      </c>
      <c r="AA793" s="13">
        <v>170</v>
      </c>
      <c r="AB793" s="13">
        <v>5.24</v>
      </c>
      <c r="AC793" s="13" t="s">
        <v>110</v>
      </c>
      <c r="AD793" s="13">
        <v>267</v>
      </c>
    </row>
    <row r="794" spans="1:30">
      <c r="A794" s="10">
        <v>41990</v>
      </c>
      <c r="B794" s="13">
        <v>7975.57</v>
      </c>
      <c r="C794" s="13">
        <v>1.1200000000000001</v>
      </c>
      <c r="D794" s="13">
        <v>6.58</v>
      </c>
      <c r="E794" s="13">
        <v>38.799999999999997</v>
      </c>
      <c r="F794" s="13">
        <v>44</v>
      </c>
      <c r="G794" s="13" t="s">
        <v>110</v>
      </c>
      <c r="H794" s="13">
        <v>5.625</v>
      </c>
      <c r="I794" s="13">
        <v>1.3759999999999999</v>
      </c>
      <c r="J794" s="13">
        <v>10.465999999999999</v>
      </c>
      <c r="K794" s="13" t="s">
        <v>110</v>
      </c>
      <c r="L794" s="13">
        <v>6.2</v>
      </c>
      <c r="M794" s="13">
        <v>6.09</v>
      </c>
      <c r="N794" s="13">
        <v>49.25</v>
      </c>
      <c r="O794" s="13">
        <v>16.8</v>
      </c>
      <c r="P794" s="13">
        <v>4.5999999999999996</v>
      </c>
      <c r="Q794" s="13" t="s">
        <v>110</v>
      </c>
      <c r="R794" s="13">
        <v>2.81</v>
      </c>
      <c r="S794" s="13">
        <v>47.667000000000002</v>
      </c>
      <c r="T794" s="13">
        <v>4.4000000000000004</v>
      </c>
      <c r="U794" s="13">
        <v>10.837</v>
      </c>
      <c r="V794" s="13" t="s">
        <v>110</v>
      </c>
      <c r="W794" s="13">
        <v>47.4</v>
      </c>
      <c r="X794" s="13">
        <v>2.88</v>
      </c>
      <c r="Y794" s="13">
        <v>7.35</v>
      </c>
      <c r="Z794" s="13">
        <v>3.04</v>
      </c>
      <c r="AA794" s="13">
        <v>175</v>
      </c>
      <c r="AB794" s="13">
        <v>5.41</v>
      </c>
      <c r="AC794" s="13" t="s">
        <v>110</v>
      </c>
      <c r="AD794" s="13">
        <v>285</v>
      </c>
    </row>
    <row r="795" spans="1:30">
      <c r="A795" s="10">
        <v>41991</v>
      </c>
      <c r="B795" s="13">
        <v>7888.85</v>
      </c>
      <c r="C795" s="13">
        <v>1.1970000000000001</v>
      </c>
      <c r="D795" s="13">
        <v>6.6520000000000001</v>
      </c>
      <c r="E795" s="13">
        <v>39.5</v>
      </c>
      <c r="F795" s="13">
        <v>45</v>
      </c>
      <c r="G795" s="13" t="s">
        <v>110</v>
      </c>
      <c r="H795" s="13">
        <v>5.75</v>
      </c>
      <c r="I795" s="13">
        <v>1.349</v>
      </c>
      <c r="J795" s="13">
        <v>11.132</v>
      </c>
      <c r="K795" s="13" t="s">
        <v>110</v>
      </c>
      <c r="L795" s="13">
        <v>6.2</v>
      </c>
      <c r="M795" s="13">
        <v>5.85</v>
      </c>
      <c r="N795" s="13">
        <v>49</v>
      </c>
      <c r="O795" s="13">
        <v>16.850000000000001</v>
      </c>
      <c r="P795" s="13">
        <v>5</v>
      </c>
      <c r="Q795" s="13" t="s">
        <v>110</v>
      </c>
      <c r="R795" s="13">
        <v>2.7</v>
      </c>
      <c r="S795" s="13">
        <v>48</v>
      </c>
      <c r="T795" s="13">
        <v>4.25</v>
      </c>
      <c r="U795" s="13">
        <v>10.837</v>
      </c>
      <c r="V795" s="13" t="s">
        <v>110</v>
      </c>
      <c r="W795" s="13">
        <v>46.5</v>
      </c>
      <c r="X795" s="13">
        <v>2.9</v>
      </c>
      <c r="Y795" s="13">
        <v>7.5</v>
      </c>
      <c r="Z795" s="13">
        <v>3</v>
      </c>
      <c r="AA795" s="13">
        <v>171.9</v>
      </c>
      <c r="AB795" s="13">
        <v>5.45</v>
      </c>
      <c r="AC795" s="13" t="s">
        <v>110</v>
      </c>
      <c r="AD795" s="13">
        <v>277.5</v>
      </c>
    </row>
    <row r="796" spans="1:30">
      <c r="A796" s="10">
        <v>41992</v>
      </c>
      <c r="B796" s="13">
        <v>8022.15</v>
      </c>
      <c r="C796" s="13">
        <v>1.216</v>
      </c>
      <c r="D796" s="13">
        <v>6.83</v>
      </c>
      <c r="E796" s="13">
        <v>40.6</v>
      </c>
      <c r="F796" s="13">
        <v>47.85</v>
      </c>
      <c r="G796" s="13" t="s">
        <v>110</v>
      </c>
      <c r="H796" s="13">
        <v>5.7880000000000003</v>
      </c>
      <c r="I796" s="13">
        <v>1.4219999999999999</v>
      </c>
      <c r="J796" s="13">
        <v>11.132</v>
      </c>
      <c r="K796" s="13" t="s">
        <v>110</v>
      </c>
      <c r="L796" s="13">
        <v>6.2</v>
      </c>
      <c r="M796" s="13">
        <v>5.62</v>
      </c>
      <c r="N796" s="13">
        <v>50.95</v>
      </c>
      <c r="O796" s="13">
        <v>17.600000000000001</v>
      </c>
      <c r="P796" s="13">
        <v>5</v>
      </c>
      <c r="Q796" s="13" t="s">
        <v>110</v>
      </c>
      <c r="R796" s="13">
        <v>2.65</v>
      </c>
      <c r="S796" s="13">
        <v>48</v>
      </c>
      <c r="T796" s="13">
        <v>4.24</v>
      </c>
      <c r="U796" s="13">
        <v>10.837</v>
      </c>
      <c r="V796" s="13" t="s">
        <v>110</v>
      </c>
      <c r="W796" s="13">
        <v>46.4</v>
      </c>
      <c r="X796" s="13">
        <v>2.9</v>
      </c>
      <c r="Y796" s="13">
        <v>7.55</v>
      </c>
      <c r="Z796" s="13">
        <v>2.93</v>
      </c>
      <c r="AA796" s="13">
        <v>173</v>
      </c>
      <c r="AB796" s="13">
        <v>5.6</v>
      </c>
      <c r="AC796" s="13" t="s">
        <v>110</v>
      </c>
      <c r="AD796" s="13">
        <v>276.5</v>
      </c>
    </row>
    <row r="797" spans="1:30">
      <c r="A797" s="10">
        <v>41995</v>
      </c>
      <c r="B797" s="13">
        <v>8154.01</v>
      </c>
      <c r="C797" s="13">
        <v>1.248</v>
      </c>
      <c r="D797" s="13">
        <v>7.0979999999999999</v>
      </c>
      <c r="E797" s="13">
        <v>43.5</v>
      </c>
      <c r="F797" s="13">
        <v>49</v>
      </c>
      <c r="G797" s="13" t="s">
        <v>110</v>
      </c>
      <c r="H797" s="13">
        <v>5.875</v>
      </c>
      <c r="I797" s="13">
        <v>1.486</v>
      </c>
      <c r="J797" s="13">
        <v>10.704000000000001</v>
      </c>
      <c r="K797" s="13" t="s">
        <v>110</v>
      </c>
      <c r="L797" s="13">
        <v>6.2</v>
      </c>
      <c r="M797" s="13">
        <v>5.38</v>
      </c>
      <c r="N797" s="13">
        <v>51.65</v>
      </c>
      <c r="O797" s="13">
        <v>18</v>
      </c>
      <c r="P797" s="13">
        <v>4.95</v>
      </c>
      <c r="Q797" s="13" t="s">
        <v>110</v>
      </c>
      <c r="R797" s="13">
        <v>2.7800000000000002</v>
      </c>
      <c r="S797" s="13">
        <v>51.667000000000002</v>
      </c>
      <c r="T797" s="13">
        <v>4.3899999999999997</v>
      </c>
      <c r="U797" s="13">
        <v>10.837</v>
      </c>
      <c r="V797" s="13" t="s">
        <v>110</v>
      </c>
      <c r="W797" s="13">
        <v>45.7</v>
      </c>
      <c r="X797" s="13">
        <v>2.9</v>
      </c>
      <c r="Y797" s="13">
        <v>7.85</v>
      </c>
      <c r="Z797" s="13">
        <v>2.9</v>
      </c>
      <c r="AA797" s="13">
        <v>168</v>
      </c>
      <c r="AB797" s="13">
        <v>5.68</v>
      </c>
      <c r="AC797" s="13" t="s">
        <v>110</v>
      </c>
      <c r="AD797" s="13">
        <v>287</v>
      </c>
    </row>
    <row r="798" spans="1:30">
      <c r="A798" s="10">
        <v>41996</v>
      </c>
      <c r="B798" s="13">
        <v>8373.74</v>
      </c>
      <c r="C798" s="13">
        <v>1.28</v>
      </c>
      <c r="D798" s="13">
        <v>7.5890000000000004</v>
      </c>
      <c r="E798" s="13">
        <v>44.6</v>
      </c>
      <c r="F798" s="13">
        <v>50.75</v>
      </c>
      <c r="G798" s="13" t="s">
        <v>110</v>
      </c>
      <c r="H798" s="13">
        <v>5.875</v>
      </c>
      <c r="I798" s="13">
        <v>1.56</v>
      </c>
      <c r="J798" s="13">
        <v>10.942</v>
      </c>
      <c r="K798" s="13" t="s">
        <v>110</v>
      </c>
      <c r="L798" s="13">
        <v>6.2</v>
      </c>
      <c r="M798" s="13">
        <v>5.43</v>
      </c>
      <c r="N798" s="13">
        <v>53.5</v>
      </c>
      <c r="O798" s="13">
        <v>18.399999999999999</v>
      </c>
      <c r="P798" s="13">
        <v>4.9000000000000004</v>
      </c>
      <c r="Q798" s="13" t="s">
        <v>110</v>
      </c>
      <c r="R798" s="13">
        <v>2.9</v>
      </c>
      <c r="S798" s="13">
        <v>52.332999999999998</v>
      </c>
      <c r="T798" s="13">
        <v>4.51</v>
      </c>
      <c r="U798" s="13">
        <v>10.837</v>
      </c>
      <c r="V798" s="13" t="s">
        <v>110</v>
      </c>
      <c r="W798" s="13">
        <v>46</v>
      </c>
      <c r="X798" s="13">
        <v>2.95</v>
      </c>
      <c r="Y798" s="13">
        <v>7.85</v>
      </c>
      <c r="Z798" s="13">
        <v>3.03</v>
      </c>
      <c r="AA798" s="13">
        <v>170</v>
      </c>
      <c r="AB798" s="13">
        <v>6</v>
      </c>
      <c r="AC798" s="13" t="s">
        <v>110</v>
      </c>
      <c r="AD798" s="13">
        <v>290</v>
      </c>
    </row>
    <row r="799" spans="1:30">
      <c r="A799" s="10">
        <v>41997</v>
      </c>
      <c r="B799" s="13">
        <v>8373.74</v>
      </c>
      <c r="C799" s="13">
        <v>1.28</v>
      </c>
      <c r="D799" s="13">
        <v>7.5890000000000004</v>
      </c>
      <c r="E799" s="13">
        <v>44.6</v>
      </c>
      <c r="F799" s="13">
        <v>50.75</v>
      </c>
      <c r="G799" s="13" t="s">
        <v>110</v>
      </c>
      <c r="H799" s="13">
        <v>5.875</v>
      </c>
      <c r="I799" s="13">
        <v>1.56</v>
      </c>
      <c r="J799" s="13">
        <v>10.942</v>
      </c>
      <c r="K799" s="13" t="s">
        <v>110</v>
      </c>
      <c r="L799" s="13">
        <v>6.2</v>
      </c>
      <c r="M799" s="13">
        <v>5.43</v>
      </c>
      <c r="N799" s="13">
        <v>53.5</v>
      </c>
      <c r="O799" s="13">
        <v>18.399999999999999</v>
      </c>
      <c r="P799" s="13">
        <v>4.9000000000000004</v>
      </c>
      <c r="Q799" s="13" t="s">
        <v>110</v>
      </c>
      <c r="R799" s="13">
        <v>2.9</v>
      </c>
      <c r="S799" s="13">
        <v>52.332999999999998</v>
      </c>
      <c r="T799" s="13">
        <v>4.51</v>
      </c>
      <c r="U799" s="13">
        <v>10.837</v>
      </c>
      <c r="V799" s="13" t="s">
        <v>110</v>
      </c>
      <c r="W799" s="13">
        <v>46</v>
      </c>
      <c r="X799" s="13">
        <v>2.95</v>
      </c>
      <c r="Y799" s="13">
        <v>7.85</v>
      </c>
      <c r="Z799" s="13">
        <v>3.03</v>
      </c>
      <c r="AA799" s="13">
        <v>170</v>
      </c>
      <c r="AB799" s="13">
        <v>6</v>
      </c>
      <c r="AC799" s="13" t="s">
        <v>110</v>
      </c>
      <c r="AD799" s="13">
        <v>290</v>
      </c>
    </row>
    <row r="800" spans="1:30">
      <c r="A800" s="10">
        <v>41998</v>
      </c>
      <c r="B800" s="13">
        <v>8373.74</v>
      </c>
      <c r="C800" s="13">
        <v>1.28</v>
      </c>
      <c r="D800" s="13">
        <v>7.5890000000000004</v>
      </c>
      <c r="E800" s="13">
        <v>44.6</v>
      </c>
      <c r="F800" s="13">
        <v>50.75</v>
      </c>
      <c r="G800" s="13" t="s">
        <v>110</v>
      </c>
      <c r="H800" s="13">
        <v>5.875</v>
      </c>
      <c r="I800" s="13">
        <v>1.56</v>
      </c>
      <c r="J800" s="13">
        <v>10.942</v>
      </c>
      <c r="K800" s="13" t="s">
        <v>110</v>
      </c>
      <c r="L800" s="13">
        <v>6.2</v>
      </c>
      <c r="M800" s="13">
        <v>5.43</v>
      </c>
      <c r="N800" s="13">
        <v>53.5</v>
      </c>
      <c r="O800" s="13">
        <v>18.399999999999999</v>
      </c>
      <c r="P800" s="13">
        <v>4.9000000000000004</v>
      </c>
      <c r="Q800" s="13" t="s">
        <v>110</v>
      </c>
      <c r="R800" s="13">
        <v>2.9</v>
      </c>
      <c r="S800" s="13">
        <v>52.332999999999998</v>
      </c>
      <c r="T800" s="13">
        <v>4.51</v>
      </c>
      <c r="U800" s="13">
        <v>10.837</v>
      </c>
      <c r="V800" s="13" t="s">
        <v>110</v>
      </c>
      <c r="W800" s="13">
        <v>46</v>
      </c>
      <c r="X800" s="13">
        <v>2.95</v>
      </c>
      <c r="Y800" s="13">
        <v>7.85</v>
      </c>
      <c r="Z800" s="13">
        <v>3.03</v>
      </c>
      <c r="AA800" s="13">
        <v>170</v>
      </c>
      <c r="AB800" s="13">
        <v>6</v>
      </c>
      <c r="AC800" s="13" t="s">
        <v>110</v>
      </c>
      <c r="AD800" s="13">
        <v>290</v>
      </c>
    </row>
    <row r="801" spans="1:30">
      <c r="A801" s="10">
        <v>41999</v>
      </c>
      <c r="B801" s="13">
        <v>8373.74</v>
      </c>
      <c r="C801" s="13">
        <v>1.28</v>
      </c>
      <c r="D801" s="13">
        <v>7.5890000000000004</v>
      </c>
      <c r="E801" s="13">
        <v>44.6</v>
      </c>
      <c r="F801" s="13">
        <v>50.75</v>
      </c>
      <c r="G801" s="13" t="s">
        <v>110</v>
      </c>
      <c r="H801" s="13">
        <v>5.875</v>
      </c>
      <c r="I801" s="13">
        <v>1.56</v>
      </c>
      <c r="J801" s="13">
        <v>10.942</v>
      </c>
      <c r="K801" s="13" t="s">
        <v>110</v>
      </c>
      <c r="L801" s="13">
        <v>6.2</v>
      </c>
      <c r="M801" s="13">
        <v>5.43</v>
      </c>
      <c r="N801" s="13">
        <v>53.5</v>
      </c>
      <c r="O801" s="13">
        <v>18.399999999999999</v>
      </c>
      <c r="P801" s="13">
        <v>4.9000000000000004</v>
      </c>
      <c r="Q801" s="13" t="s">
        <v>110</v>
      </c>
      <c r="R801" s="13">
        <v>2.9</v>
      </c>
      <c r="S801" s="13">
        <v>52.332999999999998</v>
      </c>
      <c r="T801" s="13">
        <v>4.51</v>
      </c>
      <c r="U801" s="13">
        <v>10.837</v>
      </c>
      <c r="V801" s="13" t="s">
        <v>110</v>
      </c>
      <c r="W801" s="13">
        <v>46</v>
      </c>
      <c r="X801" s="13">
        <v>2.95</v>
      </c>
      <c r="Y801" s="13">
        <v>7.85</v>
      </c>
      <c r="Z801" s="13">
        <v>3.03</v>
      </c>
      <c r="AA801" s="13">
        <v>170</v>
      </c>
      <c r="AB801" s="13">
        <v>6</v>
      </c>
      <c r="AC801" s="13" t="s">
        <v>110</v>
      </c>
      <c r="AD801" s="13">
        <v>290</v>
      </c>
    </row>
    <row r="802" spans="1:30">
      <c r="A802" s="10">
        <v>42002</v>
      </c>
      <c r="B802" s="13">
        <v>8443.31</v>
      </c>
      <c r="C802" s="13">
        <v>1.28</v>
      </c>
      <c r="D802" s="13">
        <v>7.7859999999999996</v>
      </c>
      <c r="E802" s="13">
        <v>41.5</v>
      </c>
      <c r="F802" s="13">
        <v>49.35</v>
      </c>
      <c r="G802" s="13" t="s">
        <v>110</v>
      </c>
      <c r="H802" s="13">
        <v>5.75</v>
      </c>
      <c r="I802" s="13">
        <v>1.6419999999999999</v>
      </c>
      <c r="J802" s="13">
        <v>10.942</v>
      </c>
      <c r="K802" s="13" t="s">
        <v>110</v>
      </c>
      <c r="L802" s="13">
        <v>6.2</v>
      </c>
      <c r="M802" s="13">
        <v>5.6899999999999995</v>
      </c>
      <c r="N802" s="13">
        <v>51.1</v>
      </c>
      <c r="O802" s="13">
        <v>18.100000000000001</v>
      </c>
      <c r="P802" s="13">
        <v>5.15</v>
      </c>
      <c r="Q802" s="13" t="s">
        <v>110</v>
      </c>
      <c r="R802" s="13">
        <v>2.9699999999999998</v>
      </c>
      <c r="S802" s="13">
        <v>52.332999999999998</v>
      </c>
      <c r="T802" s="13">
        <v>4.55</v>
      </c>
      <c r="U802" s="13">
        <v>10.837</v>
      </c>
      <c r="V802" s="13" t="s">
        <v>110</v>
      </c>
      <c r="W802" s="13">
        <v>45.5</v>
      </c>
      <c r="X802" s="13">
        <v>2.9</v>
      </c>
      <c r="Y802" s="13">
        <v>7.9</v>
      </c>
      <c r="Z802" s="13">
        <v>3.19</v>
      </c>
      <c r="AA802" s="13">
        <v>171</v>
      </c>
      <c r="AB802" s="13">
        <v>6.13</v>
      </c>
      <c r="AC802" s="13" t="s">
        <v>110</v>
      </c>
      <c r="AD802" s="13">
        <v>303</v>
      </c>
    </row>
    <row r="803" spans="1:30">
      <c r="A803" s="10">
        <v>42003</v>
      </c>
      <c r="B803" s="13">
        <v>8579.02</v>
      </c>
      <c r="C803" s="13">
        <v>1.2669999999999999</v>
      </c>
      <c r="D803" s="13">
        <v>7.5449999999999999</v>
      </c>
      <c r="E803" s="13">
        <v>44.1</v>
      </c>
      <c r="F803" s="13">
        <v>49.5</v>
      </c>
      <c r="G803" s="13" t="s">
        <v>110</v>
      </c>
      <c r="H803" s="13">
        <v>5.75</v>
      </c>
      <c r="I803" s="13">
        <v>1.6879999999999999</v>
      </c>
      <c r="J803" s="13">
        <v>11.893000000000001</v>
      </c>
      <c r="K803" s="13" t="s">
        <v>110</v>
      </c>
      <c r="L803" s="13">
        <v>6.2</v>
      </c>
      <c r="M803" s="13">
        <v>5.45</v>
      </c>
      <c r="N803" s="13">
        <v>53.2</v>
      </c>
      <c r="O803" s="13">
        <v>18.5</v>
      </c>
      <c r="P803" s="13">
        <v>5.4</v>
      </c>
      <c r="Q803" s="13" t="s">
        <v>110</v>
      </c>
      <c r="R803" s="13">
        <v>3.12</v>
      </c>
      <c r="S803" s="13">
        <v>52.9</v>
      </c>
      <c r="T803" s="13">
        <v>4.41</v>
      </c>
      <c r="U803" s="13">
        <v>10.837</v>
      </c>
      <c r="V803" s="13" t="s">
        <v>110</v>
      </c>
      <c r="W803" s="13">
        <v>46</v>
      </c>
      <c r="X803" s="13">
        <v>2.7800000000000002</v>
      </c>
      <c r="Y803" s="13">
        <v>7.8</v>
      </c>
      <c r="Z803" s="13">
        <v>3.36</v>
      </c>
      <c r="AA803" s="13">
        <v>182</v>
      </c>
      <c r="AB803" s="13">
        <v>6.03</v>
      </c>
      <c r="AC803" s="13" t="s">
        <v>110</v>
      </c>
      <c r="AD803" s="13">
        <v>315</v>
      </c>
    </row>
    <row r="804" spans="1:30">
      <c r="A804" s="10">
        <v>42004</v>
      </c>
      <c r="B804" s="13">
        <v>8579.02</v>
      </c>
      <c r="C804" s="13">
        <v>1.2669999999999999</v>
      </c>
      <c r="D804" s="13">
        <v>7.5449999999999999</v>
      </c>
      <c r="E804" s="13">
        <v>44.1</v>
      </c>
      <c r="F804" s="13">
        <v>49.5</v>
      </c>
      <c r="G804" s="13" t="s">
        <v>110</v>
      </c>
      <c r="H804" s="13">
        <v>5.75</v>
      </c>
      <c r="I804" s="13">
        <v>1.6879999999999999</v>
      </c>
      <c r="J804" s="13">
        <v>11.893000000000001</v>
      </c>
      <c r="K804" s="13" t="s">
        <v>110</v>
      </c>
      <c r="L804" s="13">
        <v>6.2</v>
      </c>
      <c r="M804" s="13">
        <v>5.45</v>
      </c>
      <c r="N804" s="13">
        <v>53.2</v>
      </c>
      <c r="O804" s="13">
        <v>18.5</v>
      </c>
      <c r="P804" s="13">
        <v>5.4</v>
      </c>
      <c r="Q804" s="13" t="s">
        <v>110</v>
      </c>
      <c r="R804" s="13">
        <v>3.12</v>
      </c>
      <c r="S804" s="13">
        <v>52.9</v>
      </c>
      <c r="T804" s="13">
        <v>4.41</v>
      </c>
      <c r="U804" s="13">
        <v>10.837</v>
      </c>
      <c r="V804" s="13" t="s">
        <v>110</v>
      </c>
      <c r="W804" s="13">
        <v>46</v>
      </c>
      <c r="X804" s="13">
        <v>2.7800000000000002</v>
      </c>
      <c r="Y804" s="13">
        <v>7.8</v>
      </c>
      <c r="Z804" s="13">
        <v>3.36</v>
      </c>
      <c r="AA804" s="13">
        <v>182</v>
      </c>
      <c r="AB804" s="13">
        <v>6.03</v>
      </c>
      <c r="AC804" s="13" t="s">
        <v>110</v>
      </c>
      <c r="AD804" s="13">
        <v>315</v>
      </c>
    </row>
    <row r="805" spans="1:30">
      <c r="A805" s="10">
        <v>42005</v>
      </c>
      <c r="B805" s="13">
        <v>8579.02</v>
      </c>
      <c r="C805" s="13">
        <v>1.2669999999999999</v>
      </c>
      <c r="D805" s="13">
        <v>7.5449999999999999</v>
      </c>
      <c r="E805" s="13">
        <v>44.1</v>
      </c>
      <c r="F805" s="13">
        <v>49.5</v>
      </c>
      <c r="G805" s="13" t="s">
        <v>110</v>
      </c>
      <c r="H805" s="13">
        <v>5.75</v>
      </c>
      <c r="I805" s="13">
        <v>1.6879999999999999</v>
      </c>
      <c r="J805" s="13">
        <v>11.893000000000001</v>
      </c>
      <c r="K805" s="13" t="s">
        <v>110</v>
      </c>
      <c r="L805" s="13">
        <v>6.2</v>
      </c>
      <c r="M805" s="13">
        <v>5.45</v>
      </c>
      <c r="N805" s="13">
        <v>53.2</v>
      </c>
      <c r="O805" s="13">
        <v>18.5</v>
      </c>
      <c r="P805" s="13">
        <v>5.4</v>
      </c>
      <c r="Q805" s="13" t="s">
        <v>110</v>
      </c>
      <c r="R805" s="13">
        <v>3.12</v>
      </c>
      <c r="S805" s="13">
        <v>52.9</v>
      </c>
      <c r="T805" s="13">
        <v>4.41</v>
      </c>
      <c r="U805" s="13">
        <v>10.837</v>
      </c>
      <c r="V805" s="13" t="s">
        <v>110</v>
      </c>
      <c r="W805" s="13">
        <v>46</v>
      </c>
      <c r="X805" s="13">
        <v>2.7800000000000002</v>
      </c>
      <c r="Y805" s="13">
        <v>7.8</v>
      </c>
      <c r="Z805" s="13">
        <v>3.36</v>
      </c>
      <c r="AA805" s="13">
        <v>182</v>
      </c>
      <c r="AB805" s="13">
        <v>6.03</v>
      </c>
      <c r="AC805" s="13" t="s">
        <v>110</v>
      </c>
      <c r="AD805" s="13">
        <v>315</v>
      </c>
    </row>
    <row r="806" spans="1:30">
      <c r="A806" s="10">
        <v>42006</v>
      </c>
      <c r="B806" s="13">
        <v>8666.4500000000007</v>
      </c>
      <c r="C806" s="13">
        <v>1.3120000000000001</v>
      </c>
      <c r="D806" s="13">
        <v>7.8040000000000003</v>
      </c>
      <c r="E806" s="13">
        <v>41.3</v>
      </c>
      <c r="F806" s="13">
        <v>50.7</v>
      </c>
      <c r="G806" s="13" t="s">
        <v>110</v>
      </c>
      <c r="H806" s="13">
        <v>5.875</v>
      </c>
      <c r="I806" s="13">
        <v>1.716</v>
      </c>
      <c r="J806" s="13">
        <v>11.893000000000001</v>
      </c>
      <c r="K806" s="13" t="s">
        <v>110</v>
      </c>
      <c r="L806" s="13">
        <v>6.2</v>
      </c>
      <c r="M806" s="13">
        <v>5.65</v>
      </c>
      <c r="N806" s="13">
        <v>55</v>
      </c>
      <c r="O806" s="13">
        <v>18.649999999999999</v>
      </c>
      <c r="P806" s="13">
        <v>5.7</v>
      </c>
      <c r="Q806" s="13" t="s">
        <v>110</v>
      </c>
      <c r="R806" s="13">
        <v>3</v>
      </c>
      <c r="S806" s="13">
        <v>53.633000000000003</v>
      </c>
      <c r="T806" s="13">
        <v>4.6399999999999997</v>
      </c>
      <c r="U806" s="13">
        <v>10.837</v>
      </c>
      <c r="V806" s="13" t="s">
        <v>110</v>
      </c>
      <c r="W806" s="13">
        <v>47</v>
      </c>
      <c r="X806" s="13">
        <v>2.9</v>
      </c>
      <c r="Y806" s="13">
        <v>8.4</v>
      </c>
      <c r="Z806" s="13">
        <v>3.45</v>
      </c>
      <c r="AA806" s="13">
        <v>183</v>
      </c>
      <c r="AB806" s="13">
        <v>6.4</v>
      </c>
      <c r="AC806" s="13" t="s">
        <v>110</v>
      </c>
      <c r="AD806" s="13">
        <v>321</v>
      </c>
    </row>
    <row r="807" spans="1:30">
      <c r="A807" s="10">
        <v>42009</v>
      </c>
      <c r="B807" s="13">
        <v>8123.7</v>
      </c>
      <c r="C807" s="13">
        <v>1.216</v>
      </c>
      <c r="D807" s="13">
        <v>7.5179999999999998</v>
      </c>
      <c r="E807" s="13">
        <v>36.85</v>
      </c>
      <c r="F807" s="13">
        <v>48.5</v>
      </c>
      <c r="G807" s="13" t="s">
        <v>110</v>
      </c>
      <c r="H807" s="13">
        <v>5.8380000000000001</v>
      </c>
      <c r="I807" s="13">
        <v>1.6240000000000001</v>
      </c>
      <c r="J807" s="13">
        <v>11.417</v>
      </c>
      <c r="K807" s="13" t="s">
        <v>110</v>
      </c>
      <c r="L807" s="13">
        <v>6.2</v>
      </c>
      <c r="M807" s="13">
        <v>5.51</v>
      </c>
      <c r="N807" s="13">
        <v>52.1</v>
      </c>
      <c r="O807" s="13">
        <v>17.899999999999999</v>
      </c>
      <c r="P807" s="13">
        <v>5.55</v>
      </c>
      <c r="Q807" s="13" t="s">
        <v>110</v>
      </c>
      <c r="R807" s="13">
        <v>3</v>
      </c>
      <c r="S807" s="13">
        <v>51</v>
      </c>
      <c r="T807" s="13">
        <v>4.45</v>
      </c>
      <c r="U807" s="13">
        <v>10.837</v>
      </c>
      <c r="V807" s="13" t="s">
        <v>110</v>
      </c>
      <c r="W807" s="13">
        <v>45.25</v>
      </c>
      <c r="X807" s="13">
        <v>2.8</v>
      </c>
      <c r="Y807" s="13">
        <v>7.9</v>
      </c>
      <c r="Z807" s="13">
        <v>3.22</v>
      </c>
      <c r="AA807" s="13">
        <v>170</v>
      </c>
      <c r="AB807" s="13">
        <v>6.08</v>
      </c>
      <c r="AC807" s="13" t="s">
        <v>110</v>
      </c>
      <c r="AD807" s="13">
        <v>298.5</v>
      </c>
    </row>
    <row r="808" spans="1:30">
      <c r="A808" s="10">
        <v>42010</v>
      </c>
      <c r="B808" s="13">
        <v>8057.87</v>
      </c>
      <c r="C808" s="13">
        <v>1.1519999999999999</v>
      </c>
      <c r="D808" s="13">
        <v>7.4020000000000001</v>
      </c>
      <c r="E808" s="13">
        <v>36.35</v>
      </c>
      <c r="F808" s="13">
        <v>47.5</v>
      </c>
      <c r="G808" s="13" t="s">
        <v>110</v>
      </c>
      <c r="H808" s="13">
        <v>5.8629999999999995</v>
      </c>
      <c r="I808" s="13">
        <v>1.587</v>
      </c>
      <c r="J808" s="13">
        <v>11.417</v>
      </c>
      <c r="K808" s="13" t="s">
        <v>110</v>
      </c>
      <c r="L808" s="13">
        <v>6.2</v>
      </c>
      <c r="M808" s="13">
        <v>5.39</v>
      </c>
      <c r="N808" s="13">
        <v>51.8</v>
      </c>
      <c r="O808" s="13">
        <v>18.100000000000001</v>
      </c>
      <c r="P808" s="13">
        <v>5.6</v>
      </c>
      <c r="Q808" s="13" t="s">
        <v>110</v>
      </c>
      <c r="R808" s="13">
        <v>3</v>
      </c>
      <c r="S808" s="13">
        <v>49.832999999999998</v>
      </c>
      <c r="T808" s="13">
        <v>4.3600000000000003</v>
      </c>
      <c r="U808" s="13">
        <v>10.837</v>
      </c>
      <c r="V808" s="13" t="s">
        <v>110</v>
      </c>
      <c r="W808" s="13">
        <v>45.15</v>
      </c>
      <c r="X808" s="13">
        <v>2.75</v>
      </c>
      <c r="Y808" s="13">
        <v>7.7</v>
      </c>
      <c r="Z808" s="13">
        <v>3.2</v>
      </c>
      <c r="AA808" s="13">
        <v>169.5</v>
      </c>
      <c r="AB808" s="13">
        <v>6.03</v>
      </c>
      <c r="AC808" s="13" t="s">
        <v>110</v>
      </c>
      <c r="AD808" s="13">
        <v>297.25</v>
      </c>
    </row>
    <row r="809" spans="1:30">
      <c r="A809" s="10">
        <v>42011</v>
      </c>
      <c r="B809" s="13">
        <v>8246.15</v>
      </c>
      <c r="C809" s="13">
        <v>1.2349999999999999</v>
      </c>
      <c r="D809" s="13">
        <v>7.5359999999999996</v>
      </c>
      <c r="E809" s="13">
        <v>38.950000000000003</v>
      </c>
      <c r="F809" s="13">
        <v>49</v>
      </c>
      <c r="G809" s="13" t="s">
        <v>110</v>
      </c>
      <c r="H809" s="13">
        <v>5.875</v>
      </c>
      <c r="I809" s="13">
        <v>1.6059999999999999</v>
      </c>
      <c r="J809" s="13">
        <v>12.558999999999999</v>
      </c>
      <c r="K809" s="13" t="s">
        <v>110</v>
      </c>
      <c r="L809" s="13">
        <v>6.2</v>
      </c>
      <c r="M809" s="13">
        <v>5.6</v>
      </c>
      <c r="N809" s="13">
        <v>53</v>
      </c>
      <c r="O809" s="13">
        <v>18.5</v>
      </c>
      <c r="P809" s="13">
        <v>5.77</v>
      </c>
      <c r="Q809" s="13" t="s">
        <v>110</v>
      </c>
      <c r="R809" s="13">
        <v>3</v>
      </c>
      <c r="S809" s="13">
        <v>49.332999999999998</v>
      </c>
      <c r="T809" s="13">
        <v>4.5999999999999996</v>
      </c>
      <c r="U809" s="13">
        <v>10.837</v>
      </c>
      <c r="V809" s="13" t="s">
        <v>110</v>
      </c>
      <c r="W809" s="13">
        <v>45.4</v>
      </c>
      <c r="X809" s="13">
        <v>2.83</v>
      </c>
      <c r="Y809" s="13">
        <v>7.6</v>
      </c>
      <c r="Z809" s="13">
        <v>3.33</v>
      </c>
      <c r="AA809" s="13">
        <v>170</v>
      </c>
      <c r="AB809" s="13">
        <v>5.96</v>
      </c>
      <c r="AC809" s="13" t="s">
        <v>110</v>
      </c>
      <c r="AD809" s="13">
        <v>298.95</v>
      </c>
    </row>
    <row r="810" spans="1:30">
      <c r="A810" s="10">
        <v>42012</v>
      </c>
      <c r="B810" s="13">
        <v>8395.0499999999993</v>
      </c>
      <c r="C810" s="13">
        <v>1.216</v>
      </c>
      <c r="D810" s="13">
        <v>7.5359999999999996</v>
      </c>
      <c r="E810" s="13">
        <v>41.8</v>
      </c>
      <c r="F810" s="13">
        <v>49</v>
      </c>
      <c r="G810" s="13" t="s">
        <v>110</v>
      </c>
      <c r="H810" s="13">
        <v>6</v>
      </c>
      <c r="I810" s="13">
        <v>1.6240000000000001</v>
      </c>
      <c r="J810" s="13">
        <v>12.558999999999999</v>
      </c>
      <c r="K810" s="13" t="s">
        <v>110</v>
      </c>
      <c r="L810" s="13">
        <v>6.2</v>
      </c>
      <c r="M810" s="13">
        <v>5.67</v>
      </c>
      <c r="N810" s="13">
        <v>52.5</v>
      </c>
      <c r="O810" s="13">
        <v>18.45</v>
      </c>
      <c r="P810" s="13">
        <v>5.8</v>
      </c>
      <c r="Q810" s="13" t="s">
        <v>110</v>
      </c>
      <c r="R810" s="13">
        <v>2.9</v>
      </c>
      <c r="S810" s="13">
        <v>49</v>
      </c>
      <c r="T810" s="13">
        <v>4.93</v>
      </c>
      <c r="U810" s="13">
        <v>10.837</v>
      </c>
      <c r="V810" s="13" t="s">
        <v>110</v>
      </c>
      <c r="W810" s="13">
        <v>46.5</v>
      </c>
      <c r="X810" s="13">
        <v>2.85</v>
      </c>
      <c r="Y810" s="13">
        <v>7.7</v>
      </c>
      <c r="Z810" s="13">
        <v>3.39</v>
      </c>
      <c r="AA810" s="13">
        <v>172.3</v>
      </c>
      <c r="AB810" s="13">
        <v>5.99</v>
      </c>
      <c r="AC810" s="13" t="s">
        <v>110</v>
      </c>
      <c r="AD810" s="13">
        <v>298</v>
      </c>
    </row>
    <row r="811" spans="1:30">
      <c r="A811" s="10">
        <v>42013</v>
      </c>
      <c r="B811" s="13">
        <v>8459.65</v>
      </c>
      <c r="C811" s="13">
        <v>1.2610000000000001</v>
      </c>
      <c r="D811" s="13">
        <v>7.5979999999999999</v>
      </c>
      <c r="E811" s="13">
        <v>43.5</v>
      </c>
      <c r="F811" s="13">
        <v>49.7</v>
      </c>
      <c r="G811" s="13" t="s">
        <v>110</v>
      </c>
      <c r="H811" s="13">
        <v>5.9879999999999995</v>
      </c>
      <c r="I811" s="13">
        <v>1.615</v>
      </c>
      <c r="J811" s="13">
        <v>12.369</v>
      </c>
      <c r="K811" s="13" t="s">
        <v>110</v>
      </c>
      <c r="L811" s="13">
        <v>6.2</v>
      </c>
      <c r="M811" s="13">
        <v>5.75</v>
      </c>
      <c r="N811" s="13">
        <v>52.75</v>
      </c>
      <c r="O811" s="13">
        <v>18.5</v>
      </c>
      <c r="P811" s="13">
        <v>5.8</v>
      </c>
      <c r="Q811" s="13" t="s">
        <v>110</v>
      </c>
      <c r="R811" s="13">
        <v>2.89</v>
      </c>
      <c r="S811" s="13">
        <v>47.35</v>
      </c>
      <c r="T811" s="13">
        <v>4.92</v>
      </c>
      <c r="U811" s="13">
        <v>6.0590000000000002</v>
      </c>
      <c r="V811" s="13" t="s">
        <v>110</v>
      </c>
      <c r="W811" s="13">
        <v>46.1</v>
      </c>
      <c r="X811" s="13">
        <v>2.85</v>
      </c>
      <c r="Y811" s="13">
        <v>7.8</v>
      </c>
      <c r="Z811" s="13">
        <v>3.43</v>
      </c>
      <c r="AA811" s="13">
        <v>168</v>
      </c>
      <c r="AB811" s="13">
        <v>6.12</v>
      </c>
      <c r="AC811" s="13" t="s">
        <v>110</v>
      </c>
      <c r="AD811" s="13">
        <v>299</v>
      </c>
    </row>
    <row r="812" spans="1:30">
      <c r="A812" s="10">
        <v>42016</v>
      </c>
      <c r="B812" s="13">
        <v>8201.68</v>
      </c>
      <c r="C812" s="13">
        <v>1.2610000000000001</v>
      </c>
      <c r="D812" s="13">
        <v>7.4109999999999996</v>
      </c>
      <c r="E812" s="13">
        <v>40.1</v>
      </c>
      <c r="F812" s="13">
        <v>50</v>
      </c>
      <c r="G812" s="13" t="s">
        <v>110</v>
      </c>
      <c r="H812" s="13">
        <v>5.875</v>
      </c>
      <c r="I812" s="13">
        <v>1.569</v>
      </c>
      <c r="J812" s="13">
        <v>12.606999999999999</v>
      </c>
      <c r="K812" s="13" t="s">
        <v>110</v>
      </c>
      <c r="L812" s="13">
        <v>6.2</v>
      </c>
      <c r="M812" s="13">
        <v>5.6899999999999995</v>
      </c>
      <c r="N812" s="13">
        <v>53</v>
      </c>
      <c r="O812" s="13">
        <v>18.600000000000001</v>
      </c>
      <c r="P812" s="13">
        <v>5.8</v>
      </c>
      <c r="Q812" s="13" t="s">
        <v>110</v>
      </c>
      <c r="R812" s="13">
        <v>2.8</v>
      </c>
      <c r="S812" s="13">
        <v>47.466999999999999</v>
      </c>
      <c r="T812" s="13">
        <v>4.84</v>
      </c>
      <c r="U812" s="13">
        <v>6.0590000000000002</v>
      </c>
      <c r="V812" s="13" t="s">
        <v>110</v>
      </c>
      <c r="W812" s="13">
        <v>45.3</v>
      </c>
      <c r="X812" s="13">
        <v>2.89</v>
      </c>
      <c r="Y812" s="13">
        <v>7.8</v>
      </c>
      <c r="Z812" s="13">
        <v>3.25</v>
      </c>
      <c r="AA812" s="13">
        <v>162</v>
      </c>
      <c r="AB812" s="13">
        <v>6.03</v>
      </c>
      <c r="AC812" s="13" t="s">
        <v>110</v>
      </c>
      <c r="AD812" s="13">
        <v>288</v>
      </c>
    </row>
    <row r="813" spans="1:30">
      <c r="A813" s="10">
        <v>42017</v>
      </c>
      <c r="B813" s="13">
        <v>8226.5400000000009</v>
      </c>
      <c r="C813" s="13">
        <v>1.2610000000000001</v>
      </c>
      <c r="D813" s="13">
        <v>7.3209999999999997</v>
      </c>
      <c r="E813" s="13">
        <v>41.2</v>
      </c>
      <c r="F813" s="13">
        <v>50</v>
      </c>
      <c r="G813" s="13" t="s">
        <v>110</v>
      </c>
      <c r="H813" s="13">
        <v>5.875</v>
      </c>
      <c r="I813" s="13">
        <v>1.569</v>
      </c>
      <c r="J813" s="13">
        <v>12.845000000000001</v>
      </c>
      <c r="K813" s="13" t="s">
        <v>110</v>
      </c>
      <c r="L813" s="13">
        <v>6.2</v>
      </c>
      <c r="M813" s="13">
        <v>5.75</v>
      </c>
      <c r="N813" s="13">
        <v>54.4</v>
      </c>
      <c r="O813" s="13">
        <v>19.350000000000001</v>
      </c>
      <c r="P813" s="13">
        <v>5.8</v>
      </c>
      <c r="Q813" s="13" t="s">
        <v>110</v>
      </c>
      <c r="R813" s="13">
        <v>2.81</v>
      </c>
      <c r="S813" s="13">
        <v>46.332999999999998</v>
      </c>
      <c r="T813" s="13">
        <v>4.9000000000000004</v>
      </c>
      <c r="U813" s="13">
        <v>6.0590000000000002</v>
      </c>
      <c r="V813" s="13" t="s">
        <v>110</v>
      </c>
      <c r="W813" s="13">
        <v>46</v>
      </c>
      <c r="X813" s="13">
        <v>2.9</v>
      </c>
      <c r="Y813" s="13">
        <v>7.55</v>
      </c>
      <c r="Z813" s="13">
        <v>3.27</v>
      </c>
      <c r="AA813" s="13">
        <v>163.5</v>
      </c>
      <c r="AB813" s="13">
        <v>5.95</v>
      </c>
      <c r="AC813" s="13" t="s">
        <v>110</v>
      </c>
      <c r="AD813" s="13">
        <v>277</v>
      </c>
    </row>
    <row r="814" spans="1:30">
      <c r="A814" s="10">
        <v>42018</v>
      </c>
      <c r="B814" s="13">
        <v>8425.19</v>
      </c>
      <c r="C814" s="13">
        <v>1.216</v>
      </c>
      <c r="D814" s="13">
        <v>7.2679999999999998</v>
      </c>
      <c r="E814" s="13">
        <v>42.15</v>
      </c>
      <c r="F814" s="13">
        <v>53</v>
      </c>
      <c r="G814" s="13" t="s">
        <v>110</v>
      </c>
      <c r="H814" s="13">
        <v>5.8629999999999995</v>
      </c>
      <c r="I814" s="13">
        <v>1.6059999999999999</v>
      </c>
      <c r="J814" s="13">
        <v>13.225</v>
      </c>
      <c r="K814" s="13" t="s">
        <v>110</v>
      </c>
      <c r="L814" s="13">
        <v>6.2</v>
      </c>
      <c r="M814" s="13">
        <v>5.92</v>
      </c>
      <c r="N814" s="13">
        <v>56</v>
      </c>
      <c r="O814" s="13">
        <v>20.100000000000001</v>
      </c>
      <c r="P814" s="13">
        <v>5.8</v>
      </c>
      <c r="Q814" s="13" t="s">
        <v>110</v>
      </c>
      <c r="R814" s="13">
        <v>2.81</v>
      </c>
      <c r="S814" s="13">
        <v>46.167000000000002</v>
      </c>
      <c r="T814" s="13">
        <v>4.9800000000000004</v>
      </c>
      <c r="U814" s="13">
        <v>6.0590000000000002</v>
      </c>
      <c r="V814" s="13" t="s">
        <v>110</v>
      </c>
      <c r="W814" s="13">
        <v>48.1</v>
      </c>
      <c r="X814" s="13">
        <v>2.9</v>
      </c>
      <c r="Y814" s="13">
        <v>7.6</v>
      </c>
      <c r="Z814" s="13">
        <v>3.34</v>
      </c>
      <c r="AA814" s="13">
        <v>163.5</v>
      </c>
      <c r="AB814" s="13">
        <v>5.95</v>
      </c>
      <c r="AC814" s="13" t="s">
        <v>110</v>
      </c>
      <c r="AD814" s="13">
        <v>288.5</v>
      </c>
    </row>
    <row r="815" spans="1:30">
      <c r="A815" s="10">
        <v>42019</v>
      </c>
      <c r="B815" s="13">
        <v>8473.2099999999991</v>
      </c>
      <c r="C815" s="13">
        <v>1.274</v>
      </c>
      <c r="D815" s="13">
        <v>7.33</v>
      </c>
      <c r="E815" s="13">
        <v>43.2</v>
      </c>
      <c r="F815" s="13">
        <v>53</v>
      </c>
      <c r="G815" s="13" t="s">
        <v>110</v>
      </c>
      <c r="H815" s="13">
        <v>6.125</v>
      </c>
      <c r="I815" s="13">
        <v>1.5779999999999998</v>
      </c>
      <c r="J815" s="13">
        <v>13.13</v>
      </c>
      <c r="K815" s="13" t="s">
        <v>110</v>
      </c>
      <c r="L815" s="13">
        <v>6.2</v>
      </c>
      <c r="M815" s="13">
        <v>5.9</v>
      </c>
      <c r="N815" s="13">
        <v>57</v>
      </c>
      <c r="O815" s="13">
        <v>19.850000000000001</v>
      </c>
      <c r="P815" s="13">
        <v>5.8</v>
      </c>
      <c r="Q815" s="13" t="s">
        <v>110</v>
      </c>
      <c r="R815" s="13">
        <v>2.8</v>
      </c>
      <c r="S815" s="13">
        <v>47.5</v>
      </c>
      <c r="T815" s="13">
        <v>4.9399999999999995</v>
      </c>
      <c r="U815" s="13">
        <v>6.2069999999999999</v>
      </c>
      <c r="V815" s="13" t="s">
        <v>110</v>
      </c>
      <c r="W815" s="13">
        <v>47.5</v>
      </c>
      <c r="X815" s="13">
        <v>2.9</v>
      </c>
      <c r="Y815" s="13">
        <v>7.75</v>
      </c>
      <c r="Z815" s="13">
        <v>3.36</v>
      </c>
      <c r="AA815" s="13">
        <v>167.75</v>
      </c>
      <c r="AB815" s="13">
        <v>5.97</v>
      </c>
      <c r="AC815" s="13" t="s">
        <v>110</v>
      </c>
      <c r="AD815" s="13">
        <v>289</v>
      </c>
    </row>
    <row r="816" spans="1:30">
      <c r="A816" s="10">
        <v>42020</v>
      </c>
      <c r="B816" s="13">
        <v>8658.9599999999991</v>
      </c>
      <c r="C816" s="13">
        <v>1.21</v>
      </c>
      <c r="D816" s="13">
        <v>7.1340000000000003</v>
      </c>
      <c r="E816" s="13">
        <v>44.5</v>
      </c>
      <c r="F816" s="13">
        <v>54.4</v>
      </c>
      <c r="G816" s="13" t="s">
        <v>110</v>
      </c>
      <c r="H816" s="13">
        <v>6.5</v>
      </c>
      <c r="I816" s="13">
        <v>1.5960000000000001</v>
      </c>
      <c r="J816" s="13">
        <v>13.32</v>
      </c>
      <c r="K816" s="13" t="s">
        <v>110</v>
      </c>
      <c r="L816" s="13">
        <v>6.2</v>
      </c>
      <c r="M816" s="13">
        <v>5.8</v>
      </c>
      <c r="N816" s="13">
        <v>60.9</v>
      </c>
      <c r="O816" s="13">
        <v>20.7</v>
      </c>
      <c r="P816" s="13">
        <v>5.8</v>
      </c>
      <c r="Q816" s="13" t="s">
        <v>110</v>
      </c>
      <c r="R816" s="13">
        <v>2.82</v>
      </c>
      <c r="S816" s="13">
        <v>49.332999999999998</v>
      </c>
      <c r="T816" s="13">
        <v>5.0199999999999996</v>
      </c>
      <c r="U816" s="13">
        <v>6.2069999999999999</v>
      </c>
      <c r="V816" s="13" t="s">
        <v>110</v>
      </c>
      <c r="W816" s="13">
        <v>48.7</v>
      </c>
      <c r="X816" s="13">
        <v>3.02</v>
      </c>
      <c r="Y816" s="13">
        <v>7.95</v>
      </c>
      <c r="Z816" s="13">
        <v>3.39</v>
      </c>
      <c r="AA816" s="13">
        <v>172</v>
      </c>
      <c r="AB816" s="13">
        <v>5.99</v>
      </c>
      <c r="AC816" s="13" t="s">
        <v>110</v>
      </c>
      <c r="AD816" s="13">
        <v>297</v>
      </c>
    </row>
    <row r="817" spans="1:30">
      <c r="A817" s="10">
        <v>42023</v>
      </c>
      <c r="B817" s="13">
        <v>8624.2800000000007</v>
      </c>
      <c r="C817" s="13">
        <v>1.21</v>
      </c>
      <c r="D817" s="13">
        <v>7.0629999999999997</v>
      </c>
      <c r="E817" s="13">
        <v>43</v>
      </c>
      <c r="F817" s="13">
        <v>52.8</v>
      </c>
      <c r="G817" s="13" t="s">
        <v>110</v>
      </c>
      <c r="H817" s="13">
        <v>6.4379999999999997</v>
      </c>
      <c r="I817" s="13">
        <v>1.6879999999999999</v>
      </c>
      <c r="J817" s="13">
        <v>13.32</v>
      </c>
      <c r="K817" s="13" t="s">
        <v>110</v>
      </c>
      <c r="L817" s="13">
        <v>6.2</v>
      </c>
      <c r="M817" s="13">
        <v>5.9</v>
      </c>
      <c r="N817" s="13">
        <v>59.2</v>
      </c>
      <c r="O817" s="13">
        <v>20.45</v>
      </c>
      <c r="P817" s="13">
        <v>5.8</v>
      </c>
      <c r="Q817" s="13" t="s">
        <v>110</v>
      </c>
      <c r="R817" s="13">
        <v>2.77</v>
      </c>
      <c r="S817" s="13">
        <v>50.832999999999998</v>
      </c>
      <c r="T817" s="13">
        <v>5.05</v>
      </c>
      <c r="U817" s="13">
        <v>6.2069999999999999</v>
      </c>
      <c r="V817" s="13" t="s">
        <v>110</v>
      </c>
      <c r="W817" s="13">
        <v>48.7</v>
      </c>
      <c r="X817" s="13">
        <v>3.13</v>
      </c>
      <c r="Y817" s="13">
        <v>7.9</v>
      </c>
      <c r="Z817" s="13">
        <v>3.4</v>
      </c>
      <c r="AA817" s="13">
        <v>174.9</v>
      </c>
      <c r="AB817" s="13">
        <v>5.99</v>
      </c>
      <c r="AC817" s="13" t="s">
        <v>110</v>
      </c>
      <c r="AD817" s="13">
        <v>296</v>
      </c>
    </row>
    <row r="818" spans="1:30">
      <c r="A818" s="10">
        <v>42024</v>
      </c>
      <c r="B818" s="13">
        <v>8583.24</v>
      </c>
      <c r="C818" s="13">
        <v>1.216</v>
      </c>
      <c r="D818" s="13">
        <v>7</v>
      </c>
      <c r="E818" s="13">
        <v>42.6</v>
      </c>
      <c r="F818" s="13">
        <v>52</v>
      </c>
      <c r="G818" s="13" t="s">
        <v>110</v>
      </c>
      <c r="H818" s="13">
        <v>6.4879999999999995</v>
      </c>
      <c r="I818" s="13">
        <v>1.734</v>
      </c>
      <c r="J818" s="13">
        <v>12.845000000000001</v>
      </c>
      <c r="K818" s="13" t="s">
        <v>110</v>
      </c>
      <c r="L818" s="13">
        <v>6.2</v>
      </c>
      <c r="M818" s="13">
        <v>5.88</v>
      </c>
      <c r="N818" s="13">
        <v>60.9</v>
      </c>
      <c r="O818" s="13">
        <v>20.95</v>
      </c>
      <c r="P818" s="13">
        <v>5.75</v>
      </c>
      <c r="Q818" s="13" t="s">
        <v>110</v>
      </c>
      <c r="R818" s="13">
        <v>2.79</v>
      </c>
      <c r="S818" s="13">
        <v>51.6</v>
      </c>
      <c r="T818" s="13">
        <v>5.09</v>
      </c>
      <c r="U818" s="13">
        <v>6.2069999999999999</v>
      </c>
      <c r="V818" s="13" t="s">
        <v>110</v>
      </c>
      <c r="W818" s="13">
        <v>48.5</v>
      </c>
      <c r="X818" s="13">
        <v>3.16</v>
      </c>
      <c r="Y818" s="13">
        <v>7.85</v>
      </c>
      <c r="Z818" s="13">
        <v>3.38</v>
      </c>
      <c r="AA818" s="13">
        <v>172</v>
      </c>
      <c r="AB818" s="13">
        <v>5.87</v>
      </c>
      <c r="AC818" s="13" t="s">
        <v>110</v>
      </c>
      <c r="AD818" s="13">
        <v>290.10000000000002</v>
      </c>
    </row>
    <row r="819" spans="1:30">
      <c r="A819" s="10">
        <v>42025</v>
      </c>
      <c r="B819" s="13">
        <v>8673.82</v>
      </c>
      <c r="C819" s="13">
        <v>1.254</v>
      </c>
      <c r="D819" s="13">
        <v>7.1070000000000002</v>
      </c>
      <c r="E819" s="13">
        <v>44.95</v>
      </c>
      <c r="F819" s="13">
        <v>49.9</v>
      </c>
      <c r="G819" s="13" t="s">
        <v>110</v>
      </c>
      <c r="H819" s="13">
        <v>6.7130000000000001</v>
      </c>
      <c r="I819" s="13">
        <v>1.7610000000000001</v>
      </c>
      <c r="J819" s="13">
        <v>13.225</v>
      </c>
      <c r="K819" s="13" t="s">
        <v>110</v>
      </c>
      <c r="L819" s="13">
        <v>6.2</v>
      </c>
      <c r="M819" s="13">
        <v>5.97</v>
      </c>
      <c r="N819" s="13">
        <v>60</v>
      </c>
      <c r="O819" s="13">
        <v>20.55</v>
      </c>
      <c r="P819" s="13">
        <v>5.75</v>
      </c>
      <c r="Q819" s="13" t="s">
        <v>110</v>
      </c>
      <c r="R819" s="13">
        <v>2.85</v>
      </c>
      <c r="S819" s="13">
        <v>52.332999999999998</v>
      </c>
      <c r="T819" s="13">
        <v>5.2</v>
      </c>
      <c r="U819" s="13">
        <v>6.2069999999999999</v>
      </c>
      <c r="V819" s="13" t="s">
        <v>110</v>
      </c>
      <c r="W819" s="13">
        <v>50</v>
      </c>
      <c r="X819" s="13">
        <v>3.21</v>
      </c>
      <c r="Y819" s="13">
        <v>7.8</v>
      </c>
      <c r="Z819" s="13">
        <v>3.42</v>
      </c>
      <c r="AA819" s="13">
        <v>171.9</v>
      </c>
      <c r="AB819" s="13">
        <v>5.88</v>
      </c>
      <c r="AC819" s="13" t="s">
        <v>110</v>
      </c>
      <c r="AD819" s="13">
        <v>293.5</v>
      </c>
    </row>
    <row r="820" spans="1:30">
      <c r="A820" s="10">
        <v>42026</v>
      </c>
      <c r="B820" s="13">
        <v>8774.66</v>
      </c>
      <c r="C820" s="13">
        <v>1.222</v>
      </c>
      <c r="D820" s="13">
        <v>7.2050000000000001</v>
      </c>
      <c r="E820" s="13">
        <v>46.8</v>
      </c>
      <c r="F820" s="13">
        <v>47.55</v>
      </c>
      <c r="G820" s="13" t="s">
        <v>110</v>
      </c>
      <c r="H820" s="13">
        <v>6.681</v>
      </c>
      <c r="I820" s="13">
        <v>1.8069999999999999</v>
      </c>
      <c r="J820" s="13">
        <v>13.225</v>
      </c>
      <c r="K820" s="13" t="s">
        <v>110</v>
      </c>
      <c r="L820" s="13">
        <v>6.2</v>
      </c>
      <c r="M820" s="13">
        <v>5.95</v>
      </c>
      <c r="N820" s="13">
        <v>59.3</v>
      </c>
      <c r="O820" s="13">
        <v>20.100000000000001</v>
      </c>
      <c r="P820" s="13">
        <v>5.7</v>
      </c>
      <c r="Q820" s="13" t="s">
        <v>110</v>
      </c>
      <c r="R820" s="13">
        <v>2.85</v>
      </c>
      <c r="S820" s="13">
        <v>54.982999999999997</v>
      </c>
      <c r="T820" s="13">
        <v>5.17</v>
      </c>
      <c r="U820" s="13">
        <v>6.2069999999999999</v>
      </c>
      <c r="V820" s="13" t="s">
        <v>110</v>
      </c>
      <c r="W820" s="13">
        <v>50.6</v>
      </c>
      <c r="X820" s="13">
        <v>3.3</v>
      </c>
      <c r="Y820" s="13">
        <v>7.75</v>
      </c>
      <c r="Z820" s="13">
        <v>3.44</v>
      </c>
      <c r="AA820" s="13">
        <v>174.3</v>
      </c>
      <c r="AB820" s="13">
        <v>5.95</v>
      </c>
      <c r="AC820" s="13" t="s">
        <v>110</v>
      </c>
      <c r="AD820" s="13">
        <v>301.89999999999998</v>
      </c>
    </row>
    <row r="821" spans="1:30">
      <c r="A821" s="10">
        <v>42027</v>
      </c>
      <c r="B821" s="13">
        <v>8737.59</v>
      </c>
      <c r="C821" s="13">
        <v>1.28</v>
      </c>
      <c r="D821" s="13">
        <v>7.2050000000000001</v>
      </c>
      <c r="E821" s="13">
        <v>45.7</v>
      </c>
      <c r="F821" s="13">
        <v>48.65</v>
      </c>
      <c r="G821" s="13" t="s">
        <v>110</v>
      </c>
      <c r="H821" s="13">
        <v>6.8689999999999998</v>
      </c>
      <c r="I821" s="13">
        <v>1.8260000000000001</v>
      </c>
      <c r="J821" s="13">
        <v>12.845000000000001</v>
      </c>
      <c r="K821" s="13" t="s">
        <v>110</v>
      </c>
      <c r="L821" s="13">
        <v>6.2</v>
      </c>
      <c r="M821" s="13">
        <v>6.04</v>
      </c>
      <c r="N821" s="13">
        <v>58.5</v>
      </c>
      <c r="O821" s="13">
        <v>19.75</v>
      </c>
      <c r="P821" s="13">
        <v>5.6</v>
      </c>
      <c r="Q821" s="13" t="s">
        <v>110</v>
      </c>
      <c r="R821" s="13">
        <v>3</v>
      </c>
      <c r="S821" s="13">
        <v>56.332999999999998</v>
      </c>
      <c r="T821" s="13">
        <v>5.23</v>
      </c>
      <c r="U821" s="13">
        <v>6.798</v>
      </c>
      <c r="V821" s="13" t="s">
        <v>110</v>
      </c>
      <c r="W821" s="13">
        <v>50.2</v>
      </c>
      <c r="X821" s="13">
        <v>3.61</v>
      </c>
      <c r="Y821" s="13">
        <v>7.85</v>
      </c>
      <c r="Z821" s="13">
        <v>3.63</v>
      </c>
      <c r="AA821" s="13">
        <v>171</v>
      </c>
      <c r="AB821" s="13">
        <v>6.17</v>
      </c>
      <c r="AC821" s="13" t="s">
        <v>110</v>
      </c>
      <c r="AD821" s="13">
        <v>298</v>
      </c>
    </row>
    <row r="822" spans="1:30">
      <c r="A822" s="10">
        <v>42030</v>
      </c>
      <c r="B822" s="13">
        <v>8808.77</v>
      </c>
      <c r="C822" s="13">
        <v>1.248</v>
      </c>
      <c r="D822" s="13">
        <v>7.2320000000000002</v>
      </c>
      <c r="E822" s="13">
        <v>45.15</v>
      </c>
      <c r="F822" s="13">
        <v>48.9</v>
      </c>
      <c r="G822" s="13" t="s">
        <v>110</v>
      </c>
      <c r="H822" s="13">
        <v>6.9379999999999997</v>
      </c>
      <c r="I822" s="13">
        <v>1.78</v>
      </c>
      <c r="J822" s="13">
        <v>12.369</v>
      </c>
      <c r="K822" s="13" t="s">
        <v>110</v>
      </c>
      <c r="L822" s="13">
        <v>6.2</v>
      </c>
      <c r="M822" s="13">
        <v>6.15</v>
      </c>
      <c r="N822" s="13">
        <v>60.1</v>
      </c>
      <c r="O822" s="13">
        <v>20.100000000000001</v>
      </c>
      <c r="P822" s="13">
        <v>5.6</v>
      </c>
      <c r="Q822" s="13" t="s">
        <v>110</v>
      </c>
      <c r="R822" s="13">
        <v>3.05</v>
      </c>
      <c r="S822" s="13">
        <v>57</v>
      </c>
      <c r="T822" s="13">
        <v>5.33</v>
      </c>
      <c r="U822" s="13">
        <v>6.798</v>
      </c>
      <c r="V822" s="13" t="s">
        <v>110</v>
      </c>
      <c r="W822" s="13">
        <v>50.5</v>
      </c>
      <c r="X822" s="13">
        <v>3.65</v>
      </c>
      <c r="Y822" s="13">
        <v>7.85</v>
      </c>
      <c r="Z822" s="13">
        <v>3.76</v>
      </c>
      <c r="AA822" s="13">
        <v>175.8</v>
      </c>
      <c r="AB822" s="13">
        <v>6.22</v>
      </c>
      <c r="AC822" s="13" t="s">
        <v>110</v>
      </c>
      <c r="AD822" s="13">
        <v>299</v>
      </c>
    </row>
    <row r="823" spans="1:30">
      <c r="A823" s="10">
        <v>42031</v>
      </c>
      <c r="B823" s="13">
        <v>9014.51</v>
      </c>
      <c r="C823" s="13">
        <v>1.2610000000000001</v>
      </c>
      <c r="D823" s="13">
        <v>7.2320000000000002</v>
      </c>
      <c r="E823" s="13">
        <v>46.25</v>
      </c>
      <c r="F823" s="13">
        <v>48</v>
      </c>
      <c r="G823" s="13" t="s">
        <v>110</v>
      </c>
      <c r="H823" s="13">
        <v>6.9379999999999997</v>
      </c>
      <c r="I823" s="13">
        <v>1.78</v>
      </c>
      <c r="J823" s="13">
        <v>12.845000000000001</v>
      </c>
      <c r="K823" s="13" t="s">
        <v>110</v>
      </c>
      <c r="L823" s="13">
        <v>6.2</v>
      </c>
      <c r="M823" s="13">
        <v>6.39</v>
      </c>
      <c r="N823" s="13">
        <v>60.7</v>
      </c>
      <c r="O823" s="13">
        <v>20.5</v>
      </c>
      <c r="P823" s="13">
        <v>5.6</v>
      </c>
      <c r="Q823" s="13" t="s">
        <v>110</v>
      </c>
      <c r="R823" s="13">
        <v>3.1</v>
      </c>
      <c r="S823" s="13">
        <v>56.667000000000002</v>
      </c>
      <c r="T823" s="13">
        <v>5.59</v>
      </c>
      <c r="U823" s="13">
        <v>6.9950000000000001</v>
      </c>
      <c r="V823" s="13" t="s">
        <v>110</v>
      </c>
      <c r="W823" s="13">
        <v>49.2</v>
      </c>
      <c r="X823" s="13">
        <v>3.64</v>
      </c>
      <c r="Y823" s="13">
        <v>7.77</v>
      </c>
      <c r="Z823" s="13">
        <v>4.09</v>
      </c>
      <c r="AA823" s="13">
        <v>179.8</v>
      </c>
      <c r="AB823" s="13">
        <v>6.25</v>
      </c>
      <c r="AC823" s="13" t="s">
        <v>110</v>
      </c>
      <c r="AD823" s="13">
        <v>308</v>
      </c>
    </row>
    <row r="824" spans="1:30">
      <c r="A824" s="10">
        <v>42032</v>
      </c>
      <c r="B824" s="13">
        <v>8772.52</v>
      </c>
      <c r="C824" s="13">
        <v>1.274</v>
      </c>
      <c r="D824" s="13">
        <v>7.1959999999999997</v>
      </c>
      <c r="E824" s="13">
        <v>42.05</v>
      </c>
      <c r="F824" s="13">
        <v>49</v>
      </c>
      <c r="G824" s="13" t="s">
        <v>110</v>
      </c>
      <c r="H824" s="13">
        <v>6.9379999999999997</v>
      </c>
      <c r="I824" s="13">
        <v>1.706</v>
      </c>
      <c r="J824" s="13">
        <v>13.178000000000001</v>
      </c>
      <c r="K824" s="13" t="s">
        <v>110</v>
      </c>
      <c r="L824" s="13">
        <v>6.2</v>
      </c>
      <c r="M824" s="13">
        <v>6.34</v>
      </c>
      <c r="N824" s="13">
        <v>60.1</v>
      </c>
      <c r="O824" s="13">
        <v>20.5</v>
      </c>
      <c r="P824" s="13">
        <v>5.5</v>
      </c>
      <c r="Q824" s="13" t="s">
        <v>110</v>
      </c>
      <c r="R824" s="13">
        <v>3</v>
      </c>
      <c r="S824" s="13">
        <v>56</v>
      </c>
      <c r="T824" s="13">
        <v>5.75</v>
      </c>
      <c r="U824" s="13">
        <v>6.9950000000000001</v>
      </c>
      <c r="V824" s="13" t="s">
        <v>110</v>
      </c>
      <c r="W824" s="13">
        <v>49</v>
      </c>
      <c r="X824" s="13">
        <v>3.59</v>
      </c>
      <c r="Y824" s="13">
        <v>7.8</v>
      </c>
      <c r="Z824" s="13">
        <v>4.05</v>
      </c>
      <c r="AA824" s="13">
        <v>174</v>
      </c>
      <c r="AB824" s="13">
        <v>6.22</v>
      </c>
      <c r="AC824" s="13" t="s">
        <v>110</v>
      </c>
      <c r="AD824" s="13">
        <v>297</v>
      </c>
    </row>
    <row r="825" spans="1:30">
      <c r="A825" s="10">
        <v>42033</v>
      </c>
      <c r="B825" s="13">
        <v>8485.2800000000007</v>
      </c>
      <c r="C825" s="13">
        <v>1.171</v>
      </c>
      <c r="D825" s="13">
        <v>7.2320000000000002</v>
      </c>
      <c r="E825" s="13">
        <v>39.4</v>
      </c>
      <c r="F825" s="13">
        <v>47.3</v>
      </c>
      <c r="G825" s="13" t="s">
        <v>110</v>
      </c>
      <c r="H825" s="13">
        <v>6.8559999999999999</v>
      </c>
      <c r="I825" s="13">
        <v>1.706</v>
      </c>
      <c r="J825" s="13">
        <v>13.178000000000001</v>
      </c>
      <c r="K825" s="13" t="s">
        <v>110</v>
      </c>
      <c r="L825" s="13">
        <v>6.2</v>
      </c>
      <c r="M825" s="13">
        <v>6.1</v>
      </c>
      <c r="N825" s="13">
        <v>58.9</v>
      </c>
      <c r="O825" s="13">
        <v>19.899999999999999</v>
      </c>
      <c r="P825" s="13">
        <v>5.5</v>
      </c>
      <c r="Q825" s="13" t="s">
        <v>110</v>
      </c>
      <c r="R825" s="13">
        <v>2.94</v>
      </c>
      <c r="S825" s="13">
        <v>55</v>
      </c>
      <c r="T825" s="13">
        <v>5.57</v>
      </c>
      <c r="U825" s="13">
        <v>6.9950000000000001</v>
      </c>
      <c r="V825" s="13" t="s">
        <v>110</v>
      </c>
      <c r="W825" s="13">
        <v>47.5</v>
      </c>
      <c r="X825" s="13">
        <v>3.55</v>
      </c>
      <c r="Y825" s="13">
        <v>7.6</v>
      </c>
      <c r="Z825" s="13">
        <v>4</v>
      </c>
      <c r="AA825" s="13">
        <v>167.5</v>
      </c>
      <c r="AB825" s="13">
        <v>6.23</v>
      </c>
      <c r="AC825" s="13" t="s">
        <v>110</v>
      </c>
      <c r="AD825" s="13">
        <v>284.60000000000002</v>
      </c>
    </row>
    <row r="826" spans="1:30">
      <c r="A826" s="10">
        <v>42034</v>
      </c>
      <c r="B826" s="13">
        <v>8490.4599999999991</v>
      </c>
      <c r="C826" s="13">
        <v>1.1459999999999999</v>
      </c>
      <c r="D826" s="13">
        <v>7.1520000000000001</v>
      </c>
      <c r="E826" s="13">
        <v>37.75</v>
      </c>
      <c r="F826" s="13">
        <v>47.2</v>
      </c>
      <c r="G826" s="13" t="s">
        <v>110</v>
      </c>
      <c r="H826" s="13">
        <v>6.75</v>
      </c>
      <c r="I826" s="13">
        <v>1.7709999999999999</v>
      </c>
      <c r="J826" s="13">
        <v>13.13</v>
      </c>
      <c r="K826" s="13" t="s">
        <v>110</v>
      </c>
      <c r="L826" s="13">
        <v>6.2</v>
      </c>
      <c r="M826" s="13">
        <v>6.06</v>
      </c>
      <c r="N826" s="13">
        <v>58.2</v>
      </c>
      <c r="O826" s="13">
        <v>19.899999999999999</v>
      </c>
      <c r="P826" s="13">
        <v>5.45</v>
      </c>
      <c r="Q826" s="13" t="s">
        <v>110</v>
      </c>
      <c r="R826" s="13">
        <v>2.9</v>
      </c>
      <c r="S826" s="13">
        <v>53</v>
      </c>
      <c r="T826" s="13">
        <v>5.42</v>
      </c>
      <c r="U826" s="13">
        <v>6.9950000000000001</v>
      </c>
      <c r="V826" s="13" t="s">
        <v>110</v>
      </c>
      <c r="W826" s="13">
        <v>46.7</v>
      </c>
      <c r="X826" s="13">
        <v>3.59</v>
      </c>
      <c r="Y826" s="13">
        <v>7.6</v>
      </c>
      <c r="Z826" s="13">
        <v>4.05</v>
      </c>
      <c r="AA826" s="13">
        <v>172.5</v>
      </c>
      <c r="AB826" s="13">
        <v>6.31</v>
      </c>
      <c r="AC826" s="13" t="s">
        <v>110</v>
      </c>
      <c r="AD826" s="13">
        <v>289</v>
      </c>
    </row>
    <row r="827" spans="1:30">
      <c r="A827" s="10">
        <v>42037</v>
      </c>
      <c r="B827" s="13">
        <v>8627.94</v>
      </c>
      <c r="C827" s="13">
        <v>1.1459999999999999</v>
      </c>
      <c r="D827" s="13">
        <v>7.1609999999999996</v>
      </c>
      <c r="E827" s="13">
        <v>39.200000000000003</v>
      </c>
      <c r="F827" s="13">
        <v>48.9</v>
      </c>
      <c r="G827" s="13" t="s">
        <v>110</v>
      </c>
      <c r="H827" s="13">
        <v>6.875</v>
      </c>
      <c r="I827" s="13">
        <v>1.7709999999999999</v>
      </c>
      <c r="J827" s="13">
        <v>12.274000000000001</v>
      </c>
      <c r="K827" s="13" t="s">
        <v>110</v>
      </c>
      <c r="L827" s="13">
        <v>6.2</v>
      </c>
      <c r="M827" s="13">
        <v>6.1</v>
      </c>
      <c r="N827" s="13">
        <v>57.5</v>
      </c>
      <c r="O827" s="13">
        <v>20.5</v>
      </c>
      <c r="P827" s="13">
        <v>5.45</v>
      </c>
      <c r="Q827" s="13" t="s">
        <v>110</v>
      </c>
      <c r="R827" s="13">
        <v>2.85</v>
      </c>
      <c r="S827" s="13">
        <v>52.667000000000002</v>
      </c>
      <c r="T827" s="13">
        <v>5.45</v>
      </c>
      <c r="U827" s="13">
        <v>6.9950000000000001</v>
      </c>
      <c r="V827" s="13" t="s">
        <v>110</v>
      </c>
      <c r="W827" s="13">
        <v>46.25</v>
      </c>
      <c r="X827" s="13">
        <v>3.62</v>
      </c>
      <c r="Y827" s="13">
        <v>7.7</v>
      </c>
      <c r="Z827" s="13">
        <v>4.08</v>
      </c>
      <c r="AA827" s="13">
        <v>179.5</v>
      </c>
      <c r="AB827" s="13">
        <v>6.3</v>
      </c>
      <c r="AC827" s="13" t="s">
        <v>110</v>
      </c>
      <c r="AD827" s="13">
        <v>289</v>
      </c>
    </row>
    <row r="828" spans="1:30">
      <c r="A828" s="10">
        <v>42038</v>
      </c>
      <c r="B828" s="13">
        <v>9022.32</v>
      </c>
      <c r="C828" s="13">
        <v>1.1519999999999999</v>
      </c>
      <c r="D828" s="13">
        <v>7.3929999999999998</v>
      </c>
      <c r="E828" s="13">
        <v>43.8</v>
      </c>
      <c r="F828" s="13">
        <v>49.85</v>
      </c>
      <c r="G828" s="13" t="s">
        <v>110</v>
      </c>
      <c r="H828" s="13">
        <v>6.9379999999999997</v>
      </c>
      <c r="I828" s="13">
        <v>1.7890000000000001</v>
      </c>
      <c r="J828" s="13">
        <v>12.558999999999999</v>
      </c>
      <c r="K828" s="13" t="s">
        <v>110</v>
      </c>
      <c r="L828" s="13">
        <v>6.2</v>
      </c>
      <c r="M828" s="13">
        <v>6.15</v>
      </c>
      <c r="N828" s="13">
        <v>60.3</v>
      </c>
      <c r="O828" s="13">
        <v>20.75</v>
      </c>
      <c r="P828" s="13">
        <v>5.45</v>
      </c>
      <c r="Q828" s="13" t="s">
        <v>110</v>
      </c>
      <c r="R828" s="13">
        <v>2.9</v>
      </c>
      <c r="S828" s="13">
        <v>54.667000000000002</v>
      </c>
      <c r="T828" s="13">
        <v>5.59</v>
      </c>
      <c r="U828" s="13">
        <v>6.9950000000000001</v>
      </c>
      <c r="V828" s="13" t="s">
        <v>110</v>
      </c>
      <c r="W828" s="13">
        <v>48</v>
      </c>
      <c r="X828" s="13">
        <v>3.62</v>
      </c>
      <c r="Y828" s="13">
        <v>7.9</v>
      </c>
      <c r="Z828" s="13">
        <v>4.13</v>
      </c>
      <c r="AA828" s="13">
        <v>192</v>
      </c>
      <c r="AB828" s="13">
        <v>6.5</v>
      </c>
      <c r="AC828" s="13" t="s">
        <v>110</v>
      </c>
      <c r="AD828" s="13">
        <v>302</v>
      </c>
    </row>
    <row r="829" spans="1:30">
      <c r="A829" s="10">
        <v>42039</v>
      </c>
      <c r="B829" s="13">
        <v>8957.69</v>
      </c>
      <c r="C829" s="13">
        <v>1.1779999999999999</v>
      </c>
      <c r="D829" s="13">
        <v>7.5629999999999997</v>
      </c>
      <c r="E829" s="13">
        <v>43.8</v>
      </c>
      <c r="F829" s="13">
        <v>51</v>
      </c>
      <c r="G829" s="13" t="s">
        <v>110</v>
      </c>
      <c r="H829" s="13">
        <v>6.9379999999999997</v>
      </c>
      <c r="I829" s="13">
        <v>1.7890000000000001</v>
      </c>
      <c r="J829" s="13">
        <v>12.179</v>
      </c>
      <c r="K829" s="13" t="s">
        <v>110</v>
      </c>
      <c r="L829" s="13">
        <v>6.2</v>
      </c>
      <c r="M829" s="13">
        <v>6.1</v>
      </c>
      <c r="N829" s="13">
        <v>59.5</v>
      </c>
      <c r="O829" s="13">
        <v>20.75</v>
      </c>
      <c r="P829" s="13">
        <v>5.3</v>
      </c>
      <c r="Q829" s="13" t="s">
        <v>110</v>
      </c>
      <c r="R829" s="13">
        <v>2.81</v>
      </c>
      <c r="S829" s="13">
        <v>54.817</v>
      </c>
      <c r="T829" s="13">
        <v>5.6</v>
      </c>
      <c r="U829" s="13">
        <v>6.9950000000000001</v>
      </c>
      <c r="V829" s="13" t="s">
        <v>110</v>
      </c>
      <c r="W829" s="13">
        <v>47.75</v>
      </c>
      <c r="X829" s="13">
        <v>3.54</v>
      </c>
      <c r="Y829" s="13">
        <v>7.9</v>
      </c>
      <c r="Z829" s="13">
        <v>4.13</v>
      </c>
      <c r="AA829" s="13">
        <v>182.5</v>
      </c>
      <c r="AB829" s="13">
        <v>6.51</v>
      </c>
      <c r="AC829" s="13" t="s">
        <v>110</v>
      </c>
      <c r="AD829" s="13">
        <v>299.5</v>
      </c>
    </row>
    <row r="830" spans="1:30">
      <c r="A830" s="10">
        <v>42040</v>
      </c>
      <c r="B830" s="13">
        <v>9101.76</v>
      </c>
      <c r="C830" s="13">
        <v>1.19</v>
      </c>
      <c r="D830" s="13">
        <v>7.8040000000000003</v>
      </c>
      <c r="E830" s="13">
        <v>43.4</v>
      </c>
      <c r="F830" s="13">
        <v>51.5</v>
      </c>
      <c r="G830" s="13" t="s">
        <v>110</v>
      </c>
      <c r="H830" s="13">
        <v>6.9749999999999996</v>
      </c>
      <c r="I830" s="13">
        <v>1.917</v>
      </c>
      <c r="J830" s="13">
        <v>12.464</v>
      </c>
      <c r="K830" s="13" t="s">
        <v>110</v>
      </c>
      <c r="L830" s="13">
        <v>6.2</v>
      </c>
      <c r="M830" s="13">
        <v>6.25</v>
      </c>
      <c r="N830" s="13">
        <v>60</v>
      </c>
      <c r="O830" s="13">
        <v>20.75</v>
      </c>
      <c r="P830" s="13">
        <v>5.6</v>
      </c>
      <c r="Q830" s="13" t="s">
        <v>110</v>
      </c>
      <c r="R830" s="13">
        <v>2.9</v>
      </c>
      <c r="S830" s="13">
        <v>54.332999999999998</v>
      </c>
      <c r="T830" s="13">
        <v>5.8</v>
      </c>
      <c r="U830" s="13">
        <v>6.9950000000000001</v>
      </c>
      <c r="V830" s="13" t="s">
        <v>110</v>
      </c>
      <c r="W830" s="13">
        <v>49</v>
      </c>
      <c r="X830" s="13">
        <v>3.5300000000000002</v>
      </c>
      <c r="Y830" s="13">
        <v>8.1999999999999993</v>
      </c>
      <c r="Z830" s="13">
        <v>4.1900000000000004</v>
      </c>
      <c r="AA830" s="13">
        <v>184.5</v>
      </c>
      <c r="AB830" s="13">
        <v>6.72</v>
      </c>
      <c r="AC830" s="13" t="s">
        <v>110</v>
      </c>
      <c r="AD830" s="13">
        <v>305</v>
      </c>
    </row>
    <row r="831" spans="1:30">
      <c r="A831" s="10">
        <v>42041</v>
      </c>
      <c r="B831" s="13">
        <v>9008.58</v>
      </c>
      <c r="C831" s="13">
        <v>1.19</v>
      </c>
      <c r="D831" s="13">
        <v>8.0180000000000007</v>
      </c>
      <c r="E831" s="13">
        <v>40</v>
      </c>
      <c r="F831" s="13">
        <v>52.5</v>
      </c>
      <c r="G831" s="13" t="s">
        <v>110</v>
      </c>
      <c r="H831" s="13">
        <v>7.0380000000000003</v>
      </c>
      <c r="I831" s="13">
        <v>1.9079999999999999</v>
      </c>
      <c r="J831" s="13">
        <v>12.369</v>
      </c>
      <c r="K831" s="13" t="s">
        <v>110</v>
      </c>
      <c r="L831" s="13">
        <v>6.2</v>
      </c>
      <c r="M831" s="13">
        <v>6.25</v>
      </c>
      <c r="N831" s="13">
        <v>59.7</v>
      </c>
      <c r="O831" s="13">
        <v>20.8</v>
      </c>
      <c r="P831" s="13">
        <v>5.6899999999999995</v>
      </c>
      <c r="Q831" s="13" t="s">
        <v>110</v>
      </c>
      <c r="R831" s="13">
        <v>2.88</v>
      </c>
      <c r="S831" s="13">
        <v>53.332999999999998</v>
      </c>
      <c r="T831" s="13">
        <v>5.6899999999999995</v>
      </c>
      <c r="U831" s="13">
        <v>6.9950000000000001</v>
      </c>
      <c r="V831" s="13" t="s">
        <v>110</v>
      </c>
      <c r="W831" s="13">
        <v>49</v>
      </c>
      <c r="X831" s="13">
        <v>3.5</v>
      </c>
      <c r="Y831" s="13">
        <v>8.1999999999999993</v>
      </c>
      <c r="Z831" s="13">
        <v>4.2</v>
      </c>
      <c r="AA831" s="13">
        <v>183.5</v>
      </c>
      <c r="AB831" s="13">
        <v>6.8100000000000005</v>
      </c>
      <c r="AC831" s="13" t="s">
        <v>110</v>
      </c>
      <c r="AD831" s="13">
        <v>306</v>
      </c>
    </row>
    <row r="832" spans="1:30">
      <c r="A832" s="10">
        <v>42044</v>
      </c>
      <c r="B832" s="13">
        <v>9119.9500000000007</v>
      </c>
      <c r="C832" s="13">
        <v>1.19</v>
      </c>
      <c r="D832" s="13">
        <v>8.2140000000000004</v>
      </c>
      <c r="E832" s="13">
        <v>41.1</v>
      </c>
      <c r="F832" s="13">
        <v>52.75</v>
      </c>
      <c r="G832" s="13" t="s">
        <v>110</v>
      </c>
      <c r="H832" s="13">
        <v>7.3129999999999997</v>
      </c>
      <c r="I832" s="13">
        <v>1.927</v>
      </c>
      <c r="J832" s="13">
        <v>12.131</v>
      </c>
      <c r="K832" s="13" t="s">
        <v>110</v>
      </c>
      <c r="L832" s="13">
        <v>6.2</v>
      </c>
      <c r="M832" s="13">
        <v>6.25</v>
      </c>
      <c r="N832" s="13">
        <v>60.1</v>
      </c>
      <c r="O832" s="13">
        <v>20.9</v>
      </c>
      <c r="P832" s="13">
        <v>5.6</v>
      </c>
      <c r="Q832" s="13" t="s">
        <v>110</v>
      </c>
      <c r="R832" s="13">
        <v>2.88</v>
      </c>
      <c r="S832" s="13">
        <v>52</v>
      </c>
      <c r="T832" s="13">
        <v>5.7</v>
      </c>
      <c r="U832" s="13">
        <v>6.9950000000000001</v>
      </c>
      <c r="V832" s="13" t="s">
        <v>110</v>
      </c>
      <c r="W832" s="13">
        <v>49.35</v>
      </c>
      <c r="X832" s="13">
        <v>3.45</v>
      </c>
      <c r="Y832" s="13">
        <v>8.0500000000000007</v>
      </c>
      <c r="Z832" s="13">
        <v>4.18</v>
      </c>
      <c r="AA832" s="13">
        <v>189.5</v>
      </c>
      <c r="AB832" s="13">
        <v>6.98</v>
      </c>
      <c r="AC832" s="13" t="s">
        <v>110</v>
      </c>
      <c r="AD832" s="13">
        <v>305.5</v>
      </c>
    </row>
    <row r="833" spans="1:30">
      <c r="A833" s="10">
        <v>42045</v>
      </c>
      <c r="B833" s="13">
        <v>9017.02</v>
      </c>
      <c r="C833" s="13">
        <v>1.1459999999999999</v>
      </c>
      <c r="D833" s="13">
        <v>8.17</v>
      </c>
      <c r="E833" s="13">
        <v>38.65</v>
      </c>
      <c r="F833" s="13">
        <v>53.95</v>
      </c>
      <c r="G833" s="13" t="s">
        <v>110</v>
      </c>
      <c r="H833" s="13">
        <v>7.3129999999999997</v>
      </c>
      <c r="I833" s="13">
        <v>1.927</v>
      </c>
      <c r="J833" s="13">
        <v>12.131</v>
      </c>
      <c r="K833" s="13" t="s">
        <v>110</v>
      </c>
      <c r="L833" s="13">
        <v>6.2</v>
      </c>
      <c r="M833" s="13">
        <v>6.22</v>
      </c>
      <c r="N833" s="13">
        <v>61.5</v>
      </c>
      <c r="O833" s="13">
        <v>21.55</v>
      </c>
      <c r="P833" s="13">
        <v>5.6</v>
      </c>
      <c r="Q833" s="13" t="s">
        <v>110</v>
      </c>
      <c r="R833" s="13">
        <v>2.89</v>
      </c>
      <c r="S833" s="13">
        <v>51.133000000000003</v>
      </c>
      <c r="T833" s="13">
        <v>5.72</v>
      </c>
      <c r="U833" s="13">
        <v>6.9950000000000001</v>
      </c>
      <c r="V833" s="13" t="s">
        <v>110</v>
      </c>
      <c r="W833" s="13">
        <v>49.3</v>
      </c>
      <c r="X833" s="13">
        <v>3.46</v>
      </c>
      <c r="Y833" s="13">
        <v>8.0500000000000007</v>
      </c>
      <c r="Z833" s="13">
        <v>4.1100000000000003</v>
      </c>
      <c r="AA833" s="13">
        <v>182.5</v>
      </c>
      <c r="AB833" s="13">
        <v>6.91</v>
      </c>
      <c r="AC833" s="13" t="s">
        <v>110</v>
      </c>
      <c r="AD833" s="13">
        <v>303</v>
      </c>
    </row>
    <row r="834" spans="1:30">
      <c r="A834" s="10">
        <v>42046</v>
      </c>
      <c r="B834" s="13">
        <v>9118.4500000000007</v>
      </c>
      <c r="C834" s="13">
        <v>1.133</v>
      </c>
      <c r="D834" s="13">
        <v>8.2319999999999993</v>
      </c>
      <c r="E834" s="13">
        <v>39</v>
      </c>
      <c r="F834" s="13">
        <v>55.4</v>
      </c>
      <c r="G834" s="13" t="s">
        <v>110</v>
      </c>
      <c r="H834" s="13">
        <v>7.375</v>
      </c>
      <c r="I834" s="13">
        <v>1.954</v>
      </c>
      <c r="J834" s="13">
        <v>12.131</v>
      </c>
      <c r="K834" s="13" t="s">
        <v>110</v>
      </c>
      <c r="L834" s="13">
        <v>6.2</v>
      </c>
      <c r="M834" s="13">
        <v>6.28</v>
      </c>
      <c r="N834" s="13">
        <v>63</v>
      </c>
      <c r="O834" s="13">
        <v>22</v>
      </c>
      <c r="P834" s="13">
        <v>5.45</v>
      </c>
      <c r="Q834" s="13" t="s">
        <v>110</v>
      </c>
      <c r="R834" s="13">
        <v>2.9</v>
      </c>
      <c r="S834" s="13">
        <v>51.667000000000002</v>
      </c>
      <c r="T834" s="13">
        <v>5.74</v>
      </c>
      <c r="U834" s="13">
        <v>6.9950000000000001</v>
      </c>
      <c r="V834" s="13" t="s">
        <v>110</v>
      </c>
      <c r="W834" s="13">
        <v>50.65</v>
      </c>
      <c r="X834" s="13">
        <v>3.5</v>
      </c>
      <c r="Y834" s="13">
        <v>8.1199999999999992</v>
      </c>
      <c r="Z834" s="13">
        <v>4.2</v>
      </c>
      <c r="AA834" s="13">
        <v>182</v>
      </c>
      <c r="AB834" s="13">
        <v>6.92</v>
      </c>
      <c r="AC834" s="13" t="s">
        <v>110</v>
      </c>
      <c r="AD834" s="13">
        <v>308</v>
      </c>
    </row>
    <row r="835" spans="1:30">
      <c r="A835" s="10">
        <v>42047</v>
      </c>
      <c r="B835" s="13">
        <v>9322.5400000000009</v>
      </c>
      <c r="C835" s="13">
        <v>1.1779999999999999</v>
      </c>
      <c r="D835" s="13">
        <v>8.25</v>
      </c>
      <c r="E835" s="13">
        <v>40.6</v>
      </c>
      <c r="F835" s="13">
        <v>57.4</v>
      </c>
      <c r="G835" s="13" t="s">
        <v>110</v>
      </c>
      <c r="H835" s="13">
        <v>7.375</v>
      </c>
      <c r="I835" s="13">
        <v>2.0179999999999998</v>
      </c>
      <c r="J835" s="13">
        <v>12.369</v>
      </c>
      <c r="K835" s="13" t="s">
        <v>110</v>
      </c>
      <c r="L835" s="13">
        <v>6.2</v>
      </c>
      <c r="M835" s="13">
        <v>6.35</v>
      </c>
      <c r="N835" s="13">
        <v>65.05</v>
      </c>
      <c r="O835" s="13">
        <v>22.1</v>
      </c>
      <c r="P835" s="13">
        <v>5.6</v>
      </c>
      <c r="Q835" s="13" t="s">
        <v>110</v>
      </c>
      <c r="R835" s="13">
        <v>3</v>
      </c>
      <c r="S835" s="13">
        <v>52.332999999999998</v>
      </c>
      <c r="T835" s="13">
        <v>5.8</v>
      </c>
      <c r="U835" s="13">
        <v>6.9950000000000001</v>
      </c>
      <c r="V835" s="13" t="s">
        <v>110</v>
      </c>
      <c r="W835" s="13">
        <v>50</v>
      </c>
      <c r="X835" s="13">
        <v>3.5</v>
      </c>
      <c r="Y835" s="13">
        <v>8.15</v>
      </c>
      <c r="Z835" s="13">
        <v>4.3499999999999996</v>
      </c>
      <c r="AA835" s="13">
        <v>186</v>
      </c>
      <c r="AB835" s="13">
        <v>6.97</v>
      </c>
      <c r="AC835" s="13" t="s">
        <v>110</v>
      </c>
      <c r="AD835" s="13">
        <v>317.5</v>
      </c>
    </row>
    <row r="836" spans="1:30">
      <c r="A836" s="10">
        <v>42048</v>
      </c>
      <c r="B836" s="13">
        <v>9562.23</v>
      </c>
      <c r="C836" s="13">
        <v>1.1839999999999999</v>
      </c>
      <c r="D836" s="13">
        <v>8.3040000000000003</v>
      </c>
      <c r="E836" s="13">
        <v>41.7</v>
      </c>
      <c r="F836" s="13">
        <v>59.5</v>
      </c>
      <c r="G836" s="13" t="s">
        <v>110</v>
      </c>
      <c r="H836" s="13">
        <v>7.3629999999999995</v>
      </c>
      <c r="I836" s="13">
        <v>2.0179999999999998</v>
      </c>
      <c r="J836" s="13">
        <v>12.321</v>
      </c>
      <c r="K836" s="13" t="s">
        <v>110</v>
      </c>
      <c r="L836" s="13">
        <v>6.2</v>
      </c>
      <c r="M836" s="13">
        <v>6.42</v>
      </c>
      <c r="N836" s="13">
        <v>68.099999999999994</v>
      </c>
      <c r="O836" s="13">
        <v>23.15</v>
      </c>
      <c r="P836" s="13">
        <v>5.6899999999999995</v>
      </c>
      <c r="Q836" s="13" t="s">
        <v>110</v>
      </c>
      <c r="R836" s="13">
        <v>3.14</v>
      </c>
      <c r="S836" s="13">
        <v>53</v>
      </c>
      <c r="T836" s="13">
        <v>5.98</v>
      </c>
      <c r="U836" s="13">
        <v>6.9950000000000001</v>
      </c>
      <c r="V836" s="13" t="s">
        <v>110</v>
      </c>
      <c r="W836" s="13">
        <v>51.9</v>
      </c>
      <c r="X836" s="13">
        <v>3.55</v>
      </c>
      <c r="Y836" s="13">
        <v>8.5</v>
      </c>
      <c r="Z836" s="13">
        <v>4.3600000000000003</v>
      </c>
      <c r="AA836" s="13">
        <v>188.85</v>
      </c>
      <c r="AB836" s="13">
        <v>6.98</v>
      </c>
      <c r="AC836" s="13" t="s">
        <v>110</v>
      </c>
      <c r="AD836" s="13">
        <v>330</v>
      </c>
    </row>
    <row r="837" spans="1:30">
      <c r="A837" s="10">
        <v>42051</v>
      </c>
      <c r="B837" s="13">
        <v>9562.23</v>
      </c>
      <c r="C837" s="13">
        <v>1.1839999999999999</v>
      </c>
      <c r="D837" s="13">
        <v>8.3040000000000003</v>
      </c>
      <c r="E837" s="13">
        <v>41.7</v>
      </c>
      <c r="F837" s="13">
        <v>59.5</v>
      </c>
      <c r="G837" s="13" t="s">
        <v>110</v>
      </c>
      <c r="H837" s="13">
        <v>7.3629999999999995</v>
      </c>
      <c r="I837" s="13">
        <v>2.0179999999999998</v>
      </c>
      <c r="J837" s="13">
        <v>12.321</v>
      </c>
      <c r="K837" s="13" t="s">
        <v>110</v>
      </c>
      <c r="L837" s="13">
        <v>6.2</v>
      </c>
      <c r="M837" s="13">
        <v>6.42</v>
      </c>
      <c r="N837" s="13">
        <v>68.099999999999994</v>
      </c>
      <c r="O837" s="13">
        <v>23.15</v>
      </c>
      <c r="P837" s="13">
        <v>5.6899999999999995</v>
      </c>
      <c r="Q837" s="13" t="s">
        <v>110</v>
      </c>
      <c r="R837" s="13">
        <v>3.14</v>
      </c>
      <c r="S837" s="13">
        <v>53</v>
      </c>
      <c r="T837" s="13">
        <v>5.98</v>
      </c>
      <c r="U837" s="13">
        <v>6.9950000000000001</v>
      </c>
      <c r="V837" s="13" t="s">
        <v>110</v>
      </c>
      <c r="W837" s="13">
        <v>51.9</v>
      </c>
      <c r="X837" s="13">
        <v>3.55</v>
      </c>
      <c r="Y837" s="13">
        <v>8.5</v>
      </c>
      <c r="Z837" s="13">
        <v>4.3600000000000003</v>
      </c>
      <c r="AA837" s="13">
        <v>188.85</v>
      </c>
      <c r="AB837" s="13">
        <v>6.98</v>
      </c>
      <c r="AC837" s="13" t="s">
        <v>110</v>
      </c>
      <c r="AD837" s="13">
        <v>330</v>
      </c>
    </row>
    <row r="838" spans="1:30">
      <c r="A838" s="10">
        <v>42052</v>
      </c>
      <c r="B838" s="13">
        <v>9562.23</v>
      </c>
      <c r="C838" s="13">
        <v>1.1839999999999999</v>
      </c>
      <c r="D838" s="13">
        <v>8.3040000000000003</v>
      </c>
      <c r="E838" s="13">
        <v>41.7</v>
      </c>
      <c r="F838" s="13">
        <v>59.5</v>
      </c>
      <c r="G838" s="13" t="s">
        <v>110</v>
      </c>
      <c r="H838" s="13">
        <v>7.3629999999999995</v>
      </c>
      <c r="I838" s="13">
        <v>2.0179999999999998</v>
      </c>
      <c r="J838" s="13">
        <v>12.321</v>
      </c>
      <c r="K838" s="13" t="s">
        <v>110</v>
      </c>
      <c r="L838" s="13">
        <v>6.2</v>
      </c>
      <c r="M838" s="13">
        <v>6.42</v>
      </c>
      <c r="N838" s="13">
        <v>68.099999999999994</v>
      </c>
      <c r="O838" s="13">
        <v>23.15</v>
      </c>
      <c r="P838" s="13">
        <v>5.6899999999999995</v>
      </c>
      <c r="Q838" s="13" t="s">
        <v>110</v>
      </c>
      <c r="R838" s="13">
        <v>3.14</v>
      </c>
      <c r="S838" s="13">
        <v>53</v>
      </c>
      <c r="T838" s="13">
        <v>5.98</v>
      </c>
      <c r="U838" s="13">
        <v>6.9950000000000001</v>
      </c>
      <c r="V838" s="13" t="s">
        <v>110</v>
      </c>
      <c r="W838" s="13">
        <v>51.9</v>
      </c>
      <c r="X838" s="13">
        <v>3.55</v>
      </c>
      <c r="Y838" s="13">
        <v>8.5</v>
      </c>
      <c r="Z838" s="13">
        <v>4.3600000000000003</v>
      </c>
      <c r="AA838" s="13">
        <v>188.85</v>
      </c>
      <c r="AB838" s="13">
        <v>6.98</v>
      </c>
      <c r="AC838" s="13" t="s">
        <v>110</v>
      </c>
      <c r="AD838" s="13">
        <v>330</v>
      </c>
    </row>
    <row r="839" spans="1:30">
      <c r="A839" s="10">
        <v>42053</v>
      </c>
      <c r="B839" s="13">
        <v>9513.16</v>
      </c>
      <c r="C839" s="13">
        <v>1.1579999999999999</v>
      </c>
      <c r="D839" s="13">
        <v>8.125</v>
      </c>
      <c r="E839" s="13">
        <v>41.7</v>
      </c>
      <c r="F839" s="13">
        <v>62</v>
      </c>
      <c r="G839" s="13" t="s">
        <v>110</v>
      </c>
      <c r="H839" s="13">
        <v>7.4379999999999997</v>
      </c>
      <c r="I839" s="13">
        <v>1.972</v>
      </c>
      <c r="J839" s="13">
        <v>12.274000000000001</v>
      </c>
      <c r="K839" s="13" t="s">
        <v>110</v>
      </c>
      <c r="L839" s="13">
        <v>6.2</v>
      </c>
      <c r="M839" s="13">
        <v>6.4</v>
      </c>
      <c r="N839" s="13">
        <v>69</v>
      </c>
      <c r="O839" s="13">
        <v>23.4</v>
      </c>
      <c r="P839" s="13">
        <v>5.65</v>
      </c>
      <c r="Q839" s="13" t="s">
        <v>110</v>
      </c>
      <c r="R839" s="13">
        <v>3.22</v>
      </c>
      <c r="S839" s="13">
        <v>54</v>
      </c>
      <c r="T839" s="13">
        <v>5.85</v>
      </c>
      <c r="U839" s="13">
        <v>6.9950000000000001</v>
      </c>
      <c r="V839" s="13" t="s">
        <v>110</v>
      </c>
      <c r="W839" s="13">
        <v>52.45</v>
      </c>
      <c r="X839" s="13">
        <v>3.58</v>
      </c>
      <c r="Y839" s="13">
        <v>8.6</v>
      </c>
      <c r="Z839" s="13">
        <v>4.3600000000000003</v>
      </c>
      <c r="AA839" s="13">
        <v>187</v>
      </c>
      <c r="AB839" s="13">
        <v>6.75</v>
      </c>
      <c r="AC839" s="13" t="s">
        <v>110</v>
      </c>
      <c r="AD839" s="13">
        <v>328.5</v>
      </c>
    </row>
    <row r="840" spans="1:30">
      <c r="A840" s="10">
        <v>42054</v>
      </c>
      <c r="B840" s="13">
        <v>9388.58</v>
      </c>
      <c r="C840" s="13">
        <v>1.1519999999999999</v>
      </c>
      <c r="D840" s="13">
        <v>8.0630000000000006</v>
      </c>
      <c r="E840" s="13">
        <v>40.4</v>
      </c>
      <c r="F840" s="13">
        <v>62.6</v>
      </c>
      <c r="G840" s="13" t="s">
        <v>110</v>
      </c>
      <c r="H840" s="13">
        <v>7.375</v>
      </c>
      <c r="I840" s="13">
        <v>2</v>
      </c>
      <c r="J840" s="13">
        <v>12.321</v>
      </c>
      <c r="K840" s="13" t="s">
        <v>110</v>
      </c>
      <c r="L840" s="13">
        <v>6.2</v>
      </c>
      <c r="M840" s="13">
        <v>6.42</v>
      </c>
      <c r="N840" s="13">
        <v>69.5</v>
      </c>
      <c r="O840" s="13">
        <v>24</v>
      </c>
      <c r="P840" s="13">
        <v>5.7</v>
      </c>
      <c r="Q840" s="13" t="s">
        <v>110</v>
      </c>
      <c r="R840" s="13">
        <v>3.48</v>
      </c>
      <c r="S840" s="13">
        <v>53.982999999999997</v>
      </c>
      <c r="T840" s="13">
        <v>5.8</v>
      </c>
      <c r="U840" s="13">
        <v>6.9950000000000001</v>
      </c>
      <c r="V840" s="13" t="s">
        <v>110</v>
      </c>
      <c r="W840" s="13">
        <v>54</v>
      </c>
      <c r="X840" s="13">
        <v>3.55</v>
      </c>
      <c r="Y840" s="13">
        <v>8.5</v>
      </c>
      <c r="Z840" s="13">
        <v>4.33</v>
      </c>
      <c r="AA840" s="13">
        <v>177.9</v>
      </c>
      <c r="AB840" s="13">
        <v>6.57</v>
      </c>
      <c r="AC840" s="13" t="s">
        <v>110</v>
      </c>
      <c r="AD840" s="13">
        <v>321.5</v>
      </c>
    </row>
    <row r="841" spans="1:30">
      <c r="A841" s="10">
        <v>42055</v>
      </c>
      <c r="B841" s="13">
        <v>9436.74</v>
      </c>
      <c r="C841" s="13">
        <v>1.1579999999999999</v>
      </c>
      <c r="D841" s="13">
        <v>8.2409999999999997</v>
      </c>
      <c r="E841" s="13">
        <v>40.15</v>
      </c>
      <c r="F841" s="13">
        <v>63.4</v>
      </c>
      <c r="G841" s="13" t="s">
        <v>110</v>
      </c>
      <c r="H841" s="13">
        <v>7.4379999999999997</v>
      </c>
      <c r="I841" s="13">
        <v>2.11</v>
      </c>
      <c r="J841" s="13">
        <v>12.369</v>
      </c>
      <c r="K841" s="13" t="s">
        <v>110</v>
      </c>
      <c r="L841" s="13">
        <v>6.2</v>
      </c>
      <c r="M841" s="13">
        <v>6.87</v>
      </c>
      <c r="N841" s="13">
        <v>68.8</v>
      </c>
      <c r="O841" s="13">
        <v>24.5</v>
      </c>
      <c r="P841" s="13">
        <v>5.8</v>
      </c>
      <c r="Q841" s="13" t="s">
        <v>110</v>
      </c>
      <c r="R841" s="13">
        <v>3.7199999999999998</v>
      </c>
      <c r="S841" s="13">
        <v>56.832999999999998</v>
      </c>
      <c r="T841" s="13">
        <v>5.89</v>
      </c>
      <c r="U841" s="13">
        <v>6.9950000000000001</v>
      </c>
      <c r="V841" s="13" t="s">
        <v>110</v>
      </c>
      <c r="W841" s="13">
        <v>53</v>
      </c>
      <c r="X841" s="13">
        <v>3.63</v>
      </c>
      <c r="Y841" s="13">
        <v>8.3000000000000007</v>
      </c>
      <c r="Z841" s="13">
        <v>4.46</v>
      </c>
      <c r="AA841" s="13">
        <v>174</v>
      </c>
      <c r="AB841" s="13">
        <v>6.6</v>
      </c>
      <c r="AC841" s="13" t="s">
        <v>110</v>
      </c>
      <c r="AD841" s="13">
        <v>314</v>
      </c>
    </row>
    <row r="842" spans="1:30">
      <c r="A842" s="10">
        <v>42058</v>
      </c>
      <c r="B842" s="13">
        <v>9509.57</v>
      </c>
      <c r="C842" s="13">
        <v>1.165</v>
      </c>
      <c r="D842" s="13">
        <v>8.4730000000000008</v>
      </c>
      <c r="E842" s="13">
        <v>38.549999999999997</v>
      </c>
      <c r="F842" s="13">
        <v>67</v>
      </c>
      <c r="G842" s="13" t="s">
        <v>110</v>
      </c>
      <c r="H842" s="13">
        <v>7.5</v>
      </c>
      <c r="I842" s="13">
        <v>2.2389999999999999</v>
      </c>
      <c r="J842" s="13">
        <v>12.558999999999999</v>
      </c>
      <c r="K842" s="13" t="s">
        <v>110</v>
      </c>
      <c r="L842" s="13">
        <v>6.2</v>
      </c>
      <c r="M842" s="13">
        <v>7.4</v>
      </c>
      <c r="N842" s="13">
        <v>70.45</v>
      </c>
      <c r="O842" s="13">
        <v>25.55</v>
      </c>
      <c r="P842" s="13">
        <v>5.97</v>
      </c>
      <c r="Q842" s="13" t="s">
        <v>110</v>
      </c>
      <c r="R842" s="13">
        <v>3.89</v>
      </c>
      <c r="S842" s="13">
        <v>61.267000000000003</v>
      </c>
      <c r="T842" s="13">
        <v>6.05</v>
      </c>
      <c r="U842" s="13">
        <v>6.9950000000000001</v>
      </c>
      <c r="V842" s="13" t="s">
        <v>110</v>
      </c>
      <c r="W842" s="13">
        <v>55.5</v>
      </c>
      <c r="X842" s="13">
        <v>3.77</v>
      </c>
      <c r="Y842" s="13">
        <v>8.68</v>
      </c>
      <c r="Z842" s="13">
        <v>4.67</v>
      </c>
      <c r="AA842" s="13">
        <v>167</v>
      </c>
      <c r="AB842" s="13">
        <v>6.62</v>
      </c>
      <c r="AC842" s="13" t="s">
        <v>110</v>
      </c>
      <c r="AD842" s="13">
        <v>307</v>
      </c>
    </row>
    <row r="843" spans="1:30">
      <c r="A843" s="10">
        <v>42059</v>
      </c>
      <c r="B843" s="13">
        <v>9644.26</v>
      </c>
      <c r="C843" s="13">
        <v>1.216</v>
      </c>
      <c r="D843" s="13">
        <v>8.8130000000000006</v>
      </c>
      <c r="E843" s="13">
        <v>40.299999999999997</v>
      </c>
      <c r="F843" s="13">
        <v>66.099999999999994</v>
      </c>
      <c r="G843" s="13" t="s">
        <v>110</v>
      </c>
      <c r="H843" s="13">
        <v>7.556</v>
      </c>
      <c r="I843" s="13">
        <v>2.2290000000000001</v>
      </c>
      <c r="J843" s="13">
        <v>12.845000000000001</v>
      </c>
      <c r="K843" s="13" t="s">
        <v>110</v>
      </c>
      <c r="L843" s="13">
        <v>6.2</v>
      </c>
      <c r="M843" s="13">
        <v>7.89</v>
      </c>
      <c r="N843" s="13">
        <v>69</v>
      </c>
      <c r="O843" s="13">
        <v>25.7</v>
      </c>
      <c r="P843" s="13">
        <v>5.95</v>
      </c>
      <c r="Q843" s="13" t="s">
        <v>110</v>
      </c>
      <c r="R843" s="13">
        <v>4.05</v>
      </c>
      <c r="S843" s="13">
        <v>61.667000000000002</v>
      </c>
      <c r="T843" s="13">
        <v>6.09</v>
      </c>
      <c r="U843" s="13">
        <v>6.9950000000000001</v>
      </c>
      <c r="V843" s="13" t="s">
        <v>110</v>
      </c>
      <c r="W843" s="13">
        <v>55.6</v>
      </c>
      <c r="X843" s="13">
        <v>3.85</v>
      </c>
      <c r="Y843" s="13">
        <v>9.0500000000000007</v>
      </c>
      <c r="Z843" s="13">
        <v>4.79</v>
      </c>
      <c r="AA843" s="13">
        <v>168.75</v>
      </c>
      <c r="AB843" s="13">
        <v>6.8100000000000005</v>
      </c>
      <c r="AC843" s="13" t="s">
        <v>110</v>
      </c>
      <c r="AD843" s="13">
        <v>304</v>
      </c>
    </row>
    <row r="844" spans="1:30">
      <c r="A844" s="10">
        <v>42060</v>
      </c>
      <c r="B844" s="13">
        <v>9564.33</v>
      </c>
      <c r="C844" s="13">
        <v>1.222</v>
      </c>
      <c r="D844" s="13">
        <v>8.8659999999999997</v>
      </c>
      <c r="E844" s="13">
        <v>38.700000000000003</v>
      </c>
      <c r="F844" s="13">
        <v>64.900000000000006</v>
      </c>
      <c r="G844" s="13" t="s">
        <v>110</v>
      </c>
      <c r="H844" s="13">
        <v>7.4809999999999999</v>
      </c>
      <c r="I844" s="13">
        <v>2.1829999999999998</v>
      </c>
      <c r="J844" s="13">
        <v>13.795999999999999</v>
      </c>
      <c r="K844" s="13" t="s">
        <v>110</v>
      </c>
      <c r="L844" s="13">
        <v>6.2</v>
      </c>
      <c r="M844" s="13">
        <v>7.6899999999999995</v>
      </c>
      <c r="N844" s="13">
        <v>71.900000000000006</v>
      </c>
      <c r="O844" s="13">
        <v>24.95</v>
      </c>
      <c r="P844" s="13">
        <v>5.95</v>
      </c>
      <c r="Q844" s="13" t="s">
        <v>110</v>
      </c>
      <c r="R844" s="13">
        <v>4</v>
      </c>
      <c r="S844" s="13">
        <v>62.667000000000002</v>
      </c>
      <c r="T844" s="13">
        <v>6.15</v>
      </c>
      <c r="U844" s="13">
        <v>6.9950000000000001</v>
      </c>
      <c r="V844" s="13" t="s">
        <v>110</v>
      </c>
      <c r="W844" s="13">
        <v>55.95</v>
      </c>
      <c r="X844" s="13">
        <v>3.81</v>
      </c>
      <c r="Y844" s="13">
        <v>8.9700000000000006</v>
      </c>
      <c r="Z844" s="13">
        <v>4.79</v>
      </c>
      <c r="AA844" s="13">
        <v>168.75</v>
      </c>
      <c r="AB844" s="13">
        <v>6.89</v>
      </c>
      <c r="AC844" s="13" t="s">
        <v>110</v>
      </c>
      <c r="AD844" s="13">
        <v>306.5</v>
      </c>
    </row>
    <row r="845" spans="1:30">
      <c r="A845" s="10">
        <v>42061</v>
      </c>
      <c r="B845" s="13">
        <v>9334.77</v>
      </c>
      <c r="C845" s="13">
        <v>1.2290000000000001</v>
      </c>
      <c r="D845" s="13">
        <v>8.7050000000000001</v>
      </c>
      <c r="E845" s="13">
        <v>37.6</v>
      </c>
      <c r="F845" s="13">
        <v>59.1</v>
      </c>
      <c r="G845" s="13" t="s">
        <v>110</v>
      </c>
      <c r="H845" s="13">
        <v>7.4809999999999999</v>
      </c>
      <c r="I845" s="13">
        <v>2.1829999999999998</v>
      </c>
      <c r="J845" s="13">
        <v>14.272</v>
      </c>
      <c r="K845" s="13" t="s">
        <v>110</v>
      </c>
      <c r="L845" s="13">
        <v>6.2</v>
      </c>
      <c r="M845" s="13">
        <v>7.6899999999999995</v>
      </c>
      <c r="N845" s="13">
        <v>66.599999999999994</v>
      </c>
      <c r="O845" s="13">
        <v>24.1</v>
      </c>
      <c r="P845" s="13">
        <v>5.9399999999999995</v>
      </c>
      <c r="Q845" s="13" t="s">
        <v>110</v>
      </c>
      <c r="R845" s="13">
        <v>3.83</v>
      </c>
      <c r="S845" s="13">
        <v>61.332999999999998</v>
      </c>
      <c r="T845" s="13">
        <v>6.15</v>
      </c>
      <c r="U845" s="13">
        <v>6.9950000000000001</v>
      </c>
      <c r="V845" s="13" t="s">
        <v>110</v>
      </c>
      <c r="W845" s="13">
        <v>53.3</v>
      </c>
      <c r="X845" s="13">
        <v>3.75</v>
      </c>
      <c r="Y845" s="13">
        <v>9</v>
      </c>
      <c r="Z845" s="13">
        <v>4.8</v>
      </c>
      <c r="AA845" s="13">
        <v>166.5</v>
      </c>
      <c r="AB845" s="13">
        <v>6.82</v>
      </c>
      <c r="AC845" s="13" t="s">
        <v>110</v>
      </c>
      <c r="AD845" s="13">
        <v>296.5</v>
      </c>
    </row>
    <row r="846" spans="1:30">
      <c r="A846" s="10">
        <v>42062</v>
      </c>
      <c r="B846" s="13">
        <v>9601.61</v>
      </c>
      <c r="C846" s="13">
        <v>1.216</v>
      </c>
      <c r="D846" s="13">
        <v>8.6159999999999997</v>
      </c>
      <c r="E846" s="13">
        <v>39.6</v>
      </c>
      <c r="F846" s="13">
        <v>60</v>
      </c>
      <c r="G846" s="13" t="s">
        <v>110</v>
      </c>
      <c r="H846" s="13">
        <v>7.5</v>
      </c>
      <c r="I846" s="13">
        <v>2.266</v>
      </c>
      <c r="J846" s="13">
        <v>14.272</v>
      </c>
      <c r="K846" s="13" t="s">
        <v>110</v>
      </c>
      <c r="L846" s="13">
        <v>6.2</v>
      </c>
      <c r="M846" s="13">
        <v>8</v>
      </c>
      <c r="N846" s="13">
        <v>68</v>
      </c>
      <c r="O846" s="13">
        <v>25</v>
      </c>
      <c r="P846" s="13">
        <v>5.95</v>
      </c>
      <c r="Q846" s="13" t="s">
        <v>110</v>
      </c>
      <c r="R846" s="13">
        <v>3.83</v>
      </c>
      <c r="S846" s="13">
        <v>62.332999999999998</v>
      </c>
      <c r="T846" s="13">
        <v>6.17</v>
      </c>
      <c r="U846" s="13">
        <v>6.9950000000000001</v>
      </c>
      <c r="V846" s="13" t="s">
        <v>110</v>
      </c>
      <c r="W846" s="13">
        <v>55</v>
      </c>
      <c r="X846" s="13">
        <v>3.7800000000000002</v>
      </c>
      <c r="Y846" s="13">
        <v>9.1</v>
      </c>
      <c r="Z846" s="13">
        <v>4.92</v>
      </c>
      <c r="AA846" s="13">
        <v>170.1</v>
      </c>
      <c r="AB846" s="13">
        <v>6.83</v>
      </c>
      <c r="AC846" s="13" t="s">
        <v>110</v>
      </c>
      <c r="AD846" s="13">
        <v>308</v>
      </c>
    </row>
    <row r="847" spans="1:30">
      <c r="A847" s="10">
        <v>42065</v>
      </c>
      <c r="B847" s="13">
        <v>9575.35</v>
      </c>
      <c r="C847" s="13">
        <v>1.2290000000000001</v>
      </c>
      <c r="D847" s="13">
        <v>8.4819999999999993</v>
      </c>
      <c r="E847" s="13">
        <v>38.15</v>
      </c>
      <c r="F847" s="13">
        <v>60</v>
      </c>
      <c r="G847" s="13" t="s">
        <v>110</v>
      </c>
      <c r="H847" s="13">
        <v>7.5190000000000001</v>
      </c>
      <c r="I847" s="13">
        <v>2.339</v>
      </c>
      <c r="J847" s="13">
        <v>14.034000000000001</v>
      </c>
      <c r="K847" s="13" t="s">
        <v>110</v>
      </c>
      <c r="L847" s="13">
        <v>6.2</v>
      </c>
      <c r="M847" s="13">
        <v>8.2899999999999991</v>
      </c>
      <c r="N847" s="13">
        <v>68</v>
      </c>
      <c r="O847" s="13">
        <v>24.85</v>
      </c>
      <c r="P847" s="13">
        <v>5.98</v>
      </c>
      <c r="Q847" s="13" t="s">
        <v>110</v>
      </c>
      <c r="R847" s="13">
        <v>4.1399999999999997</v>
      </c>
      <c r="S847" s="13">
        <v>62.167000000000002</v>
      </c>
      <c r="T847" s="13">
        <v>6.24</v>
      </c>
      <c r="U847" s="13">
        <v>6.9950000000000001</v>
      </c>
      <c r="V847" s="13" t="s">
        <v>110</v>
      </c>
      <c r="W847" s="13">
        <v>53</v>
      </c>
      <c r="X847" s="13">
        <v>3.79</v>
      </c>
      <c r="Y847" s="13">
        <v>9.1</v>
      </c>
      <c r="Z847" s="13">
        <v>5.0599999999999996</v>
      </c>
      <c r="AA847" s="13">
        <v>169</v>
      </c>
      <c r="AB847" s="13">
        <v>6.79</v>
      </c>
      <c r="AC847" s="13" t="s">
        <v>110</v>
      </c>
      <c r="AD847" s="13">
        <v>305.5</v>
      </c>
    </row>
    <row r="848" spans="1:30">
      <c r="A848" s="10">
        <v>42066</v>
      </c>
      <c r="B848" s="13">
        <v>9682.11</v>
      </c>
      <c r="C848" s="13">
        <v>1.2030000000000001</v>
      </c>
      <c r="D848" s="13">
        <v>8.5</v>
      </c>
      <c r="E848" s="13">
        <v>38.5</v>
      </c>
      <c r="F848" s="13">
        <v>59.45</v>
      </c>
      <c r="G848" s="13" t="s">
        <v>110</v>
      </c>
      <c r="H848" s="13">
        <v>7.4939999999999998</v>
      </c>
      <c r="I848" s="13">
        <v>2.3029999999999999</v>
      </c>
      <c r="J848" s="13">
        <v>13.795999999999999</v>
      </c>
      <c r="K848" s="13" t="s">
        <v>110</v>
      </c>
      <c r="L848" s="13">
        <v>6.2</v>
      </c>
      <c r="M848" s="13">
        <v>8.74</v>
      </c>
      <c r="N848" s="13">
        <v>68</v>
      </c>
      <c r="O848" s="13">
        <v>24.75</v>
      </c>
      <c r="P848" s="13">
        <v>5.79</v>
      </c>
      <c r="Q848" s="13" t="s">
        <v>110</v>
      </c>
      <c r="R848" s="13">
        <v>4.45</v>
      </c>
      <c r="S848" s="13">
        <v>62.5</v>
      </c>
      <c r="T848" s="13">
        <v>6.44</v>
      </c>
      <c r="U848" s="13">
        <v>6.9950000000000001</v>
      </c>
      <c r="V848" s="13" t="s">
        <v>110</v>
      </c>
      <c r="W848" s="13">
        <v>53</v>
      </c>
      <c r="X848" s="13">
        <v>3.8</v>
      </c>
      <c r="Y848" s="13">
        <v>9.3000000000000007</v>
      </c>
      <c r="Z848" s="13">
        <v>5.2</v>
      </c>
      <c r="AA848" s="13">
        <v>170.45</v>
      </c>
      <c r="AB848" s="13">
        <v>6.74</v>
      </c>
      <c r="AC848" s="13" t="s">
        <v>110</v>
      </c>
      <c r="AD848" s="13">
        <v>312</v>
      </c>
    </row>
    <row r="849" spans="1:30">
      <c r="A849" s="10">
        <v>42067</v>
      </c>
      <c r="B849" s="13">
        <v>9668.3700000000008</v>
      </c>
      <c r="C849" s="13">
        <v>1.216</v>
      </c>
      <c r="D849" s="13">
        <v>8.75</v>
      </c>
      <c r="E849" s="13">
        <v>37</v>
      </c>
      <c r="F849" s="13">
        <v>61.4</v>
      </c>
      <c r="G849" s="13" t="s">
        <v>110</v>
      </c>
      <c r="H849" s="13">
        <v>7.5380000000000003</v>
      </c>
      <c r="I849" s="13">
        <v>2.294</v>
      </c>
      <c r="J849" s="13">
        <v>14.224</v>
      </c>
      <c r="K849" s="13" t="s">
        <v>110</v>
      </c>
      <c r="L849" s="13">
        <v>6.2</v>
      </c>
      <c r="M849" s="13">
        <v>8.6</v>
      </c>
      <c r="N849" s="13">
        <v>68.5</v>
      </c>
      <c r="O849" s="13">
        <v>24.95</v>
      </c>
      <c r="P849" s="13">
        <v>5.9399999999999995</v>
      </c>
      <c r="Q849" s="13" t="s">
        <v>110</v>
      </c>
      <c r="R849" s="13">
        <v>4.25</v>
      </c>
      <c r="S849" s="13">
        <v>62.667000000000002</v>
      </c>
      <c r="T849" s="13">
        <v>6.5</v>
      </c>
      <c r="U849" s="13">
        <v>6.9950000000000001</v>
      </c>
      <c r="V849" s="13" t="s">
        <v>110</v>
      </c>
      <c r="W849" s="13">
        <v>54</v>
      </c>
      <c r="X849" s="13">
        <v>3.82</v>
      </c>
      <c r="Y849" s="13">
        <v>9.3000000000000007</v>
      </c>
      <c r="Z849" s="13">
        <v>5.19</v>
      </c>
      <c r="AA849" s="13">
        <v>168</v>
      </c>
      <c r="AB849" s="13">
        <v>6.71</v>
      </c>
      <c r="AC849" s="13" t="s">
        <v>110</v>
      </c>
      <c r="AD849" s="13">
        <v>315.89999999999998</v>
      </c>
    </row>
    <row r="850" spans="1:30">
      <c r="A850" s="10">
        <v>42068</v>
      </c>
      <c r="B850" s="13">
        <v>9939.44</v>
      </c>
      <c r="C850" s="13">
        <v>1.216</v>
      </c>
      <c r="D850" s="13">
        <v>8.92</v>
      </c>
      <c r="E850" s="13">
        <v>36.700000000000003</v>
      </c>
      <c r="F850" s="13">
        <v>64.5</v>
      </c>
      <c r="G850" s="13" t="s">
        <v>110</v>
      </c>
      <c r="H850" s="13">
        <v>7.6879999999999997</v>
      </c>
      <c r="I850" s="13">
        <v>2.431</v>
      </c>
      <c r="J850" s="13">
        <v>13.986000000000001</v>
      </c>
      <c r="K850" s="13" t="s">
        <v>110</v>
      </c>
      <c r="L850" s="13">
        <v>6.2</v>
      </c>
      <c r="M850" s="13">
        <v>9.16</v>
      </c>
      <c r="N850" s="13">
        <v>71</v>
      </c>
      <c r="O850" s="13">
        <v>25.9</v>
      </c>
      <c r="P850" s="13">
        <v>6.35</v>
      </c>
      <c r="Q850" s="13" t="s">
        <v>110</v>
      </c>
      <c r="R850" s="13">
        <v>4.4800000000000004</v>
      </c>
      <c r="S850" s="13">
        <v>64.832999999999998</v>
      </c>
      <c r="T850" s="13">
        <v>6.9</v>
      </c>
      <c r="U850" s="13">
        <v>6.9950000000000001</v>
      </c>
      <c r="V850" s="13" t="s">
        <v>110</v>
      </c>
      <c r="W850" s="13">
        <v>54.45</v>
      </c>
      <c r="X850" s="13">
        <v>3.96</v>
      </c>
      <c r="Y850" s="13">
        <v>9.75</v>
      </c>
      <c r="Z850" s="13">
        <v>5.45</v>
      </c>
      <c r="AA850" s="13">
        <v>168</v>
      </c>
      <c r="AB850" s="13">
        <v>6.91</v>
      </c>
      <c r="AC850" s="13" t="s">
        <v>110</v>
      </c>
      <c r="AD850" s="13">
        <v>320</v>
      </c>
    </row>
    <row r="851" spans="1:30">
      <c r="A851" s="10">
        <v>42069</v>
      </c>
      <c r="B851" s="13">
        <v>9928.73</v>
      </c>
      <c r="C851" s="13">
        <v>1.2669999999999999</v>
      </c>
      <c r="D851" s="13">
        <v>9.1069999999999993</v>
      </c>
      <c r="E851" s="13">
        <v>35.549999999999997</v>
      </c>
      <c r="F851" s="13">
        <v>66.400000000000006</v>
      </c>
      <c r="G851" s="13" t="s">
        <v>110</v>
      </c>
      <c r="H851" s="13">
        <v>7.8629999999999995</v>
      </c>
      <c r="I851" s="13">
        <v>2.4220000000000002</v>
      </c>
      <c r="J851" s="13">
        <v>13.891</v>
      </c>
      <c r="K851" s="13" t="s">
        <v>110</v>
      </c>
      <c r="L851" s="13">
        <v>6.2</v>
      </c>
      <c r="M851" s="13">
        <v>9.39</v>
      </c>
      <c r="N851" s="13">
        <v>71.2</v>
      </c>
      <c r="O851" s="13">
        <v>26.5</v>
      </c>
      <c r="P851" s="13">
        <v>6.7</v>
      </c>
      <c r="Q851" s="13" t="s">
        <v>110</v>
      </c>
      <c r="R851" s="13">
        <v>4.25</v>
      </c>
      <c r="S851" s="13">
        <v>66.667000000000002</v>
      </c>
      <c r="T851" s="13">
        <v>7.02</v>
      </c>
      <c r="U851" s="13">
        <v>6.9950000000000001</v>
      </c>
      <c r="V851" s="13" t="s">
        <v>110</v>
      </c>
      <c r="W851" s="13">
        <v>54.5</v>
      </c>
      <c r="X851" s="13">
        <v>3.85</v>
      </c>
      <c r="Y851" s="13">
        <v>10.1</v>
      </c>
      <c r="Z851" s="13">
        <v>5.46</v>
      </c>
      <c r="AA851" s="13">
        <v>167.95</v>
      </c>
      <c r="AB851" s="13">
        <v>6.9</v>
      </c>
      <c r="AC851" s="13" t="s">
        <v>110</v>
      </c>
      <c r="AD851" s="13">
        <v>310</v>
      </c>
    </row>
    <row r="852" spans="1:30">
      <c r="A852" s="10">
        <v>42072</v>
      </c>
      <c r="B852" s="13">
        <v>10051.719999999999</v>
      </c>
      <c r="C852" s="13">
        <v>1.3180000000000001</v>
      </c>
      <c r="D852" s="13">
        <v>9.42</v>
      </c>
      <c r="E852" s="13">
        <v>33.5</v>
      </c>
      <c r="F852" s="13">
        <v>66.8</v>
      </c>
      <c r="G852" s="13" t="s">
        <v>110</v>
      </c>
      <c r="H852" s="13">
        <v>8.1560000000000006</v>
      </c>
      <c r="I852" s="13">
        <v>2.4220000000000002</v>
      </c>
      <c r="J852" s="13">
        <v>13.891</v>
      </c>
      <c r="K852" s="13" t="s">
        <v>110</v>
      </c>
      <c r="L852" s="13">
        <v>6.2</v>
      </c>
      <c r="M852" s="13">
        <v>9.3800000000000008</v>
      </c>
      <c r="N852" s="13">
        <v>73.7</v>
      </c>
      <c r="O852" s="13">
        <v>27</v>
      </c>
      <c r="P852" s="13">
        <v>7.15</v>
      </c>
      <c r="Q852" s="13" t="s">
        <v>110</v>
      </c>
      <c r="R852" s="13">
        <v>4.32</v>
      </c>
      <c r="S852" s="13">
        <v>70</v>
      </c>
      <c r="T852" s="13">
        <v>7.4</v>
      </c>
      <c r="U852" s="13">
        <v>6.9950000000000001</v>
      </c>
      <c r="V852" s="13" t="s">
        <v>110</v>
      </c>
      <c r="W852" s="13">
        <v>54.5</v>
      </c>
      <c r="X852" s="13">
        <v>3.96</v>
      </c>
      <c r="Y852" s="13">
        <v>10.7</v>
      </c>
      <c r="Z852" s="13">
        <v>5.6899999999999995</v>
      </c>
      <c r="AA852" s="13">
        <v>172</v>
      </c>
      <c r="AB852" s="13">
        <v>7.29</v>
      </c>
      <c r="AC852" s="13" t="s">
        <v>110</v>
      </c>
      <c r="AD852" s="13">
        <v>311</v>
      </c>
    </row>
    <row r="853" spans="1:30">
      <c r="A853" s="10">
        <v>42073</v>
      </c>
      <c r="B853" s="13">
        <v>9832.51</v>
      </c>
      <c r="C853" s="13">
        <v>1.2989999999999999</v>
      </c>
      <c r="D853" s="13">
        <v>9.375</v>
      </c>
      <c r="E853" s="13">
        <v>31.75</v>
      </c>
      <c r="F853" s="13">
        <v>66.7</v>
      </c>
      <c r="G853" s="13" t="s">
        <v>110</v>
      </c>
      <c r="H853" s="13">
        <v>7.9939999999999998</v>
      </c>
      <c r="I853" s="13">
        <v>2.3849999999999998</v>
      </c>
      <c r="J853" s="13">
        <v>13.939</v>
      </c>
      <c r="K853" s="13" t="s">
        <v>110</v>
      </c>
      <c r="L853" s="13">
        <v>6.2</v>
      </c>
      <c r="M853" s="13">
        <v>8.81</v>
      </c>
      <c r="N853" s="13">
        <v>74.2</v>
      </c>
      <c r="O853" s="13">
        <v>27</v>
      </c>
      <c r="P853" s="13">
        <v>7.26</v>
      </c>
      <c r="Q853" s="13" t="s">
        <v>110</v>
      </c>
      <c r="R853" s="13">
        <v>4.12</v>
      </c>
      <c r="S853" s="13">
        <v>68.832999999999998</v>
      </c>
      <c r="T853" s="13">
        <v>7.19</v>
      </c>
      <c r="U853" s="13">
        <v>6.9950000000000001</v>
      </c>
      <c r="V853" s="13" t="s">
        <v>110</v>
      </c>
      <c r="W853" s="13">
        <v>53</v>
      </c>
      <c r="X853" s="13">
        <v>3.67</v>
      </c>
      <c r="Y853" s="13">
        <v>10.5</v>
      </c>
      <c r="Z853" s="13">
        <v>5.52</v>
      </c>
      <c r="AA853" s="13">
        <v>162.80000000000001</v>
      </c>
      <c r="AB853" s="13">
        <v>7.47</v>
      </c>
      <c r="AC853" s="13" t="s">
        <v>110</v>
      </c>
      <c r="AD853" s="13">
        <v>305.5</v>
      </c>
    </row>
    <row r="854" spans="1:30">
      <c r="A854" s="10">
        <v>42074</v>
      </c>
      <c r="B854" s="13">
        <v>10131.91</v>
      </c>
      <c r="C854" s="13">
        <v>1.446</v>
      </c>
      <c r="D854" s="13">
        <v>9.6880000000000006</v>
      </c>
      <c r="E854" s="13">
        <v>32.700000000000003</v>
      </c>
      <c r="F854" s="13">
        <v>67</v>
      </c>
      <c r="G854" s="13" t="s">
        <v>110</v>
      </c>
      <c r="H854" s="13">
        <v>8.25</v>
      </c>
      <c r="I854" s="13">
        <v>2.5779999999999998</v>
      </c>
      <c r="J854" s="13">
        <v>14.177</v>
      </c>
      <c r="K854" s="13" t="s">
        <v>110</v>
      </c>
      <c r="L854" s="13">
        <v>6.2</v>
      </c>
      <c r="M854" s="13">
        <v>9.2100000000000009</v>
      </c>
      <c r="N854" s="13">
        <v>76</v>
      </c>
      <c r="O854" s="13">
        <v>27.2</v>
      </c>
      <c r="P854" s="13">
        <v>7.5</v>
      </c>
      <c r="Q854" s="13" t="s">
        <v>110</v>
      </c>
      <c r="R854" s="13">
        <v>4.3499999999999996</v>
      </c>
      <c r="S854" s="13">
        <v>69.332999999999998</v>
      </c>
      <c r="T854" s="13">
        <v>7.59</v>
      </c>
      <c r="U854" s="13">
        <v>6.9950000000000001</v>
      </c>
      <c r="V854" s="13" t="s">
        <v>110</v>
      </c>
      <c r="W854" s="13">
        <v>54.4</v>
      </c>
      <c r="X854" s="13">
        <v>3.99</v>
      </c>
      <c r="Y854" s="13">
        <v>12</v>
      </c>
      <c r="Z854" s="13">
        <v>5.96</v>
      </c>
      <c r="AA854" s="13">
        <v>163.25</v>
      </c>
      <c r="AB854" s="13">
        <v>7.8</v>
      </c>
      <c r="AC854" s="13" t="s">
        <v>110</v>
      </c>
      <c r="AD854" s="13">
        <v>312</v>
      </c>
    </row>
    <row r="855" spans="1:30">
      <c r="A855" s="10">
        <v>42075</v>
      </c>
      <c r="B855" s="13">
        <v>10098.42</v>
      </c>
      <c r="C855" s="13">
        <v>1.542</v>
      </c>
      <c r="D855" s="13">
        <v>9.6880000000000006</v>
      </c>
      <c r="E855" s="13">
        <v>31</v>
      </c>
      <c r="F855" s="13">
        <v>66.400000000000006</v>
      </c>
      <c r="G855" s="13" t="s">
        <v>110</v>
      </c>
      <c r="H855" s="13">
        <v>8.25</v>
      </c>
      <c r="I855" s="13">
        <v>2.5499999999999998</v>
      </c>
      <c r="J855" s="13">
        <v>14.843</v>
      </c>
      <c r="K855" s="13" t="s">
        <v>110</v>
      </c>
      <c r="L855" s="13">
        <v>6.2</v>
      </c>
      <c r="M855" s="13">
        <v>8.82</v>
      </c>
      <c r="N855" s="13">
        <v>77.099999999999994</v>
      </c>
      <c r="O855" s="13">
        <v>27.75</v>
      </c>
      <c r="P855" s="13">
        <v>7.8</v>
      </c>
      <c r="Q855" s="13" t="s">
        <v>110</v>
      </c>
      <c r="R855" s="13">
        <v>4.45</v>
      </c>
      <c r="S855" s="13">
        <v>73.332999999999998</v>
      </c>
      <c r="T855" s="13">
        <v>7.53</v>
      </c>
      <c r="U855" s="13">
        <v>6.8959999999999999</v>
      </c>
      <c r="V855" s="13" t="s">
        <v>110</v>
      </c>
      <c r="W855" s="13">
        <v>55</v>
      </c>
      <c r="X855" s="13">
        <v>4.1500000000000004</v>
      </c>
      <c r="Y855" s="13">
        <v>12.55</v>
      </c>
      <c r="Z855" s="13">
        <v>5.77</v>
      </c>
      <c r="AA855" s="13">
        <v>163.69999999999999</v>
      </c>
      <c r="AB855" s="13">
        <v>7.85</v>
      </c>
      <c r="AC855" s="13" t="s">
        <v>110</v>
      </c>
      <c r="AD855" s="13">
        <v>319.05</v>
      </c>
    </row>
    <row r="856" spans="1:30">
      <c r="A856" s="10">
        <v>42076</v>
      </c>
      <c r="B856" s="13">
        <v>10245.33</v>
      </c>
      <c r="C856" s="13">
        <v>1.587</v>
      </c>
      <c r="D856" s="13">
        <v>10</v>
      </c>
      <c r="E856" s="13">
        <v>29.95</v>
      </c>
      <c r="F856" s="13">
        <v>68</v>
      </c>
      <c r="G856" s="13" t="s">
        <v>110</v>
      </c>
      <c r="H856" s="13">
        <v>8.3130000000000006</v>
      </c>
      <c r="I856" s="13">
        <v>2.6879999999999997</v>
      </c>
      <c r="J856" s="13">
        <v>15.032999999999999</v>
      </c>
      <c r="K856" s="13" t="s">
        <v>110</v>
      </c>
      <c r="L856" s="13">
        <v>6.2</v>
      </c>
      <c r="M856" s="13">
        <v>9.07</v>
      </c>
      <c r="N856" s="13">
        <v>78.900000000000006</v>
      </c>
      <c r="O856" s="13">
        <v>27.8</v>
      </c>
      <c r="P856" s="13">
        <v>8.2799999999999994</v>
      </c>
      <c r="Q856" s="13" t="s">
        <v>110</v>
      </c>
      <c r="R856" s="13">
        <v>4.58</v>
      </c>
      <c r="S856" s="13">
        <v>74.667000000000002</v>
      </c>
      <c r="T856" s="13">
        <v>8.15</v>
      </c>
      <c r="U856" s="13">
        <v>6.8959999999999999</v>
      </c>
      <c r="V856" s="13" t="s">
        <v>110</v>
      </c>
      <c r="W856" s="13">
        <v>55</v>
      </c>
      <c r="X856" s="13">
        <v>4.32</v>
      </c>
      <c r="Y856" s="13">
        <v>13</v>
      </c>
      <c r="Z856" s="13">
        <v>6.11</v>
      </c>
      <c r="AA856" s="13">
        <v>161</v>
      </c>
      <c r="AB856" s="13">
        <v>7.92</v>
      </c>
      <c r="AC856" s="13" t="s">
        <v>110</v>
      </c>
      <c r="AD856" s="13">
        <v>320</v>
      </c>
    </row>
    <row r="857" spans="1:30">
      <c r="A857" s="10">
        <v>42079</v>
      </c>
      <c r="B857" s="13">
        <v>10746.7</v>
      </c>
      <c r="C857" s="13">
        <v>1.6640000000000001</v>
      </c>
      <c r="D857" s="13">
        <v>10.536</v>
      </c>
      <c r="E857" s="13">
        <v>31.2</v>
      </c>
      <c r="F857" s="13">
        <v>74</v>
      </c>
      <c r="G857" s="13" t="s">
        <v>110</v>
      </c>
      <c r="H857" s="13">
        <v>8.5879999999999992</v>
      </c>
      <c r="I857" s="13">
        <v>2.7519999999999998</v>
      </c>
      <c r="J857" s="13">
        <v>15.603999999999999</v>
      </c>
      <c r="K857" s="13" t="s">
        <v>110</v>
      </c>
      <c r="L857" s="13">
        <v>6.2</v>
      </c>
      <c r="M857" s="13">
        <v>9.6199999999999992</v>
      </c>
      <c r="N857" s="13">
        <v>85</v>
      </c>
      <c r="O857" s="13">
        <v>29.9</v>
      </c>
      <c r="P857" s="13">
        <v>8.83</v>
      </c>
      <c r="Q857" s="13" t="s">
        <v>110</v>
      </c>
      <c r="R857" s="13">
        <v>4.76</v>
      </c>
      <c r="S857" s="13">
        <v>80</v>
      </c>
      <c r="T857" s="13">
        <v>8.48</v>
      </c>
      <c r="U857" s="13">
        <v>6.8959999999999999</v>
      </c>
      <c r="V857" s="13" t="s">
        <v>110</v>
      </c>
      <c r="W857" s="13">
        <v>59</v>
      </c>
      <c r="X857" s="13">
        <v>4.41</v>
      </c>
      <c r="Y857" s="13">
        <v>13.5</v>
      </c>
      <c r="Z857" s="13">
        <v>6.62</v>
      </c>
      <c r="AA857" s="13">
        <v>160.94999999999999</v>
      </c>
      <c r="AB857" s="13">
        <v>8.1999999999999993</v>
      </c>
      <c r="AC857" s="13" t="s">
        <v>110</v>
      </c>
      <c r="AD857" s="13">
        <v>335.9</v>
      </c>
    </row>
    <row r="858" spans="1:30">
      <c r="A858" s="10">
        <v>42080</v>
      </c>
      <c r="B858" s="13">
        <v>10987.33</v>
      </c>
      <c r="C858" s="13">
        <v>1.6</v>
      </c>
      <c r="D858" s="13">
        <v>10.938000000000001</v>
      </c>
      <c r="E858" s="13">
        <v>32.6</v>
      </c>
      <c r="F858" s="13">
        <v>78.8</v>
      </c>
      <c r="G858" s="13" t="s">
        <v>110</v>
      </c>
      <c r="H858" s="13">
        <v>8.7880000000000003</v>
      </c>
      <c r="I858" s="13">
        <v>2.7160000000000002</v>
      </c>
      <c r="J858" s="13">
        <v>15.794</v>
      </c>
      <c r="K858" s="13" t="s">
        <v>110</v>
      </c>
      <c r="L858" s="13">
        <v>6.2</v>
      </c>
      <c r="M858" s="13">
        <v>9.69</v>
      </c>
      <c r="N858" s="13">
        <v>90.5</v>
      </c>
      <c r="O858" s="13">
        <v>30.9</v>
      </c>
      <c r="P858" s="13">
        <v>8.5500000000000007</v>
      </c>
      <c r="Q858" s="13" t="s">
        <v>110</v>
      </c>
      <c r="R858" s="13">
        <v>4.5999999999999996</v>
      </c>
      <c r="S858" s="13">
        <v>76.332999999999998</v>
      </c>
      <c r="T858" s="13">
        <v>8.98</v>
      </c>
      <c r="U858" s="13">
        <v>6.8959999999999999</v>
      </c>
      <c r="V858" s="13" t="s">
        <v>110</v>
      </c>
      <c r="W858" s="13">
        <v>61.15</v>
      </c>
      <c r="X858" s="13">
        <v>4.26</v>
      </c>
      <c r="Y858" s="13">
        <v>14</v>
      </c>
      <c r="Z858" s="13">
        <v>6.9</v>
      </c>
      <c r="AA858" s="13">
        <v>159.94999999999999</v>
      </c>
      <c r="AB858" s="13">
        <v>8.14</v>
      </c>
      <c r="AC858" s="13" t="s">
        <v>110</v>
      </c>
      <c r="AD858" s="13">
        <v>337.5</v>
      </c>
    </row>
    <row r="859" spans="1:30">
      <c r="A859" s="10">
        <v>42081</v>
      </c>
      <c r="B859" s="13">
        <v>11275.34</v>
      </c>
      <c r="C859" s="13">
        <v>1.5680000000000001</v>
      </c>
      <c r="D859" s="13">
        <v>10.981999999999999</v>
      </c>
      <c r="E859" s="13">
        <v>34.4</v>
      </c>
      <c r="F859" s="13">
        <v>78.650000000000006</v>
      </c>
      <c r="G859" s="13" t="s">
        <v>110</v>
      </c>
      <c r="H859" s="13">
        <v>8.75</v>
      </c>
      <c r="I859" s="13">
        <v>2.9079999999999999</v>
      </c>
      <c r="J859" s="13">
        <v>15.888999999999999</v>
      </c>
      <c r="K859" s="13" t="s">
        <v>110</v>
      </c>
      <c r="L859" s="13">
        <v>6.2</v>
      </c>
      <c r="M859" s="13">
        <v>10</v>
      </c>
      <c r="N859" s="13">
        <v>93.4</v>
      </c>
      <c r="O859" s="13">
        <v>31</v>
      </c>
      <c r="P859" s="13">
        <v>8.65</v>
      </c>
      <c r="Q859" s="13" t="s">
        <v>110</v>
      </c>
      <c r="R859" s="13">
        <v>4.5999999999999996</v>
      </c>
      <c r="S859" s="13">
        <v>79</v>
      </c>
      <c r="T859" s="13">
        <v>8.92</v>
      </c>
      <c r="U859" s="13">
        <v>6.8959999999999999</v>
      </c>
      <c r="V859" s="13" t="s">
        <v>110</v>
      </c>
      <c r="W859" s="13">
        <v>63</v>
      </c>
      <c r="X859" s="13">
        <v>4.45</v>
      </c>
      <c r="Y859" s="13">
        <v>13.85</v>
      </c>
      <c r="Z859" s="13">
        <v>7.02</v>
      </c>
      <c r="AA859" s="13">
        <v>169</v>
      </c>
      <c r="AB859" s="13">
        <v>8.35</v>
      </c>
      <c r="AC859" s="13" t="s">
        <v>110</v>
      </c>
      <c r="AD859" s="13">
        <v>347</v>
      </c>
    </row>
    <row r="860" spans="1:30">
      <c r="A860" s="10">
        <v>42082</v>
      </c>
      <c r="B860" s="13">
        <v>11148.53</v>
      </c>
      <c r="C860" s="13">
        <v>1.5550000000000002</v>
      </c>
      <c r="D860" s="13">
        <v>10.804</v>
      </c>
      <c r="E860" s="13">
        <v>32.4</v>
      </c>
      <c r="F860" s="13">
        <v>77.5</v>
      </c>
      <c r="G860" s="13" t="s">
        <v>110</v>
      </c>
      <c r="H860" s="13">
        <v>8.5879999999999992</v>
      </c>
      <c r="I860" s="13">
        <v>2.927</v>
      </c>
      <c r="J860" s="13">
        <v>16.175000000000001</v>
      </c>
      <c r="K860" s="13" t="s">
        <v>110</v>
      </c>
      <c r="L860" s="13">
        <v>6.2</v>
      </c>
      <c r="M860" s="13">
        <v>10.199999999999999</v>
      </c>
      <c r="N860" s="13">
        <v>91.9</v>
      </c>
      <c r="O860" s="13">
        <v>30.5</v>
      </c>
      <c r="P860" s="13">
        <v>8.65</v>
      </c>
      <c r="Q860" s="13" t="s">
        <v>110</v>
      </c>
      <c r="R860" s="13">
        <v>4.4000000000000004</v>
      </c>
      <c r="S860" s="13">
        <v>76</v>
      </c>
      <c r="T860" s="13">
        <v>9.15</v>
      </c>
      <c r="U860" s="13">
        <v>6.8959999999999999</v>
      </c>
      <c r="V860" s="13" t="s">
        <v>110</v>
      </c>
      <c r="W860" s="13">
        <v>61.3</v>
      </c>
      <c r="X860" s="13">
        <v>4.2300000000000004</v>
      </c>
      <c r="Y860" s="13">
        <v>13.7</v>
      </c>
      <c r="Z860" s="13">
        <v>6.89</v>
      </c>
      <c r="AA860" s="13">
        <v>164</v>
      </c>
      <c r="AB860" s="13">
        <v>8.19</v>
      </c>
      <c r="AC860" s="13" t="s">
        <v>110</v>
      </c>
      <c r="AD860" s="13">
        <v>346.3</v>
      </c>
    </row>
    <row r="861" spans="1:30">
      <c r="A861" s="10">
        <v>42083</v>
      </c>
      <c r="B861" s="13">
        <v>11385.38</v>
      </c>
      <c r="C861" s="13">
        <v>1.504</v>
      </c>
      <c r="D861" s="13">
        <v>10.714</v>
      </c>
      <c r="E861" s="13">
        <v>34</v>
      </c>
      <c r="F861" s="13">
        <v>76.5</v>
      </c>
      <c r="G861" s="13" t="s">
        <v>110</v>
      </c>
      <c r="H861" s="13">
        <v>8.5630000000000006</v>
      </c>
      <c r="I861" s="13">
        <v>3.028</v>
      </c>
      <c r="J861" s="13">
        <v>17.030999999999999</v>
      </c>
      <c r="K861" s="13" t="s">
        <v>110</v>
      </c>
      <c r="L861" s="13">
        <v>6.2</v>
      </c>
      <c r="M861" s="13">
        <v>10.9</v>
      </c>
      <c r="N861" s="13">
        <v>89.2</v>
      </c>
      <c r="O861" s="13">
        <v>30.6</v>
      </c>
      <c r="P861" s="13">
        <v>9</v>
      </c>
      <c r="Q861" s="13" t="s">
        <v>110</v>
      </c>
      <c r="R861" s="13">
        <v>4.5199999999999996</v>
      </c>
      <c r="S861" s="13">
        <v>78.266999999999996</v>
      </c>
      <c r="T861" s="13">
        <v>9.42</v>
      </c>
      <c r="U861" s="13">
        <v>6.8959999999999999</v>
      </c>
      <c r="V861" s="13" t="s">
        <v>110</v>
      </c>
      <c r="W861" s="13">
        <v>61.6</v>
      </c>
      <c r="X861" s="13">
        <v>4.2</v>
      </c>
      <c r="Y861" s="13">
        <v>14.1</v>
      </c>
      <c r="Z861" s="13">
        <v>7.15</v>
      </c>
      <c r="AA861" s="13">
        <v>168</v>
      </c>
      <c r="AB861" s="13">
        <v>8.1199999999999992</v>
      </c>
      <c r="AC861" s="13" t="s">
        <v>110</v>
      </c>
      <c r="AD861" s="13">
        <v>355.5</v>
      </c>
    </row>
    <row r="862" spans="1:30">
      <c r="A862" s="10">
        <v>42086</v>
      </c>
      <c r="B862" s="13">
        <v>11385.38</v>
      </c>
      <c r="C862" s="13">
        <v>1.504</v>
      </c>
      <c r="D862" s="13">
        <v>10.714</v>
      </c>
      <c r="E862" s="13">
        <v>34</v>
      </c>
      <c r="F862" s="13">
        <v>76.5</v>
      </c>
      <c r="G862" s="13" t="s">
        <v>110</v>
      </c>
      <c r="H862" s="13">
        <v>8.5630000000000006</v>
      </c>
      <c r="I862" s="13">
        <v>3.028</v>
      </c>
      <c r="J862" s="13">
        <v>17.030999999999999</v>
      </c>
      <c r="K862" s="13" t="s">
        <v>110</v>
      </c>
      <c r="L862" s="13">
        <v>6.2</v>
      </c>
      <c r="M862" s="13">
        <v>10.9</v>
      </c>
      <c r="N862" s="13">
        <v>89.2</v>
      </c>
      <c r="O862" s="13">
        <v>30.6</v>
      </c>
      <c r="P862" s="13">
        <v>9</v>
      </c>
      <c r="Q862" s="13" t="s">
        <v>110</v>
      </c>
      <c r="R862" s="13">
        <v>4.5199999999999996</v>
      </c>
      <c r="S862" s="13">
        <v>78.266999999999996</v>
      </c>
      <c r="T862" s="13">
        <v>9.42</v>
      </c>
      <c r="U862" s="13">
        <v>6.8959999999999999</v>
      </c>
      <c r="V862" s="13" t="s">
        <v>110</v>
      </c>
      <c r="W862" s="13">
        <v>61.6</v>
      </c>
      <c r="X862" s="13">
        <v>4.2</v>
      </c>
      <c r="Y862" s="13">
        <v>14.1</v>
      </c>
      <c r="Z862" s="13">
        <v>7.15</v>
      </c>
      <c r="AA862" s="13">
        <v>168</v>
      </c>
      <c r="AB862" s="13">
        <v>8.1199999999999992</v>
      </c>
      <c r="AC862" s="13" t="s">
        <v>110</v>
      </c>
      <c r="AD862" s="13">
        <v>355.5</v>
      </c>
    </row>
    <row r="863" spans="1:30">
      <c r="A863" s="10">
        <v>42087</v>
      </c>
      <c r="B863" s="13">
        <v>11385.38</v>
      </c>
      <c r="C863" s="13">
        <v>1.504</v>
      </c>
      <c r="D863" s="13">
        <v>10.714</v>
      </c>
      <c r="E863" s="13">
        <v>34</v>
      </c>
      <c r="F863" s="13">
        <v>76.5</v>
      </c>
      <c r="G863" s="13" t="s">
        <v>110</v>
      </c>
      <c r="H863" s="13">
        <v>8.5630000000000006</v>
      </c>
      <c r="I863" s="13">
        <v>3.028</v>
      </c>
      <c r="J863" s="13">
        <v>17.030999999999999</v>
      </c>
      <c r="K863" s="13" t="s">
        <v>110</v>
      </c>
      <c r="L863" s="13">
        <v>6.2</v>
      </c>
      <c r="M863" s="13">
        <v>10.9</v>
      </c>
      <c r="N863" s="13">
        <v>89.2</v>
      </c>
      <c r="O863" s="13">
        <v>30.6</v>
      </c>
      <c r="P863" s="13">
        <v>9</v>
      </c>
      <c r="Q863" s="13" t="s">
        <v>110</v>
      </c>
      <c r="R863" s="13">
        <v>4.5199999999999996</v>
      </c>
      <c r="S863" s="13">
        <v>78.266999999999996</v>
      </c>
      <c r="T863" s="13">
        <v>9.42</v>
      </c>
      <c r="U863" s="13">
        <v>6.8959999999999999</v>
      </c>
      <c r="V863" s="13" t="s">
        <v>110</v>
      </c>
      <c r="W863" s="13">
        <v>61.6</v>
      </c>
      <c r="X863" s="13">
        <v>4.2</v>
      </c>
      <c r="Y863" s="13">
        <v>14.1</v>
      </c>
      <c r="Z863" s="13">
        <v>7.15</v>
      </c>
      <c r="AA863" s="13">
        <v>168</v>
      </c>
      <c r="AB863" s="13">
        <v>8.1199999999999992</v>
      </c>
      <c r="AC863" s="13" t="s">
        <v>110</v>
      </c>
      <c r="AD863" s="13">
        <v>355.5</v>
      </c>
    </row>
    <row r="864" spans="1:30">
      <c r="A864" s="10">
        <v>42088</v>
      </c>
      <c r="B864" s="13">
        <v>11166.17</v>
      </c>
      <c r="C864" s="13">
        <v>1.536</v>
      </c>
      <c r="D864" s="13">
        <v>10.446</v>
      </c>
      <c r="E864" s="13">
        <v>36.299999999999997</v>
      </c>
      <c r="F864" s="13">
        <v>72.5</v>
      </c>
      <c r="G864" s="13" t="s">
        <v>110</v>
      </c>
      <c r="H864" s="13">
        <v>8.4190000000000005</v>
      </c>
      <c r="I864" s="13">
        <v>2.9359999999999999</v>
      </c>
      <c r="J864" s="13">
        <v>16.364999999999998</v>
      </c>
      <c r="K864" s="13" t="s">
        <v>110</v>
      </c>
      <c r="L864" s="13">
        <v>6.2</v>
      </c>
      <c r="M864" s="13">
        <v>10.85</v>
      </c>
      <c r="N864" s="13">
        <v>84.9</v>
      </c>
      <c r="O864" s="13">
        <v>29.6</v>
      </c>
      <c r="P864" s="13">
        <v>8.8000000000000007</v>
      </c>
      <c r="Q864" s="13" t="s">
        <v>110</v>
      </c>
      <c r="R864" s="13">
        <v>4.45</v>
      </c>
      <c r="S864" s="13">
        <v>76.667000000000002</v>
      </c>
      <c r="T864" s="13">
        <v>8.81</v>
      </c>
      <c r="U864" s="13">
        <v>6.8959999999999999</v>
      </c>
      <c r="V864" s="13" t="s">
        <v>110</v>
      </c>
      <c r="W864" s="13">
        <v>56.8</v>
      </c>
      <c r="X864" s="13">
        <v>3.99</v>
      </c>
      <c r="Y864" s="13">
        <v>13</v>
      </c>
      <c r="Z864" s="13">
        <v>6.74</v>
      </c>
      <c r="AA864" s="13">
        <v>173.2</v>
      </c>
      <c r="AB864" s="13">
        <v>7.86</v>
      </c>
      <c r="AC864" s="13" t="s">
        <v>110</v>
      </c>
      <c r="AD864" s="13">
        <v>344.95</v>
      </c>
    </row>
    <row r="865" spans="1:30">
      <c r="A865" s="10">
        <v>42089</v>
      </c>
      <c r="B865" s="13">
        <v>10530.17</v>
      </c>
      <c r="C865" s="13">
        <v>1.466</v>
      </c>
      <c r="D865" s="13">
        <v>9.9550000000000001</v>
      </c>
      <c r="E865" s="13">
        <v>34.75</v>
      </c>
      <c r="F865" s="13">
        <v>69</v>
      </c>
      <c r="G865" s="13" t="s">
        <v>110</v>
      </c>
      <c r="H865" s="13">
        <v>8</v>
      </c>
      <c r="I865" s="13">
        <v>2.7250000000000001</v>
      </c>
      <c r="J865" s="13">
        <v>15.223000000000001</v>
      </c>
      <c r="K865" s="13" t="s">
        <v>110</v>
      </c>
      <c r="L865" s="13">
        <v>6.2</v>
      </c>
      <c r="M865" s="13">
        <v>10.35</v>
      </c>
      <c r="N865" s="13">
        <v>80.900000000000006</v>
      </c>
      <c r="O865" s="13">
        <v>27.75</v>
      </c>
      <c r="P865" s="13">
        <v>8.5500000000000007</v>
      </c>
      <c r="Q865" s="13" t="s">
        <v>110</v>
      </c>
      <c r="R865" s="13">
        <v>4.01</v>
      </c>
      <c r="S865" s="13">
        <v>70</v>
      </c>
      <c r="T865" s="13">
        <v>8</v>
      </c>
      <c r="U865" s="13">
        <v>6.8959999999999999</v>
      </c>
      <c r="V865" s="13" t="s">
        <v>110</v>
      </c>
      <c r="W865" s="13">
        <v>53</v>
      </c>
      <c r="X865" s="13">
        <v>3.7</v>
      </c>
      <c r="Y865" s="13">
        <v>12.5</v>
      </c>
      <c r="Z865" s="13">
        <v>5.76</v>
      </c>
      <c r="AA865" s="13">
        <v>168</v>
      </c>
      <c r="AB865" s="13">
        <v>7.35</v>
      </c>
      <c r="AC865" s="13" t="s">
        <v>110</v>
      </c>
      <c r="AD865" s="13">
        <v>330.5</v>
      </c>
    </row>
    <row r="866" spans="1:30">
      <c r="A866" s="10">
        <v>42090</v>
      </c>
      <c r="B866" s="13">
        <v>10663.47</v>
      </c>
      <c r="C866" s="13">
        <v>1.466</v>
      </c>
      <c r="D866" s="13">
        <v>10.134</v>
      </c>
      <c r="E866" s="13">
        <v>34.15</v>
      </c>
      <c r="F866" s="13">
        <v>70</v>
      </c>
      <c r="G866" s="13" t="s">
        <v>110</v>
      </c>
      <c r="H866" s="13">
        <v>8.1129999999999995</v>
      </c>
      <c r="I866" s="13">
        <v>2.9539999999999997</v>
      </c>
      <c r="J866" s="13">
        <v>15.699</v>
      </c>
      <c r="K866" s="13" t="s">
        <v>110</v>
      </c>
      <c r="L866" s="13">
        <v>6.2</v>
      </c>
      <c r="M866" s="13">
        <v>10.25</v>
      </c>
      <c r="N866" s="13">
        <v>80.5</v>
      </c>
      <c r="O866" s="13">
        <v>27.85</v>
      </c>
      <c r="P866" s="13">
        <v>8.9499999999999993</v>
      </c>
      <c r="Q866" s="13" t="s">
        <v>110</v>
      </c>
      <c r="R866" s="13">
        <v>4.1100000000000003</v>
      </c>
      <c r="S866" s="13">
        <v>70.332999999999998</v>
      </c>
      <c r="T866" s="13">
        <v>8.34</v>
      </c>
      <c r="U866" s="13">
        <v>6.8959999999999999</v>
      </c>
      <c r="V866" s="13" t="s">
        <v>110</v>
      </c>
      <c r="W866" s="13">
        <v>54</v>
      </c>
      <c r="X866" s="13">
        <v>3.74</v>
      </c>
      <c r="Y866" s="13">
        <v>12.5</v>
      </c>
      <c r="Z866" s="13">
        <v>5.83</v>
      </c>
      <c r="AA866" s="13">
        <v>168.45</v>
      </c>
      <c r="AB866" s="13">
        <v>7.53</v>
      </c>
      <c r="AC866" s="13" t="s">
        <v>110</v>
      </c>
      <c r="AD866" s="13">
        <v>334</v>
      </c>
    </row>
    <row r="867" spans="1:30">
      <c r="A867" s="10">
        <v>42093</v>
      </c>
      <c r="B867" s="13">
        <v>10955.73</v>
      </c>
      <c r="C867" s="13">
        <v>1.536</v>
      </c>
      <c r="D867" s="13">
        <v>10.401999999999999</v>
      </c>
      <c r="E867" s="13">
        <v>36.1</v>
      </c>
      <c r="F867" s="13">
        <v>72.55</v>
      </c>
      <c r="G867" s="13" t="s">
        <v>110</v>
      </c>
      <c r="H867" s="13">
        <v>8.25</v>
      </c>
      <c r="I867" s="13">
        <v>3.2389999999999999</v>
      </c>
      <c r="J867" s="13">
        <v>15.603999999999999</v>
      </c>
      <c r="K867" s="13" t="s">
        <v>110</v>
      </c>
      <c r="L867" s="13">
        <v>6.2</v>
      </c>
      <c r="M867" s="13">
        <v>10.199999999999999</v>
      </c>
      <c r="N867" s="13">
        <v>83.1</v>
      </c>
      <c r="O867" s="13">
        <v>29</v>
      </c>
      <c r="P867" s="13">
        <v>9.35</v>
      </c>
      <c r="Q867" s="13" t="s">
        <v>110</v>
      </c>
      <c r="R867" s="13">
        <v>4.3</v>
      </c>
      <c r="S867" s="13">
        <v>72</v>
      </c>
      <c r="T867" s="13">
        <v>8.3699999999999992</v>
      </c>
      <c r="U867" s="13">
        <v>6.8959999999999999</v>
      </c>
      <c r="V867" s="13" t="s">
        <v>110</v>
      </c>
      <c r="W867" s="13">
        <v>54.2</v>
      </c>
      <c r="X867" s="13">
        <v>3.9</v>
      </c>
      <c r="Y867" s="13">
        <v>12.3</v>
      </c>
      <c r="Z867" s="13">
        <v>6.15</v>
      </c>
      <c r="AA867" s="13">
        <v>169</v>
      </c>
      <c r="AB867" s="13">
        <v>7.77</v>
      </c>
      <c r="AC867" s="13" t="s">
        <v>110</v>
      </c>
      <c r="AD867" s="13">
        <v>335.6</v>
      </c>
    </row>
    <row r="868" spans="1:30">
      <c r="A868" s="10">
        <v>42094</v>
      </c>
      <c r="B868" s="13">
        <v>10837.23</v>
      </c>
      <c r="C868" s="13">
        <v>1.5489999999999999</v>
      </c>
      <c r="D868" s="13">
        <v>10.446</v>
      </c>
      <c r="E868" s="13">
        <v>37.15</v>
      </c>
      <c r="F868" s="13">
        <v>69.95</v>
      </c>
      <c r="G868" s="13" t="s">
        <v>110</v>
      </c>
      <c r="H868" s="13">
        <v>8.25</v>
      </c>
      <c r="I868" s="13">
        <v>3.2749999999999999</v>
      </c>
      <c r="J868" s="13">
        <v>15.651</v>
      </c>
      <c r="K868" s="13" t="s">
        <v>110</v>
      </c>
      <c r="L868" s="13">
        <v>6.2</v>
      </c>
      <c r="M868" s="13">
        <v>9.73</v>
      </c>
      <c r="N868" s="13">
        <v>81.5</v>
      </c>
      <c r="O868" s="13">
        <v>27.75</v>
      </c>
      <c r="P868" s="13">
        <v>9.1999999999999993</v>
      </c>
      <c r="Q868" s="13" t="s">
        <v>110</v>
      </c>
      <c r="R868" s="13">
        <v>4.24</v>
      </c>
      <c r="S868" s="13">
        <v>70.667000000000002</v>
      </c>
      <c r="T868" s="13">
        <v>8.39</v>
      </c>
      <c r="U868" s="13">
        <v>6.8959999999999999</v>
      </c>
      <c r="V868" s="13" t="s">
        <v>110</v>
      </c>
      <c r="W868" s="13">
        <v>55</v>
      </c>
      <c r="X868" s="13">
        <v>3.8</v>
      </c>
      <c r="Y868" s="13">
        <v>12.7</v>
      </c>
      <c r="Z868" s="13">
        <v>5.9</v>
      </c>
      <c r="AA868" s="13">
        <v>169.8</v>
      </c>
      <c r="AB868" s="13">
        <v>7.78</v>
      </c>
      <c r="AC868" s="13" t="s">
        <v>110</v>
      </c>
      <c r="AD868" s="13">
        <v>331.5</v>
      </c>
    </row>
    <row r="869" spans="1:30">
      <c r="A869" s="10">
        <v>42095</v>
      </c>
      <c r="B869" s="13">
        <v>11071.68</v>
      </c>
      <c r="C869" s="13">
        <v>1.53</v>
      </c>
      <c r="D869" s="13">
        <v>10.536</v>
      </c>
      <c r="E869" s="13">
        <v>39</v>
      </c>
      <c r="F869" s="13">
        <v>71.8</v>
      </c>
      <c r="G869" s="13" t="s">
        <v>110</v>
      </c>
      <c r="H869" s="13">
        <v>8.4309999999999992</v>
      </c>
      <c r="I869" s="13">
        <v>3.2389999999999999</v>
      </c>
      <c r="J869" s="13">
        <v>15.888999999999999</v>
      </c>
      <c r="K869" s="13" t="s">
        <v>110</v>
      </c>
      <c r="L869" s="13">
        <v>6.2</v>
      </c>
      <c r="M869" s="13">
        <v>10.1</v>
      </c>
      <c r="N869" s="13">
        <v>82.7</v>
      </c>
      <c r="O869" s="13">
        <v>28.15</v>
      </c>
      <c r="P869" s="13">
        <v>9.3000000000000007</v>
      </c>
      <c r="Q869" s="13" t="s">
        <v>110</v>
      </c>
      <c r="R869" s="13">
        <v>4.46</v>
      </c>
      <c r="S869" s="13">
        <v>70.332999999999998</v>
      </c>
      <c r="T869" s="13">
        <v>8.48</v>
      </c>
      <c r="U869" s="13">
        <v>6.8959999999999999</v>
      </c>
      <c r="V869" s="13" t="s">
        <v>110</v>
      </c>
      <c r="W869" s="13">
        <v>55</v>
      </c>
      <c r="X869" s="13">
        <v>4.05</v>
      </c>
      <c r="Y869" s="13">
        <v>12.5</v>
      </c>
      <c r="Z869" s="13">
        <v>5.85</v>
      </c>
      <c r="AA869" s="13">
        <v>168.6</v>
      </c>
      <c r="AB869" s="13">
        <v>7.99</v>
      </c>
      <c r="AC869" s="13" t="s">
        <v>110</v>
      </c>
      <c r="AD869" s="13">
        <v>338</v>
      </c>
    </row>
    <row r="870" spans="1:30">
      <c r="A870" s="10">
        <v>42096</v>
      </c>
      <c r="B870" s="13">
        <v>11071.68</v>
      </c>
      <c r="C870" s="13">
        <v>1.53</v>
      </c>
      <c r="D870" s="13">
        <v>10.536</v>
      </c>
      <c r="E870" s="13">
        <v>39</v>
      </c>
      <c r="F870" s="13">
        <v>71.8</v>
      </c>
      <c r="G870" s="13" t="s">
        <v>110</v>
      </c>
      <c r="H870" s="13">
        <v>8.4309999999999992</v>
      </c>
      <c r="I870" s="13">
        <v>3.2389999999999999</v>
      </c>
      <c r="J870" s="13">
        <v>15.888999999999999</v>
      </c>
      <c r="K870" s="13" t="s">
        <v>110</v>
      </c>
      <c r="L870" s="13">
        <v>6.2</v>
      </c>
      <c r="M870" s="13">
        <v>10.1</v>
      </c>
      <c r="N870" s="13">
        <v>82.7</v>
      </c>
      <c r="O870" s="13">
        <v>28.15</v>
      </c>
      <c r="P870" s="13">
        <v>9.3000000000000007</v>
      </c>
      <c r="Q870" s="13" t="s">
        <v>110</v>
      </c>
      <c r="R870" s="13">
        <v>4.46</v>
      </c>
      <c r="S870" s="13">
        <v>70.332999999999998</v>
      </c>
      <c r="T870" s="13">
        <v>8.48</v>
      </c>
      <c r="U870" s="13">
        <v>6.8959999999999999</v>
      </c>
      <c r="V870" s="13" t="s">
        <v>110</v>
      </c>
      <c r="W870" s="13">
        <v>55</v>
      </c>
      <c r="X870" s="13">
        <v>4.05</v>
      </c>
      <c r="Y870" s="13">
        <v>12.5</v>
      </c>
      <c r="Z870" s="13">
        <v>5.85</v>
      </c>
      <c r="AA870" s="13">
        <v>168.6</v>
      </c>
      <c r="AB870" s="13">
        <v>7.99</v>
      </c>
      <c r="AC870" s="13" t="s">
        <v>110</v>
      </c>
      <c r="AD870" s="13">
        <v>338</v>
      </c>
    </row>
    <row r="871" spans="1:30">
      <c r="A871" s="10">
        <v>42097</v>
      </c>
      <c r="B871" s="13">
        <v>11071.68</v>
      </c>
      <c r="C871" s="13">
        <v>1.53</v>
      </c>
      <c r="D871" s="13">
        <v>10.536</v>
      </c>
      <c r="E871" s="13">
        <v>39</v>
      </c>
      <c r="F871" s="13">
        <v>71.8</v>
      </c>
      <c r="G871" s="13" t="s">
        <v>110</v>
      </c>
      <c r="H871" s="13">
        <v>8.4309999999999992</v>
      </c>
      <c r="I871" s="13">
        <v>3.2389999999999999</v>
      </c>
      <c r="J871" s="13">
        <v>15.888999999999999</v>
      </c>
      <c r="K871" s="13" t="s">
        <v>110</v>
      </c>
      <c r="L871" s="13">
        <v>6.2</v>
      </c>
      <c r="M871" s="13">
        <v>10.1</v>
      </c>
      <c r="N871" s="13">
        <v>82.7</v>
      </c>
      <c r="O871" s="13">
        <v>28.15</v>
      </c>
      <c r="P871" s="13">
        <v>9.3000000000000007</v>
      </c>
      <c r="Q871" s="13" t="s">
        <v>110</v>
      </c>
      <c r="R871" s="13">
        <v>4.46</v>
      </c>
      <c r="S871" s="13">
        <v>70.332999999999998</v>
      </c>
      <c r="T871" s="13">
        <v>8.48</v>
      </c>
      <c r="U871" s="13">
        <v>6.8959999999999999</v>
      </c>
      <c r="V871" s="13" t="s">
        <v>110</v>
      </c>
      <c r="W871" s="13">
        <v>55</v>
      </c>
      <c r="X871" s="13">
        <v>4.05</v>
      </c>
      <c r="Y871" s="13">
        <v>12.5</v>
      </c>
      <c r="Z871" s="13">
        <v>5.85</v>
      </c>
      <c r="AA871" s="13">
        <v>168.6</v>
      </c>
      <c r="AB871" s="13">
        <v>7.99</v>
      </c>
      <c r="AC871" s="13" t="s">
        <v>110</v>
      </c>
      <c r="AD871" s="13">
        <v>338</v>
      </c>
    </row>
    <row r="872" spans="1:30">
      <c r="A872" s="10">
        <v>42100</v>
      </c>
      <c r="B872" s="13">
        <v>11439.04</v>
      </c>
      <c r="C872" s="13">
        <v>1.5230000000000001</v>
      </c>
      <c r="D872" s="13">
        <v>10.625</v>
      </c>
      <c r="E872" s="13">
        <v>41.4</v>
      </c>
      <c r="F872" s="13">
        <v>71.45</v>
      </c>
      <c r="G872" s="13" t="s">
        <v>110</v>
      </c>
      <c r="H872" s="13">
        <v>8.4309999999999992</v>
      </c>
      <c r="I872" s="13">
        <v>3.1379999999999999</v>
      </c>
      <c r="J872" s="13">
        <v>15.699</v>
      </c>
      <c r="K872" s="13" t="s">
        <v>110</v>
      </c>
      <c r="L872" s="13">
        <v>6.2</v>
      </c>
      <c r="M872" s="13">
        <v>10.199999999999999</v>
      </c>
      <c r="N872" s="13">
        <v>84.2</v>
      </c>
      <c r="O872" s="13">
        <v>28.5</v>
      </c>
      <c r="P872" s="13">
        <v>9.9</v>
      </c>
      <c r="Q872" s="13" t="s">
        <v>110</v>
      </c>
      <c r="R872" s="13">
        <v>4.5</v>
      </c>
      <c r="S872" s="13">
        <v>70</v>
      </c>
      <c r="T872" s="13">
        <v>8.7100000000000009</v>
      </c>
      <c r="U872" s="13">
        <v>6.8959999999999999</v>
      </c>
      <c r="V872" s="13" t="s">
        <v>110</v>
      </c>
      <c r="W872" s="13">
        <v>55</v>
      </c>
      <c r="X872" s="13">
        <v>4.26</v>
      </c>
      <c r="Y872" s="13">
        <v>13.45</v>
      </c>
      <c r="Z872" s="13">
        <v>5.8</v>
      </c>
      <c r="AA872" s="13">
        <v>176.6</v>
      </c>
      <c r="AB872" s="13">
        <v>8.02</v>
      </c>
      <c r="AC872" s="13" t="s">
        <v>110</v>
      </c>
      <c r="AD872" s="13">
        <v>356.9</v>
      </c>
    </row>
    <row r="873" spans="1:30">
      <c r="A873" s="10">
        <v>42101</v>
      </c>
      <c r="B873" s="13">
        <v>11410.06</v>
      </c>
      <c r="C873" s="13">
        <v>1.504</v>
      </c>
      <c r="D873" s="13">
        <v>10.536</v>
      </c>
      <c r="E873" s="13">
        <v>42</v>
      </c>
      <c r="F873" s="13">
        <v>70.599999999999994</v>
      </c>
      <c r="G873" s="13" t="s">
        <v>110</v>
      </c>
      <c r="H873" s="13">
        <v>8.375</v>
      </c>
      <c r="I873" s="13">
        <v>3.0550000000000002</v>
      </c>
      <c r="J873" s="13">
        <v>15.509</v>
      </c>
      <c r="K873" s="13" t="s">
        <v>110</v>
      </c>
      <c r="L873" s="13">
        <v>6.2</v>
      </c>
      <c r="M873" s="13">
        <v>9.86</v>
      </c>
      <c r="N873" s="13">
        <v>83</v>
      </c>
      <c r="O873" s="13">
        <v>28.25</v>
      </c>
      <c r="P873" s="13">
        <v>10</v>
      </c>
      <c r="Q873" s="13" t="s">
        <v>110</v>
      </c>
      <c r="R873" s="13">
        <v>4.5999999999999996</v>
      </c>
      <c r="S873" s="13">
        <v>73.632999999999996</v>
      </c>
      <c r="T873" s="13">
        <v>8.51</v>
      </c>
      <c r="U873" s="13">
        <v>6.8959999999999999</v>
      </c>
      <c r="V873" s="13" t="s">
        <v>110</v>
      </c>
      <c r="W873" s="13">
        <v>53.95</v>
      </c>
      <c r="X873" s="13">
        <v>4.21</v>
      </c>
      <c r="Y873" s="13">
        <v>13.45</v>
      </c>
      <c r="Z873" s="13">
        <v>5.54</v>
      </c>
      <c r="AA873" s="13">
        <v>177</v>
      </c>
      <c r="AB873" s="13">
        <v>7.95</v>
      </c>
      <c r="AC873" s="13" t="s">
        <v>110</v>
      </c>
      <c r="AD873" s="13">
        <v>358.2</v>
      </c>
    </row>
    <row r="874" spans="1:30">
      <c r="A874" s="10">
        <v>42102</v>
      </c>
      <c r="B874" s="13">
        <v>11275.01</v>
      </c>
      <c r="C874" s="13">
        <v>1.4530000000000001</v>
      </c>
      <c r="D874" s="13">
        <v>10.313000000000001</v>
      </c>
      <c r="E874" s="13">
        <v>41.2</v>
      </c>
      <c r="F874" s="13">
        <v>69.8</v>
      </c>
      <c r="G874" s="13" t="s">
        <v>110</v>
      </c>
      <c r="H874" s="13">
        <v>8.4939999999999998</v>
      </c>
      <c r="I874" s="13">
        <v>3.0920000000000001</v>
      </c>
      <c r="J874" s="13">
        <v>15.366</v>
      </c>
      <c r="K874" s="13" t="s">
        <v>110</v>
      </c>
      <c r="L874" s="13">
        <v>6.2</v>
      </c>
      <c r="M874" s="13">
        <v>9.85</v>
      </c>
      <c r="N874" s="13">
        <v>81.900000000000006</v>
      </c>
      <c r="O874" s="13">
        <v>27.5</v>
      </c>
      <c r="P874" s="13">
        <v>10</v>
      </c>
      <c r="Q874" s="13" t="s">
        <v>110</v>
      </c>
      <c r="R874" s="13">
        <v>4.55</v>
      </c>
      <c r="S874" s="13">
        <v>72.7</v>
      </c>
      <c r="T874" s="13">
        <v>8.5299999999999994</v>
      </c>
      <c r="U874" s="13">
        <v>6.8959999999999999</v>
      </c>
      <c r="V874" s="13" t="s">
        <v>110</v>
      </c>
      <c r="W874" s="13">
        <v>53.5</v>
      </c>
      <c r="X874" s="13">
        <v>4.2300000000000004</v>
      </c>
      <c r="Y874" s="13">
        <v>13.2</v>
      </c>
      <c r="Z874" s="13">
        <v>5.53</v>
      </c>
      <c r="AA874" s="13">
        <v>175</v>
      </c>
      <c r="AB874" s="13">
        <v>7.88</v>
      </c>
      <c r="AC874" s="13" t="s">
        <v>110</v>
      </c>
      <c r="AD874" s="13">
        <v>356</v>
      </c>
    </row>
    <row r="875" spans="1:30">
      <c r="A875" s="10">
        <v>42103</v>
      </c>
      <c r="B875" s="13">
        <v>11509.51</v>
      </c>
      <c r="C875" s="13">
        <v>1.44</v>
      </c>
      <c r="D875" s="13">
        <v>10</v>
      </c>
      <c r="E875" s="13">
        <v>44.25</v>
      </c>
      <c r="F875" s="13">
        <v>68</v>
      </c>
      <c r="G875" s="13" t="s">
        <v>110</v>
      </c>
      <c r="H875" s="13">
        <v>8.5</v>
      </c>
      <c r="I875" s="13">
        <v>3.028</v>
      </c>
      <c r="J875" s="13">
        <v>14.984999999999999</v>
      </c>
      <c r="K875" s="13" t="s">
        <v>110</v>
      </c>
      <c r="L875" s="13">
        <v>6.2</v>
      </c>
      <c r="M875" s="13">
        <v>10</v>
      </c>
      <c r="N875" s="13">
        <v>83</v>
      </c>
      <c r="O875" s="13">
        <v>27.45</v>
      </c>
      <c r="P875" s="13">
        <v>10.25</v>
      </c>
      <c r="Q875" s="13" t="s">
        <v>110</v>
      </c>
      <c r="R875" s="13">
        <v>4.5</v>
      </c>
      <c r="S875" s="13">
        <v>73.332999999999998</v>
      </c>
      <c r="T875" s="13">
        <v>8.4600000000000009</v>
      </c>
      <c r="U875" s="13">
        <v>6.8959999999999999</v>
      </c>
      <c r="V875" s="13" t="s">
        <v>110</v>
      </c>
      <c r="W875" s="13">
        <v>53.5</v>
      </c>
      <c r="X875" s="13">
        <v>4.3</v>
      </c>
      <c r="Y875" s="13">
        <v>12.95</v>
      </c>
      <c r="Z875" s="13">
        <v>5.47</v>
      </c>
      <c r="AA875" s="13">
        <v>179.85</v>
      </c>
      <c r="AB875" s="13">
        <v>7.73</v>
      </c>
      <c r="AC875" s="13" t="s">
        <v>110</v>
      </c>
      <c r="AD875" s="13">
        <v>364</v>
      </c>
    </row>
    <row r="876" spans="1:30">
      <c r="A876" s="10">
        <v>42104</v>
      </c>
      <c r="B876" s="13">
        <v>11686.61</v>
      </c>
      <c r="C876" s="13">
        <v>1.478</v>
      </c>
      <c r="D876" s="13">
        <v>9.8209999999999997</v>
      </c>
      <c r="E876" s="13">
        <v>45.45</v>
      </c>
      <c r="F876" s="13">
        <v>68.3</v>
      </c>
      <c r="G876" s="13" t="s">
        <v>110</v>
      </c>
      <c r="H876" s="13">
        <v>8.5630000000000006</v>
      </c>
      <c r="I876" s="13">
        <v>3.073</v>
      </c>
      <c r="J876" s="13">
        <v>14.984999999999999</v>
      </c>
      <c r="K876" s="13" t="s">
        <v>110</v>
      </c>
      <c r="L876" s="13">
        <v>6.2</v>
      </c>
      <c r="M876" s="13">
        <v>10.3</v>
      </c>
      <c r="N876" s="13">
        <v>81.900000000000006</v>
      </c>
      <c r="O876" s="13">
        <v>28</v>
      </c>
      <c r="P876" s="13">
        <v>10.199999999999999</v>
      </c>
      <c r="Q876" s="13" t="s">
        <v>110</v>
      </c>
      <c r="R876" s="13">
        <v>4.6500000000000004</v>
      </c>
      <c r="S876" s="13">
        <v>73.332999999999998</v>
      </c>
      <c r="T876" s="13">
        <v>8.57</v>
      </c>
      <c r="U876" s="13">
        <v>6.8959999999999999</v>
      </c>
      <c r="V876" s="13" t="s">
        <v>110</v>
      </c>
      <c r="W876" s="13">
        <v>53.7</v>
      </c>
      <c r="X876" s="13">
        <v>4.37</v>
      </c>
      <c r="Y876" s="13">
        <v>12.65</v>
      </c>
      <c r="Z876" s="13">
        <v>5.9</v>
      </c>
      <c r="AA876" s="13">
        <v>180</v>
      </c>
      <c r="AB876" s="13">
        <v>7.71</v>
      </c>
      <c r="AC876" s="13" t="s">
        <v>110</v>
      </c>
      <c r="AD876" s="13">
        <v>372.75</v>
      </c>
    </row>
    <row r="877" spans="1:30">
      <c r="A877" s="10">
        <v>42107</v>
      </c>
      <c r="B877" s="13">
        <v>11678.47</v>
      </c>
      <c r="C877" s="13">
        <v>1.472</v>
      </c>
      <c r="D877" s="13">
        <v>9.1959999999999997</v>
      </c>
      <c r="E877" s="13">
        <v>47.65</v>
      </c>
      <c r="F877" s="13">
        <v>67.5</v>
      </c>
      <c r="G877" s="13" t="s">
        <v>110</v>
      </c>
      <c r="H877" s="13">
        <v>8.25</v>
      </c>
      <c r="I877" s="13">
        <v>3.0830000000000002</v>
      </c>
      <c r="J877" s="13">
        <v>15.318</v>
      </c>
      <c r="K877" s="13" t="s">
        <v>110</v>
      </c>
      <c r="L877" s="13">
        <v>6.2</v>
      </c>
      <c r="M877" s="13">
        <v>10.050000000000001</v>
      </c>
      <c r="N877" s="13">
        <v>80</v>
      </c>
      <c r="O877" s="13">
        <v>27.4</v>
      </c>
      <c r="P877" s="13">
        <v>9.9499999999999993</v>
      </c>
      <c r="Q877" s="13" t="s">
        <v>110</v>
      </c>
      <c r="R877" s="13">
        <v>4.55</v>
      </c>
      <c r="S877" s="13">
        <v>70.667000000000002</v>
      </c>
      <c r="T877" s="13">
        <v>8.3800000000000008</v>
      </c>
      <c r="U877" s="13">
        <v>6.8959999999999999</v>
      </c>
      <c r="V877" s="13" t="s">
        <v>110</v>
      </c>
      <c r="W877" s="13">
        <v>53.2</v>
      </c>
      <c r="X877" s="13">
        <v>4.32</v>
      </c>
      <c r="Y877" s="13">
        <v>12.3</v>
      </c>
      <c r="Z877" s="13">
        <v>5.99</v>
      </c>
      <c r="AA877" s="13">
        <v>175.5</v>
      </c>
      <c r="AB877" s="13">
        <v>7.45</v>
      </c>
      <c r="AC877" s="13" t="s">
        <v>110</v>
      </c>
      <c r="AD877" s="13">
        <v>373</v>
      </c>
    </row>
    <row r="878" spans="1:30">
      <c r="A878" s="10">
        <v>42108</v>
      </c>
      <c r="B878" s="13">
        <v>11914.14</v>
      </c>
      <c r="C878" s="13">
        <v>1.4139999999999999</v>
      </c>
      <c r="D878" s="13">
        <v>9.5980000000000008</v>
      </c>
      <c r="E878" s="13">
        <v>49.65</v>
      </c>
      <c r="F878" s="13">
        <v>67.75</v>
      </c>
      <c r="G878" s="13" t="s">
        <v>110</v>
      </c>
      <c r="H878" s="13">
        <v>8.3629999999999995</v>
      </c>
      <c r="I878" s="13">
        <v>3.0830000000000002</v>
      </c>
      <c r="J878" s="13">
        <v>15.509</v>
      </c>
      <c r="K878" s="13" t="s">
        <v>110</v>
      </c>
      <c r="L878" s="13">
        <v>6.2</v>
      </c>
      <c r="M878" s="13">
        <v>9.56</v>
      </c>
      <c r="N878" s="13">
        <v>79.5</v>
      </c>
      <c r="O878" s="13">
        <v>27.55</v>
      </c>
      <c r="P878" s="13">
        <v>10</v>
      </c>
      <c r="Q878" s="13" t="s">
        <v>110</v>
      </c>
      <c r="R878" s="13">
        <v>4.54</v>
      </c>
      <c r="S878" s="13">
        <v>71</v>
      </c>
      <c r="T878" s="13">
        <v>8.24</v>
      </c>
      <c r="U878" s="13">
        <v>6.8959999999999999</v>
      </c>
      <c r="V878" s="13" t="s">
        <v>110</v>
      </c>
      <c r="W878" s="13">
        <v>53.95</v>
      </c>
      <c r="X878" s="13">
        <v>4.3</v>
      </c>
      <c r="Y878" s="13">
        <v>12.75</v>
      </c>
      <c r="Z878" s="13">
        <v>6.02</v>
      </c>
      <c r="AA878" s="13">
        <v>186</v>
      </c>
      <c r="AB878" s="13">
        <v>7.48</v>
      </c>
      <c r="AC878" s="13" t="s">
        <v>110</v>
      </c>
      <c r="AD878" s="13">
        <v>375.5</v>
      </c>
    </row>
    <row r="879" spans="1:30">
      <c r="A879" s="10">
        <v>42109</v>
      </c>
      <c r="B879" s="13">
        <v>12129.13</v>
      </c>
      <c r="C879" s="13">
        <v>1.4139999999999999</v>
      </c>
      <c r="D879" s="13">
        <v>9.33</v>
      </c>
      <c r="E879" s="13">
        <v>52.7</v>
      </c>
      <c r="F879" s="13">
        <v>66.8</v>
      </c>
      <c r="G879" s="13" t="s">
        <v>110</v>
      </c>
      <c r="H879" s="13">
        <v>8.3879999999999999</v>
      </c>
      <c r="I879" s="13">
        <v>3.1930000000000001</v>
      </c>
      <c r="J879" s="13">
        <v>15.223000000000001</v>
      </c>
      <c r="K879" s="13" t="s">
        <v>110</v>
      </c>
      <c r="L879" s="13">
        <v>6.2</v>
      </c>
      <c r="M879" s="13">
        <v>9.52</v>
      </c>
      <c r="N879" s="13">
        <v>78.5</v>
      </c>
      <c r="O879" s="13">
        <v>26.95</v>
      </c>
      <c r="P879" s="13">
        <v>9.8000000000000007</v>
      </c>
      <c r="Q879" s="13" t="s">
        <v>110</v>
      </c>
      <c r="R879" s="13">
        <v>4.3</v>
      </c>
      <c r="S879" s="13">
        <v>70.332999999999998</v>
      </c>
      <c r="T879" s="13">
        <v>8.1999999999999993</v>
      </c>
      <c r="U879" s="13">
        <v>6.8959999999999999</v>
      </c>
      <c r="V879" s="13" t="s">
        <v>110</v>
      </c>
      <c r="W879" s="13">
        <v>51.7</v>
      </c>
      <c r="X879" s="13">
        <v>4.16</v>
      </c>
      <c r="Y879" s="13">
        <v>12.35</v>
      </c>
      <c r="Z879" s="13">
        <v>5.97</v>
      </c>
      <c r="AA879" s="13">
        <v>196.1</v>
      </c>
      <c r="AB879" s="13">
        <v>7.35</v>
      </c>
      <c r="AC879" s="13" t="s">
        <v>110</v>
      </c>
      <c r="AD879" s="13">
        <v>374.5</v>
      </c>
    </row>
    <row r="880" spans="1:30">
      <c r="A880" s="10">
        <v>42110</v>
      </c>
      <c r="B880" s="13">
        <v>12065.87</v>
      </c>
      <c r="C880" s="13">
        <v>1.504</v>
      </c>
      <c r="D880" s="13">
        <v>9.2859999999999996</v>
      </c>
      <c r="E880" s="13">
        <v>52.6</v>
      </c>
      <c r="F880" s="13">
        <v>67</v>
      </c>
      <c r="G880" s="13" t="s">
        <v>110</v>
      </c>
      <c r="H880" s="13">
        <v>8.4749999999999996</v>
      </c>
      <c r="I880" s="13">
        <v>3.2480000000000002</v>
      </c>
      <c r="J880" s="13">
        <v>15.032999999999999</v>
      </c>
      <c r="K880" s="13" t="s">
        <v>110</v>
      </c>
      <c r="L880" s="13">
        <v>6.2</v>
      </c>
      <c r="M880" s="13">
        <v>9.15</v>
      </c>
      <c r="N880" s="13">
        <v>79.5</v>
      </c>
      <c r="O880" s="13">
        <v>26.9</v>
      </c>
      <c r="P880" s="13">
        <v>9.52</v>
      </c>
      <c r="Q880" s="13" t="s">
        <v>110</v>
      </c>
      <c r="R880" s="13">
        <v>4.25</v>
      </c>
      <c r="S880" s="13">
        <v>69.667000000000002</v>
      </c>
      <c r="T880" s="13">
        <v>8.16</v>
      </c>
      <c r="U880" s="13">
        <v>6.8959999999999999</v>
      </c>
      <c r="V880" s="13" t="s">
        <v>110</v>
      </c>
      <c r="W880" s="13">
        <v>51.7</v>
      </c>
      <c r="X880" s="13">
        <v>4.13</v>
      </c>
      <c r="Y880" s="13">
        <v>12.4</v>
      </c>
      <c r="Z880" s="13">
        <v>6.01</v>
      </c>
      <c r="AA880" s="13">
        <v>193.65</v>
      </c>
      <c r="AB880" s="13">
        <v>7.35</v>
      </c>
      <c r="AC880" s="13" t="s">
        <v>110</v>
      </c>
      <c r="AD880" s="13">
        <v>369.5</v>
      </c>
    </row>
    <row r="881" spans="1:30">
      <c r="A881" s="10">
        <v>42111</v>
      </c>
      <c r="B881" s="13">
        <v>11920.08</v>
      </c>
      <c r="C881" s="13">
        <v>1.421</v>
      </c>
      <c r="D881" s="13">
        <v>9.2859999999999996</v>
      </c>
      <c r="E881" s="13">
        <v>52.25</v>
      </c>
      <c r="F881" s="13">
        <v>66</v>
      </c>
      <c r="G881" s="13" t="s">
        <v>110</v>
      </c>
      <c r="H881" s="13">
        <v>8.5</v>
      </c>
      <c r="I881" s="13">
        <v>3.2290000000000001</v>
      </c>
      <c r="J881" s="13">
        <v>14.938000000000001</v>
      </c>
      <c r="K881" s="13" t="s">
        <v>110</v>
      </c>
      <c r="L881" s="13">
        <v>6.2</v>
      </c>
      <c r="M881" s="13">
        <v>9.15</v>
      </c>
      <c r="N881" s="13">
        <v>78.5</v>
      </c>
      <c r="O881" s="13">
        <v>26.65</v>
      </c>
      <c r="P881" s="13">
        <v>9.3000000000000007</v>
      </c>
      <c r="Q881" s="13" t="s">
        <v>110</v>
      </c>
      <c r="R881" s="13">
        <v>4.3</v>
      </c>
      <c r="S881" s="13">
        <v>70</v>
      </c>
      <c r="T881" s="13">
        <v>8.0299999999999994</v>
      </c>
      <c r="U881" s="13">
        <v>6.8959999999999999</v>
      </c>
      <c r="V881" s="13" t="s">
        <v>110</v>
      </c>
      <c r="W881" s="13">
        <v>52</v>
      </c>
      <c r="X881" s="13">
        <v>4.03</v>
      </c>
      <c r="Y881" s="13">
        <v>12.25</v>
      </c>
      <c r="Z881" s="13">
        <v>5.88</v>
      </c>
      <c r="AA881" s="13">
        <v>191</v>
      </c>
      <c r="AB881" s="13">
        <v>7.2</v>
      </c>
      <c r="AC881" s="13" t="s">
        <v>110</v>
      </c>
      <c r="AD881" s="13">
        <v>361.5</v>
      </c>
    </row>
    <row r="882" spans="1:30">
      <c r="A882" s="10">
        <v>42114</v>
      </c>
      <c r="B882" s="13">
        <v>11659.87</v>
      </c>
      <c r="C882" s="13">
        <v>1.395</v>
      </c>
      <c r="D882" s="13">
        <v>8.9730000000000008</v>
      </c>
      <c r="E882" s="13">
        <v>51.6</v>
      </c>
      <c r="F882" s="13">
        <v>64.099999999999994</v>
      </c>
      <c r="G882" s="13" t="s">
        <v>110</v>
      </c>
      <c r="H882" s="13">
        <v>8.5</v>
      </c>
      <c r="I882" s="13">
        <v>3.11</v>
      </c>
      <c r="J882" s="13">
        <v>14.843</v>
      </c>
      <c r="K882" s="13" t="s">
        <v>110</v>
      </c>
      <c r="L882" s="13">
        <v>6.2</v>
      </c>
      <c r="M882" s="13">
        <v>8.99</v>
      </c>
      <c r="N882" s="13">
        <v>75.7</v>
      </c>
      <c r="O882" s="13">
        <v>26.1</v>
      </c>
      <c r="P882" s="13">
        <v>8.8000000000000007</v>
      </c>
      <c r="Q882" s="13" t="s">
        <v>110</v>
      </c>
      <c r="R882" s="13">
        <v>4.12</v>
      </c>
      <c r="S882" s="13">
        <v>69.667000000000002</v>
      </c>
      <c r="T882" s="13">
        <v>7.84</v>
      </c>
      <c r="U882" s="13">
        <v>6.8959999999999999</v>
      </c>
      <c r="V882" s="13" t="s">
        <v>110</v>
      </c>
      <c r="W882" s="13">
        <v>51</v>
      </c>
      <c r="X882" s="13">
        <v>3.93</v>
      </c>
      <c r="Y882" s="13">
        <v>12</v>
      </c>
      <c r="Z882" s="13">
        <v>5.63</v>
      </c>
      <c r="AA882" s="13">
        <v>188</v>
      </c>
      <c r="AB882" s="13">
        <v>7</v>
      </c>
      <c r="AC882" s="13" t="s">
        <v>110</v>
      </c>
      <c r="AD882" s="13">
        <v>351</v>
      </c>
    </row>
    <row r="883" spans="1:30">
      <c r="A883" s="10">
        <v>42115</v>
      </c>
      <c r="B883" s="13">
        <v>11296.14</v>
      </c>
      <c r="C883" s="13">
        <v>1.395</v>
      </c>
      <c r="D883" s="13">
        <v>8.83</v>
      </c>
      <c r="E883" s="13">
        <v>49.6</v>
      </c>
      <c r="F883" s="13">
        <v>63</v>
      </c>
      <c r="G883" s="13" t="s">
        <v>110</v>
      </c>
      <c r="H883" s="13">
        <v>8.2249999999999996</v>
      </c>
      <c r="I883" s="13">
        <v>3.0550000000000002</v>
      </c>
      <c r="J883" s="13">
        <v>14.89</v>
      </c>
      <c r="K883" s="13" t="s">
        <v>110</v>
      </c>
      <c r="L883" s="13">
        <v>6.2</v>
      </c>
      <c r="M883" s="13">
        <v>8.4</v>
      </c>
      <c r="N883" s="13">
        <v>76.900000000000006</v>
      </c>
      <c r="O883" s="13">
        <v>25.95</v>
      </c>
      <c r="P883" s="13">
        <v>8.5500000000000007</v>
      </c>
      <c r="Q883" s="13" t="s">
        <v>110</v>
      </c>
      <c r="R883" s="13">
        <v>4</v>
      </c>
      <c r="S883" s="13">
        <v>68.667000000000002</v>
      </c>
      <c r="T883" s="13">
        <v>7.55</v>
      </c>
      <c r="U883" s="13">
        <v>6.8959999999999999</v>
      </c>
      <c r="V883" s="13" t="s">
        <v>110</v>
      </c>
      <c r="W883" s="13">
        <v>51.35</v>
      </c>
      <c r="X883" s="13">
        <v>3.93</v>
      </c>
      <c r="Y883" s="13">
        <v>11.6</v>
      </c>
      <c r="Z883" s="13">
        <v>5.48</v>
      </c>
      <c r="AA883" s="13">
        <v>180.5</v>
      </c>
      <c r="AB883" s="13">
        <v>6.8</v>
      </c>
      <c r="AC883" s="13" t="s">
        <v>110</v>
      </c>
      <c r="AD883" s="13">
        <v>338</v>
      </c>
    </row>
    <row r="884" spans="1:30">
      <c r="A884" s="10">
        <v>42116</v>
      </c>
      <c r="B884" s="13">
        <v>11687.57</v>
      </c>
      <c r="C884" s="13">
        <v>1.446</v>
      </c>
      <c r="D884" s="13">
        <v>8.92</v>
      </c>
      <c r="E884" s="13">
        <v>52</v>
      </c>
      <c r="F884" s="13">
        <v>65.5</v>
      </c>
      <c r="G884" s="13" t="s">
        <v>110</v>
      </c>
      <c r="H884" s="13">
        <v>8.5</v>
      </c>
      <c r="I884" s="13">
        <v>3.0459999999999998</v>
      </c>
      <c r="J884" s="13">
        <v>15.081</v>
      </c>
      <c r="K884" s="13" t="s">
        <v>110</v>
      </c>
      <c r="L884" s="13">
        <v>6.2</v>
      </c>
      <c r="M884" s="13">
        <v>8.76</v>
      </c>
      <c r="N884" s="13">
        <v>79.099999999999994</v>
      </c>
      <c r="O884" s="13">
        <v>26.8</v>
      </c>
      <c r="P884" s="13">
        <v>9</v>
      </c>
      <c r="Q884" s="13" t="s">
        <v>110</v>
      </c>
      <c r="R884" s="13">
        <v>4.13</v>
      </c>
      <c r="S884" s="13">
        <v>70</v>
      </c>
      <c r="T884" s="13">
        <v>7.8100000000000005</v>
      </c>
      <c r="U884" s="13">
        <v>6.8959999999999999</v>
      </c>
      <c r="V884" s="13" t="s">
        <v>110</v>
      </c>
      <c r="W884" s="13">
        <v>52</v>
      </c>
      <c r="X884" s="13">
        <v>3.9</v>
      </c>
      <c r="Y884" s="13">
        <v>12</v>
      </c>
      <c r="Z884" s="13">
        <v>5.52</v>
      </c>
      <c r="AA884" s="13">
        <v>183</v>
      </c>
      <c r="AB884" s="13">
        <v>6.92</v>
      </c>
      <c r="AC884" s="13" t="s">
        <v>110</v>
      </c>
      <c r="AD884" s="13">
        <v>353.5</v>
      </c>
    </row>
    <row r="885" spans="1:30">
      <c r="A885" s="10">
        <v>42117</v>
      </c>
      <c r="B885" s="13">
        <v>12205.28</v>
      </c>
      <c r="C885" s="13">
        <v>1.4339999999999999</v>
      </c>
      <c r="D885" s="13">
        <v>9.1069999999999993</v>
      </c>
      <c r="E885" s="13">
        <v>56</v>
      </c>
      <c r="F885" s="13">
        <v>69</v>
      </c>
      <c r="G885" s="13" t="s">
        <v>110</v>
      </c>
      <c r="H885" s="13">
        <v>8.8130000000000006</v>
      </c>
      <c r="I885" s="13">
        <v>3.073</v>
      </c>
      <c r="J885" s="13">
        <v>15.223000000000001</v>
      </c>
      <c r="K885" s="13" t="s">
        <v>110</v>
      </c>
      <c r="L885" s="13">
        <v>6.2</v>
      </c>
      <c r="M885" s="13">
        <v>9.15</v>
      </c>
      <c r="N885" s="13">
        <v>83</v>
      </c>
      <c r="O885" s="13">
        <v>27.8</v>
      </c>
      <c r="P885" s="13">
        <v>9.5</v>
      </c>
      <c r="Q885" s="13" t="s">
        <v>110</v>
      </c>
      <c r="R885" s="13">
        <v>4.3</v>
      </c>
      <c r="S885" s="13">
        <v>70</v>
      </c>
      <c r="T885" s="13">
        <v>8.1199999999999992</v>
      </c>
      <c r="U885" s="13">
        <v>6.8959999999999999</v>
      </c>
      <c r="V885" s="13" t="s">
        <v>110</v>
      </c>
      <c r="W885" s="13">
        <v>52.5</v>
      </c>
      <c r="X885" s="13">
        <v>3.92</v>
      </c>
      <c r="Y885" s="13">
        <v>12.2</v>
      </c>
      <c r="Z885" s="13">
        <v>5.72</v>
      </c>
      <c r="AA885" s="13">
        <v>189</v>
      </c>
      <c r="AB885" s="13">
        <v>7.15</v>
      </c>
      <c r="AC885" s="13" t="s">
        <v>110</v>
      </c>
      <c r="AD885" s="13">
        <v>360.5</v>
      </c>
    </row>
    <row r="886" spans="1:30">
      <c r="A886" s="10">
        <v>42118</v>
      </c>
      <c r="B886" s="13">
        <v>12409.39</v>
      </c>
      <c r="C886" s="13">
        <v>1.472</v>
      </c>
      <c r="D886" s="13">
        <v>9.1519999999999992</v>
      </c>
      <c r="E886" s="13">
        <v>58.85</v>
      </c>
      <c r="F886" s="13">
        <v>68.650000000000006</v>
      </c>
      <c r="G886" s="13" t="s">
        <v>110</v>
      </c>
      <c r="H886" s="13">
        <v>9</v>
      </c>
      <c r="I886" s="13">
        <v>3.101</v>
      </c>
      <c r="J886" s="13">
        <v>15.366</v>
      </c>
      <c r="K886" s="13" t="s">
        <v>110</v>
      </c>
      <c r="L886" s="13">
        <v>6.2</v>
      </c>
      <c r="M886" s="13">
        <v>9.1999999999999993</v>
      </c>
      <c r="N886" s="13">
        <v>82</v>
      </c>
      <c r="O886" s="13">
        <v>27.65</v>
      </c>
      <c r="P886" s="13">
        <v>9.6</v>
      </c>
      <c r="Q886" s="13" t="s">
        <v>110</v>
      </c>
      <c r="R886" s="13">
        <v>4.5</v>
      </c>
      <c r="S886" s="13">
        <v>74</v>
      </c>
      <c r="T886" s="13">
        <v>8.48</v>
      </c>
      <c r="U886" s="13">
        <v>6.8959999999999999</v>
      </c>
      <c r="V886" s="13" t="s">
        <v>110</v>
      </c>
      <c r="W886" s="13">
        <v>51.3</v>
      </c>
      <c r="X886" s="13">
        <v>4.1500000000000004</v>
      </c>
      <c r="Y886" s="13">
        <v>12.6</v>
      </c>
      <c r="Z886" s="13">
        <v>5.85</v>
      </c>
      <c r="AA886" s="13">
        <v>188</v>
      </c>
      <c r="AB886" s="13">
        <v>7.23</v>
      </c>
      <c r="AC886" s="13" t="s">
        <v>110</v>
      </c>
      <c r="AD886" s="13">
        <v>358.5</v>
      </c>
    </row>
    <row r="887" spans="1:30">
      <c r="A887" s="10">
        <v>42121</v>
      </c>
      <c r="B887" s="13">
        <v>12052.7</v>
      </c>
      <c r="C887" s="13">
        <v>1.472</v>
      </c>
      <c r="D887" s="13">
        <v>9.1959999999999997</v>
      </c>
      <c r="E887" s="13">
        <v>54.25</v>
      </c>
      <c r="F887" s="13">
        <v>67.900000000000006</v>
      </c>
      <c r="G887" s="13" t="s">
        <v>110</v>
      </c>
      <c r="H887" s="13">
        <v>9</v>
      </c>
      <c r="I887" s="13">
        <v>3.0640000000000001</v>
      </c>
      <c r="J887" s="13">
        <v>15.318</v>
      </c>
      <c r="K887" s="13" t="s">
        <v>110</v>
      </c>
      <c r="L887" s="13">
        <v>6.2</v>
      </c>
      <c r="M887" s="13">
        <v>8.75</v>
      </c>
      <c r="N887" s="13">
        <v>80.5</v>
      </c>
      <c r="O887" s="13">
        <v>26.95</v>
      </c>
      <c r="P887" s="13">
        <v>9.56</v>
      </c>
      <c r="Q887" s="13" t="s">
        <v>110</v>
      </c>
      <c r="R887" s="13">
        <v>4.58</v>
      </c>
      <c r="S887" s="13">
        <v>74</v>
      </c>
      <c r="T887" s="13">
        <v>8.3000000000000007</v>
      </c>
      <c r="U887" s="13">
        <v>6.8959999999999999</v>
      </c>
      <c r="V887" s="13" t="s">
        <v>110</v>
      </c>
      <c r="W887" s="13">
        <v>51.45</v>
      </c>
      <c r="X887" s="13">
        <v>4.1399999999999997</v>
      </c>
      <c r="Y887" s="13">
        <v>12</v>
      </c>
      <c r="Z887" s="13">
        <v>5.78</v>
      </c>
      <c r="AA887" s="13">
        <v>188</v>
      </c>
      <c r="AB887" s="13">
        <v>7.26</v>
      </c>
      <c r="AC887" s="13" t="s">
        <v>110</v>
      </c>
      <c r="AD887" s="13">
        <v>362.5</v>
      </c>
    </row>
    <row r="888" spans="1:30">
      <c r="A888" s="10">
        <v>42122</v>
      </c>
      <c r="B888" s="13">
        <v>12137.85</v>
      </c>
      <c r="C888" s="13">
        <v>1.421</v>
      </c>
      <c r="D888" s="13">
        <v>9.5090000000000003</v>
      </c>
      <c r="E888" s="13">
        <v>54.6</v>
      </c>
      <c r="F888" s="13">
        <v>69</v>
      </c>
      <c r="G888" s="13" t="s">
        <v>110</v>
      </c>
      <c r="H888" s="13">
        <v>9.0630000000000006</v>
      </c>
      <c r="I888" s="13">
        <v>3.0640000000000001</v>
      </c>
      <c r="J888" s="13">
        <v>15.223000000000001</v>
      </c>
      <c r="K888" s="13" t="s">
        <v>110</v>
      </c>
      <c r="L888" s="13">
        <v>6.2</v>
      </c>
      <c r="M888" s="13">
        <v>8.73</v>
      </c>
      <c r="N888" s="13">
        <v>81</v>
      </c>
      <c r="O888" s="13">
        <v>27.25</v>
      </c>
      <c r="P888" s="13">
        <v>10</v>
      </c>
      <c r="Q888" s="13" t="s">
        <v>110</v>
      </c>
      <c r="R888" s="13">
        <v>4.58</v>
      </c>
      <c r="S888" s="13">
        <v>73</v>
      </c>
      <c r="T888" s="13">
        <v>8.3699999999999992</v>
      </c>
      <c r="U888" s="13">
        <v>6.8959999999999999</v>
      </c>
      <c r="V888" s="13" t="s">
        <v>110</v>
      </c>
      <c r="W888" s="13">
        <v>51.85</v>
      </c>
      <c r="X888" s="13">
        <v>4.0999999999999996</v>
      </c>
      <c r="Y888" s="13">
        <v>12.25</v>
      </c>
      <c r="Z888" s="13">
        <v>5.75</v>
      </c>
      <c r="AA888" s="13">
        <v>189</v>
      </c>
      <c r="AB888" s="13">
        <v>7.33</v>
      </c>
      <c r="AC888" s="13" t="s">
        <v>110</v>
      </c>
      <c r="AD888" s="13">
        <v>363.25</v>
      </c>
    </row>
    <row r="889" spans="1:30">
      <c r="A889" s="10">
        <v>42123</v>
      </c>
      <c r="B889" s="13">
        <v>12184.56</v>
      </c>
      <c r="C889" s="13">
        <v>1.446</v>
      </c>
      <c r="D889" s="13">
        <v>9.8659999999999997</v>
      </c>
      <c r="E889" s="13">
        <v>55.6</v>
      </c>
      <c r="F889" s="13">
        <v>67.900000000000006</v>
      </c>
      <c r="G889" s="13" t="s">
        <v>110</v>
      </c>
      <c r="H889" s="13">
        <v>8.9380000000000006</v>
      </c>
      <c r="I889" s="13">
        <v>3.1469999999999998</v>
      </c>
      <c r="J889" s="13">
        <v>15.318</v>
      </c>
      <c r="K889" s="13" t="s">
        <v>110</v>
      </c>
      <c r="L889" s="13">
        <v>6.2</v>
      </c>
      <c r="M889" s="13">
        <v>8.59</v>
      </c>
      <c r="N889" s="13">
        <v>79.5</v>
      </c>
      <c r="O889" s="13">
        <v>27.3</v>
      </c>
      <c r="P889" s="13">
        <v>10.15</v>
      </c>
      <c r="Q889" s="13" t="s">
        <v>110</v>
      </c>
      <c r="R889" s="13">
        <v>4.58</v>
      </c>
      <c r="S889" s="13">
        <v>73.832999999999998</v>
      </c>
      <c r="T889" s="13">
        <v>8.0500000000000007</v>
      </c>
      <c r="U889" s="13">
        <v>6.8959999999999999</v>
      </c>
      <c r="V889" s="13" t="s">
        <v>110</v>
      </c>
      <c r="W889" s="13">
        <v>50.8</v>
      </c>
      <c r="X889" s="13">
        <v>4.05</v>
      </c>
      <c r="Y889" s="13">
        <v>12.1</v>
      </c>
      <c r="Z889" s="13">
        <v>5.7</v>
      </c>
      <c r="AA889" s="13">
        <v>186</v>
      </c>
      <c r="AB889" s="13">
        <v>7.32</v>
      </c>
      <c r="AC889" s="13" t="s">
        <v>110</v>
      </c>
      <c r="AD889" s="13">
        <v>365.95</v>
      </c>
    </row>
    <row r="890" spans="1:30">
      <c r="A890" s="10">
        <v>42124</v>
      </c>
      <c r="B890" s="13">
        <v>12050.19</v>
      </c>
      <c r="C890" s="13">
        <v>1.4079999999999999</v>
      </c>
      <c r="D890" s="13">
        <v>9.7319999999999993</v>
      </c>
      <c r="E890" s="13">
        <v>55.7</v>
      </c>
      <c r="F890" s="13">
        <v>66</v>
      </c>
      <c r="G890" s="13" t="s">
        <v>110</v>
      </c>
      <c r="H890" s="13">
        <v>9</v>
      </c>
      <c r="I890" s="13">
        <v>3.1739999999999999</v>
      </c>
      <c r="J890" s="13">
        <v>14.938000000000001</v>
      </c>
      <c r="K890" s="13" t="s">
        <v>110</v>
      </c>
      <c r="L890" s="13">
        <v>6.2</v>
      </c>
      <c r="M890" s="13">
        <v>8.51</v>
      </c>
      <c r="N890" s="13">
        <v>78.2</v>
      </c>
      <c r="O890" s="13">
        <v>26.2</v>
      </c>
      <c r="P890" s="13">
        <v>9.9499999999999993</v>
      </c>
      <c r="Q890" s="13" t="s">
        <v>110</v>
      </c>
      <c r="R890" s="13">
        <v>4.3499999999999996</v>
      </c>
      <c r="S890" s="13">
        <v>72.099999999999994</v>
      </c>
      <c r="T890" s="13">
        <v>7.78</v>
      </c>
      <c r="U890" s="13">
        <v>6.8959999999999999</v>
      </c>
      <c r="V890" s="13" t="s">
        <v>110</v>
      </c>
      <c r="W890" s="13">
        <v>50</v>
      </c>
      <c r="X890" s="13">
        <v>4.04</v>
      </c>
      <c r="Y890" s="13">
        <v>12</v>
      </c>
      <c r="Z890" s="13">
        <v>5.62</v>
      </c>
      <c r="AA890" s="13">
        <v>183.5</v>
      </c>
      <c r="AB890" s="13">
        <v>7.35</v>
      </c>
      <c r="AC890" s="13" t="s">
        <v>110</v>
      </c>
      <c r="AD890" s="13">
        <v>361</v>
      </c>
    </row>
    <row r="891" spans="1:30">
      <c r="A891" s="10">
        <v>42125</v>
      </c>
      <c r="B891" s="13">
        <v>12050.19</v>
      </c>
      <c r="C891" s="13">
        <v>1.4079999999999999</v>
      </c>
      <c r="D891" s="13">
        <v>9.7319999999999993</v>
      </c>
      <c r="E891" s="13">
        <v>55.7</v>
      </c>
      <c r="F891" s="13">
        <v>66</v>
      </c>
      <c r="G891" s="13" t="s">
        <v>110</v>
      </c>
      <c r="H891" s="13">
        <v>9</v>
      </c>
      <c r="I891" s="13">
        <v>3.1739999999999999</v>
      </c>
      <c r="J891" s="13">
        <v>14.938000000000001</v>
      </c>
      <c r="K891" s="13" t="s">
        <v>110</v>
      </c>
      <c r="L891" s="13">
        <v>6.2</v>
      </c>
      <c r="M891" s="13">
        <v>8.51</v>
      </c>
      <c r="N891" s="13">
        <v>78.2</v>
      </c>
      <c r="O891" s="13">
        <v>26.2</v>
      </c>
      <c r="P891" s="13">
        <v>9.9499999999999993</v>
      </c>
      <c r="Q891" s="13" t="s">
        <v>110</v>
      </c>
      <c r="R891" s="13">
        <v>4.3499999999999996</v>
      </c>
      <c r="S891" s="13">
        <v>72.099999999999994</v>
      </c>
      <c r="T891" s="13">
        <v>7.78</v>
      </c>
      <c r="U891" s="13">
        <v>6.8959999999999999</v>
      </c>
      <c r="V891" s="13" t="s">
        <v>110</v>
      </c>
      <c r="W891" s="13">
        <v>50</v>
      </c>
      <c r="X891" s="13">
        <v>4.04</v>
      </c>
      <c r="Y891" s="13">
        <v>12</v>
      </c>
      <c r="Z891" s="13">
        <v>5.62</v>
      </c>
      <c r="AA891" s="13">
        <v>183.5</v>
      </c>
      <c r="AB891" s="13">
        <v>7.35</v>
      </c>
      <c r="AC891" s="13" t="s">
        <v>110</v>
      </c>
      <c r="AD891" s="13">
        <v>361</v>
      </c>
    </row>
    <row r="892" spans="1:30">
      <c r="A892" s="10">
        <v>42128</v>
      </c>
      <c r="B892" s="13">
        <v>12347.17</v>
      </c>
      <c r="C892" s="13">
        <v>1.427</v>
      </c>
      <c r="D892" s="13">
        <v>9.6880000000000006</v>
      </c>
      <c r="E892" s="13">
        <v>57.4</v>
      </c>
      <c r="F892" s="13">
        <v>66.7</v>
      </c>
      <c r="G892" s="13" t="s">
        <v>110</v>
      </c>
      <c r="H892" s="13">
        <v>9.0440000000000005</v>
      </c>
      <c r="I892" s="13">
        <v>3.2839999999999998</v>
      </c>
      <c r="J892" s="13">
        <v>15.223000000000001</v>
      </c>
      <c r="K892" s="13" t="s">
        <v>110</v>
      </c>
      <c r="L892" s="13">
        <v>6.2</v>
      </c>
      <c r="M892" s="13">
        <v>8.6199999999999992</v>
      </c>
      <c r="N892" s="13">
        <v>76.95</v>
      </c>
      <c r="O892" s="13">
        <v>26.55</v>
      </c>
      <c r="P892" s="13">
        <v>9.99</v>
      </c>
      <c r="Q892" s="13" t="s">
        <v>110</v>
      </c>
      <c r="R892" s="13">
        <v>4.4000000000000004</v>
      </c>
      <c r="S892" s="13">
        <v>71</v>
      </c>
      <c r="T892" s="13">
        <v>8.34</v>
      </c>
      <c r="U892" s="13">
        <v>6.8959999999999999</v>
      </c>
      <c r="V892" s="13" t="s">
        <v>110</v>
      </c>
      <c r="W892" s="13">
        <v>49.75</v>
      </c>
      <c r="X892" s="13">
        <v>4.0599999999999996</v>
      </c>
      <c r="Y892" s="13">
        <v>11.8</v>
      </c>
      <c r="Z892" s="13">
        <v>5.7</v>
      </c>
      <c r="AA892" s="13">
        <v>188.6</v>
      </c>
      <c r="AB892" s="13">
        <v>7.58</v>
      </c>
      <c r="AC892" s="13" t="s">
        <v>110</v>
      </c>
      <c r="AD892" s="13">
        <v>367</v>
      </c>
    </row>
    <row r="893" spans="1:30">
      <c r="A893" s="10">
        <v>42129</v>
      </c>
      <c r="B893" s="13">
        <v>12421.68</v>
      </c>
      <c r="C893" s="13">
        <v>1.395</v>
      </c>
      <c r="D893" s="13">
        <v>9.6880000000000006</v>
      </c>
      <c r="E893" s="13">
        <v>59.9</v>
      </c>
      <c r="F893" s="13">
        <v>64.5</v>
      </c>
      <c r="G893" s="13" t="s">
        <v>110</v>
      </c>
      <c r="H893" s="13">
        <v>9.2059999999999995</v>
      </c>
      <c r="I893" s="13">
        <v>3.3119999999999998</v>
      </c>
      <c r="J893" s="13">
        <v>15.223000000000001</v>
      </c>
      <c r="K893" s="13" t="s">
        <v>110</v>
      </c>
      <c r="L893" s="13">
        <v>6.2</v>
      </c>
      <c r="M893" s="13">
        <v>8.92</v>
      </c>
      <c r="N893" s="13">
        <v>75.3</v>
      </c>
      <c r="O893" s="13">
        <v>25.55</v>
      </c>
      <c r="P893" s="13">
        <v>9.9499999999999993</v>
      </c>
      <c r="Q893" s="13" t="s">
        <v>110</v>
      </c>
      <c r="R893" s="13">
        <v>4.3</v>
      </c>
      <c r="S893" s="13">
        <v>70</v>
      </c>
      <c r="T893" s="13">
        <v>8.2899999999999991</v>
      </c>
      <c r="U893" s="13">
        <v>6.8959999999999999</v>
      </c>
      <c r="V893" s="13" t="s">
        <v>110</v>
      </c>
      <c r="W893" s="13">
        <v>49.7</v>
      </c>
      <c r="X893" s="13">
        <v>4.05</v>
      </c>
      <c r="Y893" s="13">
        <v>11.65</v>
      </c>
      <c r="Z893" s="13">
        <v>5.67</v>
      </c>
      <c r="AA893" s="13">
        <v>184</v>
      </c>
      <c r="AB893" s="13">
        <v>7.46</v>
      </c>
      <c r="AC893" s="13" t="s">
        <v>110</v>
      </c>
      <c r="AD893" s="13">
        <v>368.5</v>
      </c>
    </row>
    <row r="894" spans="1:30">
      <c r="A894" s="10">
        <v>42130</v>
      </c>
      <c r="B894" s="13">
        <v>12135.28</v>
      </c>
      <c r="C894" s="13">
        <v>1.4020000000000001</v>
      </c>
      <c r="D894" s="13">
        <v>9.5540000000000003</v>
      </c>
      <c r="E894" s="13">
        <v>57</v>
      </c>
      <c r="F894" s="13">
        <v>63</v>
      </c>
      <c r="G894" s="13" t="s">
        <v>110</v>
      </c>
      <c r="H894" s="13">
        <v>9.0380000000000003</v>
      </c>
      <c r="I894" s="13">
        <v>3.2389999999999999</v>
      </c>
      <c r="J894" s="13">
        <v>15.271000000000001</v>
      </c>
      <c r="K894" s="13" t="s">
        <v>110</v>
      </c>
      <c r="L894" s="13">
        <v>6.2</v>
      </c>
      <c r="M894" s="13">
        <v>8.98</v>
      </c>
      <c r="N894" s="13">
        <v>73.8</v>
      </c>
      <c r="O894" s="13">
        <v>24.9</v>
      </c>
      <c r="P894" s="13">
        <v>9.9</v>
      </c>
      <c r="Q894" s="13" t="s">
        <v>110</v>
      </c>
      <c r="R894" s="13">
        <v>4.33</v>
      </c>
      <c r="S894" s="13">
        <v>69</v>
      </c>
      <c r="T894" s="13">
        <v>7.97</v>
      </c>
      <c r="U894" s="13">
        <v>6.8959999999999999</v>
      </c>
      <c r="V894" s="13" t="s">
        <v>110</v>
      </c>
      <c r="W894" s="13">
        <v>49.85</v>
      </c>
      <c r="X894" s="13">
        <v>4.01</v>
      </c>
      <c r="Y894" s="13">
        <v>11.55</v>
      </c>
      <c r="Z894" s="13">
        <v>5.57</v>
      </c>
      <c r="AA894" s="13">
        <v>184.8</v>
      </c>
      <c r="AB894" s="13">
        <v>7.5</v>
      </c>
      <c r="AC894" s="13" t="s">
        <v>110</v>
      </c>
      <c r="AD894" s="13">
        <v>366</v>
      </c>
    </row>
    <row r="895" spans="1:30">
      <c r="A895" s="10">
        <v>42131</v>
      </c>
      <c r="B895" s="13">
        <v>12124.62</v>
      </c>
      <c r="C895" s="13">
        <v>1.3439999999999999</v>
      </c>
      <c r="D895" s="13">
        <v>9.375</v>
      </c>
      <c r="E895" s="13">
        <v>58.1</v>
      </c>
      <c r="F895" s="13">
        <v>63.5</v>
      </c>
      <c r="G895" s="13" t="s">
        <v>110</v>
      </c>
      <c r="H895" s="13">
        <v>8.875</v>
      </c>
      <c r="I895" s="13">
        <v>3.202</v>
      </c>
      <c r="J895" s="13">
        <v>14.938000000000001</v>
      </c>
      <c r="K895" s="13" t="s">
        <v>110</v>
      </c>
      <c r="L895" s="13">
        <v>6.2</v>
      </c>
      <c r="M895" s="13">
        <v>8.9499999999999993</v>
      </c>
      <c r="N895" s="13">
        <v>72.900000000000006</v>
      </c>
      <c r="O895" s="13">
        <v>25.15</v>
      </c>
      <c r="P895" s="13">
        <v>9.6</v>
      </c>
      <c r="Q895" s="13" t="s">
        <v>110</v>
      </c>
      <c r="R895" s="13">
        <v>4.2</v>
      </c>
      <c r="S895" s="13">
        <v>68</v>
      </c>
      <c r="T895" s="13">
        <v>7.88</v>
      </c>
      <c r="U895" s="13">
        <v>6.8959999999999999</v>
      </c>
      <c r="V895" s="13" t="s">
        <v>110</v>
      </c>
      <c r="W895" s="13">
        <v>50.4</v>
      </c>
      <c r="X895" s="13">
        <v>4</v>
      </c>
      <c r="Y895" s="13">
        <v>11.5</v>
      </c>
      <c r="Z895" s="13">
        <v>5.4</v>
      </c>
      <c r="AA895" s="13">
        <v>180.8</v>
      </c>
      <c r="AB895" s="13">
        <v>7.36</v>
      </c>
      <c r="AC895" s="13" t="s">
        <v>110</v>
      </c>
      <c r="AD895" s="13">
        <v>361.8</v>
      </c>
    </row>
    <row r="896" spans="1:30">
      <c r="A896" s="10">
        <v>42132</v>
      </c>
      <c r="B896" s="13">
        <v>12205.09</v>
      </c>
      <c r="C896" s="13">
        <v>1.4079999999999999</v>
      </c>
      <c r="D896" s="13">
        <v>9.4640000000000004</v>
      </c>
      <c r="E896" s="13">
        <v>58.1</v>
      </c>
      <c r="F896" s="13">
        <v>65</v>
      </c>
      <c r="G896" s="13" t="s">
        <v>110</v>
      </c>
      <c r="H896" s="13">
        <v>8.9130000000000003</v>
      </c>
      <c r="I896" s="13">
        <v>3.2109999999999999</v>
      </c>
      <c r="J896" s="13">
        <v>15.223000000000001</v>
      </c>
      <c r="K896" s="13" t="s">
        <v>110</v>
      </c>
      <c r="L896" s="13">
        <v>6.2</v>
      </c>
      <c r="M896" s="13">
        <v>9.0399999999999991</v>
      </c>
      <c r="N896" s="13">
        <v>74.25</v>
      </c>
      <c r="O896" s="13">
        <v>25.65</v>
      </c>
      <c r="P896" s="13">
        <v>9.74</v>
      </c>
      <c r="Q896" s="13" t="s">
        <v>110</v>
      </c>
      <c r="R896" s="13">
        <v>4.47</v>
      </c>
      <c r="S896" s="13">
        <v>67</v>
      </c>
      <c r="T896" s="13">
        <v>8.01</v>
      </c>
      <c r="U896" s="13">
        <v>6.8959999999999999</v>
      </c>
      <c r="V896" s="13" t="s">
        <v>110</v>
      </c>
      <c r="W896" s="13">
        <v>50.25</v>
      </c>
      <c r="X896" s="13">
        <v>3.95</v>
      </c>
      <c r="Y896" s="13">
        <v>11.6</v>
      </c>
      <c r="Z896" s="13">
        <v>5.45</v>
      </c>
      <c r="AA896" s="13">
        <v>182.9</v>
      </c>
      <c r="AB896" s="13">
        <v>7.3</v>
      </c>
      <c r="AC896" s="13" t="s">
        <v>110</v>
      </c>
      <c r="AD896" s="13">
        <v>364</v>
      </c>
    </row>
    <row r="897" spans="1:30">
      <c r="A897" s="10">
        <v>42135</v>
      </c>
      <c r="B897" s="13">
        <v>12105.76</v>
      </c>
      <c r="C897" s="13">
        <v>1.472</v>
      </c>
      <c r="D897" s="13">
        <v>9.2409999999999997</v>
      </c>
      <c r="E897" s="13">
        <v>57.7</v>
      </c>
      <c r="F897" s="13">
        <v>65.25</v>
      </c>
      <c r="G897" s="13" t="s">
        <v>110</v>
      </c>
      <c r="H897" s="13">
        <v>8.9</v>
      </c>
      <c r="I897" s="13">
        <v>3.1189999999999998</v>
      </c>
      <c r="J897" s="13">
        <v>15.318</v>
      </c>
      <c r="K897" s="13" t="s">
        <v>110</v>
      </c>
      <c r="L897" s="13">
        <v>6.2</v>
      </c>
      <c r="M897" s="13">
        <v>9.07</v>
      </c>
      <c r="N897" s="13">
        <v>74.599999999999994</v>
      </c>
      <c r="O897" s="13">
        <v>26.5</v>
      </c>
      <c r="P897" s="13">
        <v>9.74</v>
      </c>
      <c r="Q897" s="13" t="s">
        <v>110</v>
      </c>
      <c r="R897" s="13">
        <v>4.3</v>
      </c>
      <c r="S897" s="13">
        <v>63.332999999999998</v>
      </c>
      <c r="T897" s="13">
        <v>7.84</v>
      </c>
      <c r="U897" s="13">
        <v>6.8959999999999999</v>
      </c>
      <c r="V897" s="13" t="s">
        <v>110</v>
      </c>
      <c r="W897" s="13">
        <v>51</v>
      </c>
      <c r="X897" s="13">
        <v>3.94</v>
      </c>
      <c r="Y897" s="13">
        <v>11.6</v>
      </c>
      <c r="Z897" s="13">
        <v>5.45</v>
      </c>
      <c r="AA897" s="13">
        <v>180</v>
      </c>
      <c r="AB897" s="13">
        <v>7.15</v>
      </c>
      <c r="AC897" s="13" t="s">
        <v>110</v>
      </c>
      <c r="AD897" s="13">
        <v>358</v>
      </c>
    </row>
    <row r="898" spans="1:30">
      <c r="A898" s="10">
        <v>42136</v>
      </c>
      <c r="B898" s="13">
        <v>12237.66</v>
      </c>
      <c r="C898" s="13">
        <v>1.536</v>
      </c>
      <c r="D898" s="13">
        <v>9.33</v>
      </c>
      <c r="E898" s="13">
        <v>58</v>
      </c>
      <c r="F898" s="13">
        <v>64.8</v>
      </c>
      <c r="G898" s="13" t="s">
        <v>110</v>
      </c>
      <c r="H898" s="13">
        <v>8.875</v>
      </c>
      <c r="I898" s="13">
        <v>3.1930000000000001</v>
      </c>
      <c r="J898" s="13">
        <v>15.888999999999999</v>
      </c>
      <c r="K898" s="13" t="s">
        <v>110</v>
      </c>
      <c r="L898" s="13">
        <v>6.2</v>
      </c>
      <c r="M898" s="13">
        <v>9.0500000000000007</v>
      </c>
      <c r="N898" s="13">
        <v>73.900000000000006</v>
      </c>
      <c r="O898" s="13">
        <v>26.3</v>
      </c>
      <c r="P898" s="13">
        <v>10.1</v>
      </c>
      <c r="Q898" s="13" t="s">
        <v>110</v>
      </c>
      <c r="R898" s="13">
        <v>4.4000000000000004</v>
      </c>
      <c r="S898" s="13">
        <v>66.332999999999998</v>
      </c>
      <c r="T898" s="13">
        <v>7.9399999999999995</v>
      </c>
      <c r="U898" s="13">
        <v>6.8959999999999999</v>
      </c>
      <c r="V898" s="13" t="s">
        <v>110</v>
      </c>
      <c r="W898" s="13">
        <v>49.7</v>
      </c>
      <c r="X898" s="13">
        <v>3.91</v>
      </c>
      <c r="Y898" s="13">
        <v>11.4</v>
      </c>
      <c r="Z898" s="13">
        <v>5.39</v>
      </c>
      <c r="AA898" s="13">
        <v>183</v>
      </c>
      <c r="AB898" s="13">
        <v>7.23</v>
      </c>
      <c r="AC898" s="13" t="s">
        <v>110</v>
      </c>
      <c r="AD898" s="13">
        <v>369.5</v>
      </c>
    </row>
    <row r="899" spans="1:30">
      <c r="A899" s="10">
        <v>42137</v>
      </c>
      <c r="B899" s="13">
        <v>12192.15</v>
      </c>
      <c r="C899" s="13">
        <v>1.504</v>
      </c>
      <c r="D899" s="13">
        <v>9.4640000000000004</v>
      </c>
      <c r="E899" s="13">
        <v>58.25</v>
      </c>
      <c r="F899" s="13">
        <v>64.7</v>
      </c>
      <c r="G899" s="13" t="s">
        <v>110</v>
      </c>
      <c r="H899" s="13">
        <v>8.875</v>
      </c>
      <c r="I899" s="13">
        <v>3.11</v>
      </c>
      <c r="J899" s="13">
        <v>15.699</v>
      </c>
      <c r="K899" s="13" t="s">
        <v>110</v>
      </c>
      <c r="L899" s="13">
        <v>6.2</v>
      </c>
      <c r="M899" s="13">
        <v>8.8699999999999992</v>
      </c>
      <c r="N899" s="13">
        <v>74.8</v>
      </c>
      <c r="O899" s="13">
        <v>26.4</v>
      </c>
      <c r="P899" s="13">
        <v>10.5</v>
      </c>
      <c r="Q899" s="13" t="s">
        <v>110</v>
      </c>
      <c r="R899" s="13">
        <v>4.3099999999999996</v>
      </c>
      <c r="S899" s="13">
        <v>65</v>
      </c>
      <c r="T899" s="13">
        <v>7.79</v>
      </c>
      <c r="U899" s="13">
        <v>6.8959999999999999</v>
      </c>
      <c r="V899" s="13" t="s">
        <v>110</v>
      </c>
      <c r="W899" s="13">
        <v>50</v>
      </c>
      <c r="X899" s="13">
        <v>3.9</v>
      </c>
      <c r="Y899" s="13">
        <v>11.4</v>
      </c>
      <c r="Z899" s="13">
        <v>5.39</v>
      </c>
      <c r="AA899" s="13">
        <v>185.5</v>
      </c>
      <c r="AB899" s="13">
        <v>7.13</v>
      </c>
      <c r="AC899" s="13" t="s">
        <v>110</v>
      </c>
      <c r="AD899" s="13">
        <v>362</v>
      </c>
    </row>
    <row r="900" spans="1:30">
      <c r="A900" s="10">
        <v>42138</v>
      </c>
      <c r="B900" s="13">
        <v>12344.72</v>
      </c>
      <c r="C900" s="13">
        <v>1.498</v>
      </c>
      <c r="D900" s="13">
        <v>9.375</v>
      </c>
      <c r="E900" s="13">
        <v>59.5</v>
      </c>
      <c r="F900" s="13">
        <v>66.599999999999994</v>
      </c>
      <c r="G900" s="13" t="s">
        <v>110</v>
      </c>
      <c r="H900" s="13">
        <v>8.75</v>
      </c>
      <c r="I900" s="13">
        <v>3.165</v>
      </c>
      <c r="J900" s="13">
        <v>15.603999999999999</v>
      </c>
      <c r="K900" s="13" t="s">
        <v>110</v>
      </c>
      <c r="L900" s="13">
        <v>6.2</v>
      </c>
      <c r="M900" s="13">
        <v>9.06</v>
      </c>
      <c r="N900" s="13">
        <v>74.400000000000006</v>
      </c>
      <c r="O900" s="13">
        <v>26.8</v>
      </c>
      <c r="P900" s="13">
        <v>9.9</v>
      </c>
      <c r="Q900" s="13" t="s">
        <v>110</v>
      </c>
      <c r="R900" s="13">
        <v>4.3</v>
      </c>
      <c r="S900" s="13">
        <v>66.332999999999998</v>
      </c>
      <c r="T900" s="13">
        <v>7.85</v>
      </c>
      <c r="U900" s="13">
        <v>6.8959999999999999</v>
      </c>
      <c r="V900" s="13" t="s">
        <v>110</v>
      </c>
      <c r="W900" s="13">
        <v>50</v>
      </c>
      <c r="X900" s="13">
        <v>3.87</v>
      </c>
      <c r="Y900" s="13">
        <v>11.3</v>
      </c>
      <c r="Z900" s="13">
        <v>5.47</v>
      </c>
      <c r="AA900" s="13">
        <v>187.6</v>
      </c>
      <c r="AB900" s="13">
        <v>7.09</v>
      </c>
      <c r="AC900" s="13" t="s">
        <v>110</v>
      </c>
      <c r="AD900" s="13">
        <v>364</v>
      </c>
    </row>
    <row r="901" spans="1:30">
      <c r="A901" s="10">
        <v>42139</v>
      </c>
      <c r="B901" s="13">
        <v>12375.82</v>
      </c>
      <c r="C901" s="13">
        <v>1.421</v>
      </c>
      <c r="D901" s="13">
        <v>9.6430000000000007</v>
      </c>
      <c r="E901" s="13">
        <v>60.25</v>
      </c>
      <c r="F901" s="13">
        <v>64.5</v>
      </c>
      <c r="G901" s="13" t="s">
        <v>110</v>
      </c>
      <c r="H901" s="13">
        <v>9</v>
      </c>
      <c r="I901" s="13">
        <v>3.1829999999999998</v>
      </c>
      <c r="J901" s="13">
        <v>15.603999999999999</v>
      </c>
      <c r="K901" s="13" t="s">
        <v>110</v>
      </c>
      <c r="L901" s="13">
        <v>6.2</v>
      </c>
      <c r="M901" s="13">
        <v>9.4499999999999993</v>
      </c>
      <c r="N901" s="13">
        <v>74</v>
      </c>
      <c r="O901" s="13">
        <v>26.3</v>
      </c>
      <c r="P901" s="13">
        <v>10.199999999999999</v>
      </c>
      <c r="Q901" s="13" t="s">
        <v>110</v>
      </c>
      <c r="R901" s="13">
        <v>4.3</v>
      </c>
      <c r="S901" s="13">
        <v>70.332999999999998</v>
      </c>
      <c r="T901" s="13">
        <v>7.8</v>
      </c>
      <c r="U901" s="13">
        <v>6.8959999999999999</v>
      </c>
      <c r="V901" s="13" t="s">
        <v>110</v>
      </c>
      <c r="W901" s="13">
        <v>50.5</v>
      </c>
      <c r="X901" s="13">
        <v>3.87</v>
      </c>
      <c r="Y901" s="13">
        <v>11.3</v>
      </c>
      <c r="Z901" s="13">
        <v>5.6899999999999995</v>
      </c>
      <c r="AA901" s="13">
        <v>187</v>
      </c>
      <c r="AB901" s="13">
        <v>7.2</v>
      </c>
      <c r="AC901" s="13" t="s">
        <v>110</v>
      </c>
      <c r="AD901" s="13">
        <v>361.45</v>
      </c>
    </row>
    <row r="902" spans="1:30">
      <c r="A902" s="10">
        <v>42142</v>
      </c>
      <c r="B902" s="13">
        <v>12097.38</v>
      </c>
      <c r="C902" s="13">
        <v>1.44</v>
      </c>
      <c r="D902" s="13">
        <v>9.5980000000000008</v>
      </c>
      <c r="E902" s="13">
        <v>57.2</v>
      </c>
      <c r="F902" s="13">
        <v>65</v>
      </c>
      <c r="G902" s="13" t="s">
        <v>110</v>
      </c>
      <c r="H902" s="13">
        <v>9</v>
      </c>
      <c r="I902" s="13">
        <v>3.1280000000000001</v>
      </c>
      <c r="J902" s="13">
        <v>16.079999999999998</v>
      </c>
      <c r="K902" s="13" t="s">
        <v>110</v>
      </c>
      <c r="L902" s="13">
        <v>6.2</v>
      </c>
      <c r="M902" s="13">
        <v>9.51</v>
      </c>
      <c r="N902" s="13">
        <v>73</v>
      </c>
      <c r="O902" s="13">
        <v>26.75</v>
      </c>
      <c r="P902" s="13">
        <v>10.25</v>
      </c>
      <c r="Q902" s="13" t="s">
        <v>110</v>
      </c>
      <c r="R902" s="13">
        <v>4.29</v>
      </c>
      <c r="S902" s="13">
        <v>69</v>
      </c>
      <c r="T902" s="13">
        <v>7.75</v>
      </c>
      <c r="U902" s="13">
        <v>6.8959999999999999</v>
      </c>
      <c r="V902" s="13" t="s">
        <v>110</v>
      </c>
      <c r="W902" s="13">
        <v>49.95</v>
      </c>
      <c r="X902" s="13">
        <v>3.87</v>
      </c>
      <c r="Y902" s="13">
        <v>11.3</v>
      </c>
      <c r="Z902" s="13">
        <v>5.55</v>
      </c>
      <c r="AA902" s="13">
        <v>182.25</v>
      </c>
      <c r="AB902" s="13">
        <v>7.1</v>
      </c>
      <c r="AC902" s="13" t="s">
        <v>110</v>
      </c>
      <c r="AD902" s="13">
        <v>352.4</v>
      </c>
    </row>
    <row r="903" spans="1:30">
      <c r="A903" s="10">
        <v>42143</v>
      </c>
      <c r="B903" s="13">
        <v>11663.36</v>
      </c>
      <c r="C903" s="13">
        <v>1.4590000000000001</v>
      </c>
      <c r="D903" s="13">
        <v>9.6300000000000008</v>
      </c>
      <c r="E903" s="13">
        <v>53.4</v>
      </c>
      <c r="F903" s="13">
        <v>63.8</v>
      </c>
      <c r="G903" s="13" t="s">
        <v>110</v>
      </c>
      <c r="H903" s="13">
        <v>9</v>
      </c>
      <c r="I903" s="13">
        <v>2.972</v>
      </c>
      <c r="J903" s="13">
        <v>15.603999999999999</v>
      </c>
      <c r="K903" s="13" t="s">
        <v>110</v>
      </c>
      <c r="L903" s="13">
        <v>6.2</v>
      </c>
      <c r="M903" s="13">
        <v>9.4</v>
      </c>
      <c r="N903" s="13">
        <v>72.3</v>
      </c>
      <c r="O903" s="13">
        <v>26.3</v>
      </c>
      <c r="P903" s="13">
        <v>10</v>
      </c>
      <c r="Q903" s="13" t="s">
        <v>110</v>
      </c>
      <c r="R903" s="13">
        <v>4.29</v>
      </c>
      <c r="S903" s="13">
        <v>67</v>
      </c>
      <c r="T903" s="13">
        <v>7.5</v>
      </c>
      <c r="U903" s="13">
        <v>6.8959999999999999</v>
      </c>
      <c r="V903" s="13" t="s">
        <v>110</v>
      </c>
      <c r="W903" s="13">
        <v>49</v>
      </c>
      <c r="X903" s="13">
        <v>3.87</v>
      </c>
      <c r="Y903" s="13">
        <v>11.25</v>
      </c>
      <c r="Z903" s="13">
        <v>5.55</v>
      </c>
      <c r="AA903" s="13">
        <v>174.5</v>
      </c>
      <c r="AB903" s="13">
        <v>7</v>
      </c>
      <c r="AC903" s="13" t="s">
        <v>110</v>
      </c>
      <c r="AD903" s="13">
        <v>346.5</v>
      </c>
    </row>
    <row r="904" spans="1:30">
      <c r="A904" s="10">
        <v>42144</v>
      </c>
      <c r="B904" s="13">
        <v>11728.17</v>
      </c>
      <c r="C904" s="13">
        <v>1.472</v>
      </c>
      <c r="D904" s="13">
        <v>9.68</v>
      </c>
      <c r="E904" s="13">
        <v>54.4</v>
      </c>
      <c r="F904" s="13">
        <v>64.7</v>
      </c>
      <c r="G904" s="13" t="s">
        <v>110</v>
      </c>
      <c r="H904" s="13">
        <v>8.9749999999999996</v>
      </c>
      <c r="I904" s="13">
        <v>3.0089999999999999</v>
      </c>
      <c r="J904" s="13">
        <v>15.509</v>
      </c>
      <c r="K904" s="13" t="s">
        <v>110</v>
      </c>
      <c r="L904" s="13">
        <v>6.2</v>
      </c>
      <c r="M904" s="13">
        <v>9.41</v>
      </c>
      <c r="N904" s="13">
        <v>72.25</v>
      </c>
      <c r="O904" s="13">
        <v>26.2</v>
      </c>
      <c r="P904" s="13">
        <v>10</v>
      </c>
      <c r="Q904" s="13" t="s">
        <v>110</v>
      </c>
      <c r="R904" s="13">
        <v>4.1500000000000004</v>
      </c>
      <c r="S904" s="13">
        <v>68.332999999999998</v>
      </c>
      <c r="T904" s="13">
        <v>7.4</v>
      </c>
      <c r="U904" s="13">
        <v>6.8959999999999999</v>
      </c>
      <c r="V904" s="13" t="s">
        <v>110</v>
      </c>
      <c r="W904" s="13">
        <v>49.3</v>
      </c>
      <c r="X904" s="13">
        <v>3.87</v>
      </c>
      <c r="Y904" s="13">
        <v>10.8</v>
      </c>
      <c r="Z904" s="13">
        <v>5.4</v>
      </c>
      <c r="AA904" s="13">
        <v>175</v>
      </c>
      <c r="AB904" s="13">
        <v>7</v>
      </c>
      <c r="AC904" s="13" t="s">
        <v>110</v>
      </c>
      <c r="AD904" s="13">
        <v>345.5</v>
      </c>
    </row>
    <row r="905" spans="1:30">
      <c r="A905" s="10">
        <v>42145</v>
      </c>
      <c r="B905" s="13">
        <v>11700.65</v>
      </c>
      <c r="C905" s="13">
        <v>1.472</v>
      </c>
      <c r="D905" s="13">
        <v>9.6300000000000008</v>
      </c>
      <c r="E905" s="13">
        <v>56</v>
      </c>
      <c r="F905" s="13">
        <v>63</v>
      </c>
      <c r="G905" s="13" t="s">
        <v>110</v>
      </c>
      <c r="H905" s="13">
        <v>8.9749999999999996</v>
      </c>
      <c r="I905" s="13">
        <v>2.8719999999999999</v>
      </c>
      <c r="J905" s="13">
        <v>15.128</v>
      </c>
      <c r="K905" s="13" t="s">
        <v>110</v>
      </c>
      <c r="L905" s="13">
        <v>6.2</v>
      </c>
      <c r="M905" s="13">
        <v>9.0299999999999994</v>
      </c>
      <c r="N905" s="13">
        <v>70.349999999999994</v>
      </c>
      <c r="O905" s="13">
        <v>25.65</v>
      </c>
      <c r="P905" s="13">
        <v>9.85</v>
      </c>
      <c r="Q905" s="13" t="s">
        <v>110</v>
      </c>
      <c r="R905" s="13">
        <v>4.04</v>
      </c>
      <c r="S905" s="13">
        <v>69.667000000000002</v>
      </c>
      <c r="T905" s="13">
        <v>7.14</v>
      </c>
      <c r="U905" s="13">
        <v>6.8959999999999999</v>
      </c>
      <c r="V905" s="13" t="s">
        <v>110</v>
      </c>
      <c r="W905" s="13">
        <v>49</v>
      </c>
      <c r="X905" s="13">
        <v>3.8</v>
      </c>
      <c r="Y905" s="13">
        <v>10.6</v>
      </c>
      <c r="Z905" s="13">
        <v>5.27</v>
      </c>
      <c r="AA905" s="13">
        <v>177.05</v>
      </c>
      <c r="AB905" s="13">
        <v>6.96</v>
      </c>
      <c r="AC905" s="13" t="s">
        <v>110</v>
      </c>
      <c r="AD905" s="13">
        <v>340</v>
      </c>
    </row>
    <row r="906" spans="1:30">
      <c r="A906" s="10">
        <v>42146</v>
      </c>
      <c r="B906" s="13">
        <v>11459.53</v>
      </c>
      <c r="C906" s="13">
        <v>1.472</v>
      </c>
      <c r="D906" s="13">
        <v>9.4499999999999993</v>
      </c>
      <c r="E906" s="13">
        <v>53.95</v>
      </c>
      <c r="F906" s="13">
        <v>62.5</v>
      </c>
      <c r="G906" s="13" t="s">
        <v>110</v>
      </c>
      <c r="H906" s="13">
        <v>8.875</v>
      </c>
      <c r="I906" s="13">
        <v>2.8439999999999999</v>
      </c>
      <c r="J906" s="13">
        <v>14.651999999999999</v>
      </c>
      <c r="K906" s="13" t="s">
        <v>110</v>
      </c>
      <c r="L906" s="13">
        <v>6.2</v>
      </c>
      <c r="M906" s="13">
        <v>8.6999999999999993</v>
      </c>
      <c r="N906" s="13">
        <v>69.7</v>
      </c>
      <c r="O906" s="13">
        <v>25.3</v>
      </c>
      <c r="P906" s="13">
        <v>9.6999999999999993</v>
      </c>
      <c r="Q906" s="13" t="s">
        <v>110</v>
      </c>
      <c r="R906" s="13">
        <v>3.95</v>
      </c>
      <c r="S906" s="13">
        <v>69.632999999999996</v>
      </c>
      <c r="T906" s="13">
        <v>7.01</v>
      </c>
      <c r="U906" s="13">
        <v>6.8959999999999999</v>
      </c>
      <c r="V906" s="13" t="s">
        <v>110</v>
      </c>
      <c r="W906" s="13">
        <v>48.35</v>
      </c>
      <c r="X906" s="13">
        <v>3.75</v>
      </c>
      <c r="Y906" s="13">
        <v>10.95</v>
      </c>
      <c r="Z906" s="13">
        <v>5.13</v>
      </c>
      <c r="AA906" s="13">
        <v>177.2</v>
      </c>
      <c r="AB906" s="13">
        <v>6.8</v>
      </c>
      <c r="AC906" s="13" t="s">
        <v>110</v>
      </c>
      <c r="AD906" s="13">
        <v>335.45</v>
      </c>
    </row>
    <row r="907" spans="1:30">
      <c r="A907" s="10">
        <v>42149</v>
      </c>
      <c r="B907" s="13">
        <v>11459.53</v>
      </c>
      <c r="C907" s="13">
        <v>1.472</v>
      </c>
      <c r="D907" s="13">
        <v>9.4499999999999993</v>
      </c>
      <c r="E907" s="13">
        <v>53.95</v>
      </c>
      <c r="F907" s="13">
        <v>62.5</v>
      </c>
      <c r="G907" s="13" t="s">
        <v>110</v>
      </c>
      <c r="H907" s="13">
        <v>8.875</v>
      </c>
      <c r="I907" s="13">
        <v>2.8439999999999999</v>
      </c>
      <c r="J907" s="13">
        <v>14.651999999999999</v>
      </c>
      <c r="K907" s="13" t="s">
        <v>110</v>
      </c>
      <c r="L907" s="13">
        <v>6.2</v>
      </c>
      <c r="M907" s="13">
        <v>8.6999999999999993</v>
      </c>
      <c r="N907" s="13">
        <v>69.7</v>
      </c>
      <c r="O907" s="13">
        <v>25.3</v>
      </c>
      <c r="P907" s="13">
        <v>9.6999999999999993</v>
      </c>
      <c r="Q907" s="13" t="s">
        <v>110</v>
      </c>
      <c r="R907" s="13">
        <v>3.95</v>
      </c>
      <c r="S907" s="13">
        <v>69.632999999999996</v>
      </c>
      <c r="T907" s="13">
        <v>7.01</v>
      </c>
      <c r="U907" s="13">
        <v>6.8959999999999999</v>
      </c>
      <c r="V907" s="13" t="s">
        <v>110</v>
      </c>
      <c r="W907" s="13">
        <v>48.35</v>
      </c>
      <c r="X907" s="13">
        <v>3.75</v>
      </c>
      <c r="Y907" s="13">
        <v>10.95</v>
      </c>
      <c r="Z907" s="13">
        <v>5.13</v>
      </c>
      <c r="AA907" s="13">
        <v>177.2</v>
      </c>
      <c r="AB907" s="13">
        <v>6.8</v>
      </c>
      <c r="AC907" s="13" t="s">
        <v>110</v>
      </c>
      <c r="AD907" s="13">
        <v>335.45</v>
      </c>
    </row>
    <row r="908" spans="1:30">
      <c r="A908" s="10">
        <v>42150</v>
      </c>
      <c r="B908" s="13">
        <v>10838.14</v>
      </c>
      <c r="C908" s="13">
        <v>1.44</v>
      </c>
      <c r="D908" s="13">
        <v>8.68</v>
      </c>
      <c r="E908" s="13">
        <v>49.45</v>
      </c>
      <c r="F908" s="13">
        <v>60.95</v>
      </c>
      <c r="G908" s="13" t="s">
        <v>110</v>
      </c>
      <c r="H908" s="13">
        <v>8.375</v>
      </c>
      <c r="I908" s="13">
        <v>2.6509999999999998</v>
      </c>
      <c r="J908" s="13">
        <v>14.651999999999999</v>
      </c>
      <c r="K908" s="13" t="s">
        <v>110</v>
      </c>
      <c r="L908" s="13">
        <v>6.2</v>
      </c>
      <c r="M908" s="13">
        <v>8.4499999999999993</v>
      </c>
      <c r="N908" s="13">
        <v>67.7</v>
      </c>
      <c r="O908" s="13">
        <v>24.4</v>
      </c>
      <c r="P908" s="13">
        <v>9.5</v>
      </c>
      <c r="Q908" s="13" t="s">
        <v>110</v>
      </c>
      <c r="R908" s="13">
        <v>3.95</v>
      </c>
      <c r="S908" s="13">
        <v>67.667000000000002</v>
      </c>
      <c r="T908" s="13">
        <v>6.86</v>
      </c>
      <c r="U908" s="13">
        <v>6.8959999999999999</v>
      </c>
      <c r="V908" s="13" t="s">
        <v>110</v>
      </c>
      <c r="W908" s="13">
        <v>47.3</v>
      </c>
      <c r="X908" s="13">
        <v>3.6</v>
      </c>
      <c r="Y908" s="13">
        <v>10.55</v>
      </c>
      <c r="Z908" s="13">
        <v>4.74</v>
      </c>
      <c r="AA908" s="13">
        <v>169.4</v>
      </c>
      <c r="AB908" s="13">
        <v>6.41</v>
      </c>
      <c r="AC908" s="13" t="s">
        <v>110</v>
      </c>
      <c r="AD908" s="13">
        <v>323.89999999999998</v>
      </c>
    </row>
    <row r="909" spans="1:30">
      <c r="A909" s="10">
        <v>42151</v>
      </c>
      <c r="B909" s="13">
        <v>10924.84</v>
      </c>
      <c r="C909" s="13">
        <v>1.4079999999999999</v>
      </c>
      <c r="D909" s="13">
        <v>8.84</v>
      </c>
      <c r="E909" s="13">
        <v>50.5</v>
      </c>
      <c r="F909" s="13">
        <v>60.5</v>
      </c>
      <c r="G909" s="13" t="s">
        <v>110</v>
      </c>
      <c r="H909" s="13">
        <v>8.5630000000000006</v>
      </c>
      <c r="I909" s="13">
        <v>2.661</v>
      </c>
      <c r="J909" s="13">
        <v>14.462</v>
      </c>
      <c r="K909" s="13" t="s">
        <v>110</v>
      </c>
      <c r="L909" s="13">
        <v>6.2</v>
      </c>
      <c r="M909" s="13">
        <v>8.4</v>
      </c>
      <c r="N909" s="13">
        <v>66.099999999999994</v>
      </c>
      <c r="O909" s="13">
        <v>24.55</v>
      </c>
      <c r="P909" s="13">
        <v>9.4</v>
      </c>
      <c r="Q909" s="13" t="s">
        <v>110</v>
      </c>
      <c r="R909" s="13">
        <v>4</v>
      </c>
      <c r="S909" s="13">
        <v>69.332999999999998</v>
      </c>
      <c r="T909" s="13">
        <v>6.86</v>
      </c>
      <c r="U909" s="13">
        <v>6.8959999999999999</v>
      </c>
      <c r="V909" s="13" t="s">
        <v>110</v>
      </c>
      <c r="W909" s="13">
        <v>47</v>
      </c>
      <c r="X909" s="13">
        <v>3.69</v>
      </c>
      <c r="Y909" s="13">
        <v>10.4</v>
      </c>
      <c r="Z909" s="13">
        <v>4.76</v>
      </c>
      <c r="AA909" s="13">
        <v>170</v>
      </c>
      <c r="AB909" s="13">
        <v>6.54</v>
      </c>
      <c r="AC909" s="13" t="s">
        <v>110</v>
      </c>
      <c r="AD909" s="13">
        <v>323</v>
      </c>
    </row>
    <row r="910" spans="1:30">
      <c r="A910" s="10">
        <v>42152</v>
      </c>
      <c r="B910" s="13">
        <v>10971.83</v>
      </c>
      <c r="C910" s="13">
        <v>1.4590000000000001</v>
      </c>
      <c r="D910" s="13">
        <v>8.7100000000000009</v>
      </c>
      <c r="E910" s="13">
        <v>50.65</v>
      </c>
      <c r="F910" s="13">
        <v>60.45</v>
      </c>
      <c r="G910" s="13" t="s">
        <v>110</v>
      </c>
      <c r="H910" s="13">
        <v>8.5</v>
      </c>
      <c r="I910" s="13">
        <v>2.9630000000000001</v>
      </c>
      <c r="J910" s="13">
        <v>14.747999999999999</v>
      </c>
      <c r="K910" s="13" t="s">
        <v>110</v>
      </c>
      <c r="L910" s="13">
        <v>6.2</v>
      </c>
      <c r="M910" s="13">
        <v>8.4700000000000006</v>
      </c>
      <c r="N910" s="13">
        <v>66.8</v>
      </c>
      <c r="O910" s="13">
        <v>24.35</v>
      </c>
      <c r="P910" s="13">
        <v>9.8000000000000007</v>
      </c>
      <c r="Q910" s="13" t="s">
        <v>110</v>
      </c>
      <c r="R910" s="13">
        <v>3.9</v>
      </c>
      <c r="S910" s="13">
        <v>68.332999999999998</v>
      </c>
      <c r="T910" s="13">
        <v>6.72</v>
      </c>
      <c r="U910" s="13">
        <v>6.8959999999999999</v>
      </c>
      <c r="V910" s="13" t="s">
        <v>110</v>
      </c>
      <c r="W910" s="13">
        <v>46.35</v>
      </c>
      <c r="X910" s="13">
        <v>3.79</v>
      </c>
      <c r="Y910" s="13">
        <v>10.7</v>
      </c>
      <c r="Z910" s="13">
        <v>4.8</v>
      </c>
      <c r="AA910" s="13">
        <v>169</v>
      </c>
      <c r="AB910" s="13">
        <v>6.6</v>
      </c>
      <c r="AC910" s="13" t="s">
        <v>110</v>
      </c>
      <c r="AD910" s="13">
        <v>324</v>
      </c>
    </row>
    <row r="911" spans="1:30">
      <c r="A911" s="10">
        <v>42153</v>
      </c>
      <c r="B911" s="13">
        <v>10800.86</v>
      </c>
      <c r="C911" s="13">
        <v>1.472</v>
      </c>
      <c r="D911" s="13">
        <v>8.86</v>
      </c>
      <c r="E911" s="13">
        <v>48.5</v>
      </c>
      <c r="F911" s="13">
        <v>59</v>
      </c>
      <c r="G911" s="13" t="s">
        <v>110</v>
      </c>
      <c r="H911" s="13">
        <v>8.5879999999999992</v>
      </c>
      <c r="I911" s="13">
        <v>2.89</v>
      </c>
      <c r="J911" s="13">
        <v>14.605</v>
      </c>
      <c r="K911" s="13" t="s">
        <v>110</v>
      </c>
      <c r="L911" s="13">
        <v>6.2</v>
      </c>
      <c r="M911" s="13">
        <v>8.5</v>
      </c>
      <c r="N911" s="13">
        <v>64.099999999999994</v>
      </c>
      <c r="O911" s="13">
        <v>23.6</v>
      </c>
      <c r="P911" s="13">
        <v>9.8000000000000007</v>
      </c>
      <c r="Q911" s="13" t="s">
        <v>110</v>
      </c>
      <c r="R911" s="13">
        <v>4</v>
      </c>
      <c r="S911" s="13">
        <v>69.3</v>
      </c>
      <c r="T911" s="13">
        <v>6.68</v>
      </c>
      <c r="U911" s="13">
        <v>6.8959999999999999</v>
      </c>
      <c r="V911" s="13" t="s">
        <v>110</v>
      </c>
      <c r="W911" s="13">
        <v>46.3</v>
      </c>
      <c r="X911" s="13">
        <v>3.79</v>
      </c>
      <c r="Y911" s="13">
        <v>10.8</v>
      </c>
      <c r="Z911" s="13">
        <v>4.8100000000000005</v>
      </c>
      <c r="AA911" s="13">
        <v>168</v>
      </c>
      <c r="AB911" s="13">
        <v>6.85</v>
      </c>
      <c r="AC911" s="13" t="s">
        <v>110</v>
      </c>
      <c r="AD911" s="13">
        <v>326</v>
      </c>
    </row>
    <row r="912" spans="1:30">
      <c r="A912" s="10">
        <v>42156</v>
      </c>
      <c r="B912" s="13">
        <v>10758.37</v>
      </c>
      <c r="C912" s="13">
        <v>1.446</v>
      </c>
      <c r="D912" s="13">
        <v>8.8699999999999992</v>
      </c>
      <c r="E912" s="13">
        <v>48.5</v>
      </c>
      <c r="F912" s="13">
        <v>58.25</v>
      </c>
      <c r="G912" s="13" t="s">
        <v>110</v>
      </c>
      <c r="H912" s="13">
        <v>8.6</v>
      </c>
      <c r="I912" s="13">
        <v>2.835</v>
      </c>
      <c r="J912" s="13">
        <v>14.747999999999999</v>
      </c>
      <c r="K912" s="13" t="s">
        <v>110</v>
      </c>
      <c r="L912" s="13">
        <v>6.2</v>
      </c>
      <c r="M912" s="13">
        <v>8.39</v>
      </c>
      <c r="N912" s="13">
        <v>64.599999999999994</v>
      </c>
      <c r="O912" s="13">
        <v>23.75</v>
      </c>
      <c r="P912" s="13">
        <v>9.6999999999999993</v>
      </c>
      <c r="Q912" s="13" t="s">
        <v>110</v>
      </c>
      <c r="R912" s="13">
        <v>3.86</v>
      </c>
      <c r="S912" s="13">
        <v>68.667000000000002</v>
      </c>
      <c r="T912" s="13">
        <v>6.65</v>
      </c>
      <c r="U912" s="13">
        <v>6.8959999999999999</v>
      </c>
      <c r="V912" s="13" t="s">
        <v>110</v>
      </c>
      <c r="W912" s="13">
        <v>45.1</v>
      </c>
      <c r="X912" s="13">
        <v>3.75</v>
      </c>
      <c r="Y912" s="13">
        <v>11.3</v>
      </c>
      <c r="Z912" s="13">
        <v>4.79</v>
      </c>
      <c r="AA912" s="13">
        <v>166</v>
      </c>
      <c r="AB912" s="13">
        <v>6.83</v>
      </c>
      <c r="AC912" s="13" t="s">
        <v>110</v>
      </c>
      <c r="AD912" s="13">
        <v>323.8</v>
      </c>
    </row>
    <row r="913" spans="1:30">
      <c r="A913" s="10">
        <v>42157</v>
      </c>
      <c r="B913" s="13">
        <v>11484.65</v>
      </c>
      <c r="C913" s="13">
        <v>1.472</v>
      </c>
      <c r="D913" s="13">
        <v>9.1999999999999993</v>
      </c>
      <c r="E913" s="13">
        <v>52.5</v>
      </c>
      <c r="F913" s="13">
        <v>64.05</v>
      </c>
      <c r="G913" s="13" t="s">
        <v>110</v>
      </c>
      <c r="H913" s="13">
        <v>8.875</v>
      </c>
      <c r="I913" s="13">
        <v>2.9449999999999998</v>
      </c>
      <c r="J913" s="13">
        <v>14.984999999999999</v>
      </c>
      <c r="K913" s="13" t="s">
        <v>110</v>
      </c>
      <c r="L913" s="13">
        <v>6.2</v>
      </c>
      <c r="M913" s="13">
        <v>8.84</v>
      </c>
      <c r="N913" s="13">
        <v>72.099999999999994</v>
      </c>
      <c r="O913" s="13">
        <v>26</v>
      </c>
      <c r="P913" s="13">
        <v>9.85</v>
      </c>
      <c r="Q913" s="13" t="s">
        <v>110</v>
      </c>
      <c r="R913" s="13">
        <v>4.0599999999999996</v>
      </c>
      <c r="S913" s="13">
        <v>70.667000000000002</v>
      </c>
      <c r="T913" s="13">
        <v>7.25</v>
      </c>
      <c r="U913" s="13">
        <v>6.8959999999999999</v>
      </c>
      <c r="V913" s="13" t="s">
        <v>110</v>
      </c>
      <c r="W913" s="13">
        <v>47.8</v>
      </c>
      <c r="X913" s="13">
        <v>3.99</v>
      </c>
      <c r="Y913" s="13">
        <v>11.45</v>
      </c>
      <c r="Z913" s="13">
        <v>5.0999999999999996</v>
      </c>
      <c r="AA913" s="13">
        <v>174.5</v>
      </c>
      <c r="AB913" s="13">
        <v>7.26</v>
      </c>
      <c r="AC913" s="13" t="s">
        <v>110</v>
      </c>
      <c r="AD913" s="13">
        <v>335.8</v>
      </c>
    </row>
    <row r="914" spans="1:30">
      <c r="A914" s="10">
        <v>42158</v>
      </c>
      <c r="B914" s="13">
        <v>11200.32</v>
      </c>
      <c r="C914" s="13">
        <v>1.44</v>
      </c>
      <c r="D914" s="13">
        <v>9.1</v>
      </c>
      <c r="E914" s="13">
        <v>51.3</v>
      </c>
      <c r="F914" s="13">
        <v>61.5</v>
      </c>
      <c r="G914" s="13" t="s">
        <v>110</v>
      </c>
      <c r="H914" s="13">
        <v>8.8130000000000006</v>
      </c>
      <c r="I914" s="13">
        <v>2.8260000000000001</v>
      </c>
      <c r="J914" s="13">
        <v>15.081</v>
      </c>
      <c r="K914" s="13" t="s">
        <v>110</v>
      </c>
      <c r="L914" s="13">
        <v>6.2</v>
      </c>
      <c r="M914" s="13">
        <v>8.6999999999999993</v>
      </c>
      <c r="N914" s="13">
        <v>68.150000000000006</v>
      </c>
      <c r="O914" s="13">
        <v>25.15</v>
      </c>
      <c r="P914" s="13">
        <v>9.85</v>
      </c>
      <c r="Q914" s="13" t="s">
        <v>110</v>
      </c>
      <c r="R914" s="13">
        <v>3.95</v>
      </c>
      <c r="S914" s="13">
        <v>70.667000000000002</v>
      </c>
      <c r="T914" s="13">
        <v>6.9</v>
      </c>
      <c r="U914" s="13">
        <v>6.8959999999999999</v>
      </c>
      <c r="V914" s="13" t="s">
        <v>110</v>
      </c>
      <c r="W914" s="13">
        <v>47</v>
      </c>
      <c r="X914" s="13">
        <v>3.9</v>
      </c>
      <c r="Y914" s="13">
        <v>11</v>
      </c>
      <c r="Z914" s="13">
        <v>5.04</v>
      </c>
      <c r="AA914" s="13">
        <v>173.9</v>
      </c>
      <c r="AB914" s="13">
        <v>7.1</v>
      </c>
      <c r="AC914" s="13" t="s">
        <v>110</v>
      </c>
      <c r="AD914" s="13">
        <v>328</v>
      </c>
    </row>
    <row r="915" spans="1:30">
      <c r="A915" s="10">
        <v>42159</v>
      </c>
      <c r="B915" s="13">
        <v>11245.93</v>
      </c>
      <c r="C915" s="13">
        <v>1.472</v>
      </c>
      <c r="D915" s="13">
        <v>9.2899999999999991</v>
      </c>
      <c r="E915" s="13">
        <v>50.15</v>
      </c>
      <c r="F915" s="13">
        <v>63.35</v>
      </c>
      <c r="G915" s="13" t="s">
        <v>110</v>
      </c>
      <c r="H915" s="13">
        <v>8.8629999999999995</v>
      </c>
      <c r="I915" s="13">
        <v>2.8439999999999999</v>
      </c>
      <c r="J915" s="13">
        <v>15.081</v>
      </c>
      <c r="K915" s="13" t="s">
        <v>110</v>
      </c>
      <c r="L915" s="13">
        <v>6.2</v>
      </c>
      <c r="M915" s="13">
        <v>8.94</v>
      </c>
      <c r="N915" s="13">
        <v>70.099999999999994</v>
      </c>
      <c r="O915" s="13">
        <v>26.3</v>
      </c>
      <c r="P915" s="13">
        <v>9.7200000000000006</v>
      </c>
      <c r="Q915" s="13" t="s">
        <v>110</v>
      </c>
      <c r="R915" s="13">
        <v>4</v>
      </c>
      <c r="S915" s="13">
        <v>70.3</v>
      </c>
      <c r="T915" s="13">
        <v>7.19</v>
      </c>
      <c r="U915" s="13">
        <v>6.8959999999999999</v>
      </c>
      <c r="V915" s="13" t="s">
        <v>110</v>
      </c>
      <c r="W915" s="13">
        <v>47.05</v>
      </c>
      <c r="X915" s="13">
        <v>3.95</v>
      </c>
      <c r="Y915" s="13">
        <v>11.5</v>
      </c>
      <c r="Z915" s="13">
        <v>5.23</v>
      </c>
      <c r="AA915" s="13">
        <v>168.75</v>
      </c>
      <c r="AB915" s="13">
        <v>7.19</v>
      </c>
      <c r="AC915" s="13" t="s">
        <v>110</v>
      </c>
      <c r="AD915" s="13">
        <v>332.5</v>
      </c>
    </row>
    <row r="916" spans="1:30">
      <c r="A916" s="10">
        <v>42160</v>
      </c>
      <c r="B916" s="13">
        <v>11215.76</v>
      </c>
      <c r="C916" s="13">
        <v>1.4530000000000001</v>
      </c>
      <c r="D916" s="13">
        <v>9.2899999999999991</v>
      </c>
      <c r="E916" s="13">
        <v>50.5</v>
      </c>
      <c r="F916" s="13">
        <v>63</v>
      </c>
      <c r="G916" s="13" t="s">
        <v>110</v>
      </c>
      <c r="H916" s="13">
        <v>8.8379999999999992</v>
      </c>
      <c r="I916" s="13">
        <v>2.7709999999999999</v>
      </c>
      <c r="J916" s="13">
        <v>15.128</v>
      </c>
      <c r="K916" s="13" t="s">
        <v>110</v>
      </c>
      <c r="L916" s="13">
        <v>6.2</v>
      </c>
      <c r="M916" s="13">
        <v>8.9</v>
      </c>
      <c r="N916" s="13">
        <v>69</v>
      </c>
      <c r="O916" s="13">
        <v>25.9</v>
      </c>
      <c r="P916" s="13">
        <v>9.59</v>
      </c>
      <c r="Q916" s="13" t="s">
        <v>110</v>
      </c>
      <c r="R916" s="13">
        <v>3.95</v>
      </c>
      <c r="S916" s="13">
        <v>69.332999999999998</v>
      </c>
      <c r="T916" s="13">
        <v>7.09</v>
      </c>
      <c r="U916" s="13">
        <v>6.8959999999999999</v>
      </c>
      <c r="V916" s="13" t="s">
        <v>110</v>
      </c>
      <c r="W916" s="13">
        <v>46.5</v>
      </c>
      <c r="X916" s="13">
        <v>3.85</v>
      </c>
      <c r="Y916" s="13">
        <v>11.05</v>
      </c>
      <c r="Z916" s="13">
        <v>5.28</v>
      </c>
      <c r="AA916" s="13">
        <v>168</v>
      </c>
      <c r="AB916" s="13">
        <v>7.11</v>
      </c>
      <c r="AC916" s="13" t="s">
        <v>110</v>
      </c>
      <c r="AD916" s="13">
        <v>334</v>
      </c>
    </row>
    <row r="917" spans="1:30">
      <c r="A917" s="10">
        <v>42163</v>
      </c>
      <c r="B917" s="13">
        <v>11200.76</v>
      </c>
      <c r="C917" s="13">
        <v>1.4079999999999999</v>
      </c>
      <c r="D917" s="13">
        <v>9.15</v>
      </c>
      <c r="E917" s="13">
        <v>51</v>
      </c>
      <c r="F917" s="13">
        <v>61</v>
      </c>
      <c r="G917" s="13" t="s">
        <v>110</v>
      </c>
      <c r="H917" s="13">
        <v>8.75</v>
      </c>
      <c r="I917" s="13">
        <v>2.7890000000000001</v>
      </c>
      <c r="J917" s="13">
        <v>14.938000000000001</v>
      </c>
      <c r="K917" s="13" t="s">
        <v>110</v>
      </c>
      <c r="L917" s="13">
        <v>6.2</v>
      </c>
      <c r="M917" s="13">
        <v>8.9</v>
      </c>
      <c r="N917" s="13">
        <v>67.400000000000006</v>
      </c>
      <c r="O917" s="13">
        <v>25.4</v>
      </c>
      <c r="P917" s="13">
        <v>9.65</v>
      </c>
      <c r="Q917" s="13" t="s">
        <v>110</v>
      </c>
      <c r="R917" s="13">
        <v>4</v>
      </c>
      <c r="S917" s="13">
        <v>70.5</v>
      </c>
      <c r="T917" s="13">
        <v>7</v>
      </c>
      <c r="U917" s="13">
        <v>6.8959999999999999</v>
      </c>
      <c r="V917" s="13" t="s">
        <v>110</v>
      </c>
      <c r="W917" s="13">
        <v>46.25</v>
      </c>
      <c r="X917" s="13">
        <v>4</v>
      </c>
      <c r="Y917" s="13">
        <v>11</v>
      </c>
      <c r="Z917" s="13">
        <v>5.25</v>
      </c>
      <c r="AA917" s="13">
        <v>168.5</v>
      </c>
      <c r="AB917" s="13">
        <v>7.1</v>
      </c>
      <c r="AC917" s="13" t="s">
        <v>110</v>
      </c>
      <c r="AD917" s="13">
        <v>334.5</v>
      </c>
    </row>
    <row r="918" spans="1:30">
      <c r="A918" s="10">
        <v>42164</v>
      </c>
      <c r="B918" s="13">
        <v>11382.01</v>
      </c>
      <c r="C918" s="13">
        <v>1.478</v>
      </c>
      <c r="D918" s="13">
        <v>9.1300000000000008</v>
      </c>
      <c r="E918" s="13">
        <v>52.9</v>
      </c>
      <c r="F918" s="13">
        <v>62</v>
      </c>
      <c r="G918" s="13" t="s">
        <v>110</v>
      </c>
      <c r="H918" s="13">
        <v>8.75</v>
      </c>
      <c r="I918" s="13">
        <v>2.7709999999999999</v>
      </c>
      <c r="J918" s="13">
        <v>14.984999999999999</v>
      </c>
      <c r="K918" s="13" t="s">
        <v>110</v>
      </c>
      <c r="L918" s="13">
        <v>6.2</v>
      </c>
      <c r="M918" s="13">
        <v>8.9</v>
      </c>
      <c r="N918" s="13">
        <v>68.3</v>
      </c>
      <c r="O918" s="13">
        <v>25.4</v>
      </c>
      <c r="P918" s="13">
        <v>10.050000000000001</v>
      </c>
      <c r="Q918" s="13" t="s">
        <v>110</v>
      </c>
      <c r="R918" s="13">
        <v>4.1399999999999997</v>
      </c>
      <c r="S918" s="13">
        <v>70</v>
      </c>
      <c r="T918" s="13">
        <v>7.14</v>
      </c>
      <c r="U918" s="13">
        <v>6.8959999999999999</v>
      </c>
      <c r="V918" s="13" t="s">
        <v>110</v>
      </c>
      <c r="W918" s="13">
        <v>46.25</v>
      </c>
      <c r="X918" s="13">
        <v>4.21</v>
      </c>
      <c r="Y918" s="13">
        <v>11.7</v>
      </c>
      <c r="Z918" s="13">
        <v>5.3</v>
      </c>
      <c r="AA918" s="13">
        <v>168.5</v>
      </c>
      <c r="AB918" s="13">
        <v>7.18</v>
      </c>
      <c r="AC918" s="13" t="s">
        <v>110</v>
      </c>
      <c r="AD918" s="13">
        <v>339</v>
      </c>
    </row>
    <row r="919" spans="1:30">
      <c r="A919" s="10">
        <v>42165</v>
      </c>
      <c r="B919" s="13">
        <v>11364.77</v>
      </c>
      <c r="C919" s="13">
        <v>1.472</v>
      </c>
      <c r="D919" s="13">
        <v>9.17</v>
      </c>
      <c r="E919" s="13">
        <v>52.9</v>
      </c>
      <c r="F919" s="13">
        <v>60</v>
      </c>
      <c r="G919" s="13" t="s">
        <v>110</v>
      </c>
      <c r="H919" s="13">
        <v>8.75</v>
      </c>
      <c r="I919" s="13">
        <v>2.7160000000000002</v>
      </c>
      <c r="J919" s="13">
        <v>15.032999999999999</v>
      </c>
      <c r="K919" s="13" t="s">
        <v>110</v>
      </c>
      <c r="L919" s="13">
        <v>6.2</v>
      </c>
      <c r="M919" s="13">
        <v>8.6</v>
      </c>
      <c r="N919" s="13">
        <v>68.5</v>
      </c>
      <c r="O919" s="13">
        <v>25</v>
      </c>
      <c r="P919" s="13">
        <v>10.199999999999999</v>
      </c>
      <c r="Q919" s="13" t="s">
        <v>110</v>
      </c>
      <c r="R919" s="13">
        <v>4.2300000000000004</v>
      </c>
      <c r="S919" s="13">
        <v>69</v>
      </c>
      <c r="T919" s="13">
        <v>7.08</v>
      </c>
      <c r="U919" s="13">
        <v>6.8959999999999999</v>
      </c>
      <c r="V919" s="13" t="s">
        <v>110</v>
      </c>
      <c r="W919" s="13">
        <v>46.45</v>
      </c>
      <c r="X919" s="13">
        <v>4.2300000000000004</v>
      </c>
      <c r="Y919" s="13">
        <v>11.75</v>
      </c>
      <c r="Z919" s="13">
        <v>5.36</v>
      </c>
      <c r="AA919" s="13">
        <v>174.8</v>
      </c>
      <c r="AB919" s="13">
        <v>7.18</v>
      </c>
      <c r="AC919" s="13" t="s">
        <v>110</v>
      </c>
      <c r="AD919" s="13">
        <v>338</v>
      </c>
    </row>
    <row r="920" spans="1:30">
      <c r="A920" s="10">
        <v>42166</v>
      </c>
      <c r="B920" s="13">
        <v>11363.86</v>
      </c>
      <c r="C920" s="13">
        <v>1.472</v>
      </c>
      <c r="D920" s="13">
        <v>9.1</v>
      </c>
      <c r="E920" s="13">
        <v>53.2</v>
      </c>
      <c r="F920" s="13">
        <v>60.2</v>
      </c>
      <c r="G920" s="13" t="s">
        <v>110</v>
      </c>
      <c r="H920" s="13">
        <v>8.75</v>
      </c>
      <c r="I920" s="13">
        <v>2.7250000000000001</v>
      </c>
      <c r="J920" s="13">
        <v>15.318</v>
      </c>
      <c r="K920" s="13" t="s">
        <v>110</v>
      </c>
      <c r="L920" s="13">
        <v>6.2</v>
      </c>
      <c r="M920" s="13">
        <v>8.7200000000000006</v>
      </c>
      <c r="N920" s="13">
        <v>67.099999999999994</v>
      </c>
      <c r="O920" s="13">
        <v>25.4</v>
      </c>
      <c r="P920" s="13">
        <v>10</v>
      </c>
      <c r="Q920" s="13" t="s">
        <v>110</v>
      </c>
      <c r="R920" s="13">
        <v>4.2</v>
      </c>
      <c r="S920" s="13">
        <v>69.332999999999998</v>
      </c>
      <c r="T920" s="13">
        <v>7.1</v>
      </c>
      <c r="U920" s="13">
        <v>6.601</v>
      </c>
      <c r="V920" s="13" t="s">
        <v>110</v>
      </c>
      <c r="W920" s="13">
        <v>46</v>
      </c>
      <c r="X920" s="13">
        <v>4.2</v>
      </c>
      <c r="Y920" s="13">
        <v>11.8</v>
      </c>
      <c r="Z920" s="13">
        <v>5.35</v>
      </c>
      <c r="AA920" s="13">
        <v>169.75</v>
      </c>
      <c r="AB920" s="13">
        <v>7.15</v>
      </c>
      <c r="AC920" s="13" t="s">
        <v>110</v>
      </c>
      <c r="AD920" s="13">
        <v>338</v>
      </c>
    </row>
    <row r="921" spans="1:30">
      <c r="A921" s="10">
        <v>42167</v>
      </c>
      <c r="B921" s="13">
        <v>11364.05</v>
      </c>
      <c r="C921" s="13">
        <v>1.4339999999999999</v>
      </c>
      <c r="D921" s="13">
        <v>9</v>
      </c>
      <c r="E921" s="13">
        <v>53.45</v>
      </c>
      <c r="F921" s="13">
        <v>60</v>
      </c>
      <c r="G921" s="13" t="s">
        <v>110</v>
      </c>
      <c r="H921" s="13">
        <v>8.7880000000000003</v>
      </c>
      <c r="I921" s="13">
        <v>2.7429999999999999</v>
      </c>
      <c r="J921" s="13">
        <v>15.414</v>
      </c>
      <c r="K921" s="13" t="s">
        <v>110</v>
      </c>
      <c r="L921" s="13">
        <v>6.2</v>
      </c>
      <c r="M921" s="13">
        <v>8.84</v>
      </c>
      <c r="N921" s="13">
        <v>69</v>
      </c>
      <c r="O921" s="13">
        <v>24.95</v>
      </c>
      <c r="P921" s="13">
        <v>10</v>
      </c>
      <c r="Q921" s="13" t="s">
        <v>110</v>
      </c>
      <c r="R921" s="13">
        <v>4.05</v>
      </c>
      <c r="S921" s="13">
        <v>69.332999999999998</v>
      </c>
      <c r="T921" s="13">
        <v>7.1</v>
      </c>
      <c r="U921" s="13">
        <v>6.601</v>
      </c>
      <c r="V921" s="13" t="s">
        <v>110</v>
      </c>
      <c r="W921" s="13">
        <v>45.85</v>
      </c>
      <c r="X921" s="13">
        <v>4.1500000000000004</v>
      </c>
      <c r="Y921" s="13">
        <v>11.45</v>
      </c>
      <c r="Z921" s="13">
        <v>5.34</v>
      </c>
      <c r="AA921" s="13">
        <v>172.5</v>
      </c>
      <c r="AB921" s="13">
        <v>6.98</v>
      </c>
      <c r="AC921" s="13" t="s">
        <v>110</v>
      </c>
      <c r="AD921" s="13">
        <v>337</v>
      </c>
    </row>
    <row r="922" spans="1:30">
      <c r="A922" s="10">
        <v>42170</v>
      </c>
      <c r="B922" s="13">
        <v>11221.58</v>
      </c>
      <c r="C922" s="13">
        <v>1.421</v>
      </c>
      <c r="D922" s="13">
        <v>8.8000000000000007</v>
      </c>
      <c r="E922" s="13">
        <v>53.95</v>
      </c>
      <c r="F922" s="13">
        <v>59</v>
      </c>
      <c r="G922" s="13" t="s">
        <v>110</v>
      </c>
      <c r="H922" s="13">
        <v>8.75</v>
      </c>
      <c r="I922" s="13">
        <v>2.6240000000000001</v>
      </c>
      <c r="J922" s="13">
        <v>15.032999999999999</v>
      </c>
      <c r="K922" s="13" t="s">
        <v>110</v>
      </c>
      <c r="L922" s="13">
        <v>6.2</v>
      </c>
      <c r="M922" s="13">
        <v>8.6</v>
      </c>
      <c r="N922" s="13">
        <v>66.5</v>
      </c>
      <c r="O922" s="13">
        <v>24.5</v>
      </c>
      <c r="P922" s="13">
        <v>9.5500000000000007</v>
      </c>
      <c r="Q922" s="13" t="s">
        <v>110</v>
      </c>
      <c r="R922" s="13">
        <v>3.9</v>
      </c>
      <c r="S922" s="13">
        <v>68</v>
      </c>
      <c r="T922" s="13">
        <v>6.85</v>
      </c>
      <c r="U922" s="13">
        <v>6.601</v>
      </c>
      <c r="V922" s="13" t="s">
        <v>110</v>
      </c>
      <c r="W922" s="13">
        <v>45.7</v>
      </c>
      <c r="X922" s="13">
        <v>3.92</v>
      </c>
      <c r="Y922" s="13">
        <v>11.15</v>
      </c>
      <c r="Z922" s="13">
        <v>5.07</v>
      </c>
      <c r="AA922" s="13">
        <v>169</v>
      </c>
      <c r="AB922" s="13">
        <v>6.75</v>
      </c>
      <c r="AC922" s="13" t="s">
        <v>110</v>
      </c>
      <c r="AD922" s="13">
        <v>333</v>
      </c>
    </row>
    <row r="923" spans="1:30">
      <c r="A923" s="10">
        <v>42171</v>
      </c>
      <c r="B923" s="13">
        <v>11343.79</v>
      </c>
      <c r="C923" s="13">
        <v>1.44</v>
      </c>
      <c r="D923" s="13">
        <v>8.74</v>
      </c>
      <c r="E923" s="13">
        <v>56.5</v>
      </c>
      <c r="F923" s="13">
        <v>57.9</v>
      </c>
      <c r="G923" s="13" t="s">
        <v>110</v>
      </c>
      <c r="H923" s="13">
        <v>8.75</v>
      </c>
      <c r="I923" s="13">
        <v>2.6059999999999999</v>
      </c>
      <c r="J923" s="13">
        <v>15.223000000000001</v>
      </c>
      <c r="K923" s="13" t="s">
        <v>110</v>
      </c>
      <c r="L923" s="13">
        <v>6.2</v>
      </c>
      <c r="M923" s="13">
        <v>8.73</v>
      </c>
      <c r="N923" s="13">
        <v>66</v>
      </c>
      <c r="O923" s="13">
        <v>24.45</v>
      </c>
      <c r="P923" s="13">
        <v>9.65</v>
      </c>
      <c r="Q923" s="13" t="s">
        <v>110</v>
      </c>
      <c r="R923" s="13">
        <v>3.82</v>
      </c>
      <c r="S923" s="13">
        <v>68.5</v>
      </c>
      <c r="T923" s="13">
        <v>6.7</v>
      </c>
      <c r="U923" s="13">
        <v>6.601</v>
      </c>
      <c r="V923" s="13" t="s">
        <v>110</v>
      </c>
      <c r="W923" s="13">
        <v>45.35</v>
      </c>
      <c r="X923" s="13">
        <v>3.89</v>
      </c>
      <c r="Y923" s="13">
        <v>11</v>
      </c>
      <c r="Z923" s="13">
        <v>4.9800000000000004</v>
      </c>
      <c r="AA923" s="13">
        <v>171.9</v>
      </c>
      <c r="AB923" s="13">
        <v>6.66</v>
      </c>
      <c r="AC923" s="13" t="s">
        <v>110</v>
      </c>
      <c r="AD923" s="13">
        <v>328</v>
      </c>
    </row>
    <row r="924" spans="1:30">
      <c r="A924" s="10">
        <v>42172</v>
      </c>
      <c r="B924" s="13">
        <v>11151.46</v>
      </c>
      <c r="C924" s="13">
        <v>1.4139999999999999</v>
      </c>
      <c r="D924" s="13">
        <v>8.35</v>
      </c>
      <c r="E924" s="13">
        <v>57.3</v>
      </c>
      <c r="F924" s="13">
        <v>56</v>
      </c>
      <c r="G924" s="13" t="s">
        <v>110</v>
      </c>
      <c r="H924" s="13">
        <v>8.6880000000000006</v>
      </c>
      <c r="I924" s="13">
        <v>2.4500000000000002</v>
      </c>
      <c r="J924" s="13">
        <v>14.272</v>
      </c>
      <c r="K924" s="13" t="s">
        <v>110</v>
      </c>
      <c r="L924" s="13">
        <v>6.2</v>
      </c>
      <c r="M924" s="13">
        <v>8.3000000000000007</v>
      </c>
      <c r="N924" s="13">
        <v>63.9</v>
      </c>
      <c r="O924" s="13">
        <v>23.05</v>
      </c>
      <c r="P924" s="13">
        <v>9.5</v>
      </c>
      <c r="Q924" s="13" t="s">
        <v>110</v>
      </c>
      <c r="R924" s="13">
        <v>3.61</v>
      </c>
      <c r="S924" s="13">
        <v>65.832999999999998</v>
      </c>
      <c r="T924" s="13">
        <v>6.46</v>
      </c>
      <c r="U924" s="13">
        <v>6.601</v>
      </c>
      <c r="V924" s="13" t="s">
        <v>110</v>
      </c>
      <c r="W924" s="13">
        <v>45</v>
      </c>
      <c r="X924" s="13">
        <v>3.63</v>
      </c>
      <c r="Y924" s="13">
        <v>10.4</v>
      </c>
      <c r="Z924" s="13">
        <v>4.72</v>
      </c>
      <c r="AA924" s="13">
        <v>172</v>
      </c>
      <c r="AB924" s="13">
        <v>6.37</v>
      </c>
      <c r="AC924" s="13" t="s">
        <v>110</v>
      </c>
      <c r="AD924" s="13">
        <v>321</v>
      </c>
    </row>
    <row r="925" spans="1:30">
      <c r="A925" s="10">
        <v>42173</v>
      </c>
      <c r="B925" s="13">
        <v>11263.73</v>
      </c>
      <c r="C925" s="13">
        <v>1.4139999999999999</v>
      </c>
      <c r="D925" s="13">
        <v>8.09</v>
      </c>
      <c r="E925" s="13">
        <v>58.85</v>
      </c>
      <c r="F925" s="13">
        <v>54.5</v>
      </c>
      <c r="G925" s="13" t="s">
        <v>110</v>
      </c>
      <c r="H925" s="13">
        <v>8.3379999999999992</v>
      </c>
      <c r="I925" s="13">
        <v>2.4769999999999999</v>
      </c>
      <c r="J925" s="13">
        <v>14.414999999999999</v>
      </c>
      <c r="K925" s="13" t="s">
        <v>110</v>
      </c>
      <c r="L925" s="13">
        <v>6.2</v>
      </c>
      <c r="M925" s="13">
        <v>8.1999999999999993</v>
      </c>
      <c r="N925" s="13">
        <v>63.3</v>
      </c>
      <c r="O925" s="13">
        <v>22.9</v>
      </c>
      <c r="P925" s="13">
        <v>9.5</v>
      </c>
      <c r="Q925" s="13" t="s">
        <v>110</v>
      </c>
      <c r="R925" s="13">
        <v>3.6</v>
      </c>
      <c r="S925" s="13">
        <v>67.55</v>
      </c>
      <c r="T925" s="13">
        <v>6.35</v>
      </c>
      <c r="U925" s="13">
        <v>6.601</v>
      </c>
      <c r="V925" s="13" t="s">
        <v>110</v>
      </c>
      <c r="W925" s="13">
        <v>44.45</v>
      </c>
      <c r="X925" s="13">
        <v>3.61</v>
      </c>
      <c r="Y925" s="13">
        <v>10.5</v>
      </c>
      <c r="Z925" s="13">
        <v>4.5199999999999996</v>
      </c>
      <c r="AA925" s="13">
        <v>175.3</v>
      </c>
      <c r="AB925" s="13">
        <v>6.27</v>
      </c>
      <c r="AC925" s="13" t="s">
        <v>110</v>
      </c>
      <c r="AD925" s="13">
        <v>327</v>
      </c>
    </row>
    <row r="926" spans="1:30">
      <c r="A926" s="10">
        <v>42174</v>
      </c>
      <c r="B926" s="13">
        <v>11221.67</v>
      </c>
      <c r="C926" s="13">
        <v>1.44</v>
      </c>
      <c r="D926" s="13">
        <v>8.0500000000000007</v>
      </c>
      <c r="E926" s="13">
        <v>57.5</v>
      </c>
      <c r="F926" s="13">
        <v>55.8</v>
      </c>
      <c r="G926" s="13" t="s">
        <v>110</v>
      </c>
      <c r="H926" s="13">
        <v>8.5</v>
      </c>
      <c r="I926" s="13">
        <v>2.5409999999999999</v>
      </c>
      <c r="J926" s="13">
        <v>15.223000000000001</v>
      </c>
      <c r="K926" s="13" t="s">
        <v>110</v>
      </c>
      <c r="L926" s="13">
        <v>6.2</v>
      </c>
      <c r="M926" s="13">
        <v>8.1999999999999993</v>
      </c>
      <c r="N926" s="13">
        <v>65</v>
      </c>
      <c r="O926" s="13">
        <v>23.1</v>
      </c>
      <c r="P926" s="13">
        <v>9.5</v>
      </c>
      <c r="Q926" s="13" t="s">
        <v>110</v>
      </c>
      <c r="R926" s="13">
        <v>3.65</v>
      </c>
      <c r="S926" s="13">
        <v>67.667000000000002</v>
      </c>
      <c r="T926" s="13">
        <v>6.46</v>
      </c>
      <c r="U926" s="13">
        <v>6.601</v>
      </c>
      <c r="V926" s="13" t="s">
        <v>110</v>
      </c>
      <c r="W926" s="13">
        <v>44.5</v>
      </c>
      <c r="X926" s="13">
        <v>3.65</v>
      </c>
      <c r="Y926" s="13">
        <v>10.95</v>
      </c>
      <c r="Z926" s="13">
        <v>4.63</v>
      </c>
      <c r="AA926" s="13">
        <v>173</v>
      </c>
      <c r="AB926" s="13">
        <v>6.36</v>
      </c>
      <c r="AC926" s="13" t="s">
        <v>110</v>
      </c>
      <c r="AD926" s="13">
        <v>328.5</v>
      </c>
    </row>
    <row r="927" spans="1:30">
      <c r="A927" s="10">
        <v>42177</v>
      </c>
      <c r="B927" s="13">
        <v>11582.65</v>
      </c>
      <c r="C927" s="13">
        <v>1.466</v>
      </c>
      <c r="D927" s="13">
        <v>8.4</v>
      </c>
      <c r="E927" s="13">
        <v>57.7</v>
      </c>
      <c r="F927" s="13">
        <v>58.9</v>
      </c>
      <c r="G927" s="13" t="s">
        <v>110</v>
      </c>
      <c r="H927" s="13">
        <v>8.75</v>
      </c>
      <c r="I927" s="13">
        <v>2.6970000000000001</v>
      </c>
      <c r="J927" s="13">
        <v>15.509</v>
      </c>
      <c r="K927" s="13" t="s">
        <v>110</v>
      </c>
      <c r="L927" s="13">
        <v>6.2</v>
      </c>
      <c r="M927" s="13">
        <v>8.61</v>
      </c>
      <c r="N927" s="13">
        <v>69.5</v>
      </c>
      <c r="O927" s="13">
        <v>24.5</v>
      </c>
      <c r="P927" s="13">
        <v>9.6999999999999993</v>
      </c>
      <c r="Q927" s="13" t="s">
        <v>110</v>
      </c>
      <c r="R927" s="13">
        <v>3.76</v>
      </c>
      <c r="S927" s="13">
        <v>68.332999999999998</v>
      </c>
      <c r="T927" s="13">
        <v>6.97</v>
      </c>
      <c r="U927" s="13">
        <v>6.601</v>
      </c>
      <c r="V927" s="13" t="s">
        <v>110</v>
      </c>
      <c r="W927" s="13">
        <v>46</v>
      </c>
      <c r="X927" s="13">
        <v>3.7</v>
      </c>
      <c r="Y927" s="13">
        <v>11.15</v>
      </c>
      <c r="Z927" s="13">
        <v>4.8600000000000003</v>
      </c>
      <c r="AA927" s="13">
        <v>175</v>
      </c>
      <c r="AB927" s="13">
        <v>6.53</v>
      </c>
      <c r="AC927" s="13" t="s">
        <v>110</v>
      </c>
      <c r="AD927" s="13">
        <v>345.5</v>
      </c>
    </row>
    <row r="928" spans="1:30">
      <c r="A928" s="10">
        <v>42178</v>
      </c>
      <c r="B928" s="13">
        <v>11527.73</v>
      </c>
      <c r="C928" s="13">
        <v>1.4530000000000001</v>
      </c>
      <c r="D928" s="13">
        <v>8.44</v>
      </c>
      <c r="E928" s="13">
        <v>57.55</v>
      </c>
      <c r="F928" s="13">
        <v>58.3</v>
      </c>
      <c r="G928" s="13" t="s">
        <v>110</v>
      </c>
      <c r="H928" s="13">
        <v>8.8130000000000006</v>
      </c>
      <c r="I928" s="13">
        <v>2.6970000000000001</v>
      </c>
      <c r="J928" s="13">
        <v>15.699</v>
      </c>
      <c r="K928" s="13" t="s">
        <v>110</v>
      </c>
      <c r="L928" s="13">
        <v>6.2</v>
      </c>
      <c r="M928" s="13">
        <v>8.4499999999999993</v>
      </c>
      <c r="N928" s="13">
        <v>69</v>
      </c>
      <c r="O928" s="13">
        <v>24.15</v>
      </c>
      <c r="P928" s="13">
        <v>9.35</v>
      </c>
      <c r="Q928" s="13" t="s">
        <v>110</v>
      </c>
      <c r="R928" s="13">
        <v>3.7199999999999998</v>
      </c>
      <c r="S928" s="13">
        <v>70.983000000000004</v>
      </c>
      <c r="T928" s="13">
        <v>7</v>
      </c>
      <c r="U928" s="13">
        <v>6.601</v>
      </c>
      <c r="V928" s="13" t="s">
        <v>110</v>
      </c>
      <c r="W928" s="13">
        <v>46.75</v>
      </c>
      <c r="X928" s="13">
        <v>3.75</v>
      </c>
      <c r="Y928" s="13">
        <v>11.5</v>
      </c>
      <c r="Z928" s="13">
        <v>4.74</v>
      </c>
      <c r="AA928" s="13">
        <v>174</v>
      </c>
      <c r="AB928" s="13">
        <v>6.48</v>
      </c>
      <c r="AC928" s="13" t="s">
        <v>110</v>
      </c>
      <c r="AD928" s="13">
        <v>344.25</v>
      </c>
    </row>
    <row r="929" spans="1:30">
      <c r="A929" s="10">
        <v>42179</v>
      </c>
      <c r="B929" s="13">
        <v>11553.4</v>
      </c>
      <c r="C929" s="13">
        <v>1.4849999999999999</v>
      </c>
      <c r="D929" s="13">
        <v>8.4</v>
      </c>
      <c r="E929" s="13">
        <v>58.35</v>
      </c>
      <c r="F929" s="13">
        <v>57</v>
      </c>
      <c r="G929" s="13" t="s">
        <v>110</v>
      </c>
      <c r="H929" s="13">
        <v>8.75</v>
      </c>
      <c r="I929" s="13">
        <v>2.633</v>
      </c>
      <c r="J929" s="13">
        <v>15.414</v>
      </c>
      <c r="K929" s="13" t="s">
        <v>110</v>
      </c>
      <c r="L929" s="13">
        <v>6.2</v>
      </c>
      <c r="M929" s="13">
        <v>8.43</v>
      </c>
      <c r="N929" s="13">
        <v>68.650000000000006</v>
      </c>
      <c r="O929" s="13">
        <v>23.9</v>
      </c>
      <c r="P929" s="13">
        <v>9.6999999999999993</v>
      </c>
      <c r="Q929" s="13" t="s">
        <v>110</v>
      </c>
      <c r="R929" s="13">
        <v>3.75</v>
      </c>
      <c r="S929" s="13">
        <v>70.667000000000002</v>
      </c>
      <c r="T929" s="13">
        <v>6.96</v>
      </c>
      <c r="U929" s="13">
        <v>6.601</v>
      </c>
      <c r="V929" s="13" t="s">
        <v>110</v>
      </c>
      <c r="W929" s="13">
        <v>46.3</v>
      </c>
      <c r="X929" s="13">
        <v>3.73</v>
      </c>
      <c r="Y929" s="13">
        <v>11.4</v>
      </c>
      <c r="Z929" s="13">
        <v>4.67</v>
      </c>
      <c r="AA929" s="13">
        <v>176</v>
      </c>
      <c r="AB929" s="13">
        <v>6.36</v>
      </c>
      <c r="AC929" s="13" t="s">
        <v>110</v>
      </c>
      <c r="AD929" s="13">
        <v>346</v>
      </c>
    </row>
    <row r="930" spans="1:30">
      <c r="A930" s="10">
        <v>42180</v>
      </c>
      <c r="B930" s="13">
        <v>11453.26</v>
      </c>
      <c r="C930" s="13">
        <v>1.4849999999999999</v>
      </c>
      <c r="D930" s="13">
        <v>8.4</v>
      </c>
      <c r="E930" s="13">
        <v>56.15</v>
      </c>
      <c r="F930" s="13">
        <v>58.1</v>
      </c>
      <c r="G930" s="13" t="s">
        <v>110</v>
      </c>
      <c r="H930" s="13">
        <v>8.8130000000000006</v>
      </c>
      <c r="I930" s="13">
        <v>2.5779999999999998</v>
      </c>
      <c r="J930" s="13">
        <v>15.984</v>
      </c>
      <c r="K930" s="13" t="s">
        <v>110</v>
      </c>
      <c r="L930" s="13">
        <v>6.2</v>
      </c>
      <c r="M930" s="13">
        <v>8.5</v>
      </c>
      <c r="N930" s="13">
        <v>71</v>
      </c>
      <c r="O930" s="13">
        <v>24.6</v>
      </c>
      <c r="P930" s="13">
        <v>9.6999999999999993</v>
      </c>
      <c r="Q930" s="13" t="s">
        <v>110</v>
      </c>
      <c r="R930" s="13">
        <v>3.75</v>
      </c>
      <c r="S930" s="13">
        <v>72.5</v>
      </c>
      <c r="T930" s="13">
        <v>7.02</v>
      </c>
      <c r="U930" s="13">
        <v>6.601</v>
      </c>
      <c r="V930" s="13" t="s">
        <v>110</v>
      </c>
      <c r="W930" s="13">
        <v>46</v>
      </c>
      <c r="X930" s="13">
        <v>3.73</v>
      </c>
      <c r="Y930" s="13">
        <v>11.55</v>
      </c>
      <c r="Z930" s="13">
        <v>4.6500000000000004</v>
      </c>
      <c r="AA930" s="13">
        <v>176</v>
      </c>
      <c r="AB930" s="13">
        <v>6.22</v>
      </c>
      <c r="AC930" s="13" t="s">
        <v>110</v>
      </c>
      <c r="AD930" s="13">
        <v>348.15</v>
      </c>
    </row>
    <row r="931" spans="1:30">
      <c r="A931" s="10">
        <v>42181</v>
      </c>
      <c r="B931" s="13">
        <v>11684.42</v>
      </c>
      <c r="C931" s="13">
        <v>1.4849999999999999</v>
      </c>
      <c r="D931" s="13">
        <v>8.48</v>
      </c>
      <c r="E931" s="13">
        <v>59</v>
      </c>
      <c r="F931" s="13">
        <v>59.75</v>
      </c>
      <c r="G931" s="13" t="s">
        <v>110</v>
      </c>
      <c r="H931" s="13">
        <v>8.8130000000000006</v>
      </c>
      <c r="I931" s="13">
        <v>2.7160000000000002</v>
      </c>
      <c r="J931" s="13">
        <v>15.888999999999999</v>
      </c>
      <c r="K931" s="13" t="s">
        <v>110</v>
      </c>
      <c r="L931" s="13">
        <v>6.2</v>
      </c>
      <c r="M931" s="13">
        <v>8.5</v>
      </c>
      <c r="N931" s="13">
        <v>70.900000000000006</v>
      </c>
      <c r="O931" s="13">
        <v>24.8</v>
      </c>
      <c r="P931" s="13">
        <v>9.6</v>
      </c>
      <c r="Q931" s="13" t="s">
        <v>110</v>
      </c>
      <c r="R931" s="13">
        <v>3.75</v>
      </c>
      <c r="S931" s="13">
        <v>72.5</v>
      </c>
      <c r="T931" s="13">
        <v>7</v>
      </c>
      <c r="U931" s="13">
        <v>6.601</v>
      </c>
      <c r="V931" s="13" t="s">
        <v>110</v>
      </c>
      <c r="W931" s="13">
        <v>47</v>
      </c>
      <c r="X931" s="13">
        <v>3.83</v>
      </c>
      <c r="Y931" s="13">
        <v>11.5</v>
      </c>
      <c r="Z931" s="13">
        <v>4.76</v>
      </c>
      <c r="AA931" s="13">
        <v>177</v>
      </c>
      <c r="AB931" s="13">
        <v>6.29</v>
      </c>
      <c r="AC931" s="13" t="s">
        <v>110</v>
      </c>
      <c r="AD931" s="13">
        <v>345.4</v>
      </c>
    </row>
    <row r="932" spans="1:30">
      <c r="A932" s="10">
        <v>42184</v>
      </c>
      <c r="B932" s="13">
        <v>11305.52</v>
      </c>
      <c r="C932" s="13">
        <v>1.472</v>
      </c>
      <c r="D932" s="13">
        <v>8.1999999999999993</v>
      </c>
      <c r="E932" s="13">
        <v>56.5</v>
      </c>
      <c r="F932" s="13">
        <v>57</v>
      </c>
      <c r="G932" s="13" t="s">
        <v>110</v>
      </c>
      <c r="H932" s="13">
        <v>8.8130000000000006</v>
      </c>
      <c r="I932" s="13">
        <v>2.67</v>
      </c>
      <c r="J932" s="13">
        <v>15.794</v>
      </c>
      <c r="K932" s="13" t="s">
        <v>110</v>
      </c>
      <c r="L932" s="13">
        <v>6.2</v>
      </c>
      <c r="M932" s="13">
        <v>8.25</v>
      </c>
      <c r="N932" s="13">
        <v>67.400000000000006</v>
      </c>
      <c r="O932" s="13">
        <v>23.75</v>
      </c>
      <c r="P932" s="13">
        <v>9.15</v>
      </c>
      <c r="Q932" s="13" t="s">
        <v>110</v>
      </c>
      <c r="R932" s="13">
        <v>3.69</v>
      </c>
      <c r="S932" s="13">
        <v>71.466999999999999</v>
      </c>
      <c r="T932" s="13">
        <v>6.78</v>
      </c>
      <c r="U932" s="13">
        <v>6.601</v>
      </c>
      <c r="V932" s="13" t="s">
        <v>110</v>
      </c>
      <c r="W932" s="13">
        <v>45.4</v>
      </c>
      <c r="X932" s="13">
        <v>3.7</v>
      </c>
      <c r="Y932" s="13">
        <v>11</v>
      </c>
      <c r="Z932" s="13">
        <v>4.5199999999999996</v>
      </c>
      <c r="AA932" s="13">
        <v>172.6</v>
      </c>
      <c r="AB932" s="13">
        <v>6.08</v>
      </c>
      <c r="AC932" s="13" t="s">
        <v>110</v>
      </c>
      <c r="AD932" s="13">
        <v>341</v>
      </c>
    </row>
    <row r="933" spans="1:30">
      <c r="A933" s="10">
        <v>42185</v>
      </c>
      <c r="B933" s="13">
        <v>11656.81</v>
      </c>
      <c r="C933" s="13">
        <v>1.472</v>
      </c>
      <c r="D933" s="13">
        <v>8.4700000000000006</v>
      </c>
      <c r="E933" s="13">
        <v>58.15</v>
      </c>
      <c r="F933" s="13">
        <v>59.6</v>
      </c>
      <c r="G933" s="13" t="s">
        <v>110</v>
      </c>
      <c r="H933" s="13">
        <v>8.85</v>
      </c>
      <c r="I933" s="13">
        <v>2.8439999999999999</v>
      </c>
      <c r="J933" s="13">
        <v>15.603999999999999</v>
      </c>
      <c r="K933" s="13" t="s">
        <v>110</v>
      </c>
      <c r="L933" s="13">
        <v>6.2</v>
      </c>
      <c r="M933" s="13">
        <v>8.25</v>
      </c>
      <c r="N933" s="13">
        <v>69.599999999999994</v>
      </c>
      <c r="O933" s="13">
        <v>24.6</v>
      </c>
      <c r="P933" s="13">
        <v>9.35</v>
      </c>
      <c r="Q933" s="13" t="s">
        <v>110</v>
      </c>
      <c r="R933" s="13">
        <v>3.57</v>
      </c>
      <c r="S933" s="13">
        <v>72.033000000000001</v>
      </c>
      <c r="T933" s="13">
        <v>7.07</v>
      </c>
      <c r="U933" s="13">
        <v>6.601</v>
      </c>
      <c r="V933" s="13" t="s">
        <v>110</v>
      </c>
      <c r="W933" s="13">
        <v>46.8</v>
      </c>
      <c r="X933" s="13">
        <v>3.79</v>
      </c>
      <c r="Y933" s="13">
        <v>11.4</v>
      </c>
      <c r="Z933" s="13">
        <v>4.66</v>
      </c>
      <c r="AA933" s="13">
        <v>175.5</v>
      </c>
      <c r="AB933" s="13">
        <v>6.2</v>
      </c>
      <c r="AC933" s="13" t="s">
        <v>110</v>
      </c>
      <c r="AD933" s="13">
        <v>353</v>
      </c>
    </row>
    <row r="934" spans="1:30">
      <c r="A934" s="10">
        <v>42186</v>
      </c>
      <c r="B934" s="13">
        <v>11670.91</v>
      </c>
      <c r="C934" s="13">
        <v>1.4849999999999999</v>
      </c>
      <c r="D934" s="13">
        <v>8.5399999999999991</v>
      </c>
      <c r="E934" s="13">
        <v>56.9</v>
      </c>
      <c r="F934" s="13">
        <v>60</v>
      </c>
      <c r="G934" s="13" t="s">
        <v>110</v>
      </c>
      <c r="H934" s="13">
        <v>8.85</v>
      </c>
      <c r="I934" s="13">
        <v>2.899</v>
      </c>
      <c r="J934" s="13">
        <v>16.175000000000001</v>
      </c>
      <c r="K934" s="13" t="s">
        <v>110</v>
      </c>
      <c r="L934" s="13">
        <v>6.2</v>
      </c>
      <c r="M934" s="13">
        <v>8.6300000000000008</v>
      </c>
      <c r="N934" s="13">
        <v>69.599999999999994</v>
      </c>
      <c r="O934" s="13">
        <v>24.4</v>
      </c>
      <c r="P934" s="13">
        <v>9.25</v>
      </c>
      <c r="Q934" s="13" t="s">
        <v>110</v>
      </c>
      <c r="R934" s="13">
        <v>3.65</v>
      </c>
      <c r="S934" s="13">
        <v>74</v>
      </c>
      <c r="T934" s="13">
        <v>7.3</v>
      </c>
      <c r="U934" s="13">
        <v>6.601</v>
      </c>
      <c r="V934" s="13" t="s">
        <v>110</v>
      </c>
      <c r="W934" s="13">
        <v>48</v>
      </c>
      <c r="X934" s="13">
        <v>3.82</v>
      </c>
      <c r="Y934" s="13">
        <v>11.3</v>
      </c>
      <c r="Z934" s="13">
        <v>4.75</v>
      </c>
      <c r="AA934" s="13">
        <v>173.5</v>
      </c>
      <c r="AB934" s="13">
        <v>6.25</v>
      </c>
      <c r="AC934" s="13" t="s">
        <v>110</v>
      </c>
      <c r="AD934" s="13">
        <v>355.75</v>
      </c>
    </row>
    <row r="935" spans="1:30">
      <c r="A935" s="10">
        <v>42187</v>
      </c>
      <c r="B935" s="13">
        <v>11809.2</v>
      </c>
      <c r="C935" s="13">
        <v>1.4849999999999999</v>
      </c>
      <c r="D935" s="13">
        <v>8.7200000000000006</v>
      </c>
      <c r="E935" s="13">
        <v>57.5</v>
      </c>
      <c r="F935" s="13">
        <v>60</v>
      </c>
      <c r="G935" s="13" t="s">
        <v>110</v>
      </c>
      <c r="H935" s="13">
        <v>8.85</v>
      </c>
      <c r="I935" s="13">
        <v>2.9539999999999997</v>
      </c>
      <c r="J935" s="13">
        <v>16.079999999999998</v>
      </c>
      <c r="K935" s="13" t="s">
        <v>110</v>
      </c>
      <c r="L935" s="13">
        <v>6.2</v>
      </c>
      <c r="M935" s="13">
        <v>8.8000000000000007</v>
      </c>
      <c r="N935" s="13">
        <v>70</v>
      </c>
      <c r="O935" s="13">
        <v>24.65</v>
      </c>
      <c r="P935" s="13">
        <v>9.5</v>
      </c>
      <c r="Q935" s="13" t="s">
        <v>110</v>
      </c>
      <c r="R935" s="13">
        <v>3.76</v>
      </c>
      <c r="S935" s="13">
        <v>76.632999999999996</v>
      </c>
      <c r="T935" s="13">
        <v>7.48</v>
      </c>
      <c r="U935" s="13">
        <v>6.601</v>
      </c>
      <c r="V935" s="13" t="s">
        <v>110</v>
      </c>
      <c r="W935" s="13">
        <v>47.7</v>
      </c>
      <c r="X935" s="13">
        <v>4</v>
      </c>
      <c r="Y935" s="13">
        <v>11.4</v>
      </c>
      <c r="Z935" s="13">
        <v>4.92</v>
      </c>
      <c r="AA935" s="13">
        <v>173.5</v>
      </c>
      <c r="AB935" s="13">
        <v>6.29</v>
      </c>
      <c r="AC935" s="13" t="s">
        <v>110</v>
      </c>
      <c r="AD935" s="13">
        <v>361</v>
      </c>
    </row>
    <row r="936" spans="1:30">
      <c r="A936" s="10">
        <v>42188</v>
      </c>
      <c r="B936" s="13">
        <v>11766.12</v>
      </c>
      <c r="C936" s="13">
        <v>1.44</v>
      </c>
      <c r="D936" s="13">
        <v>8.83</v>
      </c>
      <c r="E936" s="13">
        <v>55.75</v>
      </c>
      <c r="F936" s="13">
        <v>59</v>
      </c>
      <c r="G936" s="13" t="s">
        <v>110</v>
      </c>
      <c r="H936" s="13">
        <v>8.9250000000000007</v>
      </c>
      <c r="I936" s="13">
        <v>2.927</v>
      </c>
      <c r="J936" s="13">
        <v>15.984</v>
      </c>
      <c r="K936" s="13" t="s">
        <v>110</v>
      </c>
      <c r="L936" s="13">
        <v>6.2</v>
      </c>
      <c r="M936" s="13">
        <v>8.85</v>
      </c>
      <c r="N936" s="13">
        <v>70.75</v>
      </c>
      <c r="O936" s="13">
        <v>24.9</v>
      </c>
      <c r="P936" s="13">
        <v>9.5</v>
      </c>
      <c r="Q936" s="13" t="s">
        <v>110</v>
      </c>
      <c r="R936" s="13">
        <v>3.76</v>
      </c>
      <c r="S936" s="13">
        <v>75.667000000000002</v>
      </c>
      <c r="T936" s="13">
        <v>7.7</v>
      </c>
      <c r="U936" s="13">
        <v>6.601</v>
      </c>
      <c r="V936" s="13" t="s">
        <v>110</v>
      </c>
      <c r="W936" s="13">
        <v>46.5</v>
      </c>
      <c r="X936" s="13">
        <v>4</v>
      </c>
      <c r="Y936" s="13">
        <v>11.2</v>
      </c>
      <c r="Z936" s="13">
        <v>5.07</v>
      </c>
      <c r="AA936" s="13">
        <v>171</v>
      </c>
      <c r="AB936" s="13">
        <v>6.55</v>
      </c>
      <c r="AC936" s="13" t="s">
        <v>110</v>
      </c>
      <c r="AD936" s="13">
        <v>356</v>
      </c>
    </row>
    <row r="937" spans="1:30">
      <c r="A937" s="10">
        <v>42191</v>
      </c>
      <c r="B937" s="13">
        <v>11789.22</v>
      </c>
      <c r="C937" s="13">
        <v>1.472</v>
      </c>
      <c r="D937" s="13">
        <v>9.08</v>
      </c>
      <c r="E937" s="13">
        <v>54.15</v>
      </c>
      <c r="F937" s="13">
        <v>59.55</v>
      </c>
      <c r="G937" s="13" t="s">
        <v>110</v>
      </c>
      <c r="H937" s="13">
        <v>8.875</v>
      </c>
      <c r="I937" s="13">
        <v>2.927</v>
      </c>
      <c r="J937" s="13">
        <v>16.27</v>
      </c>
      <c r="K937" s="13" t="s">
        <v>110</v>
      </c>
      <c r="L937" s="13">
        <v>6.2</v>
      </c>
      <c r="M937" s="13">
        <v>8.8000000000000007</v>
      </c>
      <c r="N937" s="13">
        <v>70.900000000000006</v>
      </c>
      <c r="O937" s="13">
        <v>25.6</v>
      </c>
      <c r="P937" s="13">
        <v>9.5</v>
      </c>
      <c r="Q937" s="13" t="s">
        <v>110</v>
      </c>
      <c r="R937" s="13">
        <v>3.75</v>
      </c>
      <c r="S937" s="13">
        <v>76.667000000000002</v>
      </c>
      <c r="T937" s="13">
        <v>7.88</v>
      </c>
      <c r="U937" s="13">
        <v>6.601</v>
      </c>
      <c r="V937" s="13" t="s">
        <v>110</v>
      </c>
      <c r="W937" s="13">
        <v>47.2</v>
      </c>
      <c r="X937" s="13">
        <v>4</v>
      </c>
      <c r="Y937" s="13">
        <v>11.7</v>
      </c>
      <c r="Z937" s="13">
        <v>5.34</v>
      </c>
      <c r="AA937" s="13">
        <v>169.5</v>
      </c>
      <c r="AB937" s="13">
        <v>6.7</v>
      </c>
      <c r="AC937" s="13" t="s">
        <v>110</v>
      </c>
      <c r="AD937" s="13">
        <v>356.5</v>
      </c>
    </row>
    <row r="938" spans="1:30">
      <c r="A938" s="10">
        <v>42192</v>
      </c>
      <c r="B938" s="13">
        <v>11842.55</v>
      </c>
      <c r="C938" s="13">
        <v>1.472</v>
      </c>
      <c r="D938" s="13">
        <v>9.1199999999999992</v>
      </c>
      <c r="E938" s="13">
        <v>54.95</v>
      </c>
      <c r="F938" s="13">
        <v>60.25</v>
      </c>
      <c r="G938" s="13" t="s">
        <v>110</v>
      </c>
      <c r="H938" s="13">
        <v>8.8439999999999994</v>
      </c>
      <c r="I938" s="13">
        <v>2.927</v>
      </c>
      <c r="J938" s="13">
        <v>16.079999999999998</v>
      </c>
      <c r="K938" s="13" t="s">
        <v>110</v>
      </c>
      <c r="L938" s="13">
        <v>6.2</v>
      </c>
      <c r="M938" s="13">
        <v>8.76</v>
      </c>
      <c r="N938" s="13">
        <v>71.2</v>
      </c>
      <c r="O938" s="13">
        <v>25.9</v>
      </c>
      <c r="P938" s="13">
        <v>9.25</v>
      </c>
      <c r="Q938" s="13" t="s">
        <v>110</v>
      </c>
      <c r="R938" s="13">
        <v>3.7</v>
      </c>
      <c r="S938" s="13">
        <v>79.667000000000002</v>
      </c>
      <c r="T938" s="13">
        <v>7.8</v>
      </c>
      <c r="U938" s="13">
        <v>6.601</v>
      </c>
      <c r="V938" s="13" t="s">
        <v>110</v>
      </c>
      <c r="W938" s="13">
        <v>48</v>
      </c>
      <c r="X938" s="13">
        <v>4.25</v>
      </c>
      <c r="Y938" s="13">
        <v>11.7</v>
      </c>
      <c r="Z938" s="13">
        <v>5.54</v>
      </c>
      <c r="AA938" s="13">
        <v>169.5</v>
      </c>
      <c r="AB938" s="13">
        <v>6.85</v>
      </c>
      <c r="AC938" s="13" t="s">
        <v>110</v>
      </c>
      <c r="AD938" s="13">
        <v>351.95</v>
      </c>
    </row>
    <row r="939" spans="1:30">
      <c r="A939" s="10">
        <v>42193</v>
      </c>
      <c r="B939" s="13">
        <v>11511.3</v>
      </c>
      <c r="C939" s="13">
        <v>1.446</v>
      </c>
      <c r="D939" s="13">
        <v>8.85</v>
      </c>
      <c r="E939" s="13">
        <v>52.65</v>
      </c>
      <c r="F939" s="13">
        <v>60.5</v>
      </c>
      <c r="G939" s="13" t="s">
        <v>110</v>
      </c>
      <c r="H939" s="13">
        <v>8.875</v>
      </c>
      <c r="I939" s="13">
        <v>2.8439999999999999</v>
      </c>
      <c r="J939" s="13">
        <v>15.888999999999999</v>
      </c>
      <c r="K939" s="13" t="s">
        <v>110</v>
      </c>
      <c r="L939" s="13">
        <v>6.2</v>
      </c>
      <c r="M939" s="13">
        <v>8.5500000000000007</v>
      </c>
      <c r="N939" s="13">
        <v>70</v>
      </c>
      <c r="O939" s="13">
        <v>25.25</v>
      </c>
      <c r="P939" s="13">
        <v>9.25</v>
      </c>
      <c r="Q939" s="13" t="s">
        <v>110</v>
      </c>
      <c r="R939" s="13">
        <v>3.82</v>
      </c>
      <c r="S939" s="13">
        <v>79.632999999999996</v>
      </c>
      <c r="T939" s="13">
        <v>7.59</v>
      </c>
      <c r="U939" s="13">
        <v>6.601</v>
      </c>
      <c r="V939" s="13" t="s">
        <v>110</v>
      </c>
      <c r="W939" s="13">
        <v>46</v>
      </c>
      <c r="X939" s="13">
        <v>4.1100000000000003</v>
      </c>
      <c r="Y939" s="13">
        <v>11.3</v>
      </c>
      <c r="Z939" s="13">
        <v>5.39</v>
      </c>
      <c r="AA939" s="13">
        <v>167.5</v>
      </c>
      <c r="AB939" s="13">
        <v>6.68</v>
      </c>
      <c r="AC939" s="13" t="s">
        <v>110</v>
      </c>
      <c r="AD939" s="13">
        <v>338.9</v>
      </c>
    </row>
    <row r="940" spans="1:30">
      <c r="A940" s="10">
        <v>42194</v>
      </c>
      <c r="B940" s="13">
        <v>11511.3</v>
      </c>
      <c r="C940" s="13">
        <v>1.446</v>
      </c>
      <c r="D940" s="13">
        <v>8.85</v>
      </c>
      <c r="E940" s="13">
        <v>52.65</v>
      </c>
      <c r="F940" s="13">
        <v>60.5</v>
      </c>
      <c r="G940" s="13" t="s">
        <v>110</v>
      </c>
      <c r="H940" s="13">
        <v>8.875</v>
      </c>
      <c r="I940" s="13">
        <v>2.8439999999999999</v>
      </c>
      <c r="J940" s="13">
        <v>15.888999999999999</v>
      </c>
      <c r="K940" s="13" t="s">
        <v>110</v>
      </c>
      <c r="L940" s="13">
        <v>6.2</v>
      </c>
      <c r="M940" s="13">
        <v>8.5500000000000007</v>
      </c>
      <c r="N940" s="13">
        <v>70</v>
      </c>
      <c r="O940" s="13">
        <v>25.25</v>
      </c>
      <c r="P940" s="13">
        <v>9.25</v>
      </c>
      <c r="Q940" s="13" t="s">
        <v>110</v>
      </c>
      <c r="R940" s="13">
        <v>3.82</v>
      </c>
      <c r="S940" s="13">
        <v>79.632999999999996</v>
      </c>
      <c r="T940" s="13">
        <v>7.59</v>
      </c>
      <c r="U940" s="13">
        <v>6.601</v>
      </c>
      <c r="V940" s="13" t="s">
        <v>110</v>
      </c>
      <c r="W940" s="13">
        <v>46</v>
      </c>
      <c r="X940" s="13">
        <v>4.1100000000000003</v>
      </c>
      <c r="Y940" s="13">
        <v>11.3</v>
      </c>
      <c r="Z940" s="13">
        <v>5.39</v>
      </c>
      <c r="AA940" s="13">
        <v>167.5</v>
      </c>
      <c r="AB940" s="13">
        <v>6.68</v>
      </c>
      <c r="AC940" s="13" t="s">
        <v>110</v>
      </c>
      <c r="AD940" s="13">
        <v>338.9</v>
      </c>
    </row>
    <row r="941" spans="1:30">
      <c r="A941" s="10">
        <v>42195</v>
      </c>
      <c r="B941" s="13">
        <v>11690.01</v>
      </c>
      <c r="C941" s="13">
        <v>1.4849999999999999</v>
      </c>
      <c r="D941" s="13">
        <v>8.9499999999999993</v>
      </c>
      <c r="E941" s="13">
        <v>54.8</v>
      </c>
      <c r="F941" s="13">
        <v>62.2</v>
      </c>
      <c r="G941" s="13" t="s">
        <v>110</v>
      </c>
      <c r="H941" s="13">
        <v>8.875</v>
      </c>
      <c r="I941" s="13">
        <v>2.8439999999999999</v>
      </c>
      <c r="J941" s="13">
        <v>15.888999999999999</v>
      </c>
      <c r="K941" s="13" t="s">
        <v>110</v>
      </c>
      <c r="L941" s="13">
        <v>6.2</v>
      </c>
      <c r="M941" s="13">
        <v>8.65</v>
      </c>
      <c r="N941" s="13">
        <v>71.849999999999994</v>
      </c>
      <c r="O941" s="13">
        <v>26</v>
      </c>
      <c r="P941" s="13">
        <v>9.4</v>
      </c>
      <c r="Q941" s="13" t="s">
        <v>110</v>
      </c>
      <c r="R941" s="13">
        <v>3.8</v>
      </c>
      <c r="S941" s="13">
        <v>82</v>
      </c>
      <c r="T941" s="13">
        <v>7.67</v>
      </c>
      <c r="U941" s="13">
        <v>6.601</v>
      </c>
      <c r="V941" s="13" t="s">
        <v>110</v>
      </c>
      <c r="W941" s="13">
        <v>47.75</v>
      </c>
      <c r="X941" s="13">
        <v>4</v>
      </c>
      <c r="Y941" s="13">
        <v>11.45</v>
      </c>
      <c r="Z941" s="13">
        <v>5.35</v>
      </c>
      <c r="AA941" s="13">
        <v>168.5</v>
      </c>
      <c r="AB941" s="13">
        <v>6.5600000000000005</v>
      </c>
      <c r="AC941" s="13" t="s">
        <v>110</v>
      </c>
      <c r="AD941" s="13">
        <v>338</v>
      </c>
    </row>
    <row r="942" spans="1:30">
      <c r="A942" s="10">
        <v>42198</v>
      </c>
      <c r="B942" s="13">
        <v>11949.14</v>
      </c>
      <c r="C942" s="13">
        <v>1.53</v>
      </c>
      <c r="D942" s="13">
        <v>9</v>
      </c>
      <c r="E942" s="13">
        <v>56.15</v>
      </c>
      <c r="F942" s="13">
        <v>64.099999999999994</v>
      </c>
      <c r="G942" s="13" t="s">
        <v>110</v>
      </c>
      <c r="H942" s="13">
        <v>8.875</v>
      </c>
      <c r="I942" s="13">
        <v>2.927</v>
      </c>
      <c r="J942" s="13">
        <v>15.936999999999999</v>
      </c>
      <c r="K942" s="13" t="s">
        <v>110</v>
      </c>
      <c r="L942" s="13">
        <v>6.2</v>
      </c>
      <c r="M942" s="13">
        <v>8.81</v>
      </c>
      <c r="N942" s="13">
        <v>74.599999999999994</v>
      </c>
      <c r="O942" s="13">
        <v>26.8</v>
      </c>
      <c r="P942" s="13">
        <v>9.6</v>
      </c>
      <c r="Q942" s="13" t="s">
        <v>110</v>
      </c>
      <c r="R942" s="13">
        <v>3.83</v>
      </c>
      <c r="S942" s="13">
        <v>82.332999999999998</v>
      </c>
      <c r="T942" s="13">
        <v>8.0399999999999991</v>
      </c>
      <c r="U942" s="13">
        <v>6.601</v>
      </c>
      <c r="V942" s="13" t="s">
        <v>110</v>
      </c>
      <c r="W942" s="13">
        <v>48.4</v>
      </c>
      <c r="X942" s="13">
        <v>4</v>
      </c>
      <c r="Y942" s="13">
        <v>11.95</v>
      </c>
      <c r="Z942" s="13">
        <v>5.47</v>
      </c>
      <c r="AA942" s="13">
        <v>171.5</v>
      </c>
      <c r="AB942" s="13">
        <v>6.61</v>
      </c>
      <c r="AC942" s="13" t="s">
        <v>110</v>
      </c>
      <c r="AD942" s="13">
        <v>336.95</v>
      </c>
    </row>
    <row r="943" spans="1:30">
      <c r="A943" s="10">
        <v>42199</v>
      </c>
      <c r="B943" s="13">
        <v>12263.15</v>
      </c>
      <c r="C943" s="13">
        <v>1.6</v>
      </c>
      <c r="D943" s="13">
        <v>9.08</v>
      </c>
      <c r="E943" s="13">
        <v>57</v>
      </c>
      <c r="F943" s="13">
        <v>65.8</v>
      </c>
      <c r="G943" s="13" t="s">
        <v>110</v>
      </c>
      <c r="H943" s="13">
        <v>8.875</v>
      </c>
      <c r="I943" s="13">
        <v>3.11</v>
      </c>
      <c r="J943" s="13">
        <v>16.649999999999999</v>
      </c>
      <c r="K943" s="13" t="s">
        <v>110</v>
      </c>
      <c r="L943" s="13">
        <v>6.2</v>
      </c>
      <c r="M943" s="13">
        <v>9.23</v>
      </c>
      <c r="N943" s="13">
        <v>77</v>
      </c>
      <c r="O943" s="13">
        <v>27.5</v>
      </c>
      <c r="P943" s="13">
        <v>9.6</v>
      </c>
      <c r="Q943" s="13" t="s">
        <v>110</v>
      </c>
      <c r="R943" s="13">
        <v>3.8</v>
      </c>
      <c r="S943" s="13">
        <v>82.332999999999998</v>
      </c>
      <c r="T943" s="13">
        <v>8.3000000000000007</v>
      </c>
      <c r="U943" s="13">
        <v>6.601</v>
      </c>
      <c r="V943" s="13" t="s">
        <v>110</v>
      </c>
      <c r="W943" s="13">
        <v>48.8</v>
      </c>
      <c r="X943" s="13">
        <v>4.05</v>
      </c>
      <c r="Y943" s="13">
        <v>12.4</v>
      </c>
      <c r="Z943" s="13">
        <v>5.53</v>
      </c>
      <c r="AA943" s="13">
        <v>171.6</v>
      </c>
      <c r="AB943" s="13">
        <v>6.68</v>
      </c>
      <c r="AC943" s="13" t="s">
        <v>110</v>
      </c>
      <c r="AD943" s="13">
        <v>351.7</v>
      </c>
    </row>
    <row r="944" spans="1:30">
      <c r="A944" s="10">
        <v>42200</v>
      </c>
      <c r="B944" s="13">
        <v>12301.86</v>
      </c>
      <c r="C944" s="13">
        <v>1.6</v>
      </c>
      <c r="D944" s="13">
        <v>9.2200000000000006</v>
      </c>
      <c r="E944" s="13">
        <v>55.55</v>
      </c>
      <c r="F944" s="13">
        <v>66.45</v>
      </c>
      <c r="G944" s="13" t="s">
        <v>110</v>
      </c>
      <c r="H944" s="13">
        <v>8.875</v>
      </c>
      <c r="I944" s="13">
        <v>3.1469999999999998</v>
      </c>
      <c r="J944" s="13">
        <v>16.649999999999999</v>
      </c>
      <c r="K944" s="13" t="s">
        <v>110</v>
      </c>
      <c r="L944" s="13">
        <v>6.2</v>
      </c>
      <c r="M944" s="13">
        <v>9.4499999999999993</v>
      </c>
      <c r="N944" s="13">
        <v>77.5</v>
      </c>
      <c r="O944" s="13">
        <v>28.15</v>
      </c>
      <c r="P944" s="13">
        <v>9.4499999999999993</v>
      </c>
      <c r="Q944" s="13" t="s">
        <v>110</v>
      </c>
      <c r="R944" s="13">
        <v>3.95</v>
      </c>
      <c r="S944" s="13">
        <v>82.167000000000002</v>
      </c>
      <c r="T944" s="13">
        <v>8.7200000000000006</v>
      </c>
      <c r="U944" s="13">
        <v>6.601</v>
      </c>
      <c r="V944" s="13" t="s">
        <v>110</v>
      </c>
      <c r="W944" s="13">
        <v>49.25</v>
      </c>
      <c r="X944" s="13">
        <v>4.12</v>
      </c>
      <c r="Y944" s="13">
        <v>12.5</v>
      </c>
      <c r="Z944" s="13">
        <v>5.72</v>
      </c>
      <c r="AA944" s="13">
        <v>169.1</v>
      </c>
      <c r="AB944" s="13">
        <v>6.8100000000000005</v>
      </c>
      <c r="AC944" s="13" t="s">
        <v>110</v>
      </c>
      <c r="AD944" s="13">
        <v>344</v>
      </c>
    </row>
    <row r="945" spans="1:30">
      <c r="A945" s="10">
        <v>42201</v>
      </c>
      <c r="B945" s="13">
        <v>12438.32</v>
      </c>
      <c r="C945" s="13">
        <v>1.6059999999999999</v>
      </c>
      <c r="D945" s="13">
        <v>9.5</v>
      </c>
      <c r="E945" s="13">
        <v>55.2</v>
      </c>
      <c r="F945" s="13">
        <v>67.2</v>
      </c>
      <c r="G945" s="13" t="s">
        <v>110</v>
      </c>
      <c r="H945" s="13">
        <v>8.9250000000000007</v>
      </c>
      <c r="I945" s="13">
        <v>3.165</v>
      </c>
      <c r="J945" s="13">
        <v>16.649999999999999</v>
      </c>
      <c r="K945" s="13" t="s">
        <v>110</v>
      </c>
      <c r="L945" s="13">
        <v>6.2</v>
      </c>
      <c r="M945" s="13">
        <v>9.85</v>
      </c>
      <c r="N945" s="13">
        <v>80</v>
      </c>
      <c r="O945" s="13">
        <v>28.5</v>
      </c>
      <c r="P945" s="13">
        <v>9.4</v>
      </c>
      <c r="Q945" s="13" t="s">
        <v>110</v>
      </c>
      <c r="R945" s="13">
        <v>4.01</v>
      </c>
      <c r="S945" s="13">
        <v>80</v>
      </c>
      <c r="T945" s="13">
        <v>9</v>
      </c>
      <c r="U945" s="13">
        <v>6.601</v>
      </c>
      <c r="V945" s="13" t="s">
        <v>110</v>
      </c>
      <c r="W945" s="13">
        <v>49.5</v>
      </c>
      <c r="X945" s="13">
        <v>4.2699999999999996</v>
      </c>
      <c r="Y945" s="13">
        <v>12.6</v>
      </c>
      <c r="Z945" s="13">
        <v>5.7</v>
      </c>
      <c r="AA945" s="13">
        <v>171.5</v>
      </c>
      <c r="AB945" s="13">
        <v>7</v>
      </c>
      <c r="AC945" s="13" t="s">
        <v>110</v>
      </c>
      <c r="AD945" s="13">
        <v>340.2</v>
      </c>
    </row>
    <row r="946" spans="1:30">
      <c r="A946" s="10">
        <v>42202</v>
      </c>
      <c r="B946" s="13">
        <v>12377.74</v>
      </c>
      <c r="C946" s="13">
        <v>1.581</v>
      </c>
      <c r="D946" s="13">
        <v>9.51</v>
      </c>
      <c r="E946" s="13">
        <v>53</v>
      </c>
      <c r="F946" s="13">
        <v>66.75</v>
      </c>
      <c r="G946" s="13" t="s">
        <v>110</v>
      </c>
      <c r="H946" s="13">
        <v>8.8629999999999995</v>
      </c>
      <c r="I946" s="13">
        <v>3.2749999999999999</v>
      </c>
      <c r="J946" s="13">
        <v>16.649999999999999</v>
      </c>
      <c r="K946" s="13" t="s">
        <v>110</v>
      </c>
      <c r="L946" s="13">
        <v>6.2</v>
      </c>
      <c r="M946" s="13">
        <v>9.9600000000000009</v>
      </c>
      <c r="N946" s="13">
        <v>80</v>
      </c>
      <c r="O946" s="13">
        <v>28.25</v>
      </c>
      <c r="P946" s="13">
        <v>9.5</v>
      </c>
      <c r="Q946" s="13" t="s">
        <v>110</v>
      </c>
      <c r="R946" s="13">
        <v>4.05</v>
      </c>
      <c r="S946" s="13">
        <v>78.5</v>
      </c>
      <c r="T946" s="13">
        <v>9.17</v>
      </c>
      <c r="U946" s="13">
        <v>6.601</v>
      </c>
      <c r="V946" s="13" t="s">
        <v>110</v>
      </c>
      <c r="W946" s="13">
        <v>49</v>
      </c>
      <c r="X946" s="13">
        <v>4.26</v>
      </c>
      <c r="Y946" s="13">
        <v>12.35</v>
      </c>
      <c r="Z946" s="13">
        <v>5.88</v>
      </c>
      <c r="AA946" s="13">
        <v>168.2</v>
      </c>
      <c r="AB946" s="13">
        <v>7.05</v>
      </c>
      <c r="AC946" s="13" t="s">
        <v>110</v>
      </c>
      <c r="AD946" s="13">
        <v>341.5</v>
      </c>
    </row>
    <row r="947" spans="1:30">
      <c r="A947" s="10">
        <v>42205</v>
      </c>
      <c r="B947" s="13">
        <v>11981.57</v>
      </c>
      <c r="C947" s="13">
        <v>1.5550000000000002</v>
      </c>
      <c r="D947" s="13">
        <v>9.4499999999999993</v>
      </c>
      <c r="E947" s="13">
        <v>50.45</v>
      </c>
      <c r="F947" s="13">
        <v>63</v>
      </c>
      <c r="G947" s="13" t="s">
        <v>110</v>
      </c>
      <c r="H947" s="13">
        <v>8.9</v>
      </c>
      <c r="I947" s="13">
        <v>3.2480000000000002</v>
      </c>
      <c r="J947" s="13">
        <v>16.175000000000001</v>
      </c>
      <c r="K947" s="13" t="s">
        <v>110</v>
      </c>
      <c r="L947" s="13">
        <v>6.2</v>
      </c>
      <c r="M947" s="13">
        <v>9.4499999999999993</v>
      </c>
      <c r="N947" s="13">
        <v>75.5</v>
      </c>
      <c r="O947" s="13">
        <v>27.3</v>
      </c>
      <c r="P947" s="13">
        <v>9.58</v>
      </c>
      <c r="Q947" s="13" t="s">
        <v>110</v>
      </c>
      <c r="R947" s="13">
        <v>3.95</v>
      </c>
      <c r="S947" s="13">
        <v>77.667000000000002</v>
      </c>
      <c r="T947" s="13">
        <v>8.8000000000000007</v>
      </c>
      <c r="U947" s="13">
        <v>6.601</v>
      </c>
      <c r="V947" s="13" t="s">
        <v>110</v>
      </c>
      <c r="W947" s="13">
        <v>47</v>
      </c>
      <c r="X947" s="13">
        <v>4.22</v>
      </c>
      <c r="Y947" s="13">
        <v>11.7</v>
      </c>
      <c r="Z947" s="13">
        <v>5.58</v>
      </c>
      <c r="AA947" s="13">
        <v>167.8</v>
      </c>
      <c r="AB947" s="13">
        <v>6.79</v>
      </c>
      <c r="AC947" s="13" t="s">
        <v>110</v>
      </c>
      <c r="AD947" s="13">
        <v>334</v>
      </c>
    </row>
    <row r="948" spans="1:30">
      <c r="A948" s="10">
        <v>42206</v>
      </c>
      <c r="B948" s="13">
        <v>12146.86</v>
      </c>
      <c r="C948" s="13">
        <v>1.5489999999999999</v>
      </c>
      <c r="D948" s="13">
        <v>9.48</v>
      </c>
      <c r="E948" s="13">
        <v>51.6</v>
      </c>
      <c r="F948" s="13">
        <v>63.5</v>
      </c>
      <c r="G948" s="13" t="s">
        <v>110</v>
      </c>
      <c r="H948" s="13">
        <v>8.7750000000000004</v>
      </c>
      <c r="I948" s="13">
        <v>3.2389999999999999</v>
      </c>
      <c r="J948" s="13">
        <v>15.699</v>
      </c>
      <c r="K948" s="13" t="s">
        <v>110</v>
      </c>
      <c r="L948" s="13">
        <v>6.2</v>
      </c>
      <c r="M948" s="13">
        <v>9.5</v>
      </c>
      <c r="N948" s="13">
        <v>77.3</v>
      </c>
      <c r="O948" s="13">
        <v>27.65</v>
      </c>
      <c r="P948" s="13">
        <v>9.6</v>
      </c>
      <c r="Q948" s="13" t="s">
        <v>110</v>
      </c>
      <c r="R948" s="13">
        <v>3.95</v>
      </c>
      <c r="S948" s="13">
        <v>76.667000000000002</v>
      </c>
      <c r="T948" s="13">
        <v>8.89</v>
      </c>
      <c r="U948" s="13">
        <v>6.601</v>
      </c>
      <c r="V948" s="13" t="s">
        <v>110</v>
      </c>
      <c r="W948" s="13">
        <v>46.05</v>
      </c>
      <c r="X948" s="13">
        <v>4.16</v>
      </c>
      <c r="Y948" s="13">
        <v>11.8</v>
      </c>
      <c r="Z948" s="13">
        <v>5.5</v>
      </c>
      <c r="AA948" s="13">
        <v>173.95</v>
      </c>
      <c r="AB948" s="13">
        <v>6.9</v>
      </c>
      <c r="AC948" s="13" t="s">
        <v>110</v>
      </c>
      <c r="AD948" s="13">
        <v>335</v>
      </c>
    </row>
    <row r="949" spans="1:30">
      <c r="A949" s="10">
        <v>42207</v>
      </c>
      <c r="B949" s="13">
        <v>11682.3</v>
      </c>
      <c r="C949" s="13">
        <v>1.504</v>
      </c>
      <c r="D949" s="13">
        <v>9.33</v>
      </c>
      <c r="E949" s="13">
        <v>48.5</v>
      </c>
      <c r="F949" s="13">
        <v>61.35</v>
      </c>
      <c r="G949" s="13" t="s">
        <v>110</v>
      </c>
      <c r="H949" s="13">
        <v>8.75</v>
      </c>
      <c r="I949" s="13">
        <v>3.101</v>
      </c>
      <c r="J949" s="13">
        <v>15.651</v>
      </c>
      <c r="K949" s="13" t="s">
        <v>110</v>
      </c>
      <c r="L949" s="13">
        <v>6.2</v>
      </c>
      <c r="M949" s="13">
        <v>9.24</v>
      </c>
      <c r="N949" s="13">
        <v>73.5</v>
      </c>
      <c r="O949" s="13">
        <v>26.5</v>
      </c>
      <c r="P949" s="13">
        <v>9.6</v>
      </c>
      <c r="Q949" s="13" t="s">
        <v>110</v>
      </c>
      <c r="R949" s="13">
        <v>3.82</v>
      </c>
      <c r="S949" s="13">
        <v>77</v>
      </c>
      <c r="T949" s="13">
        <v>8.4499999999999993</v>
      </c>
      <c r="U949" s="13">
        <v>6.601</v>
      </c>
      <c r="V949" s="13" t="s">
        <v>110</v>
      </c>
      <c r="W949" s="13">
        <v>45.5</v>
      </c>
      <c r="X949" s="13">
        <v>4.18</v>
      </c>
      <c r="Y949" s="13">
        <v>11.8</v>
      </c>
      <c r="Z949" s="13">
        <v>5.38</v>
      </c>
      <c r="AA949" s="13">
        <v>167.7</v>
      </c>
      <c r="AB949" s="13">
        <v>6.66</v>
      </c>
      <c r="AC949" s="13" t="s">
        <v>110</v>
      </c>
      <c r="AD949" s="13">
        <v>335</v>
      </c>
    </row>
    <row r="950" spans="1:30">
      <c r="A950" s="10">
        <v>42208</v>
      </c>
      <c r="B950" s="13">
        <v>11625.23</v>
      </c>
      <c r="C950" s="13">
        <v>1.5230000000000001</v>
      </c>
      <c r="D950" s="13">
        <v>9.23</v>
      </c>
      <c r="E950" s="13">
        <v>47.4</v>
      </c>
      <c r="F950" s="13">
        <v>60.1</v>
      </c>
      <c r="G950" s="13" t="s">
        <v>110</v>
      </c>
      <c r="H950" s="13">
        <v>8.7249999999999996</v>
      </c>
      <c r="I950" s="13">
        <v>3.202</v>
      </c>
      <c r="J950" s="13">
        <v>15.699</v>
      </c>
      <c r="K950" s="13" t="s">
        <v>110</v>
      </c>
      <c r="L950" s="13">
        <v>6.2</v>
      </c>
      <c r="M950" s="13">
        <v>9.1</v>
      </c>
      <c r="N950" s="13">
        <v>72.599999999999994</v>
      </c>
      <c r="O950" s="13">
        <v>26.4</v>
      </c>
      <c r="P950" s="13">
        <v>9.5500000000000007</v>
      </c>
      <c r="Q950" s="13" t="s">
        <v>110</v>
      </c>
      <c r="R950" s="13">
        <v>3.8</v>
      </c>
      <c r="S950" s="13">
        <v>77.332999999999998</v>
      </c>
      <c r="T950" s="13">
        <v>8.5</v>
      </c>
      <c r="U950" s="13">
        <v>6.601</v>
      </c>
      <c r="V950" s="13" t="s">
        <v>110</v>
      </c>
      <c r="W950" s="13">
        <v>45.5</v>
      </c>
      <c r="X950" s="13">
        <v>4.1500000000000004</v>
      </c>
      <c r="Y950" s="13">
        <v>11.7</v>
      </c>
      <c r="Z950" s="13">
        <v>5.42</v>
      </c>
      <c r="AA950" s="13">
        <v>169</v>
      </c>
      <c r="AB950" s="13">
        <v>6.63</v>
      </c>
      <c r="AC950" s="13" t="s">
        <v>110</v>
      </c>
      <c r="AD950" s="13">
        <v>329.15</v>
      </c>
    </row>
    <row r="951" spans="1:30">
      <c r="A951" s="10">
        <v>42209</v>
      </c>
      <c r="B951" s="13">
        <v>10904.07</v>
      </c>
      <c r="C951" s="13">
        <v>1.536</v>
      </c>
      <c r="D951" s="13">
        <v>8.4499999999999993</v>
      </c>
      <c r="E951" s="13">
        <v>44.4</v>
      </c>
      <c r="F951" s="13">
        <v>56</v>
      </c>
      <c r="G951" s="13" t="s">
        <v>110</v>
      </c>
      <c r="H951" s="13">
        <v>8.7249999999999996</v>
      </c>
      <c r="I951" s="13">
        <v>3.028</v>
      </c>
      <c r="J951" s="13">
        <v>15.699</v>
      </c>
      <c r="K951" s="13" t="s">
        <v>110</v>
      </c>
      <c r="L951" s="13">
        <v>6.2</v>
      </c>
      <c r="M951" s="13">
        <v>8.4499999999999993</v>
      </c>
      <c r="N951" s="13">
        <v>67.5</v>
      </c>
      <c r="O951" s="13">
        <v>24.35</v>
      </c>
      <c r="P951" s="13">
        <v>9.3000000000000007</v>
      </c>
      <c r="Q951" s="13" t="s">
        <v>110</v>
      </c>
      <c r="R951" s="13">
        <v>3.65</v>
      </c>
      <c r="S951" s="13">
        <v>76.316999999999993</v>
      </c>
      <c r="T951" s="13">
        <v>7.92</v>
      </c>
      <c r="U951" s="13">
        <v>6.601</v>
      </c>
      <c r="V951" s="13" t="s">
        <v>110</v>
      </c>
      <c r="W951" s="13">
        <v>42.9</v>
      </c>
      <c r="X951" s="13">
        <v>3.9</v>
      </c>
      <c r="Y951" s="13">
        <v>10.9</v>
      </c>
      <c r="Z951" s="13">
        <v>5</v>
      </c>
      <c r="AA951" s="13">
        <v>160.30000000000001</v>
      </c>
      <c r="AB951" s="13">
        <v>6.23</v>
      </c>
      <c r="AC951" s="13" t="s">
        <v>110</v>
      </c>
      <c r="AD951" s="13">
        <v>317</v>
      </c>
    </row>
    <row r="952" spans="1:30">
      <c r="A952" s="10">
        <v>42212</v>
      </c>
      <c r="B952" s="13">
        <v>10588.06</v>
      </c>
      <c r="C952" s="13">
        <v>1.4530000000000001</v>
      </c>
      <c r="D952" s="13">
        <v>8.33</v>
      </c>
      <c r="E952" s="13">
        <v>40.9</v>
      </c>
      <c r="F952" s="13">
        <v>54.9</v>
      </c>
      <c r="G952" s="13" t="s">
        <v>110</v>
      </c>
      <c r="H952" s="13">
        <v>8.7249999999999996</v>
      </c>
      <c r="I952" s="13">
        <v>2.9169999999999998</v>
      </c>
      <c r="J952" s="13">
        <v>15.176</v>
      </c>
      <c r="K952" s="13" t="s">
        <v>110</v>
      </c>
      <c r="L952" s="13">
        <v>6.2</v>
      </c>
      <c r="M952" s="13">
        <v>8.4600000000000009</v>
      </c>
      <c r="N952" s="13">
        <v>66.099999999999994</v>
      </c>
      <c r="O952" s="13">
        <v>23.65</v>
      </c>
      <c r="P952" s="13">
        <v>9.0500000000000007</v>
      </c>
      <c r="Q952" s="13" t="s">
        <v>110</v>
      </c>
      <c r="R952" s="13">
        <v>3.48</v>
      </c>
      <c r="S952" s="13">
        <v>74.332999999999998</v>
      </c>
      <c r="T952" s="13">
        <v>7.9399999999999995</v>
      </c>
      <c r="U952" s="13">
        <v>6.601</v>
      </c>
      <c r="V952" s="13" t="s">
        <v>110</v>
      </c>
      <c r="W952" s="13">
        <v>42.5</v>
      </c>
      <c r="X952" s="13">
        <v>3.8</v>
      </c>
      <c r="Y952" s="13">
        <v>10.7</v>
      </c>
      <c r="Z952" s="13">
        <v>4.95</v>
      </c>
      <c r="AA952" s="13">
        <v>160</v>
      </c>
      <c r="AB952" s="13">
        <v>6.17</v>
      </c>
      <c r="AC952" s="13" t="s">
        <v>110</v>
      </c>
      <c r="AD952" s="13">
        <v>308</v>
      </c>
    </row>
    <row r="953" spans="1:30">
      <c r="A953" s="10">
        <v>42213</v>
      </c>
      <c r="B953" s="13">
        <v>10939.53</v>
      </c>
      <c r="C953" s="13">
        <v>1.4530000000000001</v>
      </c>
      <c r="D953" s="13">
        <v>8.7200000000000006</v>
      </c>
      <c r="E953" s="13">
        <v>44.35</v>
      </c>
      <c r="F953" s="13">
        <v>56.1</v>
      </c>
      <c r="G953" s="13" t="s">
        <v>110</v>
      </c>
      <c r="H953" s="13">
        <v>8.5</v>
      </c>
      <c r="I953" s="13">
        <v>3.028</v>
      </c>
      <c r="J953" s="13">
        <v>14.319000000000001</v>
      </c>
      <c r="K953" s="13" t="s">
        <v>110</v>
      </c>
      <c r="L953" s="13">
        <v>6.2</v>
      </c>
      <c r="M953" s="13">
        <v>8.5500000000000007</v>
      </c>
      <c r="N953" s="13">
        <v>66.5</v>
      </c>
      <c r="O953" s="13">
        <v>24.05</v>
      </c>
      <c r="P953" s="13">
        <v>9.0500000000000007</v>
      </c>
      <c r="Q953" s="13" t="s">
        <v>110</v>
      </c>
      <c r="R953" s="13">
        <v>3.6</v>
      </c>
      <c r="S953" s="13">
        <v>74</v>
      </c>
      <c r="T953" s="13">
        <v>8.1</v>
      </c>
      <c r="U953" s="13">
        <v>6.601</v>
      </c>
      <c r="V953" s="13" t="s">
        <v>110</v>
      </c>
      <c r="W953" s="13">
        <v>42.6</v>
      </c>
      <c r="X953" s="13">
        <v>3.83</v>
      </c>
      <c r="Y953" s="13">
        <v>11.25</v>
      </c>
      <c r="Z953" s="13">
        <v>5.09</v>
      </c>
      <c r="AA953" s="13">
        <v>170.45</v>
      </c>
      <c r="AB953" s="13">
        <v>6.2</v>
      </c>
      <c r="AC953" s="13" t="s">
        <v>110</v>
      </c>
      <c r="AD953" s="13">
        <v>305</v>
      </c>
    </row>
    <row r="954" spans="1:30">
      <c r="A954" s="10">
        <v>42214</v>
      </c>
      <c r="B954" s="13">
        <v>11313.7</v>
      </c>
      <c r="C954" s="13">
        <v>1.4530000000000001</v>
      </c>
      <c r="D954" s="13">
        <v>8.92</v>
      </c>
      <c r="E954" s="13">
        <v>47.8</v>
      </c>
      <c r="F954" s="13">
        <v>56.5</v>
      </c>
      <c r="G954" s="13" t="s">
        <v>110</v>
      </c>
      <c r="H954" s="13">
        <v>8.75</v>
      </c>
      <c r="I954" s="13">
        <v>3.11</v>
      </c>
      <c r="J954" s="13">
        <v>14.51</v>
      </c>
      <c r="K954" s="13" t="s">
        <v>110</v>
      </c>
      <c r="L954" s="13">
        <v>6.2</v>
      </c>
      <c r="M954" s="13">
        <v>8.7799999999999994</v>
      </c>
      <c r="N954" s="13">
        <v>66.650000000000006</v>
      </c>
      <c r="O954" s="13">
        <v>24.8</v>
      </c>
      <c r="P954" s="13">
        <v>9.1999999999999993</v>
      </c>
      <c r="Q954" s="13" t="s">
        <v>110</v>
      </c>
      <c r="R954" s="13">
        <v>3.6</v>
      </c>
      <c r="S954" s="13">
        <v>73.667000000000002</v>
      </c>
      <c r="T954" s="13">
        <v>8.27</v>
      </c>
      <c r="U954" s="13">
        <v>6.601</v>
      </c>
      <c r="V954" s="13" t="s">
        <v>110</v>
      </c>
      <c r="W954" s="13">
        <v>42.75</v>
      </c>
      <c r="X954" s="13">
        <v>3.94</v>
      </c>
      <c r="Y954" s="13">
        <v>11.3</v>
      </c>
      <c r="Z954" s="13">
        <v>5.4</v>
      </c>
      <c r="AA954" s="13">
        <v>173</v>
      </c>
      <c r="AB954" s="13">
        <v>6.36</v>
      </c>
      <c r="AC954" s="13" t="s">
        <v>110</v>
      </c>
      <c r="AD954" s="13">
        <v>316</v>
      </c>
    </row>
    <row r="955" spans="1:30">
      <c r="A955" s="10">
        <v>42215</v>
      </c>
      <c r="B955" s="13">
        <v>11224.56</v>
      </c>
      <c r="C955" s="13">
        <v>1.4590000000000001</v>
      </c>
      <c r="D955" s="13">
        <v>8.77</v>
      </c>
      <c r="E955" s="13">
        <v>46.05</v>
      </c>
      <c r="F955" s="13">
        <v>57.5</v>
      </c>
      <c r="G955" s="13" t="s">
        <v>110</v>
      </c>
      <c r="H955" s="13">
        <v>8.75</v>
      </c>
      <c r="I955" s="13">
        <v>3.1379999999999999</v>
      </c>
      <c r="J955" s="13">
        <v>14.462</v>
      </c>
      <c r="K955" s="13" t="s">
        <v>110</v>
      </c>
      <c r="L955" s="13">
        <v>6.2</v>
      </c>
      <c r="M955" s="13">
        <v>8.65</v>
      </c>
      <c r="N955" s="13">
        <v>67.5</v>
      </c>
      <c r="O955" s="13">
        <v>25.85</v>
      </c>
      <c r="P955" s="13">
        <v>9.1999999999999993</v>
      </c>
      <c r="Q955" s="13" t="s">
        <v>110</v>
      </c>
      <c r="R955" s="13">
        <v>3.5</v>
      </c>
      <c r="S955" s="13">
        <v>73.332999999999998</v>
      </c>
      <c r="T955" s="13">
        <v>8.27</v>
      </c>
      <c r="U955" s="13">
        <v>6.601</v>
      </c>
      <c r="V955" s="13" t="s">
        <v>110</v>
      </c>
      <c r="W955" s="13">
        <v>43</v>
      </c>
      <c r="X955" s="13">
        <v>3.9</v>
      </c>
      <c r="Y955" s="13">
        <v>11.1</v>
      </c>
      <c r="Z955" s="13">
        <v>5.4</v>
      </c>
      <c r="AA955" s="13">
        <v>167</v>
      </c>
      <c r="AB955" s="13">
        <v>6.3</v>
      </c>
      <c r="AC955" s="13" t="s">
        <v>110</v>
      </c>
      <c r="AD955" s="13">
        <v>309.5</v>
      </c>
    </row>
    <row r="956" spans="1:30">
      <c r="A956" s="10">
        <v>42216</v>
      </c>
      <c r="B956" s="13">
        <v>11101.02</v>
      </c>
      <c r="C956" s="13">
        <v>1.4849999999999999</v>
      </c>
      <c r="D956" s="13">
        <v>8.6</v>
      </c>
      <c r="E956" s="13">
        <v>45.7</v>
      </c>
      <c r="F956" s="13">
        <v>56.8</v>
      </c>
      <c r="G956" s="13" t="s">
        <v>110</v>
      </c>
      <c r="H956" s="13">
        <v>8.75</v>
      </c>
      <c r="I956" s="13">
        <v>3.1189999999999998</v>
      </c>
      <c r="J956" s="13">
        <v>14.272</v>
      </c>
      <c r="K956" s="13" t="s">
        <v>110</v>
      </c>
      <c r="L956" s="13">
        <v>6.2</v>
      </c>
      <c r="M956" s="13">
        <v>8.65</v>
      </c>
      <c r="N956" s="13">
        <v>67</v>
      </c>
      <c r="O956" s="13">
        <v>25.1</v>
      </c>
      <c r="P956" s="13">
        <v>9.3000000000000007</v>
      </c>
      <c r="Q956" s="13" t="s">
        <v>110</v>
      </c>
      <c r="R956" s="13">
        <v>3.56</v>
      </c>
      <c r="S956" s="13">
        <v>74.332999999999998</v>
      </c>
      <c r="T956" s="13">
        <v>8.1999999999999993</v>
      </c>
      <c r="U956" s="13">
        <v>6.601</v>
      </c>
      <c r="V956" s="13" t="s">
        <v>110</v>
      </c>
      <c r="W956" s="13">
        <v>43</v>
      </c>
      <c r="X956" s="13">
        <v>3.9</v>
      </c>
      <c r="Y956" s="13">
        <v>11.1</v>
      </c>
      <c r="Z956" s="13">
        <v>5.35</v>
      </c>
      <c r="AA956" s="13">
        <v>166</v>
      </c>
      <c r="AB956" s="13">
        <v>6.28</v>
      </c>
      <c r="AC956" s="13" t="s">
        <v>110</v>
      </c>
      <c r="AD956" s="13">
        <v>305.5</v>
      </c>
    </row>
    <row r="957" spans="1:30">
      <c r="A957" s="10">
        <v>42219</v>
      </c>
      <c r="B957" s="13">
        <v>10899.44</v>
      </c>
      <c r="C957" s="13">
        <v>1.4910000000000001</v>
      </c>
      <c r="D957" s="13">
        <v>8.4499999999999993</v>
      </c>
      <c r="E957" s="13">
        <v>42.9</v>
      </c>
      <c r="F957" s="13">
        <v>58.15</v>
      </c>
      <c r="G957" s="13" t="s">
        <v>110</v>
      </c>
      <c r="H957" s="13">
        <v>8.75</v>
      </c>
      <c r="I957" s="13">
        <v>3.0640000000000001</v>
      </c>
      <c r="J957" s="13">
        <v>14.272</v>
      </c>
      <c r="K957" s="13" t="s">
        <v>110</v>
      </c>
      <c r="L957" s="13">
        <v>6.2</v>
      </c>
      <c r="M957" s="13">
        <v>8.31</v>
      </c>
      <c r="N957" s="13">
        <v>67.900000000000006</v>
      </c>
      <c r="O957" s="13">
        <v>25.6</v>
      </c>
      <c r="P957" s="13">
        <v>9.3000000000000007</v>
      </c>
      <c r="Q957" s="13" t="s">
        <v>110</v>
      </c>
      <c r="R957" s="13">
        <v>3.56</v>
      </c>
      <c r="S957" s="13">
        <v>75</v>
      </c>
      <c r="T957" s="13">
        <v>8.0500000000000007</v>
      </c>
      <c r="U957" s="13">
        <v>6.601</v>
      </c>
      <c r="V957" s="13" t="s">
        <v>110</v>
      </c>
      <c r="W957" s="13">
        <v>43</v>
      </c>
      <c r="X957" s="13">
        <v>3.75</v>
      </c>
      <c r="Y957" s="13">
        <v>10.6</v>
      </c>
      <c r="Z957" s="13">
        <v>5.19</v>
      </c>
      <c r="AA957" s="13">
        <v>163.30000000000001</v>
      </c>
      <c r="AB957" s="13">
        <v>6.16</v>
      </c>
      <c r="AC957" s="13" t="s">
        <v>110</v>
      </c>
      <c r="AD957" s="13">
        <v>302</v>
      </c>
    </row>
    <row r="958" spans="1:30">
      <c r="A958" s="10">
        <v>42220</v>
      </c>
      <c r="B958" s="13">
        <v>10808.51</v>
      </c>
      <c r="C958" s="13">
        <v>1.4910000000000001</v>
      </c>
      <c r="D958" s="13">
        <v>8.25</v>
      </c>
      <c r="E958" s="13">
        <v>43.1</v>
      </c>
      <c r="F958" s="13">
        <v>55.75</v>
      </c>
      <c r="G958" s="13" t="s">
        <v>110</v>
      </c>
      <c r="H958" s="13">
        <v>8.625</v>
      </c>
      <c r="I958" s="13">
        <v>3.073</v>
      </c>
      <c r="J958" s="13">
        <v>14.177</v>
      </c>
      <c r="K958" s="13" t="s">
        <v>110</v>
      </c>
      <c r="L958" s="13">
        <v>6.2</v>
      </c>
      <c r="M958" s="13">
        <v>8.01</v>
      </c>
      <c r="N958" s="13">
        <v>66.900000000000006</v>
      </c>
      <c r="O958" s="13">
        <v>24.9</v>
      </c>
      <c r="P958" s="13">
        <v>9.35</v>
      </c>
      <c r="Q958" s="13" t="s">
        <v>110</v>
      </c>
      <c r="R958" s="13">
        <v>3.56</v>
      </c>
      <c r="S958" s="13">
        <v>74.167000000000002</v>
      </c>
      <c r="T958" s="13">
        <v>8.01</v>
      </c>
      <c r="U958" s="13">
        <v>6.601</v>
      </c>
      <c r="V958" s="13" t="s">
        <v>110</v>
      </c>
      <c r="W958" s="13">
        <v>42.9</v>
      </c>
      <c r="X958" s="13">
        <v>3.75</v>
      </c>
      <c r="Y958" s="13">
        <v>10.6</v>
      </c>
      <c r="Z958" s="13">
        <v>5</v>
      </c>
      <c r="AA958" s="13">
        <v>166</v>
      </c>
      <c r="AB958" s="13">
        <v>6.04</v>
      </c>
      <c r="AC958" s="13" t="s">
        <v>110</v>
      </c>
      <c r="AD958" s="13">
        <v>300.89999999999998</v>
      </c>
    </row>
    <row r="959" spans="1:30">
      <c r="A959" s="10">
        <v>42221</v>
      </c>
      <c r="B959" s="13">
        <v>10911.66</v>
      </c>
      <c r="C959" s="13">
        <v>1.446</v>
      </c>
      <c r="D959" s="13">
        <v>8.2799999999999994</v>
      </c>
      <c r="E959" s="13">
        <v>42.7</v>
      </c>
      <c r="F959" s="13">
        <v>57.7</v>
      </c>
      <c r="G959" s="13" t="s">
        <v>110</v>
      </c>
      <c r="H959" s="13">
        <v>8.625</v>
      </c>
      <c r="I959" s="13">
        <v>3.0640000000000001</v>
      </c>
      <c r="J959" s="13">
        <v>13.510999999999999</v>
      </c>
      <c r="K959" s="13" t="s">
        <v>110</v>
      </c>
      <c r="L959" s="13">
        <v>6.2</v>
      </c>
      <c r="M959" s="13">
        <v>8.0500000000000007</v>
      </c>
      <c r="N959" s="13">
        <v>68</v>
      </c>
      <c r="O959" s="13">
        <v>25.7</v>
      </c>
      <c r="P959" s="13">
        <v>9.4</v>
      </c>
      <c r="Q959" s="13" t="s">
        <v>110</v>
      </c>
      <c r="R959" s="13">
        <v>3.56</v>
      </c>
      <c r="S959" s="13">
        <v>75</v>
      </c>
      <c r="T959" s="13">
        <v>8.11</v>
      </c>
      <c r="U959" s="13">
        <v>6.601</v>
      </c>
      <c r="V959" s="13" t="s">
        <v>110</v>
      </c>
      <c r="W959" s="13">
        <v>44.5</v>
      </c>
      <c r="X959" s="13">
        <v>3.92</v>
      </c>
      <c r="Y959" s="13">
        <v>11</v>
      </c>
      <c r="Z959" s="13">
        <v>5.05</v>
      </c>
      <c r="AA959" s="13">
        <v>160.9</v>
      </c>
      <c r="AB959" s="13">
        <v>6.34</v>
      </c>
      <c r="AC959" s="13" t="s">
        <v>110</v>
      </c>
      <c r="AD959" s="13">
        <v>308</v>
      </c>
    </row>
    <row r="960" spans="1:30">
      <c r="A960" s="10">
        <v>42222</v>
      </c>
      <c r="B960" s="13">
        <v>11259.07</v>
      </c>
      <c r="C960" s="13">
        <v>1.472</v>
      </c>
      <c r="D960" s="13">
        <v>8.1</v>
      </c>
      <c r="E960" s="13">
        <v>43.3</v>
      </c>
      <c r="F960" s="13">
        <v>60.6</v>
      </c>
      <c r="G960" s="13" t="s">
        <v>110</v>
      </c>
      <c r="H960" s="13">
        <v>8.625</v>
      </c>
      <c r="I960" s="13">
        <v>3.1280000000000001</v>
      </c>
      <c r="J960" s="13">
        <v>14.082000000000001</v>
      </c>
      <c r="K960" s="13" t="s">
        <v>110</v>
      </c>
      <c r="L960" s="13">
        <v>6.2</v>
      </c>
      <c r="M960" s="13">
        <v>8.24</v>
      </c>
      <c r="N960" s="13">
        <v>72.099999999999994</v>
      </c>
      <c r="O960" s="13">
        <v>27.3</v>
      </c>
      <c r="P960" s="13">
        <v>9.4</v>
      </c>
      <c r="Q960" s="13" t="s">
        <v>110</v>
      </c>
      <c r="R960" s="13">
        <v>3.6</v>
      </c>
      <c r="S960" s="13">
        <v>75.667000000000002</v>
      </c>
      <c r="T960" s="13">
        <v>8.51</v>
      </c>
      <c r="U960" s="13">
        <v>6.601</v>
      </c>
      <c r="V960" s="13" t="s">
        <v>110</v>
      </c>
      <c r="W960" s="13">
        <v>47.25</v>
      </c>
      <c r="X960" s="13">
        <v>3.93</v>
      </c>
      <c r="Y960" s="13">
        <v>11.7</v>
      </c>
      <c r="Z960" s="13">
        <v>5.25</v>
      </c>
      <c r="AA960" s="13">
        <v>171.5</v>
      </c>
      <c r="AB960" s="13">
        <v>6.25</v>
      </c>
      <c r="AC960" s="13" t="s">
        <v>110</v>
      </c>
      <c r="AD960" s="13">
        <v>316.5</v>
      </c>
    </row>
    <row r="961" spans="1:30">
      <c r="A961" s="10">
        <v>42223</v>
      </c>
      <c r="B961" s="13">
        <v>11167.45</v>
      </c>
      <c r="C961" s="13">
        <v>1.472</v>
      </c>
      <c r="D961" s="13">
        <v>8.1</v>
      </c>
      <c r="E961" s="13">
        <v>41.1</v>
      </c>
      <c r="F961" s="13">
        <v>61.5</v>
      </c>
      <c r="G961" s="13" t="s">
        <v>110</v>
      </c>
      <c r="H961" s="13">
        <v>8.6189999999999998</v>
      </c>
      <c r="I961" s="13">
        <v>3.11</v>
      </c>
      <c r="J961" s="13">
        <v>14.082000000000001</v>
      </c>
      <c r="K961" s="13" t="s">
        <v>110</v>
      </c>
      <c r="L961" s="13">
        <v>6.2</v>
      </c>
      <c r="M961" s="13">
        <v>8.4499999999999993</v>
      </c>
      <c r="N961" s="13">
        <v>76</v>
      </c>
      <c r="O961" s="13">
        <v>27.8</v>
      </c>
      <c r="P961" s="13">
        <v>9.5</v>
      </c>
      <c r="Q961" s="13" t="s">
        <v>110</v>
      </c>
      <c r="R961" s="13">
        <v>3.6</v>
      </c>
      <c r="S961" s="13">
        <v>75.667000000000002</v>
      </c>
      <c r="T961" s="13">
        <v>8.5399999999999991</v>
      </c>
      <c r="U961" s="13">
        <v>6.601</v>
      </c>
      <c r="V961" s="13" t="s">
        <v>110</v>
      </c>
      <c r="W961" s="13">
        <v>46</v>
      </c>
      <c r="X961" s="13">
        <v>3.93</v>
      </c>
      <c r="Y961" s="13">
        <v>11.6</v>
      </c>
      <c r="Z961" s="13">
        <v>5.23</v>
      </c>
      <c r="AA961" s="13">
        <v>167</v>
      </c>
      <c r="AB961" s="13">
        <v>6.13</v>
      </c>
      <c r="AC961" s="13" t="s">
        <v>110</v>
      </c>
      <c r="AD961" s="13">
        <v>313.8</v>
      </c>
    </row>
    <row r="962" spans="1:30">
      <c r="A962" s="10">
        <v>42226</v>
      </c>
      <c r="B962" s="13">
        <v>11830.19</v>
      </c>
      <c r="C962" s="13">
        <v>1.5169999999999999</v>
      </c>
      <c r="D962" s="13">
        <v>8.4</v>
      </c>
      <c r="E962" s="13">
        <v>43.4</v>
      </c>
      <c r="F962" s="13">
        <v>66.3</v>
      </c>
      <c r="G962" s="13" t="s">
        <v>110</v>
      </c>
      <c r="H962" s="13">
        <v>8.7439999999999998</v>
      </c>
      <c r="I962" s="13">
        <v>3.2839999999999998</v>
      </c>
      <c r="J962" s="13">
        <v>14.272</v>
      </c>
      <c r="K962" s="13" t="s">
        <v>110</v>
      </c>
      <c r="L962" s="13">
        <v>6.2</v>
      </c>
      <c r="M962" s="13">
        <v>9.1999999999999993</v>
      </c>
      <c r="N962" s="13">
        <v>82</v>
      </c>
      <c r="O962" s="13">
        <v>29.15</v>
      </c>
      <c r="P962" s="13">
        <v>9.65</v>
      </c>
      <c r="Q962" s="13" t="s">
        <v>110</v>
      </c>
      <c r="R962" s="13">
        <v>3.7</v>
      </c>
      <c r="S962" s="13">
        <v>76.667000000000002</v>
      </c>
      <c r="T962" s="13">
        <v>9.0399999999999991</v>
      </c>
      <c r="U962" s="13">
        <v>6.601</v>
      </c>
      <c r="V962" s="13" t="s">
        <v>110</v>
      </c>
      <c r="W962" s="13">
        <v>48.95</v>
      </c>
      <c r="X962" s="13">
        <v>4.03</v>
      </c>
      <c r="Y962" s="13">
        <v>11.7</v>
      </c>
      <c r="Z962" s="13">
        <v>5.52</v>
      </c>
      <c r="AA962" s="13">
        <v>179</v>
      </c>
      <c r="AB962" s="13">
        <v>6.45</v>
      </c>
      <c r="AC962" s="13" t="s">
        <v>110</v>
      </c>
      <c r="AD962" s="13">
        <v>332.45</v>
      </c>
    </row>
    <row r="963" spans="1:30">
      <c r="A963" s="10">
        <v>42227</v>
      </c>
      <c r="B963" s="13">
        <v>11598.43</v>
      </c>
      <c r="C963" s="13">
        <v>1.4910000000000001</v>
      </c>
      <c r="D963" s="13">
        <v>8.2899999999999991</v>
      </c>
      <c r="E963" s="13">
        <v>42.5</v>
      </c>
      <c r="F963" s="13">
        <v>64.400000000000006</v>
      </c>
      <c r="G963" s="13" t="s">
        <v>110</v>
      </c>
      <c r="H963" s="13">
        <v>8.7439999999999998</v>
      </c>
      <c r="I963" s="13">
        <v>3.1829999999999998</v>
      </c>
      <c r="J963" s="13">
        <v>14.367000000000001</v>
      </c>
      <c r="K963" s="13" t="s">
        <v>110</v>
      </c>
      <c r="L963" s="13">
        <v>6.2</v>
      </c>
      <c r="M963" s="13">
        <v>8.9</v>
      </c>
      <c r="N963" s="13">
        <v>80</v>
      </c>
      <c r="O963" s="13">
        <v>28.1</v>
      </c>
      <c r="P963" s="13">
        <v>9.6999999999999993</v>
      </c>
      <c r="Q963" s="13" t="s">
        <v>110</v>
      </c>
      <c r="R963" s="13">
        <v>3.61</v>
      </c>
      <c r="S963" s="13">
        <v>76.332999999999998</v>
      </c>
      <c r="T963" s="13">
        <v>8.8000000000000007</v>
      </c>
      <c r="U963" s="13">
        <v>6.601</v>
      </c>
      <c r="V963" s="13" t="s">
        <v>110</v>
      </c>
      <c r="W963" s="13">
        <v>46.55</v>
      </c>
      <c r="X963" s="13">
        <v>4.03</v>
      </c>
      <c r="Y963" s="13">
        <v>11.65</v>
      </c>
      <c r="Z963" s="13">
        <v>5.37</v>
      </c>
      <c r="AA963" s="13">
        <v>179</v>
      </c>
      <c r="AB963" s="13">
        <v>6.29</v>
      </c>
      <c r="AC963" s="13" t="s">
        <v>110</v>
      </c>
      <c r="AD963" s="13">
        <v>336</v>
      </c>
    </row>
    <row r="964" spans="1:30">
      <c r="A964" s="10">
        <v>42228</v>
      </c>
      <c r="B964" s="13">
        <v>11635.79</v>
      </c>
      <c r="C964" s="13">
        <v>1.472</v>
      </c>
      <c r="D964" s="13">
        <v>8.15</v>
      </c>
      <c r="E964" s="13">
        <v>43.25</v>
      </c>
      <c r="F964" s="13">
        <v>65</v>
      </c>
      <c r="G964" s="13" t="s">
        <v>110</v>
      </c>
      <c r="H964" s="13">
        <v>8.7810000000000006</v>
      </c>
      <c r="I964" s="13">
        <v>3.1829999999999998</v>
      </c>
      <c r="J964" s="13">
        <v>14.651999999999999</v>
      </c>
      <c r="K964" s="13" t="s">
        <v>110</v>
      </c>
      <c r="L964" s="13">
        <v>6.2</v>
      </c>
      <c r="M964" s="13">
        <v>8.85</v>
      </c>
      <c r="N964" s="13">
        <v>78.5</v>
      </c>
      <c r="O964" s="13">
        <v>28.1</v>
      </c>
      <c r="P964" s="13">
        <v>9.5</v>
      </c>
      <c r="Q964" s="13" t="s">
        <v>110</v>
      </c>
      <c r="R964" s="13">
        <v>3.6</v>
      </c>
      <c r="S964" s="13">
        <v>78.332999999999998</v>
      </c>
      <c r="T964" s="13">
        <v>8.99</v>
      </c>
      <c r="U964" s="13">
        <v>6.601</v>
      </c>
      <c r="V964" s="13" t="s">
        <v>110</v>
      </c>
      <c r="W964" s="13">
        <v>45.35</v>
      </c>
      <c r="X964" s="13">
        <v>3.95</v>
      </c>
      <c r="Y964" s="13">
        <v>11.6</v>
      </c>
      <c r="Z964" s="13">
        <v>5.38</v>
      </c>
      <c r="AA964" s="13">
        <v>181</v>
      </c>
      <c r="AB964" s="13">
        <v>6.36</v>
      </c>
      <c r="AC964" s="13" t="s">
        <v>110</v>
      </c>
      <c r="AD964" s="13">
        <v>328.75</v>
      </c>
    </row>
    <row r="965" spans="1:30">
      <c r="A965" s="10">
        <v>42229</v>
      </c>
      <c r="B965" s="13">
        <v>11674.88</v>
      </c>
      <c r="C965" s="13">
        <v>1.4590000000000001</v>
      </c>
      <c r="D965" s="13">
        <v>8.27</v>
      </c>
      <c r="E965" s="13">
        <v>41.5</v>
      </c>
      <c r="F965" s="13">
        <v>68.3</v>
      </c>
      <c r="G965" s="13" t="s">
        <v>110</v>
      </c>
      <c r="H965" s="13">
        <v>8.75</v>
      </c>
      <c r="I965" s="13">
        <v>3.1930000000000001</v>
      </c>
      <c r="J965" s="13">
        <v>14.462</v>
      </c>
      <c r="K965" s="13" t="s">
        <v>110</v>
      </c>
      <c r="L965" s="13">
        <v>6.2</v>
      </c>
      <c r="M965" s="13">
        <v>8.9</v>
      </c>
      <c r="N965" s="13">
        <v>82.2</v>
      </c>
      <c r="O965" s="13">
        <v>28.8</v>
      </c>
      <c r="P965" s="13">
        <v>9.75</v>
      </c>
      <c r="Q965" s="13" t="s">
        <v>110</v>
      </c>
      <c r="R965" s="13">
        <v>3.66</v>
      </c>
      <c r="S965" s="13">
        <v>79.667000000000002</v>
      </c>
      <c r="T965" s="13">
        <v>9.1</v>
      </c>
      <c r="U965" s="13">
        <v>6.601</v>
      </c>
      <c r="V965" s="13" t="s">
        <v>110</v>
      </c>
      <c r="W965" s="13">
        <v>45.2</v>
      </c>
      <c r="X965" s="13">
        <v>3.93</v>
      </c>
      <c r="Y965" s="13">
        <v>11.8</v>
      </c>
      <c r="Z965" s="13">
        <v>5.37</v>
      </c>
      <c r="AA965" s="13">
        <v>179</v>
      </c>
      <c r="AB965" s="13">
        <v>6.33</v>
      </c>
      <c r="AC965" s="13" t="s">
        <v>110</v>
      </c>
      <c r="AD965" s="13">
        <v>332.8</v>
      </c>
    </row>
    <row r="966" spans="1:30">
      <c r="A966" s="10">
        <v>42230</v>
      </c>
      <c r="B966" s="13">
        <v>11452.99</v>
      </c>
      <c r="C966" s="13">
        <v>1.504</v>
      </c>
      <c r="D966" s="13">
        <v>8.31</v>
      </c>
      <c r="E966" s="13">
        <v>41</v>
      </c>
      <c r="F966" s="13">
        <v>65.5</v>
      </c>
      <c r="G966" s="13" t="s">
        <v>110</v>
      </c>
      <c r="H966" s="13">
        <v>8.75</v>
      </c>
      <c r="I966" s="13">
        <v>3.1280000000000001</v>
      </c>
      <c r="J966" s="13">
        <v>14.367000000000001</v>
      </c>
      <c r="K966" s="13" t="s">
        <v>110</v>
      </c>
      <c r="L966" s="13">
        <v>6.2</v>
      </c>
      <c r="M966" s="13">
        <v>8.75</v>
      </c>
      <c r="N966" s="13">
        <v>79.3</v>
      </c>
      <c r="O966" s="13">
        <v>27.95</v>
      </c>
      <c r="P966" s="13">
        <v>9.75</v>
      </c>
      <c r="Q966" s="13" t="s">
        <v>110</v>
      </c>
      <c r="R966" s="13">
        <v>3.66</v>
      </c>
      <c r="S966" s="13">
        <v>79.332999999999998</v>
      </c>
      <c r="T966" s="13">
        <v>9.1300000000000008</v>
      </c>
      <c r="U966" s="13">
        <v>6.601</v>
      </c>
      <c r="V966" s="13" t="s">
        <v>110</v>
      </c>
      <c r="W966" s="13">
        <v>44.6</v>
      </c>
      <c r="X966" s="13">
        <v>3.93</v>
      </c>
      <c r="Y966" s="13">
        <v>11.7</v>
      </c>
      <c r="Z966" s="13">
        <v>5.3</v>
      </c>
      <c r="AA966" s="13">
        <v>177.5</v>
      </c>
      <c r="AB966" s="13">
        <v>6.15</v>
      </c>
      <c r="AC966" s="13" t="s">
        <v>110</v>
      </c>
      <c r="AD966" s="13">
        <v>322</v>
      </c>
    </row>
    <row r="967" spans="1:30">
      <c r="A967" s="10">
        <v>42233</v>
      </c>
      <c r="B967" s="13">
        <v>11452.99</v>
      </c>
      <c r="C967" s="13">
        <v>1.504</v>
      </c>
      <c r="D967" s="13">
        <v>8.31</v>
      </c>
      <c r="E967" s="13">
        <v>41</v>
      </c>
      <c r="F967" s="13">
        <v>65.5</v>
      </c>
      <c r="G967" s="13" t="s">
        <v>110</v>
      </c>
      <c r="H967" s="13">
        <v>8.75</v>
      </c>
      <c r="I967" s="13">
        <v>3.1280000000000001</v>
      </c>
      <c r="J967" s="13">
        <v>14.367000000000001</v>
      </c>
      <c r="K967" s="13" t="s">
        <v>110</v>
      </c>
      <c r="L967" s="13">
        <v>6.2</v>
      </c>
      <c r="M967" s="13">
        <v>8.75</v>
      </c>
      <c r="N967" s="13">
        <v>79.3</v>
      </c>
      <c r="O967" s="13">
        <v>27.95</v>
      </c>
      <c r="P967" s="13">
        <v>9.75</v>
      </c>
      <c r="Q967" s="13" t="s">
        <v>110</v>
      </c>
      <c r="R967" s="13">
        <v>3.66</v>
      </c>
      <c r="S967" s="13">
        <v>79.332999999999998</v>
      </c>
      <c r="T967" s="13">
        <v>9.1300000000000008</v>
      </c>
      <c r="U967" s="13">
        <v>6.601</v>
      </c>
      <c r="V967" s="13" t="s">
        <v>110</v>
      </c>
      <c r="W967" s="13">
        <v>44.6</v>
      </c>
      <c r="X967" s="13">
        <v>3.93</v>
      </c>
      <c r="Y967" s="13">
        <v>11.7</v>
      </c>
      <c r="Z967" s="13">
        <v>5.3</v>
      </c>
      <c r="AA967" s="13">
        <v>177.5</v>
      </c>
      <c r="AB967" s="13">
        <v>6.15</v>
      </c>
      <c r="AC967" s="13" t="s">
        <v>110</v>
      </c>
      <c r="AD967" s="13">
        <v>322</v>
      </c>
    </row>
    <row r="968" spans="1:30">
      <c r="A968" s="10">
        <v>42234</v>
      </c>
      <c r="B968" s="13">
        <v>11226.3</v>
      </c>
      <c r="C968" s="13">
        <v>1.478</v>
      </c>
      <c r="D968" s="13">
        <v>8.1</v>
      </c>
      <c r="E968" s="13">
        <v>39.4</v>
      </c>
      <c r="F968" s="13">
        <v>63.3</v>
      </c>
      <c r="G968" s="13" t="s">
        <v>110</v>
      </c>
      <c r="H968" s="13">
        <v>8.6129999999999995</v>
      </c>
      <c r="I968" s="13">
        <v>3.0550000000000002</v>
      </c>
      <c r="J968" s="13">
        <v>14.747999999999999</v>
      </c>
      <c r="K968" s="13" t="s">
        <v>110</v>
      </c>
      <c r="L968" s="13">
        <v>6.2</v>
      </c>
      <c r="M968" s="13">
        <v>8.68</v>
      </c>
      <c r="N968" s="13">
        <v>77.2</v>
      </c>
      <c r="O968" s="13">
        <v>27.65</v>
      </c>
      <c r="P968" s="13">
        <v>9.4</v>
      </c>
      <c r="Q968" s="13" t="s">
        <v>110</v>
      </c>
      <c r="R968" s="13">
        <v>3.5</v>
      </c>
      <c r="S968" s="13">
        <v>80.667000000000002</v>
      </c>
      <c r="T968" s="13">
        <v>8.9</v>
      </c>
      <c r="U968" s="13">
        <v>6.601</v>
      </c>
      <c r="V968" s="13" t="s">
        <v>110</v>
      </c>
      <c r="W968" s="13">
        <v>43.5</v>
      </c>
      <c r="X968" s="13">
        <v>3.85</v>
      </c>
      <c r="Y968" s="13">
        <v>11.8</v>
      </c>
      <c r="Z968" s="13">
        <v>5.15</v>
      </c>
      <c r="AA968" s="13">
        <v>172.5</v>
      </c>
      <c r="AB968" s="13">
        <v>6.2</v>
      </c>
      <c r="AC968" s="13" t="s">
        <v>110</v>
      </c>
      <c r="AD968" s="13">
        <v>322</v>
      </c>
    </row>
    <row r="969" spans="1:30">
      <c r="A969" s="10">
        <v>42235</v>
      </c>
      <c r="B969" s="13">
        <v>10954.22</v>
      </c>
      <c r="C969" s="13">
        <v>1.4530000000000001</v>
      </c>
      <c r="D969" s="13">
        <v>8.0500000000000007</v>
      </c>
      <c r="E969" s="13">
        <v>37.9</v>
      </c>
      <c r="F969" s="13">
        <v>61.5</v>
      </c>
      <c r="G969" s="13" t="s">
        <v>110</v>
      </c>
      <c r="H969" s="13">
        <v>8.5</v>
      </c>
      <c r="I969" s="13">
        <v>3.0089999999999999</v>
      </c>
      <c r="J969" s="13">
        <v>14.462</v>
      </c>
      <c r="K969" s="13" t="s">
        <v>110</v>
      </c>
      <c r="L969" s="13">
        <v>6.2</v>
      </c>
      <c r="M969" s="13">
        <v>8.6</v>
      </c>
      <c r="N969" s="13">
        <v>74.5</v>
      </c>
      <c r="O969" s="13">
        <v>26.4</v>
      </c>
      <c r="P969" s="13">
        <v>9.1</v>
      </c>
      <c r="Q969" s="13" t="s">
        <v>110</v>
      </c>
      <c r="R969" s="13">
        <v>3.5</v>
      </c>
      <c r="S969" s="13">
        <v>79.332999999999998</v>
      </c>
      <c r="T969" s="13">
        <v>8.85</v>
      </c>
      <c r="U969" s="13">
        <v>6.601</v>
      </c>
      <c r="V969" s="13" t="s">
        <v>110</v>
      </c>
      <c r="W969" s="13">
        <v>43.05</v>
      </c>
      <c r="X969" s="13">
        <v>3.8</v>
      </c>
      <c r="Y969" s="13">
        <v>11.6</v>
      </c>
      <c r="Z969" s="13">
        <v>5.07</v>
      </c>
      <c r="AA969" s="13">
        <v>170.05</v>
      </c>
      <c r="AB969" s="13">
        <v>6.1</v>
      </c>
      <c r="AC969" s="13" t="s">
        <v>110</v>
      </c>
      <c r="AD969" s="13">
        <v>314</v>
      </c>
    </row>
    <row r="970" spans="1:30">
      <c r="A970" s="10">
        <v>42236</v>
      </c>
      <c r="B970" s="13">
        <v>10862.92</v>
      </c>
      <c r="C970" s="13">
        <v>1.4339999999999999</v>
      </c>
      <c r="D970" s="13">
        <v>7.99</v>
      </c>
      <c r="E970" s="13">
        <v>38.9</v>
      </c>
      <c r="F970" s="13">
        <v>60</v>
      </c>
      <c r="G970" s="13" t="s">
        <v>110</v>
      </c>
      <c r="H970" s="13">
        <v>8.5</v>
      </c>
      <c r="I970" s="13">
        <v>2.9449999999999998</v>
      </c>
      <c r="J970" s="13">
        <v>13.986000000000001</v>
      </c>
      <c r="K970" s="13" t="s">
        <v>110</v>
      </c>
      <c r="L970" s="13">
        <v>6.2</v>
      </c>
      <c r="M970" s="13">
        <v>8.56</v>
      </c>
      <c r="N970" s="13">
        <v>74</v>
      </c>
      <c r="O970" s="13">
        <v>26</v>
      </c>
      <c r="P970" s="13">
        <v>9.1</v>
      </c>
      <c r="Q970" s="13" t="s">
        <v>110</v>
      </c>
      <c r="R970" s="13">
        <v>3.55</v>
      </c>
      <c r="S970" s="13">
        <v>77.667000000000002</v>
      </c>
      <c r="T970" s="13">
        <v>8.75</v>
      </c>
      <c r="U970" s="13">
        <v>6.601</v>
      </c>
      <c r="V970" s="13" t="s">
        <v>110</v>
      </c>
      <c r="W970" s="13">
        <v>43.1</v>
      </c>
      <c r="X970" s="13">
        <v>3.7</v>
      </c>
      <c r="Y970" s="13">
        <v>11.2</v>
      </c>
      <c r="Z970" s="13">
        <v>4.93</v>
      </c>
      <c r="AA970" s="13">
        <v>168.1</v>
      </c>
      <c r="AB970" s="13">
        <v>6.05</v>
      </c>
      <c r="AC970" s="13" t="s">
        <v>110</v>
      </c>
      <c r="AD970" s="13">
        <v>305.95</v>
      </c>
    </row>
    <row r="971" spans="1:30">
      <c r="A971" s="10">
        <v>42237</v>
      </c>
      <c r="B971" s="13">
        <v>10495.44</v>
      </c>
      <c r="C971" s="13">
        <v>1.3759999999999999</v>
      </c>
      <c r="D971" s="13">
        <v>7.5</v>
      </c>
      <c r="E971" s="13">
        <v>36.9</v>
      </c>
      <c r="F971" s="13">
        <v>59.9</v>
      </c>
      <c r="G971" s="13" t="s">
        <v>110</v>
      </c>
      <c r="H971" s="13">
        <v>8.25</v>
      </c>
      <c r="I971" s="13">
        <v>2.7709999999999999</v>
      </c>
      <c r="J971" s="13">
        <v>13.558</v>
      </c>
      <c r="K971" s="13" t="s">
        <v>110</v>
      </c>
      <c r="L971" s="13">
        <v>6.2</v>
      </c>
      <c r="M971" s="13">
        <v>8.5</v>
      </c>
      <c r="N971" s="13">
        <v>72</v>
      </c>
      <c r="O971" s="13">
        <v>24.9</v>
      </c>
      <c r="P971" s="13">
        <v>9.0500000000000007</v>
      </c>
      <c r="Q971" s="13" t="s">
        <v>110</v>
      </c>
      <c r="R971" s="13">
        <v>3.42</v>
      </c>
      <c r="S971" s="13">
        <v>74.332999999999998</v>
      </c>
      <c r="T971" s="13">
        <v>8.43</v>
      </c>
      <c r="U971" s="13">
        <v>6.601</v>
      </c>
      <c r="V971" s="13" t="s">
        <v>110</v>
      </c>
      <c r="W971" s="13">
        <v>43.35</v>
      </c>
      <c r="X971" s="13">
        <v>3.6</v>
      </c>
      <c r="Y971" s="13">
        <v>10.8</v>
      </c>
      <c r="Z971" s="13">
        <v>4.7</v>
      </c>
      <c r="AA971" s="13">
        <v>170.9</v>
      </c>
      <c r="AB971" s="13">
        <v>5.8</v>
      </c>
      <c r="AC971" s="13" t="s">
        <v>110</v>
      </c>
      <c r="AD971" s="13">
        <v>297</v>
      </c>
    </row>
    <row r="972" spans="1:30">
      <c r="A972" s="10">
        <v>42240</v>
      </c>
      <c r="B972" s="13">
        <v>9833.2000000000007</v>
      </c>
      <c r="C972" s="13">
        <v>1.3120000000000001</v>
      </c>
      <c r="D972" s="13">
        <v>7.13</v>
      </c>
      <c r="E972" s="13">
        <v>34</v>
      </c>
      <c r="F972" s="13">
        <v>55.8</v>
      </c>
      <c r="G972" s="13" t="s">
        <v>110</v>
      </c>
      <c r="H972" s="13">
        <v>7.875</v>
      </c>
      <c r="I972" s="13">
        <v>2.569</v>
      </c>
      <c r="J972" s="13">
        <v>12.75</v>
      </c>
      <c r="K972" s="13" t="s">
        <v>110</v>
      </c>
      <c r="L972" s="13">
        <v>6.2</v>
      </c>
      <c r="M972" s="13">
        <v>8.15</v>
      </c>
      <c r="N972" s="13">
        <v>67.2</v>
      </c>
      <c r="O972" s="13">
        <v>23.7</v>
      </c>
      <c r="P972" s="13">
        <v>8.6</v>
      </c>
      <c r="Q972" s="13" t="s">
        <v>110</v>
      </c>
      <c r="R972" s="13">
        <v>3.2</v>
      </c>
      <c r="S972" s="13">
        <v>72.667000000000002</v>
      </c>
      <c r="T972" s="13">
        <v>8</v>
      </c>
      <c r="U972" s="13">
        <v>6.601</v>
      </c>
      <c r="V972" s="13" t="s">
        <v>110</v>
      </c>
      <c r="W972" s="13">
        <v>40.6</v>
      </c>
      <c r="X972" s="13">
        <v>3.35</v>
      </c>
      <c r="Y972" s="13">
        <v>10.5</v>
      </c>
      <c r="Z972" s="13">
        <v>4.28</v>
      </c>
      <c r="AA972" s="13">
        <v>159</v>
      </c>
      <c r="AB972" s="13">
        <v>5.48</v>
      </c>
      <c r="AC972" s="13" t="s">
        <v>110</v>
      </c>
      <c r="AD972" s="13">
        <v>276</v>
      </c>
    </row>
    <row r="973" spans="1:30">
      <c r="A973" s="10">
        <v>42241</v>
      </c>
      <c r="B973" s="13">
        <v>9777.73</v>
      </c>
      <c r="C973" s="13">
        <v>1.3120000000000001</v>
      </c>
      <c r="D973" s="13">
        <v>7.15</v>
      </c>
      <c r="E973" s="13">
        <v>34.5</v>
      </c>
      <c r="F973" s="13">
        <v>56.7</v>
      </c>
      <c r="G973" s="13" t="s">
        <v>110</v>
      </c>
      <c r="H973" s="13">
        <v>7.875</v>
      </c>
      <c r="I973" s="13">
        <v>2.569</v>
      </c>
      <c r="J973" s="13">
        <v>12.369</v>
      </c>
      <c r="K973" s="13" t="s">
        <v>110</v>
      </c>
      <c r="L973" s="13">
        <v>6.2</v>
      </c>
      <c r="M973" s="13">
        <v>8</v>
      </c>
      <c r="N973" s="13">
        <v>67.3</v>
      </c>
      <c r="O973" s="13">
        <v>23.8</v>
      </c>
      <c r="P973" s="13">
        <v>9.0500000000000007</v>
      </c>
      <c r="Q973" s="13" t="s">
        <v>110</v>
      </c>
      <c r="R973" s="13">
        <v>3.13</v>
      </c>
      <c r="S973" s="13">
        <v>71.332999999999998</v>
      </c>
      <c r="T973" s="13">
        <v>8</v>
      </c>
      <c r="U973" s="13">
        <v>6.601</v>
      </c>
      <c r="V973" s="13" t="s">
        <v>110</v>
      </c>
      <c r="W973" s="13">
        <v>40.700000000000003</v>
      </c>
      <c r="X973" s="13">
        <v>3.4</v>
      </c>
      <c r="Y973" s="13">
        <v>10.7</v>
      </c>
      <c r="Z973" s="13">
        <v>4.1500000000000004</v>
      </c>
      <c r="AA973" s="13">
        <v>155</v>
      </c>
      <c r="AB973" s="13">
        <v>5.4</v>
      </c>
      <c r="AC973" s="13" t="s">
        <v>110</v>
      </c>
      <c r="AD973" s="13">
        <v>265</v>
      </c>
    </row>
    <row r="974" spans="1:30">
      <c r="A974" s="10">
        <v>42242</v>
      </c>
      <c r="B974" s="13">
        <v>10290.17</v>
      </c>
      <c r="C974" s="13">
        <v>1.389</v>
      </c>
      <c r="D974" s="13">
        <v>7.22</v>
      </c>
      <c r="E974" s="13">
        <v>35.049999999999997</v>
      </c>
      <c r="F974" s="13">
        <v>60.5</v>
      </c>
      <c r="G974" s="13" t="s">
        <v>110</v>
      </c>
      <c r="H974" s="13">
        <v>8.0500000000000007</v>
      </c>
      <c r="I974" s="13">
        <v>2.734</v>
      </c>
      <c r="J974" s="13">
        <v>12.75</v>
      </c>
      <c r="K974" s="13" t="s">
        <v>110</v>
      </c>
      <c r="L974" s="13">
        <v>6.2</v>
      </c>
      <c r="M974" s="13">
        <v>8.76</v>
      </c>
      <c r="N974" s="13">
        <v>71.95</v>
      </c>
      <c r="O974" s="13">
        <v>26</v>
      </c>
      <c r="P974" s="13">
        <v>8.9</v>
      </c>
      <c r="Q974" s="13" t="s">
        <v>110</v>
      </c>
      <c r="R974" s="13">
        <v>3.25</v>
      </c>
      <c r="S974" s="13">
        <v>73.332999999999998</v>
      </c>
      <c r="T974" s="13">
        <v>8.42</v>
      </c>
      <c r="U974" s="13">
        <v>6.601</v>
      </c>
      <c r="V974" s="13" t="s">
        <v>110</v>
      </c>
      <c r="W974" s="13">
        <v>44.4</v>
      </c>
      <c r="X974" s="13">
        <v>3.55</v>
      </c>
      <c r="Y974" s="13">
        <v>11.3</v>
      </c>
      <c r="Z974" s="13">
        <v>4.45</v>
      </c>
      <c r="AA974" s="13">
        <v>165</v>
      </c>
      <c r="AB974" s="13">
        <v>5.6</v>
      </c>
      <c r="AC974" s="13" t="s">
        <v>110</v>
      </c>
      <c r="AD974" s="13">
        <v>273.5</v>
      </c>
    </row>
    <row r="975" spans="1:30">
      <c r="A975" s="10">
        <v>42243</v>
      </c>
      <c r="B975" s="13">
        <v>10922.85</v>
      </c>
      <c r="C975" s="13">
        <v>1.427</v>
      </c>
      <c r="D975" s="13">
        <v>7.15</v>
      </c>
      <c r="E975" s="13">
        <v>40.299999999999997</v>
      </c>
      <c r="F975" s="13">
        <v>62.1</v>
      </c>
      <c r="G975" s="13" t="s">
        <v>110</v>
      </c>
      <c r="H975" s="13">
        <v>8.25</v>
      </c>
      <c r="I975" s="13">
        <v>2.9359999999999999</v>
      </c>
      <c r="J975" s="13">
        <v>13.795999999999999</v>
      </c>
      <c r="K975" s="13" t="s">
        <v>110</v>
      </c>
      <c r="L975" s="13">
        <v>6.2</v>
      </c>
      <c r="M975" s="13">
        <v>9.02</v>
      </c>
      <c r="N975" s="13">
        <v>76.2</v>
      </c>
      <c r="O975" s="13">
        <v>27</v>
      </c>
      <c r="P975" s="13">
        <v>9</v>
      </c>
      <c r="Q975" s="13" t="s">
        <v>110</v>
      </c>
      <c r="R975" s="13">
        <v>3.4</v>
      </c>
      <c r="S975" s="13">
        <v>74.332999999999998</v>
      </c>
      <c r="T975" s="13">
        <v>8.89</v>
      </c>
      <c r="U975" s="13">
        <v>6.601</v>
      </c>
      <c r="V975" s="13" t="s">
        <v>110</v>
      </c>
      <c r="W975" s="13">
        <v>43.6</v>
      </c>
      <c r="X975" s="13">
        <v>3.62</v>
      </c>
      <c r="Y975" s="13">
        <v>11.7</v>
      </c>
      <c r="Z975" s="13">
        <v>4.8899999999999997</v>
      </c>
      <c r="AA975" s="13">
        <v>179.2</v>
      </c>
      <c r="AB975" s="13">
        <v>5.46</v>
      </c>
      <c r="AC975" s="13" t="s">
        <v>110</v>
      </c>
      <c r="AD975" s="13">
        <v>288</v>
      </c>
    </row>
    <row r="976" spans="1:30">
      <c r="A976" s="10">
        <v>42244</v>
      </c>
      <c r="B976" s="13">
        <v>10961.5</v>
      </c>
      <c r="C976" s="13">
        <v>1.427</v>
      </c>
      <c r="D976" s="13">
        <v>7.35</v>
      </c>
      <c r="E976" s="13">
        <v>40.299999999999997</v>
      </c>
      <c r="F976" s="13">
        <v>62.85</v>
      </c>
      <c r="G976" s="13" t="s">
        <v>110</v>
      </c>
      <c r="H976" s="13">
        <v>8.3130000000000006</v>
      </c>
      <c r="I976" s="13">
        <v>2.9169999999999998</v>
      </c>
      <c r="J976" s="13">
        <v>13.416</v>
      </c>
      <c r="K976" s="13" t="s">
        <v>110</v>
      </c>
      <c r="L976" s="13">
        <v>6.2</v>
      </c>
      <c r="M976" s="13">
        <v>9</v>
      </c>
      <c r="N976" s="13">
        <v>77.95</v>
      </c>
      <c r="O976" s="13">
        <v>27</v>
      </c>
      <c r="P976" s="13">
        <v>9</v>
      </c>
      <c r="Q976" s="13" t="s">
        <v>110</v>
      </c>
      <c r="R976" s="13">
        <v>3.6</v>
      </c>
      <c r="S976" s="13">
        <v>74.667000000000002</v>
      </c>
      <c r="T976" s="13">
        <v>8.9</v>
      </c>
      <c r="U976" s="13">
        <v>6.601</v>
      </c>
      <c r="V976" s="13" t="s">
        <v>110</v>
      </c>
      <c r="W976" s="13">
        <v>44.2</v>
      </c>
      <c r="X976" s="13">
        <v>3.62</v>
      </c>
      <c r="Y976" s="13">
        <v>11.7</v>
      </c>
      <c r="Z976" s="13">
        <v>5.1100000000000003</v>
      </c>
      <c r="AA976" s="13">
        <v>181</v>
      </c>
      <c r="AB976" s="13">
        <v>5.48</v>
      </c>
      <c r="AC976" s="13" t="s">
        <v>110</v>
      </c>
      <c r="AD976" s="13">
        <v>288</v>
      </c>
    </row>
    <row r="977" spans="1:30">
      <c r="A977" s="10">
        <v>42247</v>
      </c>
      <c r="B977" s="13">
        <v>11032.87</v>
      </c>
      <c r="C977" s="13">
        <v>1.4339999999999999</v>
      </c>
      <c r="D977" s="13">
        <v>7.48</v>
      </c>
      <c r="E977" s="13">
        <v>41</v>
      </c>
      <c r="F977" s="13">
        <v>63</v>
      </c>
      <c r="G977" s="13" t="s">
        <v>110</v>
      </c>
      <c r="H977" s="13">
        <v>8.3130000000000006</v>
      </c>
      <c r="I977" s="13">
        <v>2.9079999999999999</v>
      </c>
      <c r="J977" s="13">
        <v>13.795999999999999</v>
      </c>
      <c r="K977" s="13" t="s">
        <v>110</v>
      </c>
      <c r="L977" s="13">
        <v>6.2</v>
      </c>
      <c r="M977" s="13">
        <v>9.1</v>
      </c>
      <c r="N977" s="13">
        <v>78</v>
      </c>
      <c r="O977" s="13">
        <v>26.45</v>
      </c>
      <c r="P977" s="13">
        <v>9</v>
      </c>
      <c r="Q977" s="13" t="s">
        <v>110</v>
      </c>
      <c r="R977" s="13">
        <v>3.6</v>
      </c>
      <c r="S977" s="13">
        <v>76</v>
      </c>
      <c r="T977" s="13">
        <v>8.9</v>
      </c>
      <c r="U977" s="13">
        <v>6.601</v>
      </c>
      <c r="V977" s="13" t="s">
        <v>110</v>
      </c>
      <c r="W977" s="13">
        <v>44.2</v>
      </c>
      <c r="X977" s="13">
        <v>3.8</v>
      </c>
      <c r="Y977" s="13">
        <v>11.65</v>
      </c>
      <c r="Z977" s="13">
        <v>5.05</v>
      </c>
      <c r="AA977" s="13">
        <v>184.85</v>
      </c>
      <c r="AB977" s="13">
        <v>5.41</v>
      </c>
      <c r="AC977" s="13" t="s">
        <v>110</v>
      </c>
      <c r="AD977" s="13">
        <v>298</v>
      </c>
    </row>
    <row r="978" spans="1:30">
      <c r="A978" s="10">
        <v>42248</v>
      </c>
      <c r="B978" s="13">
        <v>10736.51</v>
      </c>
      <c r="C978" s="13">
        <v>1.466</v>
      </c>
      <c r="D978" s="13">
        <v>7.29</v>
      </c>
      <c r="E978" s="13">
        <v>38.200000000000003</v>
      </c>
      <c r="F978" s="13">
        <v>60.8</v>
      </c>
      <c r="G978" s="13" t="s">
        <v>110</v>
      </c>
      <c r="H978" s="13">
        <v>8.3130000000000006</v>
      </c>
      <c r="I978" s="13">
        <v>2.835</v>
      </c>
      <c r="J978" s="13">
        <v>13.795999999999999</v>
      </c>
      <c r="K978" s="13" t="s">
        <v>110</v>
      </c>
      <c r="L978" s="13">
        <v>6.2</v>
      </c>
      <c r="M978" s="13">
        <v>9.1</v>
      </c>
      <c r="N978" s="13">
        <v>74</v>
      </c>
      <c r="O978" s="13">
        <v>26</v>
      </c>
      <c r="P978" s="13">
        <v>9</v>
      </c>
      <c r="Q978" s="13" t="s">
        <v>110</v>
      </c>
      <c r="R978" s="13">
        <v>3.69</v>
      </c>
      <c r="S978" s="13">
        <v>76</v>
      </c>
      <c r="T978" s="13">
        <v>8.82</v>
      </c>
      <c r="U978" s="13">
        <v>6.601</v>
      </c>
      <c r="V978" s="13" t="s">
        <v>110</v>
      </c>
      <c r="W978" s="13">
        <v>43</v>
      </c>
      <c r="X978" s="13">
        <v>3.75</v>
      </c>
      <c r="Y978" s="13">
        <v>11.4</v>
      </c>
      <c r="Z978" s="13">
        <v>4.95</v>
      </c>
      <c r="AA978" s="13">
        <v>179.5</v>
      </c>
      <c r="AB978" s="13">
        <v>5.5</v>
      </c>
      <c r="AC978" s="13" t="s">
        <v>110</v>
      </c>
      <c r="AD978" s="13">
        <v>293</v>
      </c>
    </row>
    <row r="979" spans="1:30">
      <c r="A979" s="10">
        <v>42249</v>
      </c>
      <c r="B979" s="13">
        <v>10800.18</v>
      </c>
      <c r="C979" s="13">
        <v>1.4079999999999999</v>
      </c>
      <c r="D979" s="13">
        <v>7.25</v>
      </c>
      <c r="E979" s="13">
        <v>38.5</v>
      </c>
      <c r="F979" s="13">
        <v>61</v>
      </c>
      <c r="G979" s="13" t="s">
        <v>110</v>
      </c>
      <c r="H979" s="13">
        <v>8.1189999999999998</v>
      </c>
      <c r="I979" s="13">
        <v>2.8620000000000001</v>
      </c>
      <c r="J979" s="13">
        <v>13.843999999999999</v>
      </c>
      <c r="K979" s="13" t="s">
        <v>110</v>
      </c>
      <c r="L979" s="13">
        <v>6.2</v>
      </c>
      <c r="M979" s="13">
        <v>9.07</v>
      </c>
      <c r="N979" s="13">
        <v>74.099999999999994</v>
      </c>
      <c r="O979" s="13">
        <v>26.05</v>
      </c>
      <c r="P979" s="13">
        <v>8.9499999999999993</v>
      </c>
      <c r="Q979" s="13" t="s">
        <v>110</v>
      </c>
      <c r="R979" s="13">
        <v>3.55</v>
      </c>
      <c r="S979" s="13">
        <v>77.5</v>
      </c>
      <c r="T979" s="13">
        <v>8.8800000000000008</v>
      </c>
      <c r="U979" s="13">
        <v>6.601</v>
      </c>
      <c r="V979" s="13" t="s">
        <v>110</v>
      </c>
      <c r="W979" s="13">
        <v>43</v>
      </c>
      <c r="X979" s="13">
        <v>3.89</v>
      </c>
      <c r="Y979" s="13">
        <v>11.2</v>
      </c>
      <c r="Z979" s="13">
        <v>4.9000000000000004</v>
      </c>
      <c r="AA979" s="13">
        <v>179.75</v>
      </c>
      <c r="AB979" s="13">
        <v>5.58</v>
      </c>
      <c r="AC979" s="13" t="s">
        <v>110</v>
      </c>
      <c r="AD979" s="13">
        <v>297</v>
      </c>
    </row>
    <row r="980" spans="1:30">
      <c r="A980" s="10">
        <v>42250</v>
      </c>
      <c r="B980" s="13">
        <v>10990.43</v>
      </c>
      <c r="C980" s="13">
        <v>1.472</v>
      </c>
      <c r="D980" s="13">
        <v>7.34</v>
      </c>
      <c r="E980" s="13">
        <v>38.9</v>
      </c>
      <c r="F980" s="13">
        <v>62</v>
      </c>
      <c r="G980" s="13" t="s">
        <v>110</v>
      </c>
      <c r="H980" s="13">
        <v>8.1129999999999995</v>
      </c>
      <c r="I980" s="13">
        <v>2.8620000000000001</v>
      </c>
      <c r="J980" s="13">
        <v>12.558999999999999</v>
      </c>
      <c r="K980" s="13" t="s">
        <v>110</v>
      </c>
      <c r="L980" s="13">
        <v>6.2</v>
      </c>
      <c r="M980" s="13">
        <v>9.17</v>
      </c>
      <c r="N980" s="13">
        <v>75.849999999999994</v>
      </c>
      <c r="O980" s="13">
        <v>26.85</v>
      </c>
      <c r="P980" s="13">
        <v>9.1</v>
      </c>
      <c r="Q980" s="13" t="s">
        <v>110</v>
      </c>
      <c r="R980" s="13">
        <v>3.69</v>
      </c>
      <c r="S980" s="13">
        <v>80</v>
      </c>
      <c r="T980" s="13">
        <v>9.18</v>
      </c>
      <c r="U980" s="13">
        <v>6.601</v>
      </c>
      <c r="V980" s="13" t="s">
        <v>110</v>
      </c>
      <c r="W980" s="13">
        <v>44.1</v>
      </c>
      <c r="X980" s="13">
        <v>3.85</v>
      </c>
      <c r="Y980" s="13">
        <v>11.8</v>
      </c>
      <c r="Z980" s="13">
        <v>4.92</v>
      </c>
      <c r="AA980" s="13">
        <v>183.5</v>
      </c>
      <c r="AB980" s="13">
        <v>5.65</v>
      </c>
      <c r="AC980" s="13" t="s">
        <v>110</v>
      </c>
      <c r="AD980" s="13">
        <v>301</v>
      </c>
    </row>
    <row r="981" spans="1:30">
      <c r="A981" s="10">
        <v>42251</v>
      </c>
      <c r="B981" s="13">
        <v>10928.62</v>
      </c>
      <c r="C981" s="13">
        <v>1.44</v>
      </c>
      <c r="D981" s="13">
        <v>7.2</v>
      </c>
      <c r="E981" s="13">
        <v>37</v>
      </c>
      <c r="F981" s="13">
        <v>63</v>
      </c>
      <c r="G981" s="13" t="s">
        <v>110</v>
      </c>
      <c r="H981" s="13">
        <v>7.875</v>
      </c>
      <c r="I981" s="13">
        <v>2.899</v>
      </c>
      <c r="J981" s="13">
        <v>13.225</v>
      </c>
      <c r="K981" s="13" t="s">
        <v>110</v>
      </c>
      <c r="L981" s="13">
        <v>6.2</v>
      </c>
      <c r="M981" s="13">
        <v>9.16</v>
      </c>
      <c r="N981" s="13">
        <v>76.55</v>
      </c>
      <c r="O981" s="13">
        <v>26.95</v>
      </c>
      <c r="P981" s="13">
        <v>9.15</v>
      </c>
      <c r="Q981" s="13" t="s">
        <v>110</v>
      </c>
      <c r="R981" s="13">
        <v>3.69</v>
      </c>
      <c r="S981" s="13">
        <v>83.167000000000002</v>
      </c>
      <c r="T981" s="13">
        <v>9.23</v>
      </c>
      <c r="U981" s="13">
        <v>6.601</v>
      </c>
      <c r="V981" s="13" t="s">
        <v>110</v>
      </c>
      <c r="W981" s="13">
        <v>44.1</v>
      </c>
      <c r="X981" s="13">
        <v>3.8</v>
      </c>
      <c r="Y981" s="13">
        <v>12.1</v>
      </c>
      <c r="Z981" s="13">
        <v>5</v>
      </c>
      <c r="AA981" s="13">
        <v>179.5</v>
      </c>
      <c r="AB981" s="13">
        <v>5.7</v>
      </c>
      <c r="AC981" s="13" t="s">
        <v>110</v>
      </c>
      <c r="AD981" s="13">
        <v>305</v>
      </c>
    </row>
    <row r="982" spans="1:30">
      <c r="A982" s="10">
        <v>42254</v>
      </c>
      <c r="B982" s="13">
        <v>10928.46</v>
      </c>
      <c r="C982" s="13">
        <v>1.44</v>
      </c>
      <c r="D982" s="13">
        <v>7.33</v>
      </c>
      <c r="E982" s="13">
        <v>36.450000000000003</v>
      </c>
      <c r="F982" s="13">
        <v>63.6</v>
      </c>
      <c r="G982" s="13" t="s">
        <v>110</v>
      </c>
      <c r="H982" s="13">
        <v>8.25</v>
      </c>
      <c r="I982" s="13">
        <v>2.89</v>
      </c>
      <c r="J982" s="13">
        <v>13.32</v>
      </c>
      <c r="K982" s="13" t="s">
        <v>110</v>
      </c>
      <c r="L982" s="13">
        <v>6.2</v>
      </c>
      <c r="M982" s="13">
        <v>9.0500000000000007</v>
      </c>
      <c r="N982" s="13">
        <v>77</v>
      </c>
      <c r="O982" s="13">
        <v>27.25</v>
      </c>
      <c r="P982" s="13">
        <v>9.1</v>
      </c>
      <c r="Q982" s="13" t="s">
        <v>110</v>
      </c>
      <c r="R982" s="13">
        <v>3.7</v>
      </c>
      <c r="S982" s="13">
        <v>83.6</v>
      </c>
      <c r="T982" s="13">
        <v>9.24</v>
      </c>
      <c r="U982" s="13">
        <v>6.601</v>
      </c>
      <c r="V982" s="13" t="s">
        <v>110</v>
      </c>
      <c r="W982" s="13">
        <v>43.9</v>
      </c>
      <c r="X982" s="13">
        <v>3.7</v>
      </c>
      <c r="Y982" s="13">
        <v>11.7</v>
      </c>
      <c r="Z982" s="13">
        <v>5.0199999999999996</v>
      </c>
      <c r="AA982" s="13">
        <v>178.95</v>
      </c>
      <c r="AB982" s="13">
        <v>5.8</v>
      </c>
      <c r="AC982" s="13" t="s">
        <v>110</v>
      </c>
      <c r="AD982" s="13">
        <v>302.5</v>
      </c>
    </row>
    <row r="983" spans="1:30">
      <c r="A983" s="10">
        <v>42255</v>
      </c>
      <c r="B983" s="13">
        <v>11177.36</v>
      </c>
      <c r="C983" s="13">
        <v>1.472</v>
      </c>
      <c r="D983" s="13">
        <v>7.4</v>
      </c>
      <c r="E983" s="13">
        <v>37.700000000000003</v>
      </c>
      <c r="F983" s="13">
        <v>65.400000000000006</v>
      </c>
      <c r="G983" s="13" t="s">
        <v>110</v>
      </c>
      <c r="H983" s="13">
        <v>8.3130000000000006</v>
      </c>
      <c r="I983" s="13">
        <v>2.899</v>
      </c>
      <c r="J983" s="13">
        <v>13.795999999999999</v>
      </c>
      <c r="K983" s="13" t="s">
        <v>110</v>
      </c>
      <c r="L983" s="13">
        <v>6.2</v>
      </c>
      <c r="M983" s="13">
        <v>9.35</v>
      </c>
      <c r="N983" s="13">
        <v>80</v>
      </c>
      <c r="O983" s="13">
        <v>28.3</v>
      </c>
      <c r="P983" s="13">
        <v>9.1</v>
      </c>
      <c r="Q983" s="13" t="s">
        <v>110</v>
      </c>
      <c r="R983" s="13">
        <v>3.7</v>
      </c>
      <c r="S983" s="13">
        <v>83.266999999999996</v>
      </c>
      <c r="T983" s="13">
        <v>9.44</v>
      </c>
      <c r="U983" s="13">
        <v>6.601</v>
      </c>
      <c r="V983" s="13" t="s">
        <v>110</v>
      </c>
      <c r="W983" s="13">
        <v>45.1</v>
      </c>
      <c r="X983" s="13">
        <v>3.79</v>
      </c>
      <c r="Y983" s="13">
        <v>12.3</v>
      </c>
      <c r="Z983" s="13">
        <v>5.15</v>
      </c>
      <c r="AA983" s="13">
        <v>180.5</v>
      </c>
      <c r="AB983" s="13">
        <v>5.87</v>
      </c>
      <c r="AC983" s="13" t="s">
        <v>110</v>
      </c>
      <c r="AD983" s="13">
        <v>308</v>
      </c>
    </row>
    <row r="984" spans="1:30">
      <c r="A984" s="10">
        <v>42256</v>
      </c>
      <c r="B984" s="13">
        <v>11158.65</v>
      </c>
      <c r="C984" s="13">
        <v>1.472</v>
      </c>
      <c r="D984" s="13">
        <v>7.6</v>
      </c>
      <c r="E984" s="13">
        <v>36.799999999999997</v>
      </c>
      <c r="F984" s="13">
        <v>66.05</v>
      </c>
      <c r="G984" s="13" t="s">
        <v>110</v>
      </c>
      <c r="H984" s="13">
        <v>8.3059999999999992</v>
      </c>
      <c r="I984" s="13">
        <v>2.8069999999999999</v>
      </c>
      <c r="J984" s="13">
        <v>13.558</v>
      </c>
      <c r="K984" s="13" t="s">
        <v>110</v>
      </c>
      <c r="L984" s="13">
        <v>6.2</v>
      </c>
      <c r="M984" s="13">
        <v>9.52</v>
      </c>
      <c r="N984" s="13">
        <v>80.8</v>
      </c>
      <c r="O984" s="13">
        <v>28.65</v>
      </c>
      <c r="P984" s="13">
        <v>9.15</v>
      </c>
      <c r="Q984" s="13" t="s">
        <v>110</v>
      </c>
      <c r="R984" s="13">
        <v>3.6</v>
      </c>
      <c r="S984" s="13">
        <v>82.332999999999998</v>
      </c>
      <c r="T984" s="13">
        <v>9.6</v>
      </c>
      <c r="U984" s="13">
        <v>6.601</v>
      </c>
      <c r="V984" s="13" t="s">
        <v>110</v>
      </c>
      <c r="W984" s="13">
        <v>44</v>
      </c>
      <c r="X984" s="13">
        <v>3.7199999999999998</v>
      </c>
      <c r="Y984" s="13">
        <v>12.1</v>
      </c>
      <c r="Z984" s="13">
        <v>5.33</v>
      </c>
      <c r="AA984" s="13">
        <v>178</v>
      </c>
      <c r="AB984" s="13">
        <v>5.87</v>
      </c>
      <c r="AC984" s="13" t="s">
        <v>110</v>
      </c>
      <c r="AD984" s="13">
        <v>308</v>
      </c>
    </row>
    <row r="985" spans="1:30">
      <c r="A985" s="10">
        <v>42257</v>
      </c>
      <c r="B985" s="13">
        <v>11069.48</v>
      </c>
      <c r="C985" s="13">
        <v>1.504</v>
      </c>
      <c r="D985" s="13">
        <v>7.65</v>
      </c>
      <c r="E985" s="13">
        <v>34.9</v>
      </c>
      <c r="F985" s="13">
        <v>66.849999999999994</v>
      </c>
      <c r="G985" s="13" t="s">
        <v>110</v>
      </c>
      <c r="H985" s="13">
        <v>8.125</v>
      </c>
      <c r="I985" s="13">
        <v>2.798</v>
      </c>
      <c r="J985" s="13">
        <v>13.606</v>
      </c>
      <c r="K985" s="13" t="s">
        <v>110</v>
      </c>
      <c r="L985" s="13">
        <v>6.2</v>
      </c>
      <c r="M985" s="13">
        <v>9.6</v>
      </c>
      <c r="N985" s="13">
        <v>81.400000000000006</v>
      </c>
      <c r="O985" s="13">
        <v>28.85</v>
      </c>
      <c r="P985" s="13">
        <v>9.15</v>
      </c>
      <c r="Q985" s="13" t="s">
        <v>110</v>
      </c>
      <c r="R985" s="13">
        <v>3.6</v>
      </c>
      <c r="S985" s="13">
        <v>81.332999999999998</v>
      </c>
      <c r="T985" s="13">
        <v>9.5</v>
      </c>
      <c r="U985" s="13">
        <v>6.601</v>
      </c>
      <c r="V985" s="13" t="s">
        <v>110</v>
      </c>
      <c r="W985" s="13">
        <v>44.5</v>
      </c>
      <c r="X985" s="13">
        <v>3.65</v>
      </c>
      <c r="Y985" s="13">
        <v>12</v>
      </c>
      <c r="Z985" s="13">
        <v>5.48</v>
      </c>
      <c r="AA985" s="13">
        <v>180</v>
      </c>
      <c r="AB985" s="13">
        <v>5.62</v>
      </c>
      <c r="AC985" s="13" t="s">
        <v>110</v>
      </c>
      <c r="AD985" s="13">
        <v>309.75</v>
      </c>
    </row>
    <row r="986" spans="1:30">
      <c r="A986" s="10">
        <v>42258</v>
      </c>
      <c r="B986" s="13">
        <v>10887.94</v>
      </c>
      <c r="C986" s="13">
        <v>1.44</v>
      </c>
      <c r="D986" s="13">
        <v>7.5</v>
      </c>
      <c r="E986" s="13">
        <v>32.549999999999997</v>
      </c>
      <c r="F986" s="13">
        <v>67.099999999999994</v>
      </c>
      <c r="G986" s="13" t="s">
        <v>110</v>
      </c>
      <c r="H986" s="13">
        <v>8.0630000000000006</v>
      </c>
      <c r="I986" s="13">
        <v>2.7610000000000001</v>
      </c>
      <c r="J986" s="13">
        <v>13.462999999999999</v>
      </c>
      <c r="K986" s="13" t="s">
        <v>110</v>
      </c>
      <c r="L986" s="13">
        <v>6.2</v>
      </c>
      <c r="M986" s="13">
        <v>9.44</v>
      </c>
      <c r="N986" s="13">
        <v>81.5</v>
      </c>
      <c r="O986" s="13">
        <v>28.9</v>
      </c>
      <c r="P986" s="13">
        <v>9.25</v>
      </c>
      <c r="Q986" s="13" t="s">
        <v>110</v>
      </c>
      <c r="R986" s="13">
        <v>3.32</v>
      </c>
      <c r="S986" s="13">
        <v>81.667000000000002</v>
      </c>
      <c r="T986" s="13">
        <v>9.4</v>
      </c>
      <c r="U986" s="13">
        <v>4.9260000000000002</v>
      </c>
      <c r="V986" s="13" t="s">
        <v>110</v>
      </c>
      <c r="W986" s="13">
        <v>46</v>
      </c>
      <c r="X986" s="13">
        <v>3.55</v>
      </c>
      <c r="Y986" s="13">
        <v>12.55</v>
      </c>
      <c r="Z986" s="13">
        <v>5.27</v>
      </c>
      <c r="AA986" s="13">
        <v>177.3</v>
      </c>
      <c r="AB986" s="13">
        <v>5.6</v>
      </c>
      <c r="AC986" s="13" t="s">
        <v>110</v>
      </c>
      <c r="AD986" s="13">
        <v>307</v>
      </c>
    </row>
    <row r="987" spans="1:30">
      <c r="A987" s="10">
        <v>42261</v>
      </c>
      <c r="B987" s="13">
        <v>10701.36</v>
      </c>
      <c r="C987" s="13">
        <v>1.472</v>
      </c>
      <c r="D987" s="13">
        <v>7.35</v>
      </c>
      <c r="E987" s="13">
        <v>33.35</v>
      </c>
      <c r="F987" s="13">
        <v>65.099999999999994</v>
      </c>
      <c r="G987" s="13" t="s">
        <v>110</v>
      </c>
      <c r="H987" s="13">
        <v>8.0630000000000006</v>
      </c>
      <c r="I987" s="13">
        <v>2.706</v>
      </c>
      <c r="J987" s="13">
        <v>12.94</v>
      </c>
      <c r="K987" s="13" t="s">
        <v>110</v>
      </c>
      <c r="L987" s="13">
        <v>6.2</v>
      </c>
      <c r="M987" s="13">
        <v>9.3000000000000007</v>
      </c>
      <c r="N987" s="13">
        <v>80.5</v>
      </c>
      <c r="O987" s="13">
        <v>28.4</v>
      </c>
      <c r="P987" s="13">
        <v>9.25</v>
      </c>
      <c r="Q987" s="13" t="s">
        <v>110</v>
      </c>
      <c r="R987" s="13">
        <v>3.34</v>
      </c>
      <c r="S987" s="13">
        <v>81.332999999999998</v>
      </c>
      <c r="T987" s="13">
        <v>9.19</v>
      </c>
      <c r="U987" s="13">
        <v>4.9260000000000002</v>
      </c>
      <c r="V987" s="13" t="s">
        <v>110</v>
      </c>
      <c r="W987" s="13">
        <v>45.2</v>
      </c>
      <c r="X987" s="13">
        <v>3.6</v>
      </c>
      <c r="Y987" s="13">
        <v>12.3</v>
      </c>
      <c r="Z987" s="13">
        <v>5.17</v>
      </c>
      <c r="AA987" s="13">
        <v>174</v>
      </c>
      <c r="AB987" s="13">
        <v>5.44</v>
      </c>
      <c r="AC987" s="13" t="s">
        <v>110</v>
      </c>
      <c r="AD987" s="13">
        <v>293</v>
      </c>
    </row>
    <row r="988" spans="1:30">
      <c r="A988" s="10">
        <v>42262</v>
      </c>
      <c r="B988" s="13">
        <v>10660.73</v>
      </c>
      <c r="C988" s="13">
        <v>1.478</v>
      </c>
      <c r="D988" s="13">
        <v>7.2</v>
      </c>
      <c r="E988" s="13">
        <v>32.450000000000003</v>
      </c>
      <c r="F988" s="13">
        <v>65</v>
      </c>
      <c r="G988" s="13" t="s">
        <v>110</v>
      </c>
      <c r="H988" s="13">
        <v>8.0630000000000006</v>
      </c>
      <c r="I988" s="13">
        <v>2.7160000000000002</v>
      </c>
      <c r="J988" s="13">
        <v>12.75</v>
      </c>
      <c r="K988" s="13" t="s">
        <v>110</v>
      </c>
      <c r="L988" s="13">
        <v>6.2</v>
      </c>
      <c r="M988" s="13">
        <v>9.3699999999999992</v>
      </c>
      <c r="N988" s="13">
        <v>80.25</v>
      </c>
      <c r="O988" s="13">
        <v>28.3</v>
      </c>
      <c r="P988" s="13">
        <v>9.25</v>
      </c>
      <c r="Q988" s="13" t="s">
        <v>110</v>
      </c>
      <c r="R988" s="13">
        <v>3.34</v>
      </c>
      <c r="S988" s="13">
        <v>82</v>
      </c>
      <c r="T988" s="13">
        <v>9.2799999999999994</v>
      </c>
      <c r="U988" s="13">
        <v>4.9260000000000002</v>
      </c>
      <c r="V988" s="13" t="s">
        <v>110</v>
      </c>
      <c r="W988" s="13">
        <v>44.85</v>
      </c>
      <c r="X988" s="13">
        <v>3.5</v>
      </c>
      <c r="Y988" s="13">
        <v>12</v>
      </c>
      <c r="Z988" s="13">
        <v>5.13</v>
      </c>
      <c r="AA988" s="13">
        <v>178.5</v>
      </c>
      <c r="AB988" s="13">
        <v>5.46</v>
      </c>
      <c r="AC988" s="13" t="s">
        <v>110</v>
      </c>
      <c r="AD988" s="13">
        <v>285</v>
      </c>
    </row>
    <row r="989" spans="1:30">
      <c r="A989" s="10">
        <v>42263</v>
      </c>
      <c r="B989" s="13">
        <v>10701.96</v>
      </c>
      <c r="C989" s="13">
        <v>1.504</v>
      </c>
      <c r="D989" s="13">
        <v>7.38</v>
      </c>
      <c r="E989" s="13">
        <v>34.700000000000003</v>
      </c>
      <c r="F989" s="13">
        <v>63.4</v>
      </c>
      <c r="G989" s="13" t="s">
        <v>110</v>
      </c>
      <c r="H989" s="13">
        <v>8</v>
      </c>
      <c r="I989" s="13">
        <v>2.734</v>
      </c>
      <c r="J989" s="13">
        <v>13.083</v>
      </c>
      <c r="K989" s="13" t="s">
        <v>110</v>
      </c>
      <c r="L989" s="13">
        <v>6.2</v>
      </c>
      <c r="M989" s="13">
        <v>9.26</v>
      </c>
      <c r="N989" s="13">
        <v>80</v>
      </c>
      <c r="O989" s="13">
        <v>27.5</v>
      </c>
      <c r="P989" s="13">
        <v>9.25</v>
      </c>
      <c r="Q989" s="13" t="s">
        <v>110</v>
      </c>
      <c r="R989" s="13">
        <v>3.38</v>
      </c>
      <c r="S989" s="13">
        <v>85.667000000000002</v>
      </c>
      <c r="T989" s="13">
        <v>9</v>
      </c>
      <c r="U989" s="13">
        <v>4.9260000000000002</v>
      </c>
      <c r="V989" s="13" t="s">
        <v>110</v>
      </c>
      <c r="W989" s="13">
        <v>44</v>
      </c>
      <c r="X989" s="13">
        <v>3.5</v>
      </c>
      <c r="Y989" s="13">
        <v>12.25</v>
      </c>
      <c r="Z989" s="13">
        <v>5</v>
      </c>
      <c r="AA989" s="13">
        <v>181.1</v>
      </c>
      <c r="AB989" s="13">
        <v>5.48</v>
      </c>
      <c r="AC989" s="13" t="s">
        <v>110</v>
      </c>
      <c r="AD989" s="13">
        <v>286</v>
      </c>
    </row>
    <row r="990" spans="1:30">
      <c r="A990" s="10">
        <v>42264</v>
      </c>
      <c r="B990" s="13">
        <v>10800.27</v>
      </c>
      <c r="C990" s="13">
        <v>1.504</v>
      </c>
      <c r="D990" s="13">
        <v>7.45</v>
      </c>
      <c r="E990" s="13">
        <v>34.5</v>
      </c>
      <c r="F990" s="13">
        <v>62</v>
      </c>
      <c r="G990" s="13" t="s">
        <v>110</v>
      </c>
      <c r="H990" s="13">
        <v>8.125</v>
      </c>
      <c r="I990" s="13">
        <v>2.7519999999999998</v>
      </c>
      <c r="J990" s="13">
        <v>13.225</v>
      </c>
      <c r="K990" s="13" t="s">
        <v>110</v>
      </c>
      <c r="L990" s="13">
        <v>6.2</v>
      </c>
      <c r="M990" s="13">
        <v>9.56</v>
      </c>
      <c r="N990" s="13">
        <v>79.5</v>
      </c>
      <c r="O990" s="13">
        <v>27</v>
      </c>
      <c r="P990" s="13">
        <v>9.25</v>
      </c>
      <c r="Q990" s="13" t="s">
        <v>110</v>
      </c>
      <c r="R990" s="13">
        <v>3.4</v>
      </c>
      <c r="S990" s="13">
        <v>88.033000000000001</v>
      </c>
      <c r="T990" s="13">
        <v>9.52</v>
      </c>
      <c r="U990" s="13">
        <v>4.9260000000000002</v>
      </c>
      <c r="V990" s="13" t="s">
        <v>110</v>
      </c>
      <c r="W990" s="13">
        <v>44.9</v>
      </c>
      <c r="X990" s="13">
        <v>3.59</v>
      </c>
      <c r="Y990" s="13">
        <v>12.7</v>
      </c>
      <c r="Z990" s="13">
        <v>5.23</v>
      </c>
      <c r="AA990" s="13">
        <v>185</v>
      </c>
      <c r="AB990" s="13">
        <v>5.55</v>
      </c>
      <c r="AC990" s="13" t="s">
        <v>110</v>
      </c>
      <c r="AD990" s="13">
        <v>290</v>
      </c>
    </row>
    <row r="991" spans="1:30">
      <c r="A991" s="10">
        <v>42265</v>
      </c>
      <c r="B991" s="13">
        <v>10555.28</v>
      </c>
      <c r="C991" s="13">
        <v>1.472</v>
      </c>
      <c r="D991" s="13">
        <v>7.49</v>
      </c>
      <c r="E991" s="13">
        <v>32.299999999999997</v>
      </c>
      <c r="F991" s="13">
        <v>60.7</v>
      </c>
      <c r="G991" s="13" t="s">
        <v>110</v>
      </c>
      <c r="H991" s="13">
        <v>8</v>
      </c>
      <c r="I991" s="13">
        <v>2.706</v>
      </c>
      <c r="J991" s="13">
        <v>13.13</v>
      </c>
      <c r="K991" s="13" t="s">
        <v>110</v>
      </c>
      <c r="L991" s="13">
        <v>6.2</v>
      </c>
      <c r="M991" s="13">
        <v>9.32</v>
      </c>
      <c r="N991" s="13">
        <v>78.5</v>
      </c>
      <c r="O991" s="13">
        <v>27.15</v>
      </c>
      <c r="P991" s="13">
        <v>9.1999999999999993</v>
      </c>
      <c r="Q991" s="13" t="s">
        <v>110</v>
      </c>
      <c r="R991" s="13">
        <v>3.3</v>
      </c>
      <c r="S991" s="13">
        <v>89.332999999999998</v>
      </c>
      <c r="T991" s="13">
        <v>9.41</v>
      </c>
      <c r="U991" s="13">
        <v>4.9260000000000002</v>
      </c>
      <c r="V991" s="13" t="s">
        <v>110</v>
      </c>
      <c r="W991" s="13">
        <v>44</v>
      </c>
      <c r="X991" s="13">
        <v>3.5</v>
      </c>
      <c r="Y991" s="13">
        <v>12.85</v>
      </c>
      <c r="Z991" s="13">
        <v>5.1100000000000003</v>
      </c>
      <c r="AA991" s="13">
        <v>180</v>
      </c>
      <c r="AB991" s="13">
        <v>5.55</v>
      </c>
      <c r="AC991" s="13" t="s">
        <v>110</v>
      </c>
      <c r="AD991" s="13">
        <v>276.5</v>
      </c>
    </row>
    <row r="992" spans="1:30">
      <c r="A992" s="10">
        <v>42268</v>
      </c>
      <c r="B992" s="13">
        <v>10276.799999999999</v>
      </c>
      <c r="C992" s="13">
        <v>1.4079999999999999</v>
      </c>
      <c r="D992" s="13">
        <v>7.34</v>
      </c>
      <c r="E992" s="13">
        <v>31.6</v>
      </c>
      <c r="F992" s="13">
        <v>58.85</v>
      </c>
      <c r="G992" s="13" t="s">
        <v>110</v>
      </c>
      <c r="H992" s="13">
        <v>8.125</v>
      </c>
      <c r="I992" s="13">
        <v>2.569</v>
      </c>
      <c r="J992" s="13">
        <v>13.225</v>
      </c>
      <c r="K992" s="13" t="s">
        <v>110</v>
      </c>
      <c r="L992" s="13">
        <v>6.2</v>
      </c>
      <c r="M992" s="13">
        <v>9.25</v>
      </c>
      <c r="N992" s="13">
        <v>76.5</v>
      </c>
      <c r="O992" s="13">
        <v>26.4</v>
      </c>
      <c r="P992" s="13">
        <v>9.1999999999999993</v>
      </c>
      <c r="Q992" s="13" t="s">
        <v>110</v>
      </c>
      <c r="R992" s="13">
        <v>3.06</v>
      </c>
      <c r="S992" s="13">
        <v>88.332999999999998</v>
      </c>
      <c r="T992" s="13">
        <v>9.24</v>
      </c>
      <c r="U992" s="13">
        <v>4.9260000000000002</v>
      </c>
      <c r="V992" s="13" t="s">
        <v>110</v>
      </c>
      <c r="W992" s="13">
        <v>43.15</v>
      </c>
      <c r="X992" s="13">
        <v>3.33</v>
      </c>
      <c r="Y992" s="13">
        <v>12.8</v>
      </c>
      <c r="Z992" s="13">
        <v>5.01</v>
      </c>
      <c r="AA992" s="13">
        <v>180.05</v>
      </c>
      <c r="AB992" s="13">
        <v>5.5</v>
      </c>
      <c r="AC992" s="13" t="s">
        <v>110</v>
      </c>
      <c r="AD992" s="13">
        <v>258</v>
      </c>
    </row>
    <row r="993" spans="1:30">
      <c r="A993" s="10">
        <v>42269</v>
      </c>
      <c r="B993" s="13">
        <v>9654.08</v>
      </c>
      <c r="C993" s="13">
        <v>1.3820000000000001</v>
      </c>
      <c r="D993" s="13">
        <v>7.04</v>
      </c>
      <c r="E993" s="13">
        <v>28.6</v>
      </c>
      <c r="F993" s="13">
        <v>54.45</v>
      </c>
      <c r="G993" s="13" t="s">
        <v>110</v>
      </c>
      <c r="H993" s="13">
        <v>7.625</v>
      </c>
      <c r="I993" s="13">
        <v>2.4950000000000001</v>
      </c>
      <c r="J993" s="13">
        <v>12.369</v>
      </c>
      <c r="K993" s="13" t="s">
        <v>110</v>
      </c>
      <c r="L993" s="13">
        <v>6.2</v>
      </c>
      <c r="M993" s="13">
        <v>8.9</v>
      </c>
      <c r="N993" s="13">
        <v>72</v>
      </c>
      <c r="O993" s="13">
        <v>24.5</v>
      </c>
      <c r="P993" s="13">
        <v>9.1999999999999993</v>
      </c>
      <c r="Q993" s="13" t="s">
        <v>110</v>
      </c>
      <c r="R993" s="13">
        <v>3</v>
      </c>
      <c r="S993" s="13">
        <v>86.266999999999996</v>
      </c>
      <c r="T993" s="13">
        <v>8.8000000000000007</v>
      </c>
      <c r="U993" s="13">
        <v>4.9260000000000002</v>
      </c>
      <c r="V993" s="13" t="s">
        <v>110</v>
      </c>
      <c r="W993" s="13">
        <v>41</v>
      </c>
      <c r="X993" s="13">
        <v>3.23</v>
      </c>
      <c r="Y993" s="13">
        <v>11.3</v>
      </c>
      <c r="Z993" s="13">
        <v>4.8</v>
      </c>
      <c r="AA993" s="13">
        <v>170</v>
      </c>
      <c r="AB993" s="13">
        <v>5.22</v>
      </c>
      <c r="AC993" s="13" t="s">
        <v>110</v>
      </c>
      <c r="AD993" s="13">
        <v>241</v>
      </c>
    </row>
    <row r="994" spans="1:30">
      <c r="A994" s="10">
        <v>42270</v>
      </c>
      <c r="B994" s="13">
        <v>9521.27</v>
      </c>
      <c r="C994" s="13">
        <v>1.3759999999999999</v>
      </c>
      <c r="D994" s="13">
        <v>6.88</v>
      </c>
      <c r="E994" s="13">
        <v>27.9</v>
      </c>
      <c r="F994" s="13">
        <v>52.2</v>
      </c>
      <c r="G994" s="13" t="s">
        <v>110</v>
      </c>
      <c r="H994" s="13">
        <v>7.6879999999999997</v>
      </c>
      <c r="I994" s="13">
        <v>2.5499999999999998</v>
      </c>
      <c r="J994" s="13">
        <v>11.513</v>
      </c>
      <c r="K994" s="13" t="s">
        <v>110</v>
      </c>
      <c r="L994" s="13">
        <v>6.2</v>
      </c>
      <c r="M994" s="13">
        <v>9</v>
      </c>
      <c r="N994" s="13">
        <v>70</v>
      </c>
      <c r="O994" s="13">
        <v>24.05</v>
      </c>
      <c r="P994" s="13">
        <v>8.75</v>
      </c>
      <c r="Q994" s="13" t="s">
        <v>110</v>
      </c>
      <c r="R994" s="13">
        <v>3</v>
      </c>
      <c r="S994" s="13">
        <v>84.332999999999998</v>
      </c>
      <c r="T994" s="13">
        <v>9</v>
      </c>
      <c r="U994" s="13">
        <v>4.9260000000000002</v>
      </c>
      <c r="V994" s="13" t="s">
        <v>110</v>
      </c>
      <c r="W994" s="13">
        <v>41</v>
      </c>
      <c r="X994" s="13">
        <v>3.2</v>
      </c>
      <c r="Y994" s="13">
        <v>10.6</v>
      </c>
      <c r="Z994" s="13">
        <v>4.76</v>
      </c>
      <c r="AA994" s="13">
        <v>165</v>
      </c>
      <c r="AB994" s="13">
        <v>5.15</v>
      </c>
      <c r="AC994" s="13" t="s">
        <v>110</v>
      </c>
      <c r="AD994" s="13">
        <v>231.5</v>
      </c>
    </row>
    <row r="995" spans="1:30">
      <c r="A995" s="10">
        <v>42271</v>
      </c>
      <c r="B995" s="13">
        <v>9288.41</v>
      </c>
      <c r="C995" s="13">
        <v>1.3120000000000001</v>
      </c>
      <c r="D995" s="13">
        <v>6.82</v>
      </c>
      <c r="E995" s="13">
        <v>26.85</v>
      </c>
      <c r="F995" s="13">
        <v>52.4</v>
      </c>
      <c r="G995" s="13" t="s">
        <v>110</v>
      </c>
      <c r="H995" s="13">
        <v>7.625</v>
      </c>
      <c r="I995" s="13">
        <v>2.4039999999999999</v>
      </c>
      <c r="J995" s="13">
        <v>11.893000000000001</v>
      </c>
      <c r="K995" s="13" t="s">
        <v>110</v>
      </c>
      <c r="L995" s="13">
        <v>6.2</v>
      </c>
      <c r="M995" s="13">
        <v>9.2799999999999994</v>
      </c>
      <c r="N995" s="13">
        <v>69</v>
      </c>
      <c r="O995" s="13">
        <v>23.7</v>
      </c>
      <c r="P995" s="13">
        <v>8.35</v>
      </c>
      <c r="Q995" s="13" t="s">
        <v>110</v>
      </c>
      <c r="R995" s="13">
        <v>2.95</v>
      </c>
      <c r="S995" s="13">
        <v>83.332999999999998</v>
      </c>
      <c r="T995" s="13">
        <v>9</v>
      </c>
      <c r="U995" s="13">
        <v>4.9260000000000002</v>
      </c>
      <c r="V995" s="13" t="s">
        <v>110</v>
      </c>
      <c r="W995" s="13">
        <v>40.25</v>
      </c>
      <c r="X995" s="13">
        <v>3.18</v>
      </c>
      <c r="Y995" s="13">
        <v>10.5</v>
      </c>
      <c r="Z995" s="13">
        <v>4.6399999999999997</v>
      </c>
      <c r="AA995" s="13">
        <v>160</v>
      </c>
      <c r="AB995" s="13">
        <v>4.96</v>
      </c>
      <c r="AC995" s="13" t="s">
        <v>110</v>
      </c>
      <c r="AD995" s="13">
        <v>219</v>
      </c>
    </row>
    <row r="996" spans="1:30">
      <c r="A996" s="10">
        <v>42272</v>
      </c>
      <c r="B996" s="13">
        <v>9799.31</v>
      </c>
      <c r="C996" s="13">
        <v>1.3759999999999999</v>
      </c>
      <c r="D996" s="13">
        <v>7.65</v>
      </c>
      <c r="E996" s="13">
        <v>27.75</v>
      </c>
      <c r="F996" s="13">
        <v>56</v>
      </c>
      <c r="G996" s="13" t="s">
        <v>110</v>
      </c>
      <c r="H996" s="13">
        <v>7.875</v>
      </c>
      <c r="I996" s="13">
        <v>2.569</v>
      </c>
      <c r="J996" s="13">
        <v>12.606999999999999</v>
      </c>
      <c r="K996" s="13" t="s">
        <v>110</v>
      </c>
      <c r="L996" s="13">
        <v>6.2</v>
      </c>
      <c r="M996" s="13">
        <v>9.58</v>
      </c>
      <c r="N996" s="13">
        <v>75</v>
      </c>
      <c r="O996" s="13">
        <v>25.2</v>
      </c>
      <c r="P996" s="13">
        <v>9.1</v>
      </c>
      <c r="Q996" s="13" t="s">
        <v>110</v>
      </c>
      <c r="R996" s="13">
        <v>3.15</v>
      </c>
      <c r="S996" s="13">
        <v>87.332999999999998</v>
      </c>
      <c r="T996" s="13">
        <v>9.11</v>
      </c>
      <c r="U996" s="13">
        <v>4.9260000000000002</v>
      </c>
      <c r="V996" s="13" t="s">
        <v>110</v>
      </c>
      <c r="W996" s="13">
        <v>40.9</v>
      </c>
      <c r="X996" s="13">
        <v>3.35</v>
      </c>
      <c r="Y996" s="13">
        <v>10.65</v>
      </c>
      <c r="Z996" s="13">
        <v>5.15</v>
      </c>
      <c r="AA996" s="13">
        <v>170</v>
      </c>
      <c r="AB996" s="13">
        <v>5.43</v>
      </c>
      <c r="AC996" s="13" t="s">
        <v>110</v>
      </c>
      <c r="AD996" s="13">
        <v>227</v>
      </c>
    </row>
    <row r="997" spans="1:30">
      <c r="A997" s="10">
        <v>42275</v>
      </c>
      <c r="B997" s="13">
        <v>9411.3700000000008</v>
      </c>
      <c r="C997" s="13">
        <v>1.3120000000000001</v>
      </c>
      <c r="D997" s="13">
        <v>7.91</v>
      </c>
      <c r="E997" s="13">
        <v>25.4</v>
      </c>
      <c r="F997" s="13">
        <v>52.7</v>
      </c>
      <c r="G997" s="13" t="s">
        <v>110</v>
      </c>
      <c r="H997" s="13">
        <v>8.0630000000000006</v>
      </c>
      <c r="I997" s="13">
        <v>2.6150000000000002</v>
      </c>
      <c r="J997" s="13">
        <v>12.369</v>
      </c>
      <c r="K997" s="13" t="s">
        <v>110</v>
      </c>
      <c r="L997" s="13">
        <v>6.2</v>
      </c>
      <c r="M997" s="13">
        <v>9.1199999999999992</v>
      </c>
      <c r="N997" s="13">
        <v>71.5</v>
      </c>
      <c r="O997" s="13">
        <v>24</v>
      </c>
      <c r="P997" s="13">
        <v>9.1</v>
      </c>
      <c r="Q997" s="13" t="s">
        <v>110</v>
      </c>
      <c r="R997" s="13">
        <v>3</v>
      </c>
      <c r="S997" s="13">
        <v>91.332999999999998</v>
      </c>
      <c r="T997" s="13">
        <v>8.5500000000000007</v>
      </c>
      <c r="U997" s="13">
        <v>4.9260000000000002</v>
      </c>
      <c r="V997" s="13" t="s">
        <v>110</v>
      </c>
      <c r="W997" s="13">
        <v>38.5</v>
      </c>
      <c r="X997" s="13">
        <v>3.25</v>
      </c>
      <c r="Y997" s="13">
        <v>10.1</v>
      </c>
      <c r="Z997" s="13">
        <v>5.0999999999999996</v>
      </c>
      <c r="AA997" s="13">
        <v>165.25</v>
      </c>
      <c r="AB997" s="13">
        <v>5.57</v>
      </c>
      <c r="AC997" s="13" t="s">
        <v>110</v>
      </c>
      <c r="AD997" s="13">
        <v>209</v>
      </c>
    </row>
    <row r="998" spans="1:30">
      <c r="A998" s="10">
        <v>42276</v>
      </c>
      <c r="B998" s="13">
        <v>9659.57</v>
      </c>
      <c r="C998" s="13">
        <v>1.3120000000000001</v>
      </c>
      <c r="D998" s="13">
        <v>8.19</v>
      </c>
      <c r="E998" s="13">
        <v>26.7</v>
      </c>
      <c r="F998" s="13">
        <v>54</v>
      </c>
      <c r="G998" s="13" t="s">
        <v>110</v>
      </c>
      <c r="H998" s="13">
        <v>8.0630000000000006</v>
      </c>
      <c r="I998" s="13">
        <v>2.7800000000000002</v>
      </c>
      <c r="J998" s="13">
        <v>12.464</v>
      </c>
      <c r="K998" s="13" t="s">
        <v>110</v>
      </c>
      <c r="L998" s="13">
        <v>6.2</v>
      </c>
      <c r="M998" s="13">
        <v>8.91</v>
      </c>
      <c r="N998" s="13">
        <v>72</v>
      </c>
      <c r="O998" s="13">
        <v>25.2</v>
      </c>
      <c r="P998" s="13">
        <v>9.25</v>
      </c>
      <c r="Q998" s="13" t="s">
        <v>110</v>
      </c>
      <c r="R998" s="13">
        <v>2.95</v>
      </c>
      <c r="S998" s="13">
        <v>93.082999999999998</v>
      </c>
      <c r="T998" s="13">
        <v>8.5</v>
      </c>
      <c r="U998" s="13">
        <v>4.9260000000000002</v>
      </c>
      <c r="V998" s="13" t="s">
        <v>110</v>
      </c>
      <c r="W998" s="13">
        <v>40.799999999999997</v>
      </c>
      <c r="X998" s="13">
        <v>3.13</v>
      </c>
      <c r="Y998" s="13">
        <v>10.55</v>
      </c>
      <c r="Z998" s="13">
        <v>5.3</v>
      </c>
      <c r="AA998" s="13">
        <v>167.75</v>
      </c>
      <c r="AB998" s="13">
        <v>5.67</v>
      </c>
      <c r="AC998" s="13" t="s">
        <v>110</v>
      </c>
      <c r="AD998" s="13">
        <v>211.5</v>
      </c>
    </row>
    <row r="999" spans="1:30">
      <c r="A999" s="10">
        <v>42277</v>
      </c>
      <c r="B999" s="13">
        <v>9814.6200000000008</v>
      </c>
      <c r="C999" s="13">
        <v>1.3120000000000001</v>
      </c>
      <c r="D999" s="13">
        <v>8.4</v>
      </c>
      <c r="E999" s="13">
        <v>29.25</v>
      </c>
      <c r="F999" s="13">
        <v>54.65</v>
      </c>
      <c r="G999" s="13" t="s">
        <v>110</v>
      </c>
      <c r="H999" s="13">
        <v>8.125</v>
      </c>
      <c r="I999" s="13">
        <v>2.927</v>
      </c>
      <c r="J999" s="13">
        <v>12.75</v>
      </c>
      <c r="K999" s="13" t="s">
        <v>110</v>
      </c>
      <c r="L999" s="13">
        <v>6.2</v>
      </c>
      <c r="M999" s="13">
        <v>8.65</v>
      </c>
      <c r="N999" s="13">
        <v>72.3</v>
      </c>
      <c r="O999" s="13">
        <v>24.85</v>
      </c>
      <c r="P999" s="13">
        <v>9</v>
      </c>
      <c r="Q999" s="13" t="s">
        <v>110</v>
      </c>
      <c r="R999" s="13">
        <v>3</v>
      </c>
      <c r="S999" s="13">
        <v>91.667000000000002</v>
      </c>
      <c r="T999" s="13">
        <v>8.4</v>
      </c>
      <c r="U999" s="13">
        <v>4.9260000000000002</v>
      </c>
      <c r="V999" s="13" t="s">
        <v>110</v>
      </c>
      <c r="W999" s="13">
        <v>40.799999999999997</v>
      </c>
      <c r="X999" s="13">
        <v>3.08</v>
      </c>
      <c r="Y999" s="13">
        <v>10.9</v>
      </c>
      <c r="Z999" s="13">
        <v>5.29</v>
      </c>
      <c r="AA999" s="13">
        <v>167</v>
      </c>
      <c r="AB999" s="13">
        <v>5.7</v>
      </c>
      <c r="AC999" s="13" t="s">
        <v>110</v>
      </c>
      <c r="AD999" s="13">
        <v>214</v>
      </c>
    </row>
    <row r="1000" spans="1:30">
      <c r="A1000" s="10">
        <v>42278</v>
      </c>
      <c r="B1000" s="13">
        <v>9600.9699999999993</v>
      </c>
      <c r="C1000" s="13">
        <v>1.331</v>
      </c>
      <c r="D1000" s="13">
        <v>8.4499999999999993</v>
      </c>
      <c r="E1000" s="13">
        <v>29.15</v>
      </c>
      <c r="F1000" s="13">
        <v>51</v>
      </c>
      <c r="G1000" s="13" t="s">
        <v>110</v>
      </c>
      <c r="H1000" s="13">
        <v>8.125</v>
      </c>
      <c r="I1000" s="13">
        <v>2.8260000000000001</v>
      </c>
      <c r="J1000" s="13">
        <v>12.464</v>
      </c>
      <c r="K1000" s="13" t="s">
        <v>110</v>
      </c>
      <c r="L1000" s="13">
        <v>6.2</v>
      </c>
      <c r="M1000" s="13">
        <v>8.4</v>
      </c>
      <c r="N1000" s="13">
        <v>68.3</v>
      </c>
      <c r="O1000" s="13">
        <v>23.8</v>
      </c>
      <c r="P1000" s="13">
        <v>8.85</v>
      </c>
      <c r="Q1000" s="13" t="s">
        <v>110</v>
      </c>
      <c r="R1000" s="13">
        <v>3.2</v>
      </c>
      <c r="S1000" s="13">
        <v>94.332999999999998</v>
      </c>
      <c r="T1000" s="13">
        <v>8.1</v>
      </c>
      <c r="U1000" s="13">
        <v>4.9260000000000002</v>
      </c>
      <c r="V1000" s="13" t="s">
        <v>110</v>
      </c>
      <c r="W1000" s="13">
        <v>39.25</v>
      </c>
      <c r="X1000" s="13">
        <v>3</v>
      </c>
      <c r="Y1000" s="13">
        <v>11</v>
      </c>
      <c r="Z1000" s="13">
        <v>5.15</v>
      </c>
      <c r="AA1000" s="13">
        <v>169.25</v>
      </c>
      <c r="AB1000" s="13">
        <v>5.57</v>
      </c>
      <c r="AC1000" s="13" t="s">
        <v>110</v>
      </c>
      <c r="AD1000" s="13">
        <v>207</v>
      </c>
    </row>
    <row r="1001" spans="1:30">
      <c r="A1001" s="10">
        <v>42279</v>
      </c>
      <c r="B1001" s="13">
        <v>10189.5</v>
      </c>
      <c r="C1001" s="13">
        <v>1.331</v>
      </c>
      <c r="D1001" s="13">
        <v>8.6199999999999992</v>
      </c>
      <c r="E1001" s="13">
        <v>32.75</v>
      </c>
      <c r="F1001" s="13">
        <v>52</v>
      </c>
      <c r="G1001" s="13" t="s">
        <v>110</v>
      </c>
      <c r="H1001" s="13">
        <v>8.125</v>
      </c>
      <c r="I1001" s="13">
        <v>2.8439999999999999</v>
      </c>
      <c r="J1001" s="13">
        <v>12.369</v>
      </c>
      <c r="K1001" s="13" t="s">
        <v>110</v>
      </c>
      <c r="L1001" s="13">
        <v>6.2</v>
      </c>
      <c r="M1001" s="13">
        <v>8.6999999999999993</v>
      </c>
      <c r="N1001" s="13">
        <v>69.5</v>
      </c>
      <c r="O1001" s="13">
        <v>24.85</v>
      </c>
      <c r="P1001" s="13">
        <v>9.5</v>
      </c>
      <c r="Q1001" s="13" t="s">
        <v>110</v>
      </c>
      <c r="R1001" s="13">
        <v>3.1</v>
      </c>
      <c r="S1001" s="13">
        <v>96.667000000000002</v>
      </c>
      <c r="T1001" s="13">
        <v>8.5</v>
      </c>
      <c r="U1001" s="13">
        <v>4.9260000000000002</v>
      </c>
      <c r="V1001" s="13" t="s">
        <v>110</v>
      </c>
      <c r="W1001" s="13">
        <v>39.75</v>
      </c>
      <c r="X1001" s="13">
        <v>3</v>
      </c>
      <c r="Y1001" s="13">
        <v>11</v>
      </c>
      <c r="Z1001" s="13">
        <v>5.0999999999999996</v>
      </c>
      <c r="AA1001" s="13">
        <v>183</v>
      </c>
      <c r="AB1001" s="13">
        <v>5.6</v>
      </c>
      <c r="AC1001" s="13" t="s">
        <v>110</v>
      </c>
      <c r="AD1001" s="13">
        <v>219.5</v>
      </c>
    </row>
    <row r="1002" spans="1:30">
      <c r="A1002" s="10">
        <v>42282</v>
      </c>
      <c r="B1002" s="13">
        <v>10524.5</v>
      </c>
      <c r="C1002" s="13">
        <v>1.37</v>
      </c>
      <c r="D1002" s="13">
        <v>8.7200000000000006</v>
      </c>
      <c r="E1002" s="13">
        <v>34.5</v>
      </c>
      <c r="F1002" s="13">
        <v>53.9</v>
      </c>
      <c r="G1002" s="13" t="s">
        <v>110</v>
      </c>
      <c r="H1002" s="13">
        <v>7.875</v>
      </c>
      <c r="I1002" s="13">
        <v>2.8439999999999999</v>
      </c>
      <c r="J1002" s="13">
        <v>12.987</v>
      </c>
      <c r="K1002" s="13" t="s">
        <v>110</v>
      </c>
      <c r="L1002" s="13">
        <v>6.2</v>
      </c>
      <c r="M1002" s="13">
        <v>8.5</v>
      </c>
      <c r="N1002" s="13">
        <v>71</v>
      </c>
      <c r="O1002" s="13">
        <v>25</v>
      </c>
      <c r="P1002" s="13">
        <v>9.0500000000000007</v>
      </c>
      <c r="Q1002" s="13" t="s">
        <v>110</v>
      </c>
      <c r="R1002" s="13">
        <v>3.2</v>
      </c>
      <c r="S1002" s="13">
        <v>97.667000000000002</v>
      </c>
      <c r="T1002" s="13">
        <v>8.75</v>
      </c>
      <c r="U1002" s="13">
        <v>4.9260000000000002</v>
      </c>
      <c r="V1002" s="13" t="s">
        <v>110</v>
      </c>
      <c r="W1002" s="13">
        <v>41.5</v>
      </c>
      <c r="X1002" s="13">
        <v>3.05</v>
      </c>
      <c r="Y1002" s="13">
        <v>11</v>
      </c>
      <c r="Z1002" s="13">
        <v>5.04</v>
      </c>
      <c r="AA1002" s="13">
        <v>188</v>
      </c>
      <c r="AB1002" s="13">
        <v>5.72</v>
      </c>
      <c r="AC1002" s="13" t="s">
        <v>110</v>
      </c>
      <c r="AD1002" s="13">
        <v>233.5</v>
      </c>
    </row>
    <row r="1003" spans="1:30">
      <c r="A1003" s="10">
        <v>42283</v>
      </c>
      <c r="B1003" s="13">
        <v>10694.84</v>
      </c>
      <c r="C1003" s="13">
        <v>1.3759999999999999</v>
      </c>
      <c r="D1003" s="13">
        <v>8.7200000000000006</v>
      </c>
      <c r="E1003" s="13">
        <v>36.5</v>
      </c>
      <c r="F1003" s="13">
        <v>52.5</v>
      </c>
      <c r="G1003" s="13" t="s">
        <v>110</v>
      </c>
      <c r="H1003" s="13">
        <v>8</v>
      </c>
      <c r="I1003" s="13">
        <v>2.7800000000000002</v>
      </c>
      <c r="J1003" s="13">
        <v>12.845000000000001</v>
      </c>
      <c r="K1003" s="13" t="s">
        <v>110</v>
      </c>
      <c r="L1003" s="13">
        <v>6.2</v>
      </c>
      <c r="M1003" s="13">
        <v>8.5</v>
      </c>
      <c r="N1003" s="13">
        <v>69</v>
      </c>
      <c r="O1003" s="13">
        <v>24.65</v>
      </c>
      <c r="P1003" s="13">
        <v>9.35</v>
      </c>
      <c r="Q1003" s="13" t="s">
        <v>110</v>
      </c>
      <c r="R1003" s="13">
        <v>3.25</v>
      </c>
      <c r="S1003" s="13">
        <v>99</v>
      </c>
      <c r="T1003" s="13">
        <v>8.6300000000000008</v>
      </c>
      <c r="U1003" s="13">
        <v>4.9260000000000002</v>
      </c>
      <c r="V1003" s="13" t="s">
        <v>110</v>
      </c>
      <c r="W1003" s="13">
        <v>40.6</v>
      </c>
      <c r="X1003" s="13">
        <v>3.02</v>
      </c>
      <c r="Y1003" s="13">
        <v>11.55</v>
      </c>
      <c r="Z1003" s="13">
        <v>4.99</v>
      </c>
      <c r="AA1003" s="13">
        <v>189.4</v>
      </c>
      <c r="AB1003" s="13">
        <v>5.65</v>
      </c>
      <c r="AC1003" s="13" t="s">
        <v>110</v>
      </c>
      <c r="AD1003" s="13">
        <v>246</v>
      </c>
    </row>
    <row r="1004" spans="1:30">
      <c r="A1004" s="10">
        <v>42284</v>
      </c>
      <c r="B1004" s="13">
        <v>10919.38</v>
      </c>
      <c r="C1004" s="13">
        <v>1.3759999999999999</v>
      </c>
      <c r="D1004" s="13">
        <v>8.75</v>
      </c>
      <c r="E1004" s="13">
        <v>36.799999999999997</v>
      </c>
      <c r="F1004" s="13">
        <v>55.55</v>
      </c>
      <c r="G1004" s="13" t="s">
        <v>110</v>
      </c>
      <c r="H1004" s="13">
        <v>8</v>
      </c>
      <c r="I1004" s="13">
        <v>2.7890000000000001</v>
      </c>
      <c r="J1004" s="13">
        <v>13.225</v>
      </c>
      <c r="K1004" s="13" t="s">
        <v>110</v>
      </c>
      <c r="L1004" s="13">
        <v>6.2</v>
      </c>
      <c r="M1004" s="13">
        <v>9</v>
      </c>
      <c r="N1004" s="13">
        <v>73</v>
      </c>
      <c r="O1004" s="13">
        <v>26</v>
      </c>
      <c r="P1004" s="13">
        <v>9.35</v>
      </c>
      <c r="Q1004" s="13" t="s">
        <v>110</v>
      </c>
      <c r="R1004" s="13">
        <v>3.4</v>
      </c>
      <c r="S1004" s="13">
        <v>100</v>
      </c>
      <c r="T1004" s="13">
        <v>8.5</v>
      </c>
      <c r="U1004" s="13">
        <v>4.9260000000000002</v>
      </c>
      <c r="V1004" s="13" t="s">
        <v>110</v>
      </c>
      <c r="W1004" s="13">
        <v>40.5</v>
      </c>
      <c r="X1004" s="13">
        <v>3.05</v>
      </c>
      <c r="Y1004" s="13">
        <v>12</v>
      </c>
      <c r="Z1004" s="13">
        <v>5</v>
      </c>
      <c r="AA1004" s="13">
        <v>185.55</v>
      </c>
      <c r="AB1004" s="13">
        <v>5.78</v>
      </c>
      <c r="AC1004" s="13" t="s">
        <v>110</v>
      </c>
      <c r="AD1004" s="13">
        <v>263.89999999999998</v>
      </c>
    </row>
    <row r="1005" spans="1:30">
      <c r="A1005" s="10">
        <v>42285</v>
      </c>
      <c r="B1005" s="13">
        <v>11278.27</v>
      </c>
      <c r="C1005" s="13">
        <v>1.4020000000000001</v>
      </c>
      <c r="D1005" s="13">
        <v>8.64</v>
      </c>
      <c r="E1005" s="13">
        <v>38.6</v>
      </c>
      <c r="F1005" s="13">
        <v>60</v>
      </c>
      <c r="G1005" s="13" t="s">
        <v>110</v>
      </c>
      <c r="H1005" s="13">
        <v>8.0630000000000006</v>
      </c>
      <c r="I1005" s="13">
        <v>2.8069999999999999</v>
      </c>
      <c r="J1005" s="13">
        <v>13.795999999999999</v>
      </c>
      <c r="K1005" s="13" t="s">
        <v>110</v>
      </c>
      <c r="L1005" s="13">
        <v>6.2</v>
      </c>
      <c r="M1005" s="13">
        <v>8.9700000000000006</v>
      </c>
      <c r="N1005" s="13">
        <v>77.5</v>
      </c>
      <c r="O1005" s="13">
        <v>27</v>
      </c>
      <c r="P1005" s="13">
        <v>9.1</v>
      </c>
      <c r="Q1005" s="13" t="s">
        <v>110</v>
      </c>
      <c r="R1005" s="13">
        <v>3.2</v>
      </c>
      <c r="S1005" s="13">
        <v>98.332999999999998</v>
      </c>
      <c r="T1005" s="13">
        <v>8.69</v>
      </c>
      <c r="U1005" s="13">
        <v>4.9260000000000002</v>
      </c>
      <c r="V1005" s="13" t="s">
        <v>110</v>
      </c>
      <c r="W1005" s="13">
        <v>40.5</v>
      </c>
      <c r="X1005" s="13">
        <v>3.14</v>
      </c>
      <c r="Y1005" s="13">
        <v>11.9</v>
      </c>
      <c r="Z1005" s="13">
        <v>4.9399999999999995</v>
      </c>
      <c r="AA1005" s="13">
        <v>193.5</v>
      </c>
      <c r="AB1005" s="13">
        <v>5.68</v>
      </c>
      <c r="AC1005" s="13" t="s">
        <v>110</v>
      </c>
      <c r="AD1005" s="13">
        <v>271</v>
      </c>
    </row>
    <row r="1006" spans="1:30">
      <c r="A1006" s="10">
        <v>42286</v>
      </c>
      <c r="B1006" s="13">
        <v>11166.37</v>
      </c>
      <c r="C1006" s="13">
        <v>1.4139999999999999</v>
      </c>
      <c r="D1006" s="13">
        <v>8.66</v>
      </c>
      <c r="E1006" s="13">
        <v>38.15</v>
      </c>
      <c r="F1006" s="13">
        <v>59.5</v>
      </c>
      <c r="G1006" s="13" t="s">
        <v>110</v>
      </c>
      <c r="H1006" s="13">
        <v>8</v>
      </c>
      <c r="I1006" s="13">
        <v>2.7519999999999998</v>
      </c>
      <c r="J1006" s="13">
        <v>13.795999999999999</v>
      </c>
      <c r="K1006" s="13" t="s">
        <v>110</v>
      </c>
      <c r="L1006" s="13">
        <v>6.2</v>
      </c>
      <c r="M1006" s="13">
        <v>8.9</v>
      </c>
      <c r="N1006" s="13">
        <v>76.5</v>
      </c>
      <c r="O1006" s="13">
        <v>26.85</v>
      </c>
      <c r="P1006" s="13">
        <v>9.09</v>
      </c>
      <c r="Q1006" s="13" t="s">
        <v>110</v>
      </c>
      <c r="R1006" s="13">
        <v>3.42</v>
      </c>
      <c r="S1006" s="13">
        <v>96.667000000000002</v>
      </c>
      <c r="T1006" s="13">
        <v>8.8000000000000007</v>
      </c>
      <c r="U1006" s="13">
        <v>4.9260000000000002</v>
      </c>
      <c r="V1006" s="13" t="s">
        <v>110</v>
      </c>
      <c r="W1006" s="13">
        <v>41</v>
      </c>
      <c r="X1006" s="13">
        <v>3.17</v>
      </c>
      <c r="Y1006" s="13">
        <v>12</v>
      </c>
      <c r="Z1006" s="13">
        <v>4.8499999999999996</v>
      </c>
      <c r="AA1006" s="13">
        <v>193</v>
      </c>
      <c r="AB1006" s="13">
        <v>5.65</v>
      </c>
      <c r="AC1006" s="13" t="s">
        <v>110</v>
      </c>
      <c r="AD1006" s="13">
        <v>264</v>
      </c>
    </row>
    <row r="1007" spans="1:30">
      <c r="A1007" s="10">
        <v>42289</v>
      </c>
      <c r="B1007" s="13">
        <v>11166.37</v>
      </c>
      <c r="C1007" s="13">
        <v>1.4139999999999999</v>
      </c>
      <c r="D1007" s="13">
        <v>8.66</v>
      </c>
      <c r="E1007" s="13">
        <v>38.15</v>
      </c>
      <c r="F1007" s="13">
        <v>59.5</v>
      </c>
      <c r="G1007" s="13" t="s">
        <v>110</v>
      </c>
      <c r="H1007" s="13">
        <v>8</v>
      </c>
      <c r="I1007" s="13">
        <v>2.7519999999999998</v>
      </c>
      <c r="J1007" s="13">
        <v>13.795999999999999</v>
      </c>
      <c r="K1007" s="13" t="s">
        <v>110</v>
      </c>
      <c r="L1007" s="13">
        <v>6.2</v>
      </c>
      <c r="M1007" s="13">
        <v>8.9</v>
      </c>
      <c r="N1007" s="13">
        <v>76.5</v>
      </c>
      <c r="O1007" s="13">
        <v>26.85</v>
      </c>
      <c r="P1007" s="13">
        <v>9.09</v>
      </c>
      <c r="Q1007" s="13" t="s">
        <v>110</v>
      </c>
      <c r="R1007" s="13">
        <v>3.42</v>
      </c>
      <c r="S1007" s="13">
        <v>96.667000000000002</v>
      </c>
      <c r="T1007" s="13">
        <v>8.8000000000000007</v>
      </c>
      <c r="U1007" s="13">
        <v>4.9260000000000002</v>
      </c>
      <c r="V1007" s="13" t="s">
        <v>110</v>
      </c>
      <c r="W1007" s="13">
        <v>41</v>
      </c>
      <c r="X1007" s="13">
        <v>3.17</v>
      </c>
      <c r="Y1007" s="13">
        <v>12</v>
      </c>
      <c r="Z1007" s="13">
        <v>4.8499999999999996</v>
      </c>
      <c r="AA1007" s="13">
        <v>193</v>
      </c>
      <c r="AB1007" s="13">
        <v>5.65</v>
      </c>
      <c r="AC1007" s="13" t="s">
        <v>110</v>
      </c>
      <c r="AD1007" s="13">
        <v>264</v>
      </c>
    </row>
    <row r="1008" spans="1:30">
      <c r="A1008" s="10">
        <v>42290</v>
      </c>
      <c r="B1008" s="13">
        <v>10762.46</v>
      </c>
      <c r="C1008" s="13">
        <v>1.4020000000000001</v>
      </c>
      <c r="D1008" s="13">
        <v>8.4499999999999993</v>
      </c>
      <c r="E1008" s="13">
        <v>34.200000000000003</v>
      </c>
      <c r="F1008" s="13">
        <v>61.5</v>
      </c>
      <c r="G1008" s="13" t="s">
        <v>110</v>
      </c>
      <c r="H1008" s="13">
        <v>7.9379999999999997</v>
      </c>
      <c r="I1008" s="13">
        <v>2.706</v>
      </c>
      <c r="J1008" s="13">
        <v>14.224</v>
      </c>
      <c r="K1008" s="13" t="s">
        <v>110</v>
      </c>
      <c r="L1008" s="13">
        <v>6.2</v>
      </c>
      <c r="M1008" s="13">
        <v>8.5500000000000007</v>
      </c>
      <c r="N1008" s="13">
        <v>77</v>
      </c>
      <c r="O1008" s="13">
        <v>27.7</v>
      </c>
      <c r="P1008" s="13">
        <v>9.1999999999999993</v>
      </c>
      <c r="Q1008" s="13" t="s">
        <v>110</v>
      </c>
      <c r="R1008" s="13">
        <v>3.3</v>
      </c>
      <c r="S1008" s="13">
        <v>97.332999999999998</v>
      </c>
      <c r="T1008" s="13">
        <v>9.1300000000000008</v>
      </c>
      <c r="U1008" s="13">
        <v>4.9260000000000002</v>
      </c>
      <c r="V1008" s="13" t="s">
        <v>110</v>
      </c>
      <c r="W1008" s="13">
        <v>40.1</v>
      </c>
      <c r="X1008" s="13">
        <v>3.03</v>
      </c>
      <c r="Y1008" s="13">
        <v>11.6</v>
      </c>
      <c r="Z1008" s="13">
        <v>5</v>
      </c>
      <c r="AA1008" s="13">
        <v>190.5</v>
      </c>
      <c r="AB1008" s="13">
        <v>5.67</v>
      </c>
      <c r="AC1008" s="13" t="s">
        <v>110</v>
      </c>
      <c r="AD1008" s="13">
        <v>244</v>
      </c>
    </row>
    <row r="1009" spans="1:30">
      <c r="A1009" s="10">
        <v>42291</v>
      </c>
      <c r="B1009" s="13">
        <v>10873.27</v>
      </c>
      <c r="C1009" s="13">
        <v>1.3759999999999999</v>
      </c>
      <c r="D1009" s="13">
        <v>8.1999999999999993</v>
      </c>
      <c r="E1009" s="13">
        <v>34.75</v>
      </c>
      <c r="F1009" s="13">
        <v>60.9</v>
      </c>
      <c r="G1009" s="13" t="s">
        <v>110</v>
      </c>
      <c r="H1009" s="13">
        <v>7.875</v>
      </c>
      <c r="I1009" s="13">
        <v>2.7160000000000002</v>
      </c>
      <c r="J1009" s="13">
        <v>13.653</v>
      </c>
      <c r="K1009" s="13" t="s">
        <v>110</v>
      </c>
      <c r="L1009" s="13">
        <v>6.2</v>
      </c>
      <c r="M1009" s="13">
        <v>8.44</v>
      </c>
      <c r="N1009" s="13">
        <v>77.5</v>
      </c>
      <c r="O1009" s="13">
        <v>27.8</v>
      </c>
      <c r="P1009" s="13">
        <v>9</v>
      </c>
      <c r="Q1009" s="13" t="s">
        <v>110</v>
      </c>
      <c r="R1009" s="13">
        <v>3.15</v>
      </c>
      <c r="S1009" s="13">
        <v>97.167000000000002</v>
      </c>
      <c r="T1009" s="13">
        <v>9.3000000000000007</v>
      </c>
      <c r="U1009" s="13">
        <v>4.9260000000000002</v>
      </c>
      <c r="V1009" s="13" t="s">
        <v>110</v>
      </c>
      <c r="W1009" s="13">
        <v>41</v>
      </c>
      <c r="X1009" s="13">
        <v>3.05</v>
      </c>
      <c r="Y1009" s="13">
        <v>12</v>
      </c>
      <c r="Z1009" s="13">
        <v>4.91</v>
      </c>
      <c r="AA1009" s="13">
        <v>194.65</v>
      </c>
      <c r="AB1009" s="13">
        <v>5.89</v>
      </c>
      <c r="AC1009" s="13" t="s">
        <v>110</v>
      </c>
      <c r="AD1009" s="13">
        <v>245</v>
      </c>
    </row>
    <row r="1010" spans="1:30">
      <c r="A1010" s="10">
        <v>42292</v>
      </c>
      <c r="B1010" s="13">
        <v>11108.86</v>
      </c>
      <c r="C1010" s="13">
        <v>1.4530000000000001</v>
      </c>
      <c r="D1010" s="13">
        <v>8.1999999999999993</v>
      </c>
      <c r="E1010" s="13">
        <v>36</v>
      </c>
      <c r="F1010" s="13">
        <v>62</v>
      </c>
      <c r="G1010" s="13" t="s">
        <v>110</v>
      </c>
      <c r="H1010" s="13">
        <v>8.0559999999999992</v>
      </c>
      <c r="I1010" s="13">
        <v>2.8170000000000002</v>
      </c>
      <c r="J1010" s="13">
        <v>13.653</v>
      </c>
      <c r="K1010" s="13" t="s">
        <v>110</v>
      </c>
      <c r="L1010" s="13">
        <v>6.2</v>
      </c>
      <c r="M1010" s="13">
        <v>8.51</v>
      </c>
      <c r="N1010" s="13">
        <v>78.5</v>
      </c>
      <c r="O1010" s="13">
        <v>28.7</v>
      </c>
      <c r="P1010" s="13">
        <v>9</v>
      </c>
      <c r="Q1010" s="13" t="s">
        <v>110</v>
      </c>
      <c r="R1010" s="13">
        <v>3.35</v>
      </c>
      <c r="S1010" s="13">
        <v>99.3</v>
      </c>
      <c r="T1010" s="13">
        <v>9.3699999999999992</v>
      </c>
      <c r="U1010" s="13">
        <v>4.9260000000000002</v>
      </c>
      <c r="V1010" s="13" t="s">
        <v>110</v>
      </c>
      <c r="W1010" s="13">
        <v>41.5</v>
      </c>
      <c r="X1010" s="13">
        <v>3</v>
      </c>
      <c r="Y1010" s="13">
        <v>11.55</v>
      </c>
      <c r="Z1010" s="13">
        <v>4.93</v>
      </c>
      <c r="AA1010" s="13">
        <v>197</v>
      </c>
      <c r="AB1010" s="13">
        <v>5.97</v>
      </c>
      <c r="AC1010" s="13" t="s">
        <v>110</v>
      </c>
      <c r="AD1010" s="13">
        <v>246</v>
      </c>
    </row>
    <row r="1011" spans="1:30">
      <c r="A1011" s="10">
        <v>42293</v>
      </c>
      <c r="B1011" s="13">
        <v>11177.05</v>
      </c>
      <c r="C1011" s="13">
        <v>1.4079999999999999</v>
      </c>
      <c r="D1011" s="13">
        <v>7.97</v>
      </c>
      <c r="E1011" s="13">
        <v>35.75</v>
      </c>
      <c r="F1011" s="13">
        <v>64.599999999999994</v>
      </c>
      <c r="G1011" s="13" t="s">
        <v>110</v>
      </c>
      <c r="H1011" s="13">
        <v>7.5309999999999997</v>
      </c>
      <c r="I1011" s="13">
        <v>2.8439999999999999</v>
      </c>
      <c r="J1011" s="13">
        <v>14.462</v>
      </c>
      <c r="K1011" s="13" t="s">
        <v>110</v>
      </c>
      <c r="L1011" s="13">
        <v>6.2</v>
      </c>
      <c r="M1011" s="13">
        <v>8.69</v>
      </c>
      <c r="N1011" s="13">
        <v>81.849999999999994</v>
      </c>
      <c r="O1011" s="13">
        <v>29.1</v>
      </c>
      <c r="P1011" s="13">
        <v>9.0500000000000007</v>
      </c>
      <c r="Q1011" s="13" t="s">
        <v>110</v>
      </c>
      <c r="R1011" s="13">
        <v>3.35</v>
      </c>
      <c r="S1011" s="13">
        <v>99.332999999999998</v>
      </c>
      <c r="T1011" s="13">
        <v>9.75</v>
      </c>
      <c r="U1011" s="13">
        <v>4.9260000000000002</v>
      </c>
      <c r="V1011" s="13" t="s">
        <v>110</v>
      </c>
      <c r="W1011" s="13">
        <v>41.05</v>
      </c>
      <c r="X1011" s="13">
        <v>2.98</v>
      </c>
      <c r="Y1011" s="13">
        <v>12.45</v>
      </c>
      <c r="Z1011" s="13">
        <v>4.97</v>
      </c>
      <c r="AA1011" s="13">
        <v>194</v>
      </c>
      <c r="AB1011" s="13">
        <v>6.02</v>
      </c>
      <c r="AC1011" s="13" t="s">
        <v>110</v>
      </c>
      <c r="AD1011" s="13">
        <v>248</v>
      </c>
    </row>
    <row r="1012" spans="1:30">
      <c r="A1012" s="10">
        <v>42296</v>
      </c>
      <c r="B1012" s="13">
        <v>11067.86</v>
      </c>
      <c r="C1012" s="13">
        <v>1.4849999999999999</v>
      </c>
      <c r="D1012" s="13">
        <v>8</v>
      </c>
      <c r="E1012" s="13">
        <v>35.1</v>
      </c>
      <c r="F1012" s="13">
        <v>62.5</v>
      </c>
      <c r="G1012" s="13" t="s">
        <v>110</v>
      </c>
      <c r="H1012" s="13">
        <v>7.3129999999999997</v>
      </c>
      <c r="I1012" s="13">
        <v>2.8529999999999998</v>
      </c>
      <c r="J1012" s="13">
        <v>14.747999999999999</v>
      </c>
      <c r="K1012" s="13" t="s">
        <v>110</v>
      </c>
      <c r="L1012" s="13">
        <v>6.2</v>
      </c>
      <c r="M1012" s="13">
        <v>8.56</v>
      </c>
      <c r="N1012" s="13">
        <v>80.55</v>
      </c>
      <c r="O1012" s="13">
        <v>29.2</v>
      </c>
      <c r="P1012" s="13">
        <v>9.1</v>
      </c>
      <c r="Q1012" s="13" t="s">
        <v>110</v>
      </c>
      <c r="R1012" s="13">
        <v>3.4</v>
      </c>
      <c r="S1012" s="13">
        <v>98.667000000000002</v>
      </c>
      <c r="T1012" s="13">
        <v>9.9700000000000006</v>
      </c>
      <c r="U1012" s="13">
        <v>4.9260000000000002</v>
      </c>
      <c r="V1012" s="13" t="s">
        <v>110</v>
      </c>
      <c r="W1012" s="13">
        <v>40.200000000000003</v>
      </c>
      <c r="X1012" s="13">
        <v>3.05</v>
      </c>
      <c r="Y1012" s="13">
        <v>12.15</v>
      </c>
      <c r="Z1012" s="13">
        <v>5.13</v>
      </c>
      <c r="AA1012" s="13">
        <v>189</v>
      </c>
      <c r="AB1012" s="13">
        <v>6.07</v>
      </c>
      <c r="AC1012" s="13" t="s">
        <v>110</v>
      </c>
      <c r="AD1012" s="13">
        <v>241.9</v>
      </c>
    </row>
    <row r="1013" spans="1:30">
      <c r="A1013" s="10">
        <v>42297</v>
      </c>
      <c r="B1013" s="13">
        <v>11068.54</v>
      </c>
      <c r="C1013" s="13">
        <v>1.581</v>
      </c>
      <c r="D1013" s="13">
        <v>8.23</v>
      </c>
      <c r="E1013" s="13">
        <v>35.4</v>
      </c>
      <c r="F1013" s="13">
        <v>63</v>
      </c>
      <c r="G1013" s="13" t="s">
        <v>110</v>
      </c>
      <c r="H1013" s="13">
        <v>7.4379999999999997</v>
      </c>
      <c r="I1013" s="13">
        <v>2.835</v>
      </c>
      <c r="J1013" s="13">
        <v>14.747999999999999</v>
      </c>
      <c r="K1013" s="13" t="s">
        <v>110</v>
      </c>
      <c r="L1013" s="13">
        <v>6.2</v>
      </c>
      <c r="M1013" s="13">
        <v>8.61</v>
      </c>
      <c r="N1013" s="13">
        <v>81.7</v>
      </c>
      <c r="O1013" s="13">
        <v>29.1</v>
      </c>
      <c r="P1013" s="13">
        <v>9.15</v>
      </c>
      <c r="Q1013" s="13" t="s">
        <v>110</v>
      </c>
      <c r="R1013" s="13">
        <v>3.4</v>
      </c>
      <c r="S1013" s="13">
        <v>100</v>
      </c>
      <c r="T1013" s="13">
        <v>9.91</v>
      </c>
      <c r="U1013" s="13">
        <v>4.9260000000000002</v>
      </c>
      <c r="V1013" s="13" t="s">
        <v>110</v>
      </c>
      <c r="W1013" s="13">
        <v>40.6</v>
      </c>
      <c r="X1013" s="13">
        <v>2.9699999999999998</v>
      </c>
      <c r="Y1013" s="13">
        <v>12.3</v>
      </c>
      <c r="Z1013" s="13">
        <v>5.17</v>
      </c>
      <c r="AA1013" s="13">
        <v>184</v>
      </c>
      <c r="AB1013" s="13">
        <v>6.09</v>
      </c>
      <c r="AC1013" s="13" t="s">
        <v>110</v>
      </c>
      <c r="AD1013" s="13">
        <v>242</v>
      </c>
    </row>
    <row r="1014" spans="1:30">
      <c r="A1014" s="10">
        <v>42298</v>
      </c>
      <c r="B1014" s="13">
        <v>10824.46</v>
      </c>
      <c r="C1014" s="13">
        <v>1.6320000000000001</v>
      </c>
      <c r="D1014" s="13">
        <v>7.9</v>
      </c>
      <c r="E1014" s="13">
        <v>34.1</v>
      </c>
      <c r="F1014" s="13">
        <v>62</v>
      </c>
      <c r="G1014" s="13" t="s">
        <v>110</v>
      </c>
      <c r="H1014" s="13">
        <v>7.375</v>
      </c>
      <c r="I1014" s="13">
        <v>2.8260000000000001</v>
      </c>
      <c r="J1014" s="13">
        <v>14.557</v>
      </c>
      <c r="K1014" s="13" t="s">
        <v>110</v>
      </c>
      <c r="L1014" s="13">
        <v>6.2</v>
      </c>
      <c r="M1014" s="13">
        <v>8.6300000000000008</v>
      </c>
      <c r="N1014" s="13">
        <v>80.3</v>
      </c>
      <c r="O1014" s="13">
        <v>28.75</v>
      </c>
      <c r="P1014" s="13">
        <v>9.1</v>
      </c>
      <c r="Q1014" s="13" t="s">
        <v>110</v>
      </c>
      <c r="R1014" s="13">
        <v>3.46</v>
      </c>
      <c r="S1014" s="13">
        <v>102.267</v>
      </c>
      <c r="T1014" s="13">
        <v>9.76</v>
      </c>
      <c r="U1014" s="13">
        <v>4.9260000000000002</v>
      </c>
      <c r="V1014" s="13" t="s">
        <v>110</v>
      </c>
      <c r="W1014" s="13">
        <v>40.5</v>
      </c>
      <c r="X1014" s="13">
        <v>2.95</v>
      </c>
      <c r="Y1014" s="13">
        <v>12.1</v>
      </c>
      <c r="Z1014" s="13">
        <v>5.22</v>
      </c>
      <c r="AA1014" s="13">
        <v>179</v>
      </c>
      <c r="AB1014" s="13">
        <v>6.05</v>
      </c>
      <c r="AC1014" s="13" t="s">
        <v>110</v>
      </c>
      <c r="AD1014" s="13">
        <v>237</v>
      </c>
    </row>
    <row r="1015" spans="1:30">
      <c r="A1015" s="10">
        <v>42299</v>
      </c>
      <c r="B1015" s="13">
        <v>11132.07</v>
      </c>
      <c r="C1015" s="13">
        <v>1.792</v>
      </c>
      <c r="D1015" s="13">
        <v>8.18</v>
      </c>
      <c r="E1015" s="13">
        <v>35.799999999999997</v>
      </c>
      <c r="F1015" s="13">
        <v>61.7</v>
      </c>
      <c r="G1015" s="13" t="s">
        <v>110</v>
      </c>
      <c r="H1015" s="13">
        <v>7.5629999999999997</v>
      </c>
      <c r="I1015" s="13">
        <v>2.8529999999999998</v>
      </c>
      <c r="J1015" s="13">
        <v>14.651999999999999</v>
      </c>
      <c r="K1015" s="13" t="s">
        <v>110</v>
      </c>
      <c r="L1015" s="13">
        <v>6.2</v>
      </c>
      <c r="M1015" s="13">
        <v>9.06</v>
      </c>
      <c r="N1015" s="13">
        <v>83.4</v>
      </c>
      <c r="O1015" s="13">
        <v>28.9</v>
      </c>
      <c r="P1015" s="13">
        <v>9.15</v>
      </c>
      <c r="Q1015" s="13" t="s">
        <v>110</v>
      </c>
      <c r="R1015" s="13">
        <v>3.39</v>
      </c>
      <c r="S1015" s="13">
        <v>105.333</v>
      </c>
      <c r="T1015" s="13">
        <v>9.91</v>
      </c>
      <c r="U1015" s="13">
        <v>4.9260000000000002</v>
      </c>
      <c r="V1015" s="13" t="s">
        <v>110</v>
      </c>
      <c r="W1015" s="13">
        <v>40.9</v>
      </c>
      <c r="X1015" s="13">
        <v>3.04</v>
      </c>
      <c r="Y1015" s="13">
        <v>12.75</v>
      </c>
      <c r="Z1015" s="13">
        <v>5.45</v>
      </c>
      <c r="AA1015" s="13">
        <v>180</v>
      </c>
      <c r="AB1015" s="13">
        <v>6.21</v>
      </c>
      <c r="AC1015" s="13" t="s">
        <v>110</v>
      </c>
      <c r="AD1015" s="13">
        <v>250</v>
      </c>
    </row>
    <row r="1016" spans="1:30">
      <c r="A1016" s="10">
        <v>42300</v>
      </c>
      <c r="B1016" s="13">
        <v>11329.28</v>
      </c>
      <c r="C1016" s="13">
        <v>1.92</v>
      </c>
      <c r="D1016" s="13">
        <v>8.15</v>
      </c>
      <c r="E1016" s="13">
        <v>35.5</v>
      </c>
      <c r="F1016" s="13">
        <v>64.2</v>
      </c>
      <c r="G1016" s="13" t="s">
        <v>110</v>
      </c>
      <c r="H1016" s="13">
        <v>7.9379999999999997</v>
      </c>
      <c r="I1016" s="13">
        <v>2.8620000000000001</v>
      </c>
      <c r="J1016" s="13">
        <v>14.843</v>
      </c>
      <c r="K1016" s="13" t="s">
        <v>110</v>
      </c>
      <c r="L1016" s="13">
        <v>6.2</v>
      </c>
      <c r="M1016" s="13">
        <v>9.8000000000000007</v>
      </c>
      <c r="N1016" s="13">
        <v>87</v>
      </c>
      <c r="O1016" s="13">
        <v>30.05</v>
      </c>
      <c r="P1016" s="13">
        <v>9.15</v>
      </c>
      <c r="Q1016" s="13" t="s">
        <v>110</v>
      </c>
      <c r="R1016" s="13">
        <v>3.52</v>
      </c>
      <c r="S1016" s="13">
        <v>107.333</v>
      </c>
      <c r="T1016" s="13">
        <v>10.7</v>
      </c>
      <c r="U1016" s="13">
        <v>4.9260000000000002</v>
      </c>
      <c r="V1016" s="13" t="s">
        <v>110</v>
      </c>
      <c r="W1016" s="13">
        <v>41.5</v>
      </c>
      <c r="X1016" s="13">
        <v>3.18</v>
      </c>
      <c r="Y1016" s="13">
        <v>13</v>
      </c>
      <c r="Z1016" s="13">
        <v>5.58</v>
      </c>
      <c r="AA1016" s="13">
        <v>180.5</v>
      </c>
      <c r="AB1016" s="13">
        <v>6.25</v>
      </c>
      <c r="AC1016" s="13" t="s">
        <v>110</v>
      </c>
      <c r="AD1016" s="13">
        <v>256.89999999999998</v>
      </c>
    </row>
    <row r="1017" spans="1:30">
      <c r="A1017" s="10">
        <v>42303</v>
      </c>
      <c r="B1017" s="13">
        <v>11828.18</v>
      </c>
      <c r="C1017" s="13">
        <v>2.048</v>
      </c>
      <c r="D1017" s="13">
        <v>8.69</v>
      </c>
      <c r="E1017" s="13">
        <v>34.25</v>
      </c>
      <c r="F1017" s="13">
        <v>75.25</v>
      </c>
      <c r="G1017" s="13" t="s">
        <v>110</v>
      </c>
      <c r="H1017" s="13">
        <v>8.4380000000000006</v>
      </c>
      <c r="I1017" s="13">
        <v>3</v>
      </c>
      <c r="J1017" s="13">
        <v>15.414</v>
      </c>
      <c r="K1017" s="13" t="s">
        <v>110</v>
      </c>
      <c r="L1017" s="13">
        <v>6.2</v>
      </c>
      <c r="M1017" s="13">
        <v>11.7</v>
      </c>
      <c r="N1017" s="13">
        <v>95.6</v>
      </c>
      <c r="O1017" s="13">
        <v>33.15</v>
      </c>
      <c r="P1017" s="13">
        <v>10</v>
      </c>
      <c r="Q1017" s="13" t="s">
        <v>110</v>
      </c>
      <c r="R1017" s="13">
        <v>3.8</v>
      </c>
      <c r="S1017" s="13">
        <v>111.267</v>
      </c>
      <c r="T1017" s="13">
        <v>12.1</v>
      </c>
      <c r="U1017" s="13">
        <v>4.9260000000000002</v>
      </c>
      <c r="V1017" s="13" t="s">
        <v>110</v>
      </c>
      <c r="W1017" s="13">
        <v>46.3</v>
      </c>
      <c r="X1017" s="13">
        <v>3.55</v>
      </c>
      <c r="Y1017" s="13">
        <v>13.75</v>
      </c>
      <c r="Z1017" s="13">
        <v>6.17</v>
      </c>
      <c r="AA1017" s="13">
        <v>175</v>
      </c>
      <c r="AB1017" s="13">
        <v>6.8</v>
      </c>
      <c r="AC1017" s="13" t="s">
        <v>110</v>
      </c>
      <c r="AD1017" s="13">
        <v>271</v>
      </c>
    </row>
    <row r="1018" spans="1:30">
      <c r="A1018" s="10">
        <v>42304</v>
      </c>
      <c r="B1018" s="13">
        <v>11693.81</v>
      </c>
      <c r="C1018" s="13">
        <v>1.952</v>
      </c>
      <c r="D1018" s="13">
        <v>8.99</v>
      </c>
      <c r="E1018" s="13">
        <v>32.85</v>
      </c>
      <c r="F1018" s="13">
        <v>75</v>
      </c>
      <c r="G1018" s="13" t="s">
        <v>110</v>
      </c>
      <c r="H1018" s="13">
        <v>8.8629999999999995</v>
      </c>
      <c r="I1018" s="13">
        <v>3.0179999999999998</v>
      </c>
      <c r="J1018" s="13">
        <v>15.509</v>
      </c>
      <c r="K1018" s="13" t="s">
        <v>110</v>
      </c>
      <c r="L1018" s="13">
        <v>6.2</v>
      </c>
      <c r="M1018" s="13">
        <v>11.7</v>
      </c>
      <c r="N1018" s="13">
        <v>96.75</v>
      </c>
      <c r="O1018" s="13">
        <v>33</v>
      </c>
      <c r="P1018" s="13">
        <v>9.6</v>
      </c>
      <c r="Q1018" s="13" t="s">
        <v>110</v>
      </c>
      <c r="R1018" s="13">
        <v>3.8</v>
      </c>
      <c r="S1018" s="13">
        <v>114.667</v>
      </c>
      <c r="T1018" s="13">
        <v>12.35</v>
      </c>
      <c r="U1018" s="13">
        <v>5.4180000000000001</v>
      </c>
      <c r="V1018" s="13" t="s">
        <v>110</v>
      </c>
      <c r="W1018" s="13">
        <v>47.6</v>
      </c>
      <c r="X1018" s="13">
        <v>3.65</v>
      </c>
      <c r="Y1018" s="13">
        <v>14.2</v>
      </c>
      <c r="Z1018" s="13">
        <v>6.48</v>
      </c>
      <c r="AA1018" s="13">
        <v>170.1</v>
      </c>
      <c r="AB1018" s="13">
        <v>7.2</v>
      </c>
      <c r="AC1018" s="13" t="s">
        <v>110</v>
      </c>
      <c r="AD1018" s="13">
        <v>259</v>
      </c>
    </row>
    <row r="1019" spans="1:30">
      <c r="A1019" s="10">
        <v>42305</v>
      </c>
      <c r="B1019" s="13">
        <v>12333.07</v>
      </c>
      <c r="C1019" s="13">
        <v>2.0099999999999998</v>
      </c>
      <c r="D1019" s="13">
        <v>9.8699999999999992</v>
      </c>
      <c r="E1019" s="13">
        <v>33.25</v>
      </c>
      <c r="F1019" s="13">
        <v>85</v>
      </c>
      <c r="G1019" s="13" t="s">
        <v>110</v>
      </c>
      <c r="H1019" s="13">
        <v>9.125</v>
      </c>
      <c r="I1019" s="13">
        <v>3.11</v>
      </c>
      <c r="J1019" s="13">
        <v>16.649999999999999</v>
      </c>
      <c r="K1019" s="13" t="s">
        <v>110</v>
      </c>
      <c r="L1019" s="13">
        <v>6.2</v>
      </c>
      <c r="M1019" s="13">
        <v>13.4</v>
      </c>
      <c r="N1019" s="13">
        <v>107.5</v>
      </c>
      <c r="O1019" s="13">
        <v>36.5</v>
      </c>
      <c r="P1019" s="13">
        <v>10.15</v>
      </c>
      <c r="Q1019" s="13" t="s">
        <v>110</v>
      </c>
      <c r="R1019" s="13">
        <v>4.1500000000000004</v>
      </c>
      <c r="S1019" s="13">
        <v>115.333</v>
      </c>
      <c r="T1019" s="13">
        <v>12.7</v>
      </c>
      <c r="U1019" s="13">
        <v>5.8120000000000003</v>
      </c>
      <c r="V1019" s="13" t="s">
        <v>110</v>
      </c>
      <c r="W1019" s="13">
        <v>51.25</v>
      </c>
      <c r="X1019" s="13">
        <v>4.01</v>
      </c>
      <c r="Y1019" s="13">
        <v>15.3</v>
      </c>
      <c r="Z1019" s="13">
        <v>6.9</v>
      </c>
      <c r="AA1019" s="13">
        <v>173</v>
      </c>
      <c r="AB1019" s="13">
        <v>7.76</v>
      </c>
      <c r="AC1019" s="13" t="s">
        <v>110</v>
      </c>
      <c r="AD1019" s="13">
        <v>277</v>
      </c>
    </row>
    <row r="1020" spans="1:30">
      <c r="A1020" s="10">
        <v>42306</v>
      </c>
      <c r="B1020" s="13">
        <v>12206.06</v>
      </c>
      <c r="C1020" s="13">
        <v>2.048</v>
      </c>
      <c r="D1020" s="13">
        <v>9.75</v>
      </c>
      <c r="E1020" s="13">
        <v>32.5</v>
      </c>
      <c r="F1020" s="13">
        <v>84</v>
      </c>
      <c r="G1020" s="13" t="s">
        <v>110</v>
      </c>
      <c r="H1020" s="13">
        <v>9.1880000000000006</v>
      </c>
      <c r="I1020" s="13">
        <v>3.0459999999999998</v>
      </c>
      <c r="J1020" s="13">
        <v>16.175000000000001</v>
      </c>
      <c r="K1020" s="13" t="s">
        <v>110</v>
      </c>
      <c r="L1020" s="13">
        <v>6.2</v>
      </c>
      <c r="M1020" s="13">
        <v>12.8</v>
      </c>
      <c r="N1020" s="13">
        <v>104</v>
      </c>
      <c r="O1020" s="13">
        <v>35.9</v>
      </c>
      <c r="P1020" s="13">
        <v>10</v>
      </c>
      <c r="Q1020" s="13" t="s">
        <v>110</v>
      </c>
      <c r="R1020" s="13">
        <v>4.3600000000000003</v>
      </c>
      <c r="S1020" s="13">
        <v>120.667</v>
      </c>
      <c r="T1020" s="13">
        <v>12.95</v>
      </c>
      <c r="U1020" s="13">
        <v>5.8120000000000003</v>
      </c>
      <c r="V1020" s="13" t="s">
        <v>110</v>
      </c>
      <c r="W1020" s="13">
        <v>52.5</v>
      </c>
      <c r="X1020" s="13">
        <v>3.95</v>
      </c>
      <c r="Y1020" s="13">
        <v>16.2</v>
      </c>
      <c r="Z1020" s="13">
        <v>6.75</v>
      </c>
      <c r="AA1020" s="13">
        <v>170.05</v>
      </c>
      <c r="AB1020" s="13">
        <v>7.7</v>
      </c>
      <c r="AC1020" s="13" t="s">
        <v>110</v>
      </c>
      <c r="AD1020" s="13">
        <v>280.85000000000002</v>
      </c>
    </row>
    <row r="1021" spans="1:30">
      <c r="A1021" s="10">
        <v>42307</v>
      </c>
      <c r="B1021" s="13">
        <v>12461.25</v>
      </c>
      <c r="C1021" s="13">
        <v>2.093</v>
      </c>
      <c r="D1021" s="13">
        <v>9.9499999999999993</v>
      </c>
      <c r="E1021" s="13">
        <v>33.299999999999997</v>
      </c>
      <c r="F1021" s="13">
        <v>84</v>
      </c>
      <c r="G1021" s="13" t="s">
        <v>110</v>
      </c>
      <c r="H1021" s="13">
        <v>9.375</v>
      </c>
      <c r="I1021" s="13">
        <v>3.1379999999999999</v>
      </c>
      <c r="J1021" s="13">
        <v>16.555</v>
      </c>
      <c r="K1021" s="13" t="s">
        <v>110</v>
      </c>
      <c r="L1021" s="13">
        <v>6.2</v>
      </c>
      <c r="M1021" s="13">
        <v>12.8</v>
      </c>
      <c r="N1021" s="13">
        <v>104.25</v>
      </c>
      <c r="O1021" s="13">
        <v>36.200000000000003</v>
      </c>
      <c r="P1021" s="13">
        <v>10.1</v>
      </c>
      <c r="Q1021" s="13" t="s">
        <v>110</v>
      </c>
      <c r="R1021" s="13">
        <v>4.4000000000000004</v>
      </c>
      <c r="S1021" s="13">
        <v>124.5</v>
      </c>
      <c r="T1021" s="13">
        <v>13.2</v>
      </c>
      <c r="U1021" s="13">
        <v>5.8120000000000003</v>
      </c>
      <c r="V1021" s="13" t="s">
        <v>110</v>
      </c>
      <c r="W1021" s="13">
        <v>53.05</v>
      </c>
      <c r="X1021" s="13">
        <v>4.05</v>
      </c>
      <c r="Y1021" s="13">
        <v>16.7</v>
      </c>
      <c r="Z1021" s="13">
        <v>6.8</v>
      </c>
      <c r="AA1021" s="13">
        <v>173.85</v>
      </c>
      <c r="AB1021" s="13">
        <v>7.89</v>
      </c>
      <c r="AC1021" s="13" t="s">
        <v>110</v>
      </c>
      <c r="AD1021" s="13">
        <v>290</v>
      </c>
    </row>
    <row r="1022" spans="1:30">
      <c r="A1022" s="10">
        <v>42310</v>
      </c>
      <c r="B1022" s="13">
        <v>12511.28</v>
      </c>
      <c r="C1022" s="13">
        <v>2.2589999999999999</v>
      </c>
      <c r="D1022" s="13">
        <v>10.25</v>
      </c>
      <c r="E1022" s="13">
        <v>33.75</v>
      </c>
      <c r="F1022" s="13">
        <v>82.9</v>
      </c>
      <c r="G1022" s="13" t="s">
        <v>110</v>
      </c>
      <c r="H1022" s="13">
        <v>9.375</v>
      </c>
      <c r="I1022" s="13">
        <v>3.1379999999999999</v>
      </c>
      <c r="J1022" s="13">
        <v>16.936</v>
      </c>
      <c r="K1022" s="13" t="s">
        <v>110</v>
      </c>
      <c r="L1022" s="13">
        <v>6.2</v>
      </c>
      <c r="M1022" s="13">
        <v>12.2</v>
      </c>
      <c r="N1022" s="13">
        <v>103.5</v>
      </c>
      <c r="O1022" s="13">
        <v>35.5</v>
      </c>
      <c r="P1022" s="13">
        <v>10.6</v>
      </c>
      <c r="Q1022" s="13" t="s">
        <v>110</v>
      </c>
      <c r="R1022" s="13">
        <v>4.5</v>
      </c>
      <c r="S1022" s="13">
        <v>126.333</v>
      </c>
      <c r="T1022" s="13">
        <v>13.3</v>
      </c>
      <c r="U1022" s="13">
        <v>5.8120000000000003</v>
      </c>
      <c r="V1022" s="13" t="s">
        <v>110</v>
      </c>
      <c r="W1022" s="13">
        <v>54.5</v>
      </c>
      <c r="X1022" s="13">
        <v>4.0999999999999996</v>
      </c>
      <c r="Y1022" s="13">
        <v>17.3</v>
      </c>
      <c r="Z1022" s="13">
        <v>6.83</v>
      </c>
      <c r="AA1022" s="13">
        <v>174</v>
      </c>
      <c r="AB1022" s="13">
        <v>7.95</v>
      </c>
      <c r="AC1022" s="13" t="s">
        <v>110</v>
      </c>
      <c r="AD1022" s="13">
        <v>294</v>
      </c>
    </row>
    <row r="1023" spans="1:30">
      <c r="A1023" s="10">
        <v>42311</v>
      </c>
      <c r="B1023" s="13">
        <v>12813.35</v>
      </c>
      <c r="C1023" s="13">
        <v>2.3170000000000002</v>
      </c>
      <c r="D1023" s="13">
        <v>10.55</v>
      </c>
      <c r="E1023" s="13">
        <v>37.700000000000003</v>
      </c>
      <c r="F1023" s="13">
        <v>79.75</v>
      </c>
      <c r="G1023" s="13" t="s">
        <v>110</v>
      </c>
      <c r="H1023" s="13">
        <v>9.375</v>
      </c>
      <c r="I1023" s="13">
        <v>3.1469999999999998</v>
      </c>
      <c r="J1023" s="13">
        <v>17.317</v>
      </c>
      <c r="K1023" s="13" t="s">
        <v>110</v>
      </c>
      <c r="L1023" s="13">
        <v>6.2</v>
      </c>
      <c r="M1023" s="13">
        <v>11.9</v>
      </c>
      <c r="N1023" s="13">
        <v>100.7</v>
      </c>
      <c r="O1023" s="13">
        <v>34.700000000000003</v>
      </c>
      <c r="P1023" s="13">
        <v>11</v>
      </c>
      <c r="Q1023" s="13" t="s">
        <v>110</v>
      </c>
      <c r="R1023" s="13">
        <v>4.5</v>
      </c>
      <c r="S1023" s="13">
        <v>125.333</v>
      </c>
      <c r="T1023" s="13">
        <v>12.8</v>
      </c>
      <c r="U1023" s="13">
        <v>5.8120000000000003</v>
      </c>
      <c r="V1023" s="13" t="s">
        <v>110</v>
      </c>
      <c r="W1023" s="13">
        <v>53.5</v>
      </c>
      <c r="X1023" s="13">
        <v>4.2</v>
      </c>
      <c r="Y1023" s="13">
        <v>16.95</v>
      </c>
      <c r="Z1023" s="13">
        <v>6.8</v>
      </c>
      <c r="AA1023" s="13">
        <v>180.9</v>
      </c>
      <c r="AB1023" s="13">
        <v>8.0399999999999991</v>
      </c>
      <c r="AC1023" s="13" t="s">
        <v>110</v>
      </c>
      <c r="AD1023" s="13">
        <v>298</v>
      </c>
    </row>
    <row r="1024" spans="1:30">
      <c r="A1024" s="10">
        <v>42312</v>
      </c>
      <c r="B1024" s="13">
        <v>12799.1</v>
      </c>
      <c r="C1024" s="13">
        <v>2.2720000000000002</v>
      </c>
      <c r="D1024" s="13">
        <v>10.8</v>
      </c>
      <c r="E1024" s="13">
        <v>36.25</v>
      </c>
      <c r="F1024" s="13">
        <v>83</v>
      </c>
      <c r="G1024" s="13" t="s">
        <v>110</v>
      </c>
      <c r="H1024" s="13">
        <v>9.375</v>
      </c>
      <c r="I1024" s="13">
        <v>3.1829999999999998</v>
      </c>
      <c r="J1024" s="13">
        <v>17.030999999999999</v>
      </c>
      <c r="K1024" s="13" t="s">
        <v>110</v>
      </c>
      <c r="L1024" s="13">
        <v>6.2</v>
      </c>
      <c r="M1024" s="13">
        <v>12.3</v>
      </c>
      <c r="N1024" s="13">
        <v>102.9</v>
      </c>
      <c r="O1024" s="13">
        <v>35.200000000000003</v>
      </c>
      <c r="P1024" s="13">
        <v>10.7</v>
      </c>
      <c r="Q1024" s="13" t="s">
        <v>110</v>
      </c>
      <c r="R1024" s="13">
        <v>4.5</v>
      </c>
      <c r="S1024" s="13">
        <v>126.667</v>
      </c>
      <c r="T1024" s="13">
        <v>13</v>
      </c>
      <c r="U1024" s="13">
        <v>5.8120000000000003</v>
      </c>
      <c r="V1024" s="13" t="s">
        <v>110</v>
      </c>
      <c r="W1024" s="13">
        <v>51.5</v>
      </c>
      <c r="X1024" s="13">
        <v>4.46</v>
      </c>
      <c r="Y1024" s="13">
        <v>17.100000000000001</v>
      </c>
      <c r="Z1024" s="13">
        <v>6.89</v>
      </c>
      <c r="AA1024" s="13">
        <v>177</v>
      </c>
      <c r="AB1024" s="13">
        <v>8.16</v>
      </c>
      <c r="AC1024" s="13" t="s">
        <v>110</v>
      </c>
      <c r="AD1024" s="13">
        <v>300</v>
      </c>
    </row>
    <row r="1025" spans="1:30">
      <c r="A1025" s="10">
        <v>42313</v>
      </c>
      <c r="B1025" s="13">
        <v>12899.46</v>
      </c>
      <c r="C1025" s="13">
        <v>2.3039999999999998</v>
      </c>
      <c r="D1025" s="13">
        <v>10.85</v>
      </c>
      <c r="E1025" s="13">
        <v>36.25</v>
      </c>
      <c r="F1025" s="13">
        <v>84</v>
      </c>
      <c r="G1025" s="13" t="s">
        <v>110</v>
      </c>
      <c r="H1025" s="13">
        <v>9.4380000000000006</v>
      </c>
      <c r="I1025" s="13">
        <v>3.266</v>
      </c>
      <c r="J1025" s="13">
        <v>17.030999999999999</v>
      </c>
      <c r="K1025" s="13" t="s">
        <v>110</v>
      </c>
      <c r="L1025" s="13">
        <v>6.2</v>
      </c>
      <c r="M1025" s="13">
        <v>12.5</v>
      </c>
      <c r="N1025" s="13">
        <v>105.55</v>
      </c>
      <c r="O1025" s="13">
        <v>35.25</v>
      </c>
      <c r="P1025" s="13">
        <v>10.6</v>
      </c>
      <c r="Q1025" s="13" t="s">
        <v>110</v>
      </c>
      <c r="R1025" s="13">
        <v>4.58</v>
      </c>
      <c r="S1025" s="13">
        <v>127.667</v>
      </c>
      <c r="T1025" s="13">
        <v>13.1</v>
      </c>
      <c r="U1025" s="13">
        <v>5.9109999999999996</v>
      </c>
      <c r="V1025" s="13" t="s">
        <v>110</v>
      </c>
      <c r="W1025" s="13">
        <v>52</v>
      </c>
      <c r="X1025" s="13">
        <v>4.67</v>
      </c>
      <c r="Y1025" s="13">
        <v>17.149999999999999</v>
      </c>
      <c r="Z1025" s="13">
        <v>6.9399999999999995</v>
      </c>
      <c r="AA1025" s="13">
        <v>180</v>
      </c>
      <c r="AB1025" s="13">
        <v>8.34</v>
      </c>
      <c r="AC1025" s="13" t="s">
        <v>110</v>
      </c>
      <c r="AD1025" s="13">
        <v>299</v>
      </c>
    </row>
    <row r="1026" spans="1:30">
      <c r="A1026" s="10">
        <v>42314</v>
      </c>
      <c r="B1026" s="13">
        <v>12899.46</v>
      </c>
      <c r="C1026" s="13">
        <v>2.3039999999999998</v>
      </c>
      <c r="D1026" s="13">
        <v>10.85</v>
      </c>
      <c r="E1026" s="13">
        <v>36.25</v>
      </c>
      <c r="F1026" s="13">
        <v>84</v>
      </c>
      <c r="G1026" s="13" t="s">
        <v>110</v>
      </c>
      <c r="H1026" s="13">
        <v>9.4380000000000006</v>
      </c>
      <c r="I1026" s="13">
        <v>3.266</v>
      </c>
      <c r="J1026" s="13">
        <v>17.030999999999999</v>
      </c>
      <c r="K1026" s="13" t="s">
        <v>110</v>
      </c>
      <c r="L1026" s="13">
        <v>6.2</v>
      </c>
      <c r="M1026" s="13">
        <v>12.5</v>
      </c>
      <c r="N1026" s="13">
        <v>105.55</v>
      </c>
      <c r="O1026" s="13">
        <v>35.25</v>
      </c>
      <c r="P1026" s="13">
        <v>10.6</v>
      </c>
      <c r="Q1026" s="13" t="s">
        <v>110</v>
      </c>
      <c r="R1026" s="13">
        <v>4.58</v>
      </c>
      <c r="S1026" s="13">
        <v>127.667</v>
      </c>
      <c r="T1026" s="13">
        <v>13.1</v>
      </c>
      <c r="U1026" s="13">
        <v>5.9109999999999996</v>
      </c>
      <c r="V1026" s="13" t="s">
        <v>110</v>
      </c>
      <c r="W1026" s="13">
        <v>52</v>
      </c>
      <c r="X1026" s="13">
        <v>4.67</v>
      </c>
      <c r="Y1026" s="13">
        <v>17.149999999999999</v>
      </c>
      <c r="Z1026" s="13">
        <v>6.9399999999999995</v>
      </c>
      <c r="AA1026" s="13">
        <v>180</v>
      </c>
      <c r="AB1026" s="13">
        <v>8.34</v>
      </c>
      <c r="AC1026" s="13" t="s">
        <v>110</v>
      </c>
      <c r="AD1026" s="13">
        <v>299</v>
      </c>
    </row>
    <row r="1027" spans="1:30">
      <c r="A1027" s="10">
        <v>42317</v>
      </c>
      <c r="B1027" s="13">
        <v>12871.22</v>
      </c>
      <c r="C1027" s="13">
        <v>2.528</v>
      </c>
      <c r="D1027" s="13">
        <v>11</v>
      </c>
      <c r="E1027" s="13">
        <v>35.450000000000003</v>
      </c>
      <c r="F1027" s="13">
        <v>85</v>
      </c>
      <c r="G1027" s="13" t="s">
        <v>110</v>
      </c>
      <c r="H1027" s="13">
        <v>9.375</v>
      </c>
      <c r="I1027" s="13">
        <v>3.266</v>
      </c>
      <c r="J1027" s="13">
        <v>17.602</v>
      </c>
      <c r="K1027" s="13" t="s">
        <v>110</v>
      </c>
      <c r="L1027" s="13">
        <v>6.2</v>
      </c>
      <c r="M1027" s="13">
        <v>12.7</v>
      </c>
      <c r="N1027" s="13">
        <v>107.5</v>
      </c>
      <c r="O1027" s="13">
        <v>36.299999999999997</v>
      </c>
      <c r="P1027" s="13">
        <v>11.25</v>
      </c>
      <c r="Q1027" s="13" t="s">
        <v>110</v>
      </c>
      <c r="R1027" s="13">
        <v>5</v>
      </c>
      <c r="S1027" s="13">
        <v>128</v>
      </c>
      <c r="T1027" s="13">
        <v>13</v>
      </c>
      <c r="U1027" s="13">
        <v>5.9109999999999996</v>
      </c>
      <c r="V1027" s="13" t="s">
        <v>110</v>
      </c>
      <c r="W1027" s="13">
        <v>52</v>
      </c>
      <c r="X1027" s="13">
        <v>5.0999999999999996</v>
      </c>
      <c r="Y1027" s="13">
        <v>17.3</v>
      </c>
      <c r="Z1027" s="13">
        <v>6.97</v>
      </c>
      <c r="AA1027" s="13">
        <v>180</v>
      </c>
      <c r="AB1027" s="13">
        <v>8.35</v>
      </c>
      <c r="AC1027" s="13" t="s">
        <v>110</v>
      </c>
      <c r="AD1027" s="13">
        <v>294</v>
      </c>
    </row>
    <row r="1028" spans="1:30">
      <c r="A1028" s="10">
        <v>42318</v>
      </c>
      <c r="B1028" s="13">
        <v>13053.58</v>
      </c>
      <c r="C1028" s="13">
        <v>2.6879999999999997</v>
      </c>
      <c r="D1028" s="13">
        <v>11</v>
      </c>
      <c r="E1028" s="13">
        <v>35.700000000000003</v>
      </c>
      <c r="F1028" s="13">
        <v>86.6</v>
      </c>
      <c r="G1028" s="13" t="s">
        <v>110</v>
      </c>
      <c r="H1028" s="13">
        <v>9.75</v>
      </c>
      <c r="I1028" s="13">
        <v>3.3210000000000002</v>
      </c>
      <c r="J1028" s="13">
        <v>17.887</v>
      </c>
      <c r="K1028" s="13" t="s">
        <v>110</v>
      </c>
      <c r="L1028" s="13">
        <v>6.2</v>
      </c>
      <c r="M1028" s="13">
        <v>13</v>
      </c>
      <c r="N1028" s="13">
        <v>108.4</v>
      </c>
      <c r="O1028" s="13">
        <v>37.4</v>
      </c>
      <c r="P1028" s="13">
        <v>11.6</v>
      </c>
      <c r="Q1028" s="13" t="s">
        <v>110</v>
      </c>
      <c r="R1028" s="13">
        <v>5.49</v>
      </c>
      <c r="S1028" s="13">
        <v>129</v>
      </c>
      <c r="T1028" s="13">
        <v>13.5</v>
      </c>
      <c r="U1028" s="13">
        <v>6.0090000000000003</v>
      </c>
      <c r="V1028" s="13" t="s">
        <v>110</v>
      </c>
      <c r="W1028" s="13">
        <v>51.75</v>
      </c>
      <c r="X1028" s="13">
        <v>5.2</v>
      </c>
      <c r="Y1028" s="13">
        <v>18.100000000000001</v>
      </c>
      <c r="Z1028" s="13">
        <v>7</v>
      </c>
      <c r="AA1028" s="13">
        <v>180</v>
      </c>
      <c r="AB1028" s="13">
        <v>8.27</v>
      </c>
      <c r="AC1028" s="13" t="s">
        <v>110</v>
      </c>
      <c r="AD1028" s="13">
        <v>299</v>
      </c>
    </row>
    <row r="1029" spans="1:30">
      <c r="A1029" s="10">
        <v>42319</v>
      </c>
      <c r="B1029" s="13">
        <v>13159.67</v>
      </c>
      <c r="C1029" s="13">
        <v>2.9569999999999999</v>
      </c>
      <c r="D1029" s="13">
        <v>11.65</v>
      </c>
      <c r="E1029" s="13">
        <v>35.200000000000003</v>
      </c>
      <c r="F1029" s="13">
        <v>87.25</v>
      </c>
      <c r="G1029" s="13" t="s">
        <v>110</v>
      </c>
      <c r="H1029" s="13">
        <v>10.063000000000001</v>
      </c>
      <c r="I1029" s="13">
        <v>3.3940000000000001</v>
      </c>
      <c r="J1029" s="13">
        <v>18.744</v>
      </c>
      <c r="K1029" s="13" t="s">
        <v>110</v>
      </c>
      <c r="L1029" s="13">
        <v>6.2</v>
      </c>
      <c r="M1029" s="13">
        <v>13.4</v>
      </c>
      <c r="N1029" s="13">
        <v>107.5</v>
      </c>
      <c r="O1029" s="13">
        <v>37.700000000000003</v>
      </c>
      <c r="P1029" s="13">
        <v>11.8</v>
      </c>
      <c r="Q1029" s="13" t="s">
        <v>110</v>
      </c>
      <c r="R1029" s="13">
        <v>6.15</v>
      </c>
      <c r="S1029" s="13">
        <v>126.333</v>
      </c>
      <c r="T1029" s="13">
        <v>14.05</v>
      </c>
      <c r="U1029" s="13">
        <v>6.0090000000000003</v>
      </c>
      <c r="V1029" s="13" t="s">
        <v>110</v>
      </c>
      <c r="W1029" s="13">
        <v>53</v>
      </c>
      <c r="X1029" s="13">
        <v>5.6</v>
      </c>
      <c r="Y1029" s="13">
        <v>18.2</v>
      </c>
      <c r="Z1029" s="13">
        <v>7.4</v>
      </c>
      <c r="AA1029" s="13">
        <v>178.5</v>
      </c>
      <c r="AB1029" s="13">
        <v>8.69</v>
      </c>
      <c r="AC1029" s="13" t="s">
        <v>110</v>
      </c>
      <c r="AD1029" s="13">
        <v>296</v>
      </c>
    </row>
    <row r="1030" spans="1:30">
      <c r="A1030" s="10">
        <v>42320</v>
      </c>
      <c r="B1030" s="13">
        <v>13181.89</v>
      </c>
      <c r="C1030" s="13">
        <v>3.1419999999999999</v>
      </c>
      <c r="D1030" s="13">
        <v>11.85</v>
      </c>
      <c r="E1030" s="13">
        <v>34.299999999999997</v>
      </c>
      <c r="F1030" s="13">
        <v>88.5</v>
      </c>
      <c r="G1030" s="13" t="s">
        <v>110</v>
      </c>
      <c r="H1030" s="13">
        <v>10.25</v>
      </c>
      <c r="I1030" s="13">
        <v>3.5140000000000002</v>
      </c>
      <c r="J1030" s="13">
        <v>18.457999999999998</v>
      </c>
      <c r="K1030" s="13" t="s">
        <v>110</v>
      </c>
      <c r="L1030" s="13">
        <v>6.2</v>
      </c>
      <c r="M1030" s="13">
        <v>13.9</v>
      </c>
      <c r="N1030" s="13">
        <v>109.05</v>
      </c>
      <c r="O1030" s="13">
        <v>37.549999999999997</v>
      </c>
      <c r="P1030" s="13">
        <v>12.8</v>
      </c>
      <c r="Q1030" s="13" t="s">
        <v>110</v>
      </c>
      <c r="R1030" s="13">
        <v>7.02</v>
      </c>
      <c r="S1030" s="13">
        <v>127.667</v>
      </c>
      <c r="T1030" s="13">
        <v>14.5</v>
      </c>
      <c r="U1030" s="13">
        <v>5.7140000000000004</v>
      </c>
      <c r="V1030" s="13" t="s">
        <v>110</v>
      </c>
      <c r="W1030" s="13">
        <v>52.55</v>
      </c>
      <c r="X1030" s="13">
        <v>6.05</v>
      </c>
      <c r="Y1030" s="13">
        <v>18.5</v>
      </c>
      <c r="Z1030" s="13">
        <v>8.07</v>
      </c>
      <c r="AA1030" s="13">
        <v>176</v>
      </c>
      <c r="AB1030" s="13">
        <v>9.07</v>
      </c>
      <c r="AC1030" s="13" t="s">
        <v>110</v>
      </c>
      <c r="AD1030" s="13">
        <v>290</v>
      </c>
    </row>
    <row r="1031" spans="1:30">
      <c r="A1031" s="10">
        <v>42321</v>
      </c>
      <c r="B1031" s="13">
        <v>13182.72</v>
      </c>
      <c r="C1031" s="13">
        <v>3.3279999999999998</v>
      </c>
      <c r="D1031" s="13">
        <v>11.75</v>
      </c>
      <c r="E1031" s="13">
        <v>33.299999999999997</v>
      </c>
      <c r="F1031" s="13">
        <v>90</v>
      </c>
      <c r="G1031" s="13" t="s">
        <v>110</v>
      </c>
      <c r="H1031" s="13">
        <v>10.188000000000001</v>
      </c>
      <c r="I1031" s="13">
        <v>3.5409999999999999</v>
      </c>
      <c r="J1031" s="13">
        <v>18.172999999999998</v>
      </c>
      <c r="K1031" s="13" t="s">
        <v>110</v>
      </c>
      <c r="L1031" s="13">
        <v>6.2</v>
      </c>
      <c r="M1031" s="13">
        <v>14.1</v>
      </c>
      <c r="N1031" s="13">
        <v>109.5</v>
      </c>
      <c r="O1031" s="13">
        <v>37.85</v>
      </c>
      <c r="P1031" s="13">
        <v>13.15</v>
      </c>
      <c r="Q1031" s="13" t="s">
        <v>110</v>
      </c>
      <c r="R1031" s="13">
        <v>7.44</v>
      </c>
      <c r="S1031" s="13">
        <v>133.333</v>
      </c>
      <c r="T1031" s="13">
        <v>14.7</v>
      </c>
      <c r="U1031" s="13">
        <v>5.3689999999999998</v>
      </c>
      <c r="V1031" s="13" t="s">
        <v>110</v>
      </c>
      <c r="W1031" s="13">
        <v>52.15</v>
      </c>
      <c r="X1031" s="13">
        <v>6.25</v>
      </c>
      <c r="Y1031" s="13">
        <v>18.600000000000001</v>
      </c>
      <c r="Z1031" s="13">
        <v>8.2200000000000006</v>
      </c>
      <c r="AA1031" s="13">
        <v>179.4</v>
      </c>
      <c r="AB1031" s="13">
        <v>9.02</v>
      </c>
      <c r="AC1031" s="13" t="s">
        <v>110</v>
      </c>
      <c r="AD1031" s="13">
        <v>292.5</v>
      </c>
    </row>
    <row r="1032" spans="1:30">
      <c r="A1032" s="10">
        <v>42324</v>
      </c>
      <c r="B1032" s="13">
        <v>13749.15</v>
      </c>
      <c r="C1032" s="13">
        <v>3.488</v>
      </c>
      <c r="D1032" s="13">
        <v>12.25</v>
      </c>
      <c r="E1032" s="13">
        <v>36.200000000000003</v>
      </c>
      <c r="F1032" s="13">
        <v>95</v>
      </c>
      <c r="G1032" s="13" t="s">
        <v>110</v>
      </c>
      <c r="H1032" s="13">
        <v>10.688000000000001</v>
      </c>
      <c r="I1032" s="13">
        <v>3.569</v>
      </c>
      <c r="J1032" s="13">
        <v>17.792000000000002</v>
      </c>
      <c r="K1032" s="13" t="s">
        <v>110</v>
      </c>
      <c r="L1032" s="13">
        <v>6.2</v>
      </c>
      <c r="M1032" s="13">
        <v>14.3</v>
      </c>
      <c r="N1032" s="13">
        <v>114</v>
      </c>
      <c r="O1032" s="13">
        <v>39.6</v>
      </c>
      <c r="P1032" s="13">
        <v>14.05</v>
      </c>
      <c r="Q1032" s="13" t="s">
        <v>110</v>
      </c>
      <c r="R1032" s="13">
        <v>8.6</v>
      </c>
      <c r="S1032" s="13">
        <v>136</v>
      </c>
      <c r="T1032" s="13">
        <v>14.6</v>
      </c>
      <c r="U1032" s="13">
        <v>5.3689999999999998</v>
      </c>
      <c r="V1032" s="13" t="s">
        <v>110</v>
      </c>
      <c r="W1032" s="13">
        <v>54.2</v>
      </c>
      <c r="X1032" s="13">
        <v>7.15</v>
      </c>
      <c r="Y1032" s="13">
        <v>19.25</v>
      </c>
      <c r="Z1032" s="13">
        <v>8.8800000000000008</v>
      </c>
      <c r="AA1032" s="13">
        <v>188</v>
      </c>
      <c r="AB1032" s="13">
        <v>9.1999999999999993</v>
      </c>
      <c r="AC1032" s="13" t="s">
        <v>110</v>
      </c>
      <c r="AD1032" s="13">
        <v>305</v>
      </c>
    </row>
    <row r="1033" spans="1:30">
      <c r="A1033" s="10">
        <v>42325</v>
      </c>
      <c r="B1033" s="13">
        <v>13746.01</v>
      </c>
      <c r="C1033" s="13">
        <v>3.2</v>
      </c>
      <c r="D1033" s="13">
        <v>12.2</v>
      </c>
      <c r="E1033" s="13">
        <v>36.4</v>
      </c>
      <c r="F1033" s="13">
        <v>98.7</v>
      </c>
      <c r="G1033" s="13" t="s">
        <v>110</v>
      </c>
      <c r="H1033" s="13">
        <v>10.663</v>
      </c>
      <c r="I1033" s="13">
        <v>3.4590000000000001</v>
      </c>
      <c r="J1033" s="13">
        <v>18.077999999999999</v>
      </c>
      <c r="K1033" s="13" t="s">
        <v>110</v>
      </c>
      <c r="L1033" s="13">
        <v>6.2</v>
      </c>
      <c r="M1033" s="13">
        <v>13.9</v>
      </c>
      <c r="N1033" s="13">
        <v>114</v>
      </c>
      <c r="O1033" s="13">
        <v>40.549999999999997</v>
      </c>
      <c r="P1033" s="13">
        <v>13.25</v>
      </c>
      <c r="Q1033" s="13" t="s">
        <v>110</v>
      </c>
      <c r="R1033" s="13">
        <v>8.06</v>
      </c>
      <c r="S1033" s="13">
        <v>131</v>
      </c>
      <c r="T1033" s="13">
        <v>14.65</v>
      </c>
      <c r="U1033" s="13">
        <v>5.3689999999999998</v>
      </c>
      <c r="V1033" s="13" t="s">
        <v>110</v>
      </c>
      <c r="W1033" s="13">
        <v>55</v>
      </c>
      <c r="X1033" s="13">
        <v>6.75</v>
      </c>
      <c r="Y1033" s="13">
        <v>19.5</v>
      </c>
      <c r="Z1033" s="13">
        <v>8.75</v>
      </c>
      <c r="AA1033" s="13">
        <v>185</v>
      </c>
      <c r="AB1033" s="13">
        <v>9.3000000000000007</v>
      </c>
      <c r="AC1033" s="13" t="s">
        <v>110</v>
      </c>
      <c r="AD1033" s="13">
        <v>298</v>
      </c>
    </row>
    <row r="1034" spans="1:30">
      <c r="A1034" s="10">
        <v>42326</v>
      </c>
      <c r="B1034" s="13">
        <v>13773.89</v>
      </c>
      <c r="C1034" s="13">
        <v>2.976</v>
      </c>
      <c r="D1034" s="13">
        <v>11.95</v>
      </c>
      <c r="E1034" s="13">
        <v>37.4</v>
      </c>
      <c r="F1034" s="13">
        <v>96.5</v>
      </c>
      <c r="G1034" s="13" t="s">
        <v>110</v>
      </c>
      <c r="H1034" s="13">
        <v>10.625</v>
      </c>
      <c r="I1034" s="13">
        <v>3.45</v>
      </c>
      <c r="J1034" s="13">
        <v>17.887</v>
      </c>
      <c r="K1034" s="13" t="s">
        <v>110</v>
      </c>
      <c r="L1034" s="13">
        <v>6.2</v>
      </c>
      <c r="M1034" s="13">
        <v>13.6</v>
      </c>
      <c r="N1034" s="13">
        <v>114.9</v>
      </c>
      <c r="O1034" s="13">
        <v>40.4</v>
      </c>
      <c r="P1034" s="13">
        <v>13</v>
      </c>
      <c r="Q1034" s="13" t="s">
        <v>110</v>
      </c>
      <c r="R1034" s="13">
        <v>8</v>
      </c>
      <c r="S1034" s="13">
        <v>126.633</v>
      </c>
      <c r="T1034" s="13">
        <v>14.65</v>
      </c>
      <c r="U1034" s="13">
        <v>5.3689999999999998</v>
      </c>
      <c r="V1034" s="13" t="s">
        <v>110</v>
      </c>
      <c r="W1034" s="13">
        <v>55.5</v>
      </c>
      <c r="X1034" s="13">
        <v>6.55</v>
      </c>
      <c r="Y1034" s="13">
        <v>18.5</v>
      </c>
      <c r="Z1034" s="13">
        <v>8.3699999999999992</v>
      </c>
      <c r="AA1034" s="13">
        <v>189</v>
      </c>
      <c r="AB1034" s="13">
        <v>8.9700000000000006</v>
      </c>
      <c r="AC1034" s="13" t="s">
        <v>110</v>
      </c>
      <c r="AD1034" s="13">
        <v>296</v>
      </c>
    </row>
    <row r="1035" spans="1:30">
      <c r="A1035" s="10">
        <v>42327</v>
      </c>
      <c r="B1035" s="13">
        <v>13776.68</v>
      </c>
      <c r="C1035" s="13">
        <v>3.04</v>
      </c>
      <c r="D1035" s="13">
        <v>11.8</v>
      </c>
      <c r="E1035" s="13">
        <v>37.700000000000003</v>
      </c>
      <c r="F1035" s="13">
        <v>95</v>
      </c>
      <c r="G1035" s="13" t="s">
        <v>110</v>
      </c>
      <c r="H1035" s="13">
        <v>10.625</v>
      </c>
      <c r="I1035" s="13">
        <v>3.4220000000000002</v>
      </c>
      <c r="J1035" s="13">
        <v>17.079000000000001</v>
      </c>
      <c r="K1035" s="13" t="s">
        <v>110</v>
      </c>
      <c r="L1035" s="13">
        <v>6.2</v>
      </c>
      <c r="M1035" s="13">
        <v>13.9</v>
      </c>
      <c r="N1035" s="13">
        <v>115</v>
      </c>
      <c r="O1035" s="13">
        <v>40.25</v>
      </c>
      <c r="P1035" s="13">
        <v>12.9</v>
      </c>
      <c r="Q1035" s="13" t="s">
        <v>110</v>
      </c>
      <c r="R1035" s="13">
        <v>7.78</v>
      </c>
      <c r="S1035" s="13">
        <v>131.333</v>
      </c>
      <c r="T1035" s="13">
        <v>14.65</v>
      </c>
      <c r="U1035" s="13">
        <v>5.3689999999999998</v>
      </c>
      <c r="V1035" s="13" t="s">
        <v>110</v>
      </c>
      <c r="W1035" s="13">
        <v>55</v>
      </c>
      <c r="X1035" s="13">
        <v>6.35</v>
      </c>
      <c r="Y1035" s="13">
        <v>19</v>
      </c>
      <c r="Z1035" s="13">
        <v>8.0399999999999991</v>
      </c>
      <c r="AA1035" s="13">
        <v>189</v>
      </c>
      <c r="AB1035" s="13">
        <v>8.75</v>
      </c>
      <c r="AC1035" s="13" t="s">
        <v>110</v>
      </c>
      <c r="AD1035" s="13">
        <v>302</v>
      </c>
    </row>
    <row r="1036" spans="1:30">
      <c r="A1036" s="10">
        <v>42328</v>
      </c>
      <c r="B1036" s="13">
        <v>14173.87</v>
      </c>
      <c r="C1036" s="13">
        <v>3.2</v>
      </c>
      <c r="D1036" s="13">
        <v>12.2</v>
      </c>
      <c r="E1036" s="13">
        <v>39</v>
      </c>
      <c r="F1036" s="13">
        <v>99.4</v>
      </c>
      <c r="G1036" s="13" t="s">
        <v>110</v>
      </c>
      <c r="H1036" s="13">
        <v>11.313000000000001</v>
      </c>
      <c r="I1036" s="13">
        <v>3.532</v>
      </c>
      <c r="J1036" s="13">
        <v>15.888999999999999</v>
      </c>
      <c r="K1036" s="13" t="s">
        <v>110</v>
      </c>
      <c r="L1036" s="13">
        <v>6.2</v>
      </c>
      <c r="M1036" s="13">
        <v>14.55</v>
      </c>
      <c r="N1036" s="13">
        <v>122</v>
      </c>
      <c r="O1036" s="13">
        <v>41.7</v>
      </c>
      <c r="P1036" s="13">
        <v>13.7</v>
      </c>
      <c r="Q1036" s="13" t="s">
        <v>110</v>
      </c>
      <c r="R1036" s="13">
        <v>8.6999999999999993</v>
      </c>
      <c r="S1036" s="13">
        <v>138.667</v>
      </c>
      <c r="T1036" s="13">
        <v>15.4</v>
      </c>
      <c r="U1036" s="13">
        <v>5.3689999999999998</v>
      </c>
      <c r="V1036" s="13" t="s">
        <v>110</v>
      </c>
      <c r="W1036" s="13">
        <v>56.95</v>
      </c>
      <c r="X1036" s="13">
        <v>6.8</v>
      </c>
      <c r="Y1036" s="13">
        <v>20.2</v>
      </c>
      <c r="Z1036" s="13">
        <v>8.3000000000000007</v>
      </c>
      <c r="AA1036" s="13">
        <v>188.5</v>
      </c>
      <c r="AB1036" s="13">
        <v>9</v>
      </c>
      <c r="AC1036" s="13" t="s">
        <v>110</v>
      </c>
      <c r="AD1036" s="13">
        <v>300</v>
      </c>
    </row>
    <row r="1037" spans="1:30">
      <c r="A1037" s="10">
        <v>42331</v>
      </c>
      <c r="B1037" s="13">
        <v>13448.67</v>
      </c>
      <c r="C1037" s="13">
        <v>3.2640000000000002</v>
      </c>
      <c r="D1037" s="13">
        <v>12</v>
      </c>
      <c r="E1037" s="13">
        <v>38.450000000000003</v>
      </c>
      <c r="F1037" s="13">
        <v>92.95</v>
      </c>
      <c r="G1037" s="13" t="s">
        <v>110</v>
      </c>
      <c r="H1037" s="13">
        <v>11.313000000000001</v>
      </c>
      <c r="I1037" s="13">
        <v>3.3119999999999998</v>
      </c>
      <c r="J1037" s="13">
        <v>15.603999999999999</v>
      </c>
      <c r="K1037" s="13" t="s">
        <v>110</v>
      </c>
      <c r="L1037" s="13">
        <v>6.2</v>
      </c>
      <c r="M1037" s="13">
        <v>13</v>
      </c>
      <c r="N1037" s="13">
        <v>111.45</v>
      </c>
      <c r="O1037" s="13">
        <v>38.5</v>
      </c>
      <c r="P1037" s="13">
        <v>13</v>
      </c>
      <c r="Q1037" s="13" t="s">
        <v>110</v>
      </c>
      <c r="R1037" s="13">
        <v>7.9</v>
      </c>
      <c r="S1037" s="13">
        <v>138.333</v>
      </c>
      <c r="T1037" s="13">
        <v>13.3</v>
      </c>
      <c r="U1037" s="13">
        <v>5.3689999999999998</v>
      </c>
      <c r="V1037" s="13" t="s">
        <v>110</v>
      </c>
      <c r="W1037" s="13">
        <v>54.4</v>
      </c>
      <c r="X1037" s="13">
        <v>6.45</v>
      </c>
      <c r="Y1037" s="13">
        <v>18.2</v>
      </c>
      <c r="Z1037" s="13">
        <v>7.7</v>
      </c>
      <c r="AA1037" s="13">
        <v>185</v>
      </c>
      <c r="AB1037" s="13">
        <v>8.8000000000000007</v>
      </c>
      <c r="AC1037" s="13" t="s">
        <v>110</v>
      </c>
      <c r="AD1037" s="13">
        <v>286.05</v>
      </c>
    </row>
    <row r="1038" spans="1:30">
      <c r="A1038" s="10">
        <v>42332</v>
      </c>
      <c r="B1038" s="13">
        <v>13393.58</v>
      </c>
      <c r="C1038" s="13">
        <v>3.488</v>
      </c>
      <c r="D1038" s="13">
        <v>11.5</v>
      </c>
      <c r="E1038" s="13">
        <v>40.700000000000003</v>
      </c>
      <c r="F1038" s="13">
        <v>87.8</v>
      </c>
      <c r="G1038" s="13" t="s">
        <v>110</v>
      </c>
      <c r="H1038" s="13">
        <v>11.25</v>
      </c>
      <c r="I1038" s="13">
        <v>3.3580000000000001</v>
      </c>
      <c r="J1038" s="13">
        <v>15.461</v>
      </c>
      <c r="K1038" s="13" t="s">
        <v>110</v>
      </c>
      <c r="L1038" s="13">
        <v>6.2</v>
      </c>
      <c r="M1038" s="13">
        <v>12.7</v>
      </c>
      <c r="N1038" s="13">
        <v>106.25</v>
      </c>
      <c r="O1038" s="13">
        <v>37.200000000000003</v>
      </c>
      <c r="P1038" s="13">
        <v>12.95</v>
      </c>
      <c r="Q1038" s="13" t="s">
        <v>110</v>
      </c>
      <c r="R1038" s="13">
        <v>7.65</v>
      </c>
      <c r="S1038" s="13">
        <v>136.333</v>
      </c>
      <c r="T1038" s="13">
        <v>13</v>
      </c>
      <c r="U1038" s="13">
        <v>5.3689999999999998</v>
      </c>
      <c r="V1038" s="13" t="s">
        <v>110</v>
      </c>
      <c r="W1038" s="13">
        <v>52</v>
      </c>
      <c r="X1038" s="13">
        <v>6.4</v>
      </c>
      <c r="Y1038" s="13">
        <v>18.3</v>
      </c>
      <c r="Z1038" s="13">
        <v>7.9</v>
      </c>
      <c r="AA1038" s="13">
        <v>184</v>
      </c>
      <c r="AB1038" s="13">
        <v>8.6300000000000008</v>
      </c>
      <c r="AC1038" s="13" t="s">
        <v>110</v>
      </c>
      <c r="AD1038" s="13">
        <v>278</v>
      </c>
    </row>
    <row r="1039" spans="1:30">
      <c r="A1039" s="10">
        <v>42333</v>
      </c>
      <c r="B1039" s="13">
        <v>12849.58</v>
      </c>
      <c r="C1039" s="13">
        <v>3.258</v>
      </c>
      <c r="D1039" s="13">
        <v>11.7</v>
      </c>
      <c r="E1039" s="13">
        <v>37.35</v>
      </c>
      <c r="F1039" s="13">
        <v>82</v>
      </c>
      <c r="G1039" s="13" t="s">
        <v>110</v>
      </c>
      <c r="H1039" s="13">
        <v>11.313000000000001</v>
      </c>
      <c r="I1039" s="13">
        <v>3.3490000000000002</v>
      </c>
      <c r="J1039" s="13">
        <v>15.366</v>
      </c>
      <c r="K1039" s="13" t="s">
        <v>110</v>
      </c>
      <c r="L1039" s="13">
        <v>6.2</v>
      </c>
      <c r="M1039" s="13">
        <v>12.8</v>
      </c>
      <c r="N1039" s="13">
        <v>101</v>
      </c>
      <c r="O1039" s="13">
        <v>35.15</v>
      </c>
      <c r="P1039" s="13">
        <v>12.3</v>
      </c>
      <c r="Q1039" s="13" t="s">
        <v>110</v>
      </c>
      <c r="R1039" s="13">
        <v>7.31</v>
      </c>
      <c r="S1039" s="13">
        <v>137.833</v>
      </c>
      <c r="T1039" s="13">
        <v>12.3</v>
      </c>
      <c r="U1039" s="13">
        <v>5.3689999999999998</v>
      </c>
      <c r="V1039" s="13" t="s">
        <v>110</v>
      </c>
      <c r="W1039" s="13">
        <v>49</v>
      </c>
      <c r="X1039" s="13">
        <v>6.45</v>
      </c>
      <c r="Y1039" s="13">
        <v>18</v>
      </c>
      <c r="Z1039" s="13">
        <v>7.5</v>
      </c>
      <c r="AA1039" s="13">
        <v>182</v>
      </c>
      <c r="AB1039" s="13">
        <v>8.9499999999999993</v>
      </c>
      <c r="AC1039" s="13" t="s">
        <v>110</v>
      </c>
      <c r="AD1039" s="13">
        <v>269</v>
      </c>
    </row>
    <row r="1040" spans="1:30">
      <c r="A1040" s="10">
        <v>42334</v>
      </c>
      <c r="B1040" s="13">
        <v>13165.4</v>
      </c>
      <c r="C1040" s="13">
        <v>3.4939999999999998</v>
      </c>
      <c r="D1040" s="13">
        <v>12.3</v>
      </c>
      <c r="E1040" s="13">
        <v>37.450000000000003</v>
      </c>
      <c r="F1040" s="13">
        <v>85</v>
      </c>
      <c r="G1040" s="13" t="s">
        <v>110</v>
      </c>
      <c r="H1040" s="13">
        <v>11.25</v>
      </c>
      <c r="I1040" s="13">
        <v>3.3759999999999999</v>
      </c>
      <c r="J1040" s="13">
        <v>16.079999999999998</v>
      </c>
      <c r="K1040" s="13" t="s">
        <v>110</v>
      </c>
      <c r="L1040" s="13">
        <v>6.3</v>
      </c>
      <c r="M1040" s="13">
        <v>12.95</v>
      </c>
      <c r="N1040" s="13">
        <v>106.5</v>
      </c>
      <c r="O1040" s="13">
        <v>37</v>
      </c>
      <c r="P1040" s="13">
        <v>12.95</v>
      </c>
      <c r="Q1040" s="13" t="s">
        <v>110</v>
      </c>
      <c r="R1040" s="13">
        <v>7.5</v>
      </c>
      <c r="S1040" s="13">
        <v>144.667</v>
      </c>
      <c r="T1040" s="13">
        <v>12.2</v>
      </c>
      <c r="U1040" s="13">
        <v>5.3689999999999998</v>
      </c>
      <c r="V1040" s="13" t="s">
        <v>110</v>
      </c>
      <c r="W1040" s="13">
        <v>51.8</v>
      </c>
      <c r="X1040" s="13">
        <v>6.65</v>
      </c>
      <c r="Y1040" s="13">
        <v>18.5</v>
      </c>
      <c r="Z1040" s="13">
        <v>7.89</v>
      </c>
      <c r="AA1040" s="13">
        <v>184</v>
      </c>
      <c r="AB1040" s="13">
        <v>9.44</v>
      </c>
      <c r="AC1040" s="13" t="s">
        <v>110</v>
      </c>
      <c r="AD1040" s="13">
        <v>280</v>
      </c>
    </row>
    <row r="1041" spans="1:30">
      <c r="A1041" s="10">
        <v>42335</v>
      </c>
      <c r="B1041" s="13">
        <v>13165.4</v>
      </c>
      <c r="C1041" s="13">
        <v>3.4939999999999998</v>
      </c>
      <c r="D1041" s="13">
        <v>12.3</v>
      </c>
      <c r="E1041" s="13">
        <v>37.450000000000003</v>
      </c>
      <c r="F1041" s="13">
        <v>85</v>
      </c>
      <c r="G1041" s="13" t="s">
        <v>110</v>
      </c>
      <c r="H1041" s="13">
        <v>11.25</v>
      </c>
      <c r="I1041" s="13">
        <v>3.3759999999999999</v>
      </c>
      <c r="J1041" s="13">
        <v>16.079999999999998</v>
      </c>
      <c r="K1041" s="13" t="s">
        <v>110</v>
      </c>
      <c r="L1041" s="13">
        <v>6.3</v>
      </c>
      <c r="M1041" s="13">
        <v>12.95</v>
      </c>
      <c r="N1041" s="13">
        <v>106.5</v>
      </c>
      <c r="O1041" s="13">
        <v>37</v>
      </c>
      <c r="P1041" s="13">
        <v>12.95</v>
      </c>
      <c r="Q1041" s="13" t="s">
        <v>110</v>
      </c>
      <c r="R1041" s="13">
        <v>7.5</v>
      </c>
      <c r="S1041" s="13">
        <v>144.667</v>
      </c>
      <c r="T1041" s="13">
        <v>12.2</v>
      </c>
      <c r="U1041" s="13">
        <v>5.3689999999999998</v>
      </c>
      <c r="V1041" s="13" t="s">
        <v>110</v>
      </c>
      <c r="W1041" s="13">
        <v>51.8</v>
      </c>
      <c r="X1041" s="13">
        <v>6.65</v>
      </c>
      <c r="Y1041" s="13">
        <v>18.5</v>
      </c>
      <c r="Z1041" s="13">
        <v>7.89</v>
      </c>
      <c r="AA1041" s="13">
        <v>184</v>
      </c>
      <c r="AB1041" s="13">
        <v>9.44</v>
      </c>
      <c r="AC1041" s="13" t="s">
        <v>110</v>
      </c>
      <c r="AD1041" s="13">
        <v>280</v>
      </c>
    </row>
    <row r="1042" spans="1:30">
      <c r="A1042" s="10">
        <v>42338</v>
      </c>
      <c r="B1042" s="13">
        <v>12972.14</v>
      </c>
      <c r="C1042" s="13">
        <v>3.8780000000000001</v>
      </c>
      <c r="D1042" s="13">
        <v>12.55</v>
      </c>
      <c r="E1042" s="13">
        <v>35.35</v>
      </c>
      <c r="F1042" s="13">
        <v>84.75</v>
      </c>
      <c r="G1042" s="13" t="s">
        <v>110</v>
      </c>
      <c r="H1042" s="13">
        <v>11.375</v>
      </c>
      <c r="I1042" s="13">
        <v>3.294</v>
      </c>
      <c r="J1042" s="13">
        <v>15.888999999999999</v>
      </c>
      <c r="K1042" s="13" t="s">
        <v>110</v>
      </c>
      <c r="L1042" s="13">
        <v>10.3</v>
      </c>
      <c r="M1042" s="13">
        <v>12.6</v>
      </c>
      <c r="N1042" s="13">
        <v>107</v>
      </c>
      <c r="O1042" s="13">
        <v>37.049999999999997</v>
      </c>
      <c r="P1042" s="13">
        <v>13.2</v>
      </c>
      <c r="Q1042" s="13" t="s">
        <v>110</v>
      </c>
      <c r="R1042" s="13">
        <v>7.9</v>
      </c>
      <c r="S1042" s="13">
        <v>144.5</v>
      </c>
      <c r="T1042" s="13">
        <v>12.8</v>
      </c>
      <c r="U1042" s="13">
        <v>5.3689999999999998</v>
      </c>
      <c r="V1042" s="13" t="s">
        <v>110</v>
      </c>
      <c r="W1042" s="13">
        <v>50.25</v>
      </c>
      <c r="X1042" s="13">
        <v>7.13</v>
      </c>
      <c r="Y1042" s="13">
        <v>17.7</v>
      </c>
      <c r="Z1042" s="13">
        <v>8.18</v>
      </c>
      <c r="AA1042" s="13">
        <v>187</v>
      </c>
      <c r="AB1042" s="13">
        <v>9.4</v>
      </c>
      <c r="AC1042" s="13" t="s">
        <v>110</v>
      </c>
      <c r="AD1042" s="13">
        <v>267</v>
      </c>
    </row>
    <row r="1043" spans="1:30">
      <c r="A1043" s="10">
        <v>42339</v>
      </c>
      <c r="B1043" s="13">
        <v>12826.13</v>
      </c>
      <c r="C1043" s="13">
        <v>4.4160000000000004</v>
      </c>
      <c r="D1043" s="13">
        <v>12.35</v>
      </c>
      <c r="E1043" s="13">
        <v>35</v>
      </c>
      <c r="F1043" s="13">
        <v>86</v>
      </c>
      <c r="G1043" s="13" t="s">
        <v>110</v>
      </c>
      <c r="H1043" s="13">
        <v>11.125</v>
      </c>
      <c r="I1043" s="13">
        <v>3.266</v>
      </c>
      <c r="J1043" s="13">
        <v>15.699</v>
      </c>
      <c r="K1043" s="13" t="s">
        <v>110</v>
      </c>
      <c r="L1043" s="13">
        <v>10</v>
      </c>
      <c r="M1043" s="13">
        <v>12.2</v>
      </c>
      <c r="N1043" s="13">
        <v>105</v>
      </c>
      <c r="O1043" s="13">
        <v>36.4</v>
      </c>
      <c r="P1043" s="13">
        <v>13.1</v>
      </c>
      <c r="Q1043" s="13" t="s">
        <v>110</v>
      </c>
      <c r="R1043" s="13">
        <v>8.5</v>
      </c>
      <c r="S1043" s="13">
        <v>143.667</v>
      </c>
      <c r="T1043" s="13">
        <v>12.7</v>
      </c>
      <c r="U1043" s="13">
        <v>5.3689999999999998</v>
      </c>
      <c r="V1043" s="13" t="s">
        <v>110</v>
      </c>
      <c r="W1043" s="13">
        <v>51.2</v>
      </c>
      <c r="X1043" s="13">
        <v>7.6899999999999995</v>
      </c>
      <c r="Y1043" s="13">
        <v>17.5</v>
      </c>
      <c r="Z1043" s="13">
        <v>8.3000000000000007</v>
      </c>
      <c r="AA1043" s="13">
        <v>187</v>
      </c>
      <c r="AB1043" s="13">
        <v>9.23</v>
      </c>
      <c r="AC1043" s="13" t="s">
        <v>110</v>
      </c>
      <c r="AD1043" s="13">
        <v>261.5</v>
      </c>
    </row>
    <row r="1044" spans="1:30">
      <c r="A1044" s="10">
        <v>42340</v>
      </c>
      <c r="B1044" s="13">
        <v>12706.04</v>
      </c>
      <c r="C1044" s="13">
        <v>4.4800000000000004</v>
      </c>
      <c r="D1044" s="13">
        <v>12.3</v>
      </c>
      <c r="E1044" s="13">
        <v>35.1</v>
      </c>
      <c r="F1044" s="13">
        <v>84.2</v>
      </c>
      <c r="G1044" s="13" t="s">
        <v>110</v>
      </c>
      <c r="H1044" s="13">
        <v>10.994</v>
      </c>
      <c r="I1044" s="13">
        <v>3.2480000000000002</v>
      </c>
      <c r="J1044" s="13">
        <v>17.030999999999999</v>
      </c>
      <c r="K1044" s="13" t="s">
        <v>110</v>
      </c>
      <c r="L1044" s="13">
        <v>10</v>
      </c>
      <c r="M1044" s="13">
        <v>11.7</v>
      </c>
      <c r="N1044" s="13">
        <v>103</v>
      </c>
      <c r="O1044" s="13">
        <v>35.950000000000003</v>
      </c>
      <c r="P1044" s="13">
        <v>12</v>
      </c>
      <c r="Q1044" s="13" t="s">
        <v>110</v>
      </c>
      <c r="R1044" s="13">
        <v>8.23</v>
      </c>
      <c r="S1044" s="13">
        <v>142.667</v>
      </c>
      <c r="T1044" s="13">
        <v>12.3</v>
      </c>
      <c r="U1044" s="13">
        <v>5.3689999999999998</v>
      </c>
      <c r="V1044" s="13" t="s">
        <v>110</v>
      </c>
      <c r="W1044" s="13">
        <v>50.5</v>
      </c>
      <c r="X1044" s="13">
        <v>7.5</v>
      </c>
      <c r="Y1044" s="13">
        <v>16.75</v>
      </c>
      <c r="Z1044" s="13">
        <v>8</v>
      </c>
      <c r="AA1044" s="13">
        <v>182</v>
      </c>
      <c r="AB1044" s="13">
        <v>9.25</v>
      </c>
      <c r="AC1044" s="13" t="s">
        <v>110</v>
      </c>
      <c r="AD1044" s="13">
        <v>261</v>
      </c>
    </row>
    <row r="1045" spans="1:30">
      <c r="A1045" s="10">
        <v>42341</v>
      </c>
      <c r="B1045" s="13">
        <v>12919.56</v>
      </c>
      <c r="C1045" s="13">
        <v>4.8</v>
      </c>
      <c r="D1045" s="13">
        <v>12.3</v>
      </c>
      <c r="E1045" s="13">
        <v>38.549999999999997</v>
      </c>
      <c r="F1045" s="13">
        <v>82.5</v>
      </c>
      <c r="G1045" s="13" t="s">
        <v>110</v>
      </c>
      <c r="H1045" s="13">
        <v>11.125</v>
      </c>
      <c r="I1045" s="13">
        <v>3.2839999999999998</v>
      </c>
      <c r="J1045" s="13">
        <v>16.649999999999999</v>
      </c>
      <c r="K1045" s="13" t="s">
        <v>110</v>
      </c>
      <c r="L1045" s="13">
        <v>9.9</v>
      </c>
      <c r="M1045" s="13">
        <v>11.55</v>
      </c>
      <c r="N1045" s="13">
        <v>100.1</v>
      </c>
      <c r="O1045" s="13">
        <v>35.299999999999997</v>
      </c>
      <c r="P1045" s="13">
        <v>12.9</v>
      </c>
      <c r="Q1045" s="13" t="s">
        <v>110</v>
      </c>
      <c r="R1045" s="13">
        <v>8.16</v>
      </c>
      <c r="S1045" s="13">
        <v>142.333</v>
      </c>
      <c r="T1045" s="13">
        <v>12.05</v>
      </c>
      <c r="U1045" s="13">
        <v>5.3689999999999998</v>
      </c>
      <c r="V1045" s="13" t="s">
        <v>110</v>
      </c>
      <c r="W1045" s="13">
        <v>49.75</v>
      </c>
      <c r="X1045" s="13">
        <v>7.35</v>
      </c>
      <c r="Y1045" s="13">
        <v>17.5</v>
      </c>
      <c r="Z1045" s="13">
        <v>8.0500000000000007</v>
      </c>
      <c r="AA1045" s="13">
        <v>185.75</v>
      </c>
      <c r="AB1045" s="13">
        <v>9.16</v>
      </c>
      <c r="AC1045" s="13" t="s">
        <v>110</v>
      </c>
      <c r="AD1045" s="13">
        <v>258</v>
      </c>
    </row>
    <row r="1046" spans="1:30">
      <c r="A1046" s="10">
        <v>42342</v>
      </c>
      <c r="B1046" s="13">
        <v>13070.63</v>
      </c>
      <c r="C1046" s="13">
        <v>4.992</v>
      </c>
      <c r="D1046" s="13">
        <v>12.95</v>
      </c>
      <c r="E1046" s="13">
        <v>36.6</v>
      </c>
      <c r="F1046" s="13">
        <v>86</v>
      </c>
      <c r="G1046" s="13" t="s">
        <v>110</v>
      </c>
      <c r="H1046" s="13">
        <v>11.5</v>
      </c>
      <c r="I1046" s="13">
        <v>3.339</v>
      </c>
      <c r="J1046" s="13">
        <v>17.126000000000001</v>
      </c>
      <c r="K1046" s="13" t="s">
        <v>110</v>
      </c>
      <c r="L1046" s="13">
        <v>9</v>
      </c>
      <c r="M1046" s="13">
        <v>12.05</v>
      </c>
      <c r="N1046" s="13">
        <v>101.8</v>
      </c>
      <c r="O1046" s="13">
        <v>36.85</v>
      </c>
      <c r="P1046" s="13">
        <v>13.1</v>
      </c>
      <c r="Q1046" s="13" t="s">
        <v>110</v>
      </c>
      <c r="R1046" s="13">
        <v>8.3000000000000007</v>
      </c>
      <c r="S1046" s="13">
        <v>145</v>
      </c>
      <c r="T1046" s="13">
        <v>12.5</v>
      </c>
      <c r="U1046" s="13">
        <v>5.3689999999999998</v>
      </c>
      <c r="V1046" s="13" t="s">
        <v>110</v>
      </c>
      <c r="W1046" s="13">
        <v>52</v>
      </c>
      <c r="X1046" s="13">
        <v>7.4</v>
      </c>
      <c r="Y1046" s="13">
        <v>18.5</v>
      </c>
      <c r="Z1046" s="13">
        <v>8.25</v>
      </c>
      <c r="AA1046" s="13">
        <v>184</v>
      </c>
      <c r="AB1046" s="13">
        <v>9.85</v>
      </c>
      <c r="AC1046" s="13" t="s">
        <v>110</v>
      </c>
      <c r="AD1046" s="13">
        <v>265</v>
      </c>
    </row>
    <row r="1047" spans="1:30">
      <c r="A1047" s="10">
        <v>42345</v>
      </c>
      <c r="B1047" s="13">
        <v>13070.63</v>
      </c>
      <c r="C1047" s="13">
        <v>4.992</v>
      </c>
      <c r="D1047" s="13">
        <v>12.95</v>
      </c>
      <c r="E1047" s="13">
        <v>36.6</v>
      </c>
      <c r="F1047" s="13">
        <v>86</v>
      </c>
      <c r="G1047" s="13" t="s">
        <v>110</v>
      </c>
      <c r="H1047" s="13">
        <v>11.5</v>
      </c>
      <c r="I1047" s="13">
        <v>3.339</v>
      </c>
      <c r="J1047" s="13">
        <v>17.126000000000001</v>
      </c>
      <c r="K1047" s="13" t="s">
        <v>110</v>
      </c>
      <c r="L1047" s="13">
        <v>9</v>
      </c>
      <c r="M1047" s="13">
        <v>12.05</v>
      </c>
      <c r="N1047" s="13">
        <v>101.8</v>
      </c>
      <c r="O1047" s="13">
        <v>36.85</v>
      </c>
      <c r="P1047" s="13">
        <v>13.1</v>
      </c>
      <c r="Q1047" s="13" t="s">
        <v>110</v>
      </c>
      <c r="R1047" s="13">
        <v>8.3000000000000007</v>
      </c>
      <c r="S1047" s="13">
        <v>145</v>
      </c>
      <c r="T1047" s="13">
        <v>12.5</v>
      </c>
      <c r="U1047" s="13">
        <v>5.3689999999999998</v>
      </c>
      <c r="V1047" s="13" t="s">
        <v>110</v>
      </c>
      <c r="W1047" s="13">
        <v>52</v>
      </c>
      <c r="X1047" s="13">
        <v>7.4</v>
      </c>
      <c r="Y1047" s="13">
        <v>18.5</v>
      </c>
      <c r="Z1047" s="13">
        <v>8.25</v>
      </c>
      <c r="AA1047" s="13">
        <v>184</v>
      </c>
      <c r="AB1047" s="13">
        <v>9.85</v>
      </c>
      <c r="AC1047" s="13" t="s">
        <v>110</v>
      </c>
      <c r="AD1047" s="13">
        <v>265</v>
      </c>
    </row>
    <row r="1048" spans="1:30">
      <c r="A1048" s="10">
        <v>42346</v>
      </c>
      <c r="B1048" s="13">
        <v>13070.63</v>
      </c>
      <c r="C1048" s="13">
        <v>4.992</v>
      </c>
      <c r="D1048" s="13">
        <v>12.95</v>
      </c>
      <c r="E1048" s="13">
        <v>36.6</v>
      </c>
      <c r="F1048" s="13">
        <v>86</v>
      </c>
      <c r="G1048" s="13" t="s">
        <v>110</v>
      </c>
      <c r="H1048" s="13">
        <v>11.5</v>
      </c>
      <c r="I1048" s="13">
        <v>3.339</v>
      </c>
      <c r="J1048" s="13">
        <v>17.126000000000001</v>
      </c>
      <c r="K1048" s="13" t="s">
        <v>110</v>
      </c>
      <c r="L1048" s="13">
        <v>9</v>
      </c>
      <c r="M1048" s="13">
        <v>12.05</v>
      </c>
      <c r="N1048" s="13">
        <v>101.8</v>
      </c>
      <c r="O1048" s="13">
        <v>36.85</v>
      </c>
      <c r="P1048" s="13">
        <v>13.1</v>
      </c>
      <c r="Q1048" s="13" t="s">
        <v>110</v>
      </c>
      <c r="R1048" s="13">
        <v>8.3000000000000007</v>
      </c>
      <c r="S1048" s="13">
        <v>145</v>
      </c>
      <c r="T1048" s="13">
        <v>12.5</v>
      </c>
      <c r="U1048" s="13">
        <v>5.3689999999999998</v>
      </c>
      <c r="V1048" s="13" t="s">
        <v>110</v>
      </c>
      <c r="W1048" s="13">
        <v>52</v>
      </c>
      <c r="X1048" s="13">
        <v>7.4</v>
      </c>
      <c r="Y1048" s="13">
        <v>18.5</v>
      </c>
      <c r="Z1048" s="13">
        <v>8.25</v>
      </c>
      <c r="AA1048" s="13">
        <v>184</v>
      </c>
      <c r="AB1048" s="13">
        <v>9.85</v>
      </c>
      <c r="AC1048" s="13" t="s">
        <v>110</v>
      </c>
      <c r="AD1048" s="13">
        <v>265</v>
      </c>
    </row>
    <row r="1049" spans="1:30">
      <c r="A1049" s="10">
        <v>42347</v>
      </c>
      <c r="B1049" s="13">
        <v>13302.89</v>
      </c>
      <c r="C1049" s="13">
        <v>5.4459999999999997</v>
      </c>
      <c r="D1049" s="13">
        <v>13.3</v>
      </c>
      <c r="E1049" s="13">
        <v>37.1</v>
      </c>
      <c r="F1049" s="13">
        <v>87.9</v>
      </c>
      <c r="G1049" s="13" t="s">
        <v>110</v>
      </c>
      <c r="H1049" s="13">
        <v>11.563000000000001</v>
      </c>
      <c r="I1049" s="13">
        <v>3.3849999999999998</v>
      </c>
      <c r="J1049" s="13">
        <v>17.126000000000001</v>
      </c>
      <c r="K1049" s="13" t="s">
        <v>110</v>
      </c>
      <c r="L1049" s="13">
        <v>9.5</v>
      </c>
      <c r="M1049" s="13">
        <v>13</v>
      </c>
      <c r="N1049" s="13">
        <v>104</v>
      </c>
      <c r="O1049" s="13">
        <v>38.25</v>
      </c>
      <c r="P1049" s="13">
        <v>13.8</v>
      </c>
      <c r="Q1049" s="13" t="s">
        <v>110</v>
      </c>
      <c r="R1049" s="13">
        <v>8.18</v>
      </c>
      <c r="S1049" s="13">
        <v>145.667</v>
      </c>
      <c r="T1049" s="13">
        <v>13.4</v>
      </c>
      <c r="U1049" s="13">
        <v>5.3689999999999998</v>
      </c>
      <c r="V1049" s="13" t="s">
        <v>110</v>
      </c>
      <c r="W1049" s="13">
        <v>49.5</v>
      </c>
      <c r="X1049" s="13">
        <v>7.9</v>
      </c>
      <c r="Y1049" s="13">
        <v>19.2</v>
      </c>
      <c r="Z1049" s="13">
        <v>8.5500000000000007</v>
      </c>
      <c r="AA1049" s="13">
        <v>181</v>
      </c>
      <c r="AB1049" s="13">
        <v>10.3</v>
      </c>
      <c r="AC1049" s="13" t="s">
        <v>110</v>
      </c>
      <c r="AD1049" s="13">
        <v>256</v>
      </c>
    </row>
    <row r="1050" spans="1:30">
      <c r="A1050" s="10">
        <v>42348</v>
      </c>
      <c r="B1050" s="13">
        <v>13106.53</v>
      </c>
      <c r="C1050" s="13">
        <v>5.76</v>
      </c>
      <c r="D1050" s="13">
        <v>13.1</v>
      </c>
      <c r="E1050" s="13">
        <v>36.1</v>
      </c>
      <c r="F1050" s="13">
        <v>85</v>
      </c>
      <c r="G1050" s="13" t="s">
        <v>110</v>
      </c>
      <c r="H1050" s="13">
        <v>12</v>
      </c>
      <c r="I1050" s="13">
        <v>3.3759999999999999</v>
      </c>
      <c r="J1050" s="13">
        <v>17.030999999999999</v>
      </c>
      <c r="K1050" s="13" t="s">
        <v>110</v>
      </c>
      <c r="L1050" s="13">
        <v>9.65</v>
      </c>
      <c r="M1050" s="13">
        <v>13.1</v>
      </c>
      <c r="N1050" s="13">
        <v>100.1</v>
      </c>
      <c r="O1050" s="13">
        <v>37.450000000000003</v>
      </c>
      <c r="P1050" s="13">
        <v>14.2</v>
      </c>
      <c r="Q1050" s="13" t="s">
        <v>110</v>
      </c>
      <c r="R1050" s="13">
        <v>8</v>
      </c>
      <c r="S1050" s="13">
        <v>147.333</v>
      </c>
      <c r="T1050" s="13">
        <v>13.65</v>
      </c>
      <c r="U1050" s="13">
        <v>5.3689999999999998</v>
      </c>
      <c r="V1050" s="13" t="s">
        <v>110</v>
      </c>
      <c r="W1050" s="13">
        <v>48.5</v>
      </c>
      <c r="X1050" s="13">
        <v>7.75</v>
      </c>
      <c r="Y1050" s="13">
        <v>18.850000000000001</v>
      </c>
      <c r="Z1050" s="13">
        <v>8.5500000000000007</v>
      </c>
      <c r="AA1050" s="13">
        <v>183.75</v>
      </c>
      <c r="AB1050" s="13">
        <v>9.9</v>
      </c>
      <c r="AC1050" s="13" t="s">
        <v>110</v>
      </c>
      <c r="AD1050" s="13">
        <v>253</v>
      </c>
    </row>
    <row r="1051" spans="1:30">
      <c r="A1051" s="10">
        <v>42349</v>
      </c>
      <c r="B1051" s="13">
        <v>12779.23</v>
      </c>
      <c r="C1051" s="13">
        <v>5.6</v>
      </c>
      <c r="D1051" s="13">
        <v>12.9</v>
      </c>
      <c r="E1051" s="13">
        <v>35.15</v>
      </c>
      <c r="F1051" s="13">
        <v>82.5</v>
      </c>
      <c r="G1051" s="13" t="s">
        <v>110</v>
      </c>
      <c r="H1051" s="13">
        <v>11.875</v>
      </c>
      <c r="I1051" s="13">
        <v>3.2839999999999998</v>
      </c>
      <c r="J1051" s="13">
        <v>16.792999999999999</v>
      </c>
      <c r="K1051" s="13" t="s">
        <v>110</v>
      </c>
      <c r="L1051" s="13">
        <v>9.3000000000000007</v>
      </c>
      <c r="M1051" s="13">
        <v>12.25</v>
      </c>
      <c r="N1051" s="13">
        <v>98</v>
      </c>
      <c r="O1051" s="13">
        <v>36.9</v>
      </c>
      <c r="P1051" s="13">
        <v>14.2</v>
      </c>
      <c r="Q1051" s="13" t="s">
        <v>110</v>
      </c>
      <c r="R1051" s="13">
        <v>7.65</v>
      </c>
      <c r="S1051" s="13">
        <v>146.233</v>
      </c>
      <c r="T1051" s="13">
        <v>12.65</v>
      </c>
      <c r="U1051" s="13">
        <v>5.3689999999999998</v>
      </c>
      <c r="V1051" s="13" t="s">
        <v>110</v>
      </c>
      <c r="W1051" s="13">
        <v>47.4</v>
      </c>
      <c r="X1051" s="13">
        <v>7.8</v>
      </c>
      <c r="Y1051" s="13">
        <v>18.8</v>
      </c>
      <c r="Z1051" s="13">
        <v>8.68</v>
      </c>
      <c r="AA1051" s="13">
        <v>179.9</v>
      </c>
      <c r="AB1051" s="13">
        <v>10.15</v>
      </c>
      <c r="AC1051" s="13" t="s">
        <v>110</v>
      </c>
      <c r="AD1051" s="13">
        <v>245</v>
      </c>
    </row>
    <row r="1052" spans="1:30">
      <c r="A1052" s="10">
        <v>42352</v>
      </c>
      <c r="B1052" s="13">
        <v>12337.32</v>
      </c>
      <c r="C1052" s="13">
        <v>5.4080000000000004</v>
      </c>
      <c r="D1052" s="13">
        <v>12.7</v>
      </c>
      <c r="E1052" s="13">
        <v>34.200000000000003</v>
      </c>
      <c r="F1052" s="13">
        <v>78.900000000000006</v>
      </c>
      <c r="G1052" s="13" t="s">
        <v>110</v>
      </c>
      <c r="H1052" s="13">
        <v>11.943999999999999</v>
      </c>
      <c r="I1052" s="13">
        <v>3.1930000000000001</v>
      </c>
      <c r="J1052" s="13">
        <v>16.175000000000001</v>
      </c>
      <c r="K1052" s="13" t="s">
        <v>110</v>
      </c>
      <c r="L1052" s="13">
        <v>9.68</v>
      </c>
      <c r="M1052" s="13">
        <v>12.35</v>
      </c>
      <c r="N1052" s="13">
        <v>95</v>
      </c>
      <c r="O1052" s="13">
        <v>34.9</v>
      </c>
      <c r="P1052" s="13">
        <v>14</v>
      </c>
      <c r="Q1052" s="13" t="s">
        <v>110</v>
      </c>
      <c r="R1052" s="13">
        <v>7.52</v>
      </c>
      <c r="S1052" s="13">
        <v>143.333</v>
      </c>
      <c r="T1052" s="13">
        <v>12</v>
      </c>
      <c r="U1052" s="13">
        <v>5.3689999999999998</v>
      </c>
      <c r="V1052" s="13" t="s">
        <v>110</v>
      </c>
      <c r="W1052" s="13">
        <v>47.05</v>
      </c>
      <c r="X1052" s="13">
        <v>7.45</v>
      </c>
      <c r="Y1052" s="13">
        <v>18</v>
      </c>
      <c r="Z1052" s="13">
        <v>8.5</v>
      </c>
      <c r="AA1052" s="13">
        <v>176.5</v>
      </c>
      <c r="AB1052" s="13">
        <v>9.85</v>
      </c>
      <c r="AC1052" s="13" t="s">
        <v>110</v>
      </c>
      <c r="AD1052" s="13">
        <v>235</v>
      </c>
    </row>
    <row r="1053" spans="1:30">
      <c r="A1053" s="10">
        <v>42353</v>
      </c>
      <c r="B1053" s="13">
        <v>12307.13</v>
      </c>
      <c r="C1053" s="13">
        <v>5.024</v>
      </c>
      <c r="D1053" s="13">
        <v>12.75</v>
      </c>
      <c r="E1053" s="13">
        <v>34</v>
      </c>
      <c r="F1053" s="13">
        <v>79</v>
      </c>
      <c r="G1053" s="13" t="s">
        <v>110</v>
      </c>
      <c r="H1053" s="13">
        <v>11.875</v>
      </c>
      <c r="I1053" s="13">
        <v>3.1829999999999998</v>
      </c>
      <c r="J1053" s="13">
        <v>15.888999999999999</v>
      </c>
      <c r="K1053" s="13" t="s">
        <v>110</v>
      </c>
      <c r="L1053" s="13">
        <v>9.6999999999999993</v>
      </c>
      <c r="M1053" s="13">
        <v>12.3</v>
      </c>
      <c r="N1053" s="13">
        <v>94</v>
      </c>
      <c r="O1053" s="13">
        <v>35.299999999999997</v>
      </c>
      <c r="P1053" s="13">
        <v>13.95</v>
      </c>
      <c r="Q1053" s="13" t="s">
        <v>110</v>
      </c>
      <c r="R1053" s="13">
        <v>7.6</v>
      </c>
      <c r="S1053" s="13">
        <v>138.333</v>
      </c>
      <c r="T1053" s="13">
        <v>11.95</v>
      </c>
      <c r="U1053" s="13">
        <v>5.3689999999999998</v>
      </c>
      <c r="V1053" s="13" t="s">
        <v>110</v>
      </c>
      <c r="W1053" s="13">
        <v>45.6</v>
      </c>
      <c r="X1053" s="13">
        <v>7.33</v>
      </c>
      <c r="Y1053" s="13">
        <v>17.399999999999999</v>
      </c>
      <c r="Z1053" s="13">
        <v>8.15</v>
      </c>
      <c r="AA1053" s="13">
        <v>172</v>
      </c>
      <c r="AB1053" s="13">
        <v>9.8000000000000007</v>
      </c>
      <c r="AC1053" s="13" t="s">
        <v>110</v>
      </c>
      <c r="AD1053" s="13">
        <v>237</v>
      </c>
    </row>
    <row r="1054" spans="1:30">
      <c r="A1054" s="10">
        <v>42354</v>
      </c>
      <c r="B1054" s="13">
        <v>12036.13</v>
      </c>
      <c r="C1054" s="13">
        <v>4.6020000000000003</v>
      </c>
      <c r="D1054" s="13">
        <v>12.7</v>
      </c>
      <c r="E1054" s="13">
        <v>32.950000000000003</v>
      </c>
      <c r="F1054" s="13">
        <v>78</v>
      </c>
      <c r="G1054" s="13" t="s">
        <v>110</v>
      </c>
      <c r="H1054" s="13">
        <v>11.625</v>
      </c>
      <c r="I1054" s="13">
        <v>3.0920000000000001</v>
      </c>
      <c r="J1054" s="13">
        <v>15.651</v>
      </c>
      <c r="K1054" s="13" t="s">
        <v>110</v>
      </c>
      <c r="L1054" s="13">
        <v>9.6999999999999993</v>
      </c>
      <c r="M1054" s="13">
        <v>12.1</v>
      </c>
      <c r="N1054" s="13">
        <v>94</v>
      </c>
      <c r="O1054" s="13">
        <v>34.799999999999997</v>
      </c>
      <c r="P1054" s="13">
        <v>13.75</v>
      </c>
      <c r="Q1054" s="13" t="s">
        <v>110</v>
      </c>
      <c r="R1054" s="13">
        <v>7.25</v>
      </c>
      <c r="S1054" s="13">
        <v>137.333</v>
      </c>
      <c r="T1054" s="13">
        <v>11.75</v>
      </c>
      <c r="U1054" s="13">
        <v>5.3689999999999998</v>
      </c>
      <c r="V1054" s="13" t="s">
        <v>110</v>
      </c>
      <c r="W1054" s="13">
        <v>44.7</v>
      </c>
      <c r="X1054" s="13">
        <v>7</v>
      </c>
      <c r="Y1054" s="13">
        <v>16.899999999999999</v>
      </c>
      <c r="Z1054" s="13">
        <v>7.7</v>
      </c>
      <c r="AA1054" s="13">
        <v>166.5</v>
      </c>
      <c r="AB1054" s="13">
        <v>9.4600000000000009</v>
      </c>
      <c r="AC1054" s="13" t="s">
        <v>110</v>
      </c>
      <c r="AD1054" s="13">
        <v>233</v>
      </c>
    </row>
    <row r="1055" spans="1:30">
      <c r="A1055" s="10">
        <v>42355</v>
      </c>
      <c r="B1055" s="13">
        <v>11938.33</v>
      </c>
      <c r="C1055" s="13">
        <v>5.2290000000000001</v>
      </c>
      <c r="D1055" s="13">
        <v>11.75</v>
      </c>
      <c r="E1055" s="13">
        <v>31.9</v>
      </c>
      <c r="F1055" s="13">
        <v>81.5</v>
      </c>
      <c r="G1055" s="13" t="s">
        <v>110</v>
      </c>
      <c r="H1055" s="13">
        <v>11.587999999999999</v>
      </c>
      <c r="I1055" s="13">
        <v>3.0179999999999998</v>
      </c>
      <c r="J1055" s="13">
        <v>16.649999999999999</v>
      </c>
      <c r="K1055" s="13" t="s">
        <v>110</v>
      </c>
      <c r="L1055" s="13">
        <v>9.3000000000000007</v>
      </c>
      <c r="M1055" s="13">
        <v>12.35</v>
      </c>
      <c r="N1055" s="13">
        <v>97.5</v>
      </c>
      <c r="O1055" s="13">
        <v>35.950000000000003</v>
      </c>
      <c r="P1055" s="13">
        <v>13.75</v>
      </c>
      <c r="Q1055" s="13" t="s">
        <v>110</v>
      </c>
      <c r="R1055" s="13">
        <v>7.15</v>
      </c>
      <c r="S1055" s="13">
        <v>139.667</v>
      </c>
      <c r="T1055" s="13">
        <v>12.4</v>
      </c>
      <c r="U1055" s="13">
        <v>5.3689999999999998</v>
      </c>
      <c r="V1055" s="13" t="s">
        <v>110</v>
      </c>
      <c r="W1055" s="13">
        <v>46.45</v>
      </c>
      <c r="X1055" s="13">
        <v>7.3</v>
      </c>
      <c r="Y1055" s="13">
        <v>16.850000000000001</v>
      </c>
      <c r="Z1055" s="13">
        <v>8</v>
      </c>
      <c r="AA1055" s="13">
        <v>162</v>
      </c>
      <c r="AB1055" s="13">
        <v>8.9700000000000006</v>
      </c>
      <c r="AC1055" s="13" t="s">
        <v>110</v>
      </c>
      <c r="AD1055" s="13">
        <v>231</v>
      </c>
    </row>
    <row r="1056" spans="1:30">
      <c r="A1056" s="10">
        <v>42356</v>
      </c>
      <c r="B1056" s="13">
        <v>11404.56</v>
      </c>
      <c r="C1056" s="13">
        <v>5.44</v>
      </c>
      <c r="D1056" s="13">
        <v>11.45</v>
      </c>
      <c r="E1056" s="13">
        <v>30.3</v>
      </c>
      <c r="F1056" s="13">
        <v>76.5</v>
      </c>
      <c r="G1056" s="13" t="s">
        <v>110</v>
      </c>
      <c r="H1056" s="13">
        <v>11.125</v>
      </c>
      <c r="I1056" s="13">
        <v>2.9539999999999997</v>
      </c>
      <c r="J1056" s="13">
        <v>16.079999999999998</v>
      </c>
      <c r="K1056" s="13" t="s">
        <v>110</v>
      </c>
      <c r="L1056" s="13">
        <v>8.6999999999999993</v>
      </c>
      <c r="M1056" s="13">
        <v>12.3</v>
      </c>
      <c r="N1056" s="13">
        <v>90.8</v>
      </c>
      <c r="O1056" s="13">
        <v>34.299999999999997</v>
      </c>
      <c r="P1056" s="13">
        <v>12.95</v>
      </c>
      <c r="Q1056" s="13" t="s">
        <v>110</v>
      </c>
      <c r="R1056" s="13">
        <v>7.05</v>
      </c>
      <c r="S1056" s="13">
        <v>137.333</v>
      </c>
      <c r="T1056" s="13">
        <v>11.75</v>
      </c>
      <c r="U1056" s="13">
        <v>5.3689999999999998</v>
      </c>
      <c r="V1056" s="13" t="s">
        <v>110</v>
      </c>
      <c r="W1056" s="13">
        <v>45.9</v>
      </c>
      <c r="X1056" s="13">
        <v>7.13</v>
      </c>
      <c r="Y1056" s="13">
        <v>16.75</v>
      </c>
      <c r="Z1056" s="13">
        <v>7.54</v>
      </c>
      <c r="AA1056" s="13">
        <v>160.5</v>
      </c>
      <c r="AB1056" s="13">
        <v>8.4499999999999993</v>
      </c>
      <c r="AC1056" s="13" t="s">
        <v>110</v>
      </c>
      <c r="AD1056" s="13">
        <v>218</v>
      </c>
    </row>
    <row r="1057" spans="1:30">
      <c r="A1057" s="10">
        <v>42359</v>
      </c>
      <c r="B1057" s="13">
        <v>11112.85</v>
      </c>
      <c r="C1057" s="13">
        <v>5.4340000000000002</v>
      </c>
      <c r="D1057" s="13">
        <v>11.05</v>
      </c>
      <c r="E1057" s="13">
        <v>28.75</v>
      </c>
      <c r="F1057" s="13">
        <v>73.5</v>
      </c>
      <c r="G1057" s="13" t="s">
        <v>110</v>
      </c>
      <c r="H1057" s="13">
        <v>10.75</v>
      </c>
      <c r="I1057" s="13">
        <v>2.972</v>
      </c>
      <c r="J1057" s="13">
        <v>16.364999999999998</v>
      </c>
      <c r="K1057" s="13" t="s">
        <v>110</v>
      </c>
      <c r="L1057" s="13">
        <v>8.5</v>
      </c>
      <c r="M1057" s="13">
        <v>12</v>
      </c>
      <c r="N1057" s="13">
        <v>87</v>
      </c>
      <c r="O1057" s="13">
        <v>33.75</v>
      </c>
      <c r="P1057" s="13">
        <v>12.9</v>
      </c>
      <c r="Q1057" s="13" t="s">
        <v>110</v>
      </c>
      <c r="R1057" s="13">
        <v>6.65</v>
      </c>
      <c r="S1057" s="13">
        <v>138</v>
      </c>
      <c r="T1057" s="13">
        <v>11.2</v>
      </c>
      <c r="U1057" s="13">
        <v>5.3689999999999998</v>
      </c>
      <c r="V1057" s="13" t="s">
        <v>110</v>
      </c>
      <c r="W1057" s="13">
        <v>46.9</v>
      </c>
      <c r="X1057" s="13">
        <v>7</v>
      </c>
      <c r="Y1057" s="13">
        <v>16.3</v>
      </c>
      <c r="Z1057" s="13">
        <v>7.18</v>
      </c>
      <c r="AA1057" s="13">
        <v>159</v>
      </c>
      <c r="AB1057" s="13">
        <v>8.2100000000000009</v>
      </c>
      <c r="AC1057" s="13" t="s">
        <v>110</v>
      </c>
      <c r="AD1057" s="13">
        <v>219.75</v>
      </c>
    </row>
    <row r="1058" spans="1:30">
      <c r="A1058" s="10">
        <v>42360</v>
      </c>
      <c r="B1058" s="13">
        <v>11439.48</v>
      </c>
      <c r="C1058" s="13">
        <v>5.4080000000000004</v>
      </c>
      <c r="D1058" s="13">
        <v>11</v>
      </c>
      <c r="E1058" s="13">
        <v>30.35</v>
      </c>
      <c r="F1058" s="13">
        <v>76.5</v>
      </c>
      <c r="G1058" s="13" t="s">
        <v>110</v>
      </c>
      <c r="H1058" s="13">
        <v>11</v>
      </c>
      <c r="I1058" s="13">
        <v>3.0920000000000001</v>
      </c>
      <c r="J1058" s="13">
        <v>16.175000000000001</v>
      </c>
      <c r="K1058" s="13" t="s">
        <v>110</v>
      </c>
      <c r="L1058" s="13">
        <v>8.1999999999999993</v>
      </c>
      <c r="M1058" s="13">
        <v>12</v>
      </c>
      <c r="N1058" s="13">
        <v>88.5</v>
      </c>
      <c r="O1058" s="13">
        <v>35.049999999999997</v>
      </c>
      <c r="P1058" s="13">
        <v>12.9</v>
      </c>
      <c r="Q1058" s="13" t="s">
        <v>110</v>
      </c>
      <c r="R1058" s="13">
        <v>6.85</v>
      </c>
      <c r="S1058" s="13">
        <v>144.333</v>
      </c>
      <c r="T1058" s="13">
        <v>11.5</v>
      </c>
      <c r="U1058" s="13">
        <v>5.3689999999999998</v>
      </c>
      <c r="V1058" s="13" t="s">
        <v>110</v>
      </c>
      <c r="W1058" s="13">
        <v>46</v>
      </c>
      <c r="X1058" s="13">
        <v>7.05</v>
      </c>
      <c r="Y1058" s="13">
        <v>17</v>
      </c>
      <c r="Z1058" s="13">
        <v>7.35</v>
      </c>
      <c r="AA1058" s="13">
        <v>163.9</v>
      </c>
      <c r="AB1058" s="13">
        <v>8.17</v>
      </c>
      <c r="AC1058" s="13" t="s">
        <v>110</v>
      </c>
      <c r="AD1058" s="13">
        <v>220</v>
      </c>
    </row>
    <row r="1059" spans="1:30">
      <c r="A1059" s="10">
        <v>42361</v>
      </c>
      <c r="B1059" s="13">
        <v>12040.85</v>
      </c>
      <c r="C1059" s="13">
        <v>5.2160000000000002</v>
      </c>
      <c r="D1059" s="13">
        <v>11.85</v>
      </c>
      <c r="E1059" s="13">
        <v>31.55</v>
      </c>
      <c r="F1059" s="13">
        <v>80.7</v>
      </c>
      <c r="G1059" s="13" t="s">
        <v>110</v>
      </c>
      <c r="H1059" s="13">
        <v>11.188000000000001</v>
      </c>
      <c r="I1059" s="13">
        <v>3.202</v>
      </c>
      <c r="J1059" s="13">
        <v>16.841000000000001</v>
      </c>
      <c r="K1059" s="13" t="s">
        <v>110</v>
      </c>
      <c r="L1059" s="13">
        <v>8</v>
      </c>
      <c r="M1059" s="13">
        <v>12.3</v>
      </c>
      <c r="N1059" s="13">
        <v>91.9</v>
      </c>
      <c r="O1059" s="13">
        <v>36.700000000000003</v>
      </c>
      <c r="P1059" s="13">
        <v>13</v>
      </c>
      <c r="Q1059" s="13" t="s">
        <v>110</v>
      </c>
      <c r="R1059" s="13">
        <v>7.12</v>
      </c>
      <c r="S1059" s="13">
        <v>152.667</v>
      </c>
      <c r="T1059" s="13">
        <v>12.3</v>
      </c>
      <c r="U1059" s="13">
        <v>5.3689999999999998</v>
      </c>
      <c r="V1059" s="13" t="s">
        <v>110</v>
      </c>
      <c r="W1059" s="13">
        <v>47.5</v>
      </c>
      <c r="X1059" s="13">
        <v>7.18</v>
      </c>
      <c r="Y1059" s="13">
        <v>17.399999999999999</v>
      </c>
      <c r="Z1059" s="13">
        <v>7.8</v>
      </c>
      <c r="AA1059" s="13">
        <v>175</v>
      </c>
      <c r="AB1059" s="13">
        <v>8.77</v>
      </c>
      <c r="AC1059" s="13" t="s">
        <v>110</v>
      </c>
      <c r="AD1059" s="13">
        <v>231.5</v>
      </c>
    </row>
    <row r="1060" spans="1:30">
      <c r="A1060" s="10">
        <v>42362</v>
      </c>
      <c r="B1060" s="13">
        <v>12040.85</v>
      </c>
      <c r="C1060" s="13">
        <v>5.2160000000000002</v>
      </c>
      <c r="D1060" s="13">
        <v>11.85</v>
      </c>
      <c r="E1060" s="13">
        <v>31.55</v>
      </c>
      <c r="F1060" s="13">
        <v>80.7</v>
      </c>
      <c r="G1060" s="13" t="s">
        <v>110</v>
      </c>
      <c r="H1060" s="13">
        <v>11.188000000000001</v>
      </c>
      <c r="I1060" s="13">
        <v>3.202</v>
      </c>
      <c r="J1060" s="13">
        <v>16.841000000000001</v>
      </c>
      <c r="K1060" s="13" t="s">
        <v>110</v>
      </c>
      <c r="L1060" s="13">
        <v>8</v>
      </c>
      <c r="M1060" s="13">
        <v>12.3</v>
      </c>
      <c r="N1060" s="13">
        <v>91.9</v>
      </c>
      <c r="O1060" s="13">
        <v>36.700000000000003</v>
      </c>
      <c r="P1060" s="13">
        <v>13</v>
      </c>
      <c r="Q1060" s="13" t="s">
        <v>110</v>
      </c>
      <c r="R1060" s="13">
        <v>7.12</v>
      </c>
      <c r="S1060" s="13">
        <v>152.667</v>
      </c>
      <c r="T1060" s="13">
        <v>12.3</v>
      </c>
      <c r="U1060" s="13">
        <v>5.3689999999999998</v>
      </c>
      <c r="V1060" s="13" t="s">
        <v>110</v>
      </c>
      <c r="W1060" s="13">
        <v>47.5</v>
      </c>
      <c r="X1060" s="13">
        <v>7.18</v>
      </c>
      <c r="Y1060" s="13">
        <v>17.399999999999999</v>
      </c>
      <c r="Z1060" s="13">
        <v>7.8</v>
      </c>
      <c r="AA1060" s="13">
        <v>175</v>
      </c>
      <c r="AB1060" s="13">
        <v>8.77</v>
      </c>
      <c r="AC1060" s="13" t="s">
        <v>110</v>
      </c>
      <c r="AD1060" s="13">
        <v>231.5</v>
      </c>
    </row>
    <row r="1061" spans="1:30">
      <c r="A1061" s="10">
        <v>42363</v>
      </c>
      <c r="B1061" s="13">
        <v>12040.85</v>
      </c>
      <c r="C1061" s="13">
        <v>5.2160000000000002</v>
      </c>
      <c r="D1061" s="13">
        <v>11.85</v>
      </c>
      <c r="E1061" s="13">
        <v>31.55</v>
      </c>
      <c r="F1061" s="13">
        <v>80.7</v>
      </c>
      <c r="G1061" s="13" t="s">
        <v>110</v>
      </c>
      <c r="H1061" s="13">
        <v>11.188000000000001</v>
      </c>
      <c r="I1061" s="13">
        <v>3.202</v>
      </c>
      <c r="J1061" s="13">
        <v>16.841000000000001</v>
      </c>
      <c r="K1061" s="13" t="s">
        <v>110</v>
      </c>
      <c r="L1061" s="13">
        <v>8</v>
      </c>
      <c r="M1061" s="13">
        <v>12.3</v>
      </c>
      <c r="N1061" s="13">
        <v>91.9</v>
      </c>
      <c r="O1061" s="13">
        <v>36.700000000000003</v>
      </c>
      <c r="P1061" s="13">
        <v>13</v>
      </c>
      <c r="Q1061" s="13" t="s">
        <v>110</v>
      </c>
      <c r="R1061" s="13">
        <v>7.12</v>
      </c>
      <c r="S1061" s="13">
        <v>152.667</v>
      </c>
      <c r="T1061" s="13">
        <v>12.3</v>
      </c>
      <c r="U1061" s="13">
        <v>5.3689999999999998</v>
      </c>
      <c r="V1061" s="13" t="s">
        <v>110</v>
      </c>
      <c r="W1061" s="13">
        <v>47.5</v>
      </c>
      <c r="X1061" s="13">
        <v>7.18</v>
      </c>
      <c r="Y1061" s="13">
        <v>17.399999999999999</v>
      </c>
      <c r="Z1061" s="13">
        <v>7.8</v>
      </c>
      <c r="AA1061" s="13">
        <v>175</v>
      </c>
      <c r="AB1061" s="13">
        <v>8.77</v>
      </c>
      <c r="AC1061" s="13" t="s">
        <v>110</v>
      </c>
      <c r="AD1061" s="13">
        <v>231.5</v>
      </c>
    </row>
    <row r="1062" spans="1:30">
      <c r="A1062" s="10">
        <v>42366</v>
      </c>
      <c r="B1062" s="13">
        <v>11713.78</v>
      </c>
      <c r="C1062" s="13">
        <v>4.992</v>
      </c>
      <c r="D1062" s="13">
        <v>11.6</v>
      </c>
      <c r="E1062" s="13">
        <v>30.45</v>
      </c>
      <c r="F1062" s="13">
        <v>78</v>
      </c>
      <c r="G1062" s="13" t="s">
        <v>110</v>
      </c>
      <c r="H1062" s="13">
        <v>11.4</v>
      </c>
      <c r="I1062" s="13">
        <v>3.1280000000000001</v>
      </c>
      <c r="J1062" s="13">
        <v>17.126000000000001</v>
      </c>
      <c r="K1062" s="13" t="s">
        <v>110</v>
      </c>
      <c r="L1062" s="13">
        <v>7.9</v>
      </c>
      <c r="M1062" s="13">
        <v>12.3</v>
      </c>
      <c r="N1062" s="13">
        <v>89.5</v>
      </c>
      <c r="O1062" s="13">
        <v>35.6</v>
      </c>
      <c r="P1062" s="13">
        <v>12.5</v>
      </c>
      <c r="Q1062" s="13" t="s">
        <v>110</v>
      </c>
      <c r="R1062" s="13">
        <v>7</v>
      </c>
      <c r="S1062" s="13">
        <v>159</v>
      </c>
      <c r="T1062" s="13">
        <v>11.85</v>
      </c>
      <c r="U1062" s="13">
        <v>5.3689999999999998</v>
      </c>
      <c r="V1062" s="13" t="s">
        <v>110</v>
      </c>
      <c r="W1062" s="13">
        <v>47</v>
      </c>
      <c r="X1062" s="13">
        <v>7.25</v>
      </c>
      <c r="Y1062" s="13">
        <v>17.3</v>
      </c>
      <c r="Z1062" s="13">
        <v>7.9399999999999995</v>
      </c>
      <c r="AA1062" s="13">
        <v>170</v>
      </c>
      <c r="AB1062" s="13">
        <v>8.5500000000000007</v>
      </c>
      <c r="AC1062" s="13" t="s">
        <v>110</v>
      </c>
      <c r="AD1062" s="13">
        <v>230</v>
      </c>
    </row>
    <row r="1063" spans="1:30">
      <c r="A1063" s="10">
        <v>42367</v>
      </c>
      <c r="B1063" s="13">
        <v>11698.43</v>
      </c>
      <c r="C1063" s="13">
        <v>4.8129999999999997</v>
      </c>
      <c r="D1063" s="13">
        <v>11.5</v>
      </c>
      <c r="E1063" s="13">
        <v>30.05</v>
      </c>
      <c r="F1063" s="13">
        <v>79</v>
      </c>
      <c r="G1063" s="13" t="s">
        <v>110</v>
      </c>
      <c r="H1063" s="13">
        <v>11.6</v>
      </c>
      <c r="I1063" s="13">
        <v>3.1829999999999998</v>
      </c>
      <c r="J1063" s="13">
        <v>17.126000000000001</v>
      </c>
      <c r="K1063" s="13" t="s">
        <v>110</v>
      </c>
      <c r="L1063" s="13">
        <v>7.8</v>
      </c>
      <c r="M1063" s="13">
        <v>12</v>
      </c>
      <c r="N1063" s="13">
        <v>90.5</v>
      </c>
      <c r="O1063" s="13">
        <v>36.549999999999997</v>
      </c>
      <c r="P1063" s="13">
        <v>13</v>
      </c>
      <c r="Q1063" s="13" t="s">
        <v>110</v>
      </c>
      <c r="R1063" s="13">
        <v>7.25</v>
      </c>
      <c r="S1063" s="13">
        <v>172</v>
      </c>
      <c r="T1063" s="13">
        <v>11.7</v>
      </c>
      <c r="U1063" s="13">
        <v>5.3689999999999998</v>
      </c>
      <c r="V1063" s="13" t="s">
        <v>110</v>
      </c>
      <c r="W1063" s="13">
        <v>46.5</v>
      </c>
      <c r="X1063" s="13">
        <v>7.1</v>
      </c>
      <c r="Y1063" s="13">
        <v>17</v>
      </c>
      <c r="Z1063" s="13">
        <v>7.9</v>
      </c>
      <c r="AA1063" s="13">
        <v>169</v>
      </c>
      <c r="AB1063" s="13">
        <v>8.4499999999999993</v>
      </c>
      <c r="AC1063" s="13" t="s">
        <v>110</v>
      </c>
      <c r="AD1063" s="13">
        <v>226</v>
      </c>
    </row>
    <row r="1064" spans="1:30">
      <c r="A1064" s="10">
        <v>42368</v>
      </c>
      <c r="B1064" s="13">
        <v>11675.18</v>
      </c>
      <c r="C1064" s="13">
        <v>4.7359999999999998</v>
      </c>
      <c r="D1064" s="13">
        <v>11.75</v>
      </c>
      <c r="E1064" s="13">
        <v>29.8</v>
      </c>
      <c r="F1064" s="13">
        <v>80</v>
      </c>
      <c r="G1064" s="13" t="s">
        <v>110</v>
      </c>
      <c r="H1064" s="13">
        <v>11.75</v>
      </c>
      <c r="I1064" s="13">
        <v>3.2839999999999998</v>
      </c>
      <c r="J1064" s="13">
        <v>16.888000000000002</v>
      </c>
      <c r="K1064" s="13" t="s">
        <v>110</v>
      </c>
      <c r="L1064" s="13">
        <v>7.3</v>
      </c>
      <c r="M1064" s="13">
        <v>12.45</v>
      </c>
      <c r="N1064" s="13">
        <v>91</v>
      </c>
      <c r="O1064" s="13">
        <v>36.799999999999997</v>
      </c>
      <c r="P1064" s="13">
        <v>13</v>
      </c>
      <c r="Q1064" s="13" t="s">
        <v>110</v>
      </c>
      <c r="R1064" s="13">
        <v>7.35</v>
      </c>
      <c r="S1064" s="13">
        <v>180.333</v>
      </c>
      <c r="T1064" s="13">
        <v>11.6</v>
      </c>
      <c r="U1064" s="13">
        <v>5.3689999999999998</v>
      </c>
      <c r="V1064" s="13" t="s">
        <v>110</v>
      </c>
      <c r="W1064" s="13">
        <v>46</v>
      </c>
      <c r="X1064" s="13">
        <v>7.28</v>
      </c>
      <c r="Y1064" s="13">
        <v>17.05</v>
      </c>
      <c r="Z1064" s="13">
        <v>8.27</v>
      </c>
      <c r="AA1064" s="13">
        <v>162.5</v>
      </c>
      <c r="AB1064" s="13">
        <v>8.57</v>
      </c>
      <c r="AC1064" s="13" t="s">
        <v>110</v>
      </c>
      <c r="AD1064" s="13">
        <v>219.95</v>
      </c>
    </row>
    <row r="1065" spans="1:30">
      <c r="A1065" s="10">
        <v>42369</v>
      </c>
      <c r="B1065" s="13">
        <v>11675.18</v>
      </c>
      <c r="C1065" s="13">
        <v>4.7359999999999998</v>
      </c>
      <c r="D1065" s="13">
        <v>11.75</v>
      </c>
      <c r="E1065" s="13">
        <v>29.8</v>
      </c>
      <c r="F1065" s="13">
        <v>80</v>
      </c>
      <c r="G1065" s="13" t="s">
        <v>110</v>
      </c>
      <c r="H1065" s="13">
        <v>11.75</v>
      </c>
      <c r="I1065" s="13">
        <v>3.2839999999999998</v>
      </c>
      <c r="J1065" s="13">
        <v>16.888000000000002</v>
      </c>
      <c r="K1065" s="13" t="s">
        <v>110</v>
      </c>
      <c r="L1065" s="13">
        <v>7.3</v>
      </c>
      <c r="M1065" s="13">
        <v>12.45</v>
      </c>
      <c r="N1065" s="13">
        <v>91</v>
      </c>
      <c r="O1065" s="13">
        <v>36.799999999999997</v>
      </c>
      <c r="P1065" s="13">
        <v>13</v>
      </c>
      <c r="Q1065" s="13" t="s">
        <v>110</v>
      </c>
      <c r="R1065" s="13">
        <v>7.35</v>
      </c>
      <c r="S1065" s="13">
        <v>180.333</v>
      </c>
      <c r="T1065" s="13">
        <v>11.6</v>
      </c>
      <c r="U1065" s="13">
        <v>5.3689999999999998</v>
      </c>
      <c r="V1065" s="13" t="s">
        <v>110</v>
      </c>
      <c r="W1065" s="13">
        <v>46</v>
      </c>
      <c r="X1065" s="13">
        <v>7.28</v>
      </c>
      <c r="Y1065" s="13">
        <v>17.05</v>
      </c>
      <c r="Z1065" s="13">
        <v>8.27</v>
      </c>
      <c r="AA1065" s="13">
        <v>162.5</v>
      </c>
      <c r="AB1065" s="13">
        <v>8.57</v>
      </c>
      <c r="AC1065" s="13" t="s">
        <v>110</v>
      </c>
      <c r="AD1065" s="13">
        <v>219.95</v>
      </c>
    </row>
    <row r="1066" spans="1:30">
      <c r="A1066" s="10">
        <v>42370</v>
      </c>
      <c r="B1066" s="13">
        <v>11675.18</v>
      </c>
      <c r="C1066" s="13">
        <v>4.7359999999999998</v>
      </c>
      <c r="D1066" s="13">
        <v>11.75</v>
      </c>
      <c r="E1066" s="13">
        <v>29.8</v>
      </c>
      <c r="F1066" s="13">
        <v>80</v>
      </c>
      <c r="G1066" s="13" t="s">
        <v>110</v>
      </c>
      <c r="H1066" s="13">
        <v>11.75</v>
      </c>
      <c r="I1066" s="13">
        <v>3.2839999999999998</v>
      </c>
      <c r="J1066" s="13">
        <v>16.888000000000002</v>
      </c>
      <c r="K1066" s="13" t="s">
        <v>110</v>
      </c>
      <c r="L1066" s="13">
        <v>7.3</v>
      </c>
      <c r="M1066" s="13">
        <v>12.45</v>
      </c>
      <c r="N1066" s="13">
        <v>91</v>
      </c>
      <c r="O1066" s="13">
        <v>36.799999999999997</v>
      </c>
      <c r="P1066" s="13">
        <v>13</v>
      </c>
      <c r="Q1066" s="13" t="s">
        <v>110</v>
      </c>
      <c r="R1066" s="13">
        <v>7.35</v>
      </c>
      <c r="S1066" s="13">
        <v>180.333</v>
      </c>
      <c r="T1066" s="13">
        <v>11.6</v>
      </c>
      <c r="U1066" s="13">
        <v>5.3689999999999998</v>
      </c>
      <c r="V1066" s="13" t="s">
        <v>110</v>
      </c>
      <c r="W1066" s="13">
        <v>46</v>
      </c>
      <c r="X1066" s="13">
        <v>7.28</v>
      </c>
      <c r="Y1066" s="13">
        <v>17.05</v>
      </c>
      <c r="Z1066" s="13">
        <v>8.27</v>
      </c>
      <c r="AA1066" s="13">
        <v>162.5</v>
      </c>
      <c r="AB1066" s="13">
        <v>8.57</v>
      </c>
      <c r="AC1066" s="13" t="s">
        <v>110</v>
      </c>
      <c r="AD1066" s="13">
        <v>219.95</v>
      </c>
    </row>
    <row r="1067" spans="1:30">
      <c r="A1067" s="10">
        <v>42373</v>
      </c>
      <c r="B1067" s="13">
        <v>11517.62</v>
      </c>
      <c r="C1067" s="13">
        <v>4.6399999999999997</v>
      </c>
      <c r="D1067" s="13">
        <v>11.45</v>
      </c>
      <c r="E1067" s="13">
        <v>30</v>
      </c>
      <c r="F1067" s="13">
        <v>79.5</v>
      </c>
      <c r="G1067" s="13" t="s">
        <v>110</v>
      </c>
      <c r="H1067" s="13">
        <v>11.5</v>
      </c>
      <c r="I1067" s="13">
        <v>3.3119999999999998</v>
      </c>
      <c r="J1067" s="13">
        <v>16.555</v>
      </c>
      <c r="K1067" s="13" t="s">
        <v>110</v>
      </c>
      <c r="L1067" s="13">
        <v>7.3</v>
      </c>
      <c r="M1067" s="13">
        <v>12</v>
      </c>
      <c r="N1067" s="13">
        <v>87.9</v>
      </c>
      <c r="O1067" s="13">
        <v>35.9</v>
      </c>
      <c r="P1067" s="13">
        <v>13.2</v>
      </c>
      <c r="Q1067" s="13" t="s">
        <v>110</v>
      </c>
      <c r="R1067" s="13">
        <v>7.3</v>
      </c>
      <c r="S1067" s="13">
        <v>188.333</v>
      </c>
      <c r="T1067" s="13">
        <v>11.05</v>
      </c>
      <c r="U1067" s="13">
        <v>5.3689999999999998</v>
      </c>
      <c r="V1067" s="13" t="s">
        <v>110</v>
      </c>
      <c r="W1067" s="13">
        <v>43</v>
      </c>
      <c r="X1067" s="13">
        <v>7.1</v>
      </c>
      <c r="Y1067" s="13">
        <v>16.5</v>
      </c>
      <c r="Z1067" s="13">
        <v>8.14</v>
      </c>
      <c r="AA1067" s="13">
        <v>162</v>
      </c>
      <c r="AB1067" s="13">
        <v>8.26</v>
      </c>
      <c r="AC1067" s="13" t="s">
        <v>110</v>
      </c>
      <c r="AD1067" s="13">
        <v>220</v>
      </c>
    </row>
    <row r="1068" spans="1:30">
      <c r="A1068" s="10">
        <v>42374</v>
      </c>
      <c r="B1068" s="13">
        <v>11527.22</v>
      </c>
      <c r="C1068" s="13">
        <v>4.915</v>
      </c>
      <c r="D1068" s="13">
        <v>11.4</v>
      </c>
      <c r="E1068" s="13">
        <v>29.65</v>
      </c>
      <c r="F1068" s="13">
        <v>80.75</v>
      </c>
      <c r="G1068" s="13" t="s">
        <v>110</v>
      </c>
      <c r="H1068" s="13">
        <v>11.125</v>
      </c>
      <c r="I1068" s="13">
        <v>3.33</v>
      </c>
      <c r="J1068" s="13">
        <v>16.413</v>
      </c>
      <c r="K1068" s="13" t="s">
        <v>110</v>
      </c>
      <c r="L1068" s="13">
        <v>7.9</v>
      </c>
      <c r="M1068" s="13">
        <v>12.05</v>
      </c>
      <c r="N1068" s="13">
        <v>89.45</v>
      </c>
      <c r="O1068" s="13">
        <v>36.35</v>
      </c>
      <c r="P1068" s="13">
        <v>12.9</v>
      </c>
      <c r="Q1068" s="13" t="s">
        <v>110</v>
      </c>
      <c r="R1068" s="13">
        <v>7.2</v>
      </c>
      <c r="S1068" s="13">
        <v>215</v>
      </c>
      <c r="T1068" s="13">
        <v>11</v>
      </c>
      <c r="U1068" s="13">
        <v>5.3689999999999998</v>
      </c>
      <c r="V1068" s="13" t="s">
        <v>110</v>
      </c>
      <c r="W1068" s="13">
        <v>46</v>
      </c>
      <c r="X1068" s="13">
        <v>7.1</v>
      </c>
      <c r="Y1068" s="13">
        <v>16.3</v>
      </c>
      <c r="Z1068" s="13">
        <v>8.1</v>
      </c>
      <c r="AA1068" s="13">
        <v>164.25</v>
      </c>
      <c r="AB1068" s="13">
        <v>8.15</v>
      </c>
      <c r="AC1068" s="13" t="s">
        <v>110</v>
      </c>
      <c r="AD1068" s="13">
        <v>218.95</v>
      </c>
    </row>
    <row r="1069" spans="1:30">
      <c r="A1069" s="10">
        <v>42375</v>
      </c>
      <c r="B1069" s="13">
        <v>11423.33</v>
      </c>
      <c r="C1069" s="13">
        <v>4.9219999999999997</v>
      </c>
      <c r="D1069" s="13">
        <v>10.9</v>
      </c>
      <c r="E1069" s="13">
        <v>28.8</v>
      </c>
      <c r="F1069" s="13">
        <v>82.5</v>
      </c>
      <c r="G1069" s="13" t="s">
        <v>110</v>
      </c>
      <c r="H1069" s="13">
        <v>11.125</v>
      </c>
      <c r="I1069" s="13">
        <v>3.3029999999999999</v>
      </c>
      <c r="J1069" s="13">
        <v>16.175000000000001</v>
      </c>
      <c r="K1069" s="13" t="s">
        <v>110</v>
      </c>
      <c r="L1069" s="13">
        <v>7.9</v>
      </c>
      <c r="M1069" s="13">
        <v>12.2</v>
      </c>
      <c r="N1069" s="13">
        <v>91</v>
      </c>
      <c r="O1069" s="13">
        <v>36.4</v>
      </c>
      <c r="P1069" s="13">
        <v>13</v>
      </c>
      <c r="Q1069" s="13" t="s">
        <v>110</v>
      </c>
      <c r="R1069" s="13">
        <v>7.1</v>
      </c>
      <c r="S1069" s="13">
        <v>215</v>
      </c>
      <c r="T1069" s="13">
        <v>11.25</v>
      </c>
      <c r="U1069" s="13">
        <v>5.3689999999999998</v>
      </c>
      <c r="V1069" s="13" t="s">
        <v>110</v>
      </c>
      <c r="W1069" s="13">
        <v>46.5</v>
      </c>
      <c r="X1069" s="13">
        <v>7.2</v>
      </c>
      <c r="Y1069" s="13">
        <v>17.100000000000001</v>
      </c>
      <c r="Z1069" s="13">
        <v>8.07</v>
      </c>
      <c r="AA1069" s="13">
        <v>161</v>
      </c>
      <c r="AB1069" s="13">
        <v>7.99</v>
      </c>
      <c r="AC1069" s="13" t="s">
        <v>110</v>
      </c>
      <c r="AD1069" s="13">
        <v>215.05</v>
      </c>
    </row>
    <row r="1070" spans="1:30">
      <c r="A1070" s="10">
        <v>42376</v>
      </c>
      <c r="B1070" s="13">
        <v>11390.37</v>
      </c>
      <c r="C1070" s="13">
        <v>4.8129999999999997</v>
      </c>
      <c r="D1070" s="13">
        <v>10.8</v>
      </c>
      <c r="E1070" s="13">
        <v>28.5</v>
      </c>
      <c r="F1070" s="13">
        <v>84</v>
      </c>
      <c r="G1070" s="13" t="s">
        <v>110</v>
      </c>
      <c r="H1070" s="13">
        <v>11.063000000000001</v>
      </c>
      <c r="I1070" s="13">
        <v>3.2749999999999999</v>
      </c>
      <c r="J1070" s="13">
        <v>15.509</v>
      </c>
      <c r="K1070" s="13" t="s">
        <v>110</v>
      </c>
      <c r="L1070" s="13">
        <v>7.8</v>
      </c>
      <c r="M1070" s="13">
        <v>12.25</v>
      </c>
      <c r="N1070" s="13">
        <v>91</v>
      </c>
      <c r="O1070" s="13">
        <v>36.6</v>
      </c>
      <c r="P1070" s="13">
        <v>12.8</v>
      </c>
      <c r="Q1070" s="13" t="s">
        <v>110</v>
      </c>
      <c r="R1070" s="13">
        <v>6.7</v>
      </c>
      <c r="S1070" s="13">
        <v>224.333</v>
      </c>
      <c r="T1070" s="13">
        <v>11.15</v>
      </c>
      <c r="U1070" s="13">
        <v>5.3689999999999998</v>
      </c>
      <c r="V1070" s="13" t="s">
        <v>110</v>
      </c>
      <c r="W1070" s="13">
        <v>46</v>
      </c>
      <c r="X1070" s="13">
        <v>7</v>
      </c>
      <c r="Y1070" s="13">
        <v>16.95</v>
      </c>
      <c r="Z1070" s="13">
        <v>7.9</v>
      </c>
      <c r="AA1070" s="13">
        <v>160</v>
      </c>
      <c r="AB1070" s="13">
        <v>7.78</v>
      </c>
      <c r="AC1070" s="13" t="s">
        <v>110</v>
      </c>
      <c r="AD1070" s="13">
        <v>218</v>
      </c>
    </row>
    <row r="1071" spans="1:30">
      <c r="A1071" s="10">
        <v>42377</v>
      </c>
      <c r="B1071" s="13">
        <v>11305.52</v>
      </c>
      <c r="C1071" s="13">
        <v>4.7679999999999998</v>
      </c>
      <c r="D1071" s="13">
        <v>10.55</v>
      </c>
      <c r="E1071" s="13">
        <v>27.95</v>
      </c>
      <c r="F1071" s="13">
        <v>82.5</v>
      </c>
      <c r="G1071" s="13" t="s">
        <v>110</v>
      </c>
      <c r="H1071" s="13">
        <v>11.063000000000001</v>
      </c>
      <c r="I1071" s="13">
        <v>3.3029999999999999</v>
      </c>
      <c r="J1071" s="13">
        <v>15.509</v>
      </c>
      <c r="K1071" s="13" t="s">
        <v>110</v>
      </c>
      <c r="L1071" s="13">
        <v>7.8</v>
      </c>
      <c r="M1071" s="13">
        <v>12.4</v>
      </c>
      <c r="N1071" s="13">
        <v>90.9</v>
      </c>
      <c r="O1071" s="13">
        <v>35.9</v>
      </c>
      <c r="P1071" s="13">
        <v>13.3</v>
      </c>
      <c r="Q1071" s="13" t="s">
        <v>110</v>
      </c>
      <c r="R1071" s="13">
        <v>6.6</v>
      </c>
      <c r="S1071" s="13">
        <v>243.333</v>
      </c>
      <c r="T1071" s="13">
        <v>11.6</v>
      </c>
      <c r="U1071" s="13">
        <v>5.3689999999999998</v>
      </c>
      <c r="V1071" s="13" t="s">
        <v>110</v>
      </c>
      <c r="W1071" s="13">
        <v>47.5</v>
      </c>
      <c r="X1071" s="13">
        <v>7</v>
      </c>
      <c r="Y1071" s="13">
        <v>16.95</v>
      </c>
      <c r="Z1071" s="13">
        <v>8</v>
      </c>
      <c r="AA1071" s="13">
        <v>158</v>
      </c>
      <c r="AB1071" s="13">
        <v>7.75</v>
      </c>
      <c r="AC1071" s="13" t="s">
        <v>110</v>
      </c>
      <c r="AD1071" s="13">
        <v>213</v>
      </c>
    </row>
    <row r="1072" spans="1:30">
      <c r="A1072" s="10">
        <v>42380</v>
      </c>
      <c r="B1072" s="13">
        <v>10955.95</v>
      </c>
      <c r="C1072" s="13">
        <v>4.6399999999999997</v>
      </c>
      <c r="D1072" s="13">
        <v>10.25</v>
      </c>
      <c r="E1072" s="13">
        <v>26.9</v>
      </c>
      <c r="F1072" s="13">
        <v>80</v>
      </c>
      <c r="G1072" s="13" t="s">
        <v>110</v>
      </c>
      <c r="H1072" s="13">
        <v>10.875</v>
      </c>
      <c r="I1072" s="13">
        <v>3.2570000000000001</v>
      </c>
      <c r="J1072" s="13">
        <v>14.747999999999999</v>
      </c>
      <c r="K1072" s="13" t="s">
        <v>110</v>
      </c>
      <c r="L1072" s="13">
        <v>8.1999999999999993</v>
      </c>
      <c r="M1072" s="13">
        <v>12.15</v>
      </c>
      <c r="N1072" s="13">
        <v>92</v>
      </c>
      <c r="O1072" s="13">
        <v>36</v>
      </c>
      <c r="P1072" s="13">
        <v>12.85</v>
      </c>
      <c r="Q1072" s="13" t="s">
        <v>110</v>
      </c>
      <c r="R1072" s="13">
        <v>6.25</v>
      </c>
      <c r="S1072" s="13">
        <v>243</v>
      </c>
      <c r="T1072" s="13">
        <v>11.15</v>
      </c>
      <c r="U1072" s="13">
        <v>5.3689999999999998</v>
      </c>
      <c r="V1072" s="13" t="s">
        <v>110</v>
      </c>
      <c r="W1072" s="13">
        <v>47.5</v>
      </c>
      <c r="X1072" s="13">
        <v>6.8</v>
      </c>
      <c r="Y1072" s="13">
        <v>16.25</v>
      </c>
      <c r="Z1072" s="13">
        <v>7.7</v>
      </c>
      <c r="AA1072" s="13">
        <v>149.80000000000001</v>
      </c>
      <c r="AB1072" s="13">
        <v>7.23</v>
      </c>
      <c r="AC1072" s="13" t="s">
        <v>110</v>
      </c>
      <c r="AD1072" s="13">
        <v>201</v>
      </c>
    </row>
    <row r="1073" spans="1:30">
      <c r="A1073" s="10">
        <v>42381</v>
      </c>
      <c r="B1073" s="13">
        <v>10656.59</v>
      </c>
      <c r="C1073" s="13">
        <v>4.3140000000000001</v>
      </c>
      <c r="D1073" s="13">
        <v>9.6</v>
      </c>
      <c r="E1073" s="13">
        <v>24.55</v>
      </c>
      <c r="F1073" s="13">
        <v>81.5</v>
      </c>
      <c r="G1073" s="13" t="s">
        <v>110</v>
      </c>
      <c r="H1073" s="13">
        <v>10.625</v>
      </c>
      <c r="I1073" s="13">
        <v>3.2109999999999999</v>
      </c>
      <c r="J1073" s="13">
        <v>14.082000000000001</v>
      </c>
      <c r="K1073" s="13" t="s">
        <v>110</v>
      </c>
      <c r="L1073" s="13">
        <v>8.1999999999999993</v>
      </c>
      <c r="M1073" s="13">
        <v>11.75</v>
      </c>
      <c r="N1073" s="13">
        <v>91.4</v>
      </c>
      <c r="O1073" s="13">
        <v>36</v>
      </c>
      <c r="P1073" s="13">
        <v>12.1</v>
      </c>
      <c r="Q1073" s="13" t="s">
        <v>110</v>
      </c>
      <c r="R1073" s="13">
        <v>6</v>
      </c>
      <c r="S1073" s="13">
        <v>229</v>
      </c>
      <c r="T1073" s="13">
        <v>11</v>
      </c>
      <c r="U1073" s="13">
        <v>5.3689999999999998</v>
      </c>
      <c r="V1073" s="13" t="s">
        <v>110</v>
      </c>
      <c r="W1073" s="13">
        <v>44.5</v>
      </c>
      <c r="X1073" s="13">
        <v>6.7</v>
      </c>
      <c r="Y1073" s="13">
        <v>15.5</v>
      </c>
      <c r="Z1073" s="13">
        <v>7.25</v>
      </c>
      <c r="AA1073" s="13">
        <v>148</v>
      </c>
      <c r="AB1073" s="13">
        <v>7.22</v>
      </c>
      <c r="AC1073" s="13" t="s">
        <v>110</v>
      </c>
      <c r="AD1073" s="13">
        <v>196.5</v>
      </c>
    </row>
    <row r="1074" spans="1:30">
      <c r="A1074" s="10">
        <v>42382</v>
      </c>
      <c r="B1074" s="13">
        <v>10305.92</v>
      </c>
      <c r="C1074" s="13">
        <v>4.0960000000000001</v>
      </c>
      <c r="D1074" s="13">
        <v>9.15</v>
      </c>
      <c r="E1074" s="13">
        <v>23.5</v>
      </c>
      <c r="F1074" s="13">
        <v>82.25</v>
      </c>
      <c r="G1074" s="13" t="s">
        <v>110</v>
      </c>
      <c r="H1074" s="13">
        <v>10.25</v>
      </c>
      <c r="I1074" s="13">
        <v>2.9910000000000001</v>
      </c>
      <c r="J1074" s="13">
        <v>12.94</v>
      </c>
      <c r="K1074" s="13" t="s">
        <v>110</v>
      </c>
      <c r="L1074" s="13">
        <v>8</v>
      </c>
      <c r="M1074" s="13">
        <v>11.15</v>
      </c>
      <c r="N1074" s="13">
        <v>91</v>
      </c>
      <c r="O1074" s="13">
        <v>35.6</v>
      </c>
      <c r="P1074" s="13">
        <v>12</v>
      </c>
      <c r="Q1074" s="13" t="s">
        <v>110</v>
      </c>
      <c r="R1074" s="13">
        <v>5.7</v>
      </c>
      <c r="S1074" s="13">
        <v>214</v>
      </c>
      <c r="T1074" s="13">
        <v>10.95</v>
      </c>
      <c r="U1074" s="13">
        <v>5.3689999999999998</v>
      </c>
      <c r="V1074" s="13" t="s">
        <v>110</v>
      </c>
      <c r="W1074" s="13">
        <v>45.45</v>
      </c>
      <c r="X1074" s="13">
        <v>6.4</v>
      </c>
      <c r="Y1074" s="13">
        <v>14.95</v>
      </c>
      <c r="Z1074" s="13">
        <v>7.1</v>
      </c>
      <c r="AA1074" s="13">
        <v>141.9</v>
      </c>
      <c r="AB1074" s="13">
        <v>6.84</v>
      </c>
      <c r="AC1074" s="13" t="s">
        <v>110</v>
      </c>
      <c r="AD1074" s="13">
        <v>187</v>
      </c>
    </row>
    <row r="1075" spans="1:30">
      <c r="A1075" s="10">
        <v>42383</v>
      </c>
      <c r="B1075" s="13">
        <v>10666.32</v>
      </c>
      <c r="C1075" s="13">
        <v>3.968</v>
      </c>
      <c r="D1075" s="13">
        <v>9.25</v>
      </c>
      <c r="E1075" s="13">
        <v>25.15</v>
      </c>
      <c r="F1075" s="13">
        <v>83.5</v>
      </c>
      <c r="G1075" s="13" t="s">
        <v>110</v>
      </c>
      <c r="H1075" s="13">
        <v>10.375</v>
      </c>
      <c r="I1075" s="13">
        <v>3.202</v>
      </c>
      <c r="J1075" s="13">
        <v>13.795999999999999</v>
      </c>
      <c r="K1075" s="13" t="s">
        <v>110</v>
      </c>
      <c r="L1075" s="13">
        <v>8</v>
      </c>
      <c r="M1075" s="13">
        <v>11.3</v>
      </c>
      <c r="N1075" s="13">
        <v>91</v>
      </c>
      <c r="O1075" s="13">
        <v>35.6</v>
      </c>
      <c r="P1075" s="13">
        <v>12.3</v>
      </c>
      <c r="Q1075" s="13" t="s">
        <v>110</v>
      </c>
      <c r="R1075" s="13">
        <v>6.2</v>
      </c>
      <c r="S1075" s="13">
        <v>229.61699999999999</v>
      </c>
      <c r="T1075" s="13">
        <v>11.4</v>
      </c>
      <c r="U1075" s="13">
        <v>5.3689999999999998</v>
      </c>
      <c r="V1075" s="13" t="s">
        <v>110</v>
      </c>
      <c r="W1075" s="13">
        <v>43.1</v>
      </c>
      <c r="X1075" s="13">
        <v>6.37</v>
      </c>
      <c r="Y1075" s="13">
        <v>15</v>
      </c>
      <c r="Z1075" s="13">
        <v>7.28</v>
      </c>
      <c r="AA1075" s="13">
        <v>148.9</v>
      </c>
      <c r="AB1075" s="13">
        <v>6.96</v>
      </c>
      <c r="AC1075" s="13" t="s">
        <v>110</v>
      </c>
      <c r="AD1075" s="13">
        <v>195</v>
      </c>
    </row>
    <row r="1076" spans="1:30">
      <c r="A1076" s="10">
        <v>42384</v>
      </c>
      <c r="B1076" s="13">
        <v>10020.370000000001</v>
      </c>
      <c r="C1076" s="13">
        <v>3.7119999999999997</v>
      </c>
      <c r="D1076" s="13">
        <v>8.6300000000000008</v>
      </c>
      <c r="E1076" s="13">
        <v>23.4</v>
      </c>
      <c r="F1076" s="13">
        <v>77.3</v>
      </c>
      <c r="G1076" s="13" t="s">
        <v>110</v>
      </c>
      <c r="H1076" s="13">
        <v>9.9250000000000007</v>
      </c>
      <c r="I1076" s="13">
        <v>2.9820000000000002</v>
      </c>
      <c r="J1076" s="13">
        <v>12.75</v>
      </c>
      <c r="K1076" s="13" t="s">
        <v>110</v>
      </c>
      <c r="L1076" s="13">
        <v>8</v>
      </c>
      <c r="M1076" s="13">
        <v>10.9</v>
      </c>
      <c r="N1076" s="13">
        <v>84.5</v>
      </c>
      <c r="O1076" s="13">
        <v>33.35</v>
      </c>
      <c r="P1076" s="13">
        <v>12</v>
      </c>
      <c r="Q1076" s="13" t="s">
        <v>110</v>
      </c>
      <c r="R1076" s="13">
        <v>6.05</v>
      </c>
      <c r="S1076" s="13">
        <v>233.333</v>
      </c>
      <c r="T1076" s="13">
        <v>10.65</v>
      </c>
      <c r="U1076" s="13">
        <v>5.3689999999999998</v>
      </c>
      <c r="V1076" s="13" t="s">
        <v>110</v>
      </c>
      <c r="W1076" s="13">
        <v>40.5</v>
      </c>
      <c r="X1076" s="13">
        <v>6.15</v>
      </c>
      <c r="Y1076" s="13">
        <v>14.5</v>
      </c>
      <c r="Z1076" s="13">
        <v>6.76</v>
      </c>
      <c r="AA1076" s="13">
        <v>139</v>
      </c>
      <c r="AB1076" s="13">
        <v>6.6</v>
      </c>
      <c r="AC1076" s="13" t="s">
        <v>110</v>
      </c>
      <c r="AD1076" s="13">
        <v>190</v>
      </c>
    </row>
    <row r="1077" spans="1:30">
      <c r="A1077" s="10">
        <v>42387</v>
      </c>
      <c r="B1077" s="13">
        <v>9757.1200000000008</v>
      </c>
      <c r="C1077" s="13">
        <v>3.488</v>
      </c>
      <c r="D1077" s="13">
        <v>8.25</v>
      </c>
      <c r="E1077" s="13">
        <v>22.6</v>
      </c>
      <c r="F1077" s="13">
        <v>76.05</v>
      </c>
      <c r="G1077" s="13" t="s">
        <v>110</v>
      </c>
      <c r="H1077" s="13">
        <v>10.119</v>
      </c>
      <c r="I1077" s="13">
        <v>2.9449999999999998</v>
      </c>
      <c r="J1077" s="13">
        <v>12.654</v>
      </c>
      <c r="K1077" s="13" t="s">
        <v>110</v>
      </c>
      <c r="L1077" s="13">
        <v>8</v>
      </c>
      <c r="M1077" s="13">
        <v>10.6</v>
      </c>
      <c r="N1077" s="13">
        <v>84.5</v>
      </c>
      <c r="O1077" s="13">
        <v>33.35</v>
      </c>
      <c r="P1077" s="13">
        <v>11.9</v>
      </c>
      <c r="Q1077" s="13" t="s">
        <v>110</v>
      </c>
      <c r="R1077" s="13">
        <v>5.7</v>
      </c>
      <c r="S1077" s="13">
        <v>228</v>
      </c>
      <c r="T1077" s="13">
        <v>10.15</v>
      </c>
      <c r="U1077" s="13">
        <v>5.3689999999999998</v>
      </c>
      <c r="V1077" s="13" t="s">
        <v>110</v>
      </c>
      <c r="W1077" s="13">
        <v>38.5</v>
      </c>
      <c r="X1077" s="13">
        <v>5.9</v>
      </c>
      <c r="Y1077" s="13">
        <v>13.9</v>
      </c>
      <c r="Z1077" s="13">
        <v>6.45</v>
      </c>
      <c r="AA1077" s="13">
        <v>132.1</v>
      </c>
      <c r="AB1077" s="13">
        <v>6.44</v>
      </c>
      <c r="AC1077" s="13" t="s">
        <v>110</v>
      </c>
      <c r="AD1077" s="13">
        <v>184</v>
      </c>
    </row>
    <row r="1078" spans="1:30">
      <c r="A1078" s="10">
        <v>42388</v>
      </c>
      <c r="B1078" s="13">
        <v>9801.27</v>
      </c>
      <c r="C1078" s="13">
        <v>3.6160000000000001</v>
      </c>
      <c r="D1078" s="13">
        <v>8.2200000000000006</v>
      </c>
      <c r="E1078" s="13">
        <v>21.25</v>
      </c>
      <c r="F1078" s="13">
        <v>80.2</v>
      </c>
      <c r="G1078" s="13" t="s">
        <v>110</v>
      </c>
      <c r="H1078" s="13">
        <v>10.125</v>
      </c>
      <c r="I1078" s="13">
        <v>2.9630000000000001</v>
      </c>
      <c r="J1078" s="13">
        <v>12.654</v>
      </c>
      <c r="K1078" s="13" t="s">
        <v>110</v>
      </c>
      <c r="L1078" s="13">
        <v>8.1999999999999993</v>
      </c>
      <c r="M1078" s="13">
        <v>10.9</v>
      </c>
      <c r="N1078" s="13">
        <v>84</v>
      </c>
      <c r="O1078" s="13">
        <v>33.75</v>
      </c>
      <c r="P1078" s="13">
        <v>12.4</v>
      </c>
      <c r="Q1078" s="13" t="s">
        <v>110</v>
      </c>
      <c r="R1078" s="13">
        <v>5.7</v>
      </c>
      <c r="S1078" s="13">
        <v>223.333</v>
      </c>
      <c r="T1078" s="13">
        <v>10.45</v>
      </c>
      <c r="U1078" s="13">
        <v>5.3689999999999998</v>
      </c>
      <c r="V1078" s="13" t="s">
        <v>110</v>
      </c>
      <c r="W1078" s="13">
        <v>40</v>
      </c>
      <c r="X1078" s="13">
        <v>6</v>
      </c>
      <c r="Y1078" s="13">
        <v>14.15</v>
      </c>
      <c r="Z1078" s="13">
        <v>6.55</v>
      </c>
      <c r="AA1078" s="13">
        <v>136</v>
      </c>
      <c r="AB1078" s="13">
        <v>6.5600000000000005</v>
      </c>
      <c r="AC1078" s="13" t="s">
        <v>110</v>
      </c>
      <c r="AD1078" s="13">
        <v>186</v>
      </c>
    </row>
    <row r="1079" spans="1:30">
      <c r="A1079" s="10">
        <v>42389</v>
      </c>
      <c r="B1079" s="13">
        <v>9401.06</v>
      </c>
      <c r="C1079" s="13">
        <v>3.456</v>
      </c>
      <c r="D1079" s="13">
        <v>8</v>
      </c>
      <c r="E1079" s="13">
        <v>20.5</v>
      </c>
      <c r="F1079" s="13">
        <v>74.599999999999994</v>
      </c>
      <c r="G1079" s="13" t="s">
        <v>110</v>
      </c>
      <c r="H1079" s="13">
        <v>9.875</v>
      </c>
      <c r="I1079" s="13">
        <v>2.8439999999999999</v>
      </c>
      <c r="J1079" s="13">
        <v>12.083</v>
      </c>
      <c r="K1079" s="13" t="s">
        <v>110</v>
      </c>
      <c r="L1079" s="13">
        <v>8.1999999999999993</v>
      </c>
      <c r="M1079" s="13">
        <v>10.4</v>
      </c>
      <c r="N1079" s="13">
        <v>78.5</v>
      </c>
      <c r="O1079" s="13">
        <v>32.5</v>
      </c>
      <c r="P1079" s="13">
        <v>11.5</v>
      </c>
      <c r="Q1079" s="13" t="s">
        <v>110</v>
      </c>
      <c r="R1079" s="13">
        <v>5.5</v>
      </c>
      <c r="S1079" s="13">
        <v>214.333</v>
      </c>
      <c r="T1079" s="13">
        <v>9.85</v>
      </c>
      <c r="U1079" s="13">
        <v>5.3689999999999998</v>
      </c>
      <c r="V1079" s="13" t="s">
        <v>110</v>
      </c>
      <c r="W1079" s="13">
        <v>39</v>
      </c>
      <c r="X1079" s="13">
        <v>5.8</v>
      </c>
      <c r="Y1079" s="13">
        <v>14</v>
      </c>
      <c r="Z1079" s="13">
        <v>6.37</v>
      </c>
      <c r="AA1079" s="13">
        <v>134</v>
      </c>
      <c r="AB1079" s="13">
        <v>6.3</v>
      </c>
      <c r="AC1079" s="13" t="s">
        <v>110</v>
      </c>
      <c r="AD1079" s="13">
        <v>179</v>
      </c>
    </row>
    <row r="1080" spans="1:30">
      <c r="A1080" s="10">
        <v>42390</v>
      </c>
      <c r="B1080" s="13">
        <v>9819.61</v>
      </c>
      <c r="C1080" s="13">
        <v>3.52</v>
      </c>
      <c r="D1080" s="13">
        <v>8.2200000000000006</v>
      </c>
      <c r="E1080" s="13">
        <v>21.65</v>
      </c>
      <c r="F1080" s="13">
        <v>78</v>
      </c>
      <c r="G1080" s="13" t="s">
        <v>110</v>
      </c>
      <c r="H1080" s="13">
        <v>9.75</v>
      </c>
      <c r="I1080" s="13">
        <v>2.8439999999999999</v>
      </c>
      <c r="J1080" s="13">
        <v>12.226000000000001</v>
      </c>
      <c r="K1080" s="13" t="s">
        <v>110</v>
      </c>
      <c r="L1080" s="13">
        <v>8.1999999999999993</v>
      </c>
      <c r="M1080" s="13">
        <v>10.8</v>
      </c>
      <c r="N1080" s="13">
        <v>82.45</v>
      </c>
      <c r="O1080" s="13">
        <v>34.15</v>
      </c>
      <c r="P1080" s="13">
        <v>11.5</v>
      </c>
      <c r="Q1080" s="13" t="s">
        <v>110</v>
      </c>
      <c r="R1080" s="13">
        <v>5.75</v>
      </c>
      <c r="S1080" s="13">
        <v>227.167</v>
      </c>
      <c r="T1080" s="13">
        <v>10.4</v>
      </c>
      <c r="U1080" s="13">
        <v>5.3689999999999998</v>
      </c>
      <c r="V1080" s="13" t="s">
        <v>110</v>
      </c>
      <c r="W1080" s="13">
        <v>41.9</v>
      </c>
      <c r="X1080" s="13">
        <v>5.9</v>
      </c>
      <c r="Y1080" s="13">
        <v>14.45</v>
      </c>
      <c r="Z1080" s="13">
        <v>6.5</v>
      </c>
      <c r="AA1080" s="13">
        <v>138.5</v>
      </c>
      <c r="AB1080" s="13">
        <v>6.42</v>
      </c>
      <c r="AC1080" s="13" t="s">
        <v>110</v>
      </c>
      <c r="AD1080" s="13">
        <v>193</v>
      </c>
    </row>
    <row r="1081" spans="1:30">
      <c r="A1081" s="10">
        <v>42391</v>
      </c>
      <c r="B1081" s="13">
        <v>10329.9</v>
      </c>
      <c r="C1081" s="13">
        <v>3.7250000000000001</v>
      </c>
      <c r="D1081" s="13">
        <v>8.75</v>
      </c>
      <c r="E1081" s="13">
        <v>21.95</v>
      </c>
      <c r="F1081" s="13">
        <v>81.2</v>
      </c>
      <c r="G1081" s="13" t="s">
        <v>110</v>
      </c>
      <c r="H1081" s="13">
        <v>10.25</v>
      </c>
      <c r="I1081" s="13">
        <v>2.9169999999999998</v>
      </c>
      <c r="J1081" s="13">
        <v>12.987</v>
      </c>
      <c r="K1081" s="13" t="s">
        <v>110</v>
      </c>
      <c r="L1081" s="13">
        <v>8.1999999999999993</v>
      </c>
      <c r="M1081" s="13">
        <v>11.7</v>
      </c>
      <c r="N1081" s="13">
        <v>88.25</v>
      </c>
      <c r="O1081" s="13">
        <v>36</v>
      </c>
      <c r="P1081" s="13">
        <v>12.1</v>
      </c>
      <c r="Q1081" s="13" t="s">
        <v>110</v>
      </c>
      <c r="R1081" s="13">
        <v>6.25</v>
      </c>
      <c r="S1081" s="13">
        <v>236.333</v>
      </c>
      <c r="T1081" s="13">
        <v>11.45</v>
      </c>
      <c r="U1081" s="13">
        <v>5.3689999999999998</v>
      </c>
      <c r="V1081" s="13" t="s">
        <v>110</v>
      </c>
      <c r="W1081" s="13">
        <v>42.5</v>
      </c>
      <c r="X1081" s="13">
        <v>6.6</v>
      </c>
      <c r="Y1081" s="13">
        <v>15.7</v>
      </c>
      <c r="Z1081" s="13">
        <v>7.16</v>
      </c>
      <c r="AA1081" s="13">
        <v>142</v>
      </c>
      <c r="AB1081" s="13">
        <v>7</v>
      </c>
      <c r="AC1081" s="13" t="s">
        <v>110</v>
      </c>
      <c r="AD1081" s="13">
        <v>203.05</v>
      </c>
    </row>
    <row r="1082" spans="1:30">
      <c r="A1082" s="10">
        <v>42394</v>
      </c>
      <c r="B1082" s="13">
        <v>10396.39</v>
      </c>
      <c r="C1082" s="13">
        <v>3.9039999999999999</v>
      </c>
      <c r="D1082" s="13">
        <v>8.9</v>
      </c>
      <c r="E1082" s="13">
        <v>21.8</v>
      </c>
      <c r="F1082" s="13">
        <v>83.2</v>
      </c>
      <c r="G1082" s="13" t="s">
        <v>110</v>
      </c>
      <c r="H1082" s="13">
        <v>10.625</v>
      </c>
      <c r="I1082" s="13">
        <v>2.8719999999999999</v>
      </c>
      <c r="J1082" s="13">
        <v>12.987</v>
      </c>
      <c r="K1082" s="13" t="s">
        <v>110</v>
      </c>
      <c r="L1082" s="13">
        <v>8.1999999999999993</v>
      </c>
      <c r="M1082" s="13">
        <v>11.95</v>
      </c>
      <c r="N1082" s="13">
        <v>85.75</v>
      </c>
      <c r="O1082" s="13">
        <v>36.200000000000003</v>
      </c>
      <c r="P1082" s="13">
        <v>12</v>
      </c>
      <c r="Q1082" s="13" t="s">
        <v>110</v>
      </c>
      <c r="R1082" s="13">
        <v>7.1</v>
      </c>
      <c r="S1082" s="13">
        <v>251.63300000000001</v>
      </c>
      <c r="T1082" s="13">
        <v>11.95</v>
      </c>
      <c r="U1082" s="13">
        <v>5.3689999999999998</v>
      </c>
      <c r="V1082" s="13" t="s">
        <v>110</v>
      </c>
      <c r="W1082" s="13">
        <v>43.25</v>
      </c>
      <c r="X1082" s="13">
        <v>6.95</v>
      </c>
      <c r="Y1082" s="13">
        <v>15.4</v>
      </c>
      <c r="Z1082" s="13">
        <v>7.22</v>
      </c>
      <c r="AA1082" s="13">
        <v>138</v>
      </c>
      <c r="AB1082" s="13">
        <v>7.11</v>
      </c>
      <c r="AC1082" s="13" t="s">
        <v>110</v>
      </c>
      <c r="AD1082" s="13">
        <v>207.5</v>
      </c>
    </row>
    <row r="1083" spans="1:30">
      <c r="A1083" s="10">
        <v>42395</v>
      </c>
      <c r="B1083" s="13">
        <v>10493.32</v>
      </c>
      <c r="C1083" s="13">
        <v>4.0960000000000001</v>
      </c>
      <c r="D1083" s="13">
        <v>9</v>
      </c>
      <c r="E1083" s="13">
        <v>21.1</v>
      </c>
      <c r="F1083" s="13">
        <v>84.55</v>
      </c>
      <c r="G1083" s="13" t="s">
        <v>110</v>
      </c>
      <c r="H1083" s="13">
        <v>11.5</v>
      </c>
      <c r="I1083" s="13">
        <v>2.89</v>
      </c>
      <c r="J1083" s="13">
        <v>13.035</v>
      </c>
      <c r="K1083" s="13" t="s">
        <v>110</v>
      </c>
      <c r="L1083" s="13">
        <v>8.1999999999999993</v>
      </c>
      <c r="M1083" s="13">
        <v>12.05</v>
      </c>
      <c r="N1083" s="13">
        <v>88.3</v>
      </c>
      <c r="O1083" s="13">
        <v>37.15</v>
      </c>
      <c r="P1083" s="13">
        <v>11.95</v>
      </c>
      <c r="Q1083" s="13" t="s">
        <v>110</v>
      </c>
      <c r="R1083" s="13">
        <v>7.5</v>
      </c>
      <c r="S1083" s="13">
        <v>267.33300000000003</v>
      </c>
      <c r="T1083" s="13">
        <v>11.8</v>
      </c>
      <c r="U1083" s="13">
        <v>5.3689999999999998</v>
      </c>
      <c r="V1083" s="13" t="s">
        <v>110</v>
      </c>
      <c r="W1083" s="13">
        <v>42.5</v>
      </c>
      <c r="X1083" s="13">
        <v>7.2</v>
      </c>
      <c r="Y1083" s="13">
        <v>15.8</v>
      </c>
      <c r="Z1083" s="13">
        <v>7.25</v>
      </c>
      <c r="AA1083" s="13">
        <v>143.19999999999999</v>
      </c>
      <c r="AB1083" s="13">
        <v>7.38</v>
      </c>
      <c r="AC1083" s="13" t="s">
        <v>110</v>
      </c>
      <c r="AD1083" s="13">
        <v>211</v>
      </c>
    </row>
    <row r="1084" spans="1:30">
      <c r="A1084" s="10">
        <v>42396</v>
      </c>
      <c r="B1084" s="13">
        <v>10786.58</v>
      </c>
      <c r="C1084" s="13">
        <v>4.4480000000000004</v>
      </c>
      <c r="D1084" s="13">
        <v>9.17</v>
      </c>
      <c r="E1084" s="13">
        <v>22.6</v>
      </c>
      <c r="F1084" s="13">
        <v>84.8</v>
      </c>
      <c r="G1084" s="13" t="s">
        <v>110</v>
      </c>
      <c r="H1084" s="13">
        <v>11.625</v>
      </c>
      <c r="I1084" s="13">
        <v>2.9079999999999999</v>
      </c>
      <c r="J1084" s="13">
        <v>13.32</v>
      </c>
      <c r="K1084" s="13" t="s">
        <v>110</v>
      </c>
      <c r="L1084" s="13">
        <v>8.1999999999999993</v>
      </c>
      <c r="M1084" s="13">
        <v>12.6</v>
      </c>
      <c r="N1084" s="13">
        <v>90.85</v>
      </c>
      <c r="O1084" s="13">
        <v>37.5</v>
      </c>
      <c r="P1084" s="13">
        <v>12.15</v>
      </c>
      <c r="Q1084" s="13" t="s">
        <v>110</v>
      </c>
      <c r="R1084" s="13">
        <v>7.6</v>
      </c>
      <c r="S1084" s="13">
        <v>263.33300000000003</v>
      </c>
      <c r="T1084" s="13">
        <v>12.3</v>
      </c>
      <c r="U1084" s="13">
        <v>5.3689999999999998</v>
      </c>
      <c r="V1084" s="13" t="s">
        <v>110</v>
      </c>
      <c r="W1084" s="13">
        <v>42.3</v>
      </c>
      <c r="X1084" s="13">
        <v>7.55</v>
      </c>
      <c r="Y1084" s="13">
        <v>16</v>
      </c>
      <c r="Z1084" s="13">
        <v>7.65</v>
      </c>
      <c r="AA1084" s="13">
        <v>144</v>
      </c>
      <c r="AB1084" s="13">
        <v>7.51</v>
      </c>
      <c r="AC1084" s="13" t="s">
        <v>110</v>
      </c>
      <c r="AD1084" s="13">
        <v>217</v>
      </c>
    </row>
    <row r="1085" spans="1:30">
      <c r="A1085" s="10">
        <v>42397</v>
      </c>
      <c r="B1085" s="13">
        <v>10883.49</v>
      </c>
      <c r="C1085" s="13">
        <v>4.3650000000000002</v>
      </c>
      <c r="D1085" s="13">
        <v>9.1999999999999993</v>
      </c>
      <c r="E1085" s="13">
        <v>22.75</v>
      </c>
      <c r="F1085" s="13">
        <v>84.15</v>
      </c>
      <c r="G1085" s="13" t="s">
        <v>110</v>
      </c>
      <c r="H1085" s="13">
        <v>11.625</v>
      </c>
      <c r="I1085" s="13">
        <v>2.9359999999999999</v>
      </c>
      <c r="J1085" s="13">
        <v>13.13</v>
      </c>
      <c r="K1085" s="13" t="s">
        <v>110</v>
      </c>
      <c r="L1085" s="13">
        <v>8.9</v>
      </c>
      <c r="M1085" s="13">
        <v>13.1</v>
      </c>
      <c r="N1085" s="13">
        <v>89.75</v>
      </c>
      <c r="O1085" s="13">
        <v>36.9</v>
      </c>
      <c r="P1085" s="13">
        <v>12</v>
      </c>
      <c r="Q1085" s="13" t="s">
        <v>110</v>
      </c>
      <c r="R1085" s="13">
        <v>7.9</v>
      </c>
      <c r="S1085" s="13">
        <v>264</v>
      </c>
      <c r="T1085" s="13">
        <v>12.55</v>
      </c>
      <c r="U1085" s="13">
        <v>5.3689999999999998</v>
      </c>
      <c r="V1085" s="13" t="s">
        <v>110</v>
      </c>
      <c r="W1085" s="13">
        <v>43.95</v>
      </c>
      <c r="X1085" s="13">
        <v>7.44</v>
      </c>
      <c r="Y1085" s="13">
        <v>16</v>
      </c>
      <c r="Z1085" s="13">
        <v>7.79</v>
      </c>
      <c r="AA1085" s="13">
        <v>145</v>
      </c>
      <c r="AB1085" s="13">
        <v>7.6</v>
      </c>
      <c r="AC1085" s="13" t="s">
        <v>110</v>
      </c>
      <c r="AD1085" s="13">
        <v>225</v>
      </c>
    </row>
    <row r="1086" spans="1:30">
      <c r="A1086" s="10">
        <v>42398</v>
      </c>
      <c r="B1086" s="13">
        <v>11306.02</v>
      </c>
      <c r="C1086" s="13">
        <v>4.4800000000000004</v>
      </c>
      <c r="D1086" s="13">
        <v>9.4700000000000006</v>
      </c>
      <c r="E1086" s="13">
        <v>24.35</v>
      </c>
      <c r="F1086" s="13">
        <v>88.9</v>
      </c>
      <c r="G1086" s="13" t="s">
        <v>110</v>
      </c>
      <c r="H1086" s="13">
        <v>11.563000000000001</v>
      </c>
      <c r="I1086" s="13">
        <v>3.028</v>
      </c>
      <c r="J1086" s="13">
        <v>13.891</v>
      </c>
      <c r="K1086" s="13" t="s">
        <v>110</v>
      </c>
      <c r="L1086" s="13">
        <v>8.4</v>
      </c>
      <c r="M1086" s="13">
        <v>13.2</v>
      </c>
      <c r="N1086" s="13">
        <v>93</v>
      </c>
      <c r="O1086" s="13">
        <v>38.299999999999997</v>
      </c>
      <c r="P1086" s="13">
        <v>12.4</v>
      </c>
      <c r="Q1086" s="13" t="s">
        <v>110</v>
      </c>
      <c r="R1086" s="13">
        <v>8.4499999999999993</v>
      </c>
      <c r="S1086" s="13">
        <v>266.66699999999997</v>
      </c>
      <c r="T1086" s="13">
        <v>12.75</v>
      </c>
      <c r="U1086" s="13">
        <v>5.3689999999999998</v>
      </c>
      <c r="V1086" s="13" t="s">
        <v>110</v>
      </c>
      <c r="W1086" s="13">
        <v>45</v>
      </c>
      <c r="X1086" s="13">
        <v>7.53</v>
      </c>
      <c r="Y1086" s="13">
        <v>17</v>
      </c>
      <c r="Z1086" s="13">
        <v>8.01</v>
      </c>
      <c r="AA1086" s="13">
        <v>148.5</v>
      </c>
      <c r="AB1086" s="13">
        <v>7.9</v>
      </c>
      <c r="AC1086" s="13" t="s">
        <v>110</v>
      </c>
      <c r="AD1086" s="13">
        <v>235</v>
      </c>
    </row>
    <row r="1087" spans="1:30">
      <c r="A1087" s="10">
        <v>42401</v>
      </c>
      <c r="B1087" s="13">
        <v>11251.85</v>
      </c>
      <c r="C1087" s="13">
        <v>4.4030000000000005</v>
      </c>
      <c r="D1087" s="13">
        <v>9.5299999999999994</v>
      </c>
      <c r="E1087" s="13">
        <v>23.65</v>
      </c>
      <c r="F1087" s="13">
        <v>89.25</v>
      </c>
      <c r="G1087" s="13" t="s">
        <v>110</v>
      </c>
      <c r="H1087" s="13">
        <v>11.625</v>
      </c>
      <c r="I1087" s="13">
        <v>3.0640000000000001</v>
      </c>
      <c r="J1087" s="13">
        <v>14.177</v>
      </c>
      <c r="K1087" s="13" t="s">
        <v>110</v>
      </c>
      <c r="L1087" s="13">
        <v>8.6999999999999993</v>
      </c>
      <c r="M1087" s="13">
        <v>12.7</v>
      </c>
      <c r="N1087" s="13">
        <v>95.25</v>
      </c>
      <c r="O1087" s="13">
        <v>39.15</v>
      </c>
      <c r="P1087" s="13">
        <v>13</v>
      </c>
      <c r="Q1087" s="13" t="s">
        <v>110</v>
      </c>
      <c r="R1087" s="13">
        <v>8.9</v>
      </c>
      <c r="S1087" s="13">
        <v>268.33300000000003</v>
      </c>
      <c r="T1087" s="13">
        <v>12.45</v>
      </c>
      <c r="U1087" s="13">
        <v>5.3689999999999998</v>
      </c>
      <c r="V1087" s="13" t="s">
        <v>110</v>
      </c>
      <c r="W1087" s="13">
        <v>44.9</v>
      </c>
      <c r="X1087" s="13">
        <v>7.65</v>
      </c>
      <c r="Y1087" s="13">
        <v>16.8</v>
      </c>
      <c r="Z1087" s="13">
        <v>7.82</v>
      </c>
      <c r="AA1087" s="13">
        <v>145.94999999999999</v>
      </c>
      <c r="AB1087" s="13">
        <v>7.83</v>
      </c>
      <c r="AC1087" s="13" t="s">
        <v>110</v>
      </c>
      <c r="AD1087" s="13">
        <v>235</v>
      </c>
    </row>
    <row r="1088" spans="1:30">
      <c r="A1088" s="10">
        <v>42402</v>
      </c>
      <c r="B1088" s="13">
        <v>11074.83</v>
      </c>
      <c r="C1088" s="13">
        <v>4.1920000000000002</v>
      </c>
      <c r="D1088" s="13">
        <v>9.25</v>
      </c>
      <c r="E1088" s="13">
        <v>22.05</v>
      </c>
      <c r="F1088" s="13">
        <v>88.6</v>
      </c>
      <c r="G1088" s="13" t="s">
        <v>110</v>
      </c>
      <c r="H1088" s="13">
        <v>11.875</v>
      </c>
      <c r="I1088" s="13">
        <v>3.0369999999999999</v>
      </c>
      <c r="J1088" s="13">
        <v>13.891</v>
      </c>
      <c r="K1088" s="13" t="s">
        <v>110</v>
      </c>
      <c r="L1088" s="13">
        <v>8.6999999999999993</v>
      </c>
      <c r="M1088" s="13">
        <v>12.4</v>
      </c>
      <c r="N1088" s="13">
        <v>93.95</v>
      </c>
      <c r="O1088" s="13">
        <v>39.799999999999997</v>
      </c>
      <c r="P1088" s="13">
        <v>12.8</v>
      </c>
      <c r="Q1088" s="13" t="s">
        <v>110</v>
      </c>
      <c r="R1088" s="13">
        <v>9.1999999999999993</v>
      </c>
      <c r="S1088" s="13">
        <v>264.66699999999997</v>
      </c>
      <c r="T1088" s="13">
        <v>12.95</v>
      </c>
      <c r="U1088" s="13">
        <v>5.3689999999999998</v>
      </c>
      <c r="V1088" s="13" t="s">
        <v>110</v>
      </c>
      <c r="W1088" s="13">
        <v>45</v>
      </c>
      <c r="X1088" s="13">
        <v>7.68</v>
      </c>
      <c r="Y1088" s="13">
        <v>16.7</v>
      </c>
      <c r="Z1088" s="13">
        <v>7.65</v>
      </c>
      <c r="AA1088" s="13">
        <v>139.80000000000001</v>
      </c>
      <c r="AB1088" s="13">
        <v>7.76</v>
      </c>
      <c r="AC1088" s="13" t="s">
        <v>110</v>
      </c>
      <c r="AD1088" s="13">
        <v>229</v>
      </c>
    </row>
    <row r="1089" spans="1:30">
      <c r="A1089" s="10">
        <v>42403</v>
      </c>
      <c r="B1089" s="13">
        <v>11121.4</v>
      </c>
      <c r="C1089" s="13">
        <v>4.2430000000000003</v>
      </c>
      <c r="D1089" s="13">
        <v>9.16</v>
      </c>
      <c r="E1089" s="13">
        <v>23.35</v>
      </c>
      <c r="F1089" s="13">
        <v>87</v>
      </c>
      <c r="G1089" s="13" t="s">
        <v>110</v>
      </c>
      <c r="H1089" s="13">
        <v>12.063000000000001</v>
      </c>
      <c r="I1089" s="13">
        <v>3.028</v>
      </c>
      <c r="J1089" s="13">
        <v>13.653</v>
      </c>
      <c r="K1089" s="13" t="s">
        <v>110</v>
      </c>
      <c r="L1089" s="13">
        <v>8.6999999999999993</v>
      </c>
      <c r="M1089" s="13">
        <v>12.3</v>
      </c>
      <c r="N1089" s="13">
        <v>92.5</v>
      </c>
      <c r="O1089" s="13">
        <v>39.1</v>
      </c>
      <c r="P1089" s="13">
        <v>12.6</v>
      </c>
      <c r="Q1089" s="13" t="s">
        <v>110</v>
      </c>
      <c r="R1089" s="13">
        <v>8.65</v>
      </c>
      <c r="S1089" s="13">
        <v>265</v>
      </c>
      <c r="T1089" s="13">
        <v>12.75</v>
      </c>
      <c r="U1089" s="13">
        <v>5.3689999999999998</v>
      </c>
      <c r="V1089" s="13" t="s">
        <v>110</v>
      </c>
      <c r="W1089" s="13">
        <v>45.6</v>
      </c>
      <c r="X1089" s="13">
        <v>7.65</v>
      </c>
      <c r="Y1089" s="13">
        <v>16.25</v>
      </c>
      <c r="Z1089" s="13">
        <v>7.5</v>
      </c>
      <c r="AA1089" s="13">
        <v>144.80000000000001</v>
      </c>
      <c r="AB1089" s="13">
        <v>7.65</v>
      </c>
      <c r="AC1089" s="13" t="s">
        <v>110</v>
      </c>
      <c r="AD1089" s="13">
        <v>232.5</v>
      </c>
    </row>
    <row r="1090" spans="1:30">
      <c r="A1090" s="10">
        <v>42404</v>
      </c>
      <c r="B1090" s="13">
        <v>11421.99</v>
      </c>
      <c r="C1090" s="13">
        <v>4.41</v>
      </c>
      <c r="D1090" s="13">
        <v>9.3000000000000007</v>
      </c>
      <c r="E1090" s="13">
        <v>24.45</v>
      </c>
      <c r="F1090" s="13">
        <v>88.85</v>
      </c>
      <c r="G1090" s="13" t="s">
        <v>110</v>
      </c>
      <c r="H1090" s="13">
        <v>12.5</v>
      </c>
      <c r="I1090" s="13">
        <v>3.028</v>
      </c>
      <c r="J1090" s="13">
        <v>13.795999999999999</v>
      </c>
      <c r="K1090" s="13" t="s">
        <v>110</v>
      </c>
      <c r="L1090" s="13">
        <v>9.1999999999999993</v>
      </c>
      <c r="M1090" s="13">
        <v>12.4</v>
      </c>
      <c r="N1090" s="13">
        <v>95.1</v>
      </c>
      <c r="O1090" s="13">
        <v>39.799999999999997</v>
      </c>
      <c r="P1090" s="13">
        <v>12.45</v>
      </c>
      <c r="Q1090" s="13" t="s">
        <v>110</v>
      </c>
      <c r="R1090" s="13">
        <v>8.4</v>
      </c>
      <c r="S1090" s="13">
        <v>266.33300000000003</v>
      </c>
      <c r="T1090" s="13">
        <v>12.9</v>
      </c>
      <c r="U1090" s="13">
        <v>5.3689999999999998</v>
      </c>
      <c r="V1090" s="13" t="s">
        <v>110</v>
      </c>
      <c r="W1090" s="13">
        <v>47.3</v>
      </c>
      <c r="X1090" s="13">
        <v>7.66</v>
      </c>
      <c r="Y1090" s="13">
        <v>17.05</v>
      </c>
      <c r="Z1090" s="13">
        <v>7.5</v>
      </c>
      <c r="AA1090" s="13">
        <v>152.5</v>
      </c>
      <c r="AB1090" s="13">
        <v>7.7</v>
      </c>
      <c r="AC1090" s="13" t="s">
        <v>110</v>
      </c>
      <c r="AD1090" s="13">
        <v>245.5</v>
      </c>
    </row>
    <row r="1091" spans="1:30">
      <c r="A1091" s="10">
        <v>42405</v>
      </c>
      <c r="B1091" s="13">
        <v>11400.34</v>
      </c>
      <c r="C1091" s="13">
        <v>4.3520000000000003</v>
      </c>
      <c r="D1091" s="13">
        <v>9.3000000000000007</v>
      </c>
      <c r="E1091" s="13">
        <v>23.8</v>
      </c>
      <c r="F1091" s="13">
        <v>91.2</v>
      </c>
      <c r="G1091" s="13" t="s">
        <v>110</v>
      </c>
      <c r="H1091" s="13">
        <v>12.625</v>
      </c>
      <c r="I1091" s="13">
        <v>2.9820000000000002</v>
      </c>
      <c r="J1091" s="13">
        <v>13.986000000000001</v>
      </c>
      <c r="K1091" s="13" t="s">
        <v>110</v>
      </c>
      <c r="L1091" s="13">
        <v>9.1999999999999993</v>
      </c>
      <c r="M1091" s="13">
        <v>12.3</v>
      </c>
      <c r="N1091" s="13">
        <v>96.55</v>
      </c>
      <c r="O1091" s="13">
        <v>40.15</v>
      </c>
      <c r="P1091" s="13">
        <v>12.4</v>
      </c>
      <c r="Q1091" s="13" t="s">
        <v>110</v>
      </c>
      <c r="R1091" s="13">
        <v>8.6199999999999992</v>
      </c>
      <c r="S1091" s="13">
        <v>267</v>
      </c>
      <c r="T1091" s="13">
        <v>13.1</v>
      </c>
      <c r="U1091" s="13">
        <v>5.3689999999999998</v>
      </c>
      <c r="V1091" s="13" t="s">
        <v>110</v>
      </c>
      <c r="W1091" s="13">
        <v>47.3</v>
      </c>
      <c r="X1091" s="13">
        <v>7.79</v>
      </c>
      <c r="Y1091" s="13">
        <v>17.7</v>
      </c>
      <c r="Z1091" s="13">
        <v>7.57</v>
      </c>
      <c r="AA1091" s="13">
        <v>154</v>
      </c>
      <c r="AB1091" s="13">
        <v>7.75</v>
      </c>
      <c r="AC1091" s="13" t="s">
        <v>110</v>
      </c>
      <c r="AD1091" s="13">
        <v>240.5</v>
      </c>
    </row>
    <row r="1092" spans="1:30">
      <c r="A1092" s="10">
        <v>42408</v>
      </c>
      <c r="B1092" s="13">
        <v>11400.34</v>
      </c>
      <c r="C1092" s="13">
        <v>4.3520000000000003</v>
      </c>
      <c r="D1092" s="13">
        <v>9.3000000000000007</v>
      </c>
      <c r="E1092" s="13">
        <v>23.8</v>
      </c>
      <c r="F1092" s="13">
        <v>91.2</v>
      </c>
      <c r="G1092" s="13" t="s">
        <v>110</v>
      </c>
      <c r="H1092" s="13">
        <v>12.625</v>
      </c>
      <c r="I1092" s="13">
        <v>2.9820000000000002</v>
      </c>
      <c r="J1092" s="13">
        <v>13.986000000000001</v>
      </c>
      <c r="K1092" s="13" t="s">
        <v>110</v>
      </c>
      <c r="L1092" s="13">
        <v>9.1999999999999993</v>
      </c>
      <c r="M1092" s="13">
        <v>12.3</v>
      </c>
      <c r="N1092" s="13">
        <v>96.55</v>
      </c>
      <c r="O1092" s="13">
        <v>40.15</v>
      </c>
      <c r="P1092" s="13">
        <v>12.4</v>
      </c>
      <c r="Q1092" s="13" t="s">
        <v>110</v>
      </c>
      <c r="R1092" s="13">
        <v>8.6199999999999992</v>
      </c>
      <c r="S1092" s="13">
        <v>267</v>
      </c>
      <c r="T1092" s="13">
        <v>13.1</v>
      </c>
      <c r="U1092" s="13">
        <v>5.3689999999999998</v>
      </c>
      <c r="V1092" s="13" t="s">
        <v>110</v>
      </c>
      <c r="W1092" s="13">
        <v>47.3</v>
      </c>
      <c r="X1092" s="13">
        <v>7.79</v>
      </c>
      <c r="Y1092" s="13">
        <v>17.7</v>
      </c>
      <c r="Z1092" s="13">
        <v>7.57</v>
      </c>
      <c r="AA1092" s="13">
        <v>154</v>
      </c>
      <c r="AB1092" s="13">
        <v>7.75</v>
      </c>
      <c r="AC1092" s="13" t="s">
        <v>110</v>
      </c>
      <c r="AD1092" s="13">
        <v>240.5</v>
      </c>
    </row>
    <row r="1093" spans="1:30">
      <c r="A1093" s="10">
        <v>42409</v>
      </c>
      <c r="B1093" s="13">
        <v>11400.34</v>
      </c>
      <c r="C1093" s="13">
        <v>4.3520000000000003</v>
      </c>
      <c r="D1093" s="13">
        <v>9.3000000000000007</v>
      </c>
      <c r="E1093" s="13">
        <v>23.8</v>
      </c>
      <c r="F1093" s="13">
        <v>91.2</v>
      </c>
      <c r="G1093" s="13" t="s">
        <v>110</v>
      </c>
      <c r="H1093" s="13">
        <v>12.625</v>
      </c>
      <c r="I1093" s="13">
        <v>2.9820000000000002</v>
      </c>
      <c r="J1093" s="13">
        <v>13.986000000000001</v>
      </c>
      <c r="K1093" s="13" t="s">
        <v>110</v>
      </c>
      <c r="L1093" s="13">
        <v>9.1999999999999993</v>
      </c>
      <c r="M1093" s="13">
        <v>12.3</v>
      </c>
      <c r="N1093" s="13">
        <v>96.55</v>
      </c>
      <c r="O1093" s="13">
        <v>40.15</v>
      </c>
      <c r="P1093" s="13">
        <v>12.4</v>
      </c>
      <c r="Q1093" s="13" t="s">
        <v>110</v>
      </c>
      <c r="R1093" s="13">
        <v>8.6199999999999992</v>
      </c>
      <c r="S1093" s="13">
        <v>267</v>
      </c>
      <c r="T1093" s="13">
        <v>13.1</v>
      </c>
      <c r="U1093" s="13">
        <v>5.3689999999999998</v>
      </c>
      <c r="V1093" s="13" t="s">
        <v>110</v>
      </c>
      <c r="W1093" s="13">
        <v>47.3</v>
      </c>
      <c r="X1093" s="13">
        <v>7.79</v>
      </c>
      <c r="Y1093" s="13">
        <v>17.7</v>
      </c>
      <c r="Z1093" s="13">
        <v>7.57</v>
      </c>
      <c r="AA1093" s="13">
        <v>154</v>
      </c>
      <c r="AB1093" s="13">
        <v>7.75</v>
      </c>
      <c r="AC1093" s="13" t="s">
        <v>110</v>
      </c>
      <c r="AD1093" s="13">
        <v>240.5</v>
      </c>
    </row>
    <row r="1094" spans="1:30">
      <c r="A1094" s="10">
        <v>42410</v>
      </c>
      <c r="B1094" s="13">
        <v>11346.76</v>
      </c>
      <c r="C1094" s="13">
        <v>4.32</v>
      </c>
      <c r="D1094" s="13">
        <v>8.9</v>
      </c>
      <c r="E1094" s="13">
        <v>23.55</v>
      </c>
      <c r="F1094" s="13">
        <v>94.7</v>
      </c>
      <c r="G1094" s="13" t="s">
        <v>110</v>
      </c>
      <c r="H1094" s="13">
        <v>12.75</v>
      </c>
      <c r="I1094" s="13">
        <v>2.9359999999999999</v>
      </c>
      <c r="J1094" s="13">
        <v>13.891</v>
      </c>
      <c r="K1094" s="13" t="s">
        <v>110</v>
      </c>
      <c r="L1094" s="13">
        <v>9.1999999999999993</v>
      </c>
      <c r="M1094" s="13">
        <v>12.45</v>
      </c>
      <c r="N1094" s="13">
        <v>97.5</v>
      </c>
      <c r="O1094" s="13">
        <v>40.799999999999997</v>
      </c>
      <c r="P1094" s="13">
        <v>12.15</v>
      </c>
      <c r="Q1094" s="13" t="s">
        <v>110</v>
      </c>
      <c r="R1094" s="13">
        <v>9</v>
      </c>
      <c r="S1094" s="13">
        <v>266.66699999999997</v>
      </c>
      <c r="T1094" s="13">
        <v>13.35</v>
      </c>
      <c r="U1094" s="13">
        <v>5.3689999999999998</v>
      </c>
      <c r="V1094" s="13" t="s">
        <v>110</v>
      </c>
      <c r="W1094" s="13">
        <v>47</v>
      </c>
      <c r="X1094" s="13">
        <v>7.8</v>
      </c>
      <c r="Y1094" s="13">
        <v>17.45</v>
      </c>
      <c r="Z1094" s="13">
        <v>7.6</v>
      </c>
      <c r="AA1094" s="13">
        <v>148.6</v>
      </c>
      <c r="AB1094" s="13">
        <v>7.49</v>
      </c>
      <c r="AC1094" s="13" t="s">
        <v>110</v>
      </c>
      <c r="AD1094" s="13">
        <v>235</v>
      </c>
    </row>
    <row r="1095" spans="1:30">
      <c r="A1095" s="10">
        <v>42411</v>
      </c>
      <c r="B1095" s="13">
        <v>11010.89</v>
      </c>
      <c r="C1095" s="13">
        <v>4.2560000000000002</v>
      </c>
      <c r="D1095" s="13">
        <v>8.5</v>
      </c>
      <c r="E1095" s="13">
        <v>22.3</v>
      </c>
      <c r="F1095" s="13">
        <v>91.4</v>
      </c>
      <c r="G1095" s="13" t="s">
        <v>110</v>
      </c>
      <c r="H1095" s="13">
        <v>12.375</v>
      </c>
      <c r="I1095" s="13">
        <v>2.9169999999999998</v>
      </c>
      <c r="J1095" s="13">
        <v>13.653</v>
      </c>
      <c r="K1095" s="13" t="s">
        <v>110</v>
      </c>
      <c r="L1095" s="13">
        <v>9.1999999999999993</v>
      </c>
      <c r="M1095" s="13">
        <v>12.1</v>
      </c>
      <c r="N1095" s="13">
        <v>94.15</v>
      </c>
      <c r="O1095" s="13">
        <v>39.799999999999997</v>
      </c>
      <c r="P1095" s="13">
        <v>12.25</v>
      </c>
      <c r="Q1095" s="13" t="s">
        <v>110</v>
      </c>
      <c r="R1095" s="13">
        <v>8.6</v>
      </c>
      <c r="S1095" s="13">
        <v>256.16699999999997</v>
      </c>
      <c r="T1095" s="13">
        <v>12.85</v>
      </c>
      <c r="U1095" s="13">
        <v>5.3689999999999998</v>
      </c>
      <c r="V1095" s="13" t="s">
        <v>110</v>
      </c>
      <c r="W1095" s="13">
        <v>45.45</v>
      </c>
      <c r="X1095" s="13">
        <v>7.5</v>
      </c>
      <c r="Y1095" s="13">
        <v>17.25</v>
      </c>
      <c r="Z1095" s="13">
        <v>7.28</v>
      </c>
      <c r="AA1095" s="13">
        <v>150.9</v>
      </c>
      <c r="AB1095" s="13">
        <v>7.16</v>
      </c>
      <c r="AC1095" s="13" t="s">
        <v>110</v>
      </c>
      <c r="AD1095" s="13">
        <v>229</v>
      </c>
    </row>
    <row r="1096" spans="1:30">
      <c r="A1096" s="10">
        <v>42412</v>
      </c>
      <c r="B1096" s="13">
        <v>11276.39</v>
      </c>
      <c r="C1096" s="13">
        <v>4.2880000000000003</v>
      </c>
      <c r="D1096" s="13">
        <v>8.7200000000000006</v>
      </c>
      <c r="E1096" s="13">
        <v>23.5</v>
      </c>
      <c r="F1096" s="13">
        <v>93.6</v>
      </c>
      <c r="G1096" s="13" t="s">
        <v>110</v>
      </c>
      <c r="H1096" s="13">
        <v>12.681000000000001</v>
      </c>
      <c r="I1096" s="13">
        <v>2.9169999999999998</v>
      </c>
      <c r="J1096" s="13">
        <v>14.272</v>
      </c>
      <c r="K1096" s="13" t="s">
        <v>110</v>
      </c>
      <c r="L1096" s="13">
        <v>9.1999999999999993</v>
      </c>
      <c r="M1096" s="13">
        <v>12.4</v>
      </c>
      <c r="N1096" s="13">
        <v>94.5</v>
      </c>
      <c r="O1096" s="13">
        <v>40.200000000000003</v>
      </c>
      <c r="P1096" s="13">
        <v>12.75</v>
      </c>
      <c r="Q1096" s="13" t="s">
        <v>110</v>
      </c>
      <c r="R1096" s="13">
        <v>8.74</v>
      </c>
      <c r="S1096" s="13">
        <v>258.96699999999998</v>
      </c>
      <c r="T1096" s="13">
        <v>12.75</v>
      </c>
      <c r="U1096" s="13">
        <v>5.3689999999999998</v>
      </c>
      <c r="V1096" s="13" t="s">
        <v>110</v>
      </c>
      <c r="W1096" s="13">
        <v>45</v>
      </c>
      <c r="X1096" s="13">
        <v>7.46</v>
      </c>
      <c r="Y1096" s="13">
        <v>17.350000000000001</v>
      </c>
      <c r="Z1096" s="13">
        <v>7.31</v>
      </c>
      <c r="AA1096" s="13">
        <v>154</v>
      </c>
      <c r="AB1096" s="13">
        <v>7.3</v>
      </c>
      <c r="AC1096" s="13" t="s">
        <v>110</v>
      </c>
      <c r="AD1096" s="13">
        <v>243.5</v>
      </c>
    </row>
    <row r="1097" spans="1:30">
      <c r="A1097" s="10">
        <v>42415</v>
      </c>
      <c r="B1097" s="13">
        <v>11454.47</v>
      </c>
      <c r="C1097" s="13">
        <v>4.3520000000000003</v>
      </c>
      <c r="D1097" s="13">
        <v>8.65</v>
      </c>
      <c r="E1097" s="13">
        <v>24.1</v>
      </c>
      <c r="F1097" s="13">
        <v>95.5</v>
      </c>
      <c r="G1097" s="13" t="s">
        <v>110</v>
      </c>
      <c r="H1097" s="13">
        <v>12.5</v>
      </c>
      <c r="I1097" s="13">
        <v>2.9820000000000002</v>
      </c>
      <c r="J1097" s="13">
        <v>14.414999999999999</v>
      </c>
      <c r="K1097" s="13" t="s">
        <v>110</v>
      </c>
      <c r="L1097" s="13">
        <v>9.1999999999999993</v>
      </c>
      <c r="M1097" s="13">
        <v>12.25</v>
      </c>
      <c r="N1097" s="13">
        <v>97</v>
      </c>
      <c r="O1097" s="13">
        <v>40.799999999999997</v>
      </c>
      <c r="P1097" s="13">
        <v>13.1</v>
      </c>
      <c r="Q1097" s="13" t="s">
        <v>110</v>
      </c>
      <c r="R1097" s="13">
        <v>8.5500000000000007</v>
      </c>
      <c r="S1097" s="13">
        <v>254.3</v>
      </c>
      <c r="T1097" s="13">
        <v>12.75</v>
      </c>
      <c r="U1097" s="13">
        <v>5.3689999999999998</v>
      </c>
      <c r="V1097" s="13" t="s">
        <v>110</v>
      </c>
      <c r="W1097" s="13">
        <v>45.9</v>
      </c>
      <c r="X1097" s="13">
        <v>7.45</v>
      </c>
      <c r="Y1097" s="13">
        <v>17.100000000000001</v>
      </c>
      <c r="Z1097" s="13">
        <v>7.35</v>
      </c>
      <c r="AA1097" s="13">
        <v>158</v>
      </c>
      <c r="AB1097" s="13">
        <v>7.25</v>
      </c>
      <c r="AC1097" s="13" t="s">
        <v>110</v>
      </c>
      <c r="AD1097" s="13">
        <v>250.5</v>
      </c>
    </row>
    <row r="1098" spans="1:30">
      <c r="A1098" s="10">
        <v>42416</v>
      </c>
      <c r="B1098" s="13">
        <v>11553.66</v>
      </c>
      <c r="C1098" s="13">
        <v>4.1920000000000002</v>
      </c>
      <c r="D1098" s="13">
        <v>8.9499999999999993</v>
      </c>
      <c r="E1098" s="13">
        <v>23.35</v>
      </c>
      <c r="F1098" s="13">
        <v>99.5</v>
      </c>
      <c r="G1098" s="13" t="s">
        <v>110</v>
      </c>
      <c r="H1098" s="13">
        <v>12.5</v>
      </c>
      <c r="I1098" s="13">
        <v>2.9359999999999999</v>
      </c>
      <c r="J1098" s="13">
        <v>14.938000000000001</v>
      </c>
      <c r="K1098" s="13" t="s">
        <v>110</v>
      </c>
      <c r="L1098" s="13">
        <v>9.1999999999999993</v>
      </c>
      <c r="M1098" s="13">
        <v>12.3</v>
      </c>
      <c r="N1098" s="13">
        <v>98.95</v>
      </c>
      <c r="O1098" s="13">
        <v>41.85</v>
      </c>
      <c r="P1098" s="13">
        <v>13.2</v>
      </c>
      <c r="Q1098" s="13" t="s">
        <v>110</v>
      </c>
      <c r="R1098" s="13">
        <v>8.6</v>
      </c>
      <c r="S1098" s="13">
        <v>257.96699999999998</v>
      </c>
      <c r="T1098" s="13">
        <v>13</v>
      </c>
      <c r="U1098" s="13">
        <v>5.3689999999999998</v>
      </c>
      <c r="V1098" s="13" t="s">
        <v>110</v>
      </c>
      <c r="W1098" s="13">
        <v>46.3</v>
      </c>
      <c r="X1098" s="13">
        <v>7.3</v>
      </c>
      <c r="Y1098" s="13">
        <v>17</v>
      </c>
      <c r="Z1098" s="13">
        <v>7.38</v>
      </c>
      <c r="AA1098" s="13">
        <v>161.9</v>
      </c>
      <c r="AB1098" s="13">
        <v>7.35</v>
      </c>
      <c r="AC1098" s="13" t="s">
        <v>110</v>
      </c>
      <c r="AD1098" s="13">
        <v>251</v>
      </c>
    </row>
    <row r="1099" spans="1:30">
      <c r="A1099" s="10">
        <v>42417</v>
      </c>
      <c r="B1099" s="13">
        <v>12058.95</v>
      </c>
      <c r="C1099" s="13">
        <v>4.41</v>
      </c>
      <c r="D1099" s="13">
        <v>9.32</v>
      </c>
      <c r="E1099" s="13">
        <v>25.35</v>
      </c>
      <c r="F1099" s="13">
        <v>102.5</v>
      </c>
      <c r="G1099" s="13" t="s">
        <v>110</v>
      </c>
      <c r="H1099" s="13">
        <v>12.625</v>
      </c>
      <c r="I1099" s="13">
        <v>2.972</v>
      </c>
      <c r="J1099" s="13">
        <v>15.032999999999999</v>
      </c>
      <c r="K1099" s="13" t="s">
        <v>110</v>
      </c>
      <c r="L1099" s="13">
        <v>9.1</v>
      </c>
      <c r="M1099" s="13">
        <v>12.45</v>
      </c>
      <c r="N1099" s="13">
        <v>106.5</v>
      </c>
      <c r="O1099" s="13">
        <v>43.9</v>
      </c>
      <c r="P1099" s="13">
        <v>13.1</v>
      </c>
      <c r="Q1099" s="13" t="s">
        <v>110</v>
      </c>
      <c r="R1099" s="13">
        <v>8.1999999999999993</v>
      </c>
      <c r="S1099" s="13">
        <v>266</v>
      </c>
      <c r="T1099" s="13">
        <v>13.25</v>
      </c>
      <c r="U1099" s="13">
        <v>5.3689999999999998</v>
      </c>
      <c r="V1099" s="13" t="s">
        <v>110</v>
      </c>
      <c r="W1099" s="13">
        <v>49.15</v>
      </c>
      <c r="X1099" s="13">
        <v>7.4</v>
      </c>
      <c r="Y1099" s="13">
        <v>18.5</v>
      </c>
      <c r="Z1099" s="13">
        <v>7.6899999999999995</v>
      </c>
      <c r="AA1099" s="13">
        <v>165</v>
      </c>
      <c r="AB1099" s="13">
        <v>7.49</v>
      </c>
      <c r="AC1099" s="13" t="s">
        <v>110</v>
      </c>
      <c r="AD1099" s="13">
        <v>265.75</v>
      </c>
    </row>
    <row r="1100" spans="1:30">
      <c r="A1100" s="10">
        <v>42418</v>
      </c>
      <c r="B1100" s="13">
        <v>11991.07</v>
      </c>
      <c r="C1100" s="13">
        <v>4.282</v>
      </c>
      <c r="D1100" s="13">
        <v>9.35</v>
      </c>
      <c r="E1100" s="13">
        <v>24.7</v>
      </c>
      <c r="F1100" s="13">
        <v>102.5</v>
      </c>
      <c r="G1100" s="13" t="s">
        <v>110</v>
      </c>
      <c r="H1100" s="13">
        <v>12.375</v>
      </c>
      <c r="I1100" s="13">
        <v>3.0640000000000001</v>
      </c>
      <c r="J1100" s="13">
        <v>14.938000000000001</v>
      </c>
      <c r="K1100" s="13" t="s">
        <v>110</v>
      </c>
      <c r="L1100" s="13">
        <v>9</v>
      </c>
      <c r="M1100" s="13">
        <v>12.35</v>
      </c>
      <c r="N1100" s="13">
        <v>105.65</v>
      </c>
      <c r="O1100" s="13">
        <v>42.9</v>
      </c>
      <c r="P1100" s="13">
        <v>13.5</v>
      </c>
      <c r="Q1100" s="13" t="s">
        <v>110</v>
      </c>
      <c r="R1100" s="13">
        <v>8.4</v>
      </c>
      <c r="S1100" s="13">
        <v>288.33300000000003</v>
      </c>
      <c r="T1100" s="13">
        <v>13.15</v>
      </c>
      <c r="U1100" s="13">
        <v>5.3689999999999998</v>
      </c>
      <c r="V1100" s="13" t="s">
        <v>110</v>
      </c>
      <c r="W1100" s="13">
        <v>49.5</v>
      </c>
      <c r="X1100" s="13">
        <v>7.3</v>
      </c>
      <c r="Y1100" s="13">
        <v>18.5</v>
      </c>
      <c r="Z1100" s="13">
        <v>7.64</v>
      </c>
      <c r="AA1100" s="13">
        <v>164</v>
      </c>
      <c r="AB1100" s="13">
        <v>7.5</v>
      </c>
      <c r="AC1100" s="13" t="s">
        <v>110</v>
      </c>
      <c r="AD1100" s="13">
        <v>268</v>
      </c>
    </row>
    <row r="1101" spans="1:30">
      <c r="A1101" s="10">
        <v>42419</v>
      </c>
      <c r="B1101" s="13">
        <v>11826.05</v>
      </c>
      <c r="C1101" s="13">
        <v>4.3840000000000003</v>
      </c>
      <c r="D1101" s="13">
        <v>9</v>
      </c>
      <c r="E1101" s="13">
        <v>24.05</v>
      </c>
      <c r="F1101" s="13">
        <v>103.5</v>
      </c>
      <c r="G1101" s="13" t="s">
        <v>110</v>
      </c>
      <c r="H1101" s="13">
        <v>12.375</v>
      </c>
      <c r="I1101" s="13">
        <v>3.0369999999999999</v>
      </c>
      <c r="J1101" s="13">
        <v>14.747999999999999</v>
      </c>
      <c r="K1101" s="13" t="s">
        <v>110</v>
      </c>
      <c r="L1101" s="13">
        <v>9</v>
      </c>
      <c r="M1101" s="13">
        <v>12.4</v>
      </c>
      <c r="N1101" s="13">
        <v>105</v>
      </c>
      <c r="O1101" s="13">
        <v>42.7</v>
      </c>
      <c r="P1101" s="13">
        <v>13.35</v>
      </c>
      <c r="Q1101" s="13" t="s">
        <v>110</v>
      </c>
      <c r="R1101" s="13">
        <v>8.32</v>
      </c>
      <c r="S1101" s="13">
        <v>298.33300000000003</v>
      </c>
      <c r="T1101" s="13">
        <v>12.95</v>
      </c>
      <c r="U1101" s="13">
        <v>5.3689999999999998</v>
      </c>
      <c r="V1101" s="13" t="s">
        <v>110</v>
      </c>
      <c r="W1101" s="13">
        <v>50.5</v>
      </c>
      <c r="X1101" s="13">
        <v>7.2</v>
      </c>
      <c r="Y1101" s="13">
        <v>18.149999999999999</v>
      </c>
      <c r="Z1101" s="13">
        <v>7.5</v>
      </c>
      <c r="AA1101" s="13">
        <v>158</v>
      </c>
      <c r="AB1101" s="13">
        <v>7.4</v>
      </c>
      <c r="AC1101" s="13" t="s">
        <v>110</v>
      </c>
      <c r="AD1101" s="13">
        <v>265</v>
      </c>
    </row>
    <row r="1102" spans="1:30">
      <c r="A1102" s="10">
        <v>42422</v>
      </c>
      <c r="B1102" s="13">
        <v>12525.49</v>
      </c>
      <c r="C1102" s="13">
        <v>4.5120000000000005</v>
      </c>
      <c r="D1102" s="13">
        <v>9.49</v>
      </c>
      <c r="E1102" s="13">
        <v>27.45</v>
      </c>
      <c r="F1102" s="13">
        <v>104.7</v>
      </c>
      <c r="G1102" s="13" t="s">
        <v>110</v>
      </c>
      <c r="H1102" s="13">
        <v>12.25</v>
      </c>
      <c r="I1102" s="13">
        <v>3.1469999999999998</v>
      </c>
      <c r="J1102" s="13">
        <v>15.509</v>
      </c>
      <c r="K1102" s="13" t="s">
        <v>110</v>
      </c>
      <c r="L1102" s="13">
        <v>9</v>
      </c>
      <c r="M1102" s="13">
        <v>12.8</v>
      </c>
      <c r="N1102" s="13">
        <v>107</v>
      </c>
      <c r="O1102" s="13">
        <v>43.8</v>
      </c>
      <c r="P1102" s="13">
        <v>13.35</v>
      </c>
      <c r="Q1102" s="13" t="s">
        <v>110</v>
      </c>
      <c r="R1102" s="13">
        <v>8.75</v>
      </c>
      <c r="S1102" s="13">
        <v>293.18299999999999</v>
      </c>
      <c r="T1102" s="13">
        <v>13.85</v>
      </c>
      <c r="U1102" s="13">
        <v>5.3689999999999998</v>
      </c>
      <c r="V1102" s="13" t="s">
        <v>110</v>
      </c>
      <c r="W1102" s="13">
        <v>54.8</v>
      </c>
      <c r="X1102" s="13">
        <v>7.35</v>
      </c>
      <c r="Y1102" s="13">
        <v>19.3</v>
      </c>
      <c r="Z1102" s="13">
        <v>7.72</v>
      </c>
      <c r="AA1102" s="13">
        <v>166.5</v>
      </c>
      <c r="AB1102" s="13">
        <v>7.8</v>
      </c>
      <c r="AC1102" s="13" t="s">
        <v>110</v>
      </c>
      <c r="AD1102" s="13">
        <v>285</v>
      </c>
    </row>
    <row r="1103" spans="1:30">
      <c r="A1103" s="10">
        <v>42423</v>
      </c>
      <c r="B1103" s="13">
        <v>12533.25</v>
      </c>
      <c r="C1103" s="13">
        <v>4.4800000000000004</v>
      </c>
      <c r="D1103" s="13">
        <v>9.6300000000000008</v>
      </c>
      <c r="E1103" s="13">
        <v>27.55</v>
      </c>
      <c r="F1103" s="13">
        <v>105.75</v>
      </c>
      <c r="G1103" s="13" t="s">
        <v>110</v>
      </c>
      <c r="H1103" s="13">
        <v>12.313000000000001</v>
      </c>
      <c r="I1103" s="13">
        <v>3.165</v>
      </c>
      <c r="J1103" s="13">
        <v>15.414</v>
      </c>
      <c r="K1103" s="13" t="s">
        <v>110</v>
      </c>
      <c r="L1103" s="13">
        <v>9</v>
      </c>
      <c r="M1103" s="13">
        <v>12.55</v>
      </c>
      <c r="N1103" s="13">
        <v>106.9</v>
      </c>
      <c r="O1103" s="13">
        <v>44.25</v>
      </c>
      <c r="P1103" s="13">
        <v>13.6</v>
      </c>
      <c r="Q1103" s="13" t="s">
        <v>110</v>
      </c>
      <c r="R1103" s="13">
        <v>8.9</v>
      </c>
      <c r="S1103" s="13">
        <v>302.66699999999997</v>
      </c>
      <c r="T1103" s="13">
        <v>13.95</v>
      </c>
      <c r="U1103" s="13">
        <v>5.3689999999999998</v>
      </c>
      <c r="V1103" s="13" t="s">
        <v>110</v>
      </c>
      <c r="W1103" s="13">
        <v>55.3</v>
      </c>
      <c r="X1103" s="13">
        <v>7.3</v>
      </c>
      <c r="Y1103" s="13">
        <v>19.2</v>
      </c>
      <c r="Z1103" s="13">
        <v>7.65</v>
      </c>
      <c r="AA1103" s="13">
        <v>162.5</v>
      </c>
      <c r="AB1103" s="13">
        <v>7.87</v>
      </c>
      <c r="AC1103" s="13" t="s">
        <v>110</v>
      </c>
      <c r="AD1103" s="13">
        <v>281.75</v>
      </c>
    </row>
    <row r="1104" spans="1:30">
      <c r="A1104" s="10">
        <v>42424</v>
      </c>
      <c r="B1104" s="13">
        <v>12627.13</v>
      </c>
      <c r="C1104" s="13">
        <v>4.5120000000000005</v>
      </c>
      <c r="D1104" s="13">
        <v>9.8000000000000007</v>
      </c>
      <c r="E1104" s="13">
        <v>27.5</v>
      </c>
      <c r="F1104" s="13">
        <v>107</v>
      </c>
      <c r="G1104" s="13" t="s">
        <v>110</v>
      </c>
      <c r="H1104" s="13">
        <v>12.438000000000001</v>
      </c>
      <c r="I1104" s="13">
        <v>3.1560000000000001</v>
      </c>
      <c r="J1104" s="13">
        <v>16.317</v>
      </c>
      <c r="K1104" s="13" t="s">
        <v>110</v>
      </c>
      <c r="L1104" s="13">
        <v>9.3000000000000007</v>
      </c>
      <c r="M1104" s="13">
        <v>12.65</v>
      </c>
      <c r="N1104" s="13">
        <v>111.75</v>
      </c>
      <c r="O1104" s="13">
        <v>45.15</v>
      </c>
      <c r="P1104" s="13">
        <v>13.8</v>
      </c>
      <c r="Q1104" s="13" t="s">
        <v>110</v>
      </c>
      <c r="R1104" s="13">
        <v>8.77</v>
      </c>
      <c r="S1104" s="13">
        <v>322.33300000000003</v>
      </c>
      <c r="T1104" s="13">
        <v>14</v>
      </c>
      <c r="U1104" s="13">
        <v>5.3689999999999998</v>
      </c>
      <c r="V1104" s="13" t="s">
        <v>110</v>
      </c>
      <c r="W1104" s="13">
        <v>55.5</v>
      </c>
      <c r="X1104" s="13">
        <v>7.5</v>
      </c>
      <c r="Y1104" s="13">
        <v>19.600000000000001</v>
      </c>
      <c r="Z1104" s="13">
        <v>7.55</v>
      </c>
      <c r="AA1104" s="13">
        <v>153.5</v>
      </c>
      <c r="AB1104" s="13">
        <v>7.9</v>
      </c>
      <c r="AC1104" s="13" t="s">
        <v>110</v>
      </c>
      <c r="AD1104" s="13">
        <v>290</v>
      </c>
    </row>
    <row r="1105" spans="1:30">
      <c r="A1105" s="10">
        <v>42425</v>
      </c>
      <c r="B1105" s="13">
        <v>12935.94</v>
      </c>
      <c r="C1105" s="13">
        <v>4.5309999999999997</v>
      </c>
      <c r="D1105" s="13">
        <v>10.45</v>
      </c>
      <c r="E1105" s="13">
        <v>27.7</v>
      </c>
      <c r="F1105" s="13">
        <v>111.5</v>
      </c>
      <c r="G1105" s="13" t="s">
        <v>110</v>
      </c>
      <c r="H1105" s="13">
        <v>12.468999999999999</v>
      </c>
      <c r="I1105" s="13">
        <v>3.1560000000000001</v>
      </c>
      <c r="J1105" s="13">
        <v>17.030999999999999</v>
      </c>
      <c r="K1105" s="13" t="s">
        <v>110</v>
      </c>
      <c r="L1105" s="13">
        <v>9.3000000000000007</v>
      </c>
      <c r="M1105" s="13">
        <v>12.95</v>
      </c>
      <c r="N1105" s="13">
        <v>116.9</v>
      </c>
      <c r="O1105" s="13">
        <v>46.65</v>
      </c>
      <c r="P1105" s="13">
        <v>15</v>
      </c>
      <c r="Q1105" s="13" t="s">
        <v>110</v>
      </c>
      <c r="R1105" s="13">
        <v>8.6</v>
      </c>
      <c r="S1105" s="13">
        <v>316</v>
      </c>
      <c r="T1105" s="13">
        <v>14.45</v>
      </c>
      <c r="U1105" s="13">
        <v>5.3689999999999998</v>
      </c>
      <c r="V1105" s="13" t="s">
        <v>110</v>
      </c>
      <c r="W1105" s="13">
        <v>56.4</v>
      </c>
      <c r="X1105" s="13">
        <v>7.78</v>
      </c>
      <c r="Y1105" s="13">
        <v>20.5</v>
      </c>
      <c r="Z1105" s="13">
        <v>7.95</v>
      </c>
      <c r="AA1105" s="13">
        <v>157</v>
      </c>
      <c r="AB1105" s="13">
        <v>7.92</v>
      </c>
      <c r="AC1105" s="13" t="s">
        <v>110</v>
      </c>
      <c r="AD1105" s="13">
        <v>295</v>
      </c>
    </row>
    <row r="1106" spans="1:30">
      <c r="A1106" s="10">
        <v>42426</v>
      </c>
      <c r="B1106" s="13">
        <v>12929.23</v>
      </c>
      <c r="C1106" s="13">
        <v>4.6079999999999997</v>
      </c>
      <c r="D1106" s="13">
        <v>10.7</v>
      </c>
      <c r="E1106" s="13">
        <v>27.25</v>
      </c>
      <c r="F1106" s="13">
        <v>107.8</v>
      </c>
      <c r="G1106" s="13" t="s">
        <v>110</v>
      </c>
      <c r="H1106" s="13">
        <v>12.419</v>
      </c>
      <c r="I1106" s="13">
        <v>3.1280000000000001</v>
      </c>
      <c r="J1106" s="13">
        <v>16.841000000000001</v>
      </c>
      <c r="K1106" s="13" t="s">
        <v>110</v>
      </c>
      <c r="L1106" s="13">
        <v>9.1999999999999993</v>
      </c>
      <c r="M1106" s="13">
        <v>13</v>
      </c>
      <c r="N1106" s="13">
        <v>119</v>
      </c>
      <c r="O1106" s="13">
        <v>46.2</v>
      </c>
      <c r="P1106" s="13">
        <v>14.5</v>
      </c>
      <c r="Q1106" s="13" t="s">
        <v>110</v>
      </c>
      <c r="R1106" s="13">
        <v>8.7799999999999994</v>
      </c>
      <c r="S1106" s="13">
        <v>311.66699999999997</v>
      </c>
      <c r="T1106" s="13">
        <v>14.25</v>
      </c>
      <c r="U1106" s="13">
        <v>5.3689999999999998</v>
      </c>
      <c r="V1106" s="13" t="s">
        <v>110</v>
      </c>
      <c r="W1106" s="13">
        <v>57.8</v>
      </c>
      <c r="X1106" s="13">
        <v>7.59</v>
      </c>
      <c r="Y1106" s="13">
        <v>21.2</v>
      </c>
      <c r="Z1106" s="13">
        <v>8.1</v>
      </c>
      <c r="AA1106" s="13">
        <v>166.45</v>
      </c>
      <c r="AB1106" s="13">
        <v>8.4</v>
      </c>
      <c r="AC1106" s="13" t="s">
        <v>110</v>
      </c>
      <c r="AD1106" s="13">
        <v>291</v>
      </c>
    </row>
    <row r="1107" spans="1:30">
      <c r="A1107" s="10">
        <v>42429</v>
      </c>
      <c r="B1107" s="13">
        <v>13115.95</v>
      </c>
      <c r="C1107" s="13">
        <v>4.6850000000000005</v>
      </c>
      <c r="D1107" s="13">
        <v>11.1</v>
      </c>
      <c r="E1107" s="13">
        <v>29.15</v>
      </c>
      <c r="F1107" s="13">
        <v>107.25</v>
      </c>
      <c r="G1107" s="13" t="s">
        <v>110</v>
      </c>
      <c r="H1107" s="13">
        <v>12.375</v>
      </c>
      <c r="I1107" s="13">
        <v>3.1189999999999998</v>
      </c>
      <c r="J1107" s="13">
        <v>17.696999999999999</v>
      </c>
      <c r="K1107" s="13" t="s">
        <v>110</v>
      </c>
      <c r="L1107" s="13">
        <v>9.3000000000000007</v>
      </c>
      <c r="M1107" s="13">
        <v>13.3</v>
      </c>
      <c r="N1107" s="13">
        <v>117.6</v>
      </c>
      <c r="O1107" s="13">
        <v>46.5</v>
      </c>
      <c r="P1107" s="13">
        <v>14.5</v>
      </c>
      <c r="Q1107" s="13" t="s">
        <v>110</v>
      </c>
      <c r="R1107" s="13">
        <v>8.75</v>
      </c>
      <c r="S1107" s="13">
        <v>306.03300000000002</v>
      </c>
      <c r="T1107" s="13">
        <v>14.25</v>
      </c>
      <c r="U1107" s="13">
        <v>5.3689999999999998</v>
      </c>
      <c r="V1107" s="13" t="s">
        <v>110</v>
      </c>
      <c r="W1107" s="13">
        <v>57</v>
      </c>
      <c r="X1107" s="13">
        <v>7.6</v>
      </c>
      <c r="Y1107" s="13">
        <v>21</v>
      </c>
      <c r="Z1107" s="13">
        <v>8.27</v>
      </c>
      <c r="AA1107" s="13">
        <v>171.1</v>
      </c>
      <c r="AB1107" s="13">
        <v>8.48</v>
      </c>
      <c r="AC1107" s="13" t="s">
        <v>110</v>
      </c>
      <c r="AD1107" s="13">
        <v>288</v>
      </c>
    </row>
    <row r="1108" spans="1:30">
      <c r="A1108" s="10">
        <v>42430</v>
      </c>
      <c r="B1108" s="13">
        <v>13222.64</v>
      </c>
      <c r="C1108" s="13">
        <v>4.992</v>
      </c>
      <c r="D1108" s="13">
        <v>11.25</v>
      </c>
      <c r="E1108" s="13">
        <v>30.8</v>
      </c>
      <c r="F1108" s="13">
        <v>108</v>
      </c>
      <c r="G1108" s="13" t="s">
        <v>110</v>
      </c>
      <c r="H1108" s="13">
        <v>12.313000000000001</v>
      </c>
      <c r="I1108" s="13">
        <v>3.11</v>
      </c>
      <c r="J1108" s="13">
        <v>17.792000000000002</v>
      </c>
      <c r="K1108" s="13" t="s">
        <v>110</v>
      </c>
      <c r="L1108" s="13">
        <v>9.35</v>
      </c>
      <c r="M1108" s="13">
        <v>13.2</v>
      </c>
      <c r="N1108" s="13">
        <v>117.5</v>
      </c>
      <c r="O1108" s="13">
        <v>46.95</v>
      </c>
      <c r="P1108" s="13">
        <v>14.7</v>
      </c>
      <c r="Q1108" s="13" t="s">
        <v>110</v>
      </c>
      <c r="R1108" s="13">
        <v>8.6999999999999993</v>
      </c>
      <c r="S1108" s="13">
        <v>327.96699999999998</v>
      </c>
      <c r="T1108" s="13">
        <v>13.95</v>
      </c>
      <c r="U1108" s="13">
        <v>5.3689999999999998</v>
      </c>
      <c r="V1108" s="13" t="s">
        <v>110</v>
      </c>
      <c r="W1108" s="13">
        <v>58.3</v>
      </c>
      <c r="X1108" s="13">
        <v>7.55</v>
      </c>
      <c r="Y1108" s="13">
        <v>21</v>
      </c>
      <c r="Z1108" s="13">
        <v>8.1</v>
      </c>
      <c r="AA1108" s="13">
        <v>176</v>
      </c>
      <c r="AB1108" s="13">
        <v>8.3000000000000007</v>
      </c>
      <c r="AC1108" s="13" t="s">
        <v>110</v>
      </c>
      <c r="AD1108" s="13">
        <v>285.5</v>
      </c>
    </row>
    <row r="1109" spans="1:30">
      <c r="A1109" s="10">
        <v>42431</v>
      </c>
      <c r="B1109" s="13">
        <v>13221.04</v>
      </c>
      <c r="C1109" s="13">
        <v>5.056</v>
      </c>
      <c r="D1109" s="13">
        <v>11.2</v>
      </c>
      <c r="E1109" s="13">
        <v>32.15</v>
      </c>
      <c r="F1109" s="13">
        <v>107.5</v>
      </c>
      <c r="G1109" s="13" t="s">
        <v>110</v>
      </c>
      <c r="H1109" s="13">
        <v>12.5</v>
      </c>
      <c r="I1109" s="13">
        <v>3.0640000000000001</v>
      </c>
      <c r="J1109" s="13">
        <v>17.126000000000001</v>
      </c>
      <c r="K1109" s="13" t="s">
        <v>110</v>
      </c>
      <c r="L1109" s="13">
        <v>9.35</v>
      </c>
      <c r="M1109" s="13">
        <v>12.8</v>
      </c>
      <c r="N1109" s="13">
        <v>116</v>
      </c>
      <c r="O1109" s="13">
        <v>46.8</v>
      </c>
      <c r="P1109" s="13">
        <v>14.65</v>
      </c>
      <c r="Q1109" s="13" t="s">
        <v>110</v>
      </c>
      <c r="R1109" s="13">
        <v>8.5500000000000007</v>
      </c>
      <c r="S1109" s="13">
        <v>344.66699999999997</v>
      </c>
      <c r="T1109" s="13">
        <v>13.35</v>
      </c>
      <c r="U1109" s="13">
        <v>5.3689999999999998</v>
      </c>
      <c r="V1109" s="13" t="s">
        <v>110</v>
      </c>
      <c r="W1109" s="13">
        <v>58.75</v>
      </c>
      <c r="X1109" s="13">
        <v>7.7</v>
      </c>
      <c r="Y1109" s="13">
        <v>20.5</v>
      </c>
      <c r="Z1109" s="13">
        <v>8</v>
      </c>
      <c r="AA1109" s="13">
        <v>173</v>
      </c>
      <c r="AB1109" s="13">
        <v>8.0299999999999994</v>
      </c>
      <c r="AC1109" s="13" t="s">
        <v>110</v>
      </c>
      <c r="AD1109" s="13">
        <v>293.5</v>
      </c>
    </row>
    <row r="1110" spans="1:30">
      <c r="A1110" s="10">
        <v>42432</v>
      </c>
      <c r="B1110" s="13">
        <v>13327.87</v>
      </c>
      <c r="C1110" s="13">
        <v>4.87</v>
      </c>
      <c r="D1110" s="13">
        <v>11.4</v>
      </c>
      <c r="E1110" s="13">
        <v>35.799999999999997</v>
      </c>
      <c r="F1110" s="13">
        <v>106.5</v>
      </c>
      <c r="G1110" s="13" t="s">
        <v>110</v>
      </c>
      <c r="H1110" s="13">
        <v>12.468999999999999</v>
      </c>
      <c r="I1110" s="13">
        <v>3.0640000000000001</v>
      </c>
      <c r="J1110" s="13">
        <v>16.175000000000001</v>
      </c>
      <c r="K1110" s="13" t="s">
        <v>110</v>
      </c>
      <c r="L1110" s="13">
        <v>9</v>
      </c>
      <c r="M1110" s="13">
        <v>12.8</v>
      </c>
      <c r="N1110" s="13">
        <v>113.5</v>
      </c>
      <c r="O1110" s="13">
        <v>45.5</v>
      </c>
      <c r="P1110" s="13">
        <v>14.95</v>
      </c>
      <c r="Q1110" s="13" t="s">
        <v>110</v>
      </c>
      <c r="R1110" s="13">
        <v>8.5</v>
      </c>
      <c r="S1110" s="13">
        <v>351.31700000000001</v>
      </c>
      <c r="T1110" s="13">
        <v>12.95</v>
      </c>
      <c r="U1110" s="13">
        <v>5.3689999999999998</v>
      </c>
      <c r="V1110" s="13" t="s">
        <v>110</v>
      </c>
      <c r="W1110" s="13">
        <v>57.9</v>
      </c>
      <c r="X1110" s="13">
        <v>7.55</v>
      </c>
      <c r="Y1110" s="13">
        <v>19.399999999999999</v>
      </c>
      <c r="Z1110" s="13">
        <v>7.6</v>
      </c>
      <c r="AA1110" s="13">
        <v>175</v>
      </c>
      <c r="AB1110" s="13">
        <v>8.1</v>
      </c>
      <c r="AC1110" s="13" t="s">
        <v>110</v>
      </c>
      <c r="AD1110" s="13">
        <v>286</v>
      </c>
    </row>
    <row r="1111" spans="1:30">
      <c r="A1111" s="10">
        <v>42433</v>
      </c>
      <c r="B1111" s="13">
        <v>13269.27</v>
      </c>
      <c r="C1111" s="13">
        <v>4.7679999999999998</v>
      </c>
      <c r="D1111" s="13">
        <v>11.1</v>
      </c>
      <c r="E1111" s="13">
        <v>38.299999999999997</v>
      </c>
      <c r="F1111" s="13">
        <v>100.5</v>
      </c>
      <c r="G1111" s="13" t="s">
        <v>110</v>
      </c>
      <c r="H1111" s="13">
        <v>12.313000000000001</v>
      </c>
      <c r="I1111" s="13">
        <v>3.1379999999999999</v>
      </c>
      <c r="J1111" s="13">
        <v>16.46</v>
      </c>
      <c r="K1111" s="13" t="s">
        <v>110</v>
      </c>
      <c r="L1111" s="13">
        <v>9.25</v>
      </c>
      <c r="M1111" s="13">
        <v>12</v>
      </c>
      <c r="N1111" s="13">
        <v>107.3</v>
      </c>
      <c r="O1111" s="13">
        <v>43.75</v>
      </c>
      <c r="P1111" s="13">
        <v>15.15</v>
      </c>
      <c r="Q1111" s="13" t="s">
        <v>110</v>
      </c>
      <c r="R1111" s="13">
        <v>8.08</v>
      </c>
      <c r="S1111" s="13">
        <v>372.71699999999998</v>
      </c>
      <c r="T1111" s="13">
        <v>12.7</v>
      </c>
      <c r="U1111" s="13">
        <v>5.3689999999999998</v>
      </c>
      <c r="V1111" s="13" t="s">
        <v>110</v>
      </c>
      <c r="W1111" s="13">
        <v>58.5</v>
      </c>
      <c r="X1111" s="13">
        <v>7.4</v>
      </c>
      <c r="Y1111" s="13">
        <v>19.2</v>
      </c>
      <c r="Z1111" s="13">
        <v>7.3</v>
      </c>
      <c r="AA1111" s="13">
        <v>177</v>
      </c>
      <c r="AB1111" s="13">
        <v>8.09</v>
      </c>
      <c r="AC1111" s="13" t="s">
        <v>110</v>
      </c>
      <c r="AD1111" s="13">
        <v>282</v>
      </c>
    </row>
    <row r="1112" spans="1:30">
      <c r="A1112" s="10">
        <v>42436</v>
      </c>
      <c r="B1112" s="13">
        <v>13235.96</v>
      </c>
      <c r="C1112" s="13">
        <v>4.5440000000000005</v>
      </c>
      <c r="D1112" s="13">
        <v>10.9</v>
      </c>
      <c r="E1112" s="13">
        <v>39</v>
      </c>
      <c r="F1112" s="13">
        <v>100</v>
      </c>
      <c r="G1112" s="13" t="s">
        <v>110</v>
      </c>
      <c r="H1112" s="13">
        <v>12.5</v>
      </c>
      <c r="I1112" s="13">
        <v>3.1560000000000001</v>
      </c>
      <c r="J1112" s="13">
        <v>17.126000000000001</v>
      </c>
      <c r="K1112" s="13" t="s">
        <v>110</v>
      </c>
      <c r="L1112" s="13">
        <v>9</v>
      </c>
      <c r="M1112" s="13">
        <v>12.15</v>
      </c>
      <c r="N1112" s="13">
        <v>104.8</v>
      </c>
      <c r="O1112" s="13">
        <v>42.85</v>
      </c>
      <c r="P1112" s="13">
        <v>15</v>
      </c>
      <c r="Q1112" s="13" t="s">
        <v>110</v>
      </c>
      <c r="R1112" s="13">
        <v>8.2200000000000006</v>
      </c>
      <c r="S1112" s="13">
        <v>359.96699999999998</v>
      </c>
      <c r="T1112" s="13">
        <v>12.35</v>
      </c>
      <c r="U1112" s="13">
        <v>5.3689999999999998</v>
      </c>
      <c r="V1112" s="13" t="s">
        <v>110</v>
      </c>
      <c r="W1112" s="13">
        <v>58.3</v>
      </c>
      <c r="X1112" s="13">
        <v>7.17</v>
      </c>
      <c r="Y1112" s="13">
        <v>18.399999999999999</v>
      </c>
      <c r="Z1112" s="13">
        <v>7.15</v>
      </c>
      <c r="AA1112" s="13">
        <v>184</v>
      </c>
      <c r="AB1112" s="13">
        <v>7.9</v>
      </c>
      <c r="AC1112" s="13" t="s">
        <v>110</v>
      </c>
      <c r="AD1112" s="13">
        <v>280.5</v>
      </c>
    </row>
    <row r="1113" spans="1:30">
      <c r="A1113" s="10">
        <v>42437</v>
      </c>
      <c r="B1113" s="13">
        <v>13405.18</v>
      </c>
      <c r="C1113" s="13">
        <v>4.57</v>
      </c>
      <c r="D1113" s="13">
        <v>11</v>
      </c>
      <c r="E1113" s="13">
        <v>40</v>
      </c>
      <c r="F1113" s="13">
        <v>101</v>
      </c>
      <c r="G1113" s="13" t="s">
        <v>110</v>
      </c>
      <c r="H1113" s="13">
        <v>12.5</v>
      </c>
      <c r="I1113" s="13">
        <v>3.3119999999999998</v>
      </c>
      <c r="J1113" s="13">
        <v>16.936</v>
      </c>
      <c r="K1113" s="13" t="s">
        <v>110</v>
      </c>
      <c r="L1113" s="13">
        <v>9</v>
      </c>
      <c r="M1113" s="13">
        <v>12</v>
      </c>
      <c r="N1113" s="13">
        <v>108.6</v>
      </c>
      <c r="O1113" s="13">
        <v>43.4</v>
      </c>
      <c r="P1113" s="13">
        <v>14.6</v>
      </c>
      <c r="Q1113" s="13" t="s">
        <v>110</v>
      </c>
      <c r="R1113" s="13">
        <v>8.25</v>
      </c>
      <c r="S1113" s="13">
        <v>365</v>
      </c>
      <c r="T1113" s="13">
        <v>12.4</v>
      </c>
      <c r="U1113" s="13">
        <v>5.3689999999999998</v>
      </c>
      <c r="V1113" s="13" t="s">
        <v>110</v>
      </c>
      <c r="W1113" s="13">
        <v>58.7</v>
      </c>
      <c r="X1113" s="13">
        <v>7.2</v>
      </c>
      <c r="Y1113" s="13">
        <v>18.600000000000001</v>
      </c>
      <c r="Z1113" s="13">
        <v>7.15</v>
      </c>
      <c r="AA1113" s="13">
        <v>179.5</v>
      </c>
      <c r="AB1113" s="13">
        <v>7.72</v>
      </c>
      <c r="AC1113" s="13" t="s">
        <v>110</v>
      </c>
      <c r="AD1113" s="13">
        <v>284.5</v>
      </c>
    </row>
    <row r="1114" spans="1:30">
      <c r="A1114" s="10">
        <v>42438</v>
      </c>
      <c r="B1114" s="13">
        <v>13269.28</v>
      </c>
      <c r="C1114" s="13">
        <v>4.7940000000000005</v>
      </c>
      <c r="D1114" s="13">
        <v>10.9</v>
      </c>
      <c r="E1114" s="13">
        <v>39.200000000000003</v>
      </c>
      <c r="F1114" s="13">
        <v>101.5</v>
      </c>
      <c r="G1114" s="13" t="s">
        <v>110</v>
      </c>
      <c r="H1114" s="13">
        <v>12.5</v>
      </c>
      <c r="I1114" s="13">
        <v>3.3119999999999998</v>
      </c>
      <c r="J1114" s="13">
        <v>16.936</v>
      </c>
      <c r="K1114" s="13" t="s">
        <v>110</v>
      </c>
      <c r="L1114" s="13">
        <v>9</v>
      </c>
      <c r="M1114" s="13">
        <v>11.65</v>
      </c>
      <c r="N1114" s="13">
        <v>108.5</v>
      </c>
      <c r="O1114" s="13">
        <v>43.5</v>
      </c>
      <c r="P1114" s="13">
        <v>14.9</v>
      </c>
      <c r="Q1114" s="13" t="s">
        <v>110</v>
      </c>
      <c r="R1114" s="13">
        <v>8.19</v>
      </c>
      <c r="S1114" s="13">
        <v>386.66699999999997</v>
      </c>
      <c r="T1114" s="13">
        <v>12.4</v>
      </c>
      <c r="U1114" s="13">
        <v>5.3689999999999998</v>
      </c>
      <c r="V1114" s="13" t="s">
        <v>110</v>
      </c>
      <c r="W1114" s="13">
        <v>58.25</v>
      </c>
      <c r="X1114" s="13">
        <v>7.14</v>
      </c>
      <c r="Y1114" s="13">
        <v>18.600000000000001</v>
      </c>
      <c r="Z1114" s="13">
        <v>7.15</v>
      </c>
      <c r="AA1114" s="13">
        <v>181.8</v>
      </c>
      <c r="AB1114" s="13">
        <v>7.5</v>
      </c>
      <c r="AC1114" s="13" t="s">
        <v>110</v>
      </c>
      <c r="AD1114" s="13">
        <v>275.2</v>
      </c>
    </row>
    <row r="1115" spans="1:30">
      <c r="A1115" s="10">
        <v>42439</v>
      </c>
      <c r="B1115" s="13">
        <v>13172.64</v>
      </c>
      <c r="C1115" s="13">
        <v>4.8319999999999999</v>
      </c>
      <c r="D1115" s="13">
        <v>10.4</v>
      </c>
      <c r="E1115" s="13">
        <v>39.799999999999997</v>
      </c>
      <c r="F1115" s="13">
        <v>100</v>
      </c>
      <c r="G1115" s="13" t="s">
        <v>110</v>
      </c>
      <c r="H1115" s="13">
        <v>12.788</v>
      </c>
      <c r="I1115" s="13">
        <v>3.2389999999999999</v>
      </c>
      <c r="J1115" s="13">
        <v>16.46</v>
      </c>
      <c r="K1115" s="13" t="s">
        <v>110</v>
      </c>
      <c r="L1115" s="13">
        <v>8.6999999999999993</v>
      </c>
      <c r="M1115" s="13">
        <v>12.5</v>
      </c>
      <c r="N1115" s="13">
        <v>107.75</v>
      </c>
      <c r="O1115" s="13">
        <v>43.4</v>
      </c>
      <c r="P1115" s="13">
        <v>14.85</v>
      </c>
      <c r="Q1115" s="13" t="s">
        <v>110</v>
      </c>
      <c r="R1115" s="13">
        <v>8.0500000000000007</v>
      </c>
      <c r="S1115" s="13">
        <v>416.66699999999997</v>
      </c>
      <c r="T1115" s="13">
        <v>12.35</v>
      </c>
      <c r="U1115" s="13">
        <v>5.3689999999999998</v>
      </c>
      <c r="V1115" s="13" t="s">
        <v>110</v>
      </c>
      <c r="W1115" s="13">
        <v>58</v>
      </c>
      <c r="X1115" s="13">
        <v>6.95</v>
      </c>
      <c r="Y1115" s="13">
        <v>18.25</v>
      </c>
      <c r="Z1115" s="13">
        <v>7</v>
      </c>
      <c r="AA1115" s="13">
        <v>179</v>
      </c>
      <c r="AB1115" s="13">
        <v>7.4</v>
      </c>
      <c r="AC1115" s="13" t="s">
        <v>110</v>
      </c>
      <c r="AD1115" s="13">
        <v>266</v>
      </c>
    </row>
    <row r="1116" spans="1:30">
      <c r="A1116" s="10">
        <v>42440</v>
      </c>
      <c r="B1116" s="13">
        <v>13051.54</v>
      </c>
      <c r="C1116" s="13">
        <v>4.7039999999999997</v>
      </c>
      <c r="D1116" s="13">
        <v>10.199999999999999</v>
      </c>
      <c r="E1116" s="13">
        <v>40.9</v>
      </c>
      <c r="F1116" s="13">
        <v>99</v>
      </c>
      <c r="G1116" s="13" t="s">
        <v>110</v>
      </c>
      <c r="H1116" s="13">
        <v>13.375</v>
      </c>
      <c r="I1116" s="13">
        <v>3.1379999999999999</v>
      </c>
      <c r="J1116" s="13">
        <v>15.888999999999999</v>
      </c>
      <c r="K1116" s="13" t="s">
        <v>110</v>
      </c>
      <c r="L1116" s="13">
        <v>8.6999999999999993</v>
      </c>
      <c r="M1116" s="13">
        <v>12.1</v>
      </c>
      <c r="N1116" s="13">
        <v>105.5</v>
      </c>
      <c r="O1116" s="13">
        <v>43.3</v>
      </c>
      <c r="P1116" s="13">
        <v>14.15</v>
      </c>
      <c r="Q1116" s="13" t="s">
        <v>110</v>
      </c>
      <c r="R1116" s="13">
        <v>7.54</v>
      </c>
      <c r="S1116" s="13">
        <v>433.33300000000003</v>
      </c>
      <c r="T1116" s="13">
        <v>11.9</v>
      </c>
      <c r="U1116" s="13">
        <v>5.3689999999999998</v>
      </c>
      <c r="V1116" s="13" t="s">
        <v>110</v>
      </c>
      <c r="W1116" s="13">
        <v>55.75</v>
      </c>
      <c r="X1116" s="13">
        <v>6.6</v>
      </c>
      <c r="Y1116" s="13">
        <v>18.25</v>
      </c>
      <c r="Z1116" s="13">
        <v>6.85</v>
      </c>
      <c r="AA1116" s="13">
        <v>180</v>
      </c>
      <c r="AB1116" s="13">
        <v>7.26</v>
      </c>
      <c r="AC1116" s="13" t="s">
        <v>110</v>
      </c>
      <c r="AD1116" s="13">
        <v>257</v>
      </c>
    </row>
    <row r="1117" spans="1:30">
      <c r="A1117" s="10">
        <v>42443</v>
      </c>
      <c r="B1117" s="13">
        <v>12545.81</v>
      </c>
      <c r="C1117" s="13">
        <v>4.6719999999999997</v>
      </c>
      <c r="D1117" s="13">
        <v>10</v>
      </c>
      <c r="E1117" s="13">
        <v>38</v>
      </c>
      <c r="F1117" s="13">
        <v>96.05</v>
      </c>
      <c r="G1117" s="13" t="s">
        <v>110</v>
      </c>
      <c r="H1117" s="13">
        <v>12.688000000000001</v>
      </c>
      <c r="I1117" s="13">
        <v>2.8439999999999999</v>
      </c>
      <c r="J1117" s="13">
        <v>15.699</v>
      </c>
      <c r="K1117" s="13" t="s">
        <v>110</v>
      </c>
      <c r="L1117" s="13">
        <v>8.6</v>
      </c>
      <c r="M1117" s="13">
        <v>11.3</v>
      </c>
      <c r="N1117" s="13">
        <v>104.5</v>
      </c>
      <c r="O1117" s="13">
        <v>42.35</v>
      </c>
      <c r="P1117" s="13">
        <v>14.1</v>
      </c>
      <c r="Q1117" s="13" t="s">
        <v>110</v>
      </c>
      <c r="R1117" s="13">
        <v>7.4</v>
      </c>
      <c r="S1117" s="13">
        <v>457</v>
      </c>
      <c r="T1117" s="13">
        <v>11.8</v>
      </c>
      <c r="U1117" s="13">
        <v>5.3689999999999998</v>
      </c>
      <c r="V1117" s="13" t="s">
        <v>110</v>
      </c>
      <c r="W1117" s="13">
        <v>54.5</v>
      </c>
      <c r="X1117" s="13">
        <v>6.4</v>
      </c>
      <c r="Y1117" s="13">
        <v>17.600000000000001</v>
      </c>
      <c r="Z1117" s="13">
        <v>6.66</v>
      </c>
      <c r="AA1117" s="13">
        <v>175</v>
      </c>
      <c r="AB1117" s="13">
        <v>7.29</v>
      </c>
      <c r="AC1117" s="13" t="s">
        <v>110</v>
      </c>
      <c r="AD1117" s="13">
        <v>250</v>
      </c>
    </row>
    <row r="1118" spans="1:30">
      <c r="A1118" s="10">
        <v>42444</v>
      </c>
      <c r="B1118" s="13">
        <v>12076.37</v>
      </c>
      <c r="C1118" s="13">
        <v>4.6079999999999997</v>
      </c>
      <c r="D1118" s="13">
        <v>9.73</v>
      </c>
      <c r="E1118" s="13">
        <v>34.25</v>
      </c>
      <c r="F1118" s="13">
        <v>96.85</v>
      </c>
      <c r="G1118" s="13" t="s">
        <v>110</v>
      </c>
      <c r="H1118" s="13">
        <v>12.244</v>
      </c>
      <c r="I1118" s="13">
        <v>2.8069999999999999</v>
      </c>
      <c r="J1118" s="13">
        <v>15.414</v>
      </c>
      <c r="K1118" s="13" t="s">
        <v>110</v>
      </c>
      <c r="L1118" s="13">
        <v>8.4</v>
      </c>
      <c r="M1118" s="13">
        <v>10.8</v>
      </c>
      <c r="N1118" s="13">
        <v>101.2</v>
      </c>
      <c r="O1118" s="13">
        <v>41.75</v>
      </c>
      <c r="P1118" s="13">
        <v>14</v>
      </c>
      <c r="Q1118" s="13" t="s">
        <v>110</v>
      </c>
      <c r="R1118" s="13">
        <v>7.3</v>
      </c>
      <c r="S1118" s="13">
        <v>458</v>
      </c>
      <c r="T1118" s="13">
        <v>11.5</v>
      </c>
      <c r="U1118" s="13">
        <v>5.3689999999999998</v>
      </c>
      <c r="V1118" s="13" t="s">
        <v>110</v>
      </c>
      <c r="W1118" s="13">
        <v>54</v>
      </c>
      <c r="X1118" s="13">
        <v>6.1</v>
      </c>
      <c r="Y1118" s="13">
        <v>16.55</v>
      </c>
      <c r="Z1118" s="13">
        <v>6.58</v>
      </c>
      <c r="AA1118" s="13">
        <v>171.8</v>
      </c>
      <c r="AB1118" s="13">
        <v>7.24</v>
      </c>
      <c r="AC1118" s="13" t="s">
        <v>110</v>
      </c>
      <c r="AD1118" s="13">
        <v>240</v>
      </c>
    </row>
    <row r="1119" spans="1:30">
      <c r="A1119" s="10">
        <v>42445</v>
      </c>
      <c r="B1119" s="13">
        <v>12541.58</v>
      </c>
      <c r="C1119" s="13">
        <v>4.7359999999999998</v>
      </c>
      <c r="D1119" s="13">
        <v>9.9</v>
      </c>
      <c r="E1119" s="13">
        <v>36.85</v>
      </c>
      <c r="F1119" s="13">
        <v>97.85</v>
      </c>
      <c r="G1119" s="13" t="s">
        <v>110</v>
      </c>
      <c r="H1119" s="13">
        <v>12.619</v>
      </c>
      <c r="I1119" s="13">
        <v>2.8810000000000002</v>
      </c>
      <c r="J1119" s="13">
        <v>15.747</v>
      </c>
      <c r="K1119" s="13" t="s">
        <v>110</v>
      </c>
      <c r="L1119" s="13">
        <v>8.49</v>
      </c>
      <c r="M1119" s="13">
        <v>11.5</v>
      </c>
      <c r="N1119" s="13">
        <v>104</v>
      </c>
      <c r="O1119" s="13">
        <v>42.65</v>
      </c>
      <c r="P1119" s="13">
        <v>15.25</v>
      </c>
      <c r="Q1119" s="13" t="s">
        <v>110</v>
      </c>
      <c r="R1119" s="13">
        <v>7.8</v>
      </c>
      <c r="S1119" s="13">
        <v>425</v>
      </c>
      <c r="T1119" s="13">
        <v>12.3</v>
      </c>
      <c r="U1119" s="13">
        <v>5.3689999999999998</v>
      </c>
      <c r="V1119" s="13" t="s">
        <v>110</v>
      </c>
      <c r="W1119" s="13">
        <v>54</v>
      </c>
      <c r="X1119" s="13">
        <v>6.3</v>
      </c>
      <c r="Y1119" s="13">
        <v>17.5</v>
      </c>
      <c r="Z1119" s="13">
        <v>6.9</v>
      </c>
      <c r="AA1119" s="13">
        <v>176</v>
      </c>
      <c r="AB1119" s="13">
        <v>7.42</v>
      </c>
      <c r="AC1119" s="13" t="s">
        <v>110</v>
      </c>
      <c r="AD1119" s="13">
        <v>244.5</v>
      </c>
    </row>
    <row r="1120" spans="1:30">
      <c r="A1120" s="10">
        <v>42446</v>
      </c>
      <c r="B1120" s="13">
        <v>12972.54</v>
      </c>
      <c r="C1120" s="13">
        <v>4.6719999999999997</v>
      </c>
      <c r="D1120" s="13">
        <v>10.3</v>
      </c>
      <c r="E1120" s="13">
        <v>41.1</v>
      </c>
      <c r="F1120" s="13">
        <v>98.5</v>
      </c>
      <c r="G1120" s="13" t="s">
        <v>110</v>
      </c>
      <c r="H1120" s="13">
        <v>12.625</v>
      </c>
      <c r="I1120" s="13">
        <v>2.835</v>
      </c>
      <c r="J1120" s="13">
        <v>16.27</v>
      </c>
      <c r="K1120" s="13" t="s">
        <v>110</v>
      </c>
      <c r="L1120" s="13">
        <v>8.49</v>
      </c>
      <c r="M1120" s="13">
        <v>11.85</v>
      </c>
      <c r="N1120" s="13">
        <v>103.5</v>
      </c>
      <c r="O1120" s="13">
        <v>42.65</v>
      </c>
      <c r="P1120" s="13">
        <v>15.3</v>
      </c>
      <c r="Q1120" s="13" t="s">
        <v>110</v>
      </c>
      <c r="R1120" s="13">
        <v>7.7</v>
      </c>
      <c r="S1120" s="13">
        <v>398.3</v>
      </c>
      <c r="T1120" s="13">
        <v>12.2</v>
      </c>
      <c r="U1120" s="13">
        <v>5.3689999999999998</v>
      </c>
      <c r="V1120" s="13" t="s">
        <v>110</v>
      </c>
      <c r="W1120" s="13">
        <v>55</v>
      </c>
      <c r="X1120" s="13">
        <v>6.5</v>
      </c>
      <c r="Y1120" s="13">
        <v>18</v>
      </c>
      <c r="Z1120" s="13">
        <v>6.98</v>
      </c>
      <c r="AA1120" s="13">
        <v>181</v>
      </c>
      <c r="AB1120" s="13">
        <v>7.5600000000000005</v>
      </c>
      <c r="AC1120" s="13" t="s">
        <v>110</v>
      </c>
      <c r="AD1120" s="13">
        <v>255</v>
      </c>
    </row>
    <row r="1121" spans="1:30">
      <c r="A1121" s="10">
        <v>42447</v>
      </c>
      <c r="B1121" s="13">
        <v>12906.43</v>
      </c>
      <c r="C1121" s="13">
        <v>4.6079999999999997</v>
      </c>
      <c r="D1121" s="13">
        <v>10.45</v>
      </c>
      <c r="E1121" s="13">
        <v>40.200000000000003</v>
      </c>
      <c r="F1121" s="13">
        <v>98.25</v>
      </c>
      <c r="G1121" s="13" t="s">
        <v>110</v>
      </c>
      <c r="H1121" s="13">
        <v>12.6</v>
      </c>
      <c r="I1121" s="13">
        <v>2.8439999999999999</v>
      </c>
      <c r="J1121" s="13">
        <v>15.888999999999999</v>
      </c>
      <c r="K1121" s="13" t="s">
        <v>110</v>
      </c>
      <c r="L1121" s="13">
        <v>8.49</v>
      </c>
      <c r="M1121" s="13">
        <v>11.8</v>
      </c>
      <c r="N1121" s="13">
        <v>104</v>
      </c>
      <c r="O1121" s="13">
        <v>43.3</v>
      </c>
      <c r="P1121" s="13">
        <v>17</v>
      </c>
      <c r="Q1121" s="13" t="s">
        <v>110</v>
      </c>
      <c r="R1121" s="13">
        <v>7.85</v>
      </c>
      <c r="S1121" s="13">
        <v>412.66699999999997</v>
      </c>
      <c r="T1121" s="13">
        <v>11.8</v>
      </c>
      <c r="U1121" s="13">
        <v>5.3689999999999998</v>
      </c>
      <c r="V1121" s="13" t="s">
        <v>110</v>
      </c>
      <c r="W1121" s="13">
        <v>55.5</v>
      </c>
      <c r="X1121" s="13">
        <v>6.8</v>
      </c>
      <c r="Y1121" s="13">
        <v>18.05</v>
      </c>
      <c r="Z1121" s="13">
        <v>6.99</v>
      </c>
      <c r="AA1121" s="13">
        <v>176.15</v>
      </c>
      <c r="AB1121" s="13">
        <v>7.58</v>
      </c>
      <c r="AC1121" s="13" t="s">
        <v>110</v>
      </c>
      <c r="AD1121" s="13">
        <v>258.10000000000002</v>
      </c>
    </row>
    <row r="1122" spans="1:30">
      <c r="A1122" s="10">
        <v>42450</v>
      </c>
      <c r="B1122" s="13">
        <v>12937.97</v>
      </c>
      <c r="C1122" s="13">
        <v>4.6719999999999997</v>
      </c>
      <c r="D1122" s="13">
        <v>10.6</v>
      </c>
      <c r="E1122" s="13">
        <v>41</v>
      </c>
      <c r="F1122" s="13">
        <v>97.7</v>
      </c>
      <c r="G1122" s="13" t="s">
        <v>110</v>
      </c>
      <c r="H1122" s="13">
        <v>12.5</v>
      </c>
      <c r="I1122" s="13">
        <v>2.8529999999999998</v>
      </c>
      <c r="J1122" s="13">
        <v>15.651</v>
      </c>
      <c r="K1122" s="13" t="s">
        <v>110</v>
      </c>
      <c r="L1122" s="13">
        <v>8.48</v>
      </c>
      <c r="M1122" s="13">
        <v>11.5</v>
      </c>
      <c r="N1122" s="13">
        <v>103</v>
      </c>
      <c r="O1122" s="13">
        <v>43</v>
      </c>
      <c r="P1122" s="13">
        <v>18.600000000000001</v>
      </c>
      <c r="Q1122" s="13" t="s">
        <v>110</v>
      </c>
      <c r="R1122" s="13">
        <v>8.1</v>
      </c>
      <c r="S1122" s="13">
        <v>450</v>
      </c>
      <c r="T1122" s="13">
        <v>11.7</v>
      </c>
      <c r="U1122" s="13">
        <v>5.3689999999999998</v>
      </c>
      <c r="V1122" s="13" t="s">
        <v>110</v>
      </c>
      <c r="W1122" s="13">
        <v>55.5</v>
      </c>
      <c r="X1122" s="13">
        <v>6.75</v>
      </c>
      <c r="Y1122" s="13">
        <v>17.350000000000001</v>
      </c>
      <c r="Z1122" s="13">
        <v>6.97</v>
      </c>
      <c r="AA1122" s="13">
        <v>174.5</v>
      </c>
      <c r="AB1122" s="13">
        <v>7.47</v>
      </c>
      <c r="AC1122" s="13" t="s">
        <v>110</v>
      </c>
      <c r="AD1122" s="13">
        <v>262</v>
      </c>
    </row>
    <row r="1123" spans="1:30">
      <c r="A1123" s="10">
        <v>42451</v>
      </c>
      <c r="B1123" s="13">
        <v>12926.33</v>
      </c>
      <c r="C1123" s="13">
        <v>4.5440000000000005</v>
      </c>
      <c r="D1123" s="13">
        <v>10.7</v>
      </c>
      <c r="E1123" s="13">
        <v>41.05</v>
      </c>
      <c r="F1123" s="13">
        <v>96.9</v>
      </c>
      <c r="G1123" s="13" t="s">
        <v>110</v>
      </c>
      <c r="H1123" s="13">
        <v>12.5</v>
      </c>
      <c r="I1123" s="13">
        <v>2.835</v>
      </c>
      <c r="J1123" s="13">
        <v>16.364999999999998</v>
      </c>
      <c r="K1123" s="13" t="s">
        <v>110</v>
      </c>
      <c r="L1123" s="13">
        <v>8.4499999999999993</v>
      </c>
      <c r="M1123" s="13">
        <v>11.3</v>
      </c>
      <c r="N1123" s="13">
        <v>103</v>
      </c>
      <c r="O1123" s="13">
        <v>42.5</v>
      </c>
      <c r="P1123" s="13">
        <v>18.399999999999999</v>
      </c>
      <c r="Q1123" s="13" t="s">
        <v>110</v>
      </c>
      <c r="R1123" s="13">
        <v>8.3000000000000007</v>
      </c>
      <c r="S1123" s="13">
        <v>448.33300000000003</v>
      </c>
      <c r="T1123" s="13">
        <v>11.95</v>
      </c>
      <c r="U1123" s="13">
        <v>5.3689999999999998</v>
      </c>
      <c r="V1123" s="13" t="s">
        <v>110</v>
      </c>
      <c r="W1123" s="13">
        <v>55.05</v>
      </c>
      <c r="X1123" s="13">
        <v>6.8</v>
      </c>
      <c r="Y1123" s="13">
        <v>17.25</v>
      </c>
      <c r="Z1123" s="13">
        <v>6.88</v>
      </c>
      <c r="AA1123" s="13">
        <v>177</v>
      </c>
      <c r="AB1123" s="13">
        <v>7.28</v>
      </c>
      <c r="AC1123" s="13" t="s">
        <v>110</v>
      </c>
      <c r="AD1123" s="13">
        <v>262</v>
      </c>
    </row>
    <row r="1124" spans="1:30">
      <c r="A1124" s="10">
        <v>42452</v>
      </c>
      <c r="B1124" s="13">
        <v>12499.17</v>
      </c>
      <c r="C1124" s="13">
        <v>4.4800000000000004</v>
      </c>
      <c r="D1124" s="13">
        <v>10.45</v>
      </c>
      <c r="E1124" s="13">
        <v>38.25</v>
      </c>
      <c r="F1124" s="13">
        <v>96</v>
      </c>
      <c r="G1124" s="13" t="s">
        <v>110</v>
      </c>
      <c r="H1124" s="13">
        <v>12.375</v>
      </c>
      <c r="I1124" s="13">
        <v>2.734</v>
      </c>
      <c r="J1124" s="13">
        <v>16.175000000000001</v>
      </c>
      <c r="K1124" s="13" t="s">
        <v>110</v>
      </c>
      <c r="L1124" s="13">
        <v>8.4</v>
      </c>
      <c r="M1124" s="13">
        <v>11.4</v>
      </c>
      <c r="N1124" s="13">
        <v>100.5</v>
      </c>
      <c r="O1124" s="13">
        <v>41.5</v>
      </c>
      <c r="P1124" s="13">
        <v>18</v>
      </c>
      <c r="Q1124" s="13" t="s">
        <v>110</v>
      </c>
      <c r="R1124" s="13">
        <v>8.6</v>
      </c>
      <c r="S1124" s="13">
        <v>446.66699999999997</v>
      </c>
      <c r="T1124" s="13">
        <v>11.7</v>
      </c>
      <c r="U1124" s="13">
        <v>5.3689999999999998</v>
      </c>
      <c r="V1124" s="13" t="s">
        <v>110</v>
      </c>
      <c r="W1124" s="13">
        <v>52.5</v>
      </c>
      <c r="X1124" s="13">
        <v>6.7</v>
      </c>
      <c r="Y1124" s="13">
        <v>17.100000000000001</v>
      </c>
      <c r="Z1124" s="13">
        <v>6.6</v>
      </c>
      <c r="AA1124" s="13">
        <v>170.5</v>
      </c>
      <c r="AB1124" s="13">
        <v>7.13</v>
      </c>
      <c r="AC1124" s="13" t="s">
        <v>110</v>
      </c>
      <c r="AD1124" s="13">
        <v>257</v>
      </c>
    </row>
    <row r="1125" spans="1:30">
      <c r="A1125" s="10">
        <v>42453</v>
      </c>
      <c r="B1125" s="13">
        <v>12499.17</v>
      </c>
      <c r="C1125" s="13">
        <v>4.4800000000000004</v>
      </c>
      <c r="D1125" s="13">
        <v>10.45</v>
      </c>
      <c r="E1125" s="13">
        <v>38.25</v>
      </c>
      <c r="F1125" s="13">
        <v>96</v>
      </c>
      <c r="G1125" s="13" t="s">
        <v>110</v>
      </c>
      <c r="H1125" s="13">
        <v>12.375</v>
      </c>
      <c r="I1125" s="13">
        <v>2.734</v>
      </c>
      <c r="J1125" s="13">
        <v>16.175000000000001</v>
      </c>
      <c r="K1125" s="13" t="s">
        <v>110</v>
      </c>
      <c r="L1125" s="13">
        <v>8.4</v>
      </c>
      <c r="M1125" s="13">
        <v>11.4</v>
      </c>
      <c r="N1125" s="13">
        <v>100.5</v>
      </c>
      <c r="O1125" s="13">
        <v>41.5</v>
      </c>
      <c r="P1125" s="13">
        <v>18</v>
      </c>
      <c r="Q1125" s="13" t="s">
        <v>110</v>
      </c>
      <c r="R1125" s="13">
        <v>8.6</v>
      </c>
      <c r="S1125" s="13">
        <v>446.66699999999997</v>
      </c>
      <c r="T1125" s="13">
        <v>11.7</v>
      </c>
      <c r="U1125" s="13">
        <v>5.3689999999999998</v>
      </c>
      <c r="V1125" s="13" t="s">
        <v>110</v>
      </c>
      <c r="W1125" s="13">
        <v>52.5</v>
      </c>
      <c r="X1125" s="13">
        <v>6.7</v>
      </c>
      <c r="Y1125" s="13">
        <v>17.100000000000001</v>
      </c>
      <c r="Z1125" s="13">
        <v>6.6</v>
      </c>
      <c r="AA1125" s="13">
        <v>170.5</v>
      </c>
      <c r="AB1125" s="13">
        <v>7.13</v>
      </c>
      <c r="AC1125" s="13" t="s">
        <v>110</v>
      </c>
      <c r="AD1125" s="13">
        <v>257</v>
      </c>
    </row>
    <row r="1126" spans="1:30">
      <c r="A1126" s="10">
        <v>42454</v>
      </c>
      <c r="B1126" s="13">
        <v>12499.17</v>
      </c>
      <c r="C1126" s="13">
        <v>4.4800000000000004</v>
      </c>
      <c r="D1126" s="13">
        <v>10.45</v>
      </c>
      <c r="E1126" s="13">
        <v>38.25</v>
      </c>
      <c r="F1126" s="13">
        <v>96</v>
      </c>
      <c r="G1126" s="13" t="s">
        <v>110</v>
      </c>
      <c r="H1126" s="13">
        <v>12.375</v>
      </c>
      <c r="I1126" s="13">
        <v>2.734</v>
      </c>
      <c r="J1126" s="13">
        <v>16.175000000000001</v>
      </c>
      <c r="K1126" s="13" t="s">
        <v>110</v>
      </c>
      <c r="L1126" s="13">
        <v>8.4</v>
      </c>
      <c r="M1126" s="13">
        <v>11.4</v>
      </c>
      <c r="N1126" s="13">
        <v>100.5</v>
      </c>
      <c r="O1126" s="13">
        <v>41.5</v>
      </c>
      <c r="P1126" s="13">
        <v>18</v>
      </c>
      <c r="Q1126" s="13" t="s">
        <v>110</v>
      </c>
      <c r="R1126" s="13">
        <v>8.6</v>
      </c>
      <c r="S1126" s="13">
        <v>446.66699999999997</v>
      </c>
      <c r="T1126" s="13">
        <v>11.7</v>
      </c>
      <c r="U1126" s="13">
        <v>5.3689999999999998</v>
      </c>
      <c r="V1126" s="13" t="s">
        <v>110</v>
      </c>
      <c r="W1126" s="13">
        <v>52.5</v>
      </c>
      <c r="X1126" s="13">
        <v>6.7</v>
      </c>
      <c r="Y1126" s="13">
        <v>17.100000000000001</v>
      </c>
      <c r="Z1126" s="13">
        <v>6.6</v>
      </c>
      <c r="AA1126" s="13">
        <v>170.5</v>
      </c>
      <c r="AB1126" s="13">
        <v>7.13</v>
      </c>
      <c r="AC1126" s="13" t="s">
        <v>110</v>
      </c>
      <c r="AD1126" s="13">
        <v>257</v>
      </c>
    </row>
    <row r="1127" spans="1:30">
      <c r="A1127" s="10">
        <v>42457</v>
      </c>
      <c r="B1127" s="13">
        <v>12875.62</v>
      </c>
      <c r="C1127" s="13">
        <v>4.6719999999999997</v>
      </c>
      <c r="D1127" s="13">
        <v>10.5</v>
      </c>
      <c r="E1127" s="13">
        <v>41.8</v>
      </c>
      <c r="F1127" s="13">
        <v>97.2</v>
      </c>
      <c r="G1127" s="13" t="s">
        <v>110</v>
      </c>
      <c r="H1127" s="13">
        <v>12.375</v>
      </c>
      <c r="I1127" s="13">
        <v>2.6790000000000003</v>
      </c>
      <c r="J1127" s="13">
        <v>15.984</v>
      </c>
      <c r="K1127" s="13" t="s">
        <v>110</v>
      </c>
      <c r="L1127" s="13">
        <v>8.3000000000000007</v>
      </c>
      <c r="M1127" s="13">
        <v>11.4</v>
      </c>
      <c r="N1127" s="13">
        <v>102.5</v>
      </c>
      <c r="O1127" s="13">
        <v>42.3</v>
      </c>
      <c r="P1127" s="13">
        <v>17.899999999999999</v>
      </c>
      <c r="Q1127" s="13" t="s">
        <v>110</v>
      </c>
      <c r="R1127" s="13">
        <v>8.9499999999999993</v>
      </c>
      <c r="S1127" s="13">
        <v>452</v>
      </c>
      <c r="T1127" s="13">
        <v>12.1</v>
      </c>
      <c r="U1127" s="13">
        <v>5.3689999999999998</v>
      </c>
      <c r="V1127" s="13" t="s">
        <v>110</v>
      </c>
      <c r="W1127" s="13">
        <v>54.1</v>
      </c>
      <c r="X1127" s="13">
        <v>7.07</v>
      </c>
      <c r="Y1127" s="13">
        <v>16.600000000000001</v>
      </c>
      <c r="Z1127" s="13">
        <v>6.6</v>
      </c>
      <c r="AA1127" s="13">
        <v>176</v>
      </c>
      <c r="AB1127" s="13">
        <v>6.98</v>
      </c>
      <c r="AC1127" s="13" t="s">
        <v>110</v>
      </c>
      <c r="AD1127" s="13">
        <v>260.89999999999998</v>
      </c>
    </row>
    <row r="1128" spans="1:30">
      <c r="A1128" s="10">
        <v>42458</v>
      </c>
      <c r="B1128" s="13">
        <v>12929.57</v>
      </c>
      <c r="C1128" s="13">
        <v>4.7359999999999998</v>
      </c>
      <c r="D1128" s="13">
        <v>10.75</v>
      </c>
      <c r="E1128" s="13">
        <v>42.5</v>
      </c>
      <c r="F1128" s="13">
        <v>94.3</v>
      </c>
      <c r="G1128" s="13" t="s">
        <v>110</v>
      </c>
      <c r="H1128" s="13">
        <v>12.313000000000001</v>
      </c>
      <c r="I1128" s="13">
        <v>2.7519999999999998</v>
      </c>
      <c r="J1128" s="13">
        <v>16.27</v>
      </c>
      <c r="K1128" s="13" t="s">
        <v>110</v>
      </c>
      <c r="L1128" s="13">
        <v>8.1999999999999993</v>
      </c>
      <c r="M1128" s="13">
        <v>11.7</v>
      </c>
      <c r="N1128" s="13">
        <v>99.4</v>
      </c>
      <c r="O1128" s="13">
        <v>41.5</v>
      </c>
      <c r="P1128" s="13">
        <v>18</v>
      </c>
      <c r="Q1128" s="13" t="s">
        <v>110</v>
      </c>
      <c r="R1128" s="13">
        <v>9.5</v>
      </c>
      <c r="S1128" s="13">
        <v>454.33300000000003</v>
      </c>
      <c r="T1128" s="13">
        <v>12.15</v>
      </c>
      <c r="U1128" s="13">
        <v>5.3689999999999998</v>
      </c>
      <c r="V1128" s="13" t="s">
        <v>110</v>
      </c>
      <c r="W1128" s="13">
        <v>53</v>
      </c>
      <c r="X1128" s="13">
        <v>7.33</v>
      </c>
      <c r="Y1128" s="13">
        <v>17.2</v>
      </c>
      <c r="Z1128" s="13">
        <v>6.9</v>
      </c>
      <c r="AA1128" s="13">
        <v>177</v>
      </c>
      <c r="AB1128" s="13">
        <v>7.17</v>
      </c>
      <c r="AC1128" s="13" t="s">
        <v>110</v>
      </c>
      <c r="AD1128" s="13">
        <v>260</v>
      </c>
    </row>
    <row r="1129" spans="1:30">
      <c r="A1129" s="10">
        <v>42459</v>
      </c>
      <c r="B1129" s="13">
        <v>12872.9</v>
      </c>
      <c r="C1129" s="13">
        <v>5.1970000000000001</v>
      </c>
      <c r="D1129" s="13">
        <v>10.5</v>
      </c>
      <c r="E1129" s="13">
        <v>43</v>
      </c>
      <c r="F1129" s="13">
        <v>92.6</v>
      </c>
      <c r="G1129" s="13" t="s">
        <v>110</v>
      </c>
      <c r="H1129" s="13">
        <v>12.343999999999999</v>
      </c>
      <c r="I1129" s="13">
        <v>2.706</v>
      </c>
      <c r="J1129" s="13">
        <v>15.699</v>
      </c>
      <c r="K1129" s="13" t="s">
        <v>110</v>
      </c>
      <c r="L1129" s="13">
        <v>8.3000000000000007</v>
      </c>
      <c r="M1129" s="13">
        <v>11.5</v>
      </c>
      <c r="N1129" s="13">
        <v>96.5</v>
      </c>
      <c r="O1129" s="13">
        <v>40.950000000000003</v>
      </c>
      <c r="P1129" s="13">
        <v>18.45</v>
      </c>
      <c r="Q1129" s="13" t="s">
        <v>110</v>
      </c>
      <c r="R1129" s="13">
        <v>8.6999999999999993</v>
      </c>
      <c r="S1129" s="13">
        <v>450.66699999999997</v>
      </c>
      <c r="T1129" s="13">
        <v>12.15</v>
      </c>
      <c r="U1129" s="13">
        <v>5.3689999999999998</v>
      </c>
      <c r="V1129" s="13" t="s">
        <v>110</v>
      </c>
      <c r="W1129" s="13">
        <v>52</v>
      </c>
      <c r="X1129" s="13">
        <v>7.25</v>
      </c>
      <c r="Y1129" s="13">
        <v>17.2</v>
      </c>
      <c r="Z1129" s="13">
        <v>6.98</v>
      </c>
      <c r="AA1129" s="13">
        <v>180.85</v>
      </c>
      <c r="AB1129" s="13">
        <v>7.24</v>
      </c>
      <c r="AC1129" s="13" t="s">
        <v>110</v>
      </c>
      <c r="AD1129" s="13">
        <v>255.5</v>
      </c>
    </row>
    <row r="1130" spans="1:30">
      <c r="A1130" s="10">
        <v>42460</v>
      </c>
      <c r="B1130" s="13">
        <v>12992.43</v>
      </c>
      <c r="C1130" s="13">
        <v>5.3120000000000003</v>
      </c>
      <c r="D1130" s="13">
        <v>10.45</v>
      </c>
      <c r="E1130" s="13">
        <v>41.9</v>
      </c>
      <c r="F1130" s="13">
        <v>94.3</v>
      </c>
      <c r="G1130" s="13" t="s">
        <v>110</v>
      </c>
      <c r="H1130" s="13">
        <v>12.688000000000001</v>
      </c>
      <c r="I1130" s="13">
        <v>2.798</v>
      </c>
      <c r="J1130" s="13">
        <v>16.032</v>
      </c>
      <c r="K1130" s="13" t="s">
        <v>110</v>
      </c>
      <c r="L1130" s="13">
        <v>8.85</v>
      </c>
      <c r="M1130" s="13">
        <v>12.25</v>
      </c>
      <c r="N1130" s="13">
        <v>99</v>
      </c>
      <c r="O1130" s="13">
        <v>41.15</v>
      </c>
      <c r="P1130" s="13">
        <v>18.8</v>
      </c>
      <c r="Q1130" s="13" t="s">
        <v>110</v>
      </c>
      <c r="R1130" s="13">
        <v>9</v>
      </c>
      <c r="S1130" s="13">
        <v>454.66699999999997</v>
      </c>
      <c r="T1130" s="13">
        <v>12.6</v>
      </c>
      <c r="U1130" s="13">
        <v>5.3689999999999998</v>
      </c>
      <c r="V1130" s="13" t="s">
        <v>110</v>
      </c>
      <c r="W1130" s="13">
        <v>53</v>
      </c>
      <c r="X1130" s="13">
        <v>7.3</v>
      </c>
      <c r="Y1130" s="13">
        <v>17.3</v>
      </c>
      <c r="Z1130" s="13">
        <v>7.1</v>
      </c>
      <c r="AA1130" s="13">
        <v>181.5</v>
      </c>
      <c r="AB1130" s="13">
        <v>7.34</v>
      </c>
      <c r="AC1130" s="13" t="s">
        <v>110</v>
      </c>
      <c r="AD1130" s="13">
        <v>262.5</v>
      </c>
    </row>
    <row r="1131" spans="1:30">
      <c r="A1131" s="10">
        <v>42461</v>
      </c>
      <c r="B1131" s="13">
        <v>13179.84</v>
      </c>
      <c r="C1131" s="13">
        <v>5.28</v>
      </c>
      <c r="D1131" s="13">
        <v>10.7</v>
      </c>
      <c r="E1131" s="13">
        <v>43.2</v>
      </c>
      <c r="F1131" s="13">
        <v>95.8</v>
      </c>
      <c r="G1131" s="13" t="s">
        <v>110</v>
      </c>
      <c r="H1131" s="13">
        <v>12.75</v>
      </c>
      <c r="I1131" s="13">
        <v>2.899</v>
      </c>
      <c r="J1131" s="13">
        <v>15.888999999999999</v>
      </c>
      <c r="K1131" s="13" t="s">
        <v>110</v>
      </c>
      <c r="L1131" s="13">
        <v>9.5500000000000007</v>
      </c>
      <c r="M1131" s="13">
        <v>12.3</v>
      </c>
      <c r="N1131" s="13">
        <v>98.7</v>
      </c>
      <c r="O1131" s="13">
        <v>41.2</v>
      </c>
      <c r="P1131" s="13">
        <v>18.5</v>
      </c>
      <c r="Q1131" s="13" t="s">
        <v>110</v>
      </c>
      <c r="R1131" s="13">
        <v>8.9</v>
      </c>
      <c r="S1131" s="13">
        <v>453.33300000000003</v>
      </c>
      <c r="T1131" s="13">
        <v>12.65</v>
      </c>
      <c r="U1131" s="13">
        <v>5.3689999999999998</v>
      </c>
      <c r="V1131" s="13" t="s">
        <v>110</v>
      </c>
      <c r="W1131" s="13">
        <v>51.5</v>
      </c>
      <c r="X1131" s="13">
        <v>7.7</v>
      </c>
      <c r="Y1131" s="13">
        <v>18.350000000000001</v>
      </c>
      <c r="Z1131" s="13">
        <v>7.25</v>
      </c>
      <c r="AA1131" s="13">
        <v>181.5</v>
      </c>
      <c r="AB1131" s="13">
        <v>7.79</v>
      </c>
      <c r="AC1131" s="13" t="s">
        <v>110</v>
      </c>
      <c r="AD1131" s="13">
        <v>261</v>
      </c>
    </row>
    <row r="1132" spans="1:30">
      <c r="A1132" s="10">
        <v>42464</v>
      </c>
      <c r="B1132" s="13">
        <v>12784.28</v>
      </c>
      <c r="C1132" s="13">
        <v>5.056</v>
      </c>
      <c r="D1132" s="13">
        <v>10.45</v>
      </c>
      <c r="E1132" s="13">
        <v>39.049999999999997</v>
      </c>
      <c r="F1132" s="13">
        <v>95.1</v>
      </c>
      <c r="G1132" s="13" t="s">
        <v>110</v>
      </c>
      <c r="H1132" s="13">
        <v>12.888</v>
      </c>
      <c r="I1132" s="13">
        <v>2.899</v>
      </c>
      <c r="J1132" s="13">
        <v>15.318</v>
      </c>
      <c r="K1132" s="13" t="s">
        <v>110</v>
      </c>
      <c r="L1132" s="13">
        <v>10.35</v>
      </c>
      <c r="M1132" s="13">
        <v>12.1</v>
      </c>
      <c r="N1132" s="13">
        <v>98.7</v>
      </c>
      <c r="O1132" s="13">
        <v>41</v>
      </c>
      <c r="P1132" s="13">
        <v>17.7</v>
      </c>
      <c r="Q1132" s="13" t="s">
        <v>110</v>
      </c>
      <c r="R1132" s="13">
        <v>8.7200000000000006</v>
      </c>
      <c r="S1132" s="13">
        <v>437.33300000000003</v>
      </c>
      <c r="T1132" s="13">
        <v>12.45</v>
      </c>
      <c r="U1132" s="13">
        <v>5.3689999999999998</v>
      </c>
      <c r="V1132" s="13" t="s">
        <v>110</v>
      </c>
      <c r="W1132" s="13">
        <v>52</v>
      </c>
      <c r="X1132" s="13">
        <v>8.15</v>
      </c>
      <c r="Y1132" s="13">
        <v>18.95</v>
      </c>
      <c r="Z1132" s="13">
        <v>7.22</v>
      </c>
      <c r="AA1132" s="13">
        <v>176.5</v>
      </c>
      <c r="AB1132" s="13">
        <v>7.65</v>
      </c>
      <c r="AC1132" s="13" t="s">
        <v>110</v>
      </c>
      <c r="AD1132" s="13">
        <v>251.7</v>
      </c>
    </row>
    <row r="1133" spans="1:30">
      <c r="A1133" s="10">
        <v>42465</v>
      </c>
      <c r="B1133" s="13">
        <v>12472.91</v>
      </c>
      <c r="C1133" s="13">
        <v>4.8639999999999999</v>
      </c>
      <c r="D1133" s="13">
        <v>9.9499999999999993</v>
      </c>
      <c r="E1133" s="13">
        <v>39</v>
      </c>
      <c r="F1133" s="13">
        <v>91.5</v>
      </c>
      <c r="G1133" s="13" t="s">
        <v>110</v>
      </c>
      <c r="H1133" s="13">
        <v>12.875</v>
      </c>
      <c r="I1133" s="13">
        <v>2.8620000000000001</v>
      </c>
      <c r="J1133" s="13">
        <v>14.795</v>
      </c>
      <c r="K1133" s="13" t="s">
        <v>110</v>
      </c>
      <c r="L1133" s="13">
        <v>10.8</v>
      </c>
      <c r="M1133" s="13">
        <v>11.7</v>
      </c>
      <c r="N1133" s="13">
        <v>95.6</v>
      </c>
      <c r="O1133" s="13">
        <v>40</v>
      </c>
      <c r="P1133" s="13">
        <v>17.75</v>
      </c>
      <c r="Q1133" s="13" t="s">
        <v>110</v>
      </c>
      <c r="R1133" s="13">
        <v>8.6999999999999993</v>
      </c>
      <c r="S1133" s="13">
        <v>398.36700000000002</v>
      </c>
      <c r="T1133" s="13">
        <v>12.25</v>
      </c>
      <c r="U1133" s="13">
        <v>5.3689999999999998</v>
      </c>
      <c r="V1133" s="13" t="s">
        <v>110</v>
      </c>
      <c r="W1133" s="13">
        <v>50.8</v>
      </c>
      <c r="X1133" s="13">
        <v>8.5</v>
      </c>
      <c r="Y1133" s="13">
        <v>19.649999999999999</v>
      </c>
      <c r="Z1133" s="13">
        <v>7</v>
      </c>
      <c r="AA1133" s="13">
        <v>173</v>
      </c>
      <c r="AB1133" s="13">
        <v>7.4</v>
      </c>
      <c r="AC1133" s="13" t="s">
        <v>110</v>
      </c>
      <c r="AD1133" s="13">
        <v>246</v>
      </c>
    </row>
    <row r="1134" spans="1:30">
      <c r="A1134" s="10">
        <v>42466</v>
      </c>
      <c r="B1134" s="13">
        <v>12262.04</v>
      </c>
      <c r="C1134" s="13">
        <v>4.8639999999999999</v>
      </c>
      <c r="D1134" s="13">
        <v>9.9</v>
      </c>
      <c r="E1134" s="13">
        <v>39.1</v>
      </c>
      <c r="F1134" s="13">
        <v>87</v>
      </c>
      <c r="G1134" s="13" t="s">
        <v>110</v>
      </c>
      <c r="H1134" s="13">
        <v>12.5</v>
      </c>
      <c r="I1134" s="13">
        <v>2.8069999999999999</v>
      </c>
      <c r="J1134" s="13">
        <v>14.7</v>
      </c>
      <c r="K1134" s="13" t="s">
        <v>110</v>
      </c>
      <c r="L1134" s="13">
        <v>9.9499999999999993</v>
      </c>
      <c r="M1134" s="13">
        <v>11.45</v>
      </c>
      <c r="N1134" s="13">
        <v>91.9</v>
      </c>
      <c r="O1134" s="13">
        <v>38.950000000000003</v>
      </c>
      <c r="P1134" s="13">
        <v>17</v>
      </c>
      <c r="Q1134" s="13" t="s">
        <v>110</v>
      </c>
      <c r="R1134" s="13">
        <v>8.6</v>
      </c>
      <c r="S1134" s="13">
        <v>390</v>
      </c>
      <c r="T1134" s="13">
        <v>11.85</v>
      </c>
      <c r="U1134" s="13">
        <v>5.3689999999999998</v>
      </c>
      <c r="V1134" s="13" t="s">
        <v>110</v>
      </c>
      <c r="W1134" s="13">
        <v>50.5</v>
      </c>
      <c r="X1134" s="13">
        <v>7.98</v>
      </c>
      <c r="Y1134" s="13">
        <v>18.899999999999999</v>
      </c>
      <c r="Z1134" s="13">
        <v>6.8</v>
      </c>
      <c r="AA1134" s="13">
        <v>173</v>
      </c>
      <c r="AB1134" s="13">
        <v>7.24</v>
      </c>
      <c r="AC1134" s="13" t="s">
        <v>110</v>
      </c>
      <c r="AD1134" s="13">
        <v>244.75</v>
      </c>
    </row>
    <row r="1135" spans="1:30">
      <c r="A1135" s="10">
        <v>42467</v>
      </c>
      <c r="B1135" s="13">
        <v>11864.15</v>
      </c>
      <c r="C1135" s="13">
        <v>4.7359999999999998</v>
      </c>
      <c r="D1135" s="13">
        <v>9.4</v>
      </c>
      <c r="E1135" s="13">
        <v>38.5</v>
      </c>
      <c r="F1135" s="13">
        <v>84</v>
      </c>
      <c r="G1135" s="13" t="s">
        <v>110</v>
      </c>
      <c r="H1135" s="13">
        <v>11.875</v>
      </c>
      <c r="I1135" s="13">
        <v>2.6879999999999997</v>
      </c>
      <c r="J1135" s="13">
        <v>14.272</v>
      </c>
      <c r="K1135" s="13" t="s">
        <v>110</v>
      </c>
      <c r="L1135" s="13">
        <v>9.65</v>
      </c>
      <c r="M1135" s="13">
        <v>10.95</v>
      </c>
      <c r="N1135" s="13">
        <v>88.05</v>
      </c>
      <c r="O1135" s="13">
        <v>37.4</v>
      </c>
      <c r="P1135" s="13">
        <v>16.100000000000001</v>
      </c>
      <c r="Q1135" s="13" t="s">
        <v>110</v>
      </c>
      <c r="R1135" s="13">
        <v>8.1999999999999993</v>
      </c>
      <c r="S1135" s="13">
        <v>371.65</v>
      </c>
      <c r="T1135" s="13">
        <v>11.3</v>
      </c>
      <c r="U1135" s="13">
        <v>5.3689999999999998</v>
      </c>
      <c r="V1135" s="13" t="s">
        <v>110</v>
      </c>
      <c r="W1135" s="13">
        <v>49</v>
      </c>
      <c r="X1135" s="13">
        <v>7.55</v>
      </c>
      <c r="Y1135" s="13">
        <v>18.75</v>
      </c>
      <c r="Z1135" s="13">
        <v>6.49</v>
      </c>
      <c r="AA1135" s="13">
        <v>171.5</v>
      </c>
      <c r="AB1135" s="13">
        <v>7.05</v>
      </c>
      <c r="AC1135" s="13" t="s">
        <v>110</v>
      </c>
      <c r="AD1135" s="13">
        <v>238.5</v>
      </c>
    </row>
    <row r="1136" spans="1:30">
      <c r="A1136" s="10">
        <v>42468</v>
      </c>
      <c r="B1136" s="13">
        <v>12221.87</v>
      </c>
      <c r="C1136" s="13">
        <v>5.056</v>
      </c>
      <c r="D1136" s="13">
        <v>9.3699999999999992</v>
      </c>
      <c r="E1136" s="13">
        <v>41.2</v>
      </c>
      <c r="F1136" s="13">
        <v>86.5</v>
      </c>
      <c r="G1136" s="13" t="s">
        <v>110</v>
      </c>
      <c r="H1136" s="13">
        <v>11.581</v>
      </c>
      <c r="I1136" s="13">
        <v>2.7519999999999998</v>
      </c>
      <c r="J1136" s="13">
        <v>14.747999999999999</v>
      </c>
      <c r="K1136" s="13" t="s">
        <v>110</v>
      </c>
      <c r="L1136" s="13">
        <v>9.85</v>
      </c>
      <c r="M1136" s="13">
        <v>11.1</v>
      </c>
      <c r="N1136" s="13">
        <v>92</v>
      </c>
      <c r="O1136" s="13">
        <v>38.5</v>
      </c>
      <c r="P1136" s="13">
        <v>17</v>
      </c>
      <c r="Q1136" s="13" t="s">
        <v>110</v>
      </c>
      <c r="R1136" s="13">
        <v>8.1999999999999993</v>
      </c>
      <c r="S1136" s="13">
        <v>368</v>
      </c>
      <c r="T1136" s="13">
        <v>11.55</v>
      </c>
      <c r="U1136" s="13">
        <v>5.3689999999999998</v>
      </c>
      <c r="V1136" s="13" t="s">
        <v>110</v>
      </c>
      <c r="W1136" s="13">
        <v>48.5</v>
      </c>
      <c r="X1136" s="13">
        <v>7.8</v>
      </c>
      <c r="Y1136" s="13">
        <v>19</v>
      </c>
      <c r="Z1136" s="13">
        <v>6.67</v>
      </c>
      <c r="AA1136" s="13">
        <v>179.6</v>
      </c>
      <c r="AB1136" s="13">
        <v>7.18</v>
      </c>
      <c r="AC1136" s="13" t="s">
        <v>110</v>
      </c>
      <c r="AD1136" s="13">
        <v>242.5</v>
      </c>
    </row>
    <row r="1137" spans="1:30">
      <c r="A1137" s="10">
        <v>42471</v>
      </c>
      <c r="B1137" s="13">
        <v>12184.46</v>
      </c>
      <c r="C1137" s="13">
        <v>4.992</v>
      </c>
      <c r="D1137" s="13">
        <v>9.15</v>
      </c>
      <c r="E1137" s="13">
        <v>42.1</v>
      </c>
      <c r="F1137" s="13">
        <v>84</v>
      </c>
      <c r="G1137" s="13" t="s">
        <v>110</v>
      </c>
      <c r="H1137" s="13">
        <v>11.625</v>
      </c>
      <c r="I1137" s="13">
        <v>2.7429999999999999</v>
      </c>
      <c r="J1137" s="13">
        <v>14.747999999999999</v>
      </c>
      <c r="K1137" s="13" t="s">
        <v>110</v>
      </c>
      <c r="L1137" s="13">
        <v>9.67</v>
      </c>
      <c r="M1137" s="13">
        <v>10.85</v>
      </c>
      <c r="N1137" s="13">
        <v>90</v>
      </c>
      <c r="O1137" s="13">
        <v>37.75</v>
      </c>
      <c r="P1137" s="13">
        <v>17.55</v>
      </c>
      <c r="Q1137" s="13" t="s">
        <v>110</v>
      </c>
      <c r="R1137" s="13">
        <v>8.25</v>
      </c>
      <c r="S1137" s="13">
        <v>358.33300000000003</v>
      </c>
      <c r="T1137" s="13">
        <v>11.5</v>
      </c>
      <c r="U1137" s="13">
        <v>5.3689999999999998</v>
      </c>
      <c r="V1137" s="13" t="s">
        <v>110</v>
      </c>
      <c r="W1137" s="13">
        <v>48.5</v>
      </c>
      <c r="X1137" s="13">
        <v>7.91</v>
      </c>
      <c r="Y1137" s="13">
        <v>19</v>
      </c>
      <c r="Z1137" s="13">
        <v>6.64</v>
      </c>
      <c r="AA1137" s="13">
        <v>183</v>
      </c>
      <c r="AB1137" s="13">
        <v>7.02</v>
      </c>
      <c r="AC1137" s="13" t="s">
        <v>110</v>
      </c>
      <c r="AD1137" s="13">
        <v>247.2</v>
      </c>
    </row>
    <row r="1138" spans="1:30">
      <c r="A1138" s="10">
        <v>42472</v>
      </c>
      <c r="B1138" s="13">
        <v>12693.58</v>
      </c>
      <c r="C1138" s="13">
        <v>4.992</v>
      </c>
      <c r="D1138" s="13">
        <v>9.48</v>
      </c>
      <c r="E1138" s="13">
        <v>45.8</v>
      </c>
      <c r="F1138" s="13">
        <v>88</v>
      </c>
      <c r="G1138" s="13" t="s">
        <v>110</v>
      </c>
      <c r="H1138" s="13">
        <v>11.738</v>
      </c>
      <c r="I1138" s="13">
        <v>2.7709999999999999</v>
      </c>
      <c r="J1138" s="13">
        <v>14.651999999999999</v>
      </c>
      <c r="K1138" s="13" t="s">
        <v>110</v>
      </c>
      <c r="L1138" s="13">
        <v>9.5500000000000007</v>
      </c>
      <c r="M1138" s="13">
        <v>10.7</v>
      </c>
      <c r="N1138" s="13">
        <v>95.95</v>
      </c>
      <c r="O1138" s="13">
        <v>39.049999999999997</v>
      </c>
      <c r="P1138" s="13">
        <v>17.399999999999999</v>
      </c>
      <c r="Q1138" s="13" t="s">
        <v>110</v>
      </c>
      <c r="R1138" s="13">
        <v>8.35</v>
      </c>
      <c r="S1138" s="13">
        <v>359.66699999999997</v>
      </c>
      <c r="T1138" s="13">
        <v>11.7</v>
      </c>
      <c r="U1138" s="13">
        <v>5.3689999999999998</v>
      </c>
      <c r="V1138" s="13" t="s">
        <v>110</v>
      </c>
      <c r="W1138" s="13">
        <v>51</v>
      </c>
      <c r="X1138" s="13">
        <v>8</v>
      </c>
      <c r="Y1138" s="13">
        <v>19.100000000000001</v>
      </c>
      <c r="Z1138" s="13">
        <v>6.8</v>
      </c>
      <c r="AA1138" s="13">
        <v>185.45</v>
      </c>
      <c r="AB1138" s="13">
        <v>6.87</v>
      </c>
      <c r="AC1138" s="13" t="s">
        <v>110</v>
      </c>
      <c r="AD1138" s="13">
        <v>261</v>
      </c>
    </row>
    <row r="1139" spans="1:30">
      <c r="A1139" s="10">
        <v>42473</v>
      </c>
      <c r="B1139" s="13">
        <v>13298.19</v>
      </c>
      <c r="C1139" s="13">
        <v>5.0369999999999999</v>
      </c>
      <c r="D1139" s="13">
        <v>9.6999999999999993</v>
      </c>
      <c r="E1139" s="13">
        <v>47.7</v>
      </c>
      <c r="F1139" s="13">
        <v>96.8</v>
      </c>
      <c r="G1139" s="13" t="s">
        <v>110</v>
      </c>
      <c r="H1139" s="13">
        <v>12</v>
      </c>
      <c r="I1139" s="13">
        <v>2.8170000000000002</v>
      </c>
      <c r="J1139" s="13">
        <v>15.128</v>
      </c>
      <c r="K1139" s="13" t="s">
        <v>110</v>
      </c>
      <c r="L1139" s="13">
        <v>9.9499999999999993</v>
      </c>
      <c r="M1139" s="13">
        <v>11.45</v>
      </c>
      <c r="N1139" s="13">
        <v>101.5</v>
      </c>
      <c r="O1139" s="13">
        <v>42</v>
      </c>
      <c r="P1139" s="13">
        <v>18</v>
      </c>
      <c r="Q1139" s="13" t="s">
        <v>110</v>
      </c>
      <c r="R1139" s="13">
        <v>8.25</v>
      </c>
      <c r="S1139" s="13">
        <v>381.31700000000001</v>
      </c>
      <c r="T1139" s="13">
        <v>12.7</v>
      </c>
      <c r="U1139" s="13">
        <v>5.3689999999999998</v>
      </c>
      <c r="V1139" s="13" t="s">
        <v>110</v>
      </c>
      <c r="W1139" s="13">
        <v>52.5</v>
      </c>
      <c r="X1139" s="13">
        <v>7.95</v>
      </c>
      <c r="Y1139" s="13">
        <v>18.899999999999999</v>
      </c>
      <c r="Z1139" s="13">
        <v>6.88</v>
      </c>
      <c r="AA1139" s="13">
        <v>187.5</v>
      </c>
      <c r="AB1139" s="13">
        <v>7.27</v>
      </c>
      <c r="AC1139" s="13" t="s">
        <v>110</v>
      </c>
      <c r="AD1139" s="13">
        <v>265.8</v>
      </c>
    </row>
    <row r="1140" spans="1:30">
      <c r="A1140" s="10">
        <v>42474</v>
      </c>
      <c r="B1140" s="13">
        <v>13209.71</v>
      </c>
      <c r="C1140" s="13">
        <v>4.8959999999999999</v>
      </c>
      <c r="D1140" s="13">
        <v>9.5</v>
      </c>
      <c r="E1140" s="13">
        <v>46.6</v>
      </c>
      <c r="F1140" s="13">
        <v>95.9</v>
      </c>
      <c r="G1140" s="13" t="s">
        <v>110</v>
      </c>
      <c r="H1140" s="13">
        <v>12.25</v>
      </c>
      <c r="I1140" s="13">
        <v>2.8069999999999999</v>
      </c>
      <c r="J1140" s="13">
        <v>15.318</v>
      </c>
      <c r="K1140" s="13" t="s">
        <v>110</v>
      </c>
      <c r="L1140" s="13">
        <v>9.6999999999999993</v>
      </c>
      <c r="M1140" s="13">
        <v>11.4</v>
      </c>
      <c r="N1140" s="13">
        <v>101.7</v>
      </c>
      <c r="O1140" s="13">
        <v>41.95</v>
      </c>
      <c r="P1140" s="13">
        <v>17</v>
      </c>
      <c r="Q1140" s="13" t="s">
        <v>110</v>
      </c>
      <c r="R1140" s="13">
        <v>8.41</v>
      </c>
      <c r="S1140" s="13">
        <v>378.33300000000003</v>
      </c>
      <c r="T1140" s="13">
        <v>12.9</v>
      </c>
      <c r="U1140" s="13">
        <v>5.3689999999999998</v>
      </c>
      <c r="V1140" s="13" t="s">
        <v>110</v>
      </c>
      <c r="W1140" s="13">
        <v>51.5</v>
      </c>
      <c r="X1140" s="13">
        <v>8.15</v>
      </c>
      <c r="Y1140" s="13">
        <v>18.850000000000001</v>
      </c>
      <c r="Z1140" s="13">
        <v>6.86</v>
      </c>
      <c r="AA1140" s="13">
        <v>185.5</v>
      </c>
      <c r="AB1140" s="13">
        <v>7.1</v>
      </c>
      <c r="AC1140" s="13" t="s">
        <v>110</v>
      </c>
      <c r="AD1140" s="13">
        <v>269</v>
      </c>
    </row>
    <row r="1141" spans="1:30">
      <c r="A1141" s="10">
        <v>42475</v>
      </c>
      <c r="B1141" s="13">
        <v>13237.87</v>
      </c>
      <c r="C1141" s="13">
        <v>4.992</v>
      </c>
      <c r="D1141" s="13">
        <v>9.5299999999999994</v>
      </c>
      <c r="E1141" s="13">
        <v>47.15</v>
      </c>
      <c r="F1141" s="13">
        <v>96</v>
      </c>
      <c r="G1141" s="13" t="s">
        <v>110</v>
      </c>
      <c r="H1141" s="13">
        <v>12.063000000000001</v>
      </c>
      <c r="I1141" s="13">
        <v>2.8719999999999999</v>
      </c>
      <c r="J1141" s="13">
        <v>14.938000000000001</v>
      </c>
      <c r="K1141" s="13" t="s">
        <v>110</v>
      </c>
      <c r="L1141" s="13">
        <v>9.6</v>
      </c>
      <c r="M1141" s="13">
        <v>11.25</v>
      </c>
      <c r="N1141" s="13">
        <v>104.25</v>
      </c>
      <c r="O1141" s="13">
        <v>41.8</v>
      </c>
      <c r="P1141" s="13">
        <v>16.8</v>
      </c>
      <c r="Q1141" s="13" t="s">
        <v>110</v>
      </c>
      <c r="R1141" s="13">
        <v>8.5399999999999991</v>
      </c>
      <c r="S1141" s="13">
        <v>397.83300000000003</v>
      </c>
      <c r="T1141" s="13">
        <v>12.75</v>
      </c>
      <c r="U1141" s="13">
        <v>5.3689999999999998</v>
      </c>
      <c r="V1141" s="13" t="s">
        <v>110</v>
      </c>
      <c r="W1141" s="13">
        <v>50.5</v>
      </c>
      <c r="X1141" s="13">
        <v>8.1999999999999993</v>
      </c>
      <c r="Y1141" s="13">
        <v>18.5</v>
      </c>
      <c r="Z1141" s="13">
        <v>6.9</v>
      </c>
      <c r="AA1141" s="13">
        <v>182.7</v>
      </c>
      <c r="AB1141" s="13">
        <v>7.05</v>
      </c>
      <c r="AC1141" s="13" t="s">
        <v>110</v>
      </c>
      <c r="AD1141" s="13">
        <v>265.5</v>
      </c>
    </row>
    <row r="1142" spans="1:30">
      <c r="A1142" s="10">
        <v>42478</v>
      </c>
      <c r="B1142" s="13">
        <v>13210.57</v>
      </c>
      <c r="C1142" s="13">
        <v>4.9279999999999999</v>
      </c>
      <c r="D1142" s="13">
        <v>9.48</v>
      </c>
      <c r="E1142" s="13">
        <v>45.45</v>
      </c>
      <c r="F1142" s="13">
        <v>99</v>
      </c>
      <c r="G1142" s="13" t="s">
        <v>110</v>
      </c>
      <c r="H1142" s="13">
        <v>12.5</v>
      </c>
      <c r="I1142" s="13">
        <v>2.835</v>
      </c>
      <c r="J1142" s="13">
        <v>14.7</v>
      </c>
      <c r="K1142" s="13" t="s">
        <v>110</v>
      </c>
      <c r="L1142" s="13">
        <v>9.9</v>
      </c>
      <c r="M1142" s="13">
        <v>11.25</v>
      </c>
      <c r="N1142" s="13">
        <v>103.4</v>
      </c>
      <c r="O1142" s="13">
        <v>42.5</v>
      </c>
      <c r="P1142" s="13">
        <v>17.5</v>
      </c>
      <c r="Q1142" s="13" t="s">
        <v>110</v>
      </c>
      <c r="R1142" s="13">
        <v>8.35</v>
      </c>
      <c r="S1142" s="13">
        <v>430.66699999999997</v>
      </c>
      <c r="T1142" s="13">
        <v>12.6</v>
      </c>
      <c r="U1142" s="13">
        <v>5.3689999999999998</v>
      </c>
      <c r="V1142" s="13" t="s">
        <v>110</v>
      </c>
      <c r="W1142" s="13">
        <v>50.5</v>
      </c>
      <c r="X1142" s="13">
        <v>8.24</v>
      </c>
      <c r="Y1142" s="13">
        <v>18.5</v>
      </c>
      <c r="Z1142" s="13">
        <v>6.85</v>
      </c>
      <c r="AA1142" s="13">
        <v>184.6</v>
      </c>
      <c r="AB1142" s="13">
        <v>7</v>
      </c>
      <c r="AC1142" s="13" t="s">
        <v>110</v>
      </c>
      <c r="AD1142" s="13">
        <v>270.5</v>
      </c>
    </row>
    <row r="1143" spans="1:30">
      <c r="A1143" s="10">
        <v>42479</v>
      </c>
      <c r="B1143" s="13">
        <v>13864.49</v>
      </c>
      <c r="C1143" s="13">
        <v>4.9859999999999998</v>
      </c>
      <c r="D1143" s="13">
        <v>10.050000000000001</v>
      </c>
      <c r="E1143" s="13">
        <v>49.25</v>
      </c>
      <c r="F1143" s="13">
        <v>104</v>
      </c>
      <c r="G1143" s="13" t="s">
        <v>110</v>
      </c>
      <c r="H1143" s="13">
        <v>12.813000000000001</v>
      </c>
      <c r="I1143" s="13">
        <v>2.899</v>
      </c>
      <c r="J1143" s="13">
        <v>15.128</v>
      </c>
      <c r="K1143" s="13" t="s">
        <v>110</v>
      </c>
      <c r="L1143" s="13">
        <v>10.199999999999999</v>
      </c>
      <c r="M1143" s="13">
        <v>11.6</v>
      </c>
      <c r="N1143" s="13">
        <v>106.85</v>
      </c>
      <c r="O1143" s="13">
        <v>44.5</v>
      </c>
      <c r="P1143" s="13">
        <v>17.7</v>
      </c>
      <c r="Q1143" s="13" t="s">
        <v>110</v>
      </c>
      <c r="R1143" s="13">
        <v>8.5299999999999994</v>
      </c>
      <c r="S1143" s="13">
        <v>447.33300000000003</v>
      </c>
      <c r="T1143" s="13">
        <v>12.8</v>
      </c>
      <c r="U1143" s="13">
        <v>5.3689999999999998</v>
      </c>
      <c r="V1143" s="13" t="s">
        <v>110</v>
      </c>
      <c r="W1143" s="13">
        <v>53.5</v>
      </c>
      <c r="X1143" s="13">
        <v>8.5500000000000007</v>
      </c>
      <c r="Y1143" s="13">
        <v>19.399999999999999</v>
      </c>
      <c r="Z1143" s="13">
        <v>7.15</v>
      </c>
      <c r="AA1143" s="13">
        <v>192</v>
      </c>
      <c r="AB1143" s="13">
        <v>7.3</v>
      </c>
      <c r="AC1143" s="13" t="s">
        <v>110</v>
      </c>
      <c r="AD1143" s="13">
        <v>288</v>
      </c>
    </row>
    <row r="1144" spans="1:30">
      <c r="A1144" s="10">
        <v>42480</v>
      </c>
      <c r="B1144" s="13">
        <v>13874.86</v>
      </c>
      <c r="C1144" s="13">
        <v>4.9409999999999998</v>
      </c>
      <c r="D1144" s="13">
        <v>10.15</v>
      </c>
      <c r="E1144" s="13">
        <v>48.8</v>
      </c>
      <c r="F1144" s="13">
        <v>102</v>
      </c>
      <c r="G1144" s="13" t="s">
        <v>110</v>
      </c>
      <c r="H1144" s="13">
        <v>12.875</v>
      </c>
      <c r="I1144" s="13">
        <v>2.9539999999999997</v>
      </c>
      <c r="J1144" s="13">
        <v>14.795</v>
      </c>
      <c r="K1144" s="13" t="s">
        <v>110</v>
      </c>
      <c r="L1144" s="13">
        <v>10.4</v>
      </c>
      <c r="M1144" s="13">
        <v>11.85</v>
      </c>
      <c r="N1144" s="13">
        <v>108</v>
      </c>
      <c r="O1144" s="13">
        <v>43.7</v>
      </c>
      <c r="P1144" s="13">
        <v>18.149999999999999</v>
      </c>
      <c r="Q1144" s="13" t="s">
        <v>110</v>
      </c>
      <c r="R1144" s="13">
        <v>8.48</v>
      </c>
      <c r="S1144" s="13">
        <v>440</v>
      </c>
      <c r="T1144" s="13">
        <v>12.75</v>
      </c>
      <c r="U1144" s="13">
        <v>5.3689999999999998</v>
      </c>
      <c r="V1144" s="13" t="s">
        <v>110</v>
      </c>
      <c r="W1144" s="13">
        <v>55</v>
      </c>
      <c r="X1144" s="13">
        <v>8.8000000000000007</v>
      </c>
      <c r="Y1144" s="13">
        <v>19.5</v>
      </c>
      <c r="Z1144" s="13">
        <v>7.18</v>
      </c>
      <c r="AA1144" s="13">
        <v>194.5</v>
      </c>
      <c r="AB1144" s="13">
        <v>7.2</v>
      </c>
      <c r="AC1144" s="13" t="s">
        <v>110</v>
      </c>
      <c r="AD1144" s="13">
        <v>296</v>
      </c>
    </row>
    <row r="1145" spans="1:30">
      <c r="A1145" s="10">
        <v>42481</v>
      </c>
      <c r="B1145" s="13">
        <v>13923.66</v>
      </c>
      <c r="C1145" s="13">
        <v>4.851</v>
      </c>
      <c r="D1145" s="13">
        <v>10.3</v>
      </c>
      <c r="E1145" s="13">
        <v>48.75</v>
      </c>
      <c r="F1145" s="13">
        <v>100.5</v>
      </c>
      <c r="G1145" s="13" t="s">
        <v>110</v>
      </c>
      <c r="H1145" s="13">
        <v>12.938000000000001</v>
      </c>
      <c r="I1145" s="13">
        <v>3.0179999999999998</v>
      </c>
      <c r="J1145" s="13">
        <v>15.318</v>
      </c>
      <c r="K1145" s="13" t="s">
        <v>110</v>
      </c>
      <c r="L1145" s="13">
        <v>10.4</v>
      </c>
      <c r="M1145" s="13">
        <v>11.7</v>
      </c>
      <c r="N1145" s="13">
        <v>109.55</v>
      </c>
      <c r="O1145" s="13">
        <v>44.3</v>
      </c>
      <c r="P1145" s="13">
        <v>18.149999999999999</v>
      </c>
      <c r="Q1145" s="13" t="s">
        <v>110</v>
      </c>
      <c r="R1145" s="13">
        <v>8.6</v>
      </c>
      <c r="S1145" s="13">
        <v>446.6</v>
      </c>
      <c r="T1145" s="13">
        <v>12.75</v>
      </c>
      <c r="U1145" s="13">
        <v>5.3689999999999998</v>
      </c>
      <c r="V1145" s="13" t="s">
        <v>110</v>
      </c>
      <c r="W1145" s="13">
        <v>56</v>
      </c>
      <c r="X1145" s="13">
        <v>8.6999999999999993</v>
      </c>
      <c r="Y1145" s="13">
        <v>19.600000000000001</v>
      </c>
      <c r="Z1145" s="13">
        <v>7.15</v>
      </c>
      <c r="AA1145" s="13">
        <v>195.5</v>
      </c>
      <c r="AB1145" s="13">
        <v>7.25</v>
      </c>
      <c r="AC1145" s="13" t="s">
        <v>110</v>
      </c>
      <c r="AD1145" s="13">
        <v>292</v>
      </c>
    </row>
    <row r="1146" spans="1:30">
      <c r="A1146" s="10">
        <v>42482</v>
      </c>
      <c r="B1146" s="13">
        <v>13915.48</v>
      </c>
      <c r="C1146" s="13">
        <v>4.851</v>
      </c>
      <c r="D1146" s="13">
        <v>10.35</v>
      </c>
      <c r="E1146" s="13">
        <v>51.65</v>
      </c>
      <c r="F1146" s="13">
        <v>97.7</v>
      </c>
      <c r="G1146" s="13" t="s">
        <v>110</v>
      </c>
      <c r="H1146" s="13">
        <v>12.875</v>
      </c>
      <c r="I1146" s="13">
        <v>2.9630000000000001</v>
      </c>
      <c r="J1146" s="13">
        <v>15.128</v>
      </c>
      <c r="K1146" s="13" t="s">
        <v>110</v>
      </c>
      <c r="L1146" s="13">
        <v>10.1</v>
      </c>
      <c r="M1146" s="13">
        <v>11.4</v>
      </c>
      <c r="N1146" s="13">
        <v>106.3</v>
      </c>
      <c r="O1146" s="13">
        <v>43.3</v>
      </c>
      <c r="P1146" s="13">
        <v>18</v>
      </c>
      <c r="Q1146" s="13" t="s">
        <v>110</v>
      </c>
      <c r="R1146" s="13">
        <v>8.6999999999999993</v>
      </c>
      <c r="S1146" s="13">
        <v>445.5</v>
      </c>
      <c r="T1146" s="13">
        <v>12.4</v>
      </c>
      <c r="U1146" s="13">
        <v>5.3689999999999998</v>
      </c>
      <c r="V1146" s="13" t="s">
        <v>110</v>
      </c>
      <c r="W1146" s="13">
        <v>55.8</v>
      </c>
      <c r="X1146" s="13">
        <v>8.65</v>
      </c>
      <c r="Y1146" s="13">
        <v>18.899999999999999</v>
      </c>
      <c r="Z1146" s="13">
        <v>7.09</v>
      </c>
      <c r="AA1146" s="13">
        <v>195.6</v>
      </c>
      <c r="AB1146" s="13">
        <v>7.16</v>
      </c>
      <c r="AC1146" s="13" t="s">
        <v>110</v>
      </c>
      <c r="AD1146" s="13">
        <v>290.5</v>
      </c>
    </row>
    <row r="1147" spans="1:30">
      <c r="A1147" s="10">
        <v>42485</v>
      </c>
      <c r="B1147" s="13">
        <v>13374.08</v>
      </c>
      <c r="C1147" s="13">
        <v>4.8</v>
      </c>
      <c r="D1147" s="13">
        <v>9.75</v>
      </c>
      <c r="E1147" s="13">
        <v>49.5</v>
      </c>
      <c r="F1147" s="13">
        <v>93.8</v>
      </c>
      <c r="G1147" s="13" t="s">
        <v>110</v>
      </c>
      <c r="H1147" s="13">
        <v>12.5</v>
      </c>
      <c r="I1147" s="13">
        <v>2.8810000000000002</v>
      </c>
      <c r="J1147" s="13">
        <v>14.747999999999999</v>
      </c>
      <c r="K1147" s="13" t="s">
        <v>110</v>
      </c>
      <c r="L1147" s="13">
        <v>10</v>
      </c>
      <c r="M1147" s="13">
        <v>10.95</v>
      </c>
      <c r="N1147" s="13">
        <v>102</v>
      </c>
      <c r="O1147" s="13">
        <v>41.35</v>
      </c>
      <c r="P1147" s="13">
        <v>17.5</v>
      </c>
      <c r="Q1147" s="13" t="s">
        <v>110</v>
      </c>
      <c r="R1147" s="13">
        <v>8.31</v>
      </c>
      <c r="S1147" s="13">
        <v>439.35</v>
      </c>
      <c r="T1147" s="13">
        <v>11.9</v>
      </c>
      <c r="U1147" s="13">
        <v>5.3689999999999998</v>
      </c>
      <c r="V1147" s="13" t="s">
        <v>110</v>
      </c>
      <c r="W1147" s="13">
        <v>54</v>
      </c>
      <c r="X1147" s="13">
        <v>8.39</v>
      </c>
      <c r="Y1147" s="13">
        <v>18.8</v>
      </c>
      <c r="Z1147" s="13">
        <v>6.8</v>
      </c>
      <c r="AA1147" s="13">
        <v>190</v>
      </c>
      <c r="AB1147" s="13">
        <v>6.99</v>
      </c>
      <c r="AC1147" s="13" t="s">
        <v>110</v>
      </c>
      <c r="AD1147" s="13">
        <v>276.89999999999998</v>
      </c>
    </row>
    <row r="1148" spans="1:30">
      <c r="A1148" s="10">
        <v>42486</v>
      </c>
      <c r="B1148" s="13">
        <v>13621.81</v>
      </c>
      <c r="C1148" s="13">
        <v>4.9219999999999997</v>
      </c>
      <c r="D1148" s="13">
        <v>10.199999999999999</v>
      </c>
      <c r="E1148" s="13">
        <v>51.3</v>
      </c>
      <c r="F1148" s="13">
        <v>95.9</v>
      </c>
      <c r="G1148" s="13" t="s">
        <v>110</v>
      </c>
      <c r="H1148" s="13">
        <v>12.5</v>
      </c>
      <c r="I1148" s="13">
        <v>2.8810000000000002</v>
      </c>
      <c r="J1148" s="13">
        <v>15.032999999999999</v>
      </c>
      <c r="K1148" s="13" t="s">
        <v>110</v>
      </c>
      <c r="L1148" s="13">
        <v>10.199999999999999</v>
      </c>
      <c r="M1148" s="13">
        <v>10.9</v>
      </c>
      <c r="N1148" s="13">
        <v>104.5</v>
      </c>
      <c r="O1148" s="13">
        <v>41.65</v>
      </c>
      <c r="P1148" s="13">
        <v>18.600000000000001</v>
      </c>
      <c r="Q1148" s="13" t="s">
        <v>110</v>
      </c>
      <c r="R1148" s="13">
        <v>8.1999999999999993</v>
      </c>
      <c r="S1148" s="13">
        <v>455.63299999999998</v>
      </c>
      <c r="T1148" s="13">
        <v>12.1</v>
      </c>
      <c r="U1148" s="13">
        <v>5.3689999999999998</v>
      </c>
      <c r="V1148" s="13" t="s">
        <v>110</v>
      </c>
      <c r="W1148" s="13">
        <v>53.9</v>
      </c>
      <c r="X1148" s="13">
        <v>8.6</v>
      </c>
      <c r="Y1148" s="13">
        <v>18.850000000000001</v>
      </c>
      <c r="Z1148" s="13">
        <v>6.8</v>
      </c>
      <c r="AA1148" s="13">
        <v>191.25</v>
      </c>
      <c r="AB1148" s="13">
        <v>7</v>
      </c>
      <c r="AC1148" s="13" t="s">
        <v>110</v>
      </c>
      <c r="AD1148" s="13">
        <v>282.75</v>
      </c>
    </row>
    <row r="1149" spans="1:30">
      <c r="A1149" s="10">
        <v>42487</v>
      </c>
      <c r="B1149" s="13">
        <v>13742.16</v>
      </c>
      <c r="C1149" s="13">
        <v>5.28</v>
      </c>
      <c r="D1149" s="13">
        <v>10.4</v>
      </c>
      <c r="E1149" s="13">
        <v>53.35</v>
      </c>
      <c r="F1149" s="13">
        <v>92.3</v>
      </c>
      <c r="G1149" s="13" t="s">
        <v>110</v>
      </c>
      <c r="H1149" s="13">
        <v>12.656000000000001</v>
      </c>
      <c r="I1149" s="13">
        <v>2.9820000000000002</v>
      </c>
      <c r="J1149" s="13">
        <v>14.89</v>
      </c>
      <c r="K1149" s="13" t="s">
        <v>110</v>
      </c>
      <c r="L1149" s="13">
        <v>10</v>
      </c>
      <c r="M1149" s="13">
        <v>10.95</v>
      </c>
      <c r="N1149" s="13">
        <v>104</v>
      </c>
      <c r="O1149" s="13">
        <v>41</v>
      </c>
      <c r="P1149" s="13">
        <v>18.350000000000001</v>
      </c>
      <c r="Q1149" s="13" t="s">
        <v>110</v>
      </c>
      <c r="R1149" s="13">
        <v>8.2799999999999994</v>
      </c>
      <c r="S1149" s="13">
        <v>450</v>
      </c>
      <c r="T1149" s="13">
        <v>11.9</v>
      </c>
      <c r="U1149" s="13">
        <v>5.3689999999999998</v>
      </c>
      <c r="V1149" s="13" t="s">
        <v>110</v>
      </c>
      <c r="W1149" s="13">
        <v>54</v>
      </c>
      <c r="X1149" s="13">
        <v>8.5500000000000007</v>
      </c>
      <c r="Y1149" s="13">
        <v>18.8</v>
      </c>
      <c r="Z1149" s="13">
        <v>6.8</v>
      </c>
      <c r="AA1149" s="13">
        <v>194</v>
      </c>
      <c r="AB1149" s="13">
        <v>6.9399999999999995</v>
      </c>
      <c r="AC1149" s="13" t="s">
        <v>110</v>
      </c>
      <c r="AD1149" s="13">
        <v>286.5</v>
      </c>
    </row>
    <row r="1150" spans="1:30">
      <c r="A1150" s="10">
        <v>42488</v>
      </c>
      <c r="B1150" s="13">
        <v>13739.31</v>
      </c>
      <c r="C1150" s="13">
        <v>5.2990000000000004</v>
      </c>
      <c r="D1150" s="13">
        <v>10.1</v>
      </c>
      <c r="E1150" s="13">
        <v>54.5</v>
      </c>
      <c r="F1150" s="13">
        <v>94</v>
      </c>
      <c r="G1150" s="13" t="s">
        <v>110</v>
      </c>
      <c r="H1150" s="13">
        <v>12.688000000000001</v>
      </c>
      <c r="I1150" s="13">
        <v>2.972</v>
      </c>
      <c r="J1150" s="13">
        <v>14.319000000000001</v>
      </c>
      <c r="K1150" s="13" t="s">
        <v>110</v>
      </c>
      <c r="L1150" s="13">
        <v>9.8000000000000007</v>
      </c>
      <c r="M1150" s="13">
        <v>10.7</v>
      </c>
      <c r="N1150" s="13">
        <v>103.5</v>
      </c>
      <c r="O1150" s="13">
        <v>41.25</v>
      </c>
      <c r="P1150" s="13">
        <v>18.5</v>
      </c>
      <c r="Q1150" s="13" t="s">
        <v>110</v>
      </c>
      <c r="R1150" s="13">
        <v>8.1</v>
      </c>
      <c r="S1150" s="13">
        <v>436.66699999999997</v>
      </c>
      <c r="T1150" s="13">
        <v>11.85</v>
      </c>
      <c r="U1150" s="13">
        <v>5.3689999999999998</v>
      </c>
      <c r="V1150" s="13" t="s">
        <v>110</v>
      </c>
      <c r="W1150" s="13">
        <v>54.5</v>
      </c>
      <c r="X1150" s="13">
        <v>8.6</v>
      </c>
      <c r="Y1150" s="13">
        <v>18</v>
      </c>
      <c r="Z1150" s="13">
        <v>6.68</v>
      </c>
      <c r="AA1150" s="13">
        <v>190</v>
      </c>
      <c r="AB1150" s="13">
        <v>6.89</v>
      </c>
      <c r="AC1150" s="13" t="s">
        <v>110</v>
      </c>
      <c r="AD1150" s="13">
        <v>284</v>
      </c>
    </row>
    <row r="1151" spans="1:30">
      <c r="A1151" s="10">
        <v>42489</v>
      </c>
      <c r="B1151" s="13">
        <v>13724.07</v>
      </c>
      <c r="C1151" s="13">
        <v>5.1840000000000002</v>
      </c>
      <c r="D1151" s="13">
        <v>9.9700000000000006</v>
      </c>
      <c r="E1151" s="13">
        <v>54.4</v>
      </c>
      <c r="F1151" s="13">
        <v>91.3</v>
      </c>
      <c r="G1151" s="13" t="s">
        <v>110</v>
      </c>
      <c r="H1151" s="13">
        <v>12.744</v>
      </c>
      <c r="I1151" s="13">
        <v>2.9910000000000001</v>
      </c>
      <c r="J1151" s="13">
        <v>14.367000000000001</v>
      </c>
      <c r="K1151" s="13" t="s">
        <v>110</v>
      </c>
      <c r="L1151" s="13">
        <v>9.9</v>
      </c>
      <c r="M1151" s="13">
        <v>10.85</v>
      </c>
      <c r="N1151" s="13">
        <v>102</v>
      </c>
      <c r="O1151" s="13">
        <v>40.799999999999997</v>
      </c>
      <c r="P1151" s="13">
        <v>18.2</v>
      </c>
      <c r="Q1151" s="13" t="s">
        <v>110</v>
      </c>
      <c r="R1151" s="13">
        <v>8</v>
      </c>
      <c r="S1151" s="13">
        <v>440.81700000000001</v>
      </c>
      <c r="T1151" s="13">
        <v>11.75</v>
      </c>
      <c r="U1151" s="13">
        <v>5.3689999999999998</v>
      </c>
      <c r="V1151" s="13" t="s">
        <v>110</v>
      </c>
      <c r="W1151" s="13">
        <v>54</v>
      </c>
      <c r="X1151" s="13">
        <v>8.6</v>
      </c>
      <c r="Y1151" s="13">
        <v>18</v>
      </c>
      <c r="Z1151" s="13">
        <v>6.74</v>
      </c>
      <c r="AA1151" s="13">
        <v>192.7</v>
      </c>
      <c r="AB1151" s="13">
        <v>6.9</v>
      </c>
      <c r="AC1151" s="13" t="s">
        <v>110</v>
      </c>
      <c r="AD1151" s="13">
        <v>289.35000000000002</v>
      </c>
    </row>
    <row r="1152" spans="1:30">
      <c r="A1152" s="10">
        <v>42492</v>
      </c>
      <c r="B1152" s="13">
        <v>13549.01</v>
      </c>
      <c r="C1152" s="13">
        <v>5.12</v>
      </c>
      <c r="D1152" s="13">
        <v>9.81</v>
      </c>
      <c r="E1152" s="13">
        <v>53.6</v>
      </c>
      <c r="F1152" s="13">
        <v>91.55</v>
      </c>
      <c r="G1152" s="13" t="s">
        <v>110</v>
      </c>
      <c r="H1152" s="13">
        <v>12.744</v>
      </c>
      <c r="I1152" s="13">
        <v>2.899</v>
      </c>
      <c r="J1152" s="13">
        <v>14.082000000000001</v>
      </c>
      <c r="K1152" s="13" t="s">
        <v>110</v>
      </c>
      <c r="L1152" s="13">
        <v>10</v>
      </c>
      <c r="M1152" s="13">
        <v>10.8</v>
      </c>
      <c r="N1152" s="13">
        <v>100.95</v>
      </c>
      <c r="O1152" s="13">
        <v>41.2</v>
      </c>
      <c r="P1152" s="13">
        <v>18.100000000000001</v>
      </c>
      <c r="Q1152" s="13" t="s">
        <v>110</v>
      </c>
      <c r="R1152" s="13">
        <v>7.77</v>
      </c>
      <c r="S1152" s="13">
        <v>426.66699999999997</v>
      </c>
      <c r="T1152" s="13">
        <v>11.65</v>
      </c>
      <c r="U1152" s="13">
        <v>5.3689999999999998</v>
      </c>
      <c r="V1152" s="13" t="s">
        <v>110</v>
      </c>
      <c r="W1152" s="13">
        <v>52.5</v>
      </c>
      <c r="X1152" s="13">
        <v>8.58</v>
      </c>
      <c r="Y1152" s="13">
        <v>17.7</v>
      </c>
      <c r="Z1152" s="13">
        <v>6.6</v>
      </c>
      <c r="AA1152" s="13">
        <v>188</v>
      </c>
      <c r="AB1152" s="13">
        <v>6.85</v>
      </c>
      <c r="AC1152" s="13" t="s">
        <v>110</v>
      </c>
      <c r="AD1152" s="13">
        <v>283.5</v>
      </c>
    </row>
    <row r="1153" spans="1:30">
      <c r="A1153" s="10">
        <v>42493</v>
      </c>
      <c r="B1153" s="13">
        <v>13166.2</v>
      </c>
      <c r="C1153" s="13">
        <v>4.96</v>
      </c>
      <c r="D1153" s="13">
        <v>9.61</v>
      </c>
      <c r="E1153" s="13">
        <v>51</v>
      </c>
      <c r="F1153" s="13">
        <v>88.3</v>
      </c>
      <c r="G1153" s="13" t="s">
        <v>110</v>
      </c>
      <c r="H1153" s="13">
        <v>12.625</v>
      </c>
      <c r="I1153" s="13">
        <v>2.8170000000000002</v>
      </c>
      <c r="J1153" s="13">
        <v>13.701000000000001</v>
      </c>
      <c r="K1153" s="13" t="s">
        <v>110</v>
      </c>
      <c r="L1153" s="13">
        <v>9.6999999999999993</v>
      </c>
      <c r="M1153" s="13">
        <v>10.45</v>
      </c>
      <c r="N1153" s="13">
        <v>97.8</v>
      </c>
      <c r="O1153" s="13">
        <v>40.1</v>
      </c>
      <c r="P1153" s="13">
        <v>18.05</v>
      </c>
      <c r="Q1153" s="13" t="s">
        <v>110</v>
      </c>
      <c r="R1153" s="13">
        <v>7.6</v>
      </c>
      <c r="S1153" s="13">
        <v>456.66699999999997</v>
      </c>
      <c r="T1153" s="13">
        <v>11.45</v>
      </c>
      <c r="U1153" s="13">
        <v>5.3689999999999998</v>
      </c>
      <c r="V1153" s="13" t="s">
        <v>110</v>
      </c>
      <c r="W1153" s="13">
        <v>52</v>
      </c>
      <c r="X1153" s="13">
        <v>8.1999999999999993</v>
      </c>
      <c r="Y1153" s="13">
        <v>18</v>
      </c>
      <c r="Z1153" s="13">
        <v>6.51</v>
      </c>
      <c r="AA1153" s="13">
        <v>179</v>
      </c>
      <c r="AB1153" s="13">
        <v>6.78</v>
      </c>
      <c r="AC1153" s="13" t="s">
        <v>110</v>
      </c>
      <c r="AD1153" s="13">
        <v>275.89999999999998</v>
      </c>
    </row>
    <row r="1154" spans="1:30">
      <c r="A1154" s="10">
        <v>42494</v>
      </c>
      <c r="B1154" s="13">
        <v>13220.12</v>
      </c>
      <c r="C1154" s="13">
        <v>5.12</v>
      </c>
      <c r="D1154" s="13">
        <v>9.61</v>
      </c>
      <c r="E1154" s="13">
        <v>51.9</v>
      </c>
      <c r="F1154" s="13">
        <v>85.2</v>
      </c>
      <c r="G1154" s="13" t="s">
        <v>110</v>
      </c>
      <c r="H1154" s="13">
        <v>12.313000000000001</v>
      </c>
      <c r="I1154" s="13">
        <v>2.8260000000000001</v>
      </c>
      <c r="J1154" s="13">
        <v>13.701000000000001</v>
      </c>
      <c r="K1154" s="13" t="s">
        <v>110</v>
      </c>
      <c r="L1154" s="13">
        <v>9.85</v>
      </c>
      <c r="M1154" s="13">
        <v>10.65</v>
      </c>
      <c r="N1154" s="13">
        <v>97.1</v>
      </c>
      <c r="O1154" s="13">
        <v>39.799999999999997</v>
      </c>
      <c r="P1154" s="13">
        <v>17.5</v>
      </c>
      <c r="Q1154" s="13" t="s">
        <v>110</v>
      </c>
      <c r="R1154" s="13">
        <v>7.6</v>
      </c>
      <c r="S1154" s="13">
        <v>476.5</v>
      </c>
      <c r="T1154" s="13">
        <v>11.85</v>
      </c>
      <c r="U1154" s="13">
        <v>5.3689999999999998</v>
      </c>
      <c r="V1154" s="13" t="s">
        <v>110</v>
      </c>
      <c r="W1154" s="13">
        <v>52</v>
      </c>
      <c r="X1154" s="13">
        <v>8</v>
      </c>
      <c r="Y1154" s="13">
        <v>18.5</v>
      </c>
      <c r="Z1154" s="13">
        <v>6.57</v>
      </c>
      <c r="AA1154" s="13">
        <v>178</v>
      </c>
      <c r="AB1154" s="13">
        <v>6.73</v>
      </c>
      <c r="AC1154" s="13" t="s">
        <v>110</v>
      </c>
      <c r="AD1154" s="13">
        <v>273.5</v>
      </c>
    </row>
    <row r="1155" spans="1:30">
      <c r="A1155" s="10">
        <v>42495</v>
      </c>
      <c r="B1155" s="13">
        <v>13348.13</v>
      </c>
      <c r="C1155" s="13">
        <v>4.992</v>
      </c>
      <c r="D1155" s="13">
        <v>9.6999999999999993</v>
      </c>
      <c r="E1155" s="13">
        <v>50.75</v>
      </c>
      <c r="F1155" s="13">
        <v>88.4</v>
      </c>
      <c r="G1155" s="13" t="s">
        <v>110</v>
      </c>
      <c r="H1155" s="13">
        <v>12.188000000000001</v>
      </c>
      <c r="I1155" s="13">
        <v>2.8620000000000001</v>
      </c>
      <c r="J1155" s="13">
        <v>13.510999999999999</v>
      </c>
      <c r="K1155" s="13" t="s">
        <v>110</v>
      </c>
      <c r="L1155" s="13">
        <v>9.9499999999999993</v>
      </c>
      <c r="M1155" s="13">
        <v>10.65</v>
      </c>
      <c r="N1155" s="13">
        <v>98</v>
      </c>
      <c r="O1155" s="13">
        <v>40.450000000000003</v>
      </c>
      <c r="P1155" s="13">
        <v>18.100000000000001</v>
      </c>
      <c r="Q1155" s="13" t="s">
        <v>110</v>
      </c>
      <c r="R1155" s="13">
        <v>7.59</v>
      </c>
      <c r="S1155" s="13">
        <v>476.96699999999998</v>
      </c>
      <c r="T1155" s="13">
        <v>12.4</v>
      </c>
      <c r="U1155" s="13">
        <v>5.3689999999999998</v>
      </c>
      <c r="V1155" s="13" t="s">
        <v>110</v>
      </c>
      <c r="W1155" s="13">
        <v>52.5</v>
      </c>
      <c r="X1155" s="13">
        <v>7.85</v>
      </c>
      <c r="Y1155" s="13">
        <v>18.100000000000001</v>
      </c>
      <c r="Z1155" s="13">
        <v>6.6</v>
      </c>
      <c r="AA1155" s="13">
        <v>180.25</v>
      </c>
      <c r="AB1155" s="13">
        <v>6.77</v>
      </c>
      <c r="AC1155" s="13" t="s">
        <v>110</v>
      </c>
      <c r="AD1155" s="13">
        <v>282.5</v>
      </c>
    </row>
    <row r="1156" spans="1:30">
      <c r="A1156" s="10">
        <v>42496</v>
      </c>
      <c r="B1156" s="13">
        <v>13453.91</v>
      </c>
      <c r="C1156" s="13">
        <v>5.0880000000000001</v>
      </c>
      <c r="D1156" s="13">
        <v>9.8000000000000007</v>
      </c>
      <c r="E1156" s="13">
        <v>51.95</v>
      </c>
      <c r="F1156" s="13">
        <v>87.8</v>
      </c>
      <c r="G1156" s="13" t="s">
        <v>110</v>
      </c>
      <c r="H1156" s="13">
        <v>12.25</v>
      </c>
      <c r="I1156" s="13">
        <v>2.8719999999999999</v>
      </c>
      <c r="J1156" s="13">
        <v>13.510999999999999</v>
      </c>
      <c r="K1156" s="13" t="s">
        <v>110</v>
      </c>
      <c r="L1156" s="13">
        <v>9.6999999999999993</v>
      </c>
      <c r="M1156" s="13">
        <v>10.5</v>
      </c>
      <c r="N1156" s="13">
        <v>96.8</v>
      </c>
      <c r="O1156" s="13">
        <v>40</v>
      </c>
      <c r="P1156" s="13">
        <v>19.7</v>
      </c>
      <c r="Q1156" s="13" t="s">
        <v>110</v>
      </c>
      <c r="R1156" s="13">
        <v>7.7</v>
      </c>
      <c r="S1156" s="13">
        <v>483.33300000000003</v>
      </c>
      <c r="T1156" s="13">
        <v>12.8</v>
      </c>
      <c r="U1156" s="13">
        <v>5.3689999999999998</v>
      </c>
      <c r="V1156" s="13" t="s">
        <v>110</v>
      </c>
      <c r="W1156" s="13">
        <v>51.5</v>
      </c>
      <c r="X1156" s="13">
        <v>8.25</v>
      </c>
      <c r="Y1156" s="13">
        <v>18</v>
      </c>
      <c r="Z1156" s="13">
        <v>6.79</v>
      </c>
      <c r="AA1156" s="13">
        <v>183.5</v>
      </c>
      <c r="AB1156" s="13">
        <v>6.73</v>
      </c>
      <c r="AC1156" s="13" t="s">
        <v>110</v>
      </c>
      <c r="AD1156" s="13">
        <v>283.5</v>
      </c>
    </row>
    <row r="1157" spans="1:30">
      <c r="A1157" s="10">
        <v>42499</v>
      </c>
      <c r="B1157" s="13">
        <v>13270.26</v>
      </c>
      <c r="C1157" s="13">
        <v>5.05</v>
      </c>
      <c r="D1157" s="13">
        <v>9.6300000000000008</v>
      </c>
      <c r="E1157" s="13">
        <v>48.7</v>
      </c>
      <c r="F1157" s="13">
        <v>90</v>
      </c>
      <c r="G1157" s="13" t="s">
        <v>110</v>
      </c>
      <c r="H1157" s="13">
        <v>12.863</v>
      </c>
      <c r="I1157" s="13">
        <v>2.8620000000000001</v>
      </c>
      <c r="J1157" s="13">
        <v>13.606</v>
      </c>
      <c r="K1157" s="13" t="s">
        <v>110</v>
      </c>
      <c r="L1157" s="13">
        <v>9.68</v>
      </c>
      <c r="M1157" s="13">
        <v>10.5</v>
      </c>
      <c r="N1157" s="13">
        <v>99</v>
      </c>
      <c r="O1157" s="13">
        <v>41.15</v>
      </c>
      <c r="P1157" s="13">
        <v>19.7</v>
      </c>
      <c r="Q1157" s="13" t="s">
        <v>110</v>
      </c>
      <c r="R1157" s="13">
        <v>7.6</v>
      </c>
      <c r="S1157" s="13">
        <v>478.33300000000003</v>
      </c>
      <c r="T1157" s="13">
        <v>12.6</v>
      </c>
      <c r="U1157" s="13">
        <v>5.3689999999999998</v>
      </c>
      <c r="V1157" s="13" t="s">
        <v>110</v>
      </c>
      <c r="W1157" s="13">
        <v>51.5</v>
      </c>
      <c r="X1157" s="13">
        <v>7.98</v>
      </c>
      <c r="Y1157" s="13">
        <v>18.3</v>
      </c>
      <c r="Z1157" s="13">
        <v>6.75</v>
      </c>
      <c r="AA1157" s="13">
        <v>180</v>
      </c>
      <c r="AB1157" s="13">
        <v>6.66</v>
      </c>
      <c r="AC1157" s="13" t="s">
        <v>110</v>
      </c>
      <c r="AD1157" s="13">
        <v>280</v>
      </c>
    </row>
    <row r="1158" spans="1:30">
      <c r="A1158" s="10">
        <v>42500</v>
      </c>
      <c r="B1158" s="13">
        <v>13456.54</v>
      </c>
      <c r="C1158" s="13">
        <v>5.024</v>
      </c>
      <c r="D1158" s="13">
        <v>9.67</v>
      </c>
      <c r="E1158" s="13">
        <v>51.7</v>
      </c>
      <c r="F1158" s="13">
        <v>87.7</v>
      </c>
      <c r="G1158" s="13" t="s">
        <v>110</v>
      </c>
      <c r="H1158" s="13">
        <v>12.925000000000001</v>
      </c>
      <c r="I1158" s="13">
        <v>2.798</v>
      </c>
      <c r="J1158" s="13">
        <v>13.986000000000001</v>
      </c>
      <c r="K1158" s="13" t="s">
        <v>110</v>
      </c>
      <c r="L1158" s="13">
        <v>9.8000000000000007</v>
      </c>
      <c r="M1158" s="13">
        <v>10.3</v>
      </c>
      <c r="N1158" s="13">
        <v>100.5</v>
      </c>
      <c r="O1158" s="13">
        <v>41.25</v>
      </c>
      <c r="P1158" s="13">
        <v>19.850000000000001</v>
      </c>
      <c r="Q1158" s="13" t="s">
        <v>110</v>
      </c>
      <c r="R1158" s="13">
        <v>7.32</v>
      </c>
      <c r="S1158" s="13">
        <v>480</v>
      </c>
      <c r="T1158" s="13">
        <v>12.75</v>
      </c>
      <c r="U1158" s="13">
        <v>5.3689999999999998</v>
      </c>
      <c r="V1158" s="13" t="s">
        <v>110</v>
      </c>
      <c r="W1158" s="13">
        <v>51.7</v>
      </c>
      <c r="X1158" s="13">
        <v>8</v>
      </c>
      <c r="Y1158" s="13">
        <v>18.25</v>
      </c>
      <c r="Z1158" s="13">
        <v>6.84</v>
      </c>
      <c r="AA1158" s="13">
        <v>182.75</v>
      </c>
      <c r="AB1158" s="13">
        <v>6.59</v>
      </c>
      <c r="AC1158" s="13" t="s">
        <v>110</v>
      </c>
      <c r="AD1158" s="13">
        <v>284.5</v>
      </c>
    </row>
    <row r="1159" spans="1:30">
      <c r="A1159" s="10">
        <v>42501</v>
      </c>
      <c r="B1159" s="13">
        <v>13536.91</v>
      </c>
      <c r="C1159" s="13">
        <v>5.069</v>
      </c>
      <c r="D1159" s="13">
        <v>9.2899999999999991</v>
      </c>
      <c r="E1159" s="13">
        <v>51.85</v>
      </c>
      <c r="F1159" s="13">
        <v>89.8</v>
      </c>
      <c r="G1159" s="13" t="s">
        <v>110</v>
      </c>
      <c r="H1159" s="13">
        <v>12.438000000000001</v>
      </c>
      <c r="I1159" s="13">
        <v>2.835</v>
      </c>
      <c r="J1159" s="13">
        <v>13.986000000000001</v>
      </c>
      <c r="K1159" s="13" t="s">
        <v>110</v>
      </c>
      <c r="L1159" s="13">
        <v>9.8000000000000007</v>
      </c>
      <c r="M1159" s="13">
        <v>10.3</v>
      </c>
      <c r="N1159" s="13">
        <v>100.3</v>
      </c>
      <c r="O1159" s="13">
        <v>41.15</v>
      </c>
      <c r="P1159" s="13">
        <v>19</v>
      </c>
      <c r="Q1159" s="13" t="s">
        <v>110</v>
      </c>
      <c r="R1159" s="13">
        <v>7.1</v>
      </c>
      <c r="S1159" s="13">
        <v>500</v>
      </c>
      <c r="T1159" s="13">
        <v>12.75</v>
      </c>
      <c r="U1159" s="13">
        <v>5.3689999999999998</v>
      </c>
      <c r="V1159" s="13" t="s">
        <v>110</v>
      </c>
      <c r="W1159" s="13">
        <v>52.5</v>
      </c>
      <c r="X1159" s="13">
        <v>8</v>
      </c>
      <c r="Y1159" s="13">
        <v>18.100000000000001</v>
      </c>
      <c r="Z1159" s="13">
        <v>6.88</v>
      </c>
      <c r="AA1159" s="13">
        <v>181</v>
      </c>
      <c r="AB1159" s="13">
        <v>6.6</v>
      </c>
      <c r="AC1159" s="13" t="s">
        <v>110</v>
      </c>
      <c r="AD1159" s="13">
        <v>291.5</v>
      </c>
    </row>
    <row r="1160" spans="1:30">
      <c r="A1160" s="10">
        <v>42502</v>
      </c>
      <c r="B1160" s="13">
        <v>13370.64</v>
      </c>
      <c r="C1160" s="13">
        <v>4.992</v>
      </c>
      <c r="D1160" s="13">
        <v>9.1999999999999993</v>
      </c>
      <c r="E1160" s="13">
        <v>51.4</v>
      </c>
      <c r="F1160" s="13">
        <v>89</v>
      </c>
      <c r="G1160" s="13" t="s">
        <v>110</v>
      </c>
      <c r="H1160" s="13">
        <v>11.888</v>
      </c>
      <c r="I1160" s="13">
        <v>2.7160000000000002</v>
      </c>
      <c r="J1160" s="13">
        <v>13.749000000000001</v>
      </c>
      <c r="K1160" s="13" t="s">
        <v>110</v>
      </c>
      <c r="L1160" s="13">
        <v>9.8000000000000007</v>
      </c>
      <c r="M1160" s="13">
        <v>10.15</v>
      </c>
      <c r="N1160" s="13">
        <v>96</v>
      </c>
      <c r="O1160" s="13">
        <v>40.35</v>
      </c>
      <c r="P1160" s="13">
        <v>19.2</v>
      </c>
      <c r="Q1160" s="13" t="s">
        <v>110</v>
      </c>
      <c r="R1160" s="13">
        <v>7.1</v>
      </c>
      <c r="S1160" s="13">
        <v>468.33300000000003</v>
      </c>
      <c r="T1160" s="13">
        <v>12.7</v>
      </c>
      <c r="U1160" s="13">
        <v>5.3689999999999998</v>
      </c>
      <c r="V1160" s="13" t="s">
        <v>110</v>
      </c>
      <c r="W1160" s="13">
        <v>53</v>
      </c>
      <c r="X1160" s="13">
        <v>8</v>
      </c>
      <c r="Y1160" s="13">
        <v>17.55</v>
      </c>
      <c r="Z1160" s="13">
        <v>6.9</v>
      </c>
      <c r="AA1160" s="13">
        <v>183</v>
      </c>
      <c r="AB1160" s="13">
        <v>6.59</v>
      </c>
      <c r="AC1160" s="13" t="s">
        <v>110</v>
      </c>
      <c r="AD1160" s="13">
        <v>293.5</v>
      </c>
    </row>
    <row r="1161" spans="1:30">
      <c r="A1161" s="10">
        <v>42503</v>
      </c>
      <c r="B1161" s="13">
        <v>13121.56</v>
      </c>
      <c r="C1161" s="13">
        <v>4.9279999999999999</v>
      </c>
      <c r="D1161" s="13">
        <v>9.1300000000000008</v>
      </c>
      <c r="E1161" s="13">
        <v>48.65</v>
      </c>
      <c r="F1161" s="13">
        <v>88.1</v>
      </c>
      <c r="G1161" s="13" t="s">
        <v>110</v>
      </c>
      <c r="H1161" s="13">
        <v>12</v>
      </c>
      <c r="I1161" s="13">
        <v>2.7429999999999999</v>
      </c>
      <c r="J1161" s="13">
        <v>13.749000000000001</v>
      </c>
      <c r="K1161" s="13" t="s">
        <v>110</v>
      </c>
      <c r="L1161" s="13">
        <v>9.6999999999999993</v>
      </c>
      <c r="M1161" s="13">
        <v>10.35</v>
      </c>
      <c r="N1161" s="13">
        <v>93</v>
      </c>
      <c r="O1161" s="13">
        <v>39.700000000000003</v>
      </c>
      <c r="P1161" s="13">
        <v>19.25</v>
      </c>
      <c r="Q1161" s="13" t="s">
        <v>110</v>
      </c>
      <c r="R1161" s="13">
        <v>7.2</v>
      </c>
      <c r="S1161" s="13">
        <v>477.31700000000001</v>
      </c>
      <c r="T1161" s="13">
        <v>12.85</v>
      </c>
      <c r="U1161" s="13">
        <v>5.3689999999999998</v>
      </c>
      <c r="V1161" s="13" t="s">
        <v>110</v>
      </c>
      <c r="W1161" s="13">
        <v>52.5</v>
      </c>
      <c r="X1161" s="13">
        <v>7.8</v>
      </c>
      <c r="Y1161" s="13">
        <v>17.3</v>
      </c>
      <c r="Z1161" s="13">
        <v>6.84</v>
      </c>
      <c r="AA1161" s="13">
        <v>179</v>
      </c>
      <c r="AB1161" s="13">
        <v>6.49</v>
      </c>
      <c r="AC1161" s="13" t="s">
        <v>110</v>
      </c>
      <c r="AD1161" s="13">
        <v>285</v>
      </c>
    </row>
    <row r="1162" spans="1:30">
      <c r="A1162" s="10">
        <v>42506</v>
      </c>
      <c r="B1162" s="13">
        <v>13202.58</v>
      </c>
      <c r="C1162" s="13">
        <v>5.056</v>
      </c>
      <c r="D1162" s="13">
        <v>9.0299999999999994</v>
      </c>
      <c r="E1162" s="13">
        <v>50.25</v>
      </c>
      <c r="F1162" s="13">
        <v>87.5</v>
      </c>
      <c r="G1162" s="13" t="s">
        <v>110</v>
      </c>
      <c r="H1162" s="13">
        <v>12.206</v>
      </c>
      <c r="I1162" s="13">
        <v>2.734</v>
      </c>
      <c r="J1162" s="13">
        <v>13.843999999999999</v>
      </c>
      <c r="K1162" s="13" t="s">
        <v>110</v>
      </c>
      <c r="L1162" s="13">
        <v>9.6999999999999993</v>
      </c>
      <c r="M1162" s="13">
        <v>10.15</v>
      </c>
      <c r="N1162" s="13">
        <v>89.5</v>
      </c>
      <c r="O1162" s="13">
        <v>39.15</v>
      </c>
      <c r="P1162" s="13">
        <v>19.5</v>
      </c>
      <c r="Q1162" s="13" t="s">
        <v>110</v>
      </c>
      <c r="R1162" s="13">
        <v>7.5</v>
      </c>
      <c r="S1162" s="13">
        <v>493.96699999999998</v>
      </c>
      <c r="T1162" s="13">
        <v>12.8</v>
      </c>
      <c r="U1162" s="13">
        <v>5.3689999999999998</v>
      </c>
      <c r="V1162" s="13" t="s">
        <v>110</v>
      </c>
      <c r="W1162" s="13">
        <v>52</v>
      </c>
      <c r="X1162" s="13">
        <v>7.75</v>
      </c>
      <c r="Y1162" s="13">
        <v>17.8</v>
      </c>
      <c r="Z1162" s="13">
        <v>6.75</v>
      </c>
      <c r="AA1162" s="13">
        <v>183</v>
      </c>
      <c r="AB1162" s="13">
        <v>6.59</v>
      </c>
      <c r="AC1162" s="13" t="s">
        <v>110</v>
      </c>
      <c r="AD1162" s="13">
        <v>289</v>
      </c>
    </row>
    <row r="1163" spans="1:30">
      <c r="A1163" s="10">
        <v>42507</v>
      </c>
      <c r="B1163" s="13">
        <v>13028.43</v>
      </c>
      <c r="C1163" s="13">
        <v>5.1840000000000002</v>
      </c>
      <c r="D1163" s="13">
        <v>8.6999999999999993</v>
      </c>
      <c r="E1163" s="13">
        <v>49.3</v>
      </c>
      <c r="F1163" s="13">
        <v>84.5</v>
      </c>
      <c r="G1163" s="13" t="s">
        <v>110</v>
      </c>
      <c r="H1163" s="13">
        <v>12</v>
      </c>
      <c r="I1163" s="13">
        <v>2.706</v>
      </c>
      <c r="J1163" s="13">
        <v>13.606</v>
      </c>
      <c r="K1163" s="13" t="s">
        <v>110</v>
      </c>
      <c r="L1163" s="13">
        <v>9.57</v>
      </c>
      <c r="M1163" s="13">
        <v>9.9499999999999993</v>
      </c>
      <c r="N1163" s="13">
        <v>88.8</v>
      </c>
      <c r="O1163" s="13">
        <v>37.9</v>
      </c>
      <c r="P1163" s="13">
        <v>19</v>
      </c>
      <c r="Q1163" s="13" t="s">
        <v>110</v>
      </c>
      <c r="R1163" s="13">
        <v>7.5</v>
      </c>
      <c r="S1163" s="13">
        <v>496.66699999999997</v>
      </c>
      <c r="T1163" s="13">
        <v>12.65</v>
      </c>
      <c r="U1163" s="13">
        <v>5.3689999999999998</v>
      </c>
      <c r="V1163" s="13" t="s">
        <v>110</v>
      </c>
      <c r="W1163" s="13">
        <v>51.5</v>
      </c>
      <c r="X1163" s="13">
        <v>7.71</v>
      </c>
      <c r="Y1163" s="13">
        <v>17.25</v>
      </c>
      <c r="Z1163" s="13">
        <v>6.62</v>
      </c>
      <c r="AA1163" s="13">
        <v>187</v>
      </c>
      <c r="AB1163" s="13">
        <v>6.53</v>
      </c>
      <c r="AC1163" s="13" t="s">
        <v>110</v>
      </c>
      <c r="AD1163" s="13">
        <v>291</v>
      </c>
    </row>
    <row r="1164" spans="1:30">
      <c r="A1164" s="10">
        <v>42508</v>
      </c>
      <c r="B1164" s="13">
        <v>12829.93</v>
      </c>
      <c r="C1164" s="13">
        <v>5.12</v>
      </c>
      <c r="D1164" s="13">
        <v>8.57</v>
      </c>
      <c r="E1164" s="13">
        <v>47.2</v>
      </c>
      <c r="F1164" s="13">
        <v>85</v>
      </c>
      <c r="G1164" s="13" t="s">
        <v>110</v>
      </c>
      <c r="H1164" s="13">
        <v>11.625</v>
      </c>
      <c r="I1164" s="13">
        <v>2.6970000000000001</v>
      </c>
      <c r="J1164" s="13">
        <v>13.462999999999999</v>
      </c>
      <c r="K1164" s="13" t="s">
        <v>110</v>
      </c>
      <c r="L1164" s="13">
        <v>9.5</v>
      </c>
      <c r="M1164" s="13">
        <v>9.65</v>
      </c>
      <c r="N1164" s="13">
        <v>88.5</v>
      </c>
      <c r="O1164" s="13">
        <v>37.549999999999997</v>
      </c>
      <c r="P1164" s="13">
        <v>18.600000000000001</v>
      </c>
      <c r="Q1164" s="13" t="s">
        <v>110</v>
      </c>
      <c r="R1164" s="13">
        <v>7.55</v>
      </c>
      <c r="S1164" s="13">
        <v>510</v>
      </c>
      <c r="T1164" s="13">
        <v>12.35</v>
      </c>
      <c r="U1164" s="13">
        <v>5.3689999999999998</v>
      </c>
      <c r="V1164" s="13" t="s">
        <v>110</v>
      </c>
      <c r="W1164" s="13">
        <v>51.5</v>
      </c>
      <c r="X1164" s="13">
        <v>7.65</v>
      </c>
      <c r="Y1164" s="13">
        <v>17.100000000000001</v>
      </c>
      <c r="Z1164" s="13">
        <v>6.46</v>
      </c>
      <c r="AA1164" s="13">
        <v>182</v>
      </c>
      <c r="AB1164" s="13">
        <v>6.49</v>
      </c>
      <c r="AC1164" s="13" t="s">
        <v>110</v>
      </c>
      <c r="AD1164" s="13">
        <v>292</v>
      </c>
    </row>
    <row r="1165" spans="1:30">
      <c r="A1165" s="10">
        <v>42509</v>
      </c>
      <c r="B1165" s="13">
        <v>12626.3</v>
      </c>
      <c r="C1165" s="13">
        <v>4.992</v>
      </c>
      <c r="D1165" s="13">
        <v>8.68</v>
      </c>
      <c r="E1165" s="13">
        <v>45.6</v>
      </c>
      <c r="F1165" s="13">
        <v>84.2</v>
      </c>
      <c r="G1165" s="13" t="s">
        <v>110</v>
      </c>
      <c r="H1165" s="13">
        <v>11.875</v>
      </c>
      <c r="I1165" s="13">
        <v>2.6790000000000003</v>
      </c>
      <c r="J1165" s="13">
        <v>13.462999999999999</v>
      </c>
      <c r="K1165" s="13" t="s">
        <v>110</v>
      </c>
      <c r="L1165" s="13">
        <v>9.4499999999999993</v>
      </c>
      <c r="M1165" s="13">
        <v>9.6999999999999993</v>
      </c>
      <c r="N1165" s="13">
        <v>86.7</v>
      </c>
      <c r="O1165" s="13">
        <v>37.200000000000003</v>
      </c>
      <c r="P1165" s="13">
        <v>18.600000000000001</v>
      </c>
      <c r="Q1165" s="13" t="s">
        <v>110</v>
      </c>
      <c r="R1165" s="13">
        <v>7.42</v>
      </c>
      <c r="S1165" s="13">
        <v>498.33300000000003</v>
      </c>
      <c r="T1165" s="13">
        <v>11.95</v>
      </c>
      <c r="U1165" s="13">
        <v>5.3689999999999998</v>
      </c>
      <c r="V1165" s="13">
        <v>32.008000000000003</v>
      </c>
      <c r="W1165" s="13">
        <v>52.2</v>
      </c>
      <c r="X1165" s="13">
        <v>7.5</v>
      </c>
      <c r="Y1165" s="13">
        <v>16.850000000000001</v>
      </c>
      <c r="Z1165" s="13">
        <v>6.37</v>
      </c>
      <c r="AA1165" s="13">
        <v>183.95</v>
      </c>
      <c r="AB1165" s="13">
        <v>6.29</v>
      </c>
      <c r="AC1165" s="13" t="s">
        <v>110</v>
      </c>
      <c r="AD1165" s="13">
        <v>288.3</v>
      </c>
    </row>
    <row r="1166" spans="1:30">
      <c r="A1166" s="10">
        <v>42510</v>
      </c>
      <c r="B1166" s="13">
        <v>12656.28</v>
      </c>
      <c r="C1166" s="13">
        <v>4.96</v>
      </c>
      <c r="D1166" s="13">
        <v>8.86</v>
      </c>
      <c r="E1166" s="13">
        <v>45.3</v>
      </c>
      <c r="F1166" s="13">
        <v>85</v>
      </c>
      <c r="G1166" s="13" t="s">
        <v>110</v>
      </c>
      <c r="H1166" s="13">
        <v>12.25</v>
      </c>
      <c r="I1166" s="13">
        <v>2.6879999999999997</v>
      </c>
      <c r="J1166" s="13">
        <v>14.462</v>
      </c>
      <c r="K1166" s="13" t="s">
        <v>110</v>
      </c>
      <c r="L1166" s="13">
        <v>9.4</v>
      </c>
      <c r="M1166" s="13">
        <v>9.8000000000000007</v>
      </c>
      <c r="N1166" s="13">
        <v>87.45</v>
      </c>
      <c r="O1166" s="13">
        <v>37.6</v>
      </c>
      <c r="P1166" s="13">
        <v>18.2</v>
      </c>
      <c r="Q1166" s="13" t="s">
        <v>110</v>
      </c>
      <c r="R1166" s="13">
        <v>7.6</v>
      </c>
      <c r="S1166" s="13">
        <v>492.83300000000003</v>
      </c>
      <c r="T1166" s="13">
        <v>12</v>
      </c>
      <c r="U1166" s="13">
        <v>5.3689999999999998</v>
      </c>
      <c r="V1166" s="13">
        <v>32.008000000000003</v>
      </c>
      <c r="W1166" s="13">
        <v>50</v>
      </c>
      <c r="X1166" s="13">
        <v>7.5</v>
      </c>
      <c r="Y1166" s="13">
        <v>17</v>
      </c>
      <c r="Z1166" s="13">
        <v>6.4</v>
      </c>
      <c r="AA1166" s="13">
        <v>182</v>
      </c>
      <c r="AB1166" s="13">
        <v>6.38</v>
      </c>
      <c r="AC1166" s="13" t="s">
        <v>110</v>
      </c>
      <c r="AD1166" s="13">
        <v>290</v>
      </c>
    </row>
    <row r="1167" spans="1:30">
      <c r="A1167" s="10">
        <v>42513</v>
      </c>
      <c r="B1167" s="13">
        <v>12474.34</v>
      </c>
      <c r="C1167" s="13">
        <v>4.9279999999999999</v>
      </c>
      <c r="D1167" s="13">
        <v>8.86</v>
      </c>
      <c r="E1167" s="13">
        <v>43.3</v>
      </c>
      <c r="F1167" s="13">
        <v>87</v>
      </c>
      <c r="G1167" s="13" t="s">
        <v>110</v>
      </c>
      <c r="H1167" s="13">
        <v>12.231</v>
      </c>
      <c r="I1167" s="13">
        <v>2.6150000000000002</v>
      </c>
      <c r="J1167" s="13">
        <v>15.223000000000001</v>
      </c>
      <c r="K1167" s="13" t="s">
        <v>110</v>
      </c>
      <c r="L1167" s="13">
        <v>9.5</v>
      </c>
      <c r="M1167" s="13">
        <v>9.4</v>
      </c>
      <c r="N1167" s="13">
        <v>87.8</v>
      </c>
      <c r="O1167" s="13">
        <v>37.6</v>
      </c>
      <c r="P1167" s="13">
        <v>18.399999999999999</v>
      </c>
      <c r="Q1167" s="13" t="s">
        <v>110</v>
      </c>
      <c r="R1167" s="13">
        <v>7.55</v>
      </c>
      <c r="S1167" s="13">
        <v>489.16699999999997</v>
      </c>
      <c r="T1167" s="13">
        <v>11.75</v>
      </c>
      <c r="U1167" s="13">
        <v>5.3689999999999998</v>
      </c>
      <c r="V1167" s="13">
        <v>32.008000000000003</v>
      </c>
      <c r="W1167" s="13">
        <v>49.6</v>
      </c>
      <c r="X1167" s="13">
        <v>7.65</v>
      </c>
      <c r="Y1167" s="13">
        <v>16.8</v>
      </c>
      <c r="Z1167" s="13">
        <v>6.1</v>
      </c>
      <c r="AA1167" s="13">
        <v>179.2</v>
      </c>
      <c r="AB1167" s="13">
        <v>6.33</v>
      </c>
      <c r="AC1167" s="13" t="s">
        <v>110</v>
      </c>
      <c r="AD1167" s="13">
        <v>291</v>
      </c>
    </row>
    <row r="1168" spans="1:30">
      <c r="A1168" s="10">
        <v>42514</v>
      </c>
      <c r="B1168" s="13">
        <v>12381.5</v>
      </c>
      <c r="C1168" s="13">
        <v>4.9279999999999999</v>
      </c>
      <c r="D1168" s="13">
        <v>8.4499999999999993</v>
      </c>
      <c r="E1168" s="13">
        <v>43</v>
      </c>
      <c r="F1168" s="13">
        <v>84.25</v>
      </c>
      <c r="G1168" s="13" t="s">
        <v>110</v>
      </c>
      <c r="H1168" s="13">
        <v>12.188000000000001</v>
      </c>
      <c r="I1168" s="13">
        <v>2.56</v>
      </c>
      <c r="J1168" s="13">
        <v>15.176</v>
      </c>
      <c r="K1168" s="13" t="s">
        <v>110</v>
      </c>
      <c r="L1168" s="13">
        <v>9.5</v>
      </c>
      <c r="M1168" s="13">
        <v>9.3800000000000008</v>
      </c>
      <c r="N1168" s="13">
        <v>86.65</v>
      </c>
      <c r="O1168" s="13">
        <v>37.5</v>
      </c>
      <c r="P1168" s="13">
        <v>17.95</v>
      </c>
      <c r="Q1168" s="13" t="s">
        <v>110</v>
      </c>
      <c r="R1168" s="13">
        <v>7.43</v>
      </c>
      <c r="S1168" s="13">
        <v>481.66699999999997</v>
      </c>
      <c r="T1168" s="13">
        <v>11.9</v>
      </c>
      <c r="U1168" s="13">
        <v>5.3689999999999998</v>
      </c>
      <c r="V1168" s="13">
        <v>32.008000000000003</v>
      </c>
      <c r="W1168" s="13">
        <v>48.9</v>
      </c>
      <c r="X1168" s="13">
        <v>7.5</v>
      </c>
      <c r="Y1168" s="13">
        <v>16.600000000000001</v>
      </c>
      <c r="Z1168" s="13">
        <v>6.06</v>
      </c>
      <c r="AA1168" s="13">
        <v>179.4</v>
      </c>
      <c r="AB1168" s="13">
        <v>6.25</v>
      </c>
      <c r="AC1168" s="13" t="s">
        <v>110</v>
      </c>
      <c r="AD1168" s="13">
        <v>294</v>
      </c>
    </row>
    <row r="1169" spans="1:30">
      <c r="A1169" s="10">
        <v>42515</v>
      </c>
      <c r="B1169" s="13">
        <v>12381.5</v>
      </c>
      <c r="C1169" s="13">
        <v>4.9279999999999999</v>
      </c>
      <c r="D1169" s="13">
        <v>8.4499999999999993</v>
      </c>
      <c r="E1169" s="13">
        <v>43</v>
      </c>
      <c r="F1169" s="13">
        <v>84.25</v>
      </c>
      <c r="G1169" s="13" t="s">
        <v>110</v>
      </c>
      <c r="H1169" s="13">
        <v>12.188000000000001</v>
      </c>
      <c r="I1169" s="13">
        <v>2.56</v>
      </c>
      <c r="J1169" s="13">
        <v>15.176</v>
      </c>
      <c r="K1169" s="13" t="s">
        <v>110</v>
      </c>
      <c r="L1169" s="13">
        <v>9.5</v>
      </c>
      <c r="M1169" s="13">
        <v>9.3800000000000008</v>
      </c>
      <c r="N1169" s="13">
        <v>86.65</v>
      </c>
      <c r="O1169" s="13">
        <v>37.5</v>
      </c>
      <c r="P1169" s="13">
        <v>17.95</v>
      </c>
      <c r="Q1169" s="13" t="s">
        <v>110</v>
      </c>
      <c r="R1169" s="13">
        <v>7.43</v>
      </c>
      <c r="S1169" s="13">
        <v>481.66699999999997</v>
      </c>
      <c r="T1169" s="13">
        <v>11.9</v>
      </c>
      <c r="U1169" s="13">
        <v>5.3689999999999998</v>
      </c>
      <c r="V1169" s="13">
        <v>32.008000000000003</v>
      </c>
      <c r="W1169" s="13">
        <v>48.9</v>
      </c>
      <c r="X1169" s="13">
        <v>7.5</v>
      </c>
      <c r="Y1169" s="13">
        <v>16.600000000000001</v>
      </c>
      <c r="Z1169" s="13">
        <v>6.06</v>
      </c>
      <c r="AA1169" s="13">
        <v>179.4</v>
      </c>
      <c r="AB1169" s="13">
        <v>6.25</v>
      </c>
      <c r="AC1169" s="13" t="s">
        <v>110</v>
      </c>
      <c r="AD1169" s="13">
        <v>294</v>
      </c>
    </row>
    <row r="1170" spans="1:30">
      <c r="A1170" s="10">
        <v>42516</v>
      </c>
      <c r="B1170" s="13">
        <v>12713.75</v>
      </c>
      <c r="C1170" s="13">
        <v>4.9279999999999999</v>
      </c>
      <c r="D1170" s="13">
        <v>9</v>
      </c>
      <c r="E1170" s="13">
        <v>42</v>
      </c>
      <c r="F1170" s="13">
        <v>85.1</v>
      </c>
      <c r="G1170" s="13" t="s">
        <v>110</v>
      </c>
      <c r="H1170" s="13">
        <v>12.375</v>
      </c>
      <c r="I1170" s="13">
        <v>2.5960000000000001</v>
      </c>
      <c r="J1170" s="13">
        <v>15.414</v>
      </c>
      <c r="K1170" s="13" t="s">
        <v>110</v>
      </c>
      <c r="L1170" s="13">
        <v>9.5</v>
      </c>
      <c r="M1170" s="13">
        <v>10.15</v>
      </c>
      <c r="N1170" s="13">
        <v>88.5</v>
      </c>
      <c r="O1170" s="13">
        <v>38.75</v>
      </c>
      <c r="P1170" s="13">
        <v>17.7</v>
      </c>
      <c r="Q1170" s="13" t="s">
        <v>110</v>
      </c>
      <c r="R1170" s="13">
        <v>7.35</v>
      </c>
      <c r="S1170" s="13">
        <v>482.66699999999997</v>
      </c>
      <c r="T1170" s="13">
        <v>12.75</v>
      </c>
      <c r="U1170" s="13">
        <v>5.3689999999999998</v>
      </c>
      <c r="V1170" s="13">
        <v>32.107999999999997</v>
      </c>
      <c r="W1170" s="13">
        <v>50.75</v>
      </c>
      <c r="X1170" s="13">
        <v>7.5</v>
      </c>
      <c r="Y1170" s="13">
        <v>17</v>
      </c>
      <c r="Z1170" s="13">
        <v>6.42</v>
      </c>
      <c r="AA1170" s="13">
        <v>187.5</v>
      </c>
      <c r="AB1170" s="13">
        <v>6.6899999999999995</v>
      </c>
      <c r="AC1170" s="13" t="s">
        <v>110</v>
      </c>
      <c r="AD1170" s="13">
        <v>303</v>
      </c>
    </row>
    <row r="1171" spans="1:30">
      <c r="A1171" s="10">
        <v>42517</v>
      </c>
      <c r="B1171" s="13">
        <v>12727.46</v>
      </c>
      <c r="C1171" s="13">
        <v>4.9859999999999998</v>
      </c>
      <c r="D1171" s="13">
        <v>9.15</v>
      </c>
      <c r="E1171" s="13">
        <v>41.3</v>
      </c>
      <c r="F1171" s="13">
        <v>85.7</v>
      </c>
      <c r="G1171" s="13" t="s">
        <v>110</v>
      </c>
      <c r="H1171" s="13">
        <v>12.313000000000001</v>
      </c>
      <c r="I1171" s="13">
        <v>2.5869999999999997</v>
      </c>
      <c r="J1171" s="13">
        <v>15.651</v>
      </c>
      <c r="K1171" s="13" t="s">
        <v>110</v>
      </c>
      <c r="L1171" s="13">
        <v>9.6</v>
      </c>
      <c r="M1171" s="13">
        <v>10.199999999999999</v>
      </c>
      <c r="N1171" s="13">
        <v>89.5</v>
      </c>
      <c r="O1171" s="13">
        <v>39.200000000000003</v>
      </c>
      <c r="P1171" s="13">
        <v>18</v>
      </c>
      <c r="Q1171" s="13" t="s">
        <v>110</v>
      </c>
      <c r="R1171" s="13">
        <v>7.65</v>
      </c>
      <c r="S1171" s="13">
        <v>495</v>
      </c>
      <c r="T1171" s="13">
        <v>12.95</v>
      </c>
      <c r="U1171" s="13">
        <v>5.3689999999999998</v>
      </c>
      <c r="V1171" s="13">
        <v>32.107999999999997</v>
      </c>
      <c r="W1171" s="13">
        <v>50.45</v>
      </c>
      <c r="X1171" s="13">
        <v>7.4</v>
      </c>
      <c r="Y1171" s="13">
        <v>17.399999999999999</v>
      </c>
      <c r="Z1171" s="13">
        <v>6.4</v>
      </c>
      <c r="AA1171" s="13">
        <v>184</v>
      </c>
      <c r="AB1171" s="13">
        <v>6.85</v>
      </c>
      <c r="AC1171" s="13" t="s">
        <v>110</v>
      </c>
      <c r="AD1171" s="13">
        <v>300</v>
      </c>
    </row>
    <row r="1172" spans="1:30">
      <c r="A1172" s="10">
        <v>42520</v>
      </c>
      <c r="B1172" s="13">
        <v>12748.32</v>
      </c>
      <c r="C1172" s="13">
        <v>5.2350000000000003</v>
      </c>
      <c r="D1172" s="13">
        <v>9.1999999999999993</v>
      </c>
      <c r="E1172" s="13">
        <v>42.2</v>
      </c>
      <c r="F1172" s="13">
        <v>87.7</v>
      </c>
      <c r="G1172" s="13" t="s">
        <v>110</v>
      </c>
      <c r="H1172" s="13">
        <v>12.263</v>
      </c>
      <c r="I1172" s="13">
        <v>2.56</v>
      </c>
      <c r="J1172" s="13">
        <v>16.413</v>
      </c>
      <c r="K1172" s="13" t="s">
        <v>110</v>
      </c>
      <c r="L1172" s="13">
        <v>9.57</v>
      </c>
      <c r="M1172" s="13">
        <v>10.15</v>
      </c>
      <c r="N1172" s="13">
        <v>90</v>
      </c>
      <c r="O1172" s="13">
        <v>39.65</v>
      </c>
      <c r="P1172" s="13">
        <v>18.399999999999999</v>
      </c>
      <c r="Q1172" s="13" t="s">
        <v>110</v>
      </c>
      <c r="R1172" s="13">
        <v>7.3</v>
      </c>
      <c r="S1172" s="13">
        <v>507.66699999999997</v>
      </c>
      <c r="T1172" s="13">
        <v>12.8</v>
      </c>
      <c r="U1172" s="13">
        <v>5.3689999999999998</v>
      </c>
      <c r="V1172" s="13">
        <v>32.506999999999998</v>
      </c>
      <c r="W1172" s="13">
        <v>51</v>
      </c>
      <c r="X1172" s="13">
        <v>7.2</v>
      </c>
      <c r="Y1172" s="13">
        <v>17.2</v>
      </c>
      <c r="Z1172" s="13">
        <v>6.4</v>
      </c>
      <c r="AA1172" s="13">
        <v>180</v>
      </c>
      <c r="AB1172" s="13">
        <v>6.75</v>
      </c>
      <c r="AC1172" s="13" t="s">
        <v>110</v>
      </c>
      <c r="AD1172" s="13">
        <v>294.5</v>
      </c>
    </row>
    <row r="1173" spans="1:30">
      <c r="A1173" s="10">
        <v>42521</v>
      </c>
      <c r="B1173" s="13">
        <v>12681.74</v>
      </c>
      <c r="C1173" s="13">
        <v>4.992</v>
      </c>
      <c r="D1173" s="13">
        <v>9.17</v>
      </c>
      <c r="E1173" s="13">
        <v>40.15</v>
      </c>
      <c r="F1173" s="13">
        <v>88</v>
      </c>
      <c r="G1173" s="13" t="s">
        <v>110</v>
      </c>
      <c r="H1173" s="13">
        <v>12.125</v>
      </c>
      <c r="I1173" s="13">
        <v>2.5869999999999997</v>
      </c>
      <c r="J1173" s="13">
        <v>16.46</v>
      </c>
      <c r="K1173" s="13" t="s">
        <v>110</v>
      </c>
      <c r="L1173" s="13">
        <v>9.5500000000000007</v>
      </c>
      <c r="M1173" s="13">
        <v>10.4</v>
      </c>
      <c r="N1173" s="13">
        <v>90.15</v>
      </c>
      <c r="O1173" s="13">
        <v>39.85</v>
      </c>
      <c r="P1173" s="13">
        <v>18.75</v>
      </c>
      <c r="Q1173" s="13" t="s">
        <v>110</v>
      </c>
      <c r="R1173" s="13">
        <v>7</v>
      </c>
      <c r="S1173" s="13">
        <v>486.66699999999997</v>
      </c>
      <c r="T1173" s="13">
        <v>13.1</v>
      </c>
      <c r="U1173" s="13">
        <v>5.3689999999999998</v>
      </c>
      <c r="V1173" s="13">
        <v>32.207999999999998</v>
      </c>
      <c r="W1173" s="13">
        <v>49.5</v>
      </c>
      <c r="X1173" s="13">
        <v>7.2</v>
      </c>
      <c r="Y1173" s="13">
        <v>18</v>
      </c>
      <c r="Z1173" s="13">
        <v>6.47</v>
      </c>
      <c r="AA1173" s="13">
        <v>185</v>
      </c>
      <c r="AB1173" s="13">
        <v>6.8</v>
      </c>
      <c r="AC1173" s="13" t="s">
        <v>110</v>
      </c>
      <c r="AD1173" s="13">
        <v>291.60000000000002</v>
      </c>
    </row>
    <row r="1174" spans="1:30">
      <c r="A1174" s="10">
        <v>42522</v>
      </c>
      <c r="B1174" s="13">
        <v>12626.03</v>
      </c>
      <c r="C1174" s="13">
        <v>4.9279999999999999</v>
      </c>
      <c r="D1174" s="13">
        <v>9.1</v>
      </c>
      <c r="E1174" s="13">
        <v>41</v>
      </c>
      <c r="F1174" s="13">
        <v>88</v>
      </c>
      <c r="G1174" s="13" t="s">
        <v>110</v>
      </c>
      <c r="H1174" s="13">
        <v>12.313000000000001</v>
      </c>
      <c r="I1174" s="13">
        <v>2.532</v>
      </c>
      <c r="J1174" s="13">
        <v>17.553999999999998</v>
      </c>
      <c r="K1174" s="13" t="s">
        <v>110</v>
      </c>
      <c r="L1174" s="13">
        <v>9.6</v>
      </c>
      <c r="M1174" s="13">
        <v>10.35</v>
      </c>
      <c r="N1174" s="13">
        <v>88.95</v>
      </c>
      <c r="O1174" s="13">
        <v>39.25</v>
      </c>
      <c r="P1174" s="13">
        <v>18</v>
      </c>
      <c r="Q1174" s="13" t="s">
        <v>110</v>
      </c>
      <c r="R1174" s="13">
        <v>7</v>
      </c>
      <c r="S1174" s="13">
        <v>465</v>
      </c>
      <c r="T1174" s="13">
        <v>13.05</v>
      </c>
      <c r="U1174" s="13">
        <v>5.3689999999999998</v>
      </c>
      <c r="V1174" s="13">
        <v>31.759</v>
      </c>
      <c r="W1174" s="13">
        <v>50.4</v>
      </c>
      <c r="X1174" s="13">
        <v>7.15</v>
      </c>
      <c r="Y1174" s="13">
        <v>17.8</v>
      </c>
      <c r="Z1174" s="13">
        <v>6.25</v>
      </c>
      <c r="AA1174" s="13">
        <v>186</v>
      </c>
      <c r="AB1174" s="13">
        <v>6.64</v>
      </c>
      <c r="AC1174" s="13" t="s">
        <v>110</v>
      </c>
      <c r="AD1174" s="13">
        <v>293</v>
      </c>
    </row>
    <row r="1175" spans="1:30">
      <c r="A1175" s="10">
        <v>42523</v>
      </c>
      <c r="B1175" s="13">
        <v>12717.9</v>
      </c>
      <c r="C1175" s="13">
        <v>4.992</v>
      </c>
      <c r="D1175" s="13">
        <v>9.1</v>
      </c>
      <c r="E1175" s="13">
        <v>41.85</v>
      </c>
      <c r="F1175" s="13">
        <v>92.1</v>
      </c>
      <c r="G1175" s="13" t="s">
        <v>110</v>
      </c>
      <c r="H1175" s="13">
        <v>12.294</v>
      </c>
      <c r="I1175" s="13">
        <v>2.5230000000000001</v>
      </c>
      <c r="J1175" s="13">
        <v>17.792000000000002</v>
      </c>
      <c r="K1175" s="13" t="s">
        <v>110</v>
      </c>
      <c r="L1175" s="13">
        <v>9.6</v>
      </c>
      <c r="M1175" s="13">
        <v>10.3</v>
      </c>
      <c r="N1175" s="13">
        <v>91.5</v>
      </c>
      <c r="O1175" s="13">
        <v>40</v>
      </c>
      <c r="P1175" s="13">
        <v>18.55</v>
      </c>
      <c r="Q1175" s="13" t="s">
        <v>110</v>
      </c>
      <c r="R1175" s="13">
        <v>6.85</v>
      </c>
      <c r="S1175" s="13">
        <v>458.65</v>
      </c>
      <c r="T1175" s="13">
        <v>12.95</v>
      </c>
      <c r="U1175" s="13">
        <v>5.3689999999999998</v>
      </c>
      <c r="V1175" s="13">
        <v>31.859000000000002</v>
      </c>
      <c r="W1175" s="13">
        <v>50.9</v>
      </c>
      <c r="X1175" s="13">
        <v>7</v>
      </c>
      <c r="Y1175" s="13">
        <v>17.7</v>
      </c>
      <c r="Z1175" s="13">
        <v>6.25</v>
      </c>
      <c r="AA1175" s="13">
        <v>180.5</v>
      </c>
      <c r="AB1175" s="13">
        <v>6.6</v>
      </c>
      <c r="AC1175" s="13" t="s">
        <v>110</v>
      </c>
      <c r="AD1175" s="13">
        <v>296</v>
      </c>
    </row>
    <row r="1176" spans="1:30">
      <c r="A1176" s="10">
        <v>42524</v>
      </c>
      <c r="B1176" s="13">
        <v>12791.08</v>
      </c>
      <c r="C1176" s="13">
        <v>5.0179999999999998</v>
      </c>
      <c r="D1176" s="13">
        <v>9.17</v>
      </c>
      <c r="E1176" s="13">
        <v>42.6</v>
      </c>
      <c r="F1176" s="13">
        <v>92</v>
      </c>
      <c r="G1176" s="13" t="s">
        <v>110</v>
      </c>
      <c r="H1176" s="13">
        <v>12.25</v>
      </c>
      <c r="I1176" s="13">
        <v>2.5409999999999999</v>
      </c>
      <c r="J1176" s="13">
        <v>17.745000000000001</v>
      </c>
      <c r="K1176" s="13" t="s">
        <v>110</v>
      </c>
      <c r="L1176" s="13">
        <v>9.59</v>
      </c>
      <c r="M1176" s="13">
        <v>10.85</v>
      </c>
      <c r="N1176" s="13">
        <v>90.4</v>
      </c>
      <c r="O1176" s="13">
        <v>39.9</v>
      </c>
      <c r="P1176" s="13">
        <v>18.8</v>
      </c>
      <c r="Q1176" s="13" t="s">
        <v>110</v>
      </c>
      <c r="R1176" s="13">
        <v>6.9</v>
      </c>
      <c r="S1176" s="13">
        <v>444.66699999999997</v>
      </c>
      <c r="T1176" s="13">
        <v>13.2</v>
      </c>
      <c r="U1176" s="13">
        <v>5.3689999999999998</v>
      </c>
      <c r="V1176" s="13">
        <v>32.706000000000003</v>
      </c>
      <c r="W1176" s="13">
        <v>50</v>
      </c>
      <c r="X1176" s="13">
        <v>7.05</v>
      </c>
      <c r="Y1176" s="13">
        <v>17.600000000000001</v>
      </c>
      <c r="Z1176" s="13">
        <v>6.3</v>
      </c>
      <c r="AA1176" s="13">
        <v>181.4</v>
      </c>
      <c r="AB1176" s="13">
        <v>6.65</v>
      </c>
      <c r="AC1176" s="13" t="s">
        <v>110</v>
      </c>
      <c r="AD1176" s="13">
        <v>293</v>
      </c>
    </row>
    <row r="1177" spans="1:30">
      <c r="A1177" s="10">
        <v>42527</v>
      </c>
      <c r="B1177" s="13">
        <v>12852.29</v>
      </c>
      <c r="C1177" s="13">
        <v>5.056</v>
      </c>
      <c r="D1177" s="13">
        <v>9.1</v>
      </c>
      <c r="E1177" s="13">
        <v>42.8</v>
      </c>
      <c r="F1177" s="13">
        <v>92.5</v>
      </c>
      <c r="G1177" s="13" t="s">
        <v>110</v>
      </c>
      <c r="H1177" s="13">
        <v>12.25</v>
      </c>
      <c r="I1177" s="13">
        <v>2.5230000000000001</v>
      </c>
      <c r="J1177" s="13">
        <v>17.602</v>
      </c>
      <c r="K1177" s="13" t="s">
        <v>110</v>
      </c>
      <c r="L1177" s="13">
        <v>9.59</v>
      </c>
      <c r="M1177" s="13">
        <v>10.75</v>
      </c>
      <c r="N1177" s="13">
        <v>91.45</v>
      </c>
      <c r="O1177" s="13">
        <v>40.5</v>
      </c>
      <c r="P1177" s="13">
        <v>18.45</v>
      </c>
      <c r="Q1177" s="13" t="s">
        <v>110</v>
      </c>
      <c r="R1177" s="13">
        <v>6.95</v>
      </c>
      <c r="S1177" s="13">
        <v>407</v>
      </c>
      <c r="T1177" s="13">
        <v>13.5</v>
      </c>
      <c r="U1177" s="13">
        <v>5.3689999999999998</v>
      </c>
      <c r="V1177" s="13">
        <v>32.406999999999996</v>
      </c>
      <c r="W1177" s="13">
        <v>51.2</v>
      </c>
      <c r="X1177" s="13">
        <v>6.9</v>
      </c>
      <c r="Y1177" s="13">
        <v>17.5</v>
      </c>
      <c r="Z1177" s="13">
        <v>6.15</v>
      </c>
      <c r="AA1177" s="13">
        <v>192</v>
      </c>
      <c r="AB1177" s="13">
        <v>6.54</v>
      </c>
      <c r="AC1177" s="13" t="s">
        <v>110</v>
      </c>
      <c r="AD1177" s="13">
        <v>294</v>
      </c>
    </row>
    <row r="1178" spans="1:30">
      <c r="A1178" s="10">
        <v>42528</v>
      </c>
      <c r="B1178" s="13">
        <v>13269.05</v>
      </c>
      <c r="C1178" s="13">
        <v>5.0049999999999999</v>
      </c>
      <c r="D1178" s="13">
        <v>9.2799999999999994</v>
      </c>
      <c r="E1178" s="13">
        <v>44.55</v>
      </c>
      <c r="F1178" s="13">
        <v>95.5</v>
      </c>
      <c r="G1178" s="13" t="s">
        <v>110</v>
      </c>
      <c r="H1178" s="13">
        <v>12.625</v>
      </c>
      <c r="I1178" s="13">
        <v>2.6240000000000001</v>
      </c>
      <c r="J1178" s="13">
        <v>18.22</v>
      </c>
      <c r="K1178" s="13" t="s">
        <v>110</v>
      </c>
      <c r="L1178" s="13">
        <v>9.9499999999999993</v>
      </c>
      <c r="M1178" s="13">
        <v>10.95</v>
      </c>
      <c r="N1178" s="13">
        <v>94.7</v>
      </c>
      <c r="O1178" s="13">
        <v>41.3</v>
      </c>
      <c r="P1178" s="13">
        <v>19</v>
      </c>
      <c r="Q1178" s="13" t="s">
        <v>110</v>
      </c>
      <c r="R1178" s="13">
        <v>7.1</v>
      </c>
      <c r="S1178" s="13">
        <v>413.983</v>
      </c>
      <c r="T1178" s="13">
        <v>14.15</v>
      </c>
      <c r="U1178" s="13">
        <v>5.3689999999999998</v>
      </c>
      <c r="V1178" s="13">
        <v>33.104999999999997</v>
      </c>
      <c r="W1178" s="13">
        <v>53.3</v>
      </c>
      <c r="X1178" s="13">
        <v>7.1</v>
      </c>
      <c r="Y1178" s="13">
        <v>17.850000000000001</v>
      </c>
      <c r="Z1178" s="13">
        <v>6.3</v>
      </c>
      <c r="AA1178" s="13">
        <v>199.5</v>
      </c>
      <c r="AB1178" s="13">
        <v>6.8</v>
      </c>
      <c r="AC1178" s="13" t="s">
        <v>110</v>
      </c>
      <c r="AD1178" s="13">
        <v>301</v>
      </c>
    </row>
    <row r="1179" spans="1:30">
      <c r="A1179" s="10">
        <v>42529</v>
      </c>
      <c r="B1179" s="13">
        <v>13624.89</v>
      </c>
      <c r="C1179" s="13">
        <v>5.024</v>
      </c>
      <c r="D1179" s="13">
        <v>9.6</v>
      </c>
      <c r="E1179" s="13">
        <v>49.1</v>
      </c>
      <c r="F1179" s="13">
        <v>94.3</v>
      </c>
      <c r="G1179" s="13" t="s">
        <v>110</v>
      </c>
      <c r="H1179" s="13">
        <v>12.563000000000001</v>
      </c>
      <c r="I1179" s="13">
        <v>2.6419999999999999</v>
      </c>
      <c r="J1179" s="13">
        <v>18.22</v>
      </c>
      <c r="K1179" s="13" t="s">
        <v>110</v>
      </c>
      <c r="L1179" s="13">
        <v>10.1</v>
      </c>
      <c r="M1179" s="13">
        <v>11.15</v>
      </c>
      <c r="N1179" s="13">
        <v>94.6</v>
      </c>
      <c r="O1179" s="13">
        <v>41.4</v>
      </c>
      <c r="P1179" s="13">
        <v>19</v>
      </c>
      <c r="Q1179" s="13" t="s">
        <v>110</v>
      </c>
      <c r="R1179" s="13">
        <v>7.15</v>
      </c>
      <c r="S1179" s="13">
        <v>415.66699999999997</v>
      </c>
      <c r="T1179" s="13">
        <v>14.45</v>
      </c>
      <c r="U1179" s="13">
        <v>5.3689999999999998</v>
      </c>
      <c r="V1179" s="13">
        <v>33.902999999999999</v>
      </c>
      <c r="W1179" s="13">
        <v>53.2</v>
      </c>
      <c r="X1179" s="13">
        <v>7.09</v>
      </c>
      <c r="Y1179" s="13">
        <v>17.600000000000001</v>
      </c>
      <c r="Z1179" s="13">
        <v>6.35</v>
      </c>
      <c r="AA1179" s="13">
        <v>202.5</v>
      </c>
      <c r="AB1179" s="13">
        <v>6.96</v>
      </c>
      <c r="AC1179" s="13" t="s">
        <v>110</v>
      </c>
      <c r="AD1179" s="13">
        <v>303</v>
      </c>
    </row>
    <row r="1180" spans="1:30">
      <c r="A1180" s="10">
        <v>42530</v>
      </c>
      <c r="B1180" s="13">
        <v>13528.37</v>
      </c>
      <c r="C1180" s="13">
        <v>5.056</v>
      </c>
      <c r="D1180" s="13">
        <v>9.76</v>
      </c>
      <c r="E1180" s="13">
        <v>47.7</v>
      </c>
      <c r="F1180" s="13">
        <v>95.25</v>
      </c>
      <c r="G1180" s="13" t="s">
        <v>110</v>
      </c>
      <c r="H1180" s="13">
        <v>12.75</v>
      </c>
      <c r="I1180" s="13">
        <v>2.6059999999999999</v>
      </c>
      <c r="J1180" s="13">
        <v>18.03</v>
      </c>
      <c r="K1180" s="13" t="s">
        <v>110</v>
      </c>
      <c r="L1180" s="13">
        <v>10</v>
      </c>
      <c r="M1180" s="13">
        <v>10.95</v>
      </c>
      <c r="N1180" s="13">
        <v>94.75</v>
      </c>
      <c r="O1180" s="13">
        <v>41.3</v>
      </c>
      <c r="P1180" s="13">
        <v>19.149999999999999</v>
      </c>
      <c r="Q1180" s="13" t="s">
        <v>110</v>
      </c>
      <c r="R1180" s="13">
        <v>7.05</v>
      </c>
      <c r="S1180" s="13">
        <v>419.96699999999998</v>
      </c>
      <c r="T1180" s="13">
        <v>14.45</v>
      </c>
      <c r="U1180" s="13">
        <v>5.3689999999999998</v>
      </c>
      <c r="V1180" s="13">
        <v>33.902999999999999</v>
      </c>
      <c r="W1180" s="13">
        <v>54</v>
      </c>
      <c r="X1180" s="13">
        <v>7.04</v>
      </c>
      <c r="Y1180" s="13">
        <v>17.850000000000001</v>
      </c>
      <c r="Z1180" s="13">
        <v>6.33</v>
      </c>
      <c r="AA1180" s="13">
        <v>200.9</v>
      </c>
      <c r="AB1180" s="13">
        <v>7.02</v>
      </c>
      <c r="AC1180" s="13" t="s">
        <v>110</v>
      </c>
      <c r="AD1180" s="13">
        <v>299.10000000000002</v>
      </c>
    </row>
    <row r="1181" spans="1:30">
      <c r="A1181" s="10">
        <v>42531</v>
      </c>
      <c r="B1181" s="13">
        <v>13324.43</v>
      </c>
      <c r="C1181" s="13">
        <v>5.056</v>
      </c>
      <c r="D1181" s="13">
        <v>9.7200000000000006</v>
      </c>
      <c r="E1181" s="13">
        <v>45.5</v>
      </c>
      <c r="F1181" s="13">
        <v>96.5</v>
      </c>
      <c r="G1181" s="13" t="s">
        <v>110</v>
      </c>
      <c r="H1181" s="13">
        <v>12.806000000000001</v>
      </c>
      <c r="I1181" s="13">
        <v>2.6059999999999999</v>
      </c>
      <c r="J1181" s="13">
        <v>18.315999999999999</v>
      </c>
      <c r="K1181" s="13" t="s">
        <v>110</v>
      </c>
      <c r="L1181" s="13">
        <v>10.3</v>
      </c>
      <c r="M1181" s="13">
        <v>10.7</v>
      </c>
      <c r="N1181" s="13">
        <v>94.2</v>
      </c>
      <c r="O1181" s="13">
        <v>41.6</v>
      </c>
      <c r="P1181" s="13">
        <v>18.850000000000001</v>
      </c>
      <c r="Q1181" s="13" t="s">
        <v>110</v>
      </c>
      <c r="R1181" s="13">
        <v>7</v>
      </c>
      <c r="S1181" s="13">
        <v>430</v>
      </c>
      <c r="T1181" s="13">
        <v>14.25</v>
      </c>
      <c r="U1181" s="13">
        <v>5.3689999999999998</v>
      </c>
      <c r="V1181" s="13">
        <v>33.104999999999997</v>
      </c>
      <c r="W1181" s="13">
        <v>50.5</v>
      </c>
      <c r="X1181" s="13">
        <v>7.1</v>
      </c>
      <c r="Y1181" s="13">
        <v>17.899999999999999</v>
      </c>
      <c r="Z1181" s="13">
        <v>6.25</v>
      </c>
      <c r="AA1181" s="13">
        <v>196.5</v>
      </c>
      <c r="AB1181" s="13">
        <v>7.09</v>
      </c>
      <c r="AC1181" s="13" t="s">
        <v>110</v>
      </c>
      <c r="AD1181" s="13">
        <v>290.5</v>
      </c>
    </row>
    <row r="1182" spans="1:30">
      <c r="A1182" s="10">
        <v>42534</v>
      </c>
      <c r="B1182" s="13">
        <v>13174.17</v>
      </c>
      <c r="C1182" s="13">
        <v>5.12</v>
      </c>
      <c r="D1182" s="13">
        <v>9.65</v>
      </c>
      <c r="E1182" s="13">
        <v>44</v>
      </c>
      <c r="F1182" s="13">
        <v>96</v>
      </c>
      <c r="G1182" s="13" t="s">
        <v>110</v>
      </c>
      <c r="H1182" s="13">
        <v>12.931000000000001</v>
      </c>
      <c r="I1182" s="13">
        <v>2.5960000000000001</v>
      </c>
      <c r="J1182" s="13">
        <v>17.887</v>
      </c>
      <c r="K1182" s="13" t="s">
        <v>110</v>
      </c>
      <c r="L1182" s="13">
        <v>10.4</v>
      </c>
      <c r="M1182" s="13">
        <v>10.7</v>
      </c>
      <c r="N1182" s="13">
        <v>93.15</v>
      </c>
      <c r="O1182" s="13">
        <v>41.6</v>
      </c>
      <c r="P1182" s="13">
        <v>19.3</v>
      </c>
      <c r="Q1182" s="13" t="s">
        <v>110</v>
      </c>
      <c r="R1182" s="13">
        <v>6.95</v>
      </c>
      <c r="S1182" s="13">
        <v>436.33300000000003</v>
      </c>
      <c r="T1182" s="13">
        <v>14.5</v>
      </c>
      <c r="U1182" s="13">
        <v>5.3689999999999998</v>
      </c>
      <c r="V1182" s="13">
        <v>33.503999999999998</v>
      </c>
      <c r="W1182" s="13">
        <v>51.9</v>
      </c>
      <c r="X1182" s="13">
        <v>6.95</v>
      </c>
      <c r="Y1182" s="13">
        <v>17.600000000000001</v>
      </c>
      <c r="Z1182" s="13">
        <v>6.22</v>
      </c>
      <c r="AA1182" s="13">
        <v>193</v>
      </c>
      <c r="AB1182" s="13">
        <v>6.96</v>
      </c>
      <c r="AC1182" s="13" t="s">
        <v>110</v>
      </c>
      <c r="AD1182" s="13">
        <v>281.5</v>
      </c>
    </row>
    <row r="1183" spans="1:30">
      <c r="A1183" s="10">
        <v>42535</v>
      </c>
      <c r="B1183" s="13">
        <v>13038.32</v>
      </c>
      <c r="C1183" s="13">
        <v>5.024</v>
      </c>
      <c r="D1183" s="13">
        <v>9.41</v>
      </c>
      <c r="E1183" s="13">
        <v>42.35</v>
      </c>
      <c r="F1183" s="13">
        <v>97.2</v>
      </c>
      <c r="G1183" s="13" t="s">
        <v>110</v>
      </c>
      <c r="H1183" s="13">
        <v>12.875</v>
      </c>
      <c r="I1183" s="13">
        <v>2.5779999999999998</v>
      </c>
      <c r="J1183" s="13">
        <v>17.887</v>
      </c>
      <c r="K1183" s="13" t="s">
        <v>110</v>
      </c>
      <c r="L1183" s="13">
        <v>10.5</v>
      </c>
      <c r="M1183" s="13">
        <v>10.55</v>
      </c>
      <c r="N1183" s="13">
        <v>94</v>
      </c>
      <c r="O1183" s="13">
        <v>42.05</v>
      </c>
      <c r="P1183" s="13">
        <v>19</v>
      </c>
      <c r="Q1183" s="13" t="s">
        <v>110</v>
      </c>
      <c r="R1183" s="13">
        <v>6.9</v>
      </c>
      <c r="S1183" s="13">
        <v>443.3</v>
      </c>
      <c r="T1183" s="13">
        <v>14.35</v>
      </c>
      <c r="U1183" s="13">
        <v>5.3689999999999998</v>
      </c>
      <c r="V1183" s="13">
        <v>33.902999999999999</v>
      </c>
      <c r="W1183" s="13">
        <v>52.5</v>
      </c>
      <c r="X1183" s="13">
        <v>6.9399999999999995</v>
      </c>
      <c r="Y1183" s="13">
        <v>17.899999999999999</v>
      </c>
      <c r="Z1183" s="13">
        <v>6.1</v>
      </c>
      <c r="AA1183" s="13">
        <v>190.55</v>
      </c>
      <c r="AB1183" s="13">
        <v>6.89</v>
      </c>
      <c r="AC1183" s="13" t="s">
        <v>110</v>
      </c>
      <c r="AD1183" s="13">
        <v>277</v>
      </c>
    </row>
    <row r="1184" spans="1:30">
      <c r="A1184" s="10">
        <v>42536</v>
      </c>
      <c r="B1184" s="13">
        <v>13116.16</v>
      </c>
      <c r="C1184" s="13">
        <v>5.056</v>
      </c>
      <c r="D1184" s="13">
        <v>9.25</v>
      </c>
      <c r="E1184" s="13">
        <v>43.3</v>
      </c>
      <c r="F1184" s="13">
        <v>98.1</v>
      </c>
      <c r="G1184" s="13" t="s">
        <v>110</v>
      </c>
      <c r="H1184" s="13">
        <v>12.75</v>
      </c>
      <c r="I1184" s="13">
        <v>2.56</v>
      </c>
      <c r="J1184" s="13">
        <v>17.792000000000002</v>
      </c>
      <c r="K1184" s="13" t="s">
        <v>110</v>
      </c>
      <c r="L1184" s="13">
        <v>10.55</v>
      </c>
      <c r="M1184" s="13">
        <v>10.75</v>
      </c>
      <c r="N1184" s="13">
        <v>95.7</v>
      </c>
      <c r="O1184" s="13">
        <v>42.3</v>
      </c>
      <c r="P1184" s="13">
        <v>19</v>
      </c>
      <c r="Q1184" s="13" t="s">
        <v>110</v>
      </c>
      <c r="R1184" s="13">
        <v>6.8</v>
      </c>
      <c r="S1184" s="13">
        <v>446.33300000000003</v>
      </c>
      <c r="T1184" s="13">
        <v>14.45</v>
      </c>
      <c r="U1184" s="13">
        <v>5.3689999999999998</v>
      </c>
      <c r="V1184" s="13">
        <v>33.404000000000003</v>
      </c>
      <c r="W1184" s="13">
        <v>53.5</v>
      </c>
      <c r="X1184" s="13">
        <v>6.9399999999999995</v>
      </c>
      <c r="Y1184" s="13">
        <v>17.75</v>
      </c>
      <c r="Z1184" s="13">
        <v>6.05</v>
      </c>
      <c r="AA1184" s="13">
        <v>194</v>
      </c>
      <c r="AB1184" s="13">
        <v>6.88</v>
      </c>
      <c r="AC1184" s="13" t="s">
        <v>110</v>
      </c>
      <c r="AD1184" s="13">
        <v>273</v>
      </c>
    </row>
    <row r="1185" spans="1:30">
      <c r="A1185" s="10">
        <v>42537</v>
      </c>
      <c r="B1185" s="13">
        <v>13073.38</v>
      </c>
      <c r="C1185" s="13">
        <v>5.056</v>
      </c>
      <c r="D1185" s="13">
        <v>8.99</v>
      </c>
      <c r="E1185" s="13">
        <v>43.4</v>
      </c>
      <c r="F1185" s="13">
        <v>97.65</v>
      </c>
      <c r="G1185" s="13" t="s">
        <v>110</v>
      </c>
      <c r="H1185" s="13">
        <v>12.688000000000001</v>
      </c>
      <c r="I1185" s="13">
        <v>2.5409999999999999</v>
      </c>
      <c r="J1185" s="13">
        <v>17.983000000000001</v>
      </c>
      <c r="K1185" s="13" t="s">
        <v>110</v>
      </c>
      <c r="L1185" s="13">
        <v>10.55</v>
      </c>
      <c r="M1185" s="13">
        <v>10.7</v>
      </c>
      <c r="N1185" s="13">
        <v>95.5</v>
      </c>
      <c r="O1185" s="13">
        <v>42.15</v>
      </c>
      <c r="P1185" s="13">
        <v>19.149999999999999</v>
      </c>
      <c r="Q1185" s="13" t="s">
        <v>110</v>
      </c>
      <c r="R1185" s="13">
        <v>6.75</v>
      </c>
      <c r="S1185" s="13">
        <v>439.66699999999997</v>
      </c>
      <c r="T1185" s="13">
        <v>14.65</v>
      </c>
      <c r="U1185" s="13">
        <v>5.3689999999999998</v>
      </c>
      <c r="V1185" s="13">
        <v>33.902999999999999</v>
      </c>
      <c r="W1185" s="13">
        <v>53.5</v>
      </c>
      <c r="X1185" s="13">
        <v>7.07</v>
      </c>
      <c r="Y1185" s="13">
        <v>17.7</v>
      </c>
      <c r="Z1185" s="13">
        <v>6.13</v>
      </c>
      <c r="AA1185" s="13">
        <v>193.5</v>
      </c>
      <c r="AB1185" s="13">
        <v>6.66</v>
      </c>
      <c r="AC1185" s="13" t="s">
        <v>110</v>
      </c>
      <c r="AD1185" s="13">
        <v>273.5</v>
      </c>
    </row>
    <row r="1186" spans="1:30">
      <c r="A1186" s="10">
        <v>42538</v>
      </c>
      <c r="B1186" s="13">
        <v>13073.38</v>
      </c>
      <c r="C1186" s="13">
        <v>5.056</v>
      </c>
      <c r="D1186" s="13">
        <v>8.99</v>
      </c>
      <c r="E1186" s="13">
        <v>43.4</v>
      </c>
      <c r="F1186" s="13">
        <v>97.65</v>
      </c>
      <c r="G1186" s="13" t="s">
        <v>110</v>
      </c>
      <c r="H1186" s="13">
        <v>12.688000000000001</v>
      </c>
      <c r="I1186" s="13">
        <v>2.5409999999999999</v>
      </c>
      <c r="J1186" s="13">
        <v>17.983000000000001</v>
      </c>
      <c r="K1186" s="13" t="s">
        <v>110</v>
      </c>
      <c r="L1186" s="13">
        <v>10.55</v>
      </c>
      <c r="M1186" s="13">
        <v>10.7</v>
      </c>
      <c r="N1186" s="13">
        <v>95.5</v>
      </c>
      <c r="O1186" s="13">
        <v>42.15</v>
      </c>
      <c r="P1186" s="13">
        <v>19.149999999999999</v>
      </c>
      <c r="Q1186" s="13" t="s">
        <v>110</v>
      </c>
      <c r="R1186" s="13">
        <v>6.75</v>
      </c>
      <c r="S1186" s="13">
        <v>439.66699999999997</v>
      </c>
      <c r="T1186" s="13">
        <v>14.65</v>
      </c>
      <c r="U1186" s="13">
        <v>5.3689999999999998</v>
      </c>
      <c r="V1186" s="13">
        <v>33.902999999999999</v>
      </c>
      <c r="W1186" s="13">
        <v>53.5</v>
      </c>
      <c r="X1186" s="13">
        <v>7.07</v>
      </c>
      <c r="Y1186" s="13">
        <v>17.7</v>
      </c>
      <c r="Z1186" s="13">
        <v>6.13</v>
      </c>
      <c r="AA1186" s="13">
        <v>193.5</v>
      </c>
      <c r="AB1186" s="13">
        <v>6.66</v>
      </c>
      <c r="AC1186" s="13" t="s">
        <v>110</v>
      </c>
      <c r="AD1186" s="13">
        <v>273.5</v>
      </c>
    </row>
    <row r="1187" spans="1:30">
      <c r="A1187" s="10">
        <v>42541</v>
      </c>
      <c r="B1187" s="13">
        <v>13073.38</v>
      </c>
      <c r="C1187" s="13">
        <v>5.056</v>
      </c>
      <c r="D1187" s="13">
        <v>8.99</v>
      </c>
      <c r="E1187" s="13">
        <v>43.4</v>
      </c>
      <c r="F1187" s="13">
        <v>97.65</v>
      </c>
      <c r="G1187" s="13" t="s">
        <v>110</v>
      </c>
      <c r="H1187" s="13">
        <v>12.688000000000001</v>
      </c>
      <c r="I1187" s="13">
        <v>2.5409999999999999</v>
      </c>
      <c r="J1187" s="13">
        <v>17.983000000000001</v>
      </c>
      <c r="K1187" s="13" t="s">
        <v>110</v>
      </c>
      <c r="L1187" s="13">
        <v>10.55</v>
      </c>
      <c r="M1187" s="13">
        <v>10.7</v>
      </c>
      <c r="N1187" s="13">
        <v>95.5</v>
      </c>
      <c r="O1187" s="13">
        <v>42.15</v>
      </c>
      <c r="P1187" s="13">
        <v>19.149999999999999</v>
      </c>
      <c r="Q1187" s="13" t="s">
        <v>110</v>
      </c>
      <c r="R1187" s="13">
        <v>6.75</v>
      </c>
      <c r="S1187" s="13">
        <v>439.66699999999997</v>
      </c>
      <c r="T1187" s="13">
        <v>14.65</v>
      </c>
      <c r="U1187" s="13">
        <v>5.3689999999999998</v>
      </c>
      <c r="V1187" s="13">
        <v>33.902999999999999</v>
      </c>
      <c r="W1187" s="13">
        <v>53.5</v>
      </c>
      <c r="X1187" s="13">
        <v>7.07</v>
      </c>
      <c r="Y1187" s="13">
        <v>17.7</v>
      </c>
      <c r="Z1187" s="13">
        <v>6.13</v>
      </c>
      <c r="AA1187" s="13">
        <v>193.5</v>
      </c>
      <c r="AB1187" s="13">
        <v>6.66</v>
      </c>
      <c r="AC1187" s="13" t="s">
        <v>110</v>
      </c>
      <c r="AD1187" s="13">
        <v>273.5</v>
      </c>
    </row>
    <row r="1188" spans="1:30">
      <c r="A1188" s="10">
        <v>42542</v>
      </c>
      <c r="B1188" s="13">
        <v>13681.29</v>
      </c>
      <c r="C1188" s="13">
        <v>5.12</v>
      </c>
      <c r="D1188" s="13">
        <v>9.09</v>
      </c>
      <c r="E1188" s="13">
        <v>48.6</v>
      </c>
      <c r="F1188" s="13">
        <v>104</v>
      </c>
      <c r="G1188" s="13" t="s">
        <v>110</v>
      </c>
      <c r="H1188" s="13">
        <v>12.75</v>
      </c>
      <c r="I1188" s="13">
        <v>2.5230000000000001</v>
      </c>
      <c r="J1188" s="13">
        <v>17.934999999999999</v>
      </c>
      <c r="K1188" s="13" t="s">
        <v>110</v>
      </c>
      <c r="L1188" s="13">
        <v>10.35</v>
      </c>
      <c r="M1188" s="13">
        <v>11.1</v>
      </c>
      <c r="N1188" s="13">
        <v>98</v>
      </c>
      <c r="O1188" s="13">
        <v>43.8</v>
      </c>
      <c r="P1188" s="13">
        <v>18.899999999999999</v>
      </c>
      <c r="Q1188" s="13" t="s">
        <v>110</v>
      </c>
      <c r="R1188" s="13">
        <v>6.9</v>
      </c>
      <c r="S1188" s="13">
        <v>453.33300000000003</v>
      </c>
      <c r="T1188" s="13">
        <v>14.95</v>
      </c>
      <c r="U1188" s="13">
        <v>5.3689999999999998</v>
      </c>
      <c r="V1188" s="13">
        <v>35.896999999999998</v>
      </c>
      <c r="W1188" s="13">
        <v>55</v>
      </c>
      <c r="X1188" s="13">
        <v>7.1</v>
      </c>
      <c r="Y1188" s="13">
        <v>18.3</v>
      </c>
      <c r="Z1188" s="13">
        <v>6.3</v>
      </c>
      <c r="AA1188" s="13">
        <v>200.5</v>
      </c>
      <c r="AB1188" s="13">
        <v>6.9</v>
      </c>
      <c r="AC1188" s="13" t="s">
        <v>110</v>
      </c>
      <c r="AD1188" s="13">
        <v>285</v>
      </c>
    </row>
    <row r="1189" spans="1:30">
      <c r="A1189" s="10">
        <v>42543</v>
      </c>
      <c r="B1189" s="13">
        <v>13742.29</v>
      </c>
      <c r="C1189" s="13">
        <v>5.3440000000000003</v>
      </c>
      <c r="D1189" s="13">
        <v>9.3000000000000007</v>
      </c>
      <c r="E1189" s="13">
        <v>48.4</v>
      </c>
      <c r="F1189" s="13">
        <v>104.6</v>
      </c>
      <c r="G1189" s="13" t="s">
        <v>110</v>
      </c>
      <c r="H1189" s="13">
        <v>12.75</v>
      </c>
      <c r="I1189" s="13">
        <v>2.5499999999999998</v>
      </c>
      <c r="J1189" s="13">
        <v>17.887</v>
      </c>
      <c r="K1189" s="13" t="s">
        <v>110</v>
      </c>
      <c r="L1189" s="13">
        <v>10.35</v>
      </c>
      <c r="M1189" s="13">
        <v>11.5</v>
      </c>
      <c r="N1189" s="13">
        <v>99.5</v>
      </c>
      <c r="O1189" s="13">
        <v>43.95</v>
      </c>
      <c r="P1189" s="13">
        <v>19</v>
      </c>
      <c r="Q1189" s="13" t="s">
        <v>110</v>
      </c>
      <c r="R1189" s="13">
        <v>7.1</v>
      </c>
      <c r="S1189" s="13">
        <v>453.31700000000001</v>
      </c>
      <c r="T1189" s="13">
        <v>15</v>
      </c>
      <c r="U1189" s="13">
        <v>5.3689999999999998</v>
      </c>
      <c r="V1189" s="13">
        <v>35.947000000000003</v>
      </c>
      <c r="W1189" s="13">
        <v>55</v>
      </c>
      <c r="X1189" s="13">
        <v>7.1</v>
      </c>
      <c r="Y1189" s="13">
        <v>18.8</v>
      </c>
      <c r="Z1189" s="13">
        <v>6.4</v>
      </c>
      <c r="AA1189" s="13">
        <v>199</v>
      </c>
      <c r="AB1189" s="13">
        <v>6.97</v>
      </c>
      <c r="AC1189" s="13" t="s">
        <v>110</v>
      </c>
      <c r="AD1189" s="13">
        <v>285</v>
      </c>
    </row>
    <row r="1190" spans="1:30">
      <c r="A1190" s="10">
        <v>42544</v>
      </c>
      <c r="B1190" s="13">
        <v>14242.85</v>
      </c>
      <c r="C1190" s="13">
        <v>5.3760000000000003</v>
      </c>
      <c r="D1190" s="13">
        <v>9.59</v>
      </c>
      <c r="E1190" s="13">
        <v>51.3</v>
      </c>
      <c r="F1190" s="13">
        <v>105</v>
      </c>
      <c r="G1190" s="13" t="s">
        <v>110</v>
      </c>
      <c r="H1190" s="13">
        <v>12.975</v>
      </c>
      <c r="I1190" s="13">
        <v>2.6790000000000003</v>
      </c>
      <c r="J1190" s="13">
        <v>19.123999999999999</v>
      </c>
      <c r="K1190" s="13" t="s">
        <v>110</v>
      </c>
      <c r="L1190" s="13">
        <v>10.8</v>
      </c>
      <c r="M1190" s="13">
        <v>12</v>
      </c>
      <c r="N1190" s="13">
        <v>101.9</v>
      </c>
      <c r="O1190" s="13">
        <v>44.55</v>
      </c>
      <c r="P1190" s="13">
        <v>18.850000000000001</v>
      </c>
      <c r="Q1190" s="13" t="s">
        <v>110</v>
      </c>
      <c r="R1190" s="13">
        <v>7.44</v>
      </c>
      <c r="S1190" s="13">
        <v>456.33300000000003</v>
      </c>
      <c r="T1190" s="13">
        <v>15.5</v>
      </c>
      <c r="U1190" s="13">
        <v>5.3689999999999998</v>
      </c>
      <c r="V1190" s="13">
        <v>36.594999999999999</v>
      </c>
      <c r="W1190" s="13">
        <v>57</v>
      </c>
      <c r="X1190" s="13">
        <v>7.43</v>
      </c>
      <c r="Y1190" s="13">
        <v>19.350000000000001</v>
      </c>
      <c r="Z1190" s="13">
        <v>6.76</v>
      </c>
      <c r="AA1190" s="13">
        <v>211</v>
      </c>
      <c r="AB1190" s="13">
        <v>7.25</v>
      </c>
      <c r="AC1190" s="13" t="s">
        <v>110</v>
      </c>
      <c r="AD1190" s="13">
        <v>294</v>
      </c>
    </row>
    <row r="1191" spans="1:30">
      <c r="A1191" s="10">
        <v>42545</v>
      </c>
      <c r="B1191" s="13">
        <v>13924.54</v>
      </c>
      <c r="C1191" s="13">
        <v>5.28</v>
      </c>
      <c r="D1191" s="13">
        <v>9.3699999999999992</v>
      </c>
      <c r="E1191" s="13">
        <v>49.45</v>
      </c>
      <c r="F1191" s="13">
        <v>102.2</v>
      </c>
      <c r="G1191" s="13" t="s">
        <v>110</v>
      </c>
      <c r="H1191" s="13">
        <v>12.975</v>
      </c>
      <c r="I1191" s="13">
        <v>2.5499999999999998</v>
      </c>
      <c r="J1191" s="13">
        <v>18.553000000000001</v>
      </c>
      <c r="K1191" s="13" t="s">
        <v>110</v>
      </c>
      <c r="L1191" s="13">
        <v>10.8</v>
      </c>
      <c r="M1191" s="13">
        <v>11.7</v>
      </c>
      <c r="N1191" s="13">
        <v>98.1</v>
      </c>
      <c r="O1191" s="13">
        <v>44.05</v>
      </c>
      <c r="P1191" s="13">
        <v>19.100000000000001</v>
      </c>
      <c r="Q1191" s="13" t="s">
        <v>110</v>
      </c>
      <c r="R1191" s="13">
        <v>7.23</v>
      </c>
      <c r="S1191" s="13">
        <v>443.33300000000003</v>
      </c>
      <c r="T1191" s="13">
        <v>15.6</v>
      </c>
      <c r="U1191" s="13">
        <v>5.3689999999999998</v>
      </c>
      <c r="V1191" s="13">
        <v>36.795000000000002</v>
      </c>
      <c r="W1191" s="13">
        <v>55.4</v>
      </c>
      <c r="X1191" s="13">
        <v>7.24</v>
      </c>
      <c r="Y1191" s="13">
        <v>18.899999999999999</v>
      </c>
      <c r="Z1191" s="13">
        <v>6.6</v>
      </c>
      <c r="AA1191" s="13">
        <v>208</v>
      </c>
      <c r="AB1191" s="13">
        <v>7.2</v>
      </c>
      <c r="AC1191" s="13" t="s">
        <v>110</v>
      </c>
      <c r="AD1191" s="13">
        <v>288</v>
      </c>
    </row>
    <row r="1192" spans="1:30">
      <c r="A1192" s="10">
        <v>42548</v>
      </c>
      <c r="B1192" s="13">
        <v>13773.94</v>
      </c>
      <c r="C1192" s="13">
        <v>5.2160000000000002</v>
      </c>
      <c r="D1192" s="13">
        <v>9.3800000000000008</v>
      </c>
      <c r="E1192" s="13">
        <v>47.85</v>
      </c>
      <c r="F1192" s="13">
        <v>104.05</v>
      </c>
      <c r="G1192" s="13" t="s">
        <v>110</v>
      </c>
      <c r="H1192" s="13">
        <v>13</v>
      </c>
      <c r="I1192" s="13">
        <v>2.5140000000000002</v>
      </c>
      <c r="J1192" s="13">
        <v>18.934000000000001</v>
      </c>
      <c r="K1192" s="13" t="s">
        <v>110</v>
      </c>
      <c r="L1192" s="13">
        <v>10.7</v>
      </c>
      <c r="M1192" s="13">
        <v>12.1</v>
      </c>
      <c r="N1192" s="13">
        <v>96.8</v>
      </c>
      <c r="O1192" s="13">
        <v>43.4</v>
      </c>
      <c r="P1192" s="13">
        <v>18.850000000000001</v>
      </c>
      <c r="Q1192" s="13" t="s">
        <v>110</v>
      </c>
      <c r="R1192" s="13">
        <v>7.23</v>
      </c>
      <c r="S1192" s="13">
        <v>435.983</v>
      </c>
      <c r="T1192" s="13">
        <v>15.8</v>
      </c>
      <c r="U1192" s="13">
        <v>5.3689999999999998</v>
      </c>
      <c r="V1192" s="13">
        <v>36.146999999999998</v>
      </c>
      <c r="W1192" s="13">
        <v>54.5</v>
      </c>
      <c r="X1192" s="13">
        <v>7.14</v>
      </c>
      <c r="Y1192" s="13">
        <v>18.7</v>
      </c>
      <c r="Z1192" s="13">
        <v>6.58</v>
      </c>
      <c r="AA1192" s="13">
        <v>205</v>
      </c>
      <c r="AB1192" s="13">
        <v>7.27</v>
      </c>
      <c r="AC1192" s="13" t="s">
        <v>110</v>
      </c>
      <c r="AD1192" s="13">
        <v>280</v>
      </c>
    </row>
    <row r="1193" spans="1:30">
      <c r="A1193" s="10">
        <v>42549</v>
      </c>
      <c r="B1193" s="13">
        <v>14141.52</v>
      </c>
      <c r="C1193" s="13">
        <v>5.5490000000000004</v>
      </c>
      <c r="D1193" s="13">
        <v>9.48</v>
      </c>
      <c r="E1193" s="13">
        <v>50.1</v>
      </c>
      <c r="F1193" s="13">
        <v>107.95</v>
      </c>
      <c r="G1193" s="13" t="s">
        <v>110</v>
      </c>
      <c r="H1193" s="13">
        <v>12.813000000000001</v>
      </c>
      <c r="I1193" s="13">
        <v>2.56</v>
      </c>
      <c r="J1193" s="13">
        <v>19.361999999999998</v>
      </c>
      <c r="K1193" s="13" t="s">
        <v>110</v>
      </c>
      <c r="L1193" s="13">
        <v>10.9</v>
      </c>
      <c r="M1193" s="13">
        <v>12.15</v>
      </c>
      <c r="N1193" s="13">
        <v>102</v>
      </c>
      <c r="O1193" s="13">
        <v>45</v>
      </c>
      <c r="P1193" s="13">
        <v>18.75</v>
      </c>
      <c r="Q1193" s="13" t="s">
        <v>110</v>
      </c>
      <c r="R1193" s="13">
        <v>7.35</v>
      </c>
      <c r="S1193" s="13">
        <v>436</v>
      </c>
      <c r="T1193" s="13">
        <v>16.100000000000001</v>
      </c>
      <c r="U1193" s="13">
        <v>5.3689999999999998</v>
      </c>
      <c r="V1193" s="13">
        <v>36.893999999999998</v>
      </c>
      <c r="W1193" s="13">
        <v>55.25</v>
      </c>
      <c r="X1193" s="13">
        <v>7.26</v>
      </c>
      <c r="Y1193" s="13">
        <v>19.25</v>
      </c>
      <c r="Z1193" s="13">
        <v>6.75</v>
      </c>
      <c r="AA1193" s="13">
        <v>205.5</v>
      </c>
      <c r="AB1193" s="13">
        <v>7.17</v>
      </c>
      <c r="AC1193" s="13" t="s">
        <v>110</v>
      </c>
      <c r="AD1193" s="13">
        <v>290</v>
      </c>
    </row>
    <row r="1194" spans="1:30">
      <c r="A1194" s="10">
        <v>42550</v>
      </c>
      <c r="B1194" s="13">
        <v>14608.29</v>
      </c>
      <c r="C1194" s="13">
        <v>5.7469999999999999</v>
      </c>
      <c r="D1194" s="13">
        <v>9.61</v>
      </c>
      <c r="E1194" s="13">
        <v>53.35</v>
      </c>
      <c r="F1194" s="13">
        <v>110.4</v>
      </c>
      <c r="G1194" s="13" t="s">
        <v>110</v>
      </c>
      <c r="H1194" s="13">
        <v>12.856</v>
      </c>
      <c r="I1194" s="13">
        <v>2.67</v>
      </c>
      <c r="J1194" s="13">
        <v>19.79</v>
      </c>
      <c r="K1194" s="13" t="s">
        <v>110</v>
      </c>
      <c r="L1194" s="13">
        <v>10.95</v>
      </c>
      <c r="M1194" s="13">
        <v>12.65</v>
      </c>
      <c r="N1194" s="13">
        <v>104.95</v>
      </c>
      <c r="O1194" s="13">
        <v>46.2</v>
      </c>
      <c r="P1194" s="13">
        <v>20.05</v>
      </c>
      <c r="Q1194" s="13" t="s">
        <v>110</v>
      </c>
      <c r="R1194" s="13">
        <v>7.59</v>
      </c>
      <c r="S1194" s="13">
        <v>443.33300000000003</v>
      </c>
      <c r="T1194" s="13">
        <v>16.3</v>
      </c>
      <c r="U1194" s="13">
        <v>5.3689999999999998</v>
      </c>
      <c r="V1194" s="13">
        <v>37.591999999999999</v>
      </c>
      <c r="W1194" s="13">
        <v>55.8</v>
      </c>
      <c r="X1194" s="13">
        <v>7.25</v>
      </c>
      <c r="Y1194" s="13">
        <v>20</v>
      </c>
      <c r="Z1194" s="13">
        <v>7</v>
      </c>
      <c r="AA1194" s="13">
        <v>210.5</v>
      </c>
      <c r="AB1194" s="13">
        <v>7.38</v>
      </c>
      <c r="AC1194" s="13" t="s">
        <v>110</v>
      </c>
      <c r="AD1194" s="13">
        <v>295</v>
      </c>
    </row>
    <row r="1195" spans="1:30">
      <c r="A1195" s="10">
        <v>42551</v>
      </c>
      <c r="B1195" s="13">
        <v>14683.49</v>
      </c>
      <c r="C1195" s="13">
        <v>5.7409999999999997</v>
      </c>
      <c r="D1195" s="13">
        <v>9.6</v>
      </c>
      <c r="E1195" s="13">
        <v>53.6</v>
      </c>
      <c r="F1195" s="13">
        <v>112.1</v>
      </c>
      <c r="G1195" s="13" t="s">
        <v>110</v>
      </c>
      <c r="H1195" s="13">
        <v>12.813000000000001</v>
      </c>
      <c r="I1195" s="13">
        <v>2.6879999999999997</v>
      </c>
      <c r="J1195" s="13">
        <v>20.265999999999998</v>
      </c>
      <c r="K1195" s="13" t="s">
        <v>110</v>
      </c>
      <c r="L1195" s="13">
        <v>10.95</v>
      </c>
      <c r="M1195" s="13">
        <v>13.15</v>
      </c>
      <c r="N1195" s="13">
        <v>104.45</v>
      </c>
      <c r="O1195" s="13">
        <v>46.15</v>
      </c>
      <c r="P1195" s="13">
        <v>20.100000000000001</v>
      </c>
      <c r="Q1195" s="13" t="s">
        <v>110</v>
      </c>
      <c r="R1195" s="13">
        <v>7.6</v>
      </c>
      <c r="S1195" s="13">
        <v>452.66699999999997</v>
      </c>
      <c r="T1195" s="13">
        <v>16.350000000000001</v>
      </c>
      <c r="U1195" s="13">
        <v>5.3689999999999998</v>
      </c>
      <c r="V1195" s="13">
        <v>37.792000000000002</v>
      </c>
      <c r="W1195" s="13">
        <v>56.15</v>
      </c>
      <c r="X1195" s="13">
        <v>7.47</v>
      </c>
      <c r="Y1195" s="13">
        <v>19.899999999999999</v>
      </c>
      <c r="Z1195" s="13">
        <v>7.03</v>
      </c>
      <c r="AA1195" s="13">
        <v>218</v>
      </c>
      <c r="AB1195" s="13">
        <v>7.47</v>
      </c>
      <c r="AC1195" s="13" t="s">
        <v>110</v>
      </c>
      <c r="AD1195" s="13">
        <v>289</v>
      </c>
    </row>
    <row r="1196" spans="1:30">
      <c r="A1196" s="10">
        <v>42552</v>
      </c>
      <c r="B1196" s="13">
        <v>15111.69</v>
      </c>
      <c r="C1196" s="13">
        <v>6.048</v>
      </c>
      <c r="D1196" s="13">
        <v>9.8800000000000008</v>
      </c>
      <c r="E1196" s="13">
        <v>56.15</v>
      </c>
      <c r="F1196" s="13">
        <v>111</v>
      </c>
      <c r="G1196" s="13" t="s">
        <v>110</v>
      </c>
      <c r="H1196" s="13">
        <v>13.063000000000001</v>
      </c>
      <c r="I1196" s="13">
        <v>2.7800000000000002</v>
      </c>
      <c r="J1196" s="13">
        <v>21.216999999999999</v>
      </c>
      <c r="K1196" s="13" t="s">
        <v>110</v>
      </c>
      <c r="L1196" s="13">
        <v>11</v>
      </c>
      <c r="M1196" s="13">
        <v>13.45</v>
      </c>
      <c r="N1196" s="13">
        <v>104.75</v>
      </c>
      <c r="O1196" s="13">
        <v>46.5</v>
      </c>
      <c r="P1196" s="13">
        <v>20</v>
      </c>
      <c r="Q1196" s="13" t="s">
        <v>110</v>
      </c>
      <c r="R1196" s="13">
        <v>7.75</v>
      </c>
      <c r="S1196" s="13">
        <v>480</v>
      </c>
      <c r="T1196" s="13">
        <v>16.899999999999999</v>
      </c>
      <c r="U1196" s="13">
        <v>5.3689999999999998</v>
      </c>
      <c r="V1196" s="13">
        <v>38.789000000000001</v>
      </c>
      <c r="W1196" s="13">
        <v>56</v>
      </c>
      <c r="X1196" s="13">
        <v>7.99</v>
      </c>
      <c r="Y1196" s="13">
        <v>20.7</v>
      </c>
      <c r="Z1196" s="13">
        <v>7.3</v>
      </c>
      <c r="AA1196" s="13">
        <v>222</v>
      </c>
      <c r="AB1196" s="13">
        <v>7.77</v>
      </c>
      <c r="AC1196" s="13" t="s">
        <v>110</v>
      </c>
      <c r="AD1196" s="13">
        <v>296.25</v>
      </c>
    </row>
    <row r="1197" spans="1:30">
      <c r="A1197" s="10">
        <v>42555</v>
      </c>
      <c r="B1197" s="13">
        <v>15229.31</v>
      </c>
      <c r="C1197" s="13">
        <v>6.6879999999999997</v>
      </c>
      <c r="D1197" s="13">
        <v>10.199999999999999</v>
      </c>
      <c r="E1197" s="13">
        <v>56.4</v>
      </c>
      <c r="F1197" s="13">
        <v>110</v>
      </c>
      <c r="G1197" s="13" t="s">
        <v>110</v>
      </c>
      <c r="H1197" s="13">
        <v>13.1</v>
      </c>
      <c r="I1197" s="13">
        <v>2.8439999999999999</v>
      </c>
      <c r="J1197" s="13">
        <v>22.359000000000002</v>
      </c>
      <c r="K1197" s="13" t="s">
        <v>110</v>
      </c>
      <c r="L1197" s="13">
        <v>11</v>
      </c>
      <c r="M1197" s="13">
        <v>13.45</v>
      </c>
      <c r="N1197" s="13">
        <v>104.95</v>
      </c>
      <c r="O1197" s="13">
        <v>46.15</v>
      </c>
      <c r="P1197" s="13">
        <v>20.5</v>
      </c>
      <c r="Q1197" s="13" t="s">
        <v>110</v>
      </c>
      <c r="R1197" s="13">
        <v>7.95</v>
      </c>
      <c r="S1197" s="13">
        <v>487.3</v>
      </c>
      <c r="T1197" s="13">
        <v>17</v>
      </c>
      <c r="U1197" s="13">
        <v>5.3689999999999998</v>
      </c>
      <c r="V1197" s="13">
        <v>39.886000000000003</v>
      </c>
      <c r="W1197" s="13">
        <v>55</v>
      </c>
      <c r="X1197" s="13">
        <v>8</v>
      </c>
      <c r="Y1197" s="13">
        <v>21.4</v>
      </c>
      <c r="Z1197" s="13">
        <v>7.47</v>
      </c>
      <c r="AA1197" s="13">
        <v>219.05</v>
      </c>
      <c r="AB1197" s="13">
        <v>7.92</v>
      </c>
      <c r="AC1197" s="13" t="s">
        <v>110</v>
      </c>
      <c r="AD1197" s="13">
        <v>294.95</v>
      </c>
    </row>
    <row r="1198" spans="1:30">
      <c r="A1198" s="10">
        <v>42556</v>
      </c>
      <c r="B1198" s="13">
        <v>14806.78</v>
      </c>
      <c r="C1198" s="13">
        <v>6.5280000000000005</v>
      </c>
      <c r="D1198" s="13">
        <v>10.199999999999999</v>
      </c>
      <c r="E1198" s="13">
        <v>52.2</v>
      </c>
      <c r="F1198" s="13">
        <v>110.75</v>
      </c>
      <c r="G1198" s="13" t="s">
        <v>110</v>
      </c>
      <c r="H1198" s="13">
        <v>13.106</v>
      </c>
      <c r="I1198" s="13">
        <v>2.798</v>
      </c>
      <c r="J1198" s="13">
        <v>21.693000000000001</v>
      </c>
      <c r="K1198" s="13" t="s">
        <v>110</v>
      </c>
      <c r="L1198" s="13">
        <v>11.2</v>
      </c>
      <c r="M1198" s="13">
        <v>13</v>
      </c>
      <c r="N1198" s="13">
        <v>104.25</v>
      </c>
      <c r="O1198" s="13">
        <v>45.8</v>
      </c>
      <c r="P1198" s="13">
        <v>20.2</v>
      </c>
      <c r="Q1198" s="13" t="s">
        <v>110</v>
      </c>
      <c r="R1198" s="13">
        <v>7.8100000000000005</v>
      </c>
      <c r="S1198" s="13">
        <v>478.31700000000001</v>
      </c>
      <c r="T1198" s="13">
        <v>17.2</v>
      </c>
      <c r="U1198" s="13">
        <v>5.3689999999999998</v>
      </c>
      <c r="V1198" s="13">
        <v>38.39</v>
      </c>
      <c r="W1198" s="13">
        <v>54.5</v>
      </c>
      <c r="X1198" s="13">
        <v>7.85</v>
      </c>
      <c r="Y1198" s="13">
        <v>20.7</v>
      </c>
      <c r="Z1198" s="13">
        <v>7.7</v>
      </c>
      <c r="AA1198" s="13">
        <v>210</v>
      </c>
      <c r="AB1198" s="13">
        <v>7.7</v>
      </c>
      <c r="AC1198" s="13" t="s">
        <v>110</v>
      </c>
      <c r="AD1198" s="13">
        <v>285.5</v>
      </c>
    </row>
    <row r="1199" spans="1:30">
      <c r="A1199" s="10">
        <v>42557</v>
      </c>
      <c r="B1199" s="13">
        <v>14691.12</v>
      </c>
      <c r="C1199" s="13">
        <v>6.5919999999999996</v>
      </c>
      <c r="D1199" s="13">
        <v>10.050000000000001</v>
      </c>
      <c r="E1199" s="13">
        <v>52.8</v>
      </c>
      <c r="F1199" s="13">
        <v>110</v>
      </c>
      <c r="G1199" s="13" t="s">
        <v>110</v>
      </c>
      <c r="H1199" s="13">
        <v>13.125</v>
      </c>
      <c r="I1199" s="13">
        <v>2.7709999999999999</v>
      </c>
      <c r="J1199" s="13">
        <v>21.027000000000001</v>
      </c>
      <c r="K1199" s="13" t="s">
        <v>110</v>
      </c>
      <c r="L1199" s="13">
        <v>11.2</v>
      </c>
      <c r="M1199" s="13">
        <v>12.75</v>
      </c>
      <c r="N1199" s="13">
        <v>100.4</v>
      </c>
      <c r="O1199" s="13">
        <v>45.6</v>
      </c>
      <c r="P1199" s="13">
        <v>20.399999999999999</v>
      </c>
      <c r="Q1199" s="13" t="s">
        <v>110</v>
      </c>
      <c r="R1199" s="13">
        <v>7.6899999999999995</v>
      </c>
      <c r="S1199" s="13">
        <v>471.15</v>
      </c>
      <c r="T1199" s="13">
        <v>17</v>
      </c>
      <c r="U1199" s="13">
        <v>5.3689999999999998</v>
      </c>
      <c r="V1199" s="13">
        <v>37.741999999999997</v>
      </c>
      <c r="W1199" s="13">
        <v>53.6</v>
      </c>
      <c r="X1199" s="13">
        <v>7.6</v>
      </c>
      <c r="Y1199" s="13">
        <v>20.399999999999999</v>
      </c>
      <c r="Z1199" s="13">
        <v>7.63</v>
      </c>
      <c r="AA1199" s="13">
        <v>207</v>
      </c>
      <c r="AB1199" s="13">
        <v>7.6</v>
      </c>
      <c r="AC1199" s="13" t="s">
        <v>110</v>
      </c>
      <c r="AD1199" s="13">
        <v>283.5</v>
      </c>
    </row>
    <row r="1200" spans="1:30">
      <c r="A1200" s="10">
        <v>42558</v>
      </c>
      <c r="B1200" s="13">
        <v>14689.61</v>
      </c>
      <c r="C1200" s="13">
        <v>7.04</v>
      </c>
      <c r="D1200" s="13">
        <v>10.15</v>
      </c>
      <c r="E1200" s="13">
        <v>52.95</v>
      </c>
      <c r="F1200" s="13">
        <v>110.1</v>
      </c>
      <c r="G1200" s="13" t="s">
        <v>110</v>
      </c>
      <c r="H1200" s="13">
        <v>13.125</v>
      </c>
      <c r="I1200" s="13">
        <v>2.7890000000000001</v>
      </c>
      <c r="J1200" s="13">
        <v>21.027000000000001</v>
      </c>
      <c r="K1200" s="13" t="s">
        <v>110</v>
      </c>
      <c r="L1200" s="13">
        <v>11.2</v>
      </c>
      <c r="M1200" s="13">
        <v>12.8</v>
      </c>
      <c r="N1200" s="13">
        <v>101.4</v>
      </c>
      <c r="O1200" s="13">
        <v>45.5</v>
      </c>
      <c r="P1200" s="13">
        <v>20.5</v>
      </c>
      <c r="Q1200" s="13" t="s">
        <v>110</v>
      </c>
      <c r="R1200" s="13">
        <v>7.6</v>
      </c>
      <c r="S1200" s="13">
        <v>473.16699999999997</v>
      </c>
      <c r="T1200" s="13">
        <v>16.5</v>
      </c>
      <c r="U1200" s="13">
        <v>5.3689999999999998</v>
      </c>
      <c r="V1200" s="13">
        <v>37.343000000000004</v>
      </c>
      <c r="W1200" s="13">
        <v>54</v>
      </c>
      <c r="X1200" s="13">
        <v>7.41</v>
      </c>
      <c r="Y1200" s="13">
        <v>19.5</v>
      </c>
      <c r="Z1200" s="13">
        <v>7.47</v>
      </c>
      <c r="AA1200" s="13">
        <v>204.75</v>
      </c>
      <c r="AB1200" s="13">
        <v>7.6899999999999995</v>
      </c>
      <c r="AC1200" s="13" t="s">
        <v>110</v>
      </c>
      <c r="AD1200" s="13">
        <v>282.5</v>
      </c>
    </row>
    <row r="1201" spans="1:30">
      <c r="A1201" s="10">
        <v>42559</v>
      </c>
      <c r="B1201" s="13">
        <v>14689.61</v>
      </c>
      <c r="C1201" s="13">
        <v>7.04</v>
      </c>
      <c r="D1201" s="13">
        <v>10.15</v>
      </c>
      <c r="E1201" s="13">
        <v>52.95</v>
      </c>
      <c r="F1201" s="13">
        <v>110.1</v>
      </c>
      <c r="G1201" s="13" t="s">
        <v>110</v>
      </c>
      <c r="H1201" s="13">
        <v>13.125</v>
      </c>
      <c r="I1201" s="13">
        <v>2.7890000000000001</v>
      </c>
      <c r="J1201" s="13">
        <v>21.027000000000001</v>
      </c>
      <c r="K1201" s="13" t="s">
        <v>110</v>
      </c>
      <c r="L1201" s="13">
        <v>11.2</v>
      </c>
      <c r="M1201" s="13">
        <v>12.8</v>
      </c>
      <c r="N1201" s="13">
        <v>101.4</v>
      </c>
      <c r="O1201" s="13">
        <v>45.5</v>
      </c>
      <c r="P1201" s="13">
        <v>20.5</v>
      </c>
      <c r="Q1201" s="13" t="s">
        <v>110</v>
      </c>
      <c r="R1201" s="13">
        <v>7.6</v>
      </c>
      <c r="S1201" s="13">
        <v>473.16699999999997</v>
      </c>
      <c r="T1201" s="13">
        <v>16.5</v>
      </c>
      <c r="U1201" s="13">
        <v>5.3689999999999998</v>
      </c>
      <c r="V1201" s="13">
        <v>37.343000000000004</v>
      </c>
      <c r="W1201" s="13">
        <v>54</v>
      </c>
      <c r="X1201" s="13">
        <v>7.41</v>
      </c>
      <c r="Y1201" s="13">
        <v>19.5</v>
      </c>
      <c r="Z1201" s="13">
        <v>7.47</v>
      </c>
      <c r="AA1201" s="13">
        <v>204.75</v>
      </c>
      <c r="AB1201" s="13">
        <v>7.6899999999999995</v>
      </c>
      <c r="AC1201" s="13" t="s">
        <v>110</v>
      </c>
      <c r="AD1201" s="13">
        <v>282.5</v>
      </c>
    </row>
    <row r="1202" spans="1:30">
      <c r="A1202" s="10">
        <v>42562</v>
      </c>
      <c r="B1202" s="13">
        <v>14977.3</v>
      </c>
      <c r="C1202" s="13">
        <v>7.68</v>
      </c>
      <c r="D1202" s="13">
        <v>10.15</v>
      </c>
      <c r="E1202" s="13">
        <v>56.35</v>
      </c>
      <c r="F1202" s="13">
        <v>111</v>
      </c>
      <c r="G1202" s="13" t="s">
        <v>110</v>
      </c>
      <c r="H1202" s="13">
        <v>13.369</v>
      </c>
      <c r="I1202" s="13">
        <v>2.8529999999999998</v>
      </c>
      <c r="J1202" s="13">
        <v>20.931999999999999</v>
      </c>
      <c r="K1202" s="13" t="s">
        <v>110</v>
      </c>
      <c r="L1202" s="13">
        <v>10.95</v>
      </c>
      <c r="M1202" s="13">
        <v>12.4</v>
      </c>
      <c r="N1202" s="13">
        <v>100.1</v>
      </c>
      <c r="O1202" s="13">
        <v>45.75</v>
      </c>
      <c r="P1202" s="13">
        <v>20.8</v>
      </c>
      <c r="Q1202" s="13" t="s">
        <v>110</v>
      </c>
      <c r="R1202" s="13">
        <v>7.98</v>
      </c>
      <c r="S1202" s="13">
        <v>472</v>
      </c>
      <c r="T1202" s="13">
        <v>16.7</v>
      </c>
      <c r="U1202" s="13">
        <v>5.3689999999999998</v>
      </c>
      <c r="V1202" s="13">
        <v>37.343000000000004</v>
      </c>
      <c r="W1202" s="13">
        <v>55</v>
      </c>
      <c r="X1202" s="13">
        <v>7.3</v>
      </c>
      <c r="Y1202" s="13">
        <v>19.7</v>
      </c>
      <c r="Z1202" s="13">
        <v>7.25</v>
      </c>
      <c r="AA1202" s="13">
        <v>208</v>
      </c>
      <c r="AB1202" s="13">
        <v>7.74</v>
      </c>
      <c r="AC1202" s="13" t="s">
        <v>110</v>
      </c>
      <c r="AD1202" s="13">
        <v>283.5</v>
      </c>
    </row>
    <row r="1203" spans="1:30">
      <c r="A1203" s="10">
        <v>42563</v>
      </c>
      <c r="B1203" s="13">
        <v>15100.58</v>
      </c>
      <c r="C1203" s="13">
        <v>7.8079999999999998</v>
      </c>
      <c r="D1203" s="13">
        <v>10.1</v>
      </c>
      <c r="E1203" s="13">
        <v>58.4</v>
      </c>
      <c r="F1203" s="13">
        <v>111.3</v>
      </c>
      <c r="G1203" s="13" t="s">
        <v>110</v>
      </c>
      <c r="H1203" s="13">
        <v>13.75</v>
      </c>
      <c r="I1203" s="13">
        <v>2.8260000000000001</v>
      </c>
      <c r="J1203" s="13">
        <v>21.216999999999999</v>
      </c>
      <c r="K1203" s="13" t="s">
        <v>110</v>
      </c>
      <c r="L1203" s="13">
        <v>11.1</v>
      </c>
      <c r="M1203" s="13">
        <v>12.25</v>
      </c>
      <c r="N1203" s="13">
        <v>99.4</v>
      </c>
      <c r="O1203" s="13">
        <v>45.15</v>
      </c>
      <c r="P1203" s="13">
        <v>21.5</v>
      </c>
      <c r="Q1203" s="13" t="s">
        <v>110</v>
      </c>
      <c r="R1203" s="13">
        <v>7.72</v>
      </c>
      <c r="S1203" s="13">
        <v>483.66699999999997</v>
      </c>
      <c r="T1203" s="13">
        <v>16.2</v>
      </c>
      <c r="U1203" s="13">
        <v>5.3689999999999998</v>
      </c>
      <c r="V1203" s="13">
        <v>37.393000000000001</v>
      </c>
      <c r="W1203" s="13">
        <v>55</v>
      </c>
      <c r="X1203" s="13">
        <v>7.72</v>
      </c>
      <c r="Y1203" s="13">
        <v>19.5</v>
      </c>
      <c r="Z1203" s="13">
        <v>7.04</v>
      </c>
      <c r="AA1203" s="13">
        <v>212</v>
      </c>
      <c r="AB1203" s="13">
        <v>7.62</v>
      </c>
      <c r="AC1203" s="13" t="s">
        <v>110</v>
      </c>
      <c r="AD1203" s="13">
        <v>288</v>
      </c>
    </row>
    <row r="1204" spans="1:30">
      <c r="A1204" s="10">
        <v>42564</v>
      </c>
      <c r="B1204" s="13">
        <v>15145.15</v>
      </c>
      <c r="C1204" s="13">
        <v>8.2560000000000002</v>
      </c>
      <c r="D1204" s="13">
        <v>9.99</v>
      </c>
      <c r="E1204" s="13">
        <v>57.3</v>
      </c>
      <c r="F1204" s="13">
        <v>113</v>
      </c>
      <c r="G1204" s="13" t="s">
        <v>110</v>
      </c>
      <c r="H1204" s="13">
        <v>14</v>
      </c>
      <c r="I1204" s="13">
        <v>2.8260000000000001</v>
      </c>
      <c r="J1204" s="13">
        <v>21.36</v>
      </c>
      <c r="K1204" s="13" t="s">
        <v>110</v>
      </c>
      <c r="L1204" s="13">
        <v>11</v>
      </c>
      <c r="M1204" s="13">
        <v>12.05</v>
      </c>
      <c r="N1204" s="13">
        <v>101.5</v>
      </c>
      <c r="O1204" s="13">
        <v>46.15</v>
      </c>
      <c r="P1204" s="13">
        <v>22.3</v>
      </c>
      <c r="Q1204" s="13" t="s">
        <v>110</v>
      </c>
      <c r="R1204" s="13">
        <v>7.58</v>
      </c>
      <c r="S1204" s="13">
        <v>509.33300000000003</v>
      </c>
      <c r="T1204" s="13">
        <v>16.3</v>
      </c>
      <c r="U1204" s="13">
        <v>5.3689999999999998</v>
      </c>
      <c r="V1204" s="13">
        <v>37.393000000000001</v>
      </c>
      <c r="W1204" s="13">
        <v>55.9</v>
      </c>
      <c r="X1204" s="13">
        <v>7.66</v>
      </c>
      <c r="Y1204" s="13">
        <v>19</v>
      </c>
      <c r="Z1204" s="13">
        <v>7.19</v>
      </c>
      <c r="AA1204" s="13">
        <v>206.75</v>
      </c>
      <c r="AB1204" s="13">
        <v>7.65</v>
      </c>
      <c r="AC1204" s="13" t="s">
        <v>110</v>
      </c>
      <c r="AD1204" s="13">
        <v>285</v>
      </c>
    </row>
    <row r="1205" spans="1:30">
      <c r="A1205" s="10">
        <v>42565</v>
      </c>
      <c r="B1205" s="13">
        <v>15469.65</v>
      </c>
      <c r="C1205" s="13">
        <v>8.5760000000000005</v>
      </c>
      <c r="D1205" s="13">
        <v>9.6999999999999993</v>
      </c>
      <c r="E1205" s="13">
        <v>60</v>
      </c>
      <c r="F1205" s="13">
        <v>116.25</v>
      </c>
      <c r="G1205" s="13" t="s">
        <v>110</v>
      </c>
      <c r="H1205" s="13">
        <v>14.25</v>
      </c>
      <c r="I1205" s="13">
        <v>2.7890000000000001</v>
      </c>
      <c r="J1205" s="13">
        <v>22.169</v>
      </c>
      <c r="K1205" s="13" t="s">
        <v>110</v>
      </c>
      <c r="L1205" s="13">
        <v>11</v>
      </c>
      <c r="M1205" s="13">
        <v>12.2</v>
      </c>
      <c r="N1205" s="13">
        <v>104</v>
      </c>
      <c r="O1205" s="13">
        <v>47.35</v>
      </c>
      <c r="P1205" s="13">
        <v>24.5</v>
      </c>
      <c r="Q1205" s="13" t="s">
        <v>110</v>
      </c>
      <c r="R1205" s="13">
        <v>7.68</v>
      </c>
      <c r="S1205" s="13">
        <v>519.33299999999997</v>
      </c>
      <c r="T1205" s="13">
        <v>16.649999999999999</v>
      </c>
      <c r="U1205" s="13">
        <v>5.3689999999999998</v>
      </c>
      <c r="V1205" s="13">
        <v>37.892000000000003</v>
      </c>
      <c r="W1205" s="13">
        <v>57.2</v>
      </c>
      <c r="X1205" s="13">
        <v>7.7</v>
      </c>
      <c r="Y1205" s="13">
        <v>19.149999999999999</v>
      </c>
      <c r="Z1205" s="13">
        <v>7.2</v>
      </c>
      <c r="AA1205" s="13">
        <v>212</v>
      </c>
      <c r="AB1205" s="13">
        <v>7.5</v>
      </c>
      <c r="AC1205" s="13" t="s">
        <v>110</v>
      </c>
      <c r="AD1205" s="13">
        <v>285.60000000000002</v>
      </c>
    </row>
    <row r="1206" spans="1:30">
      <c r="A1206" s="10">
        <v>42566</v>
      </c>
      <c r="B1206" s="13">
        <v>15643.26</v>
      </c>
      <c r="C1206" s="13">
        <v>9.4079999999999995</v>
      </c>
      <c r="D1206" s="13">
        <v>9.5500000000000007</v>
      </c>
      <c r="E1206" s="13">
        <v>61</v>
      </c>
      <c r="F1206" s="13">
        <v>118</v>
      </c>
      <c r="G1206" s="13" t="s">
        <v>110</v>
      </c>
      <c r="H1206" s="13">
        <v>14.363</v>
      </c>
      <c r="I1206" s="13">
        <v>2.7519999999999998</v>
      </c>
      <c r="J1206" s="13">
        <v>23.263000000000002</v>
      </c>
      <c r="K1206" s="13" t="s">
        <v>110</v>
      </c>
      <c r="L1206" s="13">
        <v>10.8</v>
      </c>
      <c r="M1206" s="13">
        <v>12.7</v>
      </c>
      <c r="N1206" s="13">
        <v>105.1</v>
      </c>
      <c r="O1206" s="13">
        <v>47.65</v>
      </c>
      <c r="P1206" s="13">
        <v>24.95</v>
      </c>
      <c r="Q1206" s="13" t="s">
        <v>110</v>
      </c>
      <c r="R1206" s="13">
        <v>7.58</v>
      </c>
      <c r="S1206" s="13">
        <v>521.16700000000003</v>
      </c>
      <c r="T1206" s="13">
        <v>17</v>
      </c>
      <c r="U1206" s="13">
        <v>5.3689999999999998</v>
      </c>
      <c r="V1206" s="13">
        <v>39.487000000000002</v>
      </c>
      <c r="W1206" s="13">
        <v>58</v>
      </c>
      <c r="X1206" s="13">
        <v>7.6</v>
      </c>
      <c r="Y1206" s="13">
        <v>19.45</v>
      </c>
      <c r="Z1206" s="13">
        <v>7.2</v>
      </c>
      <c r="AA1206" s="13">
        <v>214</v>
      </c>
      <c r="AB1206" s="13">
        <v>7.54</v>
      </c>
      <c r="AC1206" s="13" t="s">
        <v>110</v>
      </c>
      <c r="AD1206" s="13">
        <v>287</v>
      </c>
    </row>
    <row r="1207" spans="1:30">
      <c r="A1207" s="10">
        <v>42569</v>
      </c>
      <c r="B1207" s="13">
        <v>15999.1</v>
      </c>
      <c r="C1207" s="13">
        <v>10.624000000000001</v>
      </c>
      <c r="D1207" s="13">
        <v>10</v>
      </c>
      <c r="E1207" s="13">
        <v>63.55</v>
      </c>
      <c r="F1207" s="13">
        <v>119.5</v>
      </c>
      <c r="G1207" s="13" t="s">
        <v>110</v>
      </c>
      <c r="H1207" s="13">
        <v>14.75</v>
      </c>
      <c r="I1207" s="13">
        <v>2.8810000000000002</v>
      </c>
      <c r="J1207" s="13">
        <v>24.832999999999998</v>
      </c>
      <c r="K1207" s="13" t="s">
        <v>110</v>
      </c>
      <c r="L1207" s="13">
        <v>11</v>
      </c>
      <c r="M1207" s="13">
        <v>13</v>
      </c>
      <c r="N1207" s="13">
        <v>109</v>
      </c>
      <c r="O1207" s="13">
        <v>48.4</v>
      </c>
      <c r="P1207" s="13">
        <v>27.3</v>
      </c>
      <c r="Q1207" s="13" t="s">
        <v>110</v>
      </c>
      <c r="R1207" s="13">
        <v>7.7</v>
      </c>
      <c r="S1207" s="13">
        <v>506.7</v>
      </c>
      <c r="T1207" s="13">
        <v>17.25</v>
      </c>
      <c r="U1207" s="13">
        <v>5.3689999999999998</v>
      </c>
      <c r="V1207" s="13">
        <v>39.886000000000003</v>
      </c>
      <c r="W1207" s="13">
        <v>58</v>
      </c>
      <c r="X1207" s="13">
        <v>7.68</v>
      </c>
      <c r="Y1207" s="13">
        <v>19.45</v>
      </c>
      <c r="Z1207" s="13">
        <v>7.31</v>
      </c>
      <c r="AA1207" s="13">
        <v>215</v>
      </c>
      <c r="AB1207" s="13">
        <v>7.65</v>
      </c>
      <c r="AC1207" s="13" t="s">
        <v>110</v>
      </c>
      <c r="AD1207" s="13">
        <v>288</v>
      </c>
    </row>
    <row r="1208" spans="1:30">
      <c r="A1208" s="10">
        <v>42570</v>
      </c>
      <c r="B1208" s="13">
        <v>15832.55</v>
      </c>
      <c r="C1208" s="13">
        <v>11.2</v>
      </c>
      <c r="D1208" s="13">
        <v>10.050000000000001</v>
      </c>
      <c r="E1208" s="13">
        <v>63.85</v>
      </c>
      <c r="F1208" s="13">
        <v>119.5</v>
      </c>
      <c r="G1208" s="13" t="s">
        <v>110</v>
      </c>
      <c r="H1208" s="13">
        <v>14.938000000000001</v>
      </c>
      <c r="I1208" s="13">
        <v>2.8069999999999999</v>
      </c>
      <c r="J1208" s="13">
        <v>24.5</v>
      </c>
      <c r="K1208" s="13" t="s">
        <v>110</v>
      </c>
      <c r="L1208" s="13">
        <v>11.4</v>
      </c>
      <c r="M1208" s="13">
        <v>12.6</v>
      </c>
      <c r="N1208" s="13">
        <v>108.25</v>
      </c>
      <c r="O1208" s="13">
        <v>48.2</v>
      </c>
      <c r="P1208" s="13">
        <v>25.5</v>
      </c>
      <c r="Q1208" s="13" t="s">
        <v>110</v>
      </c>
      <c r="R1208" s="13">
        <v>7.6</v>
      </c>
      <c r="S1208" s="13">
        <v>503.33300000000003</v>
      </c>
      <c r="T1208" s="13">
        <v>16.600000000000001</v>
      </c>
      <c r="U1208" s="13">
        <v>5.3689999999999998</v>
      </c>
      <c r="V1208" s="13">
        <v>40.883000000000003</v>
      </c>
      <c r="W1208" s="13">
        <v>57.5</v>
      </c>
      <c r="X1208" s="13">
        <v>7.8</v>
      </c>
      <c r="Y1208" s="13">
        <v>19.7</v>
      </c>
      <c r="Z1208" s="13">
        <v>7.25</v>
      </c>
      <c r="AA1208" s="13">
        <v>208</v>
      </c>
      <c r="AB1208" s="13">
        <v>7.86</v>
      </c>
      <c r="AC1208" s="13" t="s">
        <v>110</v>
      </c>
      <c r="AD1208" s="13">
        <v>279</v>
      </c>
    </row>
    <row r="1209" spans="1:30">
      <c r="A1209" s="10">
        <v>42571</v>
      </c>
      <c r="B1209" s="13">
        <v>15931.79</v>
      </c>
      <c r="C1209" s="13">
        <v>11.2</v>
      </c>
      <c r="D1209" s="13">
        <v>10.45</v>
      </c>
      <c r="E1209" s="13">
        <v>62.8</v>
      </c>
      <c r="F1209" s="13">
        <v>118.5</v>
      </c>
      <c r="G1209" s="13" t="s">
        <v>110</v>
      </c>
      <c r="H1209" s="13">
        <v>15.513</v>
      </c>
      <c r="I1209" s="13">
        <v>2.8810000000000002</v>
      </c>
      <c r="J1209" s="13">
        <v>25.071000000000002</v>
      </c>
      <c r="K1209" s="13" t="s">
        <v>110</v>
      </c>
      <c r="L1209" s="13">
        <v>11.55</v>
      </c>
      <c r="M1209" s="13">
        <v>13.25</v>
      </c>
      <c r="N1209" s="13">
        <v>107.45</v>
      </c>
      <c r="O1209" s="13">
        <v>47.8</v>
      </c>
      <c r="P1209" s="13">
        <v>24.9</v>
      </c>
      <c r="Q1209" s="13" t="s">
        <v>110</v>
      </c>
      <c r="R1209" s="13">
        <v>7.65</v>
      </c>
      <c r="S1209" s="13">
        <v>516.33299999999997</v>
      </c>
      <c r="T1209" s="13">
        <v>16.350000000000001</v>
      </c>
      <c r="U1209" s="13">
        <v>5.3689999999999998</v>
      </c>
      <c r="V1209" s="13">
        <v>40.883000000000003</v>
      </c>
      <c r="W1209" s="13">
        <v>57.4</v>
      </c>
      <c r="X1209" s="13">
        <v>7.9</v>
      </c>
      <c r="Y1209" s="13">
        <v>19.899999999999999</v>
      </c>
      <c r="Z1209" s="13">
        <v>7.26</v>
      </c>
      <c r="AA1209" s="13">
        <v>205</v>
      </c>
      <c r="AB1209" s="13">
        <v>8.3699999999999992</v>
      </c>
      <c r="AC1209" s="13" t="s">
        <v>110</v>
      </c>
      <c r="AD1209" s="13">
        <v>290.5</v>
      </c>
    </row>
    <row r="1210" spans="1:30">
      <c r="A1210" s="10">
        <v>42572</v>
      </c>
      <c r="B1210" s="13">
        <v>15778.51</v>
      </c>
      <c r="C1210" s="13">
        <v>10.656000000000001</v>
      </c>
      <c r="D1210" s="13">
        <v>10.5</v>
      </c>
      <c r="E1210" s="13">
        <v>62.3</v>
      </c>
      <c r="F1210" s="13">
        <v>116</v>
      </c>
      <c r="G1210" s="13" t="s">
        <v>110</v>
      </c>
      <c r="H1210" s="13">
        <v>15.438000000000001</v>
      </c>
      <c r="I1210" s="13">
        <v>2.8810000000000002</v>
      </c>
      <c r="J1210" s="13">
        <v>24.643000000000001</v>
      </c>
      <c r="K1210" s="13" t="s">
        <v>110</v>
      </c>
      <c r="L1210" s="13">
        <v>11.6</v>
      </c>
      <c r="M1210" s="13">
        <v>13.4</v>
      </c>
      <c r="N1210" s="13">
        <v>105.7</v>
      </c>
      <c r="O1210" s="13">
        <v>46.5</v>
      </c>
      <c r="P1210" s="13">
        <v>24.7</v>
      </c>
      <c r="Q1210" s="13" t="s">
        <v>110</v>
      </c>
      <c r="R1210" s="13">
        <v>7.85</v>
      </c>
      <c r="S1210" s="13">
        <v>516.33299999999997</v>
      </c>
      <c r="T1210" s="13">
        <v>16.25</v>
      </c>
      <c r="U1210" s="13">
        <v>5.3689999999999998</v>
      </c>
      <c r="V1210" s="13">
        <v>40.384</v>
      </c>
      <c r="W1210" s="13">
        <v>57.5</v>
      </c>
      <c r="X1210" s="13">
        <v>7.93</v>
      </c>
      <c r="Y1210" s="13">
        <v>19.3</v>
      </c>
      <c r="Z1210" s="13">
        <v>7.29</v>
      </c>
      <c r="AA1210" s="13">
        <v>204</v>
      </c>
      <c r="AB1210" s="13">
        <v>8.5</v>
      </c>
      <c r="AC1210" s="13" t="s">
        <v>110</v>
      </c>
      <c r="AD1210" s="13">
        <v>284.95</v>
      </c>
    </row>
    <row r="1211" spans="1:30">
      <c r="A1211" s="10">
        <v>42573</v>
      </c>
      <c r="B1211" s="13">
        <v>15846.54</v>
      </c>
      <c r="C1211" s="13">
        <v>9.8879999999999999</v>
      </c>
      <c r="D1211" s="13">
        <v>10.5</v>
      </c>
      <c r="E1211" s="13">
        <v>63.4</v>
      </c>
      <c r="F1211" s="13">
        <v>116.1</v>
      </c>
      <c r="G1211" s="13" t="s">
        <v>110</v>
      </c>
      <c r="H1211" s="13">
        <v>15.375</v>
      </c>
      <c r="I1211" s="13">
        <v>2.8439999999999999</v>
      </c>
      <c r="J1211" s="13">
        <v>24.928000000000001</v>
      </c>
      <c r="K1211" s="13" t="s">
        <v>110</v>
      </c>
      <c r="L1211" s="13">
        <v>11.5</v>
      </c>
      <c r="M1211" s="13">
        <v>13.2</v>
      </c>
      <c r="N1211" s="13">
        <v>105.55</v>
      </c>
      <c r="O1211" s="13">
        <v>46.1</v>
      </c>
      <c r="P1211" s="13">
        <v>24.5</v>
      </c>
      <c r="Q1211" s="13" t="s">
        <v>110</v>
      </c>
      <c r="R1211" s="13">
        <v>7.95</v>
      </c>
      <c r="S1211" s="13">
        <v>516</v>
      </c>
      <c r="T1211" s="13">
        <v>16.600000000000001</v>
      </c>
      <c r="U1211" s="13">
        <v>5.3689999999999998</v>
      </c>
      <c r="V1211" s="13">
        <v>40.384</v>
      </c>
      <c r="W1211" s="13">
        <v>57.5</v>
      </c>
      <c r="X1211" s="13">
        <v>8</v>
      </c>
      <c r="Y1211" s="13">
        <v>19.8</v>
      </c>
      <c r="Z1211" s="13">
        <v>7.22</v>
      </c>
      <c r="AA1211" s="13">
        <v>204.5</v>
      </c>
      <c r="AB1211" s="13">
        <v>8.4499999999999993</v>
      </c>
      <c r="AC1211" s="13" t="s">
        <v>110</v>
      </c>
      <c r="AD1211" s="13">
        <v>284</v>
      </c>
    </row>
    <row r="1212" spans="1:30">
      <c r="A1212" s="10">
        <v>42576</v>
      </c>
      <c r="B1212" s="13">
        <v>15712.61</v>
      </c>
      <c r="C1212" s="13">
        <v>10.624000000000001</v>
      </c>
      <c r="D1212" s="13">
        <v>10.5</v>
      </c>
      <c r="E1212" s="13">
        <v>62.05</v>
      </c>
      <c r="F1212" s="13">
        <v>114.95</v>
      </c>
      <c r="G1212" s="13" t="s">
        <v>110</v>
      </c>
      <c r="H1212" s="13">
        <v>15</v>
      </c>
      <c r="I1212" s="13">
        <v>2.9630000000000001</v>
      </c>
      <c r="J1212" s="13">
        <v>24.643000000000001</v>
      </c>
      <c r="K1212" s="13" t="s">
        <v>110</v>
      </c>
      <c r="L1212" s="13">
        <v>11.4</v>
      </c>
      <c r="M1212" s="13">
        <v>12.9</v>
      </c>
      <c r="N1212" s="13">
        <v>103.3</v>
      </c>
      <c r="O1212" s="13">
        <v>46.1</v>
      </c>
      <c r="P1212" s="13">
        <v>25.4</v>
      </c>
      <c r="Q1212" s="13" t="s">
        <v>110</v>
      </c>
      <c r="R1212" s="13">
        <v>8</v>
      </c>
      <c r="S1212" s="13">
        <v>510.03300000000002</v>
      </c>
      <c r="T1212" s="13">
        <v>16.25</v>
      </c>
      <c r="U1212" s="13">
        <v>5.024</v>
      </c>
      <c r="V1212" s="13">
        <v>40.384</v>
      </c>
      <c r="W1212" s="13">
        <v>56.8</v>
      </c>
      <c r="X1212" s="13">
        <v>7.9</v>
      </c>
      <c r="Y1212" s="13">
        <v>19.3</v>
      </c>
      <c r="Z1212" s="13">
        <v>7.07</v>
      </c>
      <c r="AA1212" s="13">
        <v>199.5</v>
      </c>
      <c r="AB1212" s="13">
        <v>8.4</v>
      </c>
      <c r="AC1212" s="13" t="s">
        <v>110</v>
      </c>
      <c r="AD1212" s="13">
        <v>275</v>
      </c>
    </row>
    <row r="1213" spans="1:30">
      <c r="A1213" s="10">
        <v>42577</v>
      </c>
      <c r="B1213" s="13">
        <v>15757.7</v>
      </c>
      <c r="C1213" s="13">
        <v>11.295999999999999</v>
      </c>
      <c r="D1213" s="13">
        <v>10.35</v>
      </c>
      <c r="E1213" s="13">
        <v>63</v>
      </c>
      <c r="F1213" s="13">
        <v>114</v>
      </c>
      <c r="G1213" s="13" t="s">
        <v>110</v>
      </c>
      <c r="H1213" s="13">
        <v>15.313000000000001</v>
      </c>
      <c r="I1213" s="13">
        <v>3</v>
      </c>
      <c r="J1213" s="13">
        <v>24.643000000000001</v>
      </c>
      <c r="K1213" s="13" t="s">
        <v>110</v>
      </c>
      <c r="L1213" s="13">
        <v>11.8</v>
      </c>
      <c r="M1213" s="13">
        <v>12.8</v>
      </c>
      <c r="N1213" s="13">
        <v>103.75</v>
      </c>
      <c r="O1213" s="13">
        <v>45.6</v>
      </c>
      <c r="P1213" s="13">
        <v>26</v>
      </c>
      <c r="Q1213" s="13" t="s">
        <v>110</v>
      </c>
      <c r="R1213" s="13">
        <v>8</v>
      </c>
      <c r="S1213" s="13">
        <v>522.5</v>
      </c>
      <c r="T1213" s="13">
        <v>16.05</v>
      </c>
      <c r="U1213" s="13">
        <v>4.9260000000000002</v>
      </c>
      <c r="V1213" s="13">
        <v>40.284999999999997</v>
      </c>
      <c r="W1213" s="13">
        <v>56.6</v>
      </c>
      <c r="X1213" s="13">
        <v>7.73</v>
      </c>
      <c r="Y1213" s="13">
        <v>19.8</v>
      </c>
      <c r="Z1213" s="13">
        <v>7.15</v>
      </c>
      <c r="AA1213" s="13">
        <v>205.25</v>
      </c>
      <c r="AB1213" s="13">
        <v>8.2799999999999994</v>
      </c>
      <c r="AC1213" s="13" t="s">
        <v>110</v>
      </c>
      <c r="AD1213" s="13">
        <v>275.25</v>
      </c>
    </row>
    <row r="1214" spans="1:30">
      <c r="A1214" s="10">
        <v>42578</v>
      </c>
      <c r="B1214" s="13">
        <v>15698.69</v>
      </c>
      <c r="C1214" s="13">
        <v>11.167999999999999</v>
      </c>
      <c r="D1214" s="13">
        <v>10.15</v>
      </c>
      <c r="E1214" s="13">
        <v>62.75</v>
      </c>
      <c r="F1214" s="13">
        <v>112.8</v>
      </c>
      <c r="G1214" s="13" t="s">
        <v>110</v>
      </c>
      <c r="H1214" s="13">
        <v>15.313000000000001</v>
      </c>
      <c r="I1214" s="13">
        <v>3.0459999999999998</v>
      </c>
      <c r="J1214" s="13">
        <v>24.356999999999999</v>
      </c>
      <c r="K1214" s="13" t="s">
        <v>110</v>
      </c>
      <c r="L1214" s="13">
        <v>11.95</v>
      </c>
      <c r="M1214" s="13">
        <v>12.95</v>
      </c>
      <c r="N1214" s="13">
        <v>102.85</v>
      </c>
      <c r="O1214" s="13">
        <v>45.2</v>
      </c>
      <c r="P1214" s="13">
        <v>26.75</v>
      </c>
      <c r="Q1214" s="13" t="s">
        <v>110</v>
      </c>
      <c r="R1214" s="13">
        <v>8</v>
      </c>
      <c r="S1214" s="13">
        <v>522.48299999999995</v>
      </c>
      <c r="T1214" s="13">
        <v>16.3</v>
      </c>
      <c r="U1214" s="13">
        <v>4.9260000000000002</v>
      </c>
      <c r="V1214" s="13">
        <v>40.384</v>
      </c>
      <c r="W1214" s="13">
        <v>57.5</v>
      </c>
      <c r="X1214" s="13">
        <v>7.99</v>
      </c>
      <c r="Y1214" s="13">
        <v>19.75</v>
      </c>
      <c r="Z1214" s="13">
        <v>7.28</v>
      </c>
      <c r="AA1214" s="13">
        <v>201.5</v>
      </c>
      <c r="AB1214" s="13">
        <v>8.23</v>
      </c>
      <c r="AC1214" s="13" t="s">
        <v>110</v>
      </c>
      <c r="AD1214" s="13">
        <v>271.5</v>
      </c>
    </row>
    <row r="1215" spans="1:30">
      <c r="A1215" s="10">
        <v>42579</v>
      </c>
      <c r="B1215" s="13">
        <v>15455.14</v>
      </c>
      <c r="C1215" s="13">
        <v>10.72</v>
      </c>
      <c r="D1215" s="13">
        <v>10.050000000000001</v>
      </c>
      <c r="E1215" s="13">
        <v>60.4</v>
      </c>
      <c r="F1215" s="13">
        <v>112</v>
      </c>
      <c r="G1215" s="13" t="s">
        <v>110</v>
      </c>
      <c r="H1215" s="13">
        <v>15.625</v>
      </c>
      <c r="I1215" s="13">
        <v>2.9910000000000001</v>
      </c>
      <c r="J1215" s="13">
        <v>24.167000000000002</v>
      </c>
      <c r="K1215" s="13" t="s">
        <v>110</v>
      </c>
      <c r="L1215" s="13">
        <v>11.8</v>
      </c>
      <c r="M1215" s="13">
        <v>12.95</v>
      </c>
      <c r="N1215" s="13">
        <v>102</v>
      </c>
      <c r="O1215" s="13">
        <v>44.95</v>
      </c>
      <c r="P1215" s="13">
        <v>25.2</v>
      </c>
      <c r="Q1215" s="13" t="s">
        <v>110</v>
      </c>
      <c r="R1215" s="13">
        <v>8</v>
      </c>
      <c r="S1215" s="13">
        <v>520</v>
      </c>
      <c r="T1215" s="13">
        <v>16.2</v>
      </c>
      <c r="U1215" s="13">
        <v>4.9260000000000002</v>
      </c>
      <c r="V1215" s="13">
        <v>40.284999999999997</v>
      </c>
      <c r="W1215" s="13">
        <v>57</v>
      </c>
      <c r="X1215" s="13">
        <v>7.79</v>
      </c>
      <c r="Y1215" s="13">
        <v>19.100000000000001</v>
      </c>
      <c r="Z1215" s="13">
        <v>7.57</v>
      </c>
      <c r="AA1215" s="13">
        <v>198.4</v>
      </c>
      <c r="AB1215" s="13">
        <v>8.02</v>
      </c>
      <c r="AC1215" s="13" t="s">
        <v>110</v>
      </c>
      <c r="AD1215" s="13">
        <v>272.25</v>
      </c>
    </row>
    <row r="1216" spans="1:30">
      <c r="A1216" s="10">
        <v>42580</v>
      </c>
      <c r="B1216" s="13">
        <v>15803.5</v>
      </c>
      <c r="C1216" s="13">
        <v>10.624000000000001</v>
      </c>
      <c r="D1216" s="13">
        <v>10.199999999999999</v>
      </c>
      <c r="E1216" s="13">
        <v>64.75</v>
      </c>
      <c r="F1216" s="13">
        <v>113</v>
      </c>
      <c r="G1216" s="13" t="s">
        <v>110</v>
      </c>
      <c r="H1216" s="13">
        <v>15.75</v>
      </c>
      <c r="I1216" s="13">
        <v>2.972</v>
      </c>
      <c r="J1216" s="13">
        <v>24.452000000000002</v>
      </c>
      <c r="K1216" s="13" t="s">
        <v>110</v>
      </c>
      <c r="L1216" s="13">
        <v>12</v>
      </c>
      <c r="M1216" s="13">
        <v>13.2</v>
      </c>
      <c r="N1216" s="13">
        <v>100</v>
      </c>
      <c r="O1216" s="13">
        <v>44.85</v>
      </c>
      <c r="P1216" s="13">
        <v>24.45</v>
      </c>
      <c r="Q1216" s="13" t="s">
        <v>110</v>
      </c>
      <c r="R1216" s="13">
        <v>8.15</v>
      </c>
      <c r="S1216" s="13">
        <v>519.26700000000005</v>
      </c>
      <c r="T1216" s="13">
        <v>16.55</v>
      </c>
      <c r="U1216" s="13">
        <v>4.9260000000000002</v>
      </c>
      <c r="V1216" s="13">
        <v>40.783000000000001</v>
      </c>
      <c r="W1216" s="13">
        <v>57</v>
      </c>
      <c r="X1216" s="13">
        <v>7.74</v>
      </c>
      <c r="Y1216" s="13">
        <v>19.55</v>
      </c>
      <c r="Z1216" s="13">
        <v>7.5600000000000005</v>
      </c>
      <c r="AA1216" s="13">
        <v>202</v>
      </c>
      <c r="AB1216" s="13">
        <v>8.14</v>
      </c>
      <c r="AC1216" s="13" t="s">
        <v>110</v>
      </c>
      <c r="AD1216" s="13">
        <v>280.75</v>
      </c>
    </row>
    <row r="1217" spans="1:30">
      <c r="A1217" s="10">
        <v>42583</v>
      </c>
      <c r="B1217" s="13">
        <v>15442.47</v>
      </c>
      <c r="C1217" s="13">
        <v>10.304</v>
      </c>
      <c r="D1217" s="13">
        <v>9.9</v>
      </c>
      <c r="E1217" s="13">
        <v>61.45</v>
      </c>
      <c r="F1217" s="13">
        <v>110</v>
      </c>
      <c r="G1217" s="13" t="s">
        <v>110</v>
      </c>
      <c r="H1217" s="13">
        <v>15.625</v>
      </c>
      <c r="I1217" s="13">
        <v>2.9169999999999998</v>
      </c>
      <c r="J1217" s="13">
        <v>24.167000000000002</v>
      </c>
      <c r="K1217" s="13" t="s">
        <v>110</v>
      </c>
      <c r="L1217" s="13">
        <v>12</v>
      </c>
      <c r="M1217" s="13">
        <v>13</v>
      </c>
      <c r="N1217" s="13">
        <v>98.5</v>
      </c>
      <c r="O1217" s="13">
        <v>44.15</v>
      </c>
      <c r="P1217" s="13">
        <v>24</v>
      </c>
      <c r="Q1217" s="13" t="s">
        <v>110</v>
      </c>
      <c r="R1217" s="13">
        <v>8.1199999999999992</v>
      </c>
      <c r="S1217" s="13">
        <v>523.66700000000003</v>
      </c>
      <c r="T1217" s="13">
        <v>16.55</v>
      </c>
      <c r="U1217" s="13">
        <v>4.9260000000000002</v>
      </c>
      <c r="V1217" s="13">
        <v>39.886000000000003</v>
      </c>
      <c r="W1217" s="13">
        <v>56.1</v>
      </c>
      <c r="X1217" s="13">
        <v>7.6899999999999995</v>
      </c>
      <c r="Y1217" s="13">
        <v>19.149999999999999</v>
      </c>
      <c r="Z1217" s="13">
        <v>7.35</v>
      </c>
      <c r="AA1217" s="13">
        <v>193.8</v>
      </c>
      <c r="AB1217" s="13">
        <v>8.1999999999999993</v>
      </c>
      <c r="AC1217" s="13" t="s">
        <v>110</v>
      </c>
      <c r="AD1217" s="13">
        <v>272</v>
      </c>
    </row>
    <row r="1218" spans="1:30">
      <c r="A1218" s="10">
        <v>42584</v>
      </c>
      <c r="B1218" s="13">
        <v>15061.64</v>
      </c>
      <c r="C1218" s="13">
        <v>9.7279999999999998</v>
      </c>
      <c r="D1218" s="13">
        <v>9.52</v>
      </c>
      <c r="E1218" s="13">
        <v>59.3</v>
      </c>
      <c r="F1218" s="13">
        <v>108</v>
      </c>
      <c r="G1218" s="13" t="s">
        <v>110</v>
      </c>
      <c r="H1218" s="13">
        <v>15.375</v>
      </c>
      <c r="I1218" s="13">
        <v>2.7890000000000001</v>
      </c>
      <c r="J1218" s="13">
        <v>23.12</v>
      </c>
      <c r="K1218" s="13" t="s">
        <v>110</v>
      </c>
      <c r="L1218" s="13">
        <v>12</v>
      </c>
      <c r="M1218" s="13">
        <v>12.8</v>
      </c>
      <c r="N1218" s="13">
        <v>96.5</v>
      </c>
      <c r="O1218" s="13">
        <v>42.9</v>
      </c>
      <c r="P1218" s="13">
        <v>23.4</v>
      </c>
      <c r="Q1218" s="13" t="s">
        <v>110</v>
      </c>
      <c r="R1218" s="13">
        <v>8</v>
      </c>
      <c r="S1218" s="13">
        <v>513.28300000000002</v>
      </c>
      <c r="T1218" s="13">
        <v>16.45</v>
      </c>
      <c r="U1218" s="13">
        <v>4.9260000000000002</v>
      </c>
      <c r="V1218" s="13">
        <v>39.487000000000002</v>
      </c>
      <c r="W1218" s="13">
        <v>55</v>
      </c>
      <c r="X1218" s="13">
        <v>7.75</v>
      </c>
      <c r="Y1218" s="13">
        <v>19.3</v>
      </c>
      <c r="Z1218" s="13">
        <v>7.2</v>
      </c>
      <c r="AA1218" s="13">
        <v>191</v>
      </c>
      <c r="AB1218" s="13">
        <v>7.98</v>
      </c>
      <c r="AC1218" s="13" t="s">
        <v>110</v>
      </c>
      <c r="AD1218" s="13">
        <v>271</v>
      </c>
    </row>
    <row r="1219" spans="1:30">
      <c r="A1219" s="10">
        <v>42585</v>
      </c>
      <c r="B1219" s="13">
        <v>15429.76</v>
      </c>
      <c r="C1219" s="13">
        <v>10.496</v>
      </c>
      <c r="D1219" s="13">
        <v>9.74</v>
      </c>
      <c r="E1219" s="13">
        <v>62.4</v>
      </c>
      <c r="F1219" s="13">
        <v>110</v>
      </c>
      <c r="G1219" s="13" t="s">
        <v>110</v>
      </c>
      <c r="H1219" s="13">
        <v>15.438000000000001</v>
      </c>
      <c r="I1219" s="13">
        <v>2.835</v>
      </c>
      <c r="J1219" s="13">
        <v>23.358000000000001</v>
      </c>
      <c r="K1219" s="13" t="s">
        <v>110</v>
      </c>
      <c r="L1219" s="13">
        <v>11.95</v>
      </c>
      <c r="M1219" s="13">
        <v>12.85</v>
      </c>
      <c r="N1219" s="13">
        <v>99</v>
      </c>
      <c r="O1219" s="13">
        <v>44.1</v>
      </c>
      <c r="P1219" s="13">
        <v>24.25</v>
      </c>
      <c r="Q1219" s="13" t="s">
        <v>110</v>
      </c>
      <c r="R1219" s="13">
        <v>8.0500000000000007</v>
      </c>
      <c r="S1219" s="13">
        <v>513.31700000000001</v>
      </c>
      <c r="T1219" s="13">
        <v>16.399999999999999</v>
      </c>
      <c r="U1219" s="13">
        <v>4.9260000000000002</v>
      </c>
      <c r="V1219" s="13">
        <v>39.387</v>
      </c>
      <c r="W1219" s="13">
        <v>55.45</v>
      </c>
      <c r="X1219" s="13">
        <v>7.7</v>
      </c>
      <c r="Y1219" s="13">
        <v>19</v>
      </c>
      <c r="Z1219" s="13">
        <v>7.3</v>
      </c>
      <c r="AA1219" s="13">
        <v>195</v>
      </c>
      <c r="AB1219" s="13">
        <v>8.0500000000000007</v>
      </c>
      <c r="AC1219" s="13" t="s">
        <v>110</v>
      </c>
      <c r="AD1219" s="13">
        <v>282.10000000000002</v>
      </c>
    </row>
    <row r="1220" spans="1:30">
      <c r="A1220" s="10">
        <v>42586</v>
      </c>
      <c r="B1220" s="13">
        <v>15559.55</v>
      </c>
      <c r="C1220" s="13">
        <v>10.816000000000001</v>
      </c>
      <c r="D1220" s="13">
        <v>9.67</v>
      </c>
      <c r="E1220" s="13">
        <v>63</v>
      </c>
      <c r="F1220" s="13">
        <v>110.5</v>
      </c>
      <c r="G1220" s="13" t="s">
        <v>110</v>
      </c>
      <c r="H1220" s="13">
        <v>15.625</v>
      </c>
      <c r="I1220" s="13">
        <v>2.8069999999999999</v>
      </c>
      <c r="J1220" s="13">
        <v>24.215</v>
      </c>
      <c r="K1220" s="13" t="s">
        <v>110</v>
      </c>
      <c r="L1220" s="13">
        <v>12</v>
      </c>
      <c r="M1220" s="13">
        <v>12.65</v>
      </c>
      <c r="N1220" s="13">
        <v>101</v>
      </c>
      <c r="O1220" s="13">
        <v>44.25</v>
      </c>
      <c r="P1220" s="13">
        <v>24</v>
      </c>
      <c r="Q1220" s="13" t="s">
        <v>110</v>
      </c>
      <c r="R1220" s="13">
        <v>7.9</v>
      </c>
      <c r="S1220" s="13">
        <v>526.66700000000003</v>
      </c>
      <c r="T1220" s="13">
        <v>16.5</v>
      </c>
      <c r="U1220" s="13">
        <v>4.532</v>
      </c>
      <c r="V1220" s="13">
        <v>38.889000000000003</v>
      </c>
      <c r="W1220" s="13">
        <v>54.5</v>
      </c>
      <c r="X1220" s="13">
        <v>7.85</v>
      </c>
      <c r="Y1220" s="13">
        <v>19.149999999999999</v>
      </c>
      <c r="Z1220" s="13">
        <v>7.31</v>
      </c>
      <c r="AA1220" s="13">
        <v>201.75</v>
      </c>
      <c r="AB1220" s="13">
        <v>7.95</v>
      </c>
      <c r="AC1220" s="13" t="s">
        <v>110</v>
      </c>
      <c r="AD1220" s="13">
        <v>284.5</v>
      </c>
    </row>
    <row r="1221" spans="1:30">
      <c r="A1221" s="10">
        <v>42587</v>
      </c>
      <c r="B1221" s="13">
        <v>15394.31</v>
      </c>
      <c r="C1221" s="13">
        <v>10.56</v>
      </c>
      <c r="D1221" s="13">
        <v>9.58</v>
      </c>
      <c r="E1221" s="13">
        <v>62.2</v>
      </c>
      <c r="F1221" s="13">
        <v>109.45</v>
      </c>
      <c r="G1221" s="13" t="s">
        <v>110</v>
      </c>
      <c r="H1221" s="13">
        <v>15.625</v>
      </c>
      <c r="I1221" s="13">
        <v>2.8069999999999999</v>
      </c>
      <c r="J1221" s="13">
        <v>24.31</v>
      </c>
      <c r="K1221" s="13" t="s">
        <v>110</v>
      </c>
      <c r="L1221" s="13">
        <v>11.6</v>
      </c>
      <c r="M1221" s="13">
        <v>12.2</v>
      </c>
      <c r="N1221" s="13">
        <v>100.6</v>
      </c>
      <c r="O1221" s="13">
        <v>43.7</v>
      </c>
      <c r="P1221" s="13">
        <v>23.65</v>
      </c>
      <c r="Q1221" s="13" t="s">
        <v>110</v>
      </c>
      <c r="R1221" s="13">
        <v>7.79</v>
      </c>
      <c r="S1221" s="13">
        <v>525.95000000000005</v>
      </c>
      <c r="T1221" s="13">
        <v>16.45</v>
      </c>
      <c r="U1221" s="13">
        <v>4.532</v>
      </c>
      <c r="V1221" s="13">
        <v>39.088000000000001</v>
      </c>
      <c r="W1221" s="13">
        <v>54.5</v>
      </c>
      <c r="X1221" s="13">
        <v>7.8</v>
      </c>
      <c r="Y1221" s="13">
        <v>19</v>
      </c>
      <c r="Z1221" s="13">
        <v>7.05</v>
      </c>
      <c r="AA1221" s="13">
        <v>205</v>
      </c>
      <c r="AB1221" s="13">
        <v>7.85</v>
      </c>
      <c r="AC1221" s="13" t="s">
        <v>110</v>
      </c>
      <c r="AD1221" s="13">
        <v>272</v>
      </c>
    </row>
    <row r="1222" spans="1:30">
      <c r="A1222" s="10">
        <v>42590</v>
      </c>
      <c r="B1222" s="13">
        <v>15372.77</v>
      </c>
      <c r="C1222" s="13">
        <v>10.592000000000001</v>
      </c>
      <c r="D1222" s="13">
        <v>9.6</v>
      </c>
      <c r="E1222" s="13">
        <v>63.5</v>
      </c>
      <c r="F1222" s="13">
        <v>109.35</v>
      </c>
      <c r="G1222" s="13" t="s">
        <v>110</v>
      </c>
      <c r="H1222" s="13">
        <v>15.5</v>
      </c>
      <c r="I1222" s="13">
        <v>2.7709999999999999</v>
      </c>
      <c r="J1222" s="13">
        <v>24.405000000000001</v>
      </c>
      <c r="K1222" s="13" t="s">
        <v>110</v>
      </c>
      <c r="L1222" s="13">
        <v>11.5</v>
      </c>
      <c r="M1222" s="13">
        <v>11.75</v>
      </c>
      <c r="N1222" s="13">
        <v>99.5</v>
      </c>
      <c r="O1222" s="13">
        <v>43.7</v>
      </c>
      <c r="P1222" s="13">
        <v>23.15</v>
      </c>
      <c r="Q1222" s="13" t="s">
        <v>110</v>
      </c>
      <c r="R1222" s="13">
        <v>7.45</v>
      </c>
      <c r="S1222" s="13">
        <v>517.66700000000003</v>
      </c>
      <c r="T1222" s="13">
        <v>16.149999999999999</v>
      </c>
      <c r="U1222" s="13">
        <v>4.5809999999999995</v>
      </c>
      <c r="V1222" s="13">
        <v>39.886000000000003</v>
      </c>
      <c r="W1222" s="13">
        <v>54</v>
      </c>
      <c r="X1222" s="13">
        <v>7.7</v>
      </c>
      <c r="Y1222" s="13">
        <v>19</v>
      </c>
      <c r="Z1222" s="13">
        <v>6.9</v>
      </c>
      <c r="AA1222" s="13">
        <v>203</v>
      </c>
      <c r="AB1222" s="13">
        <v>7.75</v>
      </c>
      <c r="AC1222" s="13" t="s">
        <v>110</v>
      </c>
      <c r="AD1222" s="13">
        <v>269</v>
      </c>
    </row>
    <row r="1223" spans="1:30">
      <c r="A1223" s="10">
        <v>42591</v>
      </c>
      <c r="B1223" s="13">
        <v>15454.94</v>
      </c>
      <c r="C1223" s="13">
        <v>10.432</v>
      </c>
      <c r="D1223" s="13">
        <v>9.6199999999999992</v>
      </c>
      <c r="E1223" s="13">
        <v>63.75</v>
      </c>
      <c r="F1223" s="13">
        <v>109.8</v>
      </c>
      <c r="G1223" s="13" t="s">
        <v>110</v>
      </c>
      <c r="H1223" s="13">
        <v>15.488</v>
      </c>
      <c r="I1223" s="13">
        <v>2.8260000000000001</v>
      </c>
      <c r="J1223" s="13">
        <v>24.738</v>
      </c>
      <c r="K1223" s="13" t="s">
        <v>110</v>
      </c>
      <c r="L1223" s="13">
        <v>11.3</v>
      </c>
      <c r="M1223" s="13">
        <v>11.95</v>
      </c>
      <c r="N1223" s="13">
        <v>100.3</v>
      </c>
      <c r="O1223" s="13">
        <v>44.3</v>
      </c>
      <c r="P1223" s="13">
        <v>22.7</v>
      </c>
      <c r="Q1223" s="13" t="s">
        <v>110</v>
      </c>
      <c r="R1223" s="13">
        <v>7.6</v>
      </c>
      <c r="S1223" s="13">
        <v>494.66699999999997</v>
      </c>
      <c r="T1223" s="13">
        <v>16.399999999999999</v>
      </c>
      <c r="U1223" s="13">
        <v>4.5809999999999995</v>
      </c>
      <c r="V1223" s="13">
        <v>39.137999999999998</v>
      </c>
      <c r="W1223" s="13">
        <v>54</v>
      </c>
      <c r="X1223" s="13">
        <v>8</v>
      </c>
      <c r="Y1223" s="13">
        <v>19</v>
      </c>
      <c r="Z1223" s="13">
        <v>6.79</v>
      </c>
      <c r="AA1223" s="13">
        <v>202.15</v>
      </c>
      <c r="AB1223" s="13">
        <v>7.76</v>
      </c>
      <c r="AC1223" s="13" t="s">
        <v>110</v>
      </c>
      <c r="AD1223" s="13">
        <v>272.3</v>
      </c>
    </row>
    <row r="1224" spans="1:30">
      <c r="A1224" s="10">
        <v>42592</v>
      </c>
      <c r="B1224" s="13">
        <v>15346.41</v>
      </c>
      <c r="C1224" s="13">
        <v>10.208</v>
      </c>
      <c r="D1224" s="13">
        <v>9.65</v>
      </c>
      <c r="E1224" s="13">
        <v>62.4</v>
      </c>
      <c r="F1224" s="13">
        <v>111.5</v>
      </c>
      <c r="G1224" s="13" t="s">
        <v>110</v>
      </c>
      <c r="H1224" s="13">
        <v>15.25</v>
      </c>
      <c r="I1224" s="13">
        <v>2.798</v>
      </c>
      <c r="J1224" s="13">
        <v>24.5</v>
      </c>
      <c r="K1224" s="13" t="s">
        <v>110</v>
      </c>
      <c r="L1224" s="13">
        <v>11.3</v>
      </c>
      <c r="M1224" s="13">
        <v>12.15</v>
      </c>
      <c r="N1224" s="13">
        <v>99.1</v>
      </c>
      <c r="O1224" s="13">
        <v>43.75</v>
      </c>
      <c r="P1224" s="13">
        <v>23.1</v>
      </c>
      <c r="Q1224" s="13" t="s">
        <v>110</v>
      </c>
      <c r="R1224" s="13">
        <v>7.7</v>
      </c>
      <c r="S1224" s="13">
        <v>482.16699999999997</v>
      </c>
      <c r="T1224" s="13">
        <v>16.55</v>
      </c>
      <c r="U1224" s="13">
        <v>4.5419999999999998</v>
      </c>
      <c r="V1224" s="13">
        <v>38.889000000000003</v>
      </c>
      <c r="W1224" s="13">
        <v>54.35</v>
      </c>
      <c r="X1224" s="13">
        <v>7.93</v>
      </c>
      <c r="Y1224" s="13">
        <v>18.7</v>
      </c>
      <c r="Z1224" s="13">
        <v>6.79</v>
      </c>
      <c r="AA1224" s="13">
        <v>203</v>
      </c>
      <c r="AB1224" s="13">
        <v>7.82</v>
      </c>
      <c r="AC1224" s="13" t="s">
        <v>110</v>
      </c>
      <c r="AD1224" s="13">
        <v>269.89999999999998</v>
      </c>
    </row>
    <row r="1225" spans="1:30">
      <c r="A1225" s="10">
        <v>42593</v>
      </c>
      <c r="B1225" s="13">
        <v>15313.85</v>
      </c>
      <c r="C1225" s="13">
        <v>10.624000000000001</v>
      </c>
      <c r="D1225" s="13">
        <v>9.59</v>
      </c>
      <c r="E1225" s="13">
        <v>63.6</v>
      </c>
      <c r="F1225" s="13">
        <v>111.4</v>
      </c>
      <c r="G1225" s="13" t="s">
        <v>110</v>
      </c>
      <c r="H1225" s="13">
        <v>15.363</v>
      </c>
      <c r="I1225" s="13">
        <v>2.7160000000000002</v>
      </c>
      <c r="J1225" s="13">
        <v>24.215</v>
      </c>
      <c r="K1225" s="13" t="s">
        <v>110</v>
      </c>
      <c r="L1225" s="13">
        <v>11.35</v>
      </c>
      <c r="M1225" s="13">
        <v>12</v>
      </c>
      <c r="N1225" s="13">
        <v>98</v>
      </c>
      <c r="O1225" s="13">
        <v>43.3</v>
      </c>
      <c r="P1225" s="13">
        <v>23.2</v>
      </c>
      <c r="Q1225" s="13" t="s">
        <v>110</v>
      </c>
      <c r="R1225" s="13">
        <v>7.77</v>
      </c>
      <c r="S1225" s="13">
        <v>467.16699999999997</v>
      </c>
      <c r="T1225" s="13">
        <v>16.399999999999999</v>
      </c>
      <c r="U1225" s="13">
        <v>4.5419999999999998</v>
      </c>
      <c r="V1225" s="13">
        <v>38.889000000000003</v>
      </c>
      <c r="W1225" s="13">
        <v>54.2</v>
      </c>
      <c r="X1225" s="13">
        <v>7.88</v>
      </c>
      <c r="Y1225" s="13">
        <v>18.55</v>
      </c>
      <c r="Z1225" s="13">
        <v>6.76</v>
      </c>
      <c r="AA1225" s="13">
        <v>205.5</v>
      </c>
      <c r="AB1225" s="13">
        <v>7.75</v>
      </c>
      <c r="AC1225" s="13" t="s">
        <v>110</v>
      </c>
      <c r="AD1225" s="13">
        <v>271</v>
      </c>
    </row>
    <row r="1226" spans="1:30">
      <c r="A1226" s="10">
        <v>42594</v>
      </c>
      <c r="B1226" s="13">
        <v>15165.61</v>
      </c>
      <c r="C1226" s="13">
        <v>10.496</v>
      </c>
      <c r="D1226" s="13">
        <v>9.5</v>
      </c>
      <c r="E1226" s="13">
        <v>63.4</v>
      </c>
      <c r="F1226" s="13">
        <v>111.95</v>
      </c>
      <c r="G1226" s="13" t="s">
        <v>110</v>
      </c>
      <c r="H1226" s="13">
        <v>15.281000000000001</v>
      </c>
      <c r="I1226" s="13">
        <v>2.6790000000000003</v>
      </c>
      <c r="J1226" s="13">
        <v>23.596</v>
      </c>
      <c r="K1226" s="13" t="s">
        <v>110</v>
      </c>
      <c r="L1226" s="13">
        <v>11.5</v>
      </c>
      <c r="M1226" s="13">
        <v>11.55</v>
      </c>
      <c r="N1226" s="13">
        <v>97.9</v>
      </c>
      <c r="O1226" s="13">
        <v>42.4</v>
      </c>
      <c r="P1226" s="13">
        <v>22.8</v>
      </c>
      <c r="Q1226" s="13" t="s">
        <v>110</v>
      </c>
      <c r="R1226" s="13">
        <v>7.7</v>
      </c>
      <c r="S1226" s="13">
        <v>471.66699999999997</v>
      </c>
      <c r="T1226" s="13">
        <v>15.9</v>
      </c>
      <c r="U1226" s="13">
        <v>4.5419999999999998</v>
      </c>
      <c r="V1226" s="13">
        <v>39.287999999999997</v>
      </c>
      <c r="W1226" s="13">
        <v>53.8</v>
      </c>
      <c r="X1226" s="13">
        <v>7.71</v>
      </c>
      <c r="Y1226" s="13">
        <v>18.05</v>
      </c>
      <c r="Z1226" s="13">
        <v>6.54</v>
      </c>
      <c r="AA1226" s="13">
        <v>204.3</v>
      </c>
      <c r="AB1226" s="13">
        <v>7.55</v>
      </c>
      <c r="AC1226" s="13" t="s">
        <v>110</v>
      </c>
      <c r="AD1226" s="13">
        <v>270</v>
      </c>
    </row>
    <row r="1227" spans="1:30">
      <c r="A1227" s="10">
        <v>42597</v>
      </c>
      <c r="B1227" s="13">
        <v>15165.61</v>
      </c>
      <c r="C1227" s="13">
        <v>10.496</v>
      </c>
      <c r="D1227" s="13">
        <v>9.5</v>
      </c>
      <c r="E1227" s="13">
        <v>63.4</v>
      </c>
      <c r="F1227" s="13">
        <v>111.95</v>
      </c>
      <c r="G1227" s="13" t="s">
        <v>110</v>
      </c>
      <c r="H1227" s="13">
        <v>15.281000000000001</v>
      </c>
      <c r="I1227" s="13">
        <v>2.6790000000000003</v>
      </c>
      <c r="J1227" s="13">
        <v>23.596</v>
      </c>
      <c r="K1227" s="13" t="s">
        <v>110</v>
      </c>
      <c r="L1227" s="13">
        <v>11.5</v>
      </c>
      <c r="M1227" s="13">
        <v>11.55</v>
      </c>
      <c r="N1227" s="13">
        <v>97.9</v>
      </c>
      <c r="O1227" s="13">
        <v>42.4</v>
      </c>
      <c r="P1227" s="13">
        <v>22.8</v>
      </c>
      <c r="Q1227" s="13" t="s">
        <v>110</v>
      </c>
      <c r="R1227" s="13">
        <v>7.7</v>
      </c>
      <c r="S1227" s="13">
        <v>471.66699999999997</v>
      </c>
      <c r="T1227" s="13">
        <v>15.9</v>
      </c>
      <c r="U1227" s="13">
        <v>4.5419999999999998</v>
      </c>
      <c r="V1227" s="13">
        <v>39.287999999999997</v>
      </c>
      <c r="W1227" s="13">
        <v>53.8</v>
      </c>
      <c r="X1227" s="13">
        <v>7.71</v>
      </c>
      <c r="Y1227" s="13">
        <v>18.05</v>
      </c>
      <c r="Z1227" s="13">
        <v>6.54</v>
      </c>
      <c r="AA1227" s="13">
        <v>204.3</v>
      </c>
      <c r="AB1227" s="13">
        <v>7.55</v>
      </c>
      <c r="AC1227" s="13" t="s">
        <v>110</v>
      </c>
      <c r="AD1227" s="13">
        <v>270</v>
      </c>
    </row>
    <row r="1228" spans="1:30">
      <c r="A1228" s="10">
        <v>42598</v>
      </c>
      <c r="B1228" s="13">
        <v>15230.81</v>
      </c>
      <c r="C1228" s="13">
        <v>10.176</v>
      </c>
      <c r="D1228" s="13">
        <v>9.4</v>
      </c>
      <c r="E1228" s="13">
        <v>67</v>
      </c>
      <c r="F1228" s="13">
        <v>112</v>
      </c>
      <c r="G1228" s="13" t="s">
        <v>110</v>
      </c>
      <c r="H1228" s="13">
        <v>15.5</v>
      </c>
      <c r="I1228" s="13">
        <v>2.6879999999999997</v>
      </c>
      <c r="J1228" s="13">
        <v>23.024999999999999</v>
      </c>
      <c r="K1228" s="13" t="s">
        <v>110</v>
      </c>
      <c r="L1228" s="13">
        <v>11.4</v>
      </c>
      <c r="M1228" s="13">
        <v>11.4</v>
      </c>
      <c r="N1228" s="13">
        <v>95.5</v>
      </c>
      <c r="O1228" s="13">
        <v>42.55</v>
      </c>
      <c r="P1228" s="13">
        <v>23.2</v>
      </c>
      <c r="Q1228" s="13" t="s">
        <v>110</v>
      </c>
      <c r="R1228" s="13">
        <v>7.8</v>
      </c>
      <c r="S1228" s="13">
        <v>453.3</v>
      </c>
      <c r="T1228" s="13">
        <v>15.2</v>
      </c>
      <c r="U1228" s="13">
        <v>4.68</v>
      </c>
      <c r="V1228" s="13">
        <v>39.088000000000001</v>
      </c>
      <c r="W1228" s="13">
        <v>53.7</v>
      </c>
      <c r="X1228" s="13">
        <v>7.6</v>
      </c>
      <c r="Y1228" s="13">
        <v>17.600000000000001</v>
      </c>
      <c r="Z1228" s="13">
        <v>6.59</v>
      </c>
      <c r="AA1228" s="13">
        <v>213</v>
      </c>
      <c r="AB1228" s="13">
        <v>7.35</v>
      </c>
      <c r="AC1228" s="13" t="s">
        <v>110</v>
      </c>
      <c r="AD1228" s="13">
        <v>265.2</v>
      </c>
    </row>
    <row r="1229" spans="1:30">
      <c r="A1229" s="10">
        <v>42599</v>
      </c>
      <c r="B1229" s="13">
        <v>15402.3</v>
      </c>
      <c r="C1229" s="13">
        <v>10.368</v>
      </c>
      <c r="D1229" s="13">
        <v>9.3000000000000007</v>
      </c>
      <c r="E1229" s="13">
        <v>68.25</v>
      </c>
      <c r="F1229" s="13">
        <v>112.5</v>
      </c>
      <c r="G1229" s="13" t="s">
        <v>110</v>
      </c>
      <c r="H1229" s="13">
        <v>15.3</v>
      </c>
      <c r="I1229" s="13">
        <v>2.7429999999999999</v>
      </c>
      <c r="J1229" s="13">
        <v>23.690999999999999</v>
      </c>
      <c r="K1229" s="13" t="s">
        <v>110</v>
      </c>
      <c r="L1229" s="13">
        <v>11.5</v>
      </c>
      <c r="M1229" s="13">
        <v>11.95</v>
      </c>
      <c r="N1229" s="13">
        <v>97</v>
      </c>
      <c r="O1229" s="13">
        <v>42.2</v>
      </c>
      <c r="P1229" s="13">
        <v>23.4</v>
      </c>
      <c r="Q1229" s="13" t="s">
        <v>110</v>
      </c>
      <c r="R1229" s="13">
        <v>7.8</v>
      </c>
      <c r="S1229" s="13">
        <v>448.83300000000003</v>
      </c>
      <c r="T1229" s="13">
        <v>15.55</v>
      </c>
      <c r="U1229" s="13">
        <v>4.68</v>
      </c>
      <c r="V1229" s="13">
        <v>38.29</v>
      </c>
      <c r="W1229" s="13">
        <v>53.55</v>
      </c>
      <c r="X1229" s="13">
        <v>7.49</v>
      </c>
      <c r="Y1229" s="13">
        <v>17.7</v>
      </c>
      <c r="Z1229" s="13">
        <v>6.61</v>
      </c>
      <c r="AA1229" s="13">
        <v>215.9</v>
      </c>
      <c r="AB1229" s="13">
        <v>7.4</v>
      </c>
      <c r="AC1229" s="13" t="s">
        <v>110</v>
      </c>
      <c r="AD1229" s="13">
        <v>267</v>
      </c>
    </row>
    <row r="1230" spans="1:30">
      <c r="A1230" s="10">
        <v>42600</v>
      </c>
      <c r="B1230" s="13">
        <v>15564.64</v>
      </c>
      <c r="C1230" s="13">
        <v>10.56</v>
      </c>
      <c r="D1230" s="13">
        <v>9.3000000000000007</v>
      </c>
      <c r="E1230" s="13">
        <v>69.650000000000006</v>
      </c>
      <c r="F1230" s="13">
        <v>113.5</v>
      </c>
      <c r="G1230" s="13" t="s">
        <v>110</v>
      </c>
      <c r="H1230" s="13">
        <v>15.25</v>
      </c>
      <c r="I1230" s="13">
        <v>2.7800000000000002</v>
      </c>
      <c r="J1230" s="13">
        <v>23.452999999999999</v>
      </c>
      <c r="K1230" s="13" t="s">
        <v>110</v>
      </c>
      <c r="L1230" s="13">
        <v>11.35</v>
      </c>
      <c r="M1230" s="13">
        <v>11.8</v>
      </c>
      <c r="N1230" s="13">
        <v>98.75</v>
      </c>
      <c r="O1230" s="13">
        <v>43.6</v>
      </c>
      <c r="P1230" s="13">
        <v>23.45</v>
      </c>
      <c r="Q1230" s="13" t="s">
        <v>110</v>
      </c>
      <c r="R1230" s="13">
        <v>7.55</v>
      </c>
      <c r="S1230" s="13">
        <v>451.33300000000003</v>
      </c>
      <c r="T1230" s="13">
        <v>15.15</v>
      </c>
      <c r="U1230" s="13">
        <v>4.68</v>
      </c>
      <c r="V1230" s="13">
        <v>39.387</v>
      </c>
      <c r="W1230" s="13">
        <v>54</v>
      </c>
      <c r="X1230" s="13">
        <v>7.25</v>
      </c>
      <c r="Y1230" s="13">
        <v>17.600000000000001</v>
      </c>
      <c r="Z1230" s="13">
        <v>6.65</v>
      </c>
      <c r="AA1230" s="13">
        <v>222</v>
      </c>
      <c r="AB1230" s="13">
        <v>7.43</v>
      </c>
      <c r="AC1230" s="13" t="s">
        <v>110</v>
      </c>
      <c r="AD1230" s="13">
        <v>270.5</v>
      </c>
    </row>
    <row r="1231" spans="1:30">
      <c r="A1231" s="10">
        <v>42601</v>
      </c>
      <c r="B1231" s="13">
        <v>15598.22</v>
      </c>
      <c r="C1231" s="13">
        <v>10.496</v>
      </c>
      <c r="D1231" s="13">
        <v>9.35</v>
      </c>
      <c r="E1231" s="13">
        <v>69.599999999999994</v>
      </c>
      <c r="F1231" s="13">
        <v>114.8</v>
      </c>
      <c r="G1231" s="13" t="s">
        <v>110</v>
      </c>
      <c r="H1231" s="13">
        <v>15.125</v>
      </c>
      <c r="I1231" s="13">
        <v>2.7610000000000001</v>
      </c>
      <c r="J1231" s="13">
        <v>23.501000000000001</v>
      </c>
      <c r="K1231" s="13" t="s">
        <v>110</v>
      </c>
      <c r="L1231" s="13">
        <v>11.4</v>
      </c>
      <c r="M1231" s="13">
        <v>12.3</v>
      </c>
      <c r="N1231" s="13">
        <v>97.8</v>
      </c>
      <c r="O1231" s="13">
        <v>43.85</v>
      </c>
      <c r="P1231" s="13">
        <v>23.75</v>
      </c>
      <c r="Q1231" s="13" t="s">
        <v>110</v>
      </c>
      <c r="R1231" s="13">
        <v>7.5</v>
      </c>
      <c r="S1231" s="13">
        <v>466.66699999999997</v>
      </c>
      <c r="T1231" s="13">
        <v>15</v>
      </c>
      <c r="U1231" s="13">
        <v>4.68</v>
      </c>
      <c r="V1231" s="13">
        <v>39.886000000000003</v>
      </c>
      <c r="W1231" s="13">
        <v>54</v>
      </c>
      <c r="X1231" s="13">
        <v>7.31</v>
      </c>
      <c r="Y1231" s="13">
        <v>17.8</v>
      </c>
      <c r="Z1231" s="13">
        <v>6.71</v>
      </c>
      <c r="AA1231" s="13">
        <v>217.05</v>
      </c>
      <c r="AB1231" s="13">
        <v>7.66</v>
      </c>
      <c r="AC1231" s="13" t="s">
        <v>110</v>
      </c>
      <c r="AD1231" s="13">
        <v>267</v>
      </c>
    </row>
    <row r="1232" spans="1:30">
      <c r="A1232" s="10">
        <v>42604</v>
      </c>
      <c r="B1232" s="13">
        <v>15497.15</v>
      </c>
      <c r="C1232" s="13">
        <v>10.304</v>
      </c>
      <c r="D1232" s="13">
        <v>9.49</v>
      </c>
      <c r="E1232" s="13">
        <v>66.95</v>
      </c>
      <c r="F1232" s="13">
        <v>114.5</v>
      </c>
      <c r="G1232" s="13" t="s">
        <v>110</v>
      </c>
      <c r="H1232" s="13">
        <v>15.375</v>
      </c>
      <c r="I1232" s="13">
        <v>2.7610000000000001</v>
      </c>
      <c r="J1232" s="13">
        <v>23.452999999999999</v>
      </c>
      <c r="K1232" s="13" t="s">
        <v>110</v>
      </c>
      <c r="L1232" s="13">
        <v>11.5</v>
      </c>
      <c r="M1232" s="13">
        <v>12.35</v>
      </c>
      <c r="N1232" s="13">
        <v>98.95</v>
      </c>
      <c r="O1232" s="13">
        <v>44.5</v>
      </c>
      <c r="P1232" s="13">
        <v>23.3</v>
      </c>
      <c r="Q1232" s="13" t="s">
        <v>110</v>
      </c>
      <c r="R1232" s="13">
        <v>7.45</v>
      </c>
      <c r="S1232" s="13">
        <v>482.66699999999997</v>
      </c>
      <c r="T1232" s="13">
        <v>15.25</v>
      </c>
      <c r="U1232" s="13">
        <v>4.68</v>
      </c>
      <c r="V1232" s="13">
        <v>39.786000000000001</v>
      </c>
      <c r="W1232" s="13">
        <v>55</v>
      </c>
      <c r="X1232" s="13">
        <v>7.35</v>
      </c>
      <c r="Y1232" s="13">
        <v>18.149999999999999</v>
      </c>
      <c r="Z1232" s="13">
        <v>6.88</v>
      </c>
      <c r="AA1232" s="13">
        <v>213.4</v>
      </c>
      <c r="AB1232" s="13">
        <v>7.65</v>
      </c>
      <c r="AC1232" s="13" t="s">
        <v>110</v>
      </c>
      <c r="AD1232" s="13">
        <v>260</v>
      </c>
    </row>
    <row r="1233" spans="1:30">
      <c r="A1233" s="10">
        <v>42605</v>
      </c>
      <c r="B1233" s="13">
        <v>15832.48</v>
      </c>
      <c r="C1233" s="13">
        <v>10.336</v>
      </c>
      <c r="D1233" s="13">
        <v>9.6999999999999993</v>
      </c>
      <c r="E1233" s="13">
        <v>68.5</v>
      </c>
      <c r="F1233" s="13">
        <v>117.25</v>
      </c>
      <c r="G1233" s="13" t="s">
        <v>110</v>
      </c>
      <c r="H1233" s="13">
        <v>15.125</v>
      </c>
      <c r="I1233" s="13">
        <v>2.8260000000000001</v>
      </c>
      <c r="J1233" s="13">
        <v>24.5</v>
      </c>
      <c r="K1233" s="13" t="s">
        <v>110</v>
      </c>
      <c r="L1233" s="13">
        <v>11.7</v>
      </c>
      <c r="M1233" s="13">
        <v>12.65</v>
      </c>
      <c r="N1233" s="13">
        <v>101.5</v>
      </c>
      <c r="O1233" s="13">
        <v>45.3</v>
      </c>
      <c r="P1233" s="13">
        <v>23.6</v>
      </c>
      <c r="Q1233" s="13" t="s">
        <v>110</v>
      </c>
      <c r="R1233" s="13">
        <v>7.6</v>
      </c>
      <c r="S1233" s="13">
        <v>494.66699999999997</v>
      </c>
      <c r="T1233" s="13">
        <v>15.5</v>
      </c>
      <c r="U1233" s="13">
        <v>4.68</v>
      </c>
      <c r="V1233" s="13">
        <v>40.384</v>
      </c>
      <c r="W1233" s="13">
        <v>53.6</v>
      </c>
      <c r="X1233" s="13">
        <v>7.5</v>
      </c>
      <c r="Y1233" s="13">
        <v>18.149999999999999</v>
      </c>
      <c r="Z1233" s="13">
        <v>6.98</v>
      </c>
      <c r="AA1233" s="13">
        <v>214.4</v>
      </c>
      <c r="AB1233" s="13">
        <v>7.7</v>
      </c>
      <c r="AC1233" s="13" t="s">
        <v>110</v>
      </c>
      <c r="AD1233" s="13">
        <v>263</v>
      </c>
    </row>
    <row r="1234" spans="1:30">
      <c r="A1234" s="10">
        <v>42606</v>
      </c>
      <c r="B1234" s="13">
        <v>15815.12</v>
      </c>
      <c r="C1234" s="13">
        <v>10.144</v>
      </c>
      <c r="D1234" s="13">
        <v>9.6999999999999993</v>
      </c>
      <c r="E1234" s="13">
        <v>67.3</v>
      </c>
      <c r="F1234" s="13">
        <v>119</v>
      </c>
      <c r="G1234" s="13" t="s">
        <v>110</v>
      </c>
      <c r="H1234" s="13">
        <v>15.25</v>
      </c>
      <c r="I1234" s="13">
        <v>2.8439999999999999</v>
      </c>
      <c r="J1234" s="13">
        <v>24.594999999999999</v>
      </c>
      <c r="K1234" s="13" t="s">
        <v>110</v>
      </c>
      <c r="L1234" s="13">
        <v>11.7</v>
      </c>
      <c r="M1234" s="13">
        <v>12.35</v>
      </c>
      <c r="N1234" s="13">
        <v>103</v>
      </c>
      <c r="O1234" s="13">
        <v>45.85</v>
      </c>
      <c r="P1234" s="13">
        <v>24</v>
      </c>
      <c r="Q1234" s="13" t="s">
        <v>110</v>
      </c>
      <c r="R1234" s="13">
        <v>7.75</v>
      </c>
      <c r="S1234" s="13">
        <v>493.983</v>
      </c>
      <c r="T1234" s="13">
        <v>15.75</v>
      </c>
      <c r="U1234" s="13">
        <v>4.68</v>
      </c>
      <c r="V1234" s="13">
        <v>39.637</v>
      </c>
      <c r="W1234" s="13">
        <v>53.5</v>
      </c>
      <c r="X1234" s="13">
        <v>7.52</v>
      </c>
      <c r="Y1234" s="13">
        <v>18.2</v>
      </c>
      <c r="Z1234" s="13">
        <v>6.9399999999999995</v>
      </c>
      <c r="AA1234" s="13">
        <v>212</v>
      </c>
      <c r="AB1234" s="13">
        <v>7.65</v>
      </c>
      <c r="AC1234" s="13" t="s">
        <v>110</v>
      </c>
      <c r="AD1234" s="13">
        <v>262</v>
      </c>
    </row>
    <row r="1235" spans="1:30">
      <c r="A1235" s="10">
        <v>42607</v>
      </c>
      <c r="B1235" s="13">
        <v>15900.77</v>
      </c>
      <c r="C1235" s="13">
        <v>10.336</v>
      </c>
      <c r="D1235" s="13">
        <v>9.6</v>
      </c>
      <c r="E1235" s="13">
        <v>68.099999999999994</v>
      </c>
      <c r="F1235" s="13">
        <v>120.95</v>
      </c>
      <c r="G1235" s="13" t="s">
        <v>110</v>
      </c>
      <c r="H1235" s="13">
        <v>15.125</v>
      </c>
      <c r="I1235" s="13">
        <v>2.8719999999999999</v>
      </c>
      <c r="J1235" s="13">
        <v>25.213999999999999</v>
      </c>
      <c r="K1235" s="13" t="s">
        <v>110</v>
      </c>
      <c r="L1235" s="13">
        <v>11.7</v>
      </c>
      <c r="M1235" s="13">
        <v>12.35</v>
      </c>
      <c r="N1235" s="13">
        <v>103.95</v>
      </c>
      <c r="O1235" s="13">
        <v>46.15</v>
      </c>
      <c r="P1235" s="13">
        <v>24.4</v>
      </c>
      <c r="Q1235" s="13" t="s">
        <v>110</v>
      </c>
      <c r="R1235" s="13">
        <v>7.79</v>
      </c>
      <c r="S1235" s="13">
        <v>483.33300000000003</v>
      </c>
      <c r="T1235" s="13">
        <v>15.7</v>
      </c>
      <c r="U1235" s="13">
        <v>4.68</v>
      </c>
      <c r="V1235" s="13">
        <v>40.134999999999998</v>
      </c>
      <c r="W1235" s="13">
        <v>54</v>
      </c>
      <c r="X1235" s="13">
        <v>7.5</v>
      </c>
      <c r="Y1235" s="13">
        <v>18.2</v>
      </c>
      <c r="Z1235" s="13">
        <v>6.9</v>
      </c>
      <c r="AA1235" s="13">
        <v>209.6</v>
      </c>
      <c r="AB1235" s="13">
        <v>7.61</v>
      </c>
      <c r="AC1235" s="13" t="s">
        <v>110</v>
      </c>
      <c r="AD1235" s="13">
        <v>261.10000000000002</v>
      </c>
    </row>
    <row r="1236" spans="1:30">
      <c r="A1236" s="10">
        <v>42608</v>
      </c>
      <c r="B1236" s="13">
        <v>15764.02</v>
      </c>
      <c r="C1236" s="13">
        <v>10.464</v>
      </c>
      <c r="D1236" s="13">
        <v>9.5</v>
      </c>
      <c r="E1236" s="13">
        <v>67.5</v>
      </c>
      <c r="F1236" s="13">
        <v>119.4</v>
      </c>
      <c r="G1236" s="13" t="s">
        <v>110</v>
      </c>
      <c r="H1236" s="13">
        <v>15.625</v>
      </c>
      <c r="I1236" s="13">
        <v>2.8529999999999998</v>
      </c>
      <c r="J1236" s="13">
        <v>25.023</v>
      </c>
      <c r="K1236" s="13" t="s">
        <v>110</v>
      </c>
      <c r="L1236" s="13">
        <v>11.7</v>
      </c>
      <c r="M1236" s="13">
        <v>12.4</v>
      </c>
      <c r="N1236" s="13">
        <v>102.25</v>
      </c>
      <c r="O1236" s="13">
        <v>45.75</v>
      </c>
      <c r="P1236" s="13">
        <v>25.5</v>
      </c>
      <c r="Q1236" s="13" t="s">
        <v>110</v>
      </c>
      <c r="R1236" s="13">
        <v>7.75</v>
      </c>
      <c r="S1236" s="13">
        <v>471.66699999999997</v>
      </c>
      <c r="T1236" s="13">
        <v>15.45</v>
      </c>
      <c r="U1236" s="13">
        <v>4.68</v>
      </c>
      <c r="V1236" s="13">
        <v>40.134999999999998</v>
      </c>
      <c r="W1236" s="13">
        <v>53.65</v>
      </c>
      <c r="X1236" s="13">
        <v>7.5</v>
      </c>
      <c r="Y1236" s="13">
        <v>18.149999999999999</v>
      </c>
      <c r="Z1236" s="13">
        <v>6.89</v>
      </c>
      <c r="AA1236" s="13">
        <v>212</v>
      </c>
      <c r="AB1236" s="13">
        <v>7.6</v>
      </c>
      <c r="AC1236" s="13" t="s">
        <v>110</v>
      </c>
      <c r="AD1236" s="13">
        <v>257.5</v>
      </c>
    </row>
    <row r="1237" spans="1:30">
      <c r="A1237" s="10">
        <v>42611</v>
      </c>
      <c r="B1237" s="13">
        <v>16033.28</v>
      </c>
      <c r="C1237" s="13">
        <v>10.528</v>
      </c>
      <c r="D1237" s="13">
        <v>9.5</v>
      </c>
      <c r="E1237" s="13">
        <v>70.8</v>
      </c>
      <c r="F1237" s="13">
        <v>120.7</v>
      </c>
      <c r="G1237" s="13" t="s">
        <v>110</v>
      </c>
      <c r="H1237" s="13">
        <v>16.062999999999999</v>
      </c>
      <c r="I1237" s="13">
        <v>2.8439999999999999</v>
      </c>
      <c r="J1237" s="13">
        <v>25.689</v>
      </c>
      <c r="K1237" s="13" t="s">
        <v>110</v>
      </c>
      <c r="L1237" s="13">
        <v>11.7</v>
      </c>
      <c r="M1237" s="13">
        <v>12.55</v>
      </c>
      <c r="N1237" s="13">
        <v>103.75</v>
      </c>
      <c r="O1237" s="13">
        <v>46.6</v>
      </c>
      <c r="P1237" s="13">
        <v>26.2</v>
      </c>
      <c r="Q1237" s="13" t="s">
        <v>110</v>
      </c>
      <c r="R1237" s="13">
        <v>7.8</v>
      </c>
      <c r="S1237" s="13">
        <v>464.33300000000003</v>
      </c>
      <c r="T1237" s="13">
        <v>15.5</v>
      </c>
      <c r="U1237" s="13">
        <v>4.68</v>
      </c>
      <c r="V1237" s="13">
        <v>40.683999999999997</v>
      </c>
      <c r="W1237" s="13">
        <v>54.35</v>
      </c>
      <c r="X1237" s="13">
        <v>7.4</v>
      </c>
      <c r="Y1237" s="13">
        <v>18</v>
      </c>
      <c r="Z1237" s="13">
        <v>6.8100000000000005</v>
      </c>
      <c r="AA1237" s="13">
        <v>212.5</v>
      </c>
      <c r="AB1237" s="13">
        <v>7.73</v>
      </c>
      <c r="AC1237" s="13" t="s">
        <v>110</v>
      </c>
      <c r="AD1237" s="13">
        <v>258.7</v>
      </c>
    </row>
    <row r="1238" spans="1:30">
      <c r="A1238" s="10">
        <v>42612</v>
      </c>
      <c r="B1238" s="13">
        <v>15872.08</v>
      </c>
      <c r="C1238" s="13">
        <v>10.336</v>
      </c>
      <c r="D1238" s="13">
        <v>9.48</v>
      </c>
      <c r="E1238" s="13">
        <v>70.05</v>
      </c>
      <c r="F1238" s="13">
        <v>118.1</v>
      </c>
      <c r="G1238" s="13" t="s">
        <v>110</v>
      </c>
      <c r="H1238" s="13">
        <v>16.488</v>
      </c>
      <c r="I1238" s="13">
        <v>2.7709999999999999</v>
      </c>
      <c r="J1238" s="13">
        <v>25.451000000000001</v>
      </c>
      <c r="K1238" s="13" t="s">
        <v>110</v>
      </c>
      <c r="L1238" s="13">
        <v>11.4</v>
      </c>
      <c r="M1238" s="13">
        <v>12.65</v>
      </c>
      <c r="N1238" s="13">
        <v>104.2</v>
      </c>
      <c r="O1238" s="13">
        <v>45.75</v>
      </c>
      <c r="P1238" s="13">
        <v>26.6</v>
      </c>
      <c r="Q1238" s="13" t="s">
        <v>110</v>
      </c>
      <c r="R1238" s="13">
        <v>7.65</v>
      </c>
      <c r="S1238" s="13">
        <v>455.983</v>
      </c>
      <c r="T1238" s="13">
        <v>15.2</v>
      </c>
      <c r="U1238" s="13">
        <v>4.68</v>
      </c>
      <c r="V1238" s="13">
        <v>41.381999999999998</v>
      </c>
      <c r="W1238" s="13">
        <v>54.9</v>
      </c>
      <c r="X1238" s="13">
        <v>7.5</v>
      </c>
      <c r="Y1238" s="13">
        <v>18.350000000000001</v>
      </c>
      <c r="Z1238" s="13">
        <v>6.78</v>
      </c>
      <c r="AA1238" s="13">
        <v>210</v>
      </c>
      <c r="AB1238" s="13">
        <v>7.95</v>
      </c>
      <c r="AC1238" s="13" t="s">
        <v>110</v>
      </c>
      <c r="AD1238" s="13">
        <v>259.39999999999998</v>
      </c>
    </row>
    <row r="1239" spans="1:30">
      <c r="A1239" s="10">
        <v>42613</v>
      </c>
      <c r="B1239" s="13">
        <v>15649.47</v>
      </c>
      <c r="C1239" s="13">
        <v>10.4</v>
      </c>
      <c r="D1239" s="13">
        <v>9.5</v>
      </c>
      <c r="E1239" s="13">
        <v>68</v>
      </c>
      <c r="F1239" s="13">
        <v>118.45</v>
      </c>
      <c r="G1239" s="13" t="s">
        <v>110</v>
      </c>
      <c r="H1239" s="13">
        <v>16.738</v>
      </c>
      <c r="I1239" s="13">
        <v>2.7800000000000002</v>
      </c>
      <c r="J1239" s="13">
        <v>25.117999999999999</v>
      </c>
      <c r="K1239" s="13" t="s">
        <v>110</v>
      </c>
      <c r="L1239" s="13">
        <v>11.35</v>
      </c>
      <c r="M1239" s="13">
        <v>12.75</v>
      </c>
      <c r="N1239" s="13">
        <v>101.35</v>
      </c>
      <c r="O1239" s="13">
        <v>44.85</v>
      </c>
      <c r="P1239" s="13">
        <v>25.5</v>
      </c>
      <c r="Q1239" s="13" t="s">
        <v>110</v>
      </c>
      <c r="R1239" s="13">
        <v>7.5</v>
      </c>
      <c r="S1239" s="13">
        <v>449.33300000000003</v>
      </c>
      <c r="T1239" s="13">
        <v>15.1</v>
      </c>
      <c r="U1239" s="13">
        <v>4.68</v>
      </c>
      <c r="V1239" s="13">
        <v>41.631</v>
      </c>
      <c r="W1239" s="13">
        <v>53.3</v>
      </c>
      <c r="X1239" s="13">
        <v>7.36</v>
      </c>
      <c r="Y1239" s="13">
        <v>18.25</v>
      </c>
      <c r="Z1239" s="13">
        <v>6.74</v>
      </c>
      <c r="AA1239" s="13">
        <v>206</v>
      </c>
      <c r="AB1239" s="13">
        <v>8.15</v>
      </c>
      <c r="AC1239" s="13" t="s">
        <v>110</v>
      </c>
      <c r="AD1239" s="13">
        <v>256</v>
      </c>
    </row>
    <row r="1240" spans="1:30">
      <c r="A1240" s="10">
        <v>42614</v>
      </c>
      <c r="B1240" s="13">
        <v>15740.92</v>
      </c>
      <c r="C1240" s="13">
        <v>10.4</v>
      </c>
      <c r="D1240" s="13">
        <v>9.44</v>
      </c>
      <c r="E1240" s="13">
        <v>68.400000000000006</v>
      </c>
      <c r="F1240" s="13">
        <v>116</v>
      </c>
      <c r="G1240" s="13" t="s">
        <v>110</v>
      </c>
      <c r="H1240" s="13">
        <v>17.375</v>
      </c>
      <c r="I1240" s="13">
        <v>2.798</v>
      </c>
      <c r="J1240" s="13">
        <v>25.356000000000002</v>
      </c>
      <c r="K1240" s="13" t="s">
        <v>110</v>
      </c>
      <c r="L1240" s="13">
        <v>11.1</v>
      </c>
      <c r="M1240" s="13">
        <v>13.15</v>
      </c>
      <c r="N1240" s="13">
        <v>101.4</v>
      </c>
      <c r="O1240" s="13">
        <v>45.4</v>
      </c>
      <c r="P1240" s="13">
        <v>26.55</v>
      </c>
      <c r="Q1240" s="13" t="s">
        <v>110</v>
      </c>
      <c r="R1240" s="13">
        <v>7.35</v>
      </c>
      <c r="S1240" s="13">
        <v>456.56700000000001</v>
      </c>
      <c r="T1240" s="13">
        <v>15.35</v>
      </c>
      <c r="U1240" s="13">
        <v>4.68</v>
      </c>
      <c r="V1240" s="13">
        <v>41.381999999999998</v>
      </c>
      <c r="W1240" s="13">
        <v>53</v>
      </c>
      <c r="X1240" s="13">
        <v>7.54</v>
      </c>
      <c r="Y1240" s="13">
        <v>18.3</v>
      </c>
      <c r="Z1240" s="13">
        <v>6.89</v>
      </c>
      <c r="AA1240" s="13">
        <v>203.5</v>
      </c>
      <c r="AB1240" s="13">
        <v>8.17</v>
      </c>
      <c r="AC1240" s="13" t="s">
        <v>110</v>
      </c>
      <c r="AD1240" s="13">
        <v>255.9</v>
      </c>
    </row>
    <row r="1241" spans="1:30">
      <c r="A1241" s="10">
        <v>42615</v>
      </c>
      <c r="B1241" s="13">
        <v>15965.65</v>
      </c>
      <c r="C1241" s="13">
        <v>10.4</v>
      </c>
      <c r="D1241" s="13">
        <v>9.4499999999999993</v>
      </c>
      <c r="E1241" s="13">
        <v>71</v>
      </c>
      <c r="F1241" s="13">
        <v>117.5</v>
      </c>
      <c r="G1241" s="13" t="s">
        <v>110</v>
      </c>
      <c r="H1241" s="13">
        <v>17.812999999999999</v>
      </c>
      <c r="I1241" s="13">
        <v>2.7709999999999999</v>
      </c>
      <c r="J1241" s="13">
        <v>25.404</v>
      </c>
      <c r="K1241" s="13" t="s">
        <v>110</v>
      </c>
      <c r="L1241" s="13">
        <v>11.1</v>
      </c>
      <c r="M1241" s="13">
        <v>13.25</v>
      </c>
      <c r="N1241" s="13">
        <v>101.3</v>
      </c>
      <c r="O1241" s="13">
        <v>45.7</v>
      </c>
      <c r="P1241" s="13">
        <v>27</v>
      </c>
      <c r="Q1241" s="13" t="s">
        <v>110</v>
      </c>
      <c r="R1241" s="13">
        <v>7.4</v>
      </c>
      <c r="S1241" s="13">
        <v>464.483</v>
      </c>
      <c r="T1241" s="13">
        <v>15.5</v>
      </c>
      <c r="U1241" s="13">
        <v>4.68</v>
      </c>
      <c r="V1241" s="13">
        <v>41.381999999999998</v>
      </c>
      <c r="W1241" s="13">
        <v>53</v>
      </c>
      <c r="X1241" s="13">
        <v>7.7</v>
      </c>
      <c r="Y1241" s="13">
        <v>19</v>
      </c>
      <c r="Z1241" s="13">
        <v>6.88</v>
      </c>
      <c r="AA1241" s="13">
        <v>205.2</v>
      </c>
      <c r="AB1241" s="13">
        <v>8.16</v>
      </c>
      <c r="AC1241" s="13" t="s">
        <v>110</v>
      </c>
      <c r="AD1241" s="13">
        <v>258.89999999999998</v>
      </c>
    </row>
    <row r="1242" spans="1:30">
      <c r="A1242" s="10">
        <v>42618</v>
      </c>
      <c r="B1242" s="13">
        <v>16006.33</v>
      </c>
      <c r="C1242" s="13">
        <v>10.4</v>
      </c>
      <c r="D1242" s="13">
        <v>9.31</v>
      </c>
      <c r="E1242" s="13">
        <v>73.099999999999994</v>
      </c>
      <c r="F1242" s="13">
        <v>116.4</v>
      </c>
      <c r="G1242" s="13" t="s">
        <v>110</v>
      </c>
      <c r="H1242" s="13">
        <v>18</v>
      </c>
      <c r="I1242" s="13">
        <v>2.7800000000000002</v>
      </c>
      <c r="J1242" s="13">
        <v>25.689</v>
      </c>
      <c r="K1242" s="13" t="s">
        <v>110</v>
      </c>
      <c r="L1242" s="13">
        <v>11</v>
      </c>
      <c r="M1242" s="13">
        <v>12.95</v>
      </c>
      <c r="N1242" s="13">
        <v>100.8</v>
      </c>
      <c r="O1242" s="13">
        <v>45.35</v>
      </c>
      <c r="P1242" s="13">
        <v>27.7</v>
      </c>
      <c r="Q1242" s="13" t="s">
        <v>110</v>
      </c>
      <c r="R1242" s="13">
        <v>7.51</v>
      </c>
      <c r="S1242" s="13">
        <v>446.66699999999997</v>
      </c>
      <c r="T1242" s="13">
        <v>15.4</v>
      </c>
      <c r="U1242" s="13">
        <v>4.68</v>
      </c>
      <c r="V1242" s="13">
        <v>42.03</v>
      </c>
      <c r="W1242" s="13">
        <v>53.7</v>
      </c>
      <c r="X1242" s="13">
        <v>7.74</v>
      </c>
      <c r="Y1242" s="13">
        <v>20.100000000000001</v>
      </c>
      <c r="Z1242" s="13">
        <v>6.95</v>
      </c>
      <c r="AA1242" s="13">
        <v>204</v>
      </c>
      <c r="AB1242" s="13">
        <v>8.1</v>
      </c>
      <c r="AC1242" s="13" t="s">
        <v>110</v>
      </c>
      <c r="AD1242" s="13">
        <v>257.25</v>
      </c>
    </row>
    <row r="1243" spans="1:30">
      <c r="A1243" s="10">
        <v>42619</v>
      </c>
      <c r="B1243" s="13">
        <v>16276.29</v>
      </c>
      <c r="C1243" s="13">
        <v>10.975999999999999</v>
      </c>
      <c r="D1243" s="13">
        <v>9.3000000000000007</v>
      </c>
      <c r="E1243" s="13">
        <v>73.95</v>
      </c>
      <c r="F1243" s="13">
        <v>119.2</v>
      </c>
      <c r="G1243" s="13" t="s">
        <v>110</v>
      </c>
      <c r="H1243" s="13">
        <v>18.562999999999999</v>
      </c>
      <c r="I1243" s="13">
        <v>2.835</v>
      </c>
      <c r="J1243" s="13">
        <v>25.927</v>
      </c>
      <c r="K1243" s="13" t="s">
        <v>110</v>
      </c>
      <c r="L1243" s="13">
        <v>11</v>
      </c>
      <c r="M1243" s="13">
        <v>13.7</v>
      </c>
      <c r="N1243" s="13">
        <v>103</v>
      </c>
      <c r="O1243" s="13">
        <v>46.65</v>
      </c>
      <c r="P1243" s="13">
        <v>29.15</v>
      </c>
      <c r="Q1243" s="13" t="s">
        <v>110</v>
      </c>
      <c r="R1243" s="13">
        <v>7.78</v>
      </c>
      <c r="S1243" s="13">
        <v>438.33300000000003</v>
      </c>
      <c r="T1243" s="13">
        <v>16.45</v>
      </c>
      <c r="U1243" s="13">
        <v>4.68</v>
      </c>
      <c r="V1243" s="13">
        <v>42.777999999999999</v>
      </c>
      <c r="W1243" s="13">
        <v>56</v>
      </c>
      <c r="X1243" s="13">
        <v>7.8</v>
      </c>
      <c r="Y1243" s="13">
        <v>19.899999999999999</v>
      </c>
      <c r="Z1243" s="13">
        <v>7.34</v>
      </c>
      <c r="AA1243" s="13">
        <v>206.5</v>
      </c>
      <c r="AB1243" s="13">
        <v>8.09</v>
      </c>
      <c r="AC1243" s="13" t="s">
        <v>110</v>
      </c>
      <c r="AD1243" s="13">
        <v>261.5</v>
      </c>
    </row>
    <row r="1244" spans="1:30">
      <c r="A1244" s="10">
        <v>42620</v>
      </c>
      <c r="B1244" s="13">
        <v>16315.51</v>
      </c>
      <c r="C1244" s="13">
        <v>11.423999999999999</v>
      </c>
      <c r="D1244" s="13">
        <v>9.2899999999999991</v>
      </c>
      <c r="E1244" s="13">
        <v>73.650000000000006</v>
      </c>
      <c r="F1244" s="13">
        <v>118.7</v>
      </c>
      <c r="G1244" s="13" t="s">
        <v>110</v>
      </c>
      <c r="H1244" s="13">
        <v>19.125</v>
      </c>
      <c r="I1244" s="13">
        <v>2.8529999999999998</v>
      </c>
      <c r="J1244" s="13">
        <v>25.451000000000001</v>
      </c>
      <c r="K1244" s="13" t="s">
        <v>110</v>
      </c>
      <c r="L1244" s="13">
        <v>11</v>
      </c>
      <c r="M1244" s="13">
        <v>14.05</v>
      </c>
      <c r="N1244" s="13">
        <v>102.15</v>
      </c>
      <c r="O1244" s="13">
        <v>46.8</v>
      </c>
      <c r="P1244" s="13">
        <v>30.8</v>
      </c>
      <c r="Q1244" s="13" t="s">
        <v>110</v>
      </c>
      <c r="R1244" s="13">
        <v>8.0500000000000007</v>
      </c>
      <c r="S1244" s="13">
        <v>441.63299999999998</v>
      </c>
      <c r="T1244" s="13">
        <v>16.7</v>
      </c>
      <c r="U1244" s="13">
        <v>4.68</v>
      </c>
      <c r="V1244" s="13">
        <v>43.375999999999998</v>
      </c>
      <c r="W1244" s="13">
        <v>56.7</v>
      </c>
      <c r="X1244" s="13">
        <v>7.76</v>
      </c>
      <c r="Y1244" s="13">
        <v>19.8</v>
      </c>
      <c r="Z1244" s="13">
        <v>7.35</v>
      </c>
      <c r="AA1244" s="13">
        <v>207.15</v>
      </c>
      <c r="AB1244" s="13">
        <v>8.26</v>
      </c>
      <c r="AC1244" s="13" t="s">
        <v>110</v>
      </c>
      <c r="AD1244" s="13">
        <v>265.5</v>
      </c>
    </row>
    <row r="1245" spans="1:30">
      <c r="A1245" s="10">
        <v>42621</v>
      </c>
      <c r="B1245" s="13">
        <v>16457.900000000001</v>
      </c>
      <c r="C1245" s="13">
        <v>12.032</v>
      </c>
      <c r="D1245" s="13">
        <v>9.51</v>
      </c>
      <c r="E1245" s="13">
        <v>76.2</v>
      </c>
      <c r="F1245" s="13">
        <v>116.7</v>
      </c>
      <c r="G1245" s="13" t="s">
        <v>110</v>
      </c>
      <c r="H1245" s="13">
        <v>19.5</v>
      </c>
      <c r="I1245" s="13">
        <v>2.8529999999999998</v>
      </c>
      <c r="J1245" s="13">
        <v>25.260999999999999</v>
      </c>
      <c r="K1245" s="13" t="s">
        <v>110</v>
      </c>
      <c r="L1245" s="13">
        <v>11</v>
      </c>
      <c r="M1245" s="13">
        <v>14</v>
      </c>
      <c r="N1245" s="13">
        <v>102</v>
      </c>
      <c r="O1245" s="13">
        <v>45.4</v>
      </c>
      <c r="P1245" s="13">
        <v>32.700000000000003</v>
      </c>
      <c r="Q1245" s="13" t="s">
        <v>110</v>
      </c>
      <c r="R1245" s="13">
        <v>7.92</v>
      </c>
      <c r="S1245" s="13">
        <v>455</v>
      </c>
      <c r="T1245" s="13">
        <v>16.850000000000001</v>
      </c>
      <c r="U1245" s="13">
        <v>4.68</v>
      </c>
      <c r="V1245" s="13">
        <v>43.875</v>
      </c>
      <c r="W1245" s="13">
        <v>56.45</v>
      </c>
      <c r="X1245" s="13">
        <v>7.95</v>
      </c>
      <c r="Y1245" s="13">
        <v>19.600000000000001</v>
      </c>
      <c r="Z1245" s="13">
        <v>7.35</v>
      </c>
      <c r="AA1245" s="13">
        <v>207.8</v>
      </c>
      <c r="AB1245" s="13">
        <v>8.3800000000000008</v>
      </c>
      <c r="AC1245" s="13" t="s">
        <v>110</v>
      </c>
      <c r="AD1245" s="13">
        <v>266.39999999999998</v>
      </c>
    </row>
    <row r="1246" spans="1:30">
      <c r="A1246" s="10">
        <v>42622</v>
      </c>
      <c r="B1246" s="13">
        <v>15975.57</v>
      </c>
      <c r="C1246" s="13">
        <v>11.776</v>
      </c>
      <c r="D1246" s="13">
        <v>9.3800000000000008</v>
      </c>
      <c r="E1246" s="13">
        <v>71.900000000000006</v>
      </c>
      <c r="F1246" s="13">
        <v>113.2</v>
      </c>
      <c r="G1246" s="13" t="s">
        <v>110</v>
      </c>
      <c r="H1246" s="13">
        <v>19.594000000000001</v>
      </c>
      <c r="I1246" s="13">
        <v>2.8260000000000001</v>
      </c>
      <c r="J1246" s="13">
        <v>24.832999999999998</v>
      </c>
      <c r="K1246" s="13" t="s">
        <v>110</v>
      </c>
      <c r="L1246" s="13">
        <v>11</v>
      </c>
      <c r="M1246" s="13">
        <v>13.95</v>
      </c>
      <c r="N1246" s="13">
        <v>99.6</v>
      </c>
      <c r="O1246" s="13">
        <v>44</v>
      </c>
      <c r="P1246" s="13">
        <v>32.5</v>
      </c>
      <c r="Q1246" s="13" t="s">
        <v>110</v>
      </c>
      <c r="R1246" s="13">
        <v>7.95</v>
      </c>
      <c r="S1246" s="13">
        <v>449.61700000000002</v>
      </c>
      <c r="T1246" s="13">
        <v>16.55</v>
      </c>
      <c r="U1246" s="13">
        <v>4.68</v>
      </c>
      <c r="V1246" s="13">
        <v>43.076999999999998</v>
      </c>
      <c r="W1246" s="13">
        <v>55</v>
      </c>
      <c r="X1246" s="13">
        <v>8</v>
      </c>
      <c r="Y1246" s="13">
        <v>19.5</v>
      </c>
      <c r="Z1246" s="13">
        <v>7.2</v>
      </c>
      <c r="AA1246" s="13">
        <v>200</v>
      </c>
      <c r="AB1246" s="13">
        <v>8.2899999999999991</v>
      </c>
      <c r="AC1246" s="13" t="s">
        <v>110</v>
      </c>
      <c r="AD1246" s="13">
        <v>259.5</v>
      </c>
    </row>
    <row r="1247" spans="1:30">
      <c r="A1247" s="10">
        <v>42625</v>
      </c>
      <c r="B1247" s="13">
        <v>16058.32</v>
      </c>
      <c r="C1247" s="13">
        <v>11.584</v>
      </c>
      <c r="D1247" s="13">
        <v>9.34</v>
      </c>
      <c r="E1247" s="13">
        <v>73.400000000000006</v>
      </c>
      <c r="F1247" s="13">
        <v>114.5</v>
      </c>
      <c r="G1247" s="13" t="s">
        <v>110</v>
      </c>
      <c r="H1247" s="13">
        <v>19.375</v>
      </c>
      <c r="I1247" s="13">
        <v>2.7890000000000001</v>
      </c>
      <c r="J1247" s="13">
        <v>24.5</v>
      </c>
      <c r="K1247" s="13" t="s">
        <v>110</v>
      </c>
      <c r="L1247" s="13">
        <v>11</v>
      </c>
      <c r="M1247" s="13">
        <v>13.95</v>
      </c>
      <c r="N1247" s="13">
        <v>98.6</v>
      </c>
      <c r="O1247" s="13">
        <v>44.75</v>
      </c>
      <c r="P1247" s="13">
        <v>32.5</v>
      </c>
      <c r="Q1247" s="13" t="s">
        <v>110</v>
      </c>
      <c r="R1247" s="13">
        <v>7.9</v>
      </c>
      <c r="S1247" s="13">
        <v>446.66699999999997</v>
      </c>
      <c r="T1247" s="13">
        <v>16.649999999999999</v>
      </c>
      <c r="U1247" s="13">
        <v>4.68</v>
      </c>
      <c r="V1247" s="13">
        <v>42.877000000000002</v>
      </c>
      <c r="W1247" s="13">
        <v>54.55</v>
      </c>
      <c r="X1247" s="13">
        <v>8.0399999999999991</v>
      </c>
      <c r="Y1247" s="13">
        <v>19.5</v>
      </c>
      <c r="Z1247" s="13">
        <v>7.19</v>
      </c>
      <c r="AA1247" s="13">
        <v>201</v>
      </c>
      <c r="AB1247" s="13">
        <v>8.25</v>
      </c>
      <c r="AC1247" s="13" t="s">
        <v>110</v>
      </c>
      <c r="AD1247" s="13">
        <v>259.5</v>
      </c>
    </row>
    <row r="1248" spans="1:30">
      <c r="A1248" s="10">
        <v>42626</v>
      </c>
      <c r="B1248" s="13">
        <v>15520.58</v>
      </c>
      <c r="C1248" s="13">
        <v>11.2</v>
      </c>
      <c r="D1248" s="13">
        <v>9.15</v>
      </c>
      <c r="E1248" s="13">
        <v>68.45</v>
      </c>
      <c r="F1248" s="13">
        <v>111.85</v>
      </c>
      <c r="G1248" s="13" t="s">
        <v>110</v>
      </c>
      <c r="H1248" s="13">
        <v>18.937999999999999</v>
      </c>
      <c r="I1248" s="13">
        <v>2.67</v>
      </c>
      <c r="J1248" s="13">
        <v>23.501000000000001</v>
      </c>
      <c r="K1248" s="13" t="s">
        <v>110</v>
      </c>
      <c r="L1248" s="13">
        <v>10.95</v>
      </c>
      <c r="M1248" s="13">
        <v>13.7</v>
      </c>
      <c r="N1248" s="13">
        <v>96.5</v>
      </c>
      <c r="O1248" s="13">
        <v>43.9</v>
      </c>
      <c r="P1248" s="13">
        <v>31.8</v>
      </c>
      <c r="Q1248" s="13" t="s">
        <v>110</v>
      </c>
      <c r="R1248" s="13">
        <v>7.8</v>
      </c>
      <c r="S1248" s="13">
        <v>435.66699999999997</v>
      </c>
      <c r="T1248" s="13">
        <v>16.5</v>
      </c>
      <c r="U1248" s="13">
        <v>4.4329999999999998</v>
      </c>
      <c r="V1248" s="13">
        <v>41.88</v>
      </c>
      <c r="W1248" s="13">
        <v>54.5</v>
      </c>
      <c r="X1248" s="13">
        <v>8.02</v>
      </c>
      <c r="Y1248" s="13">
        <v>19.55</v>
      </c>
      <c r="Z1248" s="13">
        <v>7.15</v>
      </c>
      <c r="AA1248" s="13">
        <v>196.8</v>
      </c>
      <c r="AB1248" s="13">
        <v>8</v>
      </c>
      <c r="AC1248" s="13" t="s">
        <v>110</v>
      </c>
      <c r="AD1248" s="13">
        <v>259.5</v>
      </c>
    </row>
    <row r="1249" spans="1:30">
      <c r="A1249" s="10">
        <v>42627</v>
      </c>
      <c r="B1249" s="13">
        <v>15546.36</v>
      </c>
      <c r="C1249" s="13">
        <v>11.904</v>
      </c>
      <c r="D1249" s="13">
        <v>9.15</v>
      </c>
      <c r="E1249" s="13">
        <v>68.25</v>
      </c>
      <c r="F1249" s="13">
        <v>108.9</v>
      </c>
      <c r="G1249" s="13" t="s">
        <v>110</v>
      </c>
      <c r="H1249" s="13">
        <v>18.812999999999999</v>
      </c>
      <c r="I1249" s="13">
        <v>2.6970000000000001</v>
      </c>
      <c r="J1249" s="13">
        <v>24.405000000000001</v>
      </c>
      <c r="K1249" s="13" t="s">
        <v>110</v>
      </c>
      <c r="L1249" s="13">
        <v>10.95</v>
      </c>
      <c r="M1249" s="13">
        <v>13.9</v>
      </c>
      <c r="N1249" s="13">
        <v>97.5</v>
      </c>
      <c r="O1249" s="13">
        <v>43.35</v>
      </c>
      <c r="P1249" s="13">
        <v>36</v>
      </c>
      <c r="Q1249" s="13" t="s">
        <v>110</v>
      </c>
      <c r="R1249" s="13">
        <v>7.85</v>
      </c>
      <c r="S1249" s="13">
        <v>430.66699999999997</v>
      </c>
      <c r="T1249" s="13">
        <v>16.95</v>
      </c>
      <c r="U1249" s="13">
        <v>4.4329999999999998</v>
      </c>
      <c r="V1249" s="13">
        <v>42.378999999999998</v>
      </c>
      <c r="W1249" s="13">
        <v>55</v>
      </c>
      <c r="X1249" s="13">
        <v>8.19</v>
      </c>
      <c r="Y1249" s="13">
        <v>19.7</v>
      </c>
      <c r="Z1249" s="13">
        <v>7.33</v>
      </c>
      <c r="AA1249" s="13">
        <v>196.25</v>
      </c>
      <c r="AB1249" s="13">
        <v>8</v>
      </c>
      <c r="AC1249" s="13" t="s">
        <v>110</v>
      </c>
      <c r="AD1249" s="13">
        <v>258.3</v>
      </c>
    </row>
    <row r="1250" spans="1:30">
      <c r="A1250" s="10">
        <v>42628</v>
      </c>
      <c r="B1250" s="13">
        <v>15851.53</v>
      </c>
      <c r="C1250" s="13">
        <v>12.512</v>
      </c>
      <c r="D1250" s="13">
        <v>9.2200000000000006</v>
      </c>
      <c r="E1250" s="13">
        <v>70.599999999999994</v>
      </c>
      <c r="F1250" s="13">
        <v>110.5</v>
      </c>
      <c r="G1250" s="13" t="s">
        <v>110</v>
      </c>
      <c r="H1250" s="13">
        <v>18.937999999999999</v>
      </c>
      <c r="I1250" s="13">
        <v>2.633</v>
      </c>
      <c r="J1250" s="13">
        <v>24.785</v>
      </c>
      <c r="K1250" s="13" t="s">
        <v>110</v>
      </c>
      <c r="L1250" s="13">
        <v>10.95</v>
      </c>
      <c r="M1250" s="13">
        <v>14.1</v>
      </c>
      <c r="N1250" s="13">
        <v>97.8</v>
      </c>
      <c r="O1250" s="13">
        <v>43.85</v>
      </c>
      <c r="P1250" s="13">
        <v>36.9</v>
      </c>
      <c r="Q1250" s="13" t="s">
        <v>110</v>
      </c>
      <c r="R1250" s="13">
        <v>8</v>
      </c>
      <c r="S1250" s="13">
        <v>441.66699999999997</v>
      </c>
      <c r="T1250" s="13">
        <v>17.899999999999999</v>
      </c>
      <c r="U1250" s="13">
        <v>4.4329999999999998</v>
      </c>
      <c r="V1250" s="13">
        <v>44.372999999999998</v>
      </c>
      <c r="W1250" s="13">
        <v>55.9</v>
      </c>
      <c r="X1250" s="13">
        <v>8.42</v>
      </c>
      <c r="Y1250" s="13">
        <v>19.600000000000001</v>
      </c>
      <c r="Z1250" s="13">
        <v>7.55</v>
      </c>
      <c r="AA1250" s="13">
        <v>203.5</v>
      </c>
      <c r="AB1250" s="13">
        <v>8.0500000000000007</v>
      </c>
      <c r="AC1250" s="13" t="s">
        <v>110</v>
      </c>
      <c r="AD1250" s="13">
        <v>261.5</v>
      </c>
    </row>
    <row r="1251" spans="1:30">
      <c r="A1251" s="10">
        <v>42629</v>
      </c>
      <c r="B1251" s="13">
        <v>15828.16</v>
      </c>
      <c r="C1251" s="13">
        <v>12.608000000000001</v>
      </c>
      <c r="D1251" s="13">
        <v>9.2899999999999991</v>
      </c>
      <c r="E1251" s="13">
        <v>70</v>
      </c>
      <c r="F1251" s="13">
        <v>109.5</v>
      </c>
      <c r="G1251" s="13" t="s">
        <v>110</v>
      </c>
      <c r="H1251" s="13">
        <v>19</v>
      </c>
      <c r="I1251" s="13">
        <v>2.7250000000000001</v>
      </c>
      <c r="J1251" s="13">
        <v>24.452000000000002</v>
      </c>
      <c r="K1251" s="13" t="s">
        <v>110</v>
      </c>
      <c r="L1251" s="13">
        <v>11</v>
      </c>
      <c r="M1251" s="13">
        <v>14.05</v>
      </c>
      <c r="N1251" s="13">
        <v>97.2</v>
      </c>
      <c r="O1251" s="13">
        <v>43.5</v>
      </c>
      <c r="P1251" s="13">
        <v>37.799999999999997</v>
      </c>
      <c r="Q1251" s="13" t="s">
        <v>110</v>
      </c>
      <c r="R1251" s="13">
        <v>8</v>
      </c>
      <c r="S1251" s="13">
        <v>448.33300000000003</v>
      </c>
      <c r="T1251" s="13">
        <v>18.149999999999999</v>
      </c>
      <c r="U1251" s="13">
        <v>4.4329999999999998</v>
      </c>
      <c r="V1251" s="13">
        <v>44.472999999999999</v>
      </c>
      <c r="W1251" s="13">
        <v>55.85</v>
      </c>
      <c r="X1251" s="13">
        <v>8.35</v>
      </c>
      <c r="Y1251" s="13">
        <v>19.7</v>
      </c>
      <c r="Z1251" s="13">
        <v>7.7</v>
      </c>
      <c r="AA1251" s="13">
        <v>200.4</v>
      </c>
      <c r="AB1251" s="13">
        <v>8.0500000000000007</v>
      </c>
      <c r="AC1251" s="13" t="s">
        <v>110</v>
      </c>
      <c r="AD1251" s="13">
        <v>257.5</v>
      </c>
    </row>
    <row r="1252" spans="1:30">
      <c r="A1252" s="10">
        <v>42632</v>
      </c>
      <c r="B1252" s="13">
        <v>15990.69</v>
      </c>
      <c r="C1252" s="13">
        <v>12.448</v>
      </c>
      <c r="D1252" s="13">
        <v>9.39</v>
      </c>
      <c r="E1252" s="13">
        <v>69.45</v>
      </c>
      <c r="F1252" s="13">
        <v>111.6</v>
      </c>
      <c r="G1252" s="13" t="s">
        <v>110</v>
      </c>
      <c r="H1252" s="13">
        <v>20.518999999999998</v>
      </c>
      <c r="I1252" s="13">
        <v>2.8069999999999999</v>
      </c>
      <c r="J1252" s="13">
        <v>24.643000000000001</v>
      </c>
      <c r="K1252" s="13" t="s">
        <v>110</v>
      </c>
      <c r="L1252" s="13">
        <v>12.1</v>
      </c>
      <c r="M1252" s="13">
        <v>14</v>
      </c>
      <c r="N1252" s="13">
        <v>98.35</v>
      </c>
      <c r="O1252" s="13">
        <v>43.7</v>
      </c>
      <c r="P1252" s="13">
        <v>38.700000000000003</v>
      </c>
      <c r="Q1252" s="13" t="s">
        <v>110</v>
      </c>
      <c r="R1252" s="13">
        <v>8.25</v>
      </c>
      <c r="S1252" s="13">
        <v>455.93299999999999</v>
      </c>
      <c r="T1252" s="13">
        <v>18.55</v>
      </c>
      <c r="U1252" s="13">
        <v>4.4329999999999998</v>
      </c>
      <c r="V1252" s="13">
        <v>45.52</v>
      </c>
      <c r="W1252" s="13">
        <v>55.6</v>
      </c>
      <c r="X1252" s="13">
        <v>8.8000000000000007</v>
      </c>
      <c r="Y1252" s="13">
        <v>20.149999999999999</v>
      </c>
      <c r="Z1252" s="13">
        <v>7.95</v>
      </c>
      <c r="AA1252" s="13">
        <v>201.5</v>
      </c>
      <c r="AB1252" s="13">
        <v>8.3699999999999992</v>
      </c>
      <c r="AC1252" s="13" t="s">
        <v>110</v>
      </c>
      <c r="AD1252" s="13">
        <v>260.2</v>
      </c>
    </row>
    <row r="1253" spans="1:30">
      <c r="A1253" s="10">
        <v>42633</v>
      </c>
      <c r="B1253" s="13">
        <v>16012.84</v>
      </c>
      <c r="C1253" s="13">
        <v>12.128</v>
      </c>
      <c r="D1253" s="13">
        <v>9.6199999999999992</v>
      </c>
      <c r="E1253" s="13">
        <v>70</v>
      </c>
      <c r="F1253" s="13">
        <v>111.5</v>
      </c>
      <c r="G1253" s="13" t="s">
        <v>110</v>
      </c>
      <c r="H1253" s="13">
        <v>21.356000000000002</v>
      </c>
      <c r="I1253" s="13">
        <v>2.8069999999999999</v>
      </c>
      <c r="J1253" s="13">
        <v>24.785</v>
      </c>
      <c r="K1253" s="13" t="s">
        <v>110</v>
      </c>
      <c r="L1253" s="13">
        <v>12.4</v>
      </c>
      <c r="M1253" s="13">
        <v>14.05</v>
      </c>
      <c r="N1253" s="13">
        <v>96.85</v>
      </c>
      <c r="O1253" s="13">
        <v>43.65</v>
      </c>
      <c r="P1253" s="13">
        <v>38.1</v>
      </c>
      <c r="Q1253" s="13" t="s">
        <v>110</v>
      </c>
      <c r="R1253" s="13">
        <v>8.32</v>
      </c>
      <c r="S1253" s="13">
        <v>456</v>
      </c>
      <c r="T1253" s="13">
        <v>18.600000000000001</v>
      </c>
      <c r="U1253" s="13">
        <v>4.4329999999999998</v>
      </c>
      <c r="V1253" s="13">
        <v>46.466999999999999</v>
      </c>
      <c r="W1253" s="13">
        <v>56</v>
      </c>
      <c r="X1253" s="13">
        <v>8.9499999999999993</v>
      </c>
      <c r="Y1253" s="13">
        <v>20.2</v>
      </c>
      <c r="Z1253" s="13">
        <v>7.96</v>
      </c>
      <c r="AA1253" s="13">
        <v>195.4</v>
      </c>
      <c r="AB1253" s="13">
        <v>8.48</v>
      </c>
      <c r="AC1253" s="13" t="s">
        <v>110</v>
      </c>
      <c r="AD1253" s="13">
        <v>256.5</v>
      </c>
    </row>
    <row r="1254" spans="1:30">
      <c r="A1254" s="10">
        <v>42634</v>
      </c>
      <c r="B1254" s="13">
        <v>16292.48</v>
      </c>
      <c r="C1254" s="13">
        <v>12.288</v>
      </c>
      <c r="D1254" s="13">
        <v>9.7799999999999994</v>
      </c>
      <c r="E1254" s="13">
        <v>71.8</v>
      </c>
      <c r="F1254" s="13">
        <v>113.5</v>
      </c>
      <c r="G1254" s="13" t="s">
        <v>110</v>
      </c>
      <c r="H1254" s="13">
        <v>21.913</v>
      </c>
      <c r="I1254" s="13">
        <v>2.7709999999999999</v>
      </c>
      <c r="J1254" s="13">
        <v>24.881</v>
      </c>
      <c r="K1254" s="13" t="s">
        <v>110</v>
      </c>
      <c r="L1254" s="13">
        <v>12.6</v>
      </c>
      <c r="M1254" s="13">
        <v>14.4</v>
      </c>
      <c r="N1254" s="13">
        <v>99.5</v>
      </c>
      <c r="O1254" s="13">
        <v>44.7</v>
      </c>
      <c r="P1254" s="13">
        <v>37.450000000000003</v>
      </c>
      <c r="Q1254" s="13" t="s">
        <v>110</v>
      </c>
      <c r="R1254" s="13">
        <v>8.4</v>
      </c>
      <c r="S1254" s="13">
        <v>459.66699999999997</v>
      </c>
      <c r="T1254" s="13">
        <v>18.850000000000001</v>
      </c>
      <c r="U1254" s="13">
        <v>4.4329999999999998</v>
      </c>
      <c r="V1254" s="13">
        <v>45.668999999999997</v>
      </c>
      <c r="W1254" s="13">
        <v>56</v>
      </c>
      <c r="X1254" s="13">
        <v>9.1999999999999993</v>
      </c>
      <c r="Y1254" s="13">
        <v>20.8</v>
      </c>
      <c r="Z1254" s="13">
        <v>7.98</v>
      </c>
      <c r="AA1254" s="13">
        <v>200</v>
      </c>
      <c r="AB1254" s="13">
        <v>8.4700000000000006</v>
      </c>
      <c r="AC1254" s="13" t="s">
        <v>110</v>
      </c>
      <c r="AD1254" s="13">
        <v>263.89999999999998</v>
      </c>
    </row>
    <row r="1255" spans="1:30">
      <c r="A1255" s="10">
        <v>42635</v>
      </c>
      <c r="B1255" s="13">
        <v>16643.05</v>
      </c>
      <c r="C1255" s="13">
        <v>12.096</v>
      </c>
      <c r="D1255" s="13">
        <v>9.99</v>
      </c>
      <c r="E1255" s="13">
        <v>72.349999999999994</v>
      </c>
      <c r="F1255" s="13">
        <v>116.9</v>
      </c>
      <c r="G1255" s="13" t="s">
        <v>110</v>
      </c>
      <c r="H1255" s="13">
        <v>21.625</v>
      </c>
      <c r="I1255" s="13">
        <v>2.7800000000000002</v>
      </c>
      <c r="J1255" s="13">
        <v>25.404</v>
      </c>
      <c r="K1255" s="13" t="s">
        <v>110</v>
      </c>
      <c r="L1255" s="13">
        <v>13.15</v>
      </c>
      <c r="M1255" s="13">
        <v>14.85</v>
      </c>
      <c r="N1255" s="13">
        <v>101.6</v>
      </c>
      <c r="O1255" s="13">
        <v>46.1</v>
      </c>
      <c r="P1255" s="13">
        <v>35.549999999999997</v>
      </c>
      <c r="Q1255" s="13" t="s">
        <v>110</v>
      </c>
      <c r="R1255" s="13">
        <v>8.6</v>
      </c>
      <c r="S1255" s="13">
        <v>474.46699999999998</v>
      </c>
      <c r="T1255" s="13">
        <v>19.7</v>
      </c>
      <c r="U1255" s="13">
        <v>4.532</v>
      </c>
      <c r="V1255" s="13">
        <v>45.869</v>
      </c>
      <c r="W1255" s="13">
        <v>56.4</v>
      </c>
      <c r="X1255" s="13">
        <v>9.1999999999999993</v>
      </c>
      <c r="Y1255" s="13">
        <v>21</v>
      </c>
      <c r="Z1255" s="13">
        <v>8.5</v>
      </c>
      <c r="AA1255" s="13">
        <v>201.9</v>
      </c>
      <c r="AB1255" s="13">
        <v>8.65</v>
      </c>
      <c r="AC1255" s="13" t="s">
        <v>110</v>
      </c>
      <c r="AD1255" s="13">
        <v>270</v>
      </c>
    </row>
    <row r="1256" spans="1:30">
      <c r="A1256" s="10">
        <v>42636</v>
      </c>
      <c r="B1256" s="13">
        <v>16441.71</v>
      </c>
      <c r="C1256" s="13">
        <v>12.032</v>
      </c>
      <c r="D1256" s="13">
        <v>9.99</v>
      </c>
      <c r="E1256" s="13">
        <v>70.650000000000006</v>
      </c>
      <c r="F1256" s="13">
        <v>113.5</v>
      </c>
      <c r="G1256" s="13" t="s">
        <v>110</v>
      </c>
      <c r="H1256" s="13">
        <v>21.638000000000002</v>
      </c>
      <c r="I1256" s="13">
        <v>2.7800000000000002</v>
      </c>
      <c r="J1256" s="13">
        <v>25.451000000000001</v>
      </c>
      <c r="K1256" s="13" t="s">
        <v>110</v>
      </c>
      <c r="L1256" s="13">
        <v>13.2</v>
      </c>
      <c r="M1256" s="13">
        <v>14.75</v>
      </c>
      <c r="N1256" s="13">
        <v>100.3</v>
      </c>
      <c r="O1256" s="13">
        <v>46.15</v>
      </c>
      <c r="P1256" s="13">
        <v>33.450000000000003</v>
      </c>
      <c r="Q1256" s="13" t="s">
        <v>110</v>
      </c>
      <c r="R1256" s="13">
        <v>8.5</v>
      </c>
      <c r="S1256" s="13">
        <v>473.16699999999997</v>
      </c>
      <c r="T1256" s="13">
        <v>19.45</v>
      </c>
      <c r="U1256" s="13">
        <v>4.532</v>
      </c>
      <c r="V1256" s="13">
        <v>45.869</v>
      </c>
      <c r="W1256" s="13">
        <v>56.8</v>
      </c>
      <c r="X1256" s="13">
        <v>9.0500000000000007</v>
      </c>
      <c r="Y1256" s="13">
        <v>21.35</v>
      </c>
      <c r="Z1256" s="13">
        <v>8.5</v>
      </c>
      <c r="AA1256" s="13">
        <v>196.4</v>
      </c>
      <c r="AB1256" s="13">
        <v>8.6300000000000008</v>
      </c>
      <c r="AC1256" s="13" t="s">
        <v>110</v>
      </c>
      <c r="AD1256" s="13">
        <v>264.5</v>
      </c>
    </row>
    <row r="1257" spans="1:30">
      <c r="A1257" s="10">
        <v>42639</v>
      </c>
      <c r="B1257" s="13">
        <v>16356.44</v>
      </c>
      <c r="C1257" s="13">
        <v>11.616</v>
      </c>
      <c r="D1257" s="13">
        <v>10.199999999999999</v>
      </c>
      <c r="E1257" s="13">
        <v>69.25</v>
      </c>
      <c r="F1257" s="13">
        <v>115.35</v>
      </c>
      <c r="G1257" s="13" t="s">
        <v>110</v>
      </c>
      <c r="H1257" s="13">
        <v>21.963000000000001</v>
      </c>
      <c r="I1257" s="13">
        <v>2.7890000000000001</v>
      </c>
      <c r="J1257" s="13">
        <v>25.309000000000001</v>
      </c>
      <c r="K1257" s="13" t="s">
        <v>110</v>
      </c>
      <c r="L1257" s="13">
        <v>13.4</v>
      </c>
      <c r="M1257" s="13">
        <v>14.8</v>
      </c>
      <c r="N1257" s="13">
        <v>98.95</v>
      </c>
      <c r="O1257" s="13">
        <v>45.6</v>
      </c>
      <c r="P1257" s="13">
        <v>33.450000000000003</v>
      </c>
      <c r="Q1257" s="13" t="s">
        <v>110</v>
      </c>
      <c r="R1257" s="13">
        <v>8.59</v>
      </c>
      <c r="S1257" s="13">
        <v>486.66699999999997</v>
      </c>
      <c r="T1257" s="13">
        <v>19.05</v>
      </c>
      <c r="U1257" s="13">
        <v>4.532</v>
      </c>
      <c r="V1257" s="13">
        <v>45.37</v>
      </c>
      <c r="W1257" s="13">
        <v>56.25</v>
      </c>
      <c r="X1257" s="13">
        <v>8.99</v>
      </c>
      <c r="Y1257" s="13">
        <v>21</v>
      </c>
      <c r="Z1257" s="13">
        <v>8.75</v>
      </c>
      <c r="AA1257" s="13">
        <v>194.9</v>
      </c>
      <c r="AB1257" s="13">
        <v>8.8699999999999992</v>
      </c>
      <c r="AC1257" s="13" t="s">
        <v>110</v>
      </c>
      <c r="AD1257" s="13">
        <v>261.5</v>
      </c>
    </row>
    <row r="1258" spans="1:30">
      <c r="A1258" s="10">
        <v>42640</v>
      </c>
      <c r="B1258" s="13">
        <v>16348.5</v>
      </c>
      <c r="C1258" s="13">
        <v>12.032</v>
      </c>
      <c r="D1258" s="13">
        <v>10.45</v>
      </c>
      <c r="E1258" s="13">
        <v>69</v>
      </c>
      <c r="F1258" s="13">
        <v>117</v>
      </c>
      <c r="G1258" s="13" t="s">
        <v>110</v>
      </c>
      <c r="H1258" s="13">
        <v>22.369</v>
      </c>
      <c r="I1258" s="13">
        <v>2.7709999999999999</v>
      </c>
      <c r="J1258" s="13">
        <v>25.213999999999999</v>
      </c>
      <c r="K1258" s="13" t="s">
        <v>110</v>
      </c>
      <c r="L1258" s="13">
        <v>13.4</v>
      </c>
      <c r="M1258" s="13">
        <v>14.6</v>
      </c>
      <c r="N1258" s="13">
        <v>100.5</v>
      </c>
      <c r="O1258" s="13">
        <v>45.95</v>
      </c>
      <c r="P1258" s="13">
        <v>33.35</v>
      </c>
      <c r="Q1258" s="13" t="s">
        <v>110</v>
      </c>
      <c r="R1258" s="13">
        <v>9.19</v>
      </c>
      <c r="S1258" s="13">
        <v>484.08300000000003</v>
      </c>
      <c r="T1258" s="13">
        <v>18.600000000000001</v>
      </c>
      <c r="U1258" s="13">
        <v>4.532</v>
      </c>
      <c r="V1258" s="13">
        <v>45.021000000000001</v>
      </c>
      <c r="W1258" s="13">
        <v>55.65</v>
      </c>
      <c r="X1258" s="13">
        <v>8.85</v>
      </c>
      <c r="Y1258" s="13">
        <v>21.15</v>
      </c>
      <c r="Z1258" s="13">
        <v>9.02</v>
      </c>
      <c r="AA1258" s="13">
        <v>194.85</v>
      </c>
      <c r="AB1258" s="13">
        <v>9.18</v>
      </c>
      <c r="AC1258" s="13" t="s">
        <v>110</v>
      </c>
      <c r="AD1258" s="13">
        <v>258.5</v>
      </c>
    </row>
    <row r="1259" spans="1:30">
      <c r="A1259" s="10">
        <v>42641</v>
      </c>
      <c r="B1259" s="13">
        <v>16755.169999999998</v>
      </c>
      <c r="C1259" s="13">
        <v>11.936</v>
      </c>
      <c r="D1259" s="13">
        <v>10.9</v>
      </c>
      <c r="E1259" s="13">
        <v>72.7</v>
      </c>
      <c r="F1259" s="13">
        <v>117.4</v>
      </c>
      <c r="G1259" s="13" t="s">
        <v>110</v>
      </c>
      <c r="H1259" s="13">
        <v>23.625</v>
      </c>
      <c r="I1259" s="13">
        <v>2.7610000000000001</v>
      </c>
      <c r="J1259" s="13">
        <v>25.975000000000001</v>
      </c>
      <c r="K1259" s="13" t="s">
        <v>110</v>
      </c>
      <c r="L1259" s="13">
        <v>13.6</v>
      </c>
      <c r="M1259" s="13">
        <v>14.7</v>
      </c>
      <c r="N1259" s="13">
        <v>101</v>
      </c>
      <c r="O1259" s="13">
        <v>46.4</v>
      </c>
      <c r="P1259" s="13">
        <v>35.700000000000003</v>
      </c>
      <c r="Q1259" s="13" t="s">
        <v>110</v>
      </c>
      <c r="R1259" s="13">
        <v>9.1300000000000008</v>
      </c>
      <c r="S1259" s="13">
        <v>475</v>
      </c>
      <c r="T1259" s="13">
        <v>18.899999999999999</v>
      </c>
      <c r="U1259" s="13">
        <v>4.532</v>
      </c>
      <c r="V1259" s="13">
        <v>44.872</v>
      </c>
      <c r="W1259" s="13">
        <v>56.5</v>
      </c>
      <c r="X1259" s="13">
        <v>9.1</v>
      </c>
      <c r="Y1259" s="13">
        <v>21.5</v>
      </c>
      <c r="Z1259" s="13">
        <v>9.6999999999999993</v>
      </c>
      <c r="AA1259" s="13">
        <v>206</v>
      </c>
      <c r="AB1259" s="13">
        <v>9.31</v>
      </c>
      <c r="AC1259" s="13" t="s">
        <v>110</v>
      </c>
      <c r="AD1259" s="13">
        <v>273.3</v>
      </c>
    </row>
    <row r="1260" spans="1:30">
      <c r="A1260" s="10">
        <v>42642</v>
      </c>
      <c r="B1260" s="13">
        <v>16743.43</v>
      </c>
      <c r="C1260" s="13">
        <v>12.736000000000001</v>
      </c>
      <c r="D1260" s="13">
        <v>10.65</v>
      </c>
      <c r="E1260" s="13">
        <v>71.150000000000006</v>
      </c>
      <c r="F1260" s="13">
        <v>117.8</v>
      </c>
      <c r="G1260" s="13" t="s">
        <v>110</v>
      </c>
      <c r="H1260" s="13">
        <v>23.538</v>
      </c>
      <c r="I1260" s="13">
        <v>2.7890000000000001</v>
      </c>
      <c r="J1260" s="13">
        <v>26.164999999999999</v>
      </c>
      <c r="K1260" s="13" t="s">
        <v>110</v>
      </c>
      <c r="L1260" s="13">
        <v>13.5</v>
      </c>
      <c r="M1260" s="13">
        <v>14.8</v>
      </c>
      <c r="N1260" s="13">
        <v>102.5</v>
      </c>
      <c r="O1260" s="13">
        <v>46.85</v>
      </c>
      <c r="P1260" s="13">
        <v>35.75</v>
      </c>
      <c r="Q1260" s="13" t="s">
        <v>110</v>
      </c>
      <c r="R1260" s="13">
        <v>9.15</v>
      </c>
      <c r="S1260" s="13">
        <v>458.66699999999997</v>
      </c>
      <c r="T1260" s="13">
        <v>19.649999999999999</v>
      </c>
      <c r="U1260" s="13">
        <v>4.532</v>
      </c>
      <c r="V1260" s="13">
        <v>44.970999999999997</v>
      </c>
      <c r="W1260" s="13">
        <v>55.6</v>
      </c>
      <c r="X1260" s="13">
        <v>9.0500000000000007</v>
      </c>
      <c r="Y1260" s="13">
        <v>20.85</v>
      </c>
      <c r="Z1260" s="13">
        <v>9.85</v>
      </c>
      <c r="AA1260" s="13">
        <v>212.55</v>
      </c>
      <c r="AB1260" s="13">
        <v>9.18</v>
      </c>
      <c r="AC1260" s="13" t="s">
        <v>110</v>
      </c>
      <c r="AD1260" s="13">
        <v>278</v>
      </c>
    </row>
    <row r="1261" spans="1:30">
      <c r="A1261" s="10">
        <v>42643</v>
      </c>
      <c r="B1261" s="13">
        <v>16675.68</v>
      </c>
      <c r="C1261" s="13">
        <v>12.896000000000001</v>
      </c>
      <c r="D1261" s="13">
        <v>10.6</v>
      </c>
      <c r="E1261" s="13">
        <v>70.849999999999994</v>
      </c>
      <c r="F1261" s="13">
        <v>118.95</v>
      </c>
      <c r="G1261" s="13" t="s">
        <v>110</v>
      </c>
      <c r="H1261" s="13">
        <v>23.875</v>
      </c>
      <c r="I1261" s="13">
        <v>2.7800000000000002</v>
      </c>
      <c r="J1261" s="13">
        <v>25.927</v>
      </c>
      <c r="K1261" s="13" t="s">
        <v>110</v>
      </c>
      <c r="L1261" s="13">
        <v>13.5</v>
      </c>
      <c r="M1261" s="13">
        <v>14.8</v>
      </c>
      <c r="N1261" s="13">
        <v>101</v>
      </c>
      <c r="O1261" s="13">
        <v>47</v>
      </c>
      <c r="P1261" s="13">
        <v>36</v>
      </c>
      <c r="Q1261" s="13" t="s">
        <v>110</v>
      </c>
      <c r="R1261" s="13">
        <v>9.02</v>
      </c>
      <c r="S1261" s="13">
        <v>456.33300000000003</v>
      </c>
      <c r="T1261" s="13">
        <v>19.3</v>
      </c>
      <c r="U1261" s="13">
        <v>4.532</v>
      </c>
      <c r="V1261" s="13">
        <v>45.869</v>
      </c>
      <c r="W1261" s="13">
        <v>56</v>
      </c>
      <c r="X1261" s="13">
        <v>9.0500000000000007</v>
      </c>
      <c r="Y1261" s="13">
        <v>20.8</v>
      </c>
      <c r="Z1261" s="13">
        <v>9.4499999999999993</v>
      </c>
      <c r="AA1261" s="13">
        <v>215.5</v>
      </c>
      <c r="AB1261" s="13">
        <v>9.09</v>
      </c>
      <c r="AC1261" s="13" t="s">
        <v>110</v>
      </c>
      <c r="AD1261" s="13">
        <v>278</v>
      </c>
    </row>
    <row r="1262" spans="1:30">
      <c r="A1262" s="10">
        <v>42646</v>
      </c>
      <c r="B1262" s="13">
        <v>16846.88</v>
      </c>
      <c r="C1262" s="13">
        <v>13.504</v>
      </c>
      <c r="D1262" s="13">
        <v>11.05</v>
      </c>
      <c r="E1262" s="13">
        <v>73.099999999999994</v>
      </c>
      <c r="F1262" s="13">
        <v>118.55</v>
      </c>
      <c r="G1262" s="13" t="s">
        <v>110</v>
      </c>
      <c r="H1262" s="13">
        <v>24.006</v>
      </c>
      <c r="I1262" s="13">
        <v>2.9079999999999999</v>
      </c>
      <c r="J1262" s="13">
        <v>25.689</v>
      </c>
      <c r="K1262" s="13" t="s">
        <v>110</v>
      </c>
      <c r="L1262" s="13">
        <v>13.6</v>
      </c>
      <c r="M1262" s="13">
        <v>15.2</v>
      </c>
      <c r="N1262" s="13">
        <v>100.8</v>
      </c>
      <c r="O1262" s="13">
        <v>46.95</v>
      </c>
      <c r="P1262" s="13">
        <v>34.799999999999997</v>
      </c>
      <c r="Q1262" s="13" t="s">
        <v>110</v>
      </c>
      <c r="R1262" s="13">
        <v>9.01</v>
      </c>
      <c r="S1262" s="13">
        <v>448</v>
      </c>
      <c r="T1262" s="13">
        <v>19.600000000000001</v>
      </c>
      <c r="U1262" s="13">
        <v>4.532</v>
      </c>
      <c r="V1262" s="13">
        <v>45.070999999999998</v>
      </c>
      <c r="W1262" s="13">
        <v>56.3</v>
      </c>
      <c r="X1262" s="13">
        <v>8.85</v>
      </c>
      <c r="Y1262" s="13">
        <v>20.85</v>
      </c>
      <c r="Z1262" s="13">
        <v>9.4</v>
      </c>
      <c r="AA1262" s="13">
        <v>217.8</v>
      </c>
      <c r="AB1262" s="13">
        <v>9.2100000000000009</v>
      </c>
      <c r="AC1262" s="13" t="s">
        <v>110</v>
      </c>
      <c r="AD1262" s="13">
        <v>280.7</v>
      </c>
    </row>
    <row r="1263" spans="1:30">
      <c r="A1263" s="10">
        <v>42647</v>
      </c>
      <c r="B1263" s="13">
        <v>16873.830000000002</v>
      </c>
      <c r="C1263" s="13">
        <v>13.44</v>
      </c>
      <c r="D1263" s="13">
        <v>11.25</v>
      </c>
      <c r="E1263" s="13">
        <v>72.599999999999994</v>
      </c>
      <c r="F1263" s="13">
        <v>120.1</v>
      </c>
      <c r="G1263" s="13" t="s">
        <v>110</v>
      </c>
      <c r="H1263" s="13">
        <v>23.625</v>
      </c>
      <c r="I1263" s="13">
        <v>2.899</v>
      </c>
      <c r="J1263" s="13">
        <v>25.736999999999998</v>
      </c>
      <c r="K1263" s="13" t="s">
        <v>110</v>
      </c>
      <c r="L1263" s="13">
        <v>13.5</v>
      </c>
      <c r="M1263" s="13">
        <v>15</v>
      </c>
      <c r="N1263" s="13">
        <v>103</v>
      </c>
      <c r="O1263" s="13">
        <v>48.25</v>
      </c>
      <c r="P1263" s="13">
        <v>33.950000000000003</v>
      </c>
      <c r="Q1263" s="13" t="s">
        <v>110</v>
      </c>
      <c r="R1263" s="13">
        <v>8.9499999999999993</v>
      </c>
      <c r="S1263" s="13">
        <v>451.66699999999997</v>
      </c>
      <c r="T1263" s="13">
        <v>19.25</v>
      </c>
      <c r="U1263" s="13">
        <v>4.532</v>
      </c>
      <c r="V1263" s="13">
        <v>45.869</v>
      </c>
      <c r="W1263" s="13">
        <v>57</v>
      </c>
      <c r="X1263" s="13">
        <v>8.8800000000000008</v>
      </c>
      <c r="Y1263" s="13">
        <v>21.15</v>
      </c>
      <c r="Z1263" s="13">
        <v>9.24</v>
      </c>
      <c r="AA1263" s="13">
        <v>216</v>
      </c>
      <c r="AB1263" s="13">
        <v>9.2799999999999994</v>
      </c>
      <c r="AC1263" s="13" t="s">
        <v>110</v>
      </c>
      <c r="AD1263" s="13">
        <v>286.8</v>
      </c>
    </row>
    <row r="1264" spans="1:30">
      <c r="A1264" s="10">
        <v>42648</v>
      </c>
      <c r="B1264" s="13">
        <v>17070.650000000001</v>
      </c>
      <c r="C1264" s="13">
        <v>13.247999999999999</v>
      </c>
      <c r="D1264" s="13">
        <v>11.2</v>
      </c>
      <c r="E1264" s="13">
        <v>75.2</v>
      </c>
      <c r="F1264" s="13">
        <v>120.8</v>
      </c>
      <c r="G1264" s="13" t="s">
        <v>110</v>
      </c>
      <c r="H1264" s="13">
        <v>23.312999999999999</v>
      </c>
      <c r="I1264" s="13">
        <v>2.9079999999999999</v>
      </c>
      <c r="J1264" s="13">
        <v>25.689</v>
      </c>
      <c r="K1264" s="13" t="s">
        <v>110</v>
      </c>
      <c r="L1264" s="13">
        <v>13.7</v>
      </c>
      <c r="M1264" s="13">
        <v>15.1</v>
      </c>
      <c r="N1264" s="13">
        <v>104.9</v>
      </c>
      <c r="O1264" s="13">
        <v>49.15</v>
      </c>
      <c r="P1264" s="13">
        <v>32.700000000000003</v>
      </c>
      <c r="Q1264" s="13" t="s">
        <v>110</v>
      </c>
      <c r="R1264" s="13">
        <v>8.99</v>
      </c>
      <c r="S1264" s="13">
        <v>455.63299999999998</v>
      </c>
      <c r="T1264" s="13">
        <v>19.399999999999999</v>
      </c>
      <c r="U1264" s="13">
        <v>4.532</v>
      </c>
      <c r="V1264" s="13">
        <v>45.869</v>
      </c>
      <c r="W1264" s="13">
        <v>56.5</v>
      </c>
      <c r="X1264" s="13">
        <v>9</v>
      </c>
      <c r="Y1264" s="13">
        <v>21.7</v>
      </c>
      <c r="Z1264" s="13">
        <v>9.25</v>
      </c>
      <c r="AA1264" s="13">
        <v>223</v>
      </c>
      <c r="AB1264" s="13">
        <v>9.41</v>
      </c>
      <c r="AC1264" s="13" t="s">
        <v>110</v>
      </c>
      <c r="AD1264" s="13">
        <v>294.10000000000002</v>
      </c>
    </row>
    <row r="1265" spans="1:30">
      <c r="A1265" s="10">
        <v>42649</v>
      </c>
      <c r="B1265" s="13">
        <v>17143.32</v>
      </c>
      <c r="C1265" s="13">
        <v>12.736000000000001</v>
      </c>
      <c r="D1265" s="13">
        <v>11.1</v>
      </c>
      <c r="E1265" s="13">
        <v>78.7</v>
      </c>
      <c r="F1265" s="13">
        <v>120</v>
      </c>
      <c r="G1265" s="13" t="s">
        <v>110</v>
      </c>
      <c r="H1265" s="13">
        <v>23.094000000000001</v>
      </c>
      <c r="I1265" s="13">
        <v>2.8620000000000001</v>
      </c>
      <c r="J1265" s="13">
        <v>25.689</v>
      </c>
      <c r="K1265" s="13" t="s">
        <v>110</v>
      </c>
      <c r="L1265" s="13">
        <v>14</v>
      </c>
      <c r="M1265" s="13">
        <v>15.85</v>
      </c>
      <c r="N1265" s="13">
        <v>104.9</v>
      </c>
      <c r="O1265" s="13">
        <v>48.5</v>
      </c>
      <c r="P1265" s="13">
        <v>31.45</v>
      </c>
      <c r="Q1265" s="13" t="s">
        <v>110</v>
      </c>
      <c r="R1265" s="13">
        <v>8.9600000000000009</v>
      </c>
      <c r="S1265" s="13">
        <v>448.33300000000003</v>
      </c>
      <c r="T1265" s="13">
        <v>19.2</v>
      </c>
      <c r="U1265" s="13">
        <v>4.532</v>
      </c>
      <c r="V1265" s="13">
        <v>45.869</v>
      </c>
      <c r="W1265" s="13">
        <v>56.6</v>
      </c>
      <c r="X1265" s="13">
        <v>9</v>
      </c>
      <c r="Y1265" s="13">
        <v>22</v>
      </c>
      <c r="Z1265" s="13">
        <v>9.59</v>
      </c>
      <c r="AA1265" s="13">
        <v>223</v>
      </c>
      <c r="AB1265" s="13">
        <v>9.3800000000000008</v>
      </c>
      <c r="AC1265" s="13" t="s">
        <v>110</v>
      </c>
      <c r="AD1265" s="13">
        <v>294</v>
      </c>
    </row>
    <row r="1266" spans="1:30">
      <c r="A1266" s="10">
        <v>42650</v>
      </c>
      <c r="B1266" s="13">
        <v>17136.22</v>
      </c>
      <c r="C1266" s="13">
        <v>13.087999999999999</v>
      </c>
      <c r="D1266" s="13">
        <v>11.2</v>
      </c>
      <c r="E1266" s="13">
        <v>79.5</v>
      </c>
      <c r="F1266" s="13">
        <v>119</v>
      </c>
      <c r="G1266" s="13" t="s">
        <v>110</v>
      </c>
      <c r="H1266" s="13">
        <v>22.75</v>
      </c>
      <c r="I1266" s="13">
        <v>2.89</v>
      </c>
      <c r="J1266" s="13">
        <v>25.451000000000001</v>
      </c>
      <c r="K1266" s="13" t="s">
        <v>110</v>
      </c>
      <c r="L1266" s="13">
        <v>14.7</v>
      </c>
      <c r="M1266" s="13">
        <v>16.2</v>
      </c>
      <c r="N1266" s="13">
        <v>102.5</v>
      </c>
      <c r="O1266" s="13">
        <v>47.9</v>
      </c>
      <c r="P1266" s="13">
        <v>30.5</v>
      </c>
      <c r="Q1266" s="13" t="s">
        <v>110</v>
      </c>
      <c r="R1266" s="13">
        <v>9.5</v>
      </c>
      <c r="S1266" s="13">
        <v>446.33300000000003</v>
      </c>
      <c r="T1266" s="13">
        <v>19.25</v>
      </c>
      <c r="U1266" s="13">
        <v>4.532</v>
      </c>
      <c r="V1266" s="13">
        <v>44.872</v>
      </c>
      <c r="W1266" s="13">
        <v>56.95</v>
      </c>
      <c r="X1266" s="13">
        <v>9.4</v>
      </c>
      <c r="Y1266" s="13">
        <v>22.35</v>
      </c>
      <c r="Z1266" s="13">
        <v>9.75</v>
      </c>
      <c r="AA1266" s="13">
        <v>221.3</v>
      </c>
      <c r="AB1266" s="13">
        <v>9.1999999999999993</v>
      </c>
      <c r="AC1266" s="13" t="s">
        <v>110</v>
      </c>
      <c r="AD1266" s="13">
        <v>295.5</v>
      </c>
    </row>
    <row r="1267" spans="1:30">
      <c r="A1267" s="10">
        <v>42653</v>
      </c>
      <c r="B1267" s="13">
        <v>17136.22</v>
      </c>
      <c r="C1267" s="13">
        <v>13.087999999999999</v>
      </c>
      <c r="D1267" s="13">
        <v>11.2</v>
      </c>
      <c r="E1267" s="13">
        <v>79.5</v>
      </c>
      <c r="F1267" s="13">
        <v>119</v>
      </c>
      <c r="G1267" s="13" t="s">
        <v>110</v>
      </c>
      <c r="H1267" s="13">
        <v>22.75</v>
      </c>
      <c r="I1267" s="13">
        <v>2.89</v>
      </c>
      <c r="J1267" s="13">
        <v>25.451000000000001</v>
      </c>
      <c r="K1267" s="13" t="s">
        <v>110</v>
      </c>
      <c r="L1267" s="13">
        <v>14.7</v>
      </c>
      <c r="M1267" s="13">
        <v>16.2</v>
      </c>
      <c r="N1267" s="13">
        <v>102.5</v>
      </c>
      <c r="O1267" s="13">
        <v>47.9</v>
      </c>
      <c r="P1267" s="13">
        <v>30.5</v>
      </c>
      <c r="Q1267" s="13" t="s">
        <v>110</v>
      </c>
      <c r="R1267" s="13">
        <v>9.5</v>
      </c>
      <c r="S1267" s="13">
        <v>446.33300000000003</v>
      </c>
      <c r="T1267" s="13">
        <v>19.25</v>
      </c>
      <c r="U1267" s="13">
        <v>4.532</v>
      </c>
      <c r="V1267" s="13">
        <v>44.872</v>
      </c>
      <c r="W1267" s="13">
        <v>56.95</v>
      </c>
      <c r="X1267" s="13">
        <v>9.4</v>
      </c>
      <c r="Y1267" s="13">
        <v>22.35</v>
      </c>
      <c r="Z1267" s="13">
        <v>9.75</v>
      </c>
      <c r="AA1267" s="13">
        <v>221.3</v>
      </c>
      <c r="AB1267" s="13">
        <v>9.1999999999999993</v>
      </c>
      <c r="AC1267" s="13" t="s">
        <v>110</v>
      </c>
      <c r="AD1267" s="13">
        <v>295.5</v>
      </c>
    </row>
    <row r="1268" spans="1:30">
      <c r="A1268" s="10">
        <v>42654</v>
      </c>
      <c r="B1268" s="13">
        <v>17159.16</v>
      </c>
      <c r="C1268" s="13">
        <v>13.311999999999999</v>
      </c>
      <c r="D1268" s="13">
        <v>11.05</v>
      </c>
      <c r="E1268" s="13">
        <v>80.599999999999994</v>
      </c>
      <c r="F1268" s="13">
        <v>116.4</v>
      </c>
      <c r="G1268" s="13" t="s">
        <v>110</v>
      </c>
      <c r="H1268" s="13">
        <v>22.25</v>
      </c>
      <c r="I1268" s="13">
        <v>2.9820000000000002</v>
      </c>
      <c r="J1268" s="13">
        <v>24.928000000000001</v>
      </c>
      <c r="K1268" s="13" t="s">
        <v>110</v>
      </c>
      <c r="L1268" s="13">
        <v>15.25</v>
      </c>
      <c r="M1268" s="13">
        <v>16.149999999999999</v>
      </c>
      <c r="N1268" s="13">
        <v>101.25</v>
      </c>
      <c r="O1268" s="13">
        <v>47.95</v>
      </c>
      <c r="P1268" s="13">
        <v>31.6</v>
      </c>
      <c r="Q1268" s="13" t="s">
        <v>110</v>
      </c>
      <c r="R1268" s="13">
        <v>9.8000000000000007</v>
      </c>
      <c r="S1268" s="13">
        <v>440.33300000000003</v>
      </c>
      <c r="T1268" s="13">
        <v>19.8</v>
      </c>
      <c r="U1268" s="13">
        <v>4.532</v>
      </c>
      <c r="V1268" s="13">
        <v>44.273000000000003</v>
      </c>
      <c r="W1268" s="13">
        <v>56.4</v>
      </c>
      <c r="X1268" s="13">
        <v>9.6999999999999993</v>
      </c>
      <c r="Y1268" s="13">
        <v>22</v>
      </c>
      <c r="Z1268" s="13">
        <v>9.99</v>
      </c>
      <c r="AA1268" s="13">
        <v>218</v>
      </c>
      <c r="AB1268" s="13">
        <v>9.1300000000000008</v>
      </c>
      <c r="AC1268" s="13" t="s">
        <v>110</v>
      </c>
      <c r="AD1268" s="13">
        <v>294.5</v>
      </c>
    </row>
    <row r="1269" spans="1:30">
      <c r="A1269" s="10">
        <v>42655</v>
      </c>
      <c r="B1269" s="13">
        <v>17207.900000000001</v>
      </c>
      <c r="C1269" s="13">
        <v>13.375999999999999</v>
      </c>
      <c r="D1269" s="13">
        <v>11</v>
      </c>
      <c r="E1269" s="13">
        <v>80.5</v>
      </c>
      <c r="F1269" s="13">
        <v>116.7</v>
      </c>
      <c r="G1269" s="13" t="s">
        <v>110</v>
      </c>
      <c r="H1269" s="13">
        <v>22.625</v>
      </c>
      <c r="I1269" s="13">
        <v>3.0089999999999999</v>
      </c>
      <c r="J1269" s="13">
        <v>26.021999999999998</v>
      </c>
      <c r="K1269" s="13" t="s">
        <v>110</v>
      </c>
      <c r="L1269" s="13">
        <v>15.6</v>
      </c>
      <c r="M1269" s="13">
        <v>16.399999999999999</v>
      </c>
      <c r="N1269" s="13">
        <v>101.95</v>
      </c>
      <c r="O1269" s="13">
        <v>47.95</v>
      </c>
      <c r="P1269" s="13">
        <v>33</v>
      </c>
      <c r="Q1269" s="13" t="s">
        <v>110</v>
      </c>
      <c r="R1269" s="13">
        <v>9.74</v>
      </c>
      <c r="S1269" s="13">
        <v>440</v>
      </c>
      <c r="T1269" s="13">
        <v>19.600000000000001</v>
      </c>
      <c r="U1269" s="13">
        <v>4.532</v>
      </c>
      <c r="V1269" s="13">
        <v>43.923999999999999</v>
      </c>
      <c r="W1269" s="13">
        <v>55.8</v>
      </c>
      <c r="X1269" s="13">
        <v>9.6999999999999993</v>
      </c>
      <c r="Y1269" s="13">
        <v>21.8</v>
      </c>
      <c r="Z1269" s="13">
        <v>9.9</v>
      </c>
      <c r="AA1269" s="13">
        <v>220</v>
      </c>
      <c r="AB1269" s="13">
        <v>9.11</v>
      </c>
      <c r="AC1269" s="13" t="s">
        <v>110</v>
      </c>
      <c r="AD1269" s="13">
        <v>291.5</v>
      </c>
    </row>
    <row r="1270" spans="1:30">
      <c r="A1270" s="10">
        <v>42656</v>
      </c>
      <c r="B1270" s="13">
        <v>17234.810000000001</v>
      </c>
      <c r="C1270" s="13">
        <v>13.343999999999999</v>
      </c>
      <c r="D1270" s="13">
        <v>11</v>
      </c>
      <c r="E1270" s="13">
        <v>82.25</v>
      </c>
      <c r="F1270" s="13">
        <v>117.4</v>
      </c>
      <c r="G1270" s="13" t="s">
        <v>110</v>
      </c>
      <c r="H1270" s="13">
        <v>22.774999999999999</v>
      </c>
      <c r="I1270" s="13">
        <v>2.9820000000000002</v>
      </c>
      <c r="J1270" s="13">
        <v>25.927</v>
      </c>
      <c r="K1270" s="13" t="s">
        <v>110</v>
      </c>
      <c r="L1270" s="13">
        <v>16.100000000000001</v>
      </c>
      <c r="M1270" s="13">
        <v>16.2</v>
      </c>
      <c r="N1270" s="13">
        <v>101.3</v>
      </c>
      <c r="O1270" s="13">
        <v>47.7</v>
      </c>
      <c r="P1270" s="13">
        <v>32.6</v>
      </c>
      <c r="Q1270" s="13" t="s">
        <v>110</v>
      </c>
      <c r="R1270" s="13">
        <v>9.6199999999999992</v>
      </c>
      <c r="S1270" s="13">
        <v>444</v>
      </c>
      <c r="T1270" s="13">
        <v>19.5</v>
      </c>
      <c r="U1270" s="13">
        <v>4.532</v>
      </c>
      <c r="V1270" s="13">
        <v>43.725000000000001</v>
      </c>
      <c r="W1270" s="13">
        <v>55.6</v>
      </c>
      <c r="X1270" s="13">
        <v>9.74</v>
      </c>
      <c r="Y1270" s="13">
        <v>22.15</v>
      </c>
      <c r="Z1270" s="13">
        <v>9.85</v>
      </c>
      <c r="AA1270" s="13">
        <v>220</v>
      </c>
      <c r="AB1270" s="13">
        <v>9.08</v>
      </c>
      <c r="AC1270" s="13" t="s">
        <v>110</v>
      </c>
      <c r="AD1270" s="13">
        <v>286.5</v>
      </c>
    </row>
    <row r="1271" spans="1:30">
      <c r="A1271" s="10">
        <v>42657</v>
      </c>
      <c r="B1271" s="13">
        <v>17414.89</v>
      </c>
      <c r="C1271" s="13">
        <v>13.568</v>
      </c>
      <c r="D1271" s="13">
        <v>11</v>
      </c>
      <c r="E1271" s="13">
        <v>84</v>
      </c>
      <c r="F1271" s="13">
        <v>120.15</v>
      </c>
      <c r="G1271" s="13" t="s">
        <v>110</v>
      </c>
      <c r="H1271" s="13">
        <v>23.5</v>
      </c>
      <c r="I1271" s="13">
        <v>2.9910000000000001</v>
      </c>
      <c r="J1271" s="13">
        <v>26.021999999999998</v>
      </c>
      <c r="K1271" s="13" t="s">
        <v>110</v>
      </c>
      <c r="L1271" s="13">
        <v>16.75</v>
      </c>
      <c r="M1271" s="13">
        <v>16.3</v>
      </c>
      <c r="N1271" s="13">
        <v>101.8</v>
      </c>
      <c r="O1271" s="13">
        <v>48</v>
      </c>
      <c r="P1271" s="13">
        <v>33</v>
      </c>
      <c r="Q1271" s="13" t="s">
        <v>110</v>
      </c>
      <c r="R1271" s="13">
        <v>9.75</v>
      </c>
      <c r="S1271" s="13">
        <v>459.66699999999997</v>
      </c>
      <c r="T1271" s="13">
        <v>19.600000000000001</v>
      </c>
      <c r="U1271" s="13">
        <v>4.532</v>
      </c>
      <c r="V1271" s="13">
        <v>44.372999999999998</v>
      </c>
      <c r="W1271" s="13">
        <v>56</v>
      </c>
      <c r="X1271" s="13">
        <v>9.93</v>
      </c>
      <c r="Y1271" s="13">
        <v>22.25</v>
      </c>
      <c r="Z1271" s="13">
        <v>9.85</v>
      </c>
      <c r="AA1271" s="13">
        <v>220</v>
      </c>
      <c r="AB1271" s="13">
        <v>9.1</v>
      </c>
      <c r="AC1271" s="13" t="s">
        <v>110</v>
      </c>
      <c r="AD1271" s="13">
        <v>286.5</v>
      </c>
    </row>
    <row r="1272" spans="1:30">
      <c r="A1272" s="10">
        <v>42660</v>
      </c>
      <c r="B1272" s="13">
        <v>17664</v>
      </c>
      <c r="C1272" s="13">
        <v>14.208</v>
      </c>
      <c r="D1272" s="13">
        <v>11</v>
      </c>
      <c r="E1272" s="13">
        <v>86.1</v>
      </c>
      <c r="F1272" s="13">
        <v>121.3</v>
      </c>
      <c r="G1272" s="13" t="s">
        <v>110</v>
      </c>
      <c r="H1272" s="13">
        <v>23.969000000000001</v>
      </c>
      <c r="I1272" s="13">
        <v>3</v>
      </c>
      <c r="J1272" s="13">
        <v>26.213000000000001</v>
      </c>
      <c r="K1272" s="13" t="s">
        <v>110</v>
      </c>
      <c r="L1272" s="13">
        <v>17.2</v>
      </c>
      <c r="M1272" s="13">
        <v>16.350000000000001</v>
      </c>
      <c r="N1272" s="13">
        <v>103</v>
      </c>
      <c r="O1272" s="13">
        <v>48.25</v>
      </c>
      <c r="P1272" s="13">
        <v>32.1</v>
      </c>
      <c r="Q1272" s="13" t="s">
        <v>110</v>
      </c>
      <c r="R1272" s="13">
        <v>9.9600000000000009</v>
      </c>
      <c r="S1272" s="13">
        <v>469.33300000000003</v>
      </c>
      <c r="T1272" s="13">
        <v>20</v>
      </c>
      <c r="U1272" s="13">
        <v>4.532</v>
      </c>
      <c r="V1272" s="13">
        <v>44.372999999999998</v>
      </c>
      <c r="W1272" s="13">
        <v>56.3</v>
      </c>
      <c r="X1272" s="13">
        <v>10.25</v>
      </c>
      <c r="Y1272" s="13">
        <v>22.65</v>
      </c>
      <c r="Z1272" s="13">
        <v>9.9499999999999993</v>
      </c>
      <c r="AA1272" s="13">
        <v>219</v>
      </c>
      <c r="AB1272" s="13">
        <v>9.43</v>
      </c>
      <c r="AC1272" s="13" t="s">
        <v>110</v>
      </c>
      <c r="AD1272" s="13">
        <v>293.5</v>
      </c>
    </row>
    <row r="1273" spans="1:30">
      <c r="A1273" s="10">
        <v>42661</v>
      </c>
      <c r="B1273" s="13">
        <v>17847.63</v>
      </c>
      <c r="C1273" s="13">
        <v>15.36</v>
      </c>
      <c r="D1273" s="13">
        <v>10.85</v>
      </c>
      <c r="E1273" s="13">
        <v>88.9</v>
      </c>
      <c r="F1273" s="13">
        <v>121</v>
      </c>
      <c r="G1273" s="13" t="s">
        <v>110</v>
      </c>
      <c r="H1273" s="13">
        <v>24.25</v>
      </c>
      <c r="I1273" s="13">
        <v>3.11</v>
      </c>
      <c r="J1273" s="13">
        <v>26.355</v>
      </c>
      <c r="K1273" s="13" t="s">
        <v>110</v>
      </c>
      <c r="L1273" s="13">
        <v>17.7</v>
      </c>
      <c r="M1273" s="13">
        <v>16.5</v>
      </c>
      <c r="N1273" s="13">
        <v>103.35</v>
      </c>
      <c r="O1273" s="13">
        <v>47.9</v>
      </c>
      <c r="P1273" s="13">
        <v>31.1</v>
      </c>
      <c r="Q1273" s="13" t="s">
        <v>110</v>
      </c>
      <c r="R1273" s="13">
        <v>10.8</v>
      </c>
      <c r="S1273" s="13">
        <v>469.53300000000002</v>
      </c>
      <c r="T1273" s="13">
        <v>20</v>
      </c>
      <c r="U1273" s="13">
        <v>4.63</v>
      </c>
      <c r="V1273" s="13">
        <v>45.869</v>
      </c>
      <c r="W1273" s="13">
        <v>55.4</v>
      </c>
      <c r="X1273" s="13">
        <v>10.9</v>
      </c>
      <c r="Y1273" s="13">
        <v>22.8</v>
      </c>
      <c r="Z1273" s="13">
        <v>10.6</v>
      </c>
      <c r="AA1273" s="13">
        <v>220.5</v>
      </c>
      <c r="AB1273" s="13">
        <v>9.4499999999999993</v>
      </c>
      <c r="AC1273" s="13" t="s">
        <v>110</v>
      </c>
      <c r="AD1273" s="13">
        <v>292</v>
      </c>
    </row>
    <row r="1274" spans="1:30">
      <c r="A1274" s="10">
        <v>42662</v>
      </c>
      <c r="B1274" s="13">
        <v>18125.39</v>
      </c>
      <c r="C1274" s="13">
        <v>15.712</v>
      </c>
      <c r="D1274" s="13">
        <v>10.85</v>
      </c>
      <c r="E1274" s="13">
        <v>90</v>
      </c>
      <c r="F1274" s="13">
        <v>122.75</v>
      </c>
      <c r="G1274" s="13" t="s">
        <v>110</v>
      </c>
      <c r="H1274" s="13">
        <v>24.5</v>
      </c>
      <c r="I1274" s="13">
        <v>3.1560000000000001</v>
      </c>
      <c r="J1274" s="13">
        <v>26.26</v>
      </c>
      <c r="K1274" s="13" t="s">
        <v>110</v>
      </c>
      <c r="L1274" s="13">
        <v>17.7</v>
      </c>
      <c r="M1274" s="13">
        <v>16.899999999999999</v>
      </c>
      <c r="N1274" s="13">
        <v>109.45</v>
      </c>
      <c r="O1274" s="13">
        <v>48.9</v>
      </c>
      <c r="P1274" s="13">
        <v>30.8</v>
      </c>
      <c r="Q1274" s="13" t="s">
        <v>110</v>
      </c>
      <c r="R1274" s="13">
        <v>10.9</v>
      </c>
      <c r="S1274" s="13">
        <v>462.9</v>
      </c>
      <c r="T1274" s="13">
        <v>20.8</v>
      </c>
      <c r="U1274" s="13">
        <v>5.4180000000000001</v>
      </c>
      <c r="V1274" s="13">
        <v>45.869</v>
      </c>
      <c r="W1274" s="13">
        <v>55.3</v>
      </c>
      <c r="X1274" s="13">
        <v>11.4</v>
      </c>
      <c r="Y1274" s="13">
        <v>23.1</v>
      </c>
      <c r="Z1274" s="13">
        <v>11.3</v>
      </c>
      <c r="AA1274" s="13">
        <v>223.5</v>
      </c>
      <c r="AB1274" s="13">
        <v>9.5399999999999991</v>
      </c>
      <c r="AC1274" s="13" t="s">
        <v>110</v>
      </c>
      <c r="AD1274" s="13">
        <v>294.5</v>
      </c>
    </row>
    <row r="1275" spans="1:30">
      <c r="A1275" s="10">
        <v>42663</v>
      </c>
      <c r="B1275" s="13">
        <v>18147.310000000001</v>
      </c>
      <c r="C1275" s="13">
        <v>16.48</v>
      </c>
      <c r="D1275" s="13">
        <v>10.85</v>
      </c>
      <c r="E1275" s="13">
        <v>91.05</v>
      </c>
      <c r="F1275" s="13">
        <v>121.9</v>
      </c>
      <c r="G1275" s="13" t="s">
        <v>110</v>
      </c>
      <c r="H1275" s="13">
        <v>24.312999999999999</v>
      </c>
      <c r="I1275" s="13">
        <v>3.0920000000000001</v>
      </c>
      <c r="J1275" s="13">
        <v>26.117000000000001</v>
      </c>
      <c r="K1275" s="13" t="s">
        <v>110</v>
      </c>
      <c r="L1275" s="13">
        <v>17.3</v>
      </c>
      <c r="M1275" s="13">
        <v>17.3</v>
      </c>
      <c r="N1275" s="13">
        <v>109.6</v>
      </c>
      <c r="O1275" s="13">
        <v>48.3</v>
      </c>
      <c r="P1275" s="13">
        <v>30.95</v>
      </c>
      <c r="Q1275" s="13" t="s">
        <v>110</v>
      </c>
      <c r="R1275" s="13">
        <v>11.25</v>
      </c>
      <c r="S1275" s="13">
        <v>452.66699999999997</v>
      </c>
      <c r="T1275" s="13">
        <v>20.85</v>
      </c>
      <c r="U1275" s="13">
        <v>6.5019999999999998</v>
      </c>
      <c r="V1275" s="13">
        <v>45.869</v>
      </c>
      <c r="W1275" s="13">
        <v>56.45</v>
      </c>
      <c r="X1275" s="13">
        <v>11.85</v>
      </c>
      <c r="Y1275" s="13">
        <v>23.3</v>
      </c>
      <c r="Z1275" s="13">
        <v>11.75</v>
      </c>
      <c r="AA1275" s="13">
        <v>223</v>
      </c>
      <c r="AB1275" s="13">
        <v>9.48</v>
      </c>
      <c r="AC1275" s="13" t="s">
        <v>110</v>
      </c>
      <c r="AD1275" s="13">
        <v>289.5</v>
      </c>
    </row>
    <row r="1276" spans="1:30">
      <c r="A1276" s="10">
        <v>42664</v>
      </c>
      <c r="B1276" s="13">
        <v>18257.28</v>
      </c>
      <c r="C1276" s="13">
        <v>17.024000000000001</v>
      </c>
      <c r="D1276" s="13">
        <v>11.15</v>
      </c>
      <c r="E1276" s="13">
        <v>91.2</v>
      </c>
      <c r="F1276" s="13">
        <v>120.9</v>
      </c>
      <c r="G1276" s="13" t="s">
        <v>110</v>
      </c>
      <c r="H1276" s="13">
        <v>24.588000000000001</v>
      </c>
      <c r="I1276" s="13">
        <v>3.1739999999999999</v>
      </c>
      <c r="J1276" s="13">
        <v>25.832000000000001</v>
      </c>
      <c r="K1276" s="13" t="s">
        <v>110</v>
      </c>
      <c r="L1276" s="13">
        <v>17.75</v>
      </c>
      <c r="M1276" s="13">
        <v>18.2</v>
      </c>
      <c r="N1276" s="13">
        <v>107.5</v>
      </c>
      <c r="O1276" s="13">
        <v>47.65</v>
      </c>
      <c r="P1276" s="13">
        <v>32.4</v>
      </c>
      <c r="Q1276" s="13" t="s">
        <v>110</v>
      </c>
      <c r="R1276" s="13">
        <v>10.85</v>
      </c>
      <c r="S1276" s="13">
        <v>457.43299999999999</v>
      </c>
      <c r="T1276" s="13">
        <v>21.1</v>
      </c>
      <c r="U1276" s="13">
        <v>7.8810000000000002</v>
      </c>
      <c r="V1276" s="13">
        <v>45.57</v>
      </c>
      <c r="W1276" s="13">
        <v>56.65</v>
      </c>
      <c r="X1276" s="13">
        <v>12.1</v>
      </c>
      <c r="Y1276" s="13">
        <v>23.85</v>
      </c>
      <c r="Z1276" s="13">
        <v>12</v>
      </c>
      <c r="AA1276" s="13">
        <v>220</v>
      </c>
      <c r="AB1276" s="13">
        <v>9.6999999999999993</v>
      </c>
      <c r="AC1276" s="13" t="s">
        <v>110</v>
      </c>
      <c r="AD1276" s="13">
        <v>288.25</v>
      </c>
    </row>
    <row r="1277" spans="1:30">
      <c r="A1277" s="10">
        <v>42667</v>
      </c>
      <c r="B1277" s="13">
        <v>18390.650000000001</v>
      </c>
      <c r="C1277" s="13">
        <v>16.704000000000001</v>
      </c>
      <c r="D1277" s="13">
        <v>11.1</v>
      </c>
      <c r="E1277" s="13">
        <v>93.8</v>
      </c>
      <c r="F1277" s="13">
        <v>120</v>
      </c>
      <c r="G1277" s="13" t="s">
        <v>110</v>
      </c>
      <c r="H1277" s="13">
        <v>24.5</v>
      </c>
      <c r="I1277" s="13">
        <v>3.266</v>
      </c>
      <c r="J1277" s="13">
        <v>25.975000000000001</v>
      </c>
      <c r="K1277" s="13" t="s">
        <v>110</v>
      </c>
      <c r="L1277" s="13">
        <v>17.850000000000001</v>
      </c>
      <c r="M1277" s="13">
        <v>18.899999999999999</v>
      </c>
      <c r="N1277" s="13">
        <v>106.45</v>
      </c>
      <c r="O1277" s="13">
        <v>47.95</v>
      </c>
      <c r="P1277" s="13">
        <v>31.7</v>
      </c>
      <c r="Q1277" s="13" t="s">
        <v>110</v>
      </c>
      <c r="R1277" s="13">
        <v>11</v>
      </c>
      <c r="S1277" s="13">
        <v>452</v>
      </c>
      <c r="T1277" s="13">
        <v>21</v>
      </c>
      <c r="U1277" s="13">
        <v>7.1920000000000002</v>
      </c>
      <c r="V1277" s="13">
        <v>45.57</v>
      </c>
      <c r="W1277" s="13">
        <v>56.4</v>
      </c>
      <c r="X1277" s="13">
        <v>12.2</v>
      </c>
      <c r="Y1277" s="13">
        <v>23.8</v>
      </c>
      <c r="Z1277" s="13">
        <v>12.2</v>
      </c>
      <c r="AA1277" s="13">
        <v>219</v>
      </c>
      <c r="AB1277" s="13">
        <v>9.8699999999999992</v>
      </c>
      <c r="AC1277" s="13" t="s">
        <v>110</v>
      </c>
      <c r="AD1277" s="13">
        <v>288</v>
      </c>
    </row>
    <row r="1278" spans="1:30">
      <c r="A1278" s="10">
        <v>42668</v>
      </c>
      <c r="B1278" s="13">
        <v>18409.07</v>
      </c>
      <c r="C1278" s="13">
        <v>16.608000000000001</v>
      </c>
      <c r="D1278" s="13">
        <v>11.2</v>
      </c>
      <c r="E1278" s="13">
        <v>92.05</v>
      </c>
      <c r="F1278" s="13">
        <v>120.25</v>
      </c>
      <c r="G1278" s="13" t="s">
        <v>110</v>
      </c>
      <c r="H1278" s="13">
        <v>24.206</v>
      </c>
      <c r="I1278" s="13">
        <v>3.2839999999999998</v>
      </c>
      <c r="J1278" s="13">
        <v>25.88</v>
      </c>
      <c r="K1278" s="13" t="s">
        <v>110</v>
      </c>
      <c r="L1278" s="13">
        <v>17.8</v>
      </c>
      <c r="M1278" s="13">
        <v>19.45</v>
      </c>
      <c r="N1278" s="13">
        <v>106.4</v>
      </c>
      <c r="O1278" s="13">
        <v>47.4</v>
      </c>
      <c r="P1278" s="13">
        <v>32</v>
      </c>
      <c r="Q1278" s="13" t="s">
        <v>110</v>
      </c>
      <c r="R1278" s="13">
        <v>10.95</v>
      </c>
      <c r="S1278" s="13">
        <v>491</v>
      </c>
      <c r="T1278" s="13">
        <v>20.9</v>
      </c>
      <c r="U1278" s="13">
        <v>6.4039999999999999</v>
      </c>
      <c r="V1278" s="13">
        <v>45.768999999999998</v>
      </c>
      <c r="W1278" s="13">
        <v>56.4</v>
      </c>
      <c r="X1278" s="13">
        <v>12.2</v>
      </c>
      <c r="Y1278" s="13">
        <v>23.6</v>
      </c>
      <c r="Z1278" s="13">
        <v>12.15</v>
      </c>
      <c r="AA1278" s="13">
        <v>221.9</v>
      </c>
      <c r="AB1278" s="13">
        <v>9.93</v>
      </c>
      <c r="AC1278" s="13" t="s">
        <v>110</v>
      </c>
      <c r="AD1278" s="13">
        <v>285.89999999999998</v>
      </c>
    </row>
    <row r="1279" spans="1:30">
      <c r="A1279" s="10">
        <v>42669</v>
      </c>
      <c r="B1279" s="13">
        <v>18187.580000000002</v>
      </c>
      <c r="C1279" s="13">
        <v>16.064</v>
      </c>
      <c r="D1279" s="13">
        <v>10.85</v>
      </c>
      <c r="E1279" s="13">
        <v>92.2</v>
      </c>
      <c r="F1279" s="13">
        <v>117.45</v>
      </c>
      <c r="G1279" s="13" t="s">
        <v>110</v>
      </c>
      <c r="H1279" s="13">
        <v>23.75</v>
      </c>
      <c r="I1279" s="13">
        <v>3.294</v>
      </c>
      <c r="J1279" s="13">
        <v>26.021999999999998</v>
      </c>
      <c r="K1279" s="13" t="s">
        <v>110</v>
      </c>
      <c r="L1279" s="13">
        <v>17.5</v>
      </c>
      <c r="M1279" s="13">
        <v>18.95</v>
      </c>
      <c r="N1279" s="13">
        <v>105.2</v>
      </c>
      <c r="O1279" s="13">
        <v>47.05</v>
      </c>
      <c r="P1279" s="13">
        <v>31.5</v>
      </c>
      <c r="Q1279" s="13" t="s">
        <v>110</v>
      </c>
      <c r="R1279" s="13">
        <v>10.75</v>
      </c>
      <c r="S1279" s="13">
        <v>486</v>
      </c>
      <c r="T1279" s="13">
        <v>20.399999999999999</v>
      </c>
      <c r="U1279" s="13">
        <v>6.0090000000000003</v>
      </c>
      <c r="V1279" s="13">
        <v>44.671999999999997</v>
      </c>
      <c r="W1279" s="13">
        <v>56.75</v>
      </c>
      <c r="X1279" s="13">
        <v>11.95</v>
      </c>
      <c r="Y1279" s="13">
        <v>23.3</v>
      </c>
      <c r="Z1279" s="13">
        <v>11.75</v>
      </c>
      <c r="AA1279" s="13">
        <v>216.5</v>
      </c>
      <c r="AB1279" s="13">
        <v>9.69</v>
      </c>
      <c r="AC1279" s="13" t="s">
        <v>110</v>
      </c>
      <c r="AD1279" s="13">
        <v>279</v>
      </c>
    </row>
    <row r="1280" spans="1:30">
      <c r="A1280" s="10">
        <v>42670</v>
      </c>
      <c r="B1280" s="13">
        <v>18065.61</v>
      </c>
      <c r="C1280" s="13">
        <v>15.68</v>
      </c>
      <c r="D1280" s="13">
        <v>10.7</v>
      </c>
      <c r="E1280" s="13">
        <v>91.5</v>
      </c>
      <c r="F1280" s="13">
        <v>117.3</v>
      </c>
      <c r="G1280" s="13" t="s">
        <v>110</v>
      </c>
      <c r="H1280" s="13">
        <v>23.25</v>
      </c>
      <c r="I1280" s="13">
        <v>3.2570000000000001</v>
      </c>
      <c r="J1280" s="13">
        <v>25.689</v>
      </c>
      <c r="K1280" s="13" t="s">
        <v>110</v>
      </c>
      <c r="L1280" s="13">
        <v>16.5</v>
      </c>
      <c r="M1280" s="13">
        <v>19.3</v>
      </c>
      <c r="N1280" s="13">
        <v>103.3</v>
      </c>
      <c r="O1280" s="13">
        <v>47.3</v>
      </c>
      <c r="P1280" s="13">
        <v>30.9</v>
      </c>
      <c r="Q1280" s="13" t="s">
        <v>110</v>
      </c>
      <c r="R1280" s="13">
        <v>10.7</v>
      </c>
      <c r="S1280" s="13">
        <v>476</v>
      </c>
      <c r="T1280" s="13">
        <v>20.45</v>
      </c>
      <c r="U1280" s="13">
        <v>5.5659999999999998</v>
      </c>
      <c r="V1280" s="13">
        <v>44.671999999999997</v>
      </c>
      <c r="W1280" s="13">
        <v>57.2</v>
      </c>
      <c r="X1280" s="13">
        <v>11.2</v>
      </c>
      <c r="Y1280" s="13">
        <v>22.9</v>
      </c>
      <c r="Z1280" s="13">
        <v>11.45</v>
      </c>
      <c r="AA1280" s="13">
        <v>219.3</v>
      </c>
      <c r="AB1280" s="13">
        <v>9.65</v>
      </c>
      <c r="AC1280" s="13" t="s">
        <v>110</v>
      </c>
      <c r="AD1280" s="13">
        <v>276</v>
      </c>
    </row>
    <row r="1281" spans="1:30">
      <c r="A1281" s="10">
        <v>42671</v>
      </c>
      <c r="B1281" s="13">
        <v>17869.060000000001</v>
      </c>
      <c r="C1281" s="13">
        <v>15.68</v>
      </c>
      <c r="D1281" s="13">
        <v>10.6</v>
      </c>
      <c r="E1281" s="13">
        <v>89.8</v>
      </c>
      <c r="F1281" s="13">
        <v>116</v>
      </c>
      <c r="G1281" s="13" t="s">
        <v>110</v>
      </c>
      <c r="H1281" s="13">
        <v>22.375</v>
      </c>
      <c r="I1281" s="13">
        <v>3.1930000000000001</v>
      </c>
      <c r="J1281" s="13">
        <v>25.309000000000001</v>
      </c>
      <c r="K1281" s="13" t="s">
        <v>110</v>
      </c>
      <c r="L1281" s="13">
        <v>16</v>
      </c>
      <c r="M1281" s="13">
        <v>19.3</v>
      </c>
      <c r="N1281" s="13">
        <v>102.5</v>
      </c>
      <c r="O1281" s="13">
        <v>47.45</v>
      </c>
      <c r="P1281" s="13">
        <v>30.7</v>
      </c>
      <c r="Q1281" s="13" t="s">
        <v>110</v>
      </c>
      <c r="R1281" s="13">
        <v>10.6</v>
      </c>
      <c r="S1281" s="13">
        <v>459</v>
      </c>
      <c r="T1281" s="13">
        <v>20.75</v>
      </c>
      <c r="U1281" s="13">
        <v>5.665</v>
      </c>
      <c r="V1281" s="13">
        <v>44.872</v>
      </c>
      <c r="W1281" s="13">
        <v>56.95</v>
      </c>
      <c r="X1281" s="13">
        <v>11.55</v>
      </c>
      <c r="Y1281" s="13">
        <v>22.65</v>
      </c>
      <c r="Z1281" s="13">
        <v>11.5</v>
      </c>
      <c r="AA1281" s="13">
        <v>216.6</v>
      </c>
      <c r="AB1281" s="13">
        <v>9.58</v>
      </c>
      <c r="AC1281" s="13" t="s">
        <v>110</v>
      </c>
      <c r="AD1281" s="13">
        <v>271.5</v>
      </c>
    </row>
    <row r="1282" spans="1:30">
      <c r="A1282" s="10">
        <v>42674</v>
      </c>
      <c r="B1282" s="13">
        <v>17610.13</v>
      </c>
      <c r="C1282" s="13">
        <v>15.744</v>
      </c>
      <c r="D1282" s="13">
        <v>10.4</v>
      </c>
      <c r="E1282" s="13">
        <v>87.5</v>
      </c>
      <c r="F1282" s="13">
        <v>115</v>
      </c>
      <c r="G1282" s="13" t="s">
        <v>110</v>
      </c>
      <c r="H1282" s="13">
        <v>21.975000000000001</v>
      </c>
      <c r="I1282" s="13">
        <v>3.0640000000000001</v>
      </c>
      <c r="J1282" s="13">
        <v>25.498999999999999</v>
      </c>
      <c r="K1282" s="13" t="s">
        <v>110</v>
      </c>
      <c r="L1282" s="13">
        <v>15.6</v>
      </c>
      <c r="M1282" s="13">
        <v>19.3</v>
      </c>
      <c r="N1282" s="13">
        <v>100.85</v>
      </c>
      <c r="O1282" s="13">
        <v>47.1</v>
      </c>
      <c r="P1282" s="13">
        <v>30.1</v>
      </c>
      <c r="Q1282" s="13" t="s">
        <v>110</v>
      </c>
      <c r="R1282" s="13">
        <v>10.3</v>
      </c>
      <c r="S1282" s="13">
        <v>449</v>
      </c>
      <c r="T1282" s="13">
        <v>20.55</v>
      </c>
      <c r="U1282" s="13">
        <v>5.468</v>
      </c>
      <c r="V1282" s="13">
        <v>47.365000000000002</v>
      </c>
      <c r="W1282" s="13">
        <v>56.8</v>
      </c>
      <c r="X1282" s="13">
        <v>11.3</v>
      </c>
      <c r="Y1282" s="13">
        <v>22.4</v>
      </c>
      <c r="Z1282" s="13">
        <v>11.3</v>
      </c>
      <c r="AA1282" s="13">
        <v>214.2</v>
      </c>
      <c r="AB1282" s="13">
        <v>9.3800000000000008</v>
      </c>
      <c r="AC1282" s="13" t="s">
        <v>110</v>
      </c>
      <c r="AD1282" s="13">
        <v>268.35000000000002</v>
      </c>
    </row>
    <row r="1283" spans="1:30">
      <c r="A1283" s="10">
        <v>42675</v>
      </c>
      <c r="B1283" s="13">
        <v>17107.63</v>
      </c>
      <c r="C1283" s="13">
        <v>15.616</v>
      </c>
      <c r="D1283" s="13">
        <v>10.1</v>
      </c>
      <c r="E1283" s="13">
        <v>83.4</v>
      </c>
      <c r="F1283" s="13">
        <v>114.5</v>
      </c>
      <c r="G1283" s="13" t="s">
        <v>110</v>
      </c>
      <c r="H1283" s="13">
        <v>21.875</v>
      </c>
      <c r="I1283" s="13">
        <v>2.9449999999999998</v>
      </c>
      <c r="J1283" s="13">
        <v>24.643000000000001</v>
      </c>
      <c r="K1283" s="13" t="s">
        <v>110</v>
      </c>
      <c r="L1283" s="13">
        <v>14.9</v>
      </c>
      <c r="M1283" s="13">
        <v>19.5</v>
      </c>
      <c r="N1283" s="13">
        <v>96.8</v>
      </c>
      <c r="O1283" s="13">
        <v>46.2</v>
      </c>
      <c r="P1283" s="13">
        <v>28.55</v>
      </c>
      <c r="Q1283" s="13" t="s">
        <v>110</v>
      </c>
      <c r="R1283" s="13">
        <v>10.199999999999999</v>
      </c>
      <c r="S1283" s="13">
        <v>418.5</v>
      </c>
      <c r="T1283" s="13">
        <v>20.399999999999999</v>
      </c>
      <c r="U1283" s="13">
        <v>5.202</v>
      </c>
      <c r="V1283" s="13">
        <v>45.170999999999999</v>
      </c>
      <c r="W1283" s="13">
        <v>56.3</v>
      </c>
      <c r="X1283" s="13">
        <v>11.2</v>
      </c>
      <c r="Y1283" s="13">
        <v>21.5</v>
      </c>
      <c r="Z1283" s="13">
        <v>10.8</v>
      </c>
      <c r="AA1283" s="13">
        <v>215</v>
      </c>
      <c r="AB1283" s="13">
        <v>9.39</v>
      </c>
      <c r="AC1283" s="13" t="s">
        <v>110</v>
      </c>
      <c r="AD1283" s="13">
        <v>262.5</v>
      </c>
    </row>
    <row r="1284" spans="1:30">
      <c r="A1284" s="10">
        <v>42676</v>
      </c>
      <c r="B1284" s="13">
        <v>16807.36</v>
      </c>
      <c r="C1284" s="13">
        <v>15.36</v>
      </c>
      <c r="D1284" s="13">
        <v>10</v>
      </c>
      <c r="E1284" s="13">
        <v>80</v>
      </c>
      <c r="F1284" s="13">
        <v>113.5</v>
      </c>
      <c r="G1284" s="13" t="s">
        <v>110</v>
      </c>
      <c r="H1284" s="13">
        <v>21.238</v>
      </c>
      <c r="I1284" s="13">
        <v>2.927</v>
      </c>
      <c r="J1284" s="13">
        <v>24.071999999999999</v>
      </c>
      <c r="K1284" s="13" t="s">
        <v>110</v>
      </c>
      <c r="L1284" s="13">
        <v>14.3</v>
      </c>
      <c r="M1284" s="13">
        <v>18.75</v>
      </c>
      <c r="N1284" s="13">
        <v>96</v>
      </c>
      <c r="O1284" s="13">
        <v>45.1</v>
      </c>
      <c r="P1284" s="13">
        <v>29.95</v>
      </c>
      <c r="Q1284" s="13" t="s">
        <v>110</v>
      </c>
      <c r="R1284" s="13">
        <v>10</v>
      </c>
      <c r="S1284" s="13">
        <v>416</v>
      </c>
      <c r="T1284" s="13">
        <v>20.149999999999999</v>
      </c>
      <c r="U1284" s="13">
        <v>5.0739999999999998</v>
      </c>
      <c r="V1284" s="13">
        <v>44.872</v>
      </c>
      <c r="W1284" s="13">
        <v>56</v>
      </c>
      <c r="X1284" s="13">
        <v>11</v>
      </c>
      <c r="Y1284" s="13">
        <v>21.2</v>
      </c>
      <c r="Z1284" s="13">
        <v>10.55</v>
      </c>
      <c r="AA1284" s="13">
        <v>208</v>
      </c>
      <c r="AB1284" s="13">
        <v>9.48</v>
      </c>
      <c r="AC1284" s="13" t="s">
        <v>110</v>
      </c>
      <c r="AD1284" s="13">
        <v>256.5</v>
      </c>
    </row>
    <row r="1285" spans="1:30">
      <c r="A1285" s="10">
        <v>42677</v>
      </c>
      <c r="B1285" s="13">
        <v>16706.080000000002</v>
      </c>
      <c r="C1285" s="13">
        <v>15.776</v>
      </c>
      <c r="D1285" s="13">
        <v>9.8000000000000007</v>
      </c>
      <c r="E1285" s="13">
        <v>80.5</v>
      </c>
      <c r="F1285" s="13">
        <v>112.2</v>
      </c>
      <c r="G1285" s="13" t="s">
        <v>110</v>
      </c>
      <c r="H1285" s="13">
        <v>21.213000000000001</v>
      </c>
      <c r="I1285" s="13">
        <v>2.899</v>
      </c>
      <c r="J1285" s="13">
        <v>23.405999999999999</v>
      </c>
      <c r="K1285" s="13" t="s">
        <v>110</v>
      </c>
      <c r="L1285" s="13">
        <v>14.25</v>
      </c>
      <c r="M1285" s="13">
        <v>18.850000000000001</v>
      </c>
      <c r="N1285" s="13">
        <v>95.4</v>
      </c>
      <c r="O1285" s="13">
        <v>44</v>
      </c>
      <c r="P1285" s="13">
        <v>30.9</v>
      </c>
      <c r="Q1285" s="13" t="s">
        <v>110</v>
      </c>
      <c r="R1285" s="13">
        <v>10.1</v>
      </c>
      <c r="S1285" s="13">
        <v>419.1</v>
      </c>
      <c r="T1285" s="13">
        <v>20.100000000000001</v>
      </c>
      <c r="U1285" s="13">
        <v>5.0739999999999998</v>
      </c>
      <c r="V1285" s="13">
        <v>44.872</v>
      </c>
      <c r="W1285" s="13">
        <v>56.35</v>
      </c>
      <c r="X1285" s="13">
        <v>11</v>
      </c>
      <c r="Y1285" s="13">
        <v>21</v>
      </c>
      <c r="Z1285" s="13">
        <v>10.45</v>
      </c>
      <c r="AA1285" s="13">
        <v>209.5</v>
      </c>
      <c r="AB1285" s="13">
        <v>9.36</v>
      </c>
      <c r="AC1285" s="13" t="s">
        <v>110</v>
      </c>
      <c r="AD1285" s="13">
        <v>252</v>
      </c>
    </row>
    <row r="1286" spans="1:30">
      <c r="A1286" s="10">
        <v>42678</v>
      </c>
      <c r="B1286" s="13">
        <v>16754.93</v>
      </c>
      <c r="C1286" s="13">
        <v>15.68</v>
      </c>
      <c r="D1286" s="13">
        <v>9.6</v>
      </c>
      <c r="E1286" s="13">
        <v>80.25</v>
      </c>
      <c r="F1286" s="13">
        <v>112.5</v>
      </c>
      <c r="G1286" s="13" t="s">
        <v>110</v>
      </c>
      <c r="H1286" s="13">
        <v>21.375</v>
      </c>
      <c r="I1286" s="13">
        <v>2.8719999999999999</v>
      </c>
      <c r="J1286" s="13">
        <v>23.548999999999999</v>
      </c>
      <c r="K1286" s="13" t="s">
        <v>110</v>
      </c>
      <c r="L1286" s="13">
        <v>14.5</v>
      </c>
      <c r="M1286" s="13">
        <v>19.350000000000001</v>
      </c>
      <c r="N1286" s="13">
        <v>95.6</v>
      </c>
      <c r="O1286" s="13">
        <v>44.8</v>
      </c>
      <c r="P1286" s="13">
        <v>31</v>
      </c>
      <c r="Q1286" s="13" t="s">
        <v>110</v>
      </c>
      <c r="R1286" s="13">
        <v>10.35</v>
      </c>
      <c r="S1286" s="13">
        <v>422</v>
      </c>
      <c r="T1286" s="13">
        <v>20.2</v>
      </c>
      <c r="U1286" s="13">
        <v>5.024</v>
      </c>
      <c r="V1286" s="13">
        <v>43.875</v>
      </c>
      <c r="W1286" s="13">
        <v>56</v>
      </c>
      <c r="X1286" s="13">
        <v>11.05</v>
      </c>
      <c r="Y1286" s="13">
        <v>20.9</v>
      </c>
      <c r="Z1286" s="13">
        <v>10.8</v>
      </c>
      <c r="AA1286" s="13">
        <v>216</v>
      </c>
      <c r="AB1286" s="13">
        <v>9.14</v>
      </c>
      <c r="AC1286" s="13" t="s">
        <v>110</v>
      </c>
      <c r="AD1286" s="13">
        <v>252.5</v>
      </c>
    </row>
    <row r="1287" spans="1:30">
      <c r="A1287" s="10">
        <v>42681</v>
      </c>
      <c r="B1287" s="13">
        <v>17257.560000000001</v>
      </c>
      <c r="C1287" s="13">
        <v>15.84</v>
      </c>
      <c r="D1287" s="13">
        <v>9.8000000000000007</v>
      </c>
      <c r="E1287" s="13">
        <v>85.6</v>
      </c>
      <c r="F1287" s="13">
        <v>114.2</v>
      </c>
      <c r="G1287" s="13" t="s">
        <v>110</v>
      </c>
      <c r="H1287" s="13">
        <v>22</v>
      </c>
      <c r="I1287" s="13">
        <v>2.9910000000000001</v>
      </c>
      <c r="J1287" s="13">
        <v>24.167000000000002</v>
      </c>
      <c r="K1287" s="13" t="s">
        <v>110</v>
      </c>
      <c r="L1287" s="13">
        <v>14.75</v>
      </c>
      <c r="M1287" s="13">
        <v>19.649999999999999</v>
      </c>
      <c r="N1287" s="13">
        <v>97.7</v>
      </c>
      <c r="O1287" s="13">
        <v>46.4</v>
      </c>
      <c r="P1287" s="13">
        <v>31.75</v>
      </c>
      <c r="Q1287" s="13" t="s">
        <v>110</v>
      </c>
      <c r="R1287" s="13">
        <v>10.4</v>
      </c>
      <c r="S1287" s="13">
        <v>434</v>
      </c>
      <c r="T1287" s="13">
        <v>20.7</v>
      </c>
      <c r="U1287" s="13">
        <v>5.1619999999999999</v>
      </c>
      <c r="V1287" s="13">
        <v>44.872</v>
      </c>
      <c r="W1287" s="13">
        <v>56.35</v>
      </c>
      <c r="X1287" s="13">
        <v>11.2</v>
      </c>
      <c r="Y1287" s="13">
        <v>21.95</v>
      </c>
      <c r="Z1287" s="13">
        <v>10.95</v>
      </c>
      <c r="AA1287" s="13">
        <v>219</v>
      </c>
      <c r="AB1287" s="13">
        <v>9.14</v>
      </c>
      <c r="AC1287" s="13" t="s">
        <v>110</v>
      </c>
      <c r="AD1287" s="13">
        <v>255.2</v>
      </c>
    </row>
    <row r="1288" spans="1:30">
      <c r="A1288" s="10">
        <v>42682</v>
      </c>
      <c r="B1288" s="13">
        <v>17138.39</v>
      </c>
      <c r="C1288" s="13">
        <v>15.776</v>
      </c>
      <c r="D1288" s="13">
        <v>9.65</v>
      </c>
      <c r="E1288" s="13">
        <v>85.6</v>
      </c>
      <c r="F1288" s="13">
        <v>112.8</v>
      </c>
      <c r="G1288" s="13" t="s">
        <v>110</v>
      </c>
      <c r="H1288" s="13">
        <v>21.5</v>
      </c>
      <c r="I1288" s="13">
        <v>2.9910000000000001</v>
      </c>
      <c r="J1288" s="13">
        <v>24.071999999999999</v>
      </c>
      <c r="K1288" s="13" t="s">
        <v>110</v>
      </c>
      <c r="L1288" s="13">
        <v>14.5</v>
      </c>
      <c r="M1288" s="13">
        <v>19.45</v>
      </c>
      <c r="N1288" s="13">
        <v>96.1</v>
      </c>
      <c r="O1288" s="13">
        <v>46.05</v>
      </c>
      <c r="P1288" s="13">
        <v>31.2</v>
      </c>
      <c r="Q1288" s="13" t="s">
        <v>110</v>
      </c>
      <c r="R1288" s="13">
        <v>10.35</v>
      </c>
      <c r="S1288" s="13">
        <v>438.75</v>
      </c>
      <c r="T1288" s="13">
        <v>20.55</v>
      </c>
      <c r="U1288" s="13">
        <v>5.1230000000000002</v>
      </c>
      <c r="V1288" s="13">
        <v>44.472999999999999</v>
      </c>
      <c r="W1288" s="13">
        <v>55.75</v>
      </c>
      <c r="X1288" s="13">
        <v>11.5</v>
      </c>
      <c r="Y1288" s="13">
        <v>22.35</v>
      </c>
      <c r="Z1288" s="13">
        <v>10.6</v>
      </c>
      <c r="AA1288" s="13">
        <v>215</v>
      </c>
      <c r="AB1288" s="13">
        <v>9.07</v>
      </c>
      <c r="AC1288" s="13" t="s">
        <v>110</v>
      </c>
      <c r="AD1288" s="13">
        <v>250.6</v>
      </c>
    </row>
    <row r="1289" spans="1:30">
      <c r="A1289" s="10">
        <v>42683</v>
      </c>
      <c r="B1289" s="13">
        <v>17024.89</v>
      </c>
      <c r="C1289" s="13">
        <v>15.872</v>
      </c>
      <c r="D1289" s="13">
        <v>9.5399999999999991</v>
      </c>
      <c r="E1289" s="13">
        <v>85</v>
      </c>
      <c r="F1289" s="13">
        <v>113.5</v>
      </c>
      <c r="G1289" s="13" t="s">
        <v>110</v>
      </c>
      <c r="H1289" s="13">
        <v>21.187999999999999</v>
      </c>
      <c r="I1289" s="13">
        <v>2.9169999999999998</v>
      </c>
      <c r="J1289" s="13">
        <v>23.786000000000001</v>
      </c>
      <c r="K1289" s="13" t="s">
        <v>110</v>
      </c>
      <c r="L1289" s="13">
        <v>14.5</v>
      </c>
      <c r="M1289" s="13">
        <v>19.850000000000001</v>
      </c>
      <c r="N1289" s="13">
        <v>96.3</v>
      </c>
      <c r="O1289" s="13">
        <v>45.45</v>
      </c>
      <c r="P1289" s="13">
        <v>30.3</v>
      </c>
      <c r="Q1289" s="13" t="s">
        <v>110</v>
      </c>
      <c r="R1289" s="13">
        <v>10.45</v>
      </c>
      <c r="S1289" s="13">
        <v>435</v>
      </c>
      <c r="T1289" s="13">
        <v>20.65</v>
      </c>
      <c r="U1289" s="13">
        <v>4.9649999999999999</v>
      </c>
      <c r="V1289" s="13">
        <v>43.875</v>
      </c>
      <c r="W1289" s="13">
        <v>55.3</v>
      </c>
      <c r="X1289" s="13">
        <v>11.5</v>
      </c>
      <c r="Y1289" s="13">
        <v>22.6</v>
      </c>
      <c r="Z1289" s="13">
        <v>10.4</v>
      </c>
      <c r="AA1289" s="13">
        <v>228</v>
      </c>
      <c r="AB1289" s="13">
        <v>9</v>
      </c>
      <c r="AC1289" s="13" t="s">
        <v>110</v>
      </c>
      <c r="AD1289" s="13">
        <v>244</v>
      </c>
    </row>
    <row r="1290" spans="1:30">
      <c r="A1290" s="10">
        <v>42684</v>
      </c>
      <c r="B1290" s="13">
        <v>16230.73</v>
      </c>
      <c r="C1290" s="13">
        <v>15.36</v>
      </c>
      <c r="D1290" s="13">
        <v>9.32</v>
      </c>
      <c r="E1290" s="13">
        <v>77.3</v>
      </c>
      <c r="F1290" s="13">
        <v>109.3</v>
      </c>
      <c r="G1290" s="13" t="s">
        <v>110</v>
      </c>
      <c r="H1290" s="13">
        <v>20.437999999999999</v>
      </c>
      <c r="I1290" s="13">
        <v>2.8170000000000002</v>
      </c>
      <c r="J1290" s="13">
        <v>22.120999999999999</v>
      </c>
      <c r="K1290" s="13" t="s">
        <v>110</v>
      </c>
      <c r="L1290" s="13">
        <v>14</v>
      </c>
      <c r="M1290" s="13">
        <v>19.5</v>
      </c>
      <c r="N1290" s="13">
        <v>93.7</v>
      </c>
      <c r="O1290" s="13">
        <v>43.5</v>
      </c>
      <c r="P1290" s="13">
        <v>28.8</v>
      </c>
      <c r="Q1290" s="13" t="s">
        <v>110</v>
      </c>
      <c r="R1290" s="13">
        <v>10.15</v>
      </c>
      <c r="S1290" s="13">
        <v>420.1</v>
      </c>
      <c r="T1290" s="13">
        <v>20.05</v>
      </c>
      <c r="U1290" s="13">
        <v>4.7780000000000005</v>
      </c>
      <c r="V1290" s="13">
        <v>44.573</v>
      </c>
      <c r="W1290" s="13">
        <v>55</v>
      </c>
      <c r="X1290" s="13">
        <v>10.8</v>
      </c>
      <c r="Y1290" s="13">
        <v>21.3</v>
      </c>
      <c r="Z1290" s="13">
        <v>10.15</v>
      </c>
      <c r="AA1290" s="13">
        <v>236.7</v>
      </c>
      <c r="AB1290" s="13">
        <v>8.4700000000000006</v>
      </c>
      <c r="AC1290" s="13" t="s">
        <v>110</v>
      </c>
      <c r="AD1290" s="13">
        <v>240.5</v>
      </c>
    </row>
    <row r="1291" spans="1:30">
      <c r="A1291" s="10">
        <v>42685</v>
      </c>
      <c r="B1291" s="13">
        <v>15659.74</v>
      </c>
      <c r="C1291" s="13">
        <v>14.048</v>
      </c>
      <c r="D1291" s="13">
        <v>9.4</v>
      </c>
      <c r="E1291" s="13">
        <v>72.650000000000006</v>
      </c>
      <c r="F1291" s="13">
        <v>105.9</v>
      </c>
      <c r="G1291" s="13" t="s">
        <v>110</v>
      </c>
      <c r="H1291" s="13">
        <v>19.363</v>
      </c>
      <c r="I1291" s="13">
        <v>2.7250000000000001</v>
      </c>
      <c r="J1291" s="13">
        <v>21.312999999999999</v>
      </c>
      <c r="K1291" s="13" t="s">
        <v>110</v>
      </c>
      <c r="L1291" s="13">
        <v>13.5</v>
      </c>
      <c r="M1291" s="13">
        <v>19.2</v>
      </c>
      <c r="N1291" s="13">
        <v>93.5</v>
      </c>
      <c r="O1291" s="13">
        <v>42.9</v>
      </c>
      <c r="P1291" s="13">
        <v>28</v>
      </c>
      <c r="Q1291" s="13" t="s">
        <v>110</v>
      </c>
      <c r="R1291" s="13">
        <v>9.6</v>
      </c>
      <c r="S1291" s="13">
        <v>385</v>
      </c>
      <c r="T1291" s="13">
        <v>19.649999999999999</v>
      </c>
      <c r="U1291" s="13">
        <v>4.8079999999999998</v>
      </c>
      <c r="V1291" s="13">
        <v>42.877000000000002</v>
      </c>
      <c r="W1291" s="13">
        <v>54.8</v>
      </c>
      <c r="X1291" s="13">
        <v>10.3</v>
      </c>
      <c r="Y1291" s="13">
        <v>20.8</v>
      </c>
      <c r="Z1291" s="13">
        <v>9.8000000000000007</v>
      </c>
      <c r="AA1291" s="13">
        <v>236.85</v>
      </c>
      <c r="AB1291" s="13">
        <v>8.15</v>
      </c>
      <c r="AC1291" s="13" t="s">
        <v>110</v>
      </c>
      <c r="AD1291" s="13">
        <v>242.05</v>
      </c>
    </row>
    <row r="1292" spans="1:30">
      <c r="A1292" s="10">
        <v>42688</v>
      </c>
      <c r="B1292" s="13">
        <v>15693.73</v>
      </c>
      <c r="C1292" s="13">
        <v>13.151999999999999</v>
      </c>
      <c r="D1292" s="13">
        <v>9.16</v>
      </c>
      <c r="E1292" s="13">
        <v>75.2</v>
      </c>
      <c r="F1292" s="13">
        <v>106.5</v>
      </c>
      <c r="G1292" s="13" t="s">
        <v>110</v>
      </c>
      <c r="H1292" s="13">
        <v>19.125</v>
      </c>
      <c r="I1292" s="13">
        <v>2.6150000000000002</v>
      </c>
      <c r="J1292" s="13">
        <v>21.526</v>
      </c>
      <c r="K1292" s="13" t="s">
        <v>110</v>
      </c>
      <c r="L1292" s="13">
        <v>12.75</v>
      </c>
      <c r="M1292" s="13">
        <v>19.600000000000001</v>
      </c>
      <c r="N1292" s="13">
        <v>91</v>
      </c>
      <c r="O1292" s="13">
        <v>43</v>
      </c>
      <c r="P1292" s="13">
        <v>26.9</v>
      </c>
      <c r="Q1292" s="13" t="s">
        <v>110</v>
      </c>
      <c r="R1292" s="13">
        <v>9.1999999999999993</v>
      </c>
      <c r="S1292" s="13">
        <v>368</v>
      </c>
      <c r="T1292" s="13">
        <v>19.899999999999999</v>
      </c>
      <c r="U1292" s="13">
        <v>4.7780000000000005</v>
      </c>
      <c r="V1292" s="13">
        <v>44.771999999999998</v>
      </c>
      <c r="W1292" s="13">
        <v>54.5</v>
      </c>
      <c r="X1292" s="13">
        <v>10.199999999999999</v>
      </c>
      <c r="Y1292" s="13">
        <v>20.6</v>
      </c>
      <c r="Z1292" s="13">
        <v>9.6300000000000008</v>
      </c>
      <c r="AA1292" s="13">
        <v>247.75</v>
      </c>
      <c r="AB1292" s="13">
        <v>8.17</v>
      </c>
      <c r="AC1292" s="13" t="s">
        <v>110</v>
      </c>
      <c r="AD1292" s="13">
        <v>247.5</v>
      </c>
    </row>
    <row r="1293" spans="1:30">
      <c r="A1293" s="10">
        <v>42689</v>
      </c>
      <c r="B1293" s="13">
        <v>16478.38</v>
      </c>
      <c r="C1293" s="13">
        <v>14.4</v>
      </c>
      <c r="D1293" s="13">
        <v>9.5</v>
      </c>
      <c r="E1293" s="13">
        <v>79.2</v>
      </c>
      <c r="F1293" s="13">
        <v>108.45</v>
      </c>
      <c r="G1293" s="13" t="s">
        <v>110</v>
      </c>
      <c r="H1293" s="13">
        <v>20.875</v>
      </c>
      <c r="I1293" s="13">
        <v>2.6879999999999997</v>
      </c>
      <c r="J1293" s="13">
        <v>22.963999999999999</v>
      </c>
      <c r="K1293" s="13" t="s">
        <v>110</v>
      </c>
      <c r="L1293" s="13">
        <v>13.9</v>
      </c>
      <c r="M1293" s="13">
        <v>19.95</v>
      </c>
      <c r="N1293" s="13">
        <v>94.25</v>
      </c>
      <c r="O1293" s="13">
        <v>44.7</v>
      </c>
      <c r="P1293" s="13">
        <v>28.65</v>
      </c>
      <c r="Q1293" s="13" t="s">
        <v>110</v>
      </c>
      <c r="R1293" s="13">
        <v>9.48</v>
      </c>
      <c r="S1293" s="13">
        <v>401.9</v>
      </c>
      <c r="T1293" s="13">
        <v>20.75</v>
      </c>
      <c r="U1293" s="13">
        <v>5.1130000000000004</v>
      </c>
      <c r="V1293" s="13">
        <v>45.768999999999998</v>
      </c>
      <c r="W1293" s="13">
        <v>56</v>
      </c>
      <c r="X1293" s="13">
        <v>11.2</v>
      </c>
      <c r="Y1293" s="13">
        <v>22</v>
      </c>
      <c r="Z1293" s="13">
        <v>10.1</v>
      </c>
      <c r="AA1293" s="13">
        <v>248.3</v>
      </c>
      <c r="AB1293" s="13">
        <v>8.64</v>
      </c>
      <c r="AC1293" s="13" t="s">
        <v>110</v>
      </c>
      <c r="AD1293" s="13">
        <v>263</v>
      </c>
    </row>
    <row r="1294" spans="1:30">
      <c r="A1294" s="10">
        <v>42690</v>
      </c>
      <c r="B1294" s="13">
        <v>16520.849999999999</v>
      </c>
      <c r="C1294" s="13">
        <v>14.848000000000001</v>
      </c>
      <c r="D1294" s="13">
        <v>9.65</v>
      </c>
      <c r="E1294" s="13">
        <v>77.5</v>
      </c>
      <c r="F1294" s="13">
        <v>108.5</v>
      </c>
      <c r="G1294" s="13" t="s">
        <v>110</v>
      </c>
      <c r="H1294" s="13">
        <v>21.75</v>
      </c>
      <c r="I1294" s="13">
        <v>2.7160000000000002</v>
      </c>
      <c r="J1294" s="13">
        <v>23.347000000000001</v>
      </c>
      <c r="K1294" s="13" t="s">
        <v>110</v>
      </c>
      <c r="L1294" s="13">
        <v>14.25</v>
      </c>
      <c r="M1294" s="13">
        <v>20</v>
      </c>
      <c r="N1294" s="13">
        <v>92.5</v>
      </c>
      <c r="O1294" s="13">
        <v>44.35</v>
      </c>
      <c r="P1294" s="13">
        <v>28.7</v>
      </c>
      <c r="Q1294" s="13" t="s">
        <v>110</v>
      </c>
      <c r="R1294" s="13">
        <v>9.89</v>
      </c>
      <c r="S1294" s="13">
        <v>409</v>
      </c>
      <c r="T1294" s="13">
        <v>20.95</v>
      </c>
      <c r="U1294" s="13">
        <v>5.202</v>
      </c>
      <c r="V1294" s="13">
        <v>45.121000000000002</v>
      </c>
      <c r="W1294" s="13">
        <v>55.1</v>
      </c>
      <c r="X1294" s="13">
        <v>11.75</v>
      </c>
      <c r="Y1294" s="13">
        <v>22</v>
      </c>
      <c r="Z1294" s="13">
        <v>10.65</v>
      </c>
      <c r="AA1294" s="13">
        <v>242.2</v>
      </c>
      <c r="AB1294" s="13">
        <v>8.73</v>
      </c>
      <c r="AC1294" s="13" t="s">
        <v>110</v>
      </c>
      <c r="AD1294" s="13">
        <v>257.60000000000002</v>
      </c>
    </row>
    <row r="1295" spans="1:30">
      <c r="A1295" s="10">
        <v>42691</v>
      </c>
      <c r="B1295" s="13">
        <v>16471.68</v>
      </c>
      <c r="C1295" s="13">
        <v>15.327999999999999</v>
      </c>
      <c r="D1295" s="13">
        <v>9.65</v>
      </c>
      <c r="E1295" s="13">
        <v>75.75</v>
      </c>
      <c r="F1295" s="13">
        <v>110</v>
      </c>
      <c r="G1295" s="13" t="s">
        <v>110</v>
      </c>
      <c r="H1295" s="13">
        <v>21.812999999999999</v>
      </c>
      <c r="I1295" s="13">
        <v>2.6970000000000001</v>
      </c>
      <c r="J1295" s="13">
        <v>23.395</v>
      </c>
      <c r="K1295" s="13" t="s">
        <v>110</v>
      </c>
      <c r="L1295" s="13">
        <v>14.4</v>
      </c>
      <c r="M1295" s="13">
        <v>19.899999999999999</v>
      </c>
      <c r="N1295" s="13">
        <v>93.15</v>
      </c>
      <c r="O1295" s="13">
        <v>44.5</v>
      </c>
      <c r="P1295" s="13">
        <v>28.25</v>
      </c>
      <c r="Q1295" s="13" t="s">
        <v>110</v>
      </c>
      <c r="R1295" s="13">
        <v>10</v>
      </c>
      <c r="S1295" s="13">
        <v>403.7</v>
      </c>
      <c r="T1295" s="13">
        <v>21</v>
      </c>
      <c r="U1295" s="13">
        <v>5.3689999999999998</v>
      </c>
      <c r="V1295" s="13">
        <v>44.872</v>
      </c>
      <c r="W1295" s="13">
        <v>55.55</v>
      </c>
      <c r="X1295" s="13">
        <v>11.65</v>
      </c>
      <c r="Y1295" s="13">
        <v>22.35</v>
      </c>
      <c r="Z1295" s="13">
        <v>11</v>
      </c>
      <c r="AA1295" s="13">
        <v>241</v>
      </c>
      <c r="AB1295" s="13">
        <v>8.61</v>
      </c>
      <c r="AC1295" s="13" t="s">
        <v>110</v>
      </c>
      <c r="AD1295" s="13">
        <v>250</v>
      </c>
    </row>
    <row r="1296" spans="1:30">
      <c r="A1296" s="10">
        <v>42692</v>
      </c>
      <c r="B1296" s="13">
        <v>16385.12</v>
      </c>
      <c r="C1296" s="13">
        <v>15.231999999999999</v>
      </c>
      <c r="D1296" s="13">
        <v>9.7200000000000006</v>
      </c>
      <c r="E1296" s="13">
        <v>76.25</v>
      </c>
      <c r="F1296" s="13">
        <v>110.95</v>
      </c>
      <c r="G1296" s="13" t="s">
        <v>110</v>
      </c>
      <c r="H1296" s="13">
        <v>21.943999999999999</v>
      </c>
      <c r="I1296" s="13">
        <v>2.6419999999999999</v>
      </c>
      <c r="J1296" s="13">
        <v>23.251000000000001</v>
      </c>
      <c r="K1296" s="13" t="s">
        <v>110</v>
      </c>
      <c r="L1296" s="13">
        <v>14.4</v>
      </c>
      <c r="M1296" s="13">
        <v>19.95</v>
      </c>
      <c r="N1296" s="13">
        <v>92</v>
      </c>
      <c r="O1296" s="13">
        <v>43.9</v>
      </c>
      <c r="P1296" s="13">
        <v>28.85</v>
      </c>
      <c r="Q1296" s="13" t="s">
        <v>110</v>
      </c>
      <c r="R1296" s="13">
        <v>9.8000000000000007</v>
      </c>
      <c r="S1296" s="13">
        <v>393.7</v>
      </c>
      <c r="T1296" s="13">
        <v>20.7</v>
      </c>
      <c r="U1296" s="13">
        <v>5.2510000000000003</v>
      </c>
      <c r="V1296" s="13">
        <v>44.822000000000003</v>
      </c>
      <c r="W1296" s="13">
        <v>56.45</v>
      </c>
      <c r="X1296" s="13">
        <v>11.85</v>
      </c>
      <c r="Y1296" s="13">
        <v>22.3</v>
      </c>
      <c r="Z1296" s="13">
        <v>10.7</v>
      </c>
      <c r="AA1296" s="13">
        <v>236.3</v>
      </c>
      <c r="AB1296" s="13">
        <v>8.61</v>
      </c>
      <c r="AC1296" s="13" t="s">
        <v>110</v>
      </c>
      <c r="AD1296" s="13">
        <v>254</v>
      </c>
    </row>
    <row r="1297" spans="1:30">
      <c r="A1297" s="10">
        <v>42695</v>
      </c>
      <c r="B1297" s="13">
        <v>16844.29</v>
      </c>
      <c r="C1297" s="13">
        <v>15.36</v>
      </c>
      <c r="D1297" s="13">
        <v>10.199999999999999</v>
      </c>
      <c r="E1297" s="13">
        <v>79.75</v>
      </c>
      <c r="F1297" s="13">
        <v>111.75</v>
      </c>
      <c r="G1297" s="13" t="s">
        <v>110</v>
      </c>
      <c r="H1297" s="13">
        <v>22.187999999999999</v>
      </c>
      <c r="I1297" s="13">
        <v>2.798</v>
      </c>
      <c r="J1297" s="13">
        <v>23.395</v>
      </c>
      <c r="K1297" s="13" t="s">
        <v>110</v>
      </c>
      <c r="L1297" s="13">
        <v>14.5</v>
      </c>
      <c r="M1297" s="13">
        <v>19.850000000000001</v>
      </c>
      <c r="N1297" s="13">
        <v>92.85</v>
      </c>
      <c r="O1297" s="13">
        <v>45.4</v>
      </c>
      <c r="P1297" s="13">
        <v>28.75</v>
      </c>
      <c r="Q1297" s="13" t="s">
        <v>110</v>
      </c>
      <c r="R1297" s="13">
        <v>10.1</v>
      </c>
      <c r="S1297" s="13">
        <v>397</v>
      </c>
      <c r="T1297" s="13">
        <v>21.5</v>
      </c>
      <c r="U1297" s="13">
        <v>4.9749999999999996</v>
      </c>
      <c r="V1297" s="13">
        <v>44.372999999999998</v>
      </c>
      <c r="W1297" s="13">
        <v>57.5</v>
      </c>
      <c r="X1297" s="13">
        <v>11.6</v>
      </c>
      <c r="Y1297" s="13">
        <v>23.1</v>
      </c>
      <c r="Z1297" s="13">
        <v>10.95</v>
      </c>
      <c r="AA1297" s="13">
        <v>242</v>
      </c>
      <c r="AB1297" s="13">
        <v>8.94</v>
      </c>
      <c r="AC1297" s="13" t="s">
        <v>110</v>
      </c>
      <c r="AD1297" s="13">
        <v>264</v>
      </c>
    </row>
    <row r="1298" spans="1:30">
      <c r="A1298" s="10">
        <v>42696</v>
      </c>
      <c r="B1298" s="13">
        <v>17306.810000000001</v>
      </c>
      <c r="C1298" s="13">
        <v>15.52</v>
      </c>
      <c r="D1298" s="13">
        <v>10.6</v>
      </c>
      <c r="E1298" s="13">
        <v>82</v>
      </c>
      <c r="F1298" s="13">
        <v>114</v>
      </c>
      <c r="G1298" s="13" t="s">
        <v>110</v>
      </c>
      <c r="H1298" s="13">
        <v>22.375</v>
      </c>
      <c r="I1298" s="13">
        <v>2.8719999999999999</v>
      </c>
      <c r="J1298" s="13">
        <v>23.491</v>
      </c>
      <c r="K1298" s="13" t="s">
        <v>110</v>
      </c>
      <c r="L1298" s="13">
        <v>14.3</v>
      </c>
      <c r="M1298" s="13">
        <v>20.95</v>
      </c>
      <c r="N1298" s="13">
        <v>97.9</v>
      </c>
      <c r="O1298" s="13">
        <v>45.4</v>
      </c>
      <c r="P1298" s="13">
        <v>30.2</v>
      </c>
      <c r="Q1298" s="13" t="s">
        <v>110</v>
      </c>
      <c r="R1298" s="13">
        <v>10.199999999999999</v>
      </c>
      <c r="S1298" s="13">
        <v>403</v>
      </c>
      <c r="T1298" s="13">
        <v>23</v>
      </c>
      <c r="U1298" s="13">
        <v>5.0739999999999998</v>
      </c>
      <c r="V1298" s="13">
        <v>44.671999999999997</v>
      </c>
      <c r="W1298" s="13">
        <v>57.4</v>
      </c>
      <c r="X1298" s="13">
        <v>12.2</v>
      </c>
      <c r="Y1298" s="13">
        <v>23.6</v>
      </c>
      <c r="Z1298" s="13">
        <v>11.75</v>
      </c>
      <c r="AA1298" s="13">
        <v>237.4</v>
      </c>
      <c r="AB1298" s="13">
        <v>9.34</v>
      </c>
      <c r="AC1298" s="13" t="s">
        <v>110</v>
      </c>
      <c r="AD1298" s="13">
        <v>265.5</v>
      </c>
    </row>
    <row r="1299" spans="1:30">
      <c r="A1299" s="10">
        <v>42697</v>
      </c>
      <c r="B1299" s="13">
        <v>17366.45</v>
      </c>
      <c r="C1299" s="13">
        <v>15.295999999999999</v>
      </c>
      <c r="D1299" s="13">
        <v>10.7</v>
      </c>
      <c r="E1299" s="13">
        <v>81.45</v>
      </c>
      <c r="F1299" s="13">
        <v>112.2</v>
      </c>
      <c r="G1299" s="13" t="s">
        <v>110</v>
      </c>
      <c r="H1299" s="13">
        <v>22.475000000000001</v>
      </c>
      <c r="I1299" s="13">
        <v>2.8719999999999999</v>
      </c>
      <c r="J1299" s="13">
        <v>24.641999999999999</v>
      </c>
      <c r="K1299" s="13" t="s">
        <v>110</v>
      </c>
      <c r="L1299" s="13">
        <v>14</v>
      </c>
      <c r="M1299" s="13">
        <v>22.2</v>
      </c>
      <c r="N1299" s="13">
        <v>96.9</v>
      </c>
      <c r="O1299" s="13">
        <v>45.15</v>
      </c>
      <c r="P1299" s="13">
        <v>31.5</v>
      </c>
      <c r="Q1299" s="13" t="s">
        <v>110</v>
      </c>
      <c r="R1299" s="13">
        <v>10.3</v>
      </c>
      <c r="S1299" s="13">
        <v>407</v>
      </c>
      <c r="T1299" s="13">
        <v>22.65</v>
      </c>
      <c r="U1299" s="13">
        <v>5.024</v>
      </c>
      <c r="V1299" s="13">
        <v>44.872</v>
      </c>
      <c r="W1299" s="13">
        <v>56</v>
      </c>
      <c r="X1299" s="13">
        <v>12</v>
      </c>
      <c r="Y1299" s="13">
        <v>24.2</v>
      </c>
      <c r="Z1299" s="13">
        <v>11.7</v>
      </c>
      <c r="AA1299" s="13">
        <v>246.5</v>
      </c>
      <c r="AB1299" s="13">
        <v>9.35</v>
      </c>
      <c r="AC1299" s="13" t="s">
        <v>110</v>
      </c>
      <c r="AD1299" s="13">
        <v>264.5</v>
      </c>
    </row>
    <row r="1300" spans="1:30">
      <c r="A1300" s="10">
        <v>42698</v>
      </c>
      <c r="B1300" s="13">
        <v>17385.18</v>
      </c>
      <c r="C1300" s="13">
        <v>14.848000000000001</v>
      </c>
      <c r="D1300" s="13">
        <v>10.7</v>
      </c>
      <c r="E1300" s="13">
        <v>82.05</v>
      </c>
      <c r="F1300" s="13">
        <v>111.9</v>
      </c>
      <c r="G1300" s="13" t="s">
        <v>110</v>
      </c>
      <c r="H1300" s="13">
        <v>22.169</v>
      </c>
      <c r="I1300" s="13">
        <v>2.899</v>
      </c>
      <c r="J1300" s="13">
        <v>25.600999999999999</v>
      </c>
      <c r="K1300" s="13" t="s">
        <v>110</v>
      </c>
      <c r="L1300" s="13">
        <v>13.5</v>
      </c>
      <c r="M1300" s="13">
        <v>21.35</v>
      </c>
      <c r="N1300" s="13">
        <v>96.5</v>
      </c>
      <c r="O1300" s="13">
        <v>44.8</v>
      </c>
      <c r="P1300" s="13">
        <v>31.9</v>
      </c>
      <c r="Q1300" s="13" t="s">
        <v>110</v>
      </c>
      <c r="R1300" s="13">
        <v>10.4</v>
      </c>
      <c r="S1300" s="13">
        <v>405</v>
      </c>
      <c r="T1300" s="13">
        <v>22.2</v>
      </c>
      <c r="U1300" s="13">
        <v>5.0339999999999998</v>
      </c>
      <c r="V1300" s="13">
        <v>44.671999999999997</v>
      </c>
      <c r="W1300" s="13">
        <v>56.5</v>
      </c>
      <c r="X1300" s="13">
        <v>12.2</v>
      </c>
      <c r="Y1300" s="13">
        <v>24.45</v>
      </c>
      <c r="Z1300" s="13">
        <v>11.7</v>
      </c>
      <c r="AA1300" s="13">
        <v>246</v>
      </c>
      <c r="AB1300" s="13">
        <v>9.6300000000000008</v>
      </c>
      <c r="AC1300" s="13" t="s">
        <v>110</v>
      </c>
      <c r="AD1300" s="13">
        <v>265.8</v>
      </c>
    </row>
    <row r="1301" spans="1:30">
      <c r="A1301" s="10">
        <v>42699</v>
      </c>
      <c r="B1301" s="13">
        <v>17168.64</v>
      </c>
      <c r="C1301" s="13">
        <v>14.4</v>
      </c>
      <c r="D1301" s="13">
        <v>10.5</v>
      </c>
      <c r="E1301" s="13">
        <v>80.25</v>
      </c>
      <c r="F1301" s="13">
        <v>111.85</v>
      </c>
      <c r="G1301" s="13" t="s">
        <v>110</v>
      </c>
      <c r="H1301" s="13">
        <v>21.625</v>
      </c>
      <c r="I1301" s="13">
        <v>2.899</v>
      </c>
      <c r="J1301" s="13">
        <v>24.977</v>
      </c>
      <c r="K1301" s="13" t="s">
        <v>110</v>
      </c>
      <c r="L1301" s="13">
        <v>13</v>
      </c>
      <c r="M1301" s="13">
        <v>21.25</v>
      </c>
      <c r="N1301" s="13">
        <v>96.15</v>
      </c>
      <c r="O1301" s="13">
        <v>44.3</v>
      </c>
      <c r="P1301" s="13">
        <v>31.85</v>
      </c>
      <c r="Q1301" s="13" t="s">
        <v>110</v>
      </c>
      <c r="R1301" s="13">
        <v>10.35</v>
      </c>
      <c r="S1301" s="13">
        <v>398.5</v>
      </c>
      <c r="T1301" s="13">
        <v>22.1</v>
      </c>
      <c r="U1301" s="13">
        <v>4.9260000000000002</v>
      </c>
      <c r="V1301" s="13">
        <v>44.671999999999997</v>
      </c>
      <c r="W1301" s="13">
        <v>56.4</v>
      </c>
      <c r="X1301" s="13">
        <v>12</v>
      </c>
      <c r="Y1301" s="13">
        <v>24.1</v>
      </c>
      <c r="Z1301" s="13">
        <v>11.8</v>
      </c>
      <c r="AA1301" s="13">
        <v>240.95</v>
      </c>
      <c r="AB1301" s="13">
        <v>9.68</v>
      </c>
      <c r="AC1301" s="13" t="s">
        <v>110</v>
      </c>
      <c r="AD1301" s="13">
        <v>258</v>
      </c>
    </row>
    <row r="1302" spans="1:30">
      <c r="A1302" s="10">
        <v>42702</v>
      </c>
      <c r="B1302" s="13">
        <v>17168.64</v>
      </c>
      <c r="C1302" s="13">
        <v>14.4</v>
      </c>
      <c r="D1302" s="13">
        <v>10.5</v>
      </c>
      <c r="E1302" s="13">
        <v>80.25</v>
      </c>
      <c r="F1302" s="13">
        <v>111.85</v>
      </c>
      <c r="G1302" s="13" t="s">
        <v>110</v>
      </c>
      <c r="H1302" s="13">
        <v>21.625</v>
      </c>
      <c r="I1302" s="13">
        <v>2.899</v>
      </c>
      <c r="J1302" s="13">
        <v>24.977</v>
      </c>
      <c r="K1302" s="13" t="s">
        <v>110</v>
      </c>
      <c r="L1302" s="13">
        <v>13</v>
      </c>
      <c r="M1302" s="13">
        <v>21.25</v>
      </c>
      <c r="N1302" s="13">
        <v>96.15</v>
      </c>
      <c r="O1302" s="13">
        <v>44.3</v>
      </c>
      <c r="P1302" s="13">
        <v>31.85</v>
      </c>
      <c r="Q1302" s="13" t="s">
        <v>110</v>
      </c>
      <c r="R1302" s="13">
        <v>10.35</v>
      </c>
      <c r="S1302" s="13">
        <v>398.5</v>
      </c>
      <c r="T1302" s="13">
        <v>22.1</v>
      </c>
      <c r="U1302" s="13">
        <v>4.9260000000000002</v>
      </c>
      <c r="V1302" s="13">
        <v>44.671999999999997</v>
      </c>
      <c r="W1302" s="13">
        <v>56.4</v>
      </c>
      <c r="X1302" s="13">
        <v>12</v>
      </c>
      <c r="Y1302" s="13">
        <v>24.1</v>
      </c>
      <c r="Z1302" s="13">
        <v>11.8</v>
      </c>
      <c r="AA1302" s="13">
        <v>240.95</v>
      </c>
      <c r="AB1302" s="13">
        <v>9.68</v>
      </c>
      <c r="AC1302" s="13" t="s">
        <v>110</v>
      </c>
      <c r="AD1302" s="13">
        <v>258</v>
      </c>
    </row>
    <row r="1303" spans="1:30">
      <c r="A1303" s="10">
        <v>42703</v>
      </c>
      <c r="B1303" s="13">
        <v>17042.18</v>
      </c>
      <c r="C1303" s="13">
        <v>14.24</v>
      </c>
      <c r="D1303" s="13">
        <v>10.4</v>
      </c>
      <c r="E1303" s="13">
        <v>78.099999999999994</v>
      </c>
      <c r="F1303" s="13">
        <v>112.5</v>
      </c>
      <c r="G1303" s="13" t="s">
        <v>110</v>
      </c>
      <c r="H1303" s="13">
        <v>21.25</v>
      </c>
      <c r="I1303" s="13">
        <v>2.8810000000000002</v>
      </c>
      <c r="J1303" s="13">
        <v>24.977</v>
      </c>
      <c r="K1303" s="13" t="s">
        <v>110</v>
      </c>
      <c r="L1303" s="13">
        <v>13.25</v>
      </c>
      <c r="M1303" s="13">
        <v>21.4</v>
      </c>
      <c r="N1303" s="13">
        <v>97.9</v>
      </c>
      <c r="O1303" s="13">
        <v>44.2</v>
      </c>
      <c r="P1303" s="13">
        <v>31.85</v>
      </c>
      <c r="Q1303" s="13" t="s">
        <v>110</v>
      </c>
      <c r="R1303" s="13">
        <v>10.3</v>
      </c>
      <c r="S1303" s="13">
        <v>396</v>
      </c>
      <c r="T1303" s="13">
        <v>21.8</v>
      </c>
      <c r="U1303" s="13">
        <v>4.7780000000000005</v>
      </c>
      <c r="V1303" s="13">
        <v>45.121000000000002</v>
      </c>
      <c r="W1303" s="13">
        <v>58.15</v>
      </c>
      <c r="X1303" s="13">
        <v>12.1</v>
      </c>
      <c r="Y1303" s="13">
        <v>24.9</v>
      </c>
      <c r="Z1303" s="13">
        <v>11.8</v>
      </c>
      <c r="AA1303" s="13">
        <v>238.5</v>
      </c>
      <c r="AB1303" s="13">
        <v>9.67</v>
      </c>
      <c r="AC1303" s="13" t="s">
        <v>110</v>
      </c>
      <c r="AD1303" s="13">
        <v>256.5</v>
      </c>
    </row>
    <row r="1304" spans="1:30">
      <c r="A1304" s="10">
        <v>42704</v>
      </c>
      <c r="B1304" s="13">
        <v>17442.400000000001</v>
      </c>
      <c r="C1304" s="13">
        <v>14.24</v>
      </c>
      <c r="D1304" s="13">
        <v>10.4</v>
      </c>
      <c r="E1304" s="13">
        <v>86.4</v>
      </c>
      <c r="F1304" s="13">
        <v>114</v>
      </c>
      <c r="G1304" s="13" t="s">
        <v>110</v>
      </c>
      <c r="H1304" s="13">
        <v>21.062999999999999</v>
      </c>
      <c r="I1304" s="13">
        <v>2.9359999999999999</v>
      </c>
      <c r="J1304" s="13">
        <v>24.353999999999999</v>
      </c>
      <c r="K1304" s="13" t="s">
        <v>110</v>
      </c>
      <c r="L1304" s="13">
        <v>13</v>
      </c>
      <c r="M1304" s="13">
        <v>21.4</v>
      </c>
      <c r="N1304" s="13">
        <v>97.5</v>
      </c>
      <c r="O1304" s="13">
        <v>44.4</v>
      </c>
      <c r="P1304" s="13">
        <v>31.65</v>
      </c>
      <c r="Q1304" s="13" t="s">
        <v>110</v>
      </c>
      <c r="R1304" s="13">
        <v>10.25</v>
      </c>
      <c r="S1304" s="13">
        <v>382</v>
      </c>
      <c r="T1304" s="13">
        <v>22.25</v>
      </c>
      <c r="U1304" s="13">
        <v>4.9550000000000001</v>
      </c>
      <c r="V1304" s="13">
        <v>45.32</v>
      </c>
      <c r="W1304" s="13">
        <v>58.6</v>
      </c>
      <c r="X1304" s="13">
        <v>11.8</v>
      </c>
      <c r="Y1304" s="13">
        <v>25.6</v>
      </c>
      <c r="Z1304" s="13">
        <v>11.8</v>
      </c>
      <c r="AA1304" s="13">
        <v>257</v>
      </c>
      <c r="AB1304" s="13">
        <v>9.4499999999999993</v>
      </c>
      <c r="AC1304" s="13" t="s">
        <v>110</v>
      </c>
      <c r="AD1304" s="13">
        <v>269</v>
      </c>
    </row>
    <row r="1305" spans="1:30">
      <c r="A1305" s="10">
        <v>42705</v>
      </c>
      <c r="B1305" s="13">
        <v>17041.98</v>
      </c>
      <c r="C1305" s="13">
        <v>13.632</v>
      </c>
      <c r="D1305" s="13">
        <v>10</v>
      </c>
      <c r="E1305" s="13">
        <v>84.25</v>
      </c>
      <c r="F1305" s="13">
        <v>112.5</v>
      </c>
      <c r="G1305" s="13" t="s">
        <v>110</v>
      </c>
      <c r="H1305" s="13">
        <v>20.5</v>
      </c>
      <c r="I1305" s="13">
        <v>2.8069999999999999</v>
      </c>
      <c r="J1305" s="13">
        <v>23.395</v>
      </c>
      <c r="K1305" s="13" t="s">
        <v>110</v>
      </c>
      <c r="L1305" s="13">
        <v>12.75</v>
      </c>
      <c r="M1305" s="13">
        <v>21.45</v>
      </c>
      <c r="N1305" s="13">
        <v>94.6</v>
      </c>
      <c r="O1305" s="13">
        <v>43.65</v>
      </c>
      <c r="P1305" s="13">
        <v>30.6</v>
      </c>
      <c r="Q1305" s="13" t="s">
        <v>110</v>
      </c>
      <c r="R1305" s="13">
        <v>10</v>
      </c>
      <c r="S1305" s="13">
        <v>360.05</v>
      </c>
      <c r="T1305" s="13">
        <v>22</v>
      </c>
      <c r="U1305" s="13">
        <v>4.9649999999999999</v>
      </c>
      <c r="V1305" s="13">
        <v>44.872</v>
      </c>
      <c r="W1305" s="13">
        <v>58.95</v>
      </c>
      <c r="X1305" s="13">
        <v>11.45</v>
      </c>
      <c r="Y1305" s="13">
        <v>25.1</v>
      </c>
      <c r="Z1305" s="13">
        <v>11.75</v>
      </c>
      <c r="AA1305" s="13">
        <v>264</v>
      </c>
      <c r="AB1305" s="13">
        <v>9.26</v>
      </c>
      <c r="AC1305" s="13" t="s">
        <v>110</v>
      </c>
      <c r="AD1305" s="13">
        <v>264.2</v>
      </c>
    </row>
    <row r="1306" spans="1:30">
      <c r="A1306" s="10">
        <v>42706</v>
      </c>
      <c r="B1306" s="13">
        <v>16947.759999999998</v>
      </c>
      <c r="C1306" s="13">
        <v>13.375999999999999</v>
      </c>
      <c r="D1306" s="13">
        <v>9.85</v>
      </c>
      <c r="E1306" s="13">
        <v>85.35</v>
      </c>
      <c r="F1306" s="13">
        <v>109</v>
      </c>
      <c r="G1306" s="13" t="s">
        <v>110</v>
      </c>
      <c r="H1306" s="13">
        <v>21.187999999999999</v>
      </c>
      <c r="I1306" s="13">
        <v>2.7610000000000001</v>
      </c>
      <c r="J1306" s="13">
        <v>23.539000000000001</v>
      </c>
      <c r="K1306" s="13" t="s">
        <v>110</v>
      </c>
      <c r="L1306" s="13">
        <v>12.75</v>
      </c>
      <c r="M1306" s="13">
        <v>21.4</v>
      </c>
      <c r="N1306" s="13">
        <v>91.3</v>
      </c>
      <c r="O1306" s="13">
        <v>42.25</v>
      </c>
      <c r="P1306" s="13">
        <v>29.95</v>
      </c>
      <c r="Q1306" s="13" t="s">
        <v>110</v>
      </c>
      <c r="R1306" s="13">
        <v>9.93</v>
      </c>
      <c r="S1306" s="13">
        <v>351.65</v>
      </c>
      <c r="T1306" s="13">
        <v>22.2</v>
      </c>
      <c r="U1306" s="13">
        <v>4.7290000000000001</v>
      </c>
      <c r="V1306" s="13">
        <v>43.375999999999998</v>
      </c>
      <c r="W1306" s="13">
        <v>59.4</v>
      </c>
      <c r="X1306" s="13">
        <v>11.5</v>
      </c>
      <c r="Y1306" s="13">
        <v>26.1</v>
      </c>
      <c r="Z1306" s="13">
        <v>11.9</v>
      </c>
      <c r="AA1306" s="13">
        <v>268</v>
      </c>
      <c r="AB1306" s="13">
        <v>9.24</v>
      </c>
      <c r="AC1306" s="13" t="s">
        <v>110</v>
      </c>
      <c r="AD1306" s="13">
        <v>260.10000000000002</v>
      </c>
    </row>
    <row r="1307" spans="1:30">
      <c r="A1307" s="10">
        <v>42709</v>
      </c>
      <c r="B1307" s="13">
        <v>16999.02</v>
      </c>
      <c r="C1307" s="13">
        <v>13.215999999999999</v>
      </c>
      <c r="D1307" s="13">
        <v>9.85</v>
      </c>
      <c r="E1307" s="13">
        <v>84.2</v>
      </c>
      <c r="F1307" s="13">
        <v>110.9</v>
      </c>
      <c r="G1307" s="13" t="s">
        <v>110</v>
      </c>
      <c r="H1307" s="13">
        <v>20.875</v>
      </c>
      <c r="I1307" s="13">
        <v>2.7519999999999998</v>
      </c>
      <c r="J1307" s="13">
        <v>23.779</v>
      </c>
      <c r="K1307" s="13" t="s">
        <v>110</v>
      </c>
      <c r="L1307" s="13">
        <v>12.75</v>
      </c>
      <c r="M1307" s="13">
        <v>21.95</v>
      </c>
      <c r="N1307" s="13">
        <v>93.6</v>
      </c>
      <c r="O1307" s="13">
        <v>42.3</v>
      </c>
      <c r="P1307" s="13">
        <v>29.9</v>
      </c>
      <c r="Q1307" s="13" t="s">
        <v>110</v>
      </c>
      <c r="R1307" s="13">
        <v>10.35</v>
      </c>
      <c r="S1307" s="13">
        <v>347.5</v>
      </c>
      <c r="T1307" s="13">
        <v>22.25</v>
      </c>
      <c r="U1307" s="13">
        <v>4.827</v>
      </c>
      <c r="V1307" s="13">
        <v>44.423000000000002</v>
      </c>
      <c r="W1307" s="13">
        <v>58.8</v>
      </c>
      <c r="X1307" s="13">
        <v>11.6</v>
      </c>
      <c r="Y1307" s="13">
        <v>26.1</v>
      </c>
      <c r="Z1307" s="13">
        <v>12.15</v>
      </c>
      <c r="AA1307" s="13">
        <v>272.60000000000002</v>
      </c>
      <c r="AB1307" s="13">
        <v>9.27</v>
      </c>
      <c r="AC1307" s="13" t="s">
        <v>110</v>
      </c>
      <c r="AD1307" s="13">
        <v>262.55</v>
      </c>
    </row>
    <row r="1308" spans="1:30">
      <c r="A1308" s="10">
        <v>42710</v>
      </c>
      <c r="B1308" s="13">
        <v>17235.21</v>
      </c>
      <c r="C1308" s="13">
        <v>13.44</v>
      </c>
      <c r="D1308" s="13">
        <v>10.1</v>
      </c>
      <c r="E1308" s="13">
        <v>86.6</v>
      </c>
      <c r="F1308" s="13">
        <v>109</v>
      </c>
      <c r="G1308" s="13" t="s">
        <v>110</v>
      </c>
      <c r="H1308" s="13">
        <v>21.024999999999999</v>
      </c>
      <c r="I1308" s="13">
        <v>2.8439999999999999</v>
      </c>
      <c r="J1308" s="13">
        <v>24.594000000000001</v>
      </c>
      <c r="K1308" s="13" t="s">
        <v>110</v>
      </c>
      <c r="L1308" s="13">
        <v>13.1</v>
      </c>
      <c r="M1308" s="13">
        <v>22.05</v>
      </c>
      <c r="N1308" s="13">
        <v>93</v>
      </c>
      <c r="O1308" s="13">
        <v>42</v>
      </c>
      <c r="P1308" s="13">
        <v>30</v>
      </c>
      <c r="Q1308" s="13" t="s">
        <v>110</v>
      </c>
      <c r="R1308" s="13">
        <v>11.1</v>
      </c>
      <c r="S1308" s="13">
        <v>355</v>
      </c>
      <c r="T1308" s="13">
        <v>22.8</v>
      </c>
      <c r="U1308" s="13">
        <v>4.7780000000000005</v>
      </c>
      <c r="V1308" s="13">
        <v>43.875</v>
      </c>
      <c r="W1308" s="13">
        <v>58.3</v>
      </c>
      <c r="X1308" s="13">
        <v>11.7</v>
      </c>
      <c r="Y1308" s="13">
        <v>26.25</v>
      </c>
      <c r="Z1308" s="13">
        <v>12.95</v>
      </c>
      <c r="AA1308" s="13">
        <v>272.2</v>
      </c>
      <c r="AB1308" s="13">
        <v>9.3000000000000007</v>
      </c>
      <c r="AC1308" s="13" t="s">
        <v>110</v>
      </c>
      <c r="AD1308" s="13">
        <v>260.25</v>
      </c>
    </row>
    <row r="1309" spans="1:30">
      <c r="A1309" s="10">
        <v>42711</v>
      </c>
      <c r="B1309" s="13">
        <v>17196.77</v>
      </c>
      <c r="C1309" s="13">
        <v>13.856</v>
      </c>
      <c r="D1309" s="13">
        <v>9.9</v>
      </c>
      <c r="E1309" s="13">
        <v>86.35</v>
      </c>
      <c r="F1309" s="13">
        <v>108.5</v>
      </c>
      <c r="G1309" s="13" t="s">
        <v>110</v>
      </c>
      <c r="H1309" s="13">
        <v>21.312999999999999</v>
      </c>
      <c r="I1309" s="13">
        <v>2.8439999999999999</v>
      </c>
      <c r="J1309" s="13">
        <v>24.545999999999999</v>
      </c>
      <c r="K1309" s="13" t="s">
        <v>110</v>
      </c>
      <c r="L1309" s="13">
        <v>13.5</v>
      </c>
      <c r="M1309" s="13">
        <v>22.05</v>
      </c>
      <c r="N1309" s="13">
        <v>92.1</v>
      </c>
      <c r="O1309" s="13">
        <v>41.2</v>
      </c>
      <c r="P1309" s="13">
        <v>31</v>
      </c>
      <c r="Q1309" s="13" t="s">
        <v>110</v>
      </c>
      <c r="R1309" s="13">
        <v>11.95</v>
      </c>
      <c r="S1309" s="13">
        <v>354</v>
      </c>
      <c r="T1309" s="13">
        <v>22.8</v>
      </c>
      <c r="U1309" s="13">
        <v>4.5910000000000002</v>
      </c>
      <c r="V1309" s="13">
        <v>44.173999999999999</v>
      </c>
      <c r="W1309" s="13">
        <v>58.5</v>
      </c>
      <c r="X1309" s="13">
        <v>12.45</v>
      </c>
      <c r="Y1309" s="13">
        <v>25.7</v>
      </c>
      <c r="Z1309" s="13">
        <v>12.9</v>
      </c>
      <c r="AA1309" s="13">
        <v>276.35000000000002</v>
      </c>
      <c r="AB1309" s="13">
        <v>9.24</v>
      </c>
      <c r="AC1309" s="13" t="s">
        <v>110</v>
      </c>
      <c r="AD1309" s="13">
        <v>259.10000000000002</v>
      </c>
    </row>
    <row r="1310" spans="1:30">
      <c r="A1310" s="10">
        <v>42712</v>
      </c>
      <c r="B1310" s="13">
        <v>17196.77</v>
      </c>
      <c r="C1310" s="13">
        <v>13.856</v>
      </c>
      <c r="D1310" s="13">
        <v>9.9</v>
      </c>
      <c r="E1310" s="13">
        <v>86.35</v>
      </c>
      <c r="F1310" s="13">
        <v>108.5</v>
      </c>
      <c r="G1310" s="13" t="s">
        <v>110</v>
      </c>
      <c r="H1310" s="13">
        <v>21.312999999999999</v>
      </c>
      <c r="I1310" s="13">
        <v>2.8439999999999999</v>
      </c>
      <c r="J1310" s="13">
        <v>24.545999999999999</v>
      </c>
      <c r="K1310" s="13" t="s">
        <v>110</v>
      </c>
      <c r="L1310" s="13">
        <v>13.5</v>
      </c>
      <c r="M1310" s="13">
        <v>22.05</v>
      </c>
      <c r="N1310" s="13">
        <v>92.1</v>
      </c>
      <c r="O1310" s="13">
        <v>41.2</v>
      </c>
      <c r="P1310" s="13">
        <v>31</v>
      </c>
      <c r="Q1310" s="13" t="s">
        <v>110</v>
      </c>
      <c r="R1310" s="13">
        <v>11.95</v>
      </c>
      <c r="S1310" s="13">
        <v>354</v>
      </c>
      <c r="T1310" s="13">
        <v>22.8</v>
      </c>
      <c r="U1310" s="13">
        <v>4.5910000000000002</v>
      </c>
      <c r="V1310" s="13">
        <v>44.173999999999999</v>
      </c>
      <c r="W1310" s="13">
        <v>58.5</v>
      </c>
      <c r="X1310" s="13">
        <v>12.45</v>
      </c>
      <c r="Y1310" s="13">
        <v>25.7</v>
      </c>
      <c r="Z1310" s="13">
        <v>12.9</v>
      </c>
      <c r="AA1310" s="13">
        <v>276.35000000000002</v>
      </c>
      <c r="AB1310" s="13">
        <v>9.24</v>
      </c>
      <c r="AC1310" s="13" t="s">
        <v>110</v>
      </c>
      <c r="AD1310" s="13">
        <v>259.10000000000002</v>
      </c>
    </row>
    <row r="1311" spans="1:30">
      <c r="A1311" s="10">
        <v>42713</v>
      </c>
      <c r="B1311" s="13">
        <v>17196.77</v>
      </c>
      <c r="C1311" s="13">
        <v>13.856</v>
      </c>
      <c r="D1311" s="13">
        <v>9.9</v>
      </c>
      <c r="E1311" s="13">
        <v>86.35</v>
      </c>
      <c r="F1311" s="13">
        <v>108.5</v>
      </c>
      <c r="G1311" s="13" t="s">
        <v>110</v>
      </c>
      <c r="H1311" s="13">
        <v>21.312999999999999</v>
      </c>
      <c r="I1311" s="13">
        <v>2.8439999999999999</v>
      </c>
      <c r="J1311" s="13">
        <v>24.545999999999999</v>
      </c>
      <c r="K1311" s="13" t="s">
        <v>110</v>
      </c>
      <c r="L1311" s="13">
        <v>13.5</v>
      </c>
      <c r="M1311" s="13">
        <v>22.05</v>
      </c>
      <c r="N1311" s="13">
        <v>92.1</v>
      </c>
      <c r="O1311" s="13">
        <v>41.2</v>
      </c>
      <c r="P1311" s="13">
        <v>31</v>
      </c>
      <c r="Q1311" s="13" t="s">
        <v>110</v>
      </c>
      <c r="R1311" s="13">
        <v>11.95</v>
      </c>
      <c r="S1311" s="13">
        <v>354</v>
      </c>
      <c r="T1311" s="13">
        <v>22.8</v>
      </c>
      <c r="U1311" s="13">
        <v>4.5910000000000002</v>
      </c>
      <c r="V1311" s="13">
        <v>44.173999999999999</v>
      </c>
      <c r="W1311" s="13">
        <v>58.5</v>
      </c>
      <c r="X1311" s="13">
        <v>12.45</v>
      </c>
      <c r="Y1311" s="13">
        <v>25.7</v>
      </c>
      <c r="Z1311" s="13">
        <v>12.9</v>
      </c>
      <c r="AA1311" s="13">
        <v>276.35000000000002</v>
      </c>
      <c r="AB1311" s="13">
        <v>9.24</v>
      </c>
      <c r="AC1311" s="13" t="s">
        <v>110</v>
      </c>
      <c r="AD1311" s="13">
        <v>259.10000000000002</v>
      </c>
    </row>
    <row r="1312" spans="1:30">
      <c r="A1312" s="10">
        <v>42716</v>
      </c>
      <c r="B1312" s="13">
        <v>17157.490000000002</v>
      </c>
      <c r="C1312" s="13">
        <v>13.856</v>
      </c>
      <c r="D1312" s="13">
        <v>9.9499999999999993</v>
      </c>
      <c r="E1312" s="13">
        <v>87.9</v>
      </c>
      <c r="F1312" s="13">
        <v>105.95</v>
      </c>
      <c r="G1312" s="13" t="s">
        <v>110</v>
      </c>
      <c r="H1312" s="13">
        <v>21.25</v>
      </c>
      <c r="I1312" s="13">
        <v>2.8719999999999999</v>
      </c>
      <c r="J1312" s="13">
        <v>23.731000000000002</v>
      </c>
      <c r="K1312" s="13" t="s">
        <v>110</v>
      </c>
      <c r="L1312" s="13">
        <v>13.6</v>
      </c>
      <c r="M1312" s="13">
        <v>21.9</v>
      </c>
      <c r="N1312" s="13">
        <v>91.7</v>
      </c>
      <c r="O1312" s="13">
        <v>41</v>
      </c>
      <c r="P1312" s="13">
        <v>31.9</v>
      </c>
      <c r="Q1312" s="13" t="s">
        <v>110</v>
      </c>
      <c r="R1312" s="13">
        <v>12.2</v>
      </c>
      <c r="S1312" s="13">
        <v>341.55</v>
      </c>
      <c r="T1312" s="13">
        <v>22.25</v>
      </c>
      <c r="U1312" s="13">
        <v>4.4329999999999998</v>
      </c>
      <c r="V1312" s="13">
        <v>43.774999999999999</v>
      </c>
      <c r="W1312" s="13">
        <v>57.35</v>
      </c>
      <c r="X1312" s="13">
        <v>12.7</v>
      </c>
      <c r="Y1312" s="13">
        <v>26.9</v>
      </c>
      <c r="Z1312" s="13">
        <v>13.3</v>
      </c>
      <c r="AA1312" s="13">
        <v>280</v>
      </c>
      <c r="AB1312" s="13">
        <v>9.23</v>
      </c>
      <c r="AC1312" s="13" t="s">
        <v>110</v>
      </c>
      <c r="AD1312" s="13">
        <v>259</v>
      </c>
    </row>
    <row r="1313" spans="1:30">
      <c r="A1313" s="10">
        <v>42717</v>
      </c>
      <c r="B1313" s="13">
        <v>17197.47</v>
      </c>
      <c r="C1313" s="13">
        <v>13.664</v>
      </c>
      <c r="D1313" s="13">
        <v>9.9499999999999993</v>
      </c>
      <c r="E1313" s="13">
        <v>87.35</v>
      </c>
      <c r="F1313" s="13">
        <v>104.1</v>
      </c>
      <c r="G1313" s="13" t="s">
        <v>110</v>
      </c>
      <c r="H1313" s="13">
        <v>21.5</v>
      </c>
      <c r="I1313" s="13">
        <v>2.8439999999999999</v>
      </c>
      <c r="J1313" s="13">
        <v>24.545999999999999</v>
      </c>
      <c r="K1313" s="13" t="s">
        <v>110</v>
      </c>
      <c r="L1313" s="13">
        <v>13.7</v>
      </c>
      <c r="M1313" s="13">
        <v>21.5</v>
      </c>
      <c r="N1313" s="13">
        <v>91.1</v>
      </c>
      <c r="O1313" s="13">
        <v>40.950000000000003</v>
      </c>
      <c r="P1313" s="13">
        <v>32.4</v>
      </c>
      <c r="Q1313" s="13" t="s">
        <v>110</v>
      </c>
      <c r="R1313" s="13">
        <v>11.8</v>
      </c>
      <c r="S1313" s="13">
        <v>335</v>
      </c>
      <c r="T1313" s="13">
        <v>22.7</v>
      </c>
      <c r="U1313" s="13">
        <v>4.423</v>
      </c>
      <c r="V1313" s="13">
        <v>44.073999999999998</v>
      </c>
      <c r="W1313" s="13">
        <v>57.5</v>
      </c>
      <c r="X1313" s="13">
        <v>13.3</v>
      </c>
      <c r="Y1313" s="13">
        <v>27.2</v>
      </c>
      <c r="Z1313" s="13">
        <v>13.7</v>
      </c>
      <c r="AA1313" s="13">
        <v>282</v>
      </c>
      <c r="AB1313" s="13">
        <v>9.27</v>
      </c>
      <c r="AC1313" s="13" t="s">
        <v>110</v>
      </c>
      <c r="AD1313" s="13">
        <v>261.60000000000002</v>
      </c>
    </row>
    <row r="1314" spans="1:30">
      <c r="A1314" s="10">
        <v>42718</v>
      </c>
      <c r="B1314" s="13">
        <v>16918.41</v>
      </c>
      <c r="C1314" s="13">
        <v>13.504</v>
      </c>
      <c r="D1314" s="13">
        <v>9.7799999999999994</v>
      </c>
      <c r="E1314" s="13">
        <v>83.55</v>
      </c>
      <c r="F1314" s="13">
        <v>104.7</v>
      </c>
      <c r="G1314" s="13" t="s">
        <v>110</v>
      </c>
      <c r="H1314" s="13">
        <v>21.812999999999999</v>
      </c>
      <c r="I1314" s="13">
        <v>2.7709999999999999</v>
      </c>
      <c r="J1314" s="13">
        <v>24.402000000000001</v>
      </c>
      <c r="K1314" s="13" t="s">
        <v>110</v>
      </c>
      <c r="L1314" s="13">
        <v>13.45</v>
      </c>
      <c r="M1314" s="13">
        <v>21.7</v>
      </c>
      <c r="N1314" s="13">
        <v>91.8</v>
      </c>
      <c r="O1314" s="13">
        <v>41.2</v>
      </c>
      <c r="P1314" s="13">
        <v>31.25</v>
      </c>
      <c r="Q1314" s="13" t="s">
        <v>110</v>
      </c>
      <c r="R1314" s="13">
        <v>12.15</v>
      </c>
      <c r="S1314" s="13">
        <v>330</v>
      </c>
      <c r="T1314" s="13">
        <v>22.05</v>
      </c>
      <c r="U1314" s="13">
        <v>4.335</v>
      </c>
      <c r="V1314" s="13">
        <v>43.875</v>
      </c>
      <c r="W1314" s="13">
        <v>57.5</v>
      </c>
      <c r="X1314" s="13">
        <v>13.3</v>
      </c>
      <c r="Y1314" s="13">
        <v>27.3</v>
      </c>
      <c r="Z1314" s="13">
        <v>13.9</v>
      </c>
      <c r="AA1314" s="13">
        <v>275</v>
      </c>
      <c r="AB1314" s="13">
        <v>9.15</v>
      </c>
      <c r="AC1314" s="13" t="s">
        <v>110</v>
      </c>
      <c r="AD1314" s="13">
        <v>254</v>
      </c>
    </row>
    <row r="1315" spans="1:30">
      <c r="A1315" s="10">
        <v>42719</v>
      </c>
      <c r="B1315" s="13">
        <v>16738.59</v>
      </c>
      <c r="C1315" s="13">
        <v>13.247999999999999</v>
      </c>
      <c r="D1315" s="13">
        <v>9.8699999999999992</v>
      </c>
      <c r="E1315" s="13">
        <v>82.6</v>
      </c>
      <c r="F1315" s="13">
        <v>103</v>
      </c>
      <c r="G1315" s="13" t="s">
        <v>110</v>
      </c>
      <c r="H1315" s="13">
        <v>22</v>
      </c>
      <c r="I1315" s="13">
        <v>2.6970000000000001</v>
      </c>
      <c r="J1315" s="13">
        <v>24.641999999999999</v>
      </c>
      <c r="K1315" s="13" t="s">
        <v>110</v>
      </c>
      <c r="L1315" s="13">
        <v>13.3</v>
      </c>
      <c r="M1315" s="13">
        <v>21.7</v>
      </c>
      <c r="N1315" s="13">
        <v>88.9</v>
      </c>
      <c r="O1315" s="13">
        <v>40</v>
      </c>
      <c r="P1315" s="13">
        <v>31.6</v>
      </c>
      <c r="Q1315" s="13" t="s">
        <v>110</v>
      </c>
      <c r="R1315" s="13">
        <v>11.9</v>
      </c>
      <c r="S1315" s="13">
        <v>319.8</v>
      </c>
      <c r="T1315" s="13">
        <v>22.2</v>
      </c>
      <c r="U1315" s="13">
        <v>4.2359999999999998</v>
      </c>
      <c r="V1315" s="13">
        <v>43.375999999999998</v>
      </c>
      <c r="W1315" s="13">
        <v>56</v>
      </c>
      <c r="X1315" s="13">
        <v>13.1</v>
      </c>
      <c r="Y1315" s="13">
        <v>26.75</v>
      </c>
      <c r="Z1315" s="13">
        <v>13.8</v>
      </c>
      <c r="AA1315" s="13">
        <v>273</v>
      </c>
      <c r="AB1315" s="13">
        <v>9.14</v>
      </c>
      <c r="AC1315" s="13" t="s">
        <v>110</v>
      </c>
      <c r="AD1315" s="13">
        <v>246.6</v>
      </c>
    </row>
    <row r="1316" spans="1:30">
      <c r="A1316" s="10">
        <v>42720</v>
      </c>
      <c r="B1316" s="13">
        <v>16563.5</v>
      </c>
      <c r="C1316" s="13">
        <v>13.44</v>
      </c>
      <c r="D1316" s="13">
        <v>9.9</v>
      </c>
      <c r="E1316" s="13">
        <v>81</v>
      </c>
      <c r="F1316" s="13">
        <v>101.5</v>
      </c>
      <c r="G1316" s="13" t="s">
        <v>110</v>
      </c>
      <c r="H1316" s="13">
        <v>22.113</v>
      </c>
      <c r="I1316" s="13">
        <v>2.661</v>
      </c>
      <c r="J1316" s="13">
        <v>23.683</v>
      </c>
      <c r="K1316" s="13" t="s">
        <v>110</v>
      </c>
      <c r="L1316" s="13">
        <v>13.5</v>
      </c>
      <c r="M1316" s="13">
        <v>21.7</v>
      </c>
      <c r="N1316" s="13">
        <v>88.5</v>
      </c>
      <c r="O1316" s="13">
        <v>39.5</v>
      </c>
      <c r="P1316" s="13">
        <v>31.45</v>
      </c>
      <c r="Q1316" s="13" t="s">
        <v>110</v>
      </c>
      <c r="R1316" s="13">
        <v>12</v>
      </c>
      <c r="S1316" s="13">
        <v>311.5</v>
      </c>
      <c r="T1316" s="13">
        <v>22.05</v>
      </c>
      <c r="U1316" s="13">
        <v>4.1970000000000001</v>
      </c>
      <c r="V1316" s="13">
        <v>43.375999999999998</v>
      </c>
      <c r="W1316" s="13">
        <v>56.55</v>
      </c>
      <c r="X1316" s="13">
        <v>13</v>
      </c>
      <c r="Y1316" s="13">
        <v>27.15</v>
      </c>
      <c r="Z1316" s="13">
        <v>14.2</v>
      </c>
      <c r="AA1316" s="13">
        <v>272</v>
      </c>
      <c r="AB1316" s="13">
        <v>9.09</v>
      </c>
      <c r="AC1316" s="13" t="s">
        <v>110</v>
      </c>
      <c r="AD1316" s="13">
        <v>245</v>
      </c>
    </row>
    <row r="1317" spans="1:30">
      <c r="A1317" s="10">
        <v>42723</v>
      </c>
      <c r="B1317" s="13">
        <v>15996.13</v>
      </c>
      <c r="C1317" s="13">
        <v>13.375999999999999</v>
      </c>
      <c r="D1317" s="13">
        <v>9.5299999999999994</v>
      </c>
      <c r="E1317" s="13">
        <v>77.900000000000006</v>
      </c>
      <c r="F1317" s="13">
        <v>99.1</v>
      </c>
      <c r="G1317" s="13" t="s">
        <v>110</v>
      </c>
      <c r="H1317" s="13">
        <v>21.744</v>
      </c>
      <c r="I1317" s="13">
        <v>2.5409999999999999</v>
      </c>
      <c r="J1317" s="13">
        <v>22.436</v>
      </c>
      <c r="K1317" s="13" t="s">
        <v>110</v>
      </c>
      <c r="L1317" s="13">
        <v>13</v>
      </c>
      <c r="M1317" s="13">
        <v>20.5</v>
      </c>
      <c r="N1317" s="13">
        <v>86.7</v>
      </c>
      <c r="O1317" s="13">
        <v>38</v>
      </c>
      <c r="P1317" s="13">
        <v>30.1</v>
      </c>
      <c r="Q1317" s="13" t="s">
        <v>110</v>
      </c>
      <c r="R1317" s="13">
        <v>11.7</v>
      </c>
      <c r="S1317" s="13">
        <v>297</v>
      </c>
      <c r="T1317" s="13">
        <v>21.55</v>
      </c>
      <c r="U1317" s="13">
        <v>4.2359999999999998</v>
      </c>
      <c r="V1317" s="13">
        <v>42.378999999999998</v>
      </c>
      <c r="W1317" s="13">
        <v>55</v>
      </c>
      <c r="X1317" s="13">
        <v>12.8</v>
      </c>
      <c r="Y1317" s="13">
        <v>26.75</v>
      </c>
      <c r="Z1317" s="13">
        <v>13.95</v>
      </c>
      <c r="AA1317" s="13">
        <v>269</v>
      </c>
      <c r="AB1317" s="13">
        <v>8.67</v>
      </c>
      <c r="AC1317" s="13" t="s">
        <v>110</v>
      </c>
      <c r="AD1317" s="13">
        <v>237.5</v>
      </c>
    </row>
    <row r="1318" spans="1:30">
      <c r="A1318" s="10">
        <v>42724</v>
      </c>
      <c r="B1318" s="13">
        <v>16064.06</v>
      </c>
      <c r="C1318" s="13">
        <v>13.28</v>
      </c>
      <c r="D1318" s="13">
        <v>9.35</v>
      </c>
      <c r="E1318" s="13">
        <v>78.5</v>
      </c>
      <c r="F1318" s="13">
        <v>98.75</v>
      </c>
      <c r="G1318" s="13" t="s">
        <v>110</v>
      </c>
      <c r="H1318" s="13">
        <v>21.375</v>
      </c>
      <c r="I1318" s="13">
        <v>2.569</v>
      </c>
      <c r="J1318" s="13">
        <v>22.628</v>
      </c>
      <c r="K1318" s="13" t="s">
        <v>110</v>
      </c>
      <c r="L1318" s="13">
        <v>13</v>
      </c>
      <c r="M1318" s="13">
        <v>21.5</v>
      </c>
      <c r="N1318" s="13">
        <v>86</v>
      </c>
      <c r="O1318" s="13">
        <v>37.549999999999997</v>
      </c>
      <c r="P1318" s="13">
        <v>29.65</v>
      </c>
      <c r="Q1318" s="13" t="s">
        <v>110</v>
      </c>
      <c r="R1318" s="13">
        <v>11.8</v>
      </c>
      <c r="S1318" s="13">
        <v>293.5</v>
      </c>
      <c r="T1318" s="13">
        <v>21.1</v>
      </c>
      <c r="U1318" s="13">
        <v>4.2359999999999998</v>
      </c>
      <c r="V1318" s="13">
        <v>40.883000000000003</v>
      </c>
      <c r="W1318" s="13">
        <v>55</v>
      </c>
      <c r="X1318" s="13">
        <v>12.75</v>
      </c>
      <c r="Y1318" s="13">
        <v>26.75</v>
      </c>
      <c r="Z1318" s="13">
        <v>13.95</v>
      </c>
      <c r="AA1318" s="13">
        <v>272</v>
      </c>
      <c r="AB1318" s="13">
        <v>8.98</v>
      </c>
      <c r="AC1318" s="13" t="s">
        <v>110</v>
      </c>
      <c r="AD1318" s="13">
        <v>241</v>
      </c>
    </row>
    <row r="1319" spans="1:30">
      <c r="A1319" s="10">
        <v>42725</v>
      </c>
      <c r="B1319" s="13">
        <v>16587.29</v>
      </c>
      <c r="C1319" s="13">
        <v>14.144</v>
      </c>
      <c r="D1319" s="13">
        <v>9.69</v>
      </c>
      <c r="E1319" s="13">
        <v>79.95</v>
      </c>
      <c r="F1319" s="13">
        <v>103.4</v>
      </c>
      <c r="G1319" s="13" t="s">
        <v>110</v>
      </c>
      <c r="H1319" s="13">
        <v>21.812999999999999</v>
      </c>
      <c r="I1319" s="13">
        <v>2.6970000000000001</v>
      </c>
      <c r="J1319" s="13">
        <v>23.204000000000001</v>
      </c>
      <c r="K1319" s="13" t="s">
        <v>110</v>
      </c>
      <c r="L1319" s="13">
        <v>13.5</v>
      </c>
      <c r="M1319" s="13">
        <v>22</v>
      </c>
      <c r="N1319" s="13">
        <v>89.9</v>
      </c>
      <c r="O1319" s="13">
        <v>39.9</v>
      </c>
      <c r="P1319" s="13">
        <v>31</v>
      </c>
      <c r="Q1319" s="13" t="s">
        <v>110</v>
      </c>
      <c r="R1319" s="13">
        <v>12.1</v>
      </c>
      <c r="S1319" s="13">
        <v>311</v>
      </c>
      <c r="T1319" s="13">
        <v>21.65</v>
      </c>
      <c r="U1319" s="13">
        <v>4.2069999999999999</v>
      </c>
      <c r="V1319" s="13">
        <v>41.780999999999999</v>
      </c>
      <c r="W1319" s="13">
        <v>57</v>
      </c>
      <c r="X1319" s="13">
        <v>12.7</v>
      </c>
      <c r="Y1319" s="13">
        <v>26.9</v>
      </c>
      <c r="Z1319" s="13">
        <v>13.95</v>
      </c>
      <c r="AA1319" s="13">
        <v>274</v>
      </c>
      <c r="AB1319" s="13">
        <v>9.3000000000000007</v>
      </c>
      <c r="AC1319" s="13" t="s">
        <v>110</v>
      </c>
      <c r="AD1319" s="13">
        <v>245</v>
      </c>
    </row>
    <row r="1320" spans="1:30">
      <c r="A1320" s="10">
        <v>42726</v>
      </c>
      <c r="B1320" s="13">
        <v>16378.45</v>
      </c>
      <c r="C1320" s="13">
        <v>14.72</v>
      </c>
      <c r="D1320" s="13">
        <v>9.5500000000000007</v>
      </c>
      <c r="E1320" s="13">
        <v>78.099999999999994</v>
      </c>
      <c r="F1320" s="13">
        <v>100</v>
      </c>
      <c r="G1320" s="13" t="s">
        <v>110</v>
      </c>
      <c r="H1320" s="13">
        <v>22.25</v>
      </c>
      <c r="I1320" s="13">
        <v>2.7160000000000002</v>
      </c>
      <c r="J1320" s="13">
        <v>22.867999999999999</v>
      </c>
      <c r="K1320" s="13" t="s">
        <v>110</v>
      </c>
      <c r="L1320" s="13">
        <v>13.1</v>
      </c>
      <c r="M1320" s="13">
        <v>21.5</v>
      </c>
      <c r="N1320" s="13">
        <v>87.3</v>
      </c>
      <c r="O1320" s="13">
        <v>39.35</v>
      </c>
      <c r="P1320" s="13">
        <v>31.9</v>
      </c>
      <c r="Q1320" s="13" t="s">
        <v>110</v>
      </c>
      <c r="R1320" s="13">
        <v>12.2</v>
      </c>
      <c r="S1320" s="13">
        <v>304.89999999999998</v>
      </c>
      <c r="T1320" s="13">
        <v>21.35</v>
      </c>
      <c r="U1320" s="13">
        <v>4.1479999999999997</v>
      </c>
      <c r="V1320" s="13">
        <v>39.137999999999998</v>
      </c>
      <c r="W1320" s="13">
        <v>56.5</v>
      </c>
      <c r="X1320" s="13">
        <v>12.7</v>
      </c>
      <c r="Y1320" s="13">
        <v>27.5</v>
      </c>
      <c r="Z1320" s="13">
        <v>14.05</v>
      </c>
      <c r="AA1320" s="13">
        <v>276.89999999999998</v>
      </c>
      <c r="AB1320" s="13">
        <v>9.1199999999999992</v>
      </c>
      <c r="AC1320" s="13" t="s">
        <v>110</v>
      </c>
      <c r="AD1320" s="13">
        <v>239</v>
      </c>
    </row>
    <row r="1321" spans="1:30">
      <c r="A1321" s="10">
        <v>42727</v>
      </c>
      <c r="B1321" s="13">
        <v>16354.52</v>
      </c>
      <c r="C1321" s="13">
        <v>14.943999999999999</v>
      </c>
      <c r="D1321" s="13">
        <v>9.56</v>
      </c>
      <c r="E1321" s="13">
        <v>78.7</v>
      </c>
      <c r="F1321" s="13">
        <v>97.2</v>
      </c>
      <c r="G1321" s="13" t="s">
        <v>110</v>
      </c>
      <c r="H1321" s="13">
        <v>22.312999999999999</v>
      </c>
      <c r="I1321" s="13">
        <v>2.6509999999999998</v>
      </c>
      <c r="J1321" s="13">
        <v>22.82</v>
      </c>
      <c r="K1321" s="13" t="s">
        <v>110</v>
      </c>
      <c r="L1321" s="13">
        <v>13</v>
      </c>
      <c r="M1321" s="13">
        <v>20.8</v>
      </c>
      <c r="N1321" s="13">
        <v>88</v>
      </c>
      <c r="O1321" s="13">
        <v>39.6</v>
      </c>
      <c r="P1321" s="13">
        <v>31.8</v>
      </c>
      <c r="Q1321" s="13" t="s">
        <v>110</v>
      </c>
      <c r="R1321" s="13">
        <v>12.15</v>
      </c>
      <c r="S1321" s="13">
        <v>304.89999999999998</v>
      </c>
      <c r="T1321" s="13">
        <v>20.95</v>
      </c>
      <c r="U1321" s="13">
        <v>4.0880000000000001</v>
      </c>
      <c r="V1321" s="13">
        <v>41.88</v>
      </c>
      <c r="W1321" s="13">
        <v>55.85</v>
      </c>
      <c r="X1321" s="13">
        <v>13.3</v>
      </c>
      <c r="Y1321" s="13">
        <v>27.85</v>
      </c>
      <c r="Z1321" s="13">
        <v>14.55</v>
      </c>
      <c r="AA1321" s="13">
        <v>275.8</v>
      </c>
      <c r="AB1321" s="13">
        <v>9.15</v>
      </c>
      <c r="AC1321" s="13" t="s">
        <v>110</v>
      </c>
      <c r="AD1321" s="13">
        <v>240</v>
      </c>
    </row>
    <row r="1322" spans="1:30">
      <c r="A1322" s="10">
        <v>42730</v>
      </c>
      <c r="B1322" s="13">
        <v>16113.26</v>
      </c>
      <c r="C1322" s="13">
        <v>14.592000000000001</v>
      </c>
      <c r="D1322" s="13">
        <v>9.43</v>
      </c>
      <c r="E1322" s="13">
        <v>78.900000000000006</v>
      </c>
      <c r="F1322" s="13">
        <v>98</v>
      </c>
      <c r="G1322" s="13" t="s">
        <v>110</v>
      </c>
      <c r="H1322" s="13">
        <v>22</v>
      </c>
      <c r="I1322" s="13">
        <v>2.633</v>
      </c>
      <c r="J1322" s="13">
        <v>22.675999999999998</v>
      </c>
      <c r="K1322" s="13" t="s">
        <v>110</v>
      </c>
      <c r="L1322" s="13">
        <v>13</v>
      </c>
      <c r="M1322" s="13">
        <v>19.95</v>
      </c>
      <c r="N1322" s="13">
        <v>88</v>
      </c>
      <c r="O1322" s="13">
        <v>39.65</v>
      </c>
      <c r="P1322" s="13">
        <v>31</v>
      </c>
      <c r="Q1322" s="13" t="s">
        <v>110</v>
      </c>
      <c r="R1322" s="13">
        <v>12</v>
      </c>
      <c r="S1322" s="13">
        <v>289.5</v>
      </c>
      <c r="T1322" s="13">
        <v>20.3</v>
      </c>
      <c r="U1322" s="13">
        <v>4.0389999999999997</v>
      </c>
      <c r="V1322" s="13">
        <v>39.387</v>
      </c>
      <c r="W1322" s="13">
        <v>54.4</v>
      </c>
      <c r="X1322" s="13">
        <v>13.1</v>
      </c>
      <c r="Y1322" s="13">
        <v>28.15</v>
      </c>
      <c r="Z1322" s="13">
        <v>14.3</v>
      </c>
      <c r="AA1322" s="13">
        <v>267.5</v>
      </c>
      <c r="AB1322" s="13">
        <v>9.0399999999999991</v>
      </c>
      <c r="AC1322" s="13" t="s">
        <v>110</v>
      </c>
      <c r="AD1322" s="13">
        <v>233</v>
      </c>
    </row>
    <row r="1323" spans="1:30">
      <c r="A1323" s="10">
        <v>42731</v>
      </c>
      <c r="B1323" s="13">
        <v>16386.740000000002</v>
      </c>
      <c r="C1323" s="13">
        <v>14.848000000000001</v>
      </c>
      <c r="D1323" s="13">
        <v>9.42</v>
      </c>
      <c r="E1323" s="13">
        <v>79</v>
      </c>
      <c r="F1323" s="13">
        <v>99</v>
      </c>
      <c r="G1323" s="13" t="s">
        <v>110</v>
      </c>
      <c r="H1323" s="13">
        <v>22.274999999999999</v>
      </c>
      <c r="I1323" s="13">
        <v>2.6509999999999998</v>
      </c>
      <c r="J1323" s="13">
        <v>23.012</v>
      </c>
      <c r="K1323" s="13" t="s">
        <v>110</v>
      </c>
      <c r="L1323" s="13">
        <v>13.3</v>
      </c>
      <c r="M1323" s="13">
        <v>20.7</v>
      </c>
      <c r="N1323" s="13">
        <v>89</v>
      </c>
      <c r="O1323" s="13">
        <v>40</v>
      </c>
      <c r="P1323" s="13">
        <v>33.5</v>
      </c>
      <c r="Q1323" s="13" t="s">
        <v>110</v>
      </c>
      <c r="R1323" s="13">
        <v>12.05</v>
      </c>
      <c r="S1323" s="13">
        <v>285</v>
      </c>
      <c r="T1323" s="13">
        <v>20.6</v>
      </c>
      <c r="U1323" s="13">
        <v>3.99</v>
      </c>
      <c r="V1323" s="13">
        <v>38.889000000000003</v>
      </c>
      <c r="W1323" s="13">
        <v>56.6</v>
      </c>
      <c r="X1323" s="13">
        <v>13</v>
      </c>
      <c r="Y1323" s="13">
        <v>28.4</v>
      </c>
      <c r="Z1323" s="13">
        <v>14.8</v>
      </c>
      <c r="AA1323" s="13">
        <v>280</v>
      </c>
      <c r="AB1323" s="13">
        <v>9.06</v>
      </c>
      <c r="AC1323" s="13" t="s">
        <v>110</v>
      </c>
      <c r="AD1323" s="13">
        <v>244.9</v>
      </c>
    </row>
    <row r="1324" spans="1:30">
      <c r="A1324" s="10">
        <v>42732</v>
      </c>
      <c r="B1324" s="13">
        <v>16508.259999999998</v>
      </c>
      <c r="C1324" s="13">
        <v>15.744</v>
      </c>
      <c r="D1324" s="13">
        <v>9.5</v>
      </c>
      <c r="E1324" s="13">
        <v>81.2</v>
      </c>
      <c r="F1324" s="13">
        <v>101.95</v>
      </c>
      <c r="G1324" s="13" t="s">
        <v>110</v>
      </c>
      <c r="H1324" s="13">
        <v>22.625</v>
      </c>
      <c r="I1324" s="13">
        <v>2.67</v>
      </c>
      <c r="J1324" s="13">
        <v>22.771999999999998</v>
      </c>
      <c r="K1324" s="13" t="s">
        <v>110</v>
      </c>
      <c r="L1324" s="13">
        <v>13.6</v>
      </c>
      <c r="M1324" s="13">
        <v>20.25</v>
      </c>
      <c r="N1324" s="13">
        <v>89.5</v>
      </c>
      <c r="O1324" s="13">
        <v>41.35</v>
      </c>
      <c r="P1324" s="13">
        <v>34.5</v>
      </c>
      <c r="Q1324" s="13" t="s">
        <v>110</v>
      </c>
      <c r="R1324" s="13">
        <v>12.2</v>
      </c>
      <c r="S1324" s="13">
        <v>275.89999999999998</v>
      </c>
      <c r="T1324" s="13">
        <v>20.75</v>
      </c>
      <c r="U1324" s="13">
        <v>4.0389999999999997</v>
      </c>
      <c r="V1324" s="13">
        <v>39.387</v>
      </c>
      <c r="W1324" s="13">
        <v>57</v>
      </c>
      <c r="X1324" s="13">
        <v>13.1</v>
      </c>
      <c r="Y1324" s="13">
        <v>29.2</v>
      </c>
      <c r="Z1324" s="13">
        <v>14.8</v>
      </c>
      <c r="AA1324" s="13">
        <v>277.5</v>
      </c>
      <c r="AB1324" s="13">
        <v>8.9600000000000009</v>
      </c>
      <c r="AC1324" s="13" t="s">
        <v>110</v>
      </c>
      <c r="AD1324" s="13">
        <v>252.2</v>
      </c>
    </row>
    <row r="1325" spans="1:30">
      <c r="A1325" s="10">
        <v>42733</v>
      </c>
      <c r="B1325" s="13">
        <v>16917.86</v>
      </c>
      <c r="C1325" s="13">
        <v>17.28</v>
      </c>
      <c r="D1325" s="13">
        <v>9.98</v>
      </c>
      <c r="E1325" s="13">
        <v>82.2</v>
      </c>
      <c r="F1325" s="13">
        <v>102.7</v>
      </c>
      <c r="G1325" s="13" t="s">
        <v>110</v>
      </c>
      <c r="H1325" s="13">
        <v>22.75</v>
      </c>
      <c r="I1325" s="13">
        <v>2.7250000000000001</v>
      </c>
      <c r="J1325" s="13">
        <v>23.491</v>
      </c>
      <c r="K1325" s="13" t="s">
        <v>110</v>
      </c>
      <c r="L1325" s="13">
        <v>14</v>
      </c>
      <c r="M1325" s="13">
        <v>20.7</v>
      </c>
      <c r="N1325" s="13">
        <v>93</v>
      </c>
      <c r="O1325" s="13">
        <v>42.7</v>
      </c>
      <c r="P1325" s="13">
        <v>34.700000000000003</v>
      </c>
      <c r="Q1325" s="13" t="s">
        <v>110</v>
      </c>
      <c r="R1325" s="13">
        <v>12.45</v>
      </c>
      <c r="S1325" s="13">
        <v>282</v>
      </c>
      <c r="T1325" s="13">
        <v>22</v>
      </c>
      <c r="U1325" s="13">
        <v>4.1379999999999999</v>
      </c>
      <c r="V1325" s="13">
        <v>40.883000000000003</v>
      </c>
      <c r="W1325" s="13">
        <v>58.7</v>
      </c>
      <c r="X1325" s="13">
        <v>13.7</v>
      </c>
      <c r="Y1325" s="13">
        <v>29.6</v>
      </c>
      <c r="Z1325" s="13">
        <v>15.05</v>
      </c>
      <c r="AA1325" s="13">
        <v>278</v>
      </c>
      <c r="AB1325" s="13">
        <v>9.35</v>
      </c>
      <c r="AC1325" s="13" t="s">
        <v>110</v>
      </c>
      <c r="AD1325" s="13">
        <v>259</v>
      </c>
    </row>
    <row r="1326" spans="1:30">
      <c r="A1326" s="10">
        <v>42734</v>
      </c>
      <c r="B1326" s="13">
        <v>16917.86</v>
      </c>
      <c r="C1326" s="13">
        <v>17.28</v>
      </c>
      <c r="D1326" s="13">
        <v>9.98</v>
      </c>
      <c r="E1326" s="13">
        <v>82.2</v>
      </c>
      <c r="F1326" s="13">
        <v>102.7</v>
      </c>
      <c r="G1326" s="13" t="s">
        <v>110</v>
      </c>
      <c r="H1326" s="13">
        <v>22.75</v>
      </c>
      <c r="I1326" s="13">
        <v>2.7250000000000001</v>
      </c>
      <c r="J1326" s="13">
        <v>23.491</v>
      </c>
      <c r="K1326" s="13" t="s">
        <v>110</v>
      </c>
      <c r="L1326" s="13">
        <v>14</v>
      </c>
      <c r="M1326" s="13">
        <v>20.7</v>
      </c>
      <c r="N1326" s="13">
        <v>93</v>
      </c>
      <c r="O1326" s="13">
        <v>42.7</v>
      </c>
      <c r="P1326" s="13">
        <v>34.700000000000003</v>
      </c>
      <c r="Q1326" s="13" t="s">
        <v>110</v>
      </c>
      <c r="R1326" s="13">
        <v>12.45</v>
      </c>
      <c r="S1326" s="13">
        <v>282</v>
      </c>
      <c r="T1326" s="13">
        <v>22</v>
      </c>
      <c r="U1326" s="13">
        <v>4.1379999999999999</v>
      </c>
      <c r="V1326" s="13">
        <v>40.883000000000003</v>
      </c>
      <c r="W1326" s="13">
        <v>58.7</v>
      </c>
      <c r="X1326" s="13">
        <v>13.7</v>
      </c>
      <c r="Y1326" s="13">
        <v>29.6</v>
      </c>
      <c r="Z1326" s="13">
        <v>15.05</v>
      </c>
      <c r="AA1326" s="13">
        <v>278</v>
      </c>
      <c r="AB1326" s="13">
        <v>9.35</v>
      </c>
      <c r="AC1326" s="13" t="s">
        <v>110</v>
      </c>
      <c r="AD1326" s="13">
        <v>259</v>
      </c>
    </row>
    <row r="1327" spans="1:30">
      <c r="A1327" s="10">
        <v>42737</v>
      </c>
      <c r="B1327" s="13">
        <v>17504.82</v>
      </c>
      <c r="C1327" s="13">
        <v>17.856000000000002</v>
      </c>
      <c r="D1327" s="13">
        <v>10.3</v>
      </c>
      <c r="E1327" s="13">
        <v>79.900000000000006</v>
      </c>
      <c r="F1327" s="13">
        <v>109.5</v>
      </c>
      <c r="G1327" s="13" t="s">
        <v>110</v>
      </c>
      <c r="H1327" s="13">
        <v>23.375</v>
      </c>
      <c r="I1327" s="13">
        <v>2.8069999999999999</v>
      </c>
      <c r="J1327" s="13">
        <v>24.498000000000001</v>
      </c>
      <c r="K1327" s="13" t="s">
        <v>110</v>
      </c>
      <c r="L1327" s="13">
        <v>14.65</v>
      </c>
      <c r="M1327" s="13">
        <v>21.75</v>
      </c>
      <c r="N1327" s="13">
        <v>96.95</v>
      </c>
      <c r="O1327" s="13">
        <v>44.6</v>
      </c>
      <c r="P1327" s="13">
        <v>36.4</v>
      </c>
      <c r="Q1327" s="13" t="s">
        <v>110</v>
      </c>
      <c r="R1327" s="13">
        <v>13.65</v>
      </c>
      <c r="S1327" s="13">
        <v>297.39999999999998</v>
      </c>
      <c r="T1327" s="13">
        <v>23.2</v>
      </c>
      <c r="U1327" s="13">
        <v>4.335</v>
      </c>
      <c r="V1327" s="13">
        <v>40.783000000000001</v>
      </c>
      <c r="W1327" s="13">
        <v>59</v>
      </c>
      <c r="X1327" s="13">
        <v>14.5</v>
      </c>
      <c r="Y1327" s="13">
        <v>31.85</v>
      </c>
      <c r="Z1327" s="13">
        <v>16.2</v>
      </c>
      <c r="AA1327" s="13">
        <v>284</v>
      </c>
      <c r="AB1327" s="13">
        <v>9.75</v>
      </c>
      <c r="AC1327" s="13" t="s">
        <v>110</v>
      </c>
      <c r="AD1327" s="13">
        <v>273</v>
      </c>
    </row>
    <row r="1328" spans="1:30">
      <c r="A1328" s="10">
        <v>42738</v>
      </c>
      <c r="B1328" s="13">
        <v>17911.22</v>
      </c>
      <c r="C1328" s="13">
        <v>17.28</v>
      </c>
      <c r="D1328" s="13">
        <v>10.25</v>
      </c>
      <c r="E1328" s="13">
        <v>85.2</v>
      </c>
      <c r="F1328" s="13">
        <v>112.75</v>
      </c>
      <c r="G1328" s="13" t="s">
        <v>110</v>
      </c>
      <c r="H1328" s="13">
        <v>23.75</v>
      </c>
      <c r="I1328" s="13">
        <v>2.7709999999999999</v>
      </c>
      <c r="J1328" s="13">
        <v>25.312999999999999</v>
      </c>
      <c r="K1328" s="13" t="s">
        <v>110</v>
      </c>
      <c r="L1328" s="13">
        <v>15.15</v>
      </c>
      <c r="M1328" s="13">
        <v>22.55</v>
      </c>
      <c r="N1328" s="13">
        <v>97.9</v>
      </c>
      <c r="O1328" s="13">
        <v>44.85</v>
      </c>
      <c r="P1328" s="13">
        <v>37</v>
      </c>
      <c r="Q1328" s="13" t="s">
        <v>110</v>
      </c>
      <c r="R1328" s="13">
        <v>13.5</v>
      </c>
      <c r="S1328" s="13">
        <v>319.75</v>
      </c>
      <c r="T1328" s="13">
        <v>23.15</v>
      </c>
      <c r="U1328" s="13">
        <v>4.423</v>
      </c>
      <c r="V1328" s="13">
        <v>42.628</v>
      </c>
      <c r="W1328" s="13">
        <v>58.8</v>
      </c>
      <c r="X1328" s="13">
        <v>15.4</v>
      </c>
      <c r="Y1328" s="13">
        <v>31.4</v>
      </c>
      <c r="Z1328" s="13">
        <v>16.649999999999999</v>
      </c>
      <c r="AA1328" s="13">
        <v>285</v>
      </c>
      <c r="AB1328" s="13">
        <v>9.7100000000000009</v>
      </c>
      <c r="AC1328" s="13" t="s">
        <v>110</v>
      </c>
      <c r="AD1328" s="13">
        <v>275</v>
      </c>
    </row>
    <row r="1329" spans="1:30">
      <c r="A1329" s="10">
        <v>42739</v>
      </c>
      <c r="B1329" s="13">
        <v>18143.099999999999</v>
      </c>
      <c r="C1329" s="13">
        <v>17.216000000000001</v>
      </c>
      <c r="D1329" s="13">
        <v>10.050000000000001</v>
      </c>
      <c r="E1329" s="13">
        <v>86.45</v>
      </c>
      <c r="F1329" s="13">
        <v>113.5</v>
      </c>
      <c r="G1329" s="13" t="s">
        <v>110</v>
      </c>
      <c r="H1329" s="13">
        <v>24.125</v>
      </c>
      <c r="I1329" s="13">
        <v>2.7519999999999998</v>
      </c>
      <c r="J1329" s="13">
        <v>25.600999999999999</v>
      </c>
      <c r="K1329" s="13" t="s">
        <v>110</v>
      </c>
      <c r="L1329" s="13">
        <v>16.5</v>
      </c>
      <c r="M1329" s="13">
        <v>24.7</v>
      </c>
      <c r="N1329" s="13">
        <v>97.5</v>
      </c>
      <c r="O1329" s="13">
        <v>45.05</v>
      </c>
      <c r="P1329" s="13">
        <v>38.299999999999997</v>
      </c>
      <c r="Q1329" s="13" t="s">
        <v>110</v>
      </c>
      <c r="R1329" s="13">
        <v>13.9</v>
      </c>
      <c r="S1329" s="13">
        <v>329</v>
      </c>
      <c r="T1329" s="13">
        <v>23.35</v>
      </c>
      <c r="U1329" s="13">
        <v>4.2850000000000001</v>
      </c>
      <c r="V1329" s="13">
        <v>44.173999999999999</v>
      </c>
      <c r="W1329" s="13">
        <v>58.5</v>
      </c>
      <c r="X1329" s="13">
        <v>15.8</v>
      </c>
      <c r="Y1329" s="13">
        <v>30.85</v>
      </c>
      <c r="Z1329" s="13">
        <v>17.05</v>
      </c>
      <c r="AA1329" s="13">
        <v>288.5</v>
      </c>
      <c r="AB1329" s="13">
        <v>9.65</v>
      </c>
      <c r="AC1329" s="13" t="s">
        <v>110</v>
      </c>
      <c r="AD1329" s="13">
        <v>273</v>
      </c>
    </row>
    <row r="1330" spans="1:30">
      <c r="A1330" s="10">
        <v>42740</v>
      </c>
      <c r="B1330" s="13">
        <v>18222.7</v>
      </c>
      <c r="C1330" s="13">
        <v>17.248000000000001</v>
      </c>
      <c r="D1330" s="13">
        <v>10</v>
      </c>
      <c r="E1330" s="13">
        <v>88.4</v>
      </c>
      <c r="F1330" s="13">
        <v>114.25</v>
      </c>
      <c r="G1330" s="13" t="s">
        <v>110</v>
      </c>
      <c r="H1330" s="13">
        <v>24.125</v>
      </c>
      <c r="I1330" s="13">
        <v>2.7610000000000001</v>
      </c>
      <c r="J1330" s="13">
        <v>25.504999999999999</v>
      </c>
      <c r="K1330" s="13" t="s">
        <v>110</v>
      </c>
      <c r="L1330" s="13">
        <v>16.899999999999999</v>
      </c>
      <c r="M1330" s="13">
        <v>24.7</v>
      </c>
      <c r="N1330" s="13">
        <v>98</v>
      </c>
      <c r="O1330" s="13">
        <v>45.5</v>
      </c>
      <c r="P1330" s="13">
        <v>38.700000000000003</v>
      </c>
      <c r="Q1330" s="13" t="s">
        <v>110</v>
      </c>
      <c r="R1330" s="13">
        <v>14.2</v>
      </c>
      <c r="S1330" s="13">
        <v>348</v>
      </c>
      <c r="T1330" s="13">
        <v>23</v>
      </c>
      <c r="U1330" s="13">
        <v>4.2359999999999998</v>
      </c>
      <c r="V1330" s="13">
        <v>43.875</v>
      </c>
      <c r="W1330" s="13">
        <v>57.9</v>
      </c>
      <c r="X1330" s="13">
        <v>15.75</v>
      </c>
      <c r="Y1330" s="13">
        <v>31</v>
      </c>
      <c r="Z1330" s="13">
        <v>17.55</v>
      </c>
      <c r="AA1330" s="13">
        <v>288</v>
      </c>
      <c r="AB1330" s="13">
        <v>9.76</v>
      </c>
      <c r="AC1330" s="13" t="s">
        <v>110</v>
      </c>
      <c r="AD1330" s="13">
        <v>270</v>
      </c>
    </row>
    <row r="1331" spans="1:30">
      <c r="A1331" s="10">
        <v>42741</v>
      </c>
      <c r="B1331" s="13">
        <v>18284.28</v>
      </c>
      <c r="C1331" s="13">
        <v>17.28</v>
      </c>
      <c r="D1331" s="13">
        <v>10.050000000000001</v>
      </c>
      <c r="E1331" s="13">
        <v>86.2</v>
      </c>
      <c r="F1331" s="13">
        <v>113.7</v>
      </c>
      <c r="G1331" s="13" t="s">
        <v>110</v>
      </c>
      <c r="H1331" s="13">
        <v>24.375</v>
      </c>
      <c r="I1331" s="13">
        <v>2.8260000000000001</v>
      </c>
      <c r="J1331" s="13">
        <v>25.792000000000002</v>
      </c>
      <c r="K1331" s="13" t="s">
        <v>110</v>
      </c>
      <c r="L1331" s="13">
        <v>17.5</v>
      </c>
      <c r="M1331" s="13">
        <v>24.8</v>
      </c>
      <c r="N1331" s="13">
        <v>98.75</v>
      </c>
      <c r="O1331" s="13">
        <v>46.75</v>
      </c>
      <c r="P1331" s="13">
        <v>38.299999999999997</v>
      </c>
      <c r="Q1331" s="13" t="s">
        <v>110</v>
      </c>
      <c r="R1331" s="13">
        <v>14.85</v>
      </c>
      <c r="S1331" s="13">
        <v>368.7</v>
      </c>
      <c r="T1331" s="13">
        <v>23.5</v>
      </c>
      <c r="U1331" s="13">
        <v>4.1379999999999999</v>
      </c>
      <c r="V1331" s="13">
        <v>44.124000000000002</v>
      </c>
      <c r="W1331" s="13">
        <v>59</v>
      </c>
      <c r="X1331" s="13">
        <v>16.05</v>
      </c>
      <c r="Y1331" s="13">
        <v>29.95</v>
      </c>
      <c r="Z1331" s="13">
        <v>17.45</v>
      </c>
      <c r="AA1331" s="13">
        <v>284.3</v>
      </c>
      <c r="AB1331" s="13">
        <v>9.7799999999999994</v>
      </c>
      <c r="AC1331" s="13" t="s">
        <v>110</v>
      </c>
      <c r="AD1331" s="13">
        <v>273.85000000000002</v>
      </c>
    </row>
    <row r="1332" spans="1:30">
      <c r="A1332" s="10">
        <v>42744</v>
      </c>
      <c r="B1332" s="13">
        <v>18509.93</v>
      </c>
      <c r="C1332" s="13">
        <v>17.600000000000001</v>
      </c>
      <c r="D1332" s="13">
        <v>10.15</v>
      </c>
      <c r="E1332" s="13">
        <v>87.1</v>
      </c>
      <c r="F1332" s="13">
        <v>115</v>
      </c>
      <c r="G1332" s="13" t="s">
        <v>110</v>
      </c>
      <c r="H1332" s="13">
        <v>24.094000000000001</v>
      </c>
      <c r="I1332" s="13">
        <v>2.8170000000000002</v>
      </c>
      <c r="J1332" s="13">
        <v>26.271999999999998</v>
      </c>
      <c r="K1332" s="13" t="s">
        <v>110</v>
      </c>
      <c r="L1332" s="13">
        <v>17.2</v>
      </c>
      <c r="M1332" s="13">
        <v>24.5</v>
      </c>
      <c r="N1332" s="13">
        <v>97</v>
      </c>
      <c r="O1332" s="13">
        <v>47.3</v>
      </c>
      <c r="P1332" s="13">
        <v>39</v>
      </c>
      <c r="Q1332" s="13" t="s">
        <v>110</v>
      </c>
      <c r="R1332" s="13">
        <v>14.9</v>
      </c>
      <c r="S1332" s="13">
        <v>386</v>
      </c>
      <c r="T1332" s="13">
        <v>23.7</v>
      </c>
      <c r="U1332" s="13">
        <v>4.335</v>
      </c>
      <c r="V1332" s="13">
        <v>43.375999999999998</v>
      </c>
      <c r="W1332" s="13">
        <v>59.6</v>
      </c>
      <c r="X1332" s="13">
        <v>15.9</v>
      </c>
      <c r="Y1332" s="13">
        <v>30.8</v>
      </c>
      <c r="Z1332" s="13">
        <v>17.2</v>
      </c>
      <c r="AA1332" s="13">
        <v>282</v>
      </c>
      <c r="AB1332" s="13">
        <v>10.050000000000001</v>
      </c>
      <c r="AC1332" s="13" t="s">
        <v>110</v>
      </c>
      <c r="AD1332" s="13">
        <v>290.5</v>
      </c>
    </row>
    <row r="1333" spans="1:30">
      <c r="A1333" s="10">
        <v>42745</v>
      </c>
      <c r="B1333" s="13">
        <v>18783.32</v>
      </c>
      <c r="C1333" s="13">
        <v>17.951999999999998</v>
      </c>
      <c r="D1333" s="13">
        <v>10.1</v>
      </c>
      <c r="E1333" s="13">
        <v>86.7</v>
      </c>
      <c r="F1333" s="13">
        <v>117.8</v>
      </c>
      <c r="G1333" s="13" t="s">
        <v>110</v>
      </c>
      <c r="H1333" s="13">
        <v>24.388000000000002</v>
      </c>
      <c r="I1333" s="13">
        <v>2.8439999999999999</v>
      </c>
      <c r="J1333" s="13">
        <v>26.08</v>
      </c>
      <c r="K1333" s="13" t="s">
        <v>110</v>
      </c>
      <c r="L1333" s="13">
        <v>17</v>
      </c>
      <c r="M1333" s="13">
        <v>25</v>
      </c>
      <c r="N1333" s="13">
        <v>98.5</v>
      </c>
      <c r="O1333" s="13">
        <v>48.8</v>
      </c>
      <c r="P1333" s="13">
        <v>38</v>
      </c>
      <c r="Q1333" s="13" t="s">
        <v>110</v>
      </c>
      <c r="R1333" s="13">
        <v>15</v>
      </c>
      <c r="S1333" s="13">
        <v>379.95</v>
      </c>
      <c r="T1333" s="13">
        <v>24.85</v>
      </c>
      <c r="U1333" s="13">
        <v>4.4329999999999998</v>
      </c>
      <c r="V1333" s="13">
        <v>43.875</v>
      </c>
      <c r="W1333" s="13">
        <v>61.05</v>
      </c>
      <c r="X1333" s="13">
        <v>16.350000000000001</v>
      </c>
      <c r="Y1333" s="13">
        <v>31.65</v>
      </c>
      <c r="Z1333" s="13">
        <v>16.95</v>
      </c>
      <c r="AA1333" s="13">
        <v>280</v>
      </c>
      <c r="AB1333" s="13">
        <v>10</v>
      </c>
      <c r="AC1333" s="13" t="s">
        <v>110</v>
      </c>
      <c r="AD1333" s="13">
        <v>324.89999999999998</v>
      </c>
    </row>
    <row r="1334" spans="1:30">
      <c r="A1334" s="10">
        <v>42746</v>
      </c>
      <c r="B1334" s="13">
        <v>18467.759999999998</v>
      </c>
      <c r="C1334" s="13">
        <v>17.184000000000001</v>
      </c>
      <c r="D1334" s="13">
        <v>9.6999999999999993</v>
      </c>
      <c r="E1334" s="13">
        <v>88.65</v>
      </c>
      <c r="F1334" s="13">
        <v>116.75</v>
      </c>
      <c r="G1334" s="13" t="s">
        <v>110</v>
      </c>
      <c r="H1334" s="13">
        <v>24.125</v>
      </c>
      <c r="I1334" s="13">
        <v>2.7519999999999998</v>
      </c>
      <c r="J1334" s="13">
        <v>25.504999999999999</v>
      </c>
      <c r="K1334" s="13" t="s">
        <v>110</v>
      </c>
      <c r="L1334" s="13">
        <v>16</v>
      </c>
      <c r="M1334" s="13">
        <v>24.75</v>
      </c>
      <c r="N1334" s="13">
        <v>95.7</v>
      </c>
      <c r="O1334" s="13">
        <v>48.25</v>
      </c>
      <c r="P1334" s="13">
        <v>36.200000000000003</v>
      </c>
      <c r="Q1334" s="13" t="s">
        <v>110</v>
      </c>
      <c r="R1334" s="13">
        <v>14.5</v>
      </c>
      <c r="S1334" s="13">
        <v>343</v>
      </c>
      <c r="T1334" s="13">
        <v>25.3</v>
      </c>
      <c r="U1334" s="13">
        <v>4.4820000000000002</v>
      </c>
      <c r="V1334" s="13">
        <v>43.375999999999998</v>
      </c>
      <c r="W1334" s="13">
        <v>62.4</v>
      </c>
      <c r="X1334" s="13">
        <v>15.95</v>
      </c>
      <c r="Y1334" s="13">
        <v>30.8</v>
      </c>
      <c r="Z1334" s="13">
        <v>16.3</v>
      </c>
      <c r="AA1334" s="13">
        <v>283.89999999999998</v>
      </c>
      <c r="AB1334" s="13">
        <v>9.52</v>
      </c>
      <c r="AC1334" s="13" t="s">
        <v>110</v>
      </c>
      <c r="AD1334" s="13">
        <v>324</v>
      </c>
    </row>
    <row r="1335" spans="1:30">
      <c r="A1335" s="10">
        <v>42747</v>
      </c>
      <c r="B1335" s="13">
        <v>18591.28</v>
      </c>
      <c r="C1335" s="13">
        <v>17.504000000000001</v>
      </c>
      <c r="D1335" s="13">
        <v>9.8800000000000008</v>
      </c>
      <c r="E1335" s="13">
        <v>91.35</v>
      </c>
      <c r="F1335" s="13">
        <v>115.5</v>
      </c>
      <c r="G1335" s="13" t="s">
        <v>110</v>
      </c>
      <c r="H1335" s="13">
        <v>24.125</v>
      </c>
      <c r="I1335" s="13">
        <v>2.706</v>
      </c>
      <c r="J1335" s="13">
        <v>25.216999999999999</v>
      </c>
      <c r="K1335" s="13" t="s">
        <v>110</v>
      </c>
      <c r="L1335" s="13">
        <v>16.3</v>
      </c>
      <c r="M1335" s="13">
        <v>24.3</v>
      </c>
      <c r="N1335" s="13">
        <v>94.2</v>
      </c>
      <c r="O1335" s="13">
        <v>49.15</v>
      </c>
      <c r="P1335" s="13">
        <v>36.1</v>
      </c>
      <c r="Q1335" s="13" t="s">
        <v>110</v>
      </c>
      <c r="R1335" s="13">
        <v>14.45</v>
      </c>
      <c r="S1335" s="13">
        <v>349.25</v>
      </c>
      <c r="T1335" s="13">
        <v>25.1</v>
      </c>
      <c r="U1335" s="13">
        <v>4.335</v>
      </c>
      <c r="V1335" s="13">
        <v>44.671999999999997</v>
      </c>
      <c r="W1335" s="13">
        <v>61.5</v>
      </c>
      <c r="X1335" s="13">
        <v>15.95</v>
      </c>
      <c r="Y1335" s="13">
        <v>30.7</v>
      </c>
      <c r="Z1335" s="13">
        <v>16</v>
      </c>
      <c r="AA1335" s="13">
        <v>283.75</v>
      </c>
      <c r="AB1335" s="13">
        <v>9.7100000000000009</v>
      </c>
      <c r="AC1335" s="13" t="s">
        <v>110</v>
      </c>
      <c r="AD1335" s="13">
        <v>328</v>
      </c>
    </row>
    <row r="1336" spans="1:30">
      <c r="A1336" s="10">
        <v>42748</v>
      </c>
      <c r="B1336" s="13">
        <v>18885.09</v>
      </c>
      <c r="C1336" s="13">
        <v>18.143999999999998</v>
      </c>
      <c r="D1336" s="13">
        <v>9.9700000000000006</v>
      </c>
      <c r="E1336" s="13">
        <v>89.7</v>
      </c>
      <c r="F1336" s="13">
        <v>115</v>
      </c>
      <c r="G1336" s="13" t="s">
        <v>110</v>
      </c>
      <c r="H1336" s="13">
        <v>24.75</v>
      </c>
      <c r="I1336" s="13">
        <v>2.7160000000000002</v>
      </c>
      <c r="J1336" s="13">
        <v>25.504999999999999</v>
      </c>
      <c r="K1336" s="13" t="s">
        <v>110</v>
      </c>
      <c r="L1336" s="13">
        <v>16.75</v>
      </c>
      <c r="M1336" s="13">
        <v>24.85</v>
      </c>
      <c r="N1336" s="13">
        <v>95.8</v>
      </c>
      <c r="O1336" s="13">
        <v>49.6</v>
      </c>
      <c r="P1336" s="13">
        <v>37.75</v>
      </c>
      <c r="Q1336" s="13" t="s">
        <v>110</v>
      </c>
      <c r="R1336" s="13">
        <v>14.6</v>
      </c>
      <c r="S1336" s="13">
        <v>357.95</v>
      </c>
      <c r="T1336" s="13">
        <v>26</v>
      </c>
      <c r="U1336" s="13">
        <v>4.4139999999999997</v>
      </c>
      <c r="V1336" s="13">
        <v>45.37</v>
      </c>
      <c r="W1336" s="13">
        <v>61.4</v>
      </c>
      <c r="X1336" s="13">
        <v>16</v>
      </c>
      <c r="Y1336" s="13">
        <v>31.5</v>
      </c>
      <c r="Z1336" s="13">
        <v>17.350000000000001</v>
      </c>
      <c r="AA1336" s="13">
        <v>284</v>
      </c>
      <c r="AB1336" s="13">
        <v>9.8800000000000008</v>
      </c>
      <c r="AC1336" s="13" t="s">
        <v>110</v>
      </c>
      <c r="AD1336" s="13">
        <v>333</v>
      </c>
    </row>
    <row r="1337" spans="1:30">
      <c r="A1337" s="10">
        <v>42751</v>
      </c>
      <c r="B1337" s="13">
        <v>18997.45</v>
      </c>
      <c r="C1337" s="13">
        <v>18.047999999999998</v>
      </c>
      <c r="D1337" s="13">
        <v>10.050000000000001</v>
      </c>
      <c r="E1337" s="13">
        <v>90.45</v>
      </c>
      <c r="F1337" s="13">
        <v>116.7</v>
      </c>
      <c r="G1337" s="13" t="s">
        <v>110</v>
      </c>
      <c r="H1337" s="13">
        <v>24.75</v>
      </c>
      <c r="I1337" s="13">
        <v>2.7160000000000002</v>
      </c>
      <c r="J1337" s="13">
        <v>25.504999999999999</v>
      </c>
      <c r="K1337" s="13" t="s">
        <v>110</v>
      </c>
      <c r="L1337" s="13">
        <v>16.850000000000001</v>
      </c>
      <c r="M1337" s="13">
        <v>24.7</v>
      </c>
      <c r="N1337" s="13">
        <v>95.8</v>
      </c>
      <c r="O1337" s="13">
        <v>50.05</v>
      </c>
      <c r="P1337" s="13">
        <v>37.9</v>
      </c>
      <c r="Q1337" s="13" t="s">
        <v>110</v>
      </c>
      <c r="R1337" s="13">
        <v>14.55</v>
      </c>
      <c r="S1337" s="13">
        <v>356.9</v>
      </c>
      <c r="T1337" s="13">
        <v>26.35</v>
      </c>
      <c r="U1337" s="13">
        <v>4.4630000000000001</v>
      </c>
      <c r="V1337" s="13">
        <v>45.768999999999998</v>
      </c>
      <c r="W1337" s="13">
        <v>65</v>
      </c>
      <c r="X1337" s="13">
        <v>15.9</v>
      </c>
      <c r="Y1337" s="13">
        <v>31.3</v>
      </c>
      <c r="Z1337" s="13">
        <v>17.7</v>
      </c>
      <c r="AA1337" s="13">
        <v>285</v>
      </c>
      <c r="AB1337" s="13">
        <v>9.99</v>
      </c>
      <c r="AC1337" s="13" t="s">
        <v>110</v>
      </c>
      <c r="AD1337" s="13">
        <v>334.65</v>
      </c>
    </row>
    <row r="1338" spans="1:30">
      <c r="A1338" s="10">
        <v>42752</v>
      </c>
      <c r="B1338" s="13">
        <v>18875.55</v>
      </c>
      <c r="C1338" s="13">
        <v>17.664000000000001</v>
      </c>
      <c r="D1338" s="13">
        <v>9.94</v>
      </c>
      <c r="E1338" s="13">
        <v>89.35</v>
      </c>
      <c r="F1338" s="13">
        <v>116</v>
      </c>
      <c r="G1338" s="13" t="s">
        <v>110</v>
      </c>
      <c r="H1338" s="13">
        <v>24.5</v>
      </c>
      <c r="I1338" s="13">
        <v>2.7429999999999999</v>
      </c>
      <c r="J1338" s="13">
        <v>24.834</v>
      </c>
      <c r="K1338" s="13" t="s">
        <v>110</v>
      </c>
      <c r="L1338" s="13">
        <v>16.600000000000001</v>
      </c>
      <c r="M1338" s="13">
        <v>24.25</v>
      </c>
      <c r="N1338" s="13">
        <v>95.2</v>
      </c>
      <c r="O1338" s="13">
        <v>50.1</v>
      </c>
      <c r="P1338" s="13">
        <v>36.75</v>
      </c>
      <c r="Q1338" s="13" t="s">
        <v>110</v>
      </c>
      <c r="R1338" s="13">
        <v>14.55</v>
      </c>
      <c r="S1338" s="13">
        <v>349.45</v>
      </c>
      <c r="T1338" s="13">
        <v>26.7</v>
      </c>
      <c r="U1338" s="13">
        <v>4.3150000000000004</v>
      </c>
      <c r="V1338" s="13">
        <v>45.768999999999998</v>
      </c>
      <c r="W1338" s="13">
        <v>62.25</v>
      </c>
      <c r="X1338" s="13">
        <v>15.9</v>
      </c>
      <c r="Y1338" s="13">
        <v>31.4</v>
      </c>
      <c r="Z1338" s="13">
        <v>17.7</v>
      </c>
      <c r="AA1338" s="13">
        <v>283</v>
      </c>
      <c r="AB1338" s="13">
        <v>9.9700000000000006</v>
      </c>
      <c r="AC1338" s="13" t="s">
        <v>110</v>
      </c>
      <c r="AD1338" s="13">
        <v>335</v>
      </c>
    </row>
    <row r="1339" spans="1:30">
      <c r="A1339" s="10">
        <v>42753</v>
      </c>
      <c r="B1339" s="13">
        <v>18870.09</v>
      </c>
      <c r="C1339" s="13">
        <v>17.152000000000001</v>
      </c>
      <c r="D1339" s="13">
        <v>9.9</v>
      </c>
      <c r="E1339" s="13">
        <v>88.7</v>
      </c>
      <c r="F1339" s="13">
        <v>116.25</v>
      </c>
      <c r="G1339" s="13" t="s">
        <v>110</v>
      </c>
      <c r="H1339" s="13">
        <v>24.375</v>
      </c>
      <c r="I1339" s="13">
        <v>2.7250000000000001</v>
      </c>
      <c r="J1339" s="13">
        <v>25.073</v>
      </c>
      <c r="K1339" s="13" t="s">
        <v>110</v>
      </c>
      <c r="L1339" s="13">
        <v>16.5</v>
      </c>
      <c r="M1339" s="13">
        <v>24.65</v>
      </c>
      <c r="N1339" s="13">
        <v>95</v>
      </c>
      <c r="O1339" s="13">
        <v>50.6</v>
      </c>
      <c r="P1339" s="13">
        <v>36.450000000000003</v>
      </c>
      <c r="Q1339" s="13" t="s">
        <v>110</v>
      </c>
      <c r="R1339" s="13">
        <v>14.75</v>
      </c>
      <c r="S1339" s="13">
        <v>335</v>
      </c>
      <c r="T1339" s="13">
        <v>27.35</v>
      </c>
      <c r="U1339" s="13">
        <v>4.3540000000000001</v>
      </c>
      <c r="V1339" s="13">
        <v>45.719000000000001</v>
      </c>
      <c r="W1339" s="13">
        <v>63</v>
      </c>
      <c r="X1339" s="13">
        <v>15.9</v>
      </c>
      <c r="Y1339" s="13">
        <v>32.15</v>
      </c>
      <c r="Z1339" s="13">
        <v>17.600000000000001</v>
      </c>
      <c r="AA1339" s="13">
        <v>286.5</v>
      </c>
      <c r="AB1339" s="13">
        <v>9.9700000000000006</v>
      </c>
      <c r="AC1339" s="13" t="s">
        <v>110</v>
      </c>
      <c r="AD1339" s="13">
        <v>331</v>
      </c>
    </row>
    <row r="1340" spans="1:30">
      <c r="A1340" s="10">
        <v>42754</v>
      </c>
      <c r="B1340" s="13">
        <v>18633.46</v>
      </c>
      <c r="C1340" s="13">
        <v>16.864000000000001</v>
      </c>
      <c r="D1340" s="13">
        <v>9.82</v>
      </c>
      <c r="E1340" s="13">
        <v>88.75</v>
      </c>
      <c r="F1340" s="13">
        <v>115</v>
      </c>
      <c r="G1340" s="13" t="s">
        <v>110</v>
      </c>
      <c r="H1340" s="13">
        <v>24.125</v>
      </c>
      <c r="I1340" s="13">
        <v>2.6879999999999997</v>
      </c>
      <c r="J1340" s="13">
        <v>24.545999999999999</v>
      </c>
      <c r="K1340" s="13" t="s">
        <v>110</v>
      </c>
      <c r="L1340" s="13">
        <v>16.3</v>
      </c>
      <c r="M1340" s="13">
        <v>24.65</v>
      </c>
      <c r="N1340" s="13">
        <v>92.8</v>
      </c>
      <c r="O1340" s="13">
        <v>50.3</v>
      </c>
      <c r="P1340" s="13">
        <v>36.1</v>
      </c>
      <c r="Q1340" s="13" t="s">
        <v>110</v>
      </c>
      <c r="R1340" s="13">
        <v>14.5</v>
      </c>
      <c r="S1340" s="13">
        <v>317</v>
      </c>
      <c r="T1340" s="13">
        <v>27</v>
      </c>
      <c r="U1340" s="13">
        <v>4.3049999999999997</v>
      </c>
      <c r="V1340" s="13">
        <v>45.768999999999998</v>
      </c>
      <c r="W1340" s="13">
        <v>63</v>
      </c>
      <c r="X1340" s="13">
        <v>16</v>
      </c>
      <c r="Y1340" s="13">
        <v>31.8</v>
      </c>
      <c r="Z1340" s="13">
        <v>16.95</v>
      </c>
      <c r="AA1340" s="13">
        <v>286</v>
      </c>
      <c r="AB1340" s="13">
        <v>9.98</v>
      </c>
      <c r="AC1340" s="13" t="s">
        <v>110</v>
      </c>
      <c r="AD1340" s="13">
        <v>326</v>
      </c>
    </row>
    <row r="1341" spans="1:30">
      <c r="A1341" s="10">
        <v>42755</v>
      </c>
      <c r="B1341" s="13">
        <v>19039.490000000002</v>
      </c>
      <c r="C1341" s="13">
        <v>17.824000000000002</v>
      </c>
      <c r="D1341" s="13">
        <v>10</v>
      </c>
      <c r="E1341" s="13">
        <v>89.2</v>
      </c>
      <c r="F1341" s="13">
        <v>118.7</v>
      </c>
      <c r="G1341" s="13" t="s">
        <v>110</v>
      </c>
      <c r="H1341" s="13">
        <v>24.25</v>
      </c>
      <c r="I1341" s="13">
        <v>2.6970000000000001</v>
      </c>
      <c r="J1341" s="13">
        <v>24.928999999999998</v>
      </c>
      <c r="K1341" s="13" t="s">
        <v>110</v>
      </c>
      <c r="L1341" s="13">
        <v>16.350000000000001</v>
      </c>
      <c r="M1341" s="13">
        <v>24.7</v>
      </c>
      <c r="N1341" s="13">
        <v>95</v>
      </c>
      <c r="O1341" s="13">
        <v>51.6</v>
      </c>
      <c r="P1341" s="13">
        <v>37.75</v>
      </c>
      <c r="Q1341" s="13" t="s">
        <v>110</v>
      </c>
      <c r="R1341" s="13">
        <v>14.7</v>
      </c>
      <c r="S1341" s="13">
        <v>322.89999999999998</v>
      </c>
      <c r="T1341" s="13">
        <v>27.7</v>
      </c>
      <c r="U1341" s="13">
        <v>4.3639999999999999</v>
      </c>
      <c r="V1341" s="13">
        <v>44.872</v>
      </c>
      <c r="W1341" s="13">
        <v>63</v>
      </c>
      <c r="X1341" s="13">
        <v>16.100000000000001</v>
      </c>
      <c r="Y1341" s="13">
        <v>31.85</v>
      </c>
      <c r="Z1341" s="13">
        <v>17.25</v>
      </c>
      <c r="AA1341" s="13">
        <v>290</v>
      </c>
      <c r="AB1341" s="13">
        <v>10.7</v>
      </c>
      <c r="AC1341" s="13" t="s">
        <v>110</v>
      </c>
      <c r="AD1341" s="13">
        <v>336.5</v>
      </c>
    </row>
    <row r="1342" spans="1:30">
      <c r="A1342" s="10">
        <v>42758</v>
      </c>
      <c r="B1342" s="13">
        <v>19470.59</v>
      </c>
      <c r="C1342" s="13">
        <v>18.143999999999998</v>
      </c>
      <c r="D1342" s="13">
        <v>10.7</v>
      </c>
      <c r="E1342" s="13">
        <v>89.7</v>
      </c>
      <c r="F1342" s="13">
        <v>123.3</v>
      </c>
      <c r="G1342" s="13" t="s">
        <v>110</v>
      </c>
      <c r="H1342" s="13">
        <v>24.494</v>
      </c>
      <c r="I1342" s="13">
        <v>2.7800000000000002</v>
      </c>
      <c r="J1342" s="13">
        <v>25.312999999999999</v>
      </c>
      <c r="K1342" s="13" t="s">
        <v>110</v>
      </c>
      <c r="L1342" s="13">
        <v>16.3</v>
      </c>
      <c r="M1342" s="13">
        <v>25.1</v>
      </c>
      <c r="N1342" s="13">
        <v>97.9</v>
      </c>
      <c r="O1342" s="13">
        <v>52.8</v>
      </c>
      <c r="P1342" s="13">
        <v>38.799999999999997</v>
      </c>
      <c r="Q1342" s="13" t="s">
        <v>110</v>
      </c>
      <c r="R1342" s="13">
        <v>14.65</v>
      </c>
      <c r="S1342" s="13">
        <v>338</v>
      </c>
      <c r="T1342" s="13">
        <v>28.8</v>
      </c>
      <c r="U1342" s="13">
        <v>4.3540000000000001</v>
      </c>
      <c r="V1342" s="13">
        <v>43.875</v>
      </c>
      <c r="W1342" s="13">
        <v>63</v>
      </c>
      <c r="X1342" s="13">
        <v>16.55</v>
      </c>
      <c r="Y1342" s="13">
        <v>31.8</v>
      </c>
      <c r="Z1342" s="13">
        <v>17.5</v>
      </c>
      <c r="AA1342" s="13">
        <v>287</v>
      </c>
      <c r="AB1342" s="13">
        <v>11.35</v>
      </c>
      <c r="AC1342" s="13" t="s">
        <v>110</v>
      </c>
      <c r="AD1342" s="13">
        <v>346</v>
      </c>
    </row>
    <row r="1343" spans="1:30">
      <c r="A1343" s="10">
        <v>42759</v>
      </c>
      <c r="B1343" s="13">
        <v>19366.939999999999</v>
      </c>
      <c r="C1343" s="13">
        <v>17.408000000000001</v>
      </c>
      <c r="D1343" s="13">
        <v>10.35</v>
      </c>
      <c r="E1343" s="13">
        <v>88.3</v>
      </c>
      <c r="F1343" s="13">
        <v>124.1</v>
      </c>
      <c r="G1343" s="13" t="s">
        <v>110</v>
      </c>
      <c r="H1343" s="13">
        <v>24.5</v>
      </c>
      <c r="I1343" s="13">
        <v>2.7519999999999998</v>
      </c>
      <c r="J1343" s="13">
        <v>25.312999999999999</v>
      </c>
      <c r="K1343" s="13" t="s">
        <v>110</v>
      </c>
      <c r="L1343" s="13">
        <v>15.4</v>
      </c>
      <c r="M1343" s="13">
        <v>24.6</v>
      </c>
      <c r="N1343" s="13">
        <v>97.85</v>
      </c>
      <c r="O1343" s="13">
        <v>52.75</v>
      </c>
      <c r="P1343" s="13">
        <v>38.5</v>
      </c>
      <c r="Q1343" s="13" t="s">
        <v>110</v>
      </c>
      <c r="R1343" s="13">
        <v>14.5</v>
      </c>
      <c r="S1343" s="13">
        <v>336.2</v>
      </c>
      <c r="T1343" s="13">
        <v>28.55</v>
      </c>
      <c r="U1343" s="13">
        <v>4.335</v>
      </c>
      <c r="V1343" s="13">
        <v>43.875</v>
      </c>
      <c r="W1343" s="13">
        <v>61.8</v>
      </c>
      <c r="X1343" s="13">
        <v>16.5</v>
      </c>
      <c r="Y1343" s="13">
        <v>31.7</v>
      </c>
      <c r="Z1343" s="13">
        <v>17.600000000000001</v>
      </c>
      <c r="AA1343" s="13">
        <v>292</v>
      </c>
      <c r="AB1343" s="13">
        <v>10.95</v>
      </c>
      <c r="AC1343" s="13" t="s">
        <v>110</v>
      </c>
      <c r="AD1343" s="13">
        <v>357.5</v>
      </c>
    </row>
    <row r="1344" spans="1:30">
      <c r="A1344" s="10">
        <v>42760</v>
      </c>
      <c r="B1344" s="13">
        <v>19406.63</v>
      </c>
      <c r="C1344" s="13">
        <v>17.664000000000001</v>
      </c>
      <c r="D1344" s="13">
        <v>10.7</v>
      </c>
      <c r="E1344" s="13">
        <v>87</v>
      </c>
      <c r="F1344" s="13">
        <v>124.55</v>
      </c>
      <c r="G1344" s="13" t="s">
        <v>110</v>
      </c>
      <c r="H1344" s="13">
        <v>24.606000000000002</v>
      </c>
      <c r="I1344" s="13">
        <v>2.734</v>
      </c>
      <c r="J1344" s="13">
        <v>25.744</v>
      </c>
      <c r="K1344" s="13" t="s">
        <v>110</v>
      </c>
      <c r="L1344" s="13">
        <v>15.9</v>
      </c>
      <c r="M1344" s="13">
        <v>24.6</v>
      </c>
      <c r="N1344" s="13">
        <v>102.6</v>
      </c>
      <c r="O1344" s="13">
        <v>51.8</v>
      </c>
      <c r="P1344" s="13">
        <v>38.700000000000003</v>
      </c>
      <c r="Q1344" s="13" t="s">
        <v>110</v>
      </c>
      <c r="R1344" s="13">
        <v>14.45</v>
      </c>
      <c r="S1344" s="13">
        <v>334.4</v>
      </c>
      <c r="T1344" s="13">
        <v>28.4</v>
      </c>
      <c r="U1344" s="13">
        <v>4.335</v>
      </c>
      <c r="V1344" s="13">
        <v>44.372999999999998</v>
      </c>
      <c r="W1344" s="13">
        <v>62.5</v>
      </c>
      <c r="X1344" s="13">
        <v>16.5</v>
      </c>
      <c r="Y1344" s="13">
        <v>31.9</v>
      </c>
      <c r="Z1344" s="13">
        <v>17.5</v>
      </c>
      <c r="AA1344" s="13">
        <v>295</v>
      </c>
      <c r="AB1344" s="13">
        <v>10.95</v>
      </c>
      <c r="AC1344" s="13" t="s">
        <v>110</v>
      </c>
      <c r="AD1344" s="13">
        <v>359.55</v>
      </c>
    </row>
    <row r="1345" spans="1:30">
      <c r="A1345" s="10">
        <v>42761</v>
      </c>
      <c r="B1345" s="13">
        <v>19180.400000000001</v>
      </c>
      <c r="C1345" s="13">
        <v>17.568000000000001</v>
      </c>
      <c r="D1345" s="13">
        <v>10.35</v>
      </c>
      <c r="E1345" s="13">
        <v>86.1</v>
      </c>
      <c r="F1345" s="13">
        <v>122.5</v>
      </c>
      <c r="G1345" s="13" t="s">
        <v>110</v>
      </c>
      <c r="H1345" s="13">
        <v>24.25</v>
      </c>
      <c r="I1345" s="13">
        <v>2.706</v>
      </c>
      <c r="J1345" s="13">
        <v>25.984000000000002</v>
      </c>
      <c r="K1345" s="13" t="s">
        <v>110</v>
      </c>
      <c r="L1345" s="13">
        <v>15.7</v>
      </c>
      <c r="M1345" s="13">
        <v>24.3</v>
      </c>
      <c r="N1345" s="13">
        <v>98.2</v>
      </c>
      <c r="O1345" s="13">
        <v>50.3</v>
      </c>
      <c r="P1345" s="13">
        <v>38.700000000000003</v>
      </c>
      <c r="Q1345" s="13" t="s">
        <v>110</v>
      </c>
      <c r="R1345" s="13">
        <v>14.75</v>
      </c>
      <c r="S1345" s="13">
        <v>332.1</v>
      </c>
      <c r="T1345" s="13">
        <v>28.85</v>
      </c>
      <c r="U1345" s="13">
        <v>4.3049999999999997</v>
      </c>
      <c r="V1345" s="13">
        <v>44.872</v>
      </c>
      <c r="W1345" s="13">
        <v>61</v>
      </c>
      <c r="X1345" s="13">
        <v>16</v>
      </c>
      <c r="Y1345" s="13">
        <v>31.9</v>
      </c>
      <c r="Z1345" s="13">
        <v>17.350000000000001</v>
      </c>
      <c r="AA1345" s="13">
        <v>292.39999999999998</v>
      </c>
      <c r="AB1345" s="13">
        <v>10.55</v>
      </c>
      <c r="AC1345" s="13" t="s">
        <v>110</v>
      </c>
      <c r="AD1345" s="13">
        <v>350.7</v>
      </c>
    </row>
    <row r="1346" spans="1:30">
      <c r="A1346" s="10">
        <v>42762</v>
      </c>
      <c r="B1346" s="13">
        <v>19215.78</v>
      </c>
      <c r="C1346" s="13">
        <v>17.792000000000002</v>
      </c>
      <c r="D1346" s="13">
        <v>10.6</v>
      </c>
      <c r="E1346" s="13">
        <v>85.5</v>
      </c>
      <c r="F1346" s="13">
        <v>121.95</v>
      </c>
      <c r="G1346" s="13" t="s">
        <v>110</v>
      </c>
      <c r="H1346" s="13">
        <v>24.494</v>
      </c>
      <c r="I1346" s="13">
        <v>2.7519999999999998</v>
      </c>
      <c r="J1346" s="13">
        <v>26.416</v>
      </c>
      <c r="K1346" s="13" t="s">
        <v>110</v>
      </c>
      <c r="L1346" s="13">
        <v>16.7</v>
      </c>
      <c r="M1346" s="13">
        <v>24.4</v>
      </c>
      <c r="N1346" s="13">
        <v>99.9</v>
      </c>
      <c r="O1346" s="13">
        <v>49.6</v>
      </c>
      <c r="P1346" s="13">
        <v>38.299999999999997</v>
      </c>
      <c r="Q1346" s="13" t="s">
        <v>110</v>
      </c>
      <c r="R1346" s="13">
        <v>14.8</v>
      </c>
      <c r="S1346" s="13">
        <v>326.5</v>
      </c>
      <c r="T1346" s="13">
        <v>28.85</v>
      </c>
      <c r="U1346" s="13">
        <v>4.492</v>
      </c>
      <c r="V1346" s="13">
        <v>44.970999999999997</v>
      </c>
      <c r="W1346" s="13">
        <v>61</v>
      </c>
      <c r="X1346" s="13">
        <v>16.600000000000001</v>
      </c>
      <c r="Y1346" s="13">
        <v>31.8</v>
      </c>
      <c r="Z1346" s="13">
        <v>17.600000000000001</v>
      </c>
      <c r="AA1346" s="13">
        <v>288.45</v>
      </c>
      <c r="AB1346" s="13">
        <v>10.75</v>
      </c>
      <c r="AC1346" s="13" t="s">
        <v>110</v>
      </c>
      <c r="AD1346" s="13">
        <v>349</v>
      </c>
    </row>
    <row r="1347" spans="1:30">
      <c r="A1347" s="10">
        <v>42765</v>
      </c>
      <c r="B1347" s="13">
        <v>18777.5</v>
      </c>
      <c r="C1347" s="13">
        <v>17.28</v>
      </c>
      <c r="D1347" s="13">
        <v>10.3</v>
      </c>
      <c r="E1347" s="13">
        <v>82.3</v>
      </c>
      <c r="F1347" s="13">
        <v>119</v>
      </c>
      <c r="G1347" s="13" t="s">
        <v>110</v>
      </c>
      <c r="H1347" s="13">
        <v>24.375</v>
      </c>
      <c r="I1347" s="13">
        <v>2.6790000000000003</v>
      </c>
      <c r="J1347" s="13">
        <v>25.265000000000001</v>
      </c>
      <c r="K1347" s="13" t="s">
        <v>110</v>
      </c>
      <c r="L1347" s="13">
        <v>16.600000000000001</v>
      </c>
      <c r="M1347" s="13">
        <v>24.8</v>
      </c>
      <c r="N1347" s="13">
        <v>97</v>
      </c>
      <c r="O1347" s="13">
        <v>49.2</v>
      </c>
      <c r="P1347" s="13">
        <v>37.4</v>
      </c>
      <c r="Q1347" s="13" t="s">
        <v>110</v>
      </c>
      <c r="R1347" s="13">
        <v>14.35</v>
      </c>
      <c r="S1347" s="13">
        <v>316.89999999999998</v>
      </c>
      <c r="T1347" s="13">
        <v>28.9</v>
      </c>
      <c r="U1347" s="13">
        <v>4.4820000000000002</v>
      </c>
      <c r="V1347" s="13">
        <v>44.970999999999997</v>
      </c>
      <c r="W1347" s="13">
        <v>60.4</v>
      </c>
      <c r="X1347" s="13">
        <v>16.3</v>
      </c>
      <c r="Y1347" s="13">
        <v>31.2</v>
      </c>
      <c r="Z1347" s="13">
        <v>17.3</v>
      </c>
      <c r="AA1347" s="13">
        <v>276.75</v>
      </c>
      <c r="AB1347" s="13">
        <v>10.4</v>
      </c>
      <c r="AC1347" s="13" t="s">
        <v>110</v>
      </c>
      <c r="AD1347" s="13">
        <v>334.3</v>
      </c>
    </row>
    <row r="1348" spans="1:30">
      <c r="A1348" s="10">
        <v>42766</v>
      </c>
      <c r="B1348" s="13">
        <v>19062.59</v>
      </c>
      <c r="C1348" s="13">
        <v>17.472000000000001</v>
      </c>
      <c r="D1348" s="13">
        <v>10.25</v>
      </c>
      <c r="E1348" s="13">
        <v>81.400000000000006</v>
      </c>
      <c r="F1348" s="13">
        <v>119.9</v>
      </c>
      <c r="G1348" s="13" t="s">
        <v>110</v>
      </c>
      <c r="H1348" s="13">
        <v>24.875</v>
      </c>
      <c r="I1348" s="13">
        <v>2.6879999999999997</v>
      </c>
      <c r="J1348" s="13">
        <v>26.32</v>
      </c>
      <c r="K1348" s="13" t="s">
        <v>110</v>
      </c>
      <c r="L1348" s="13">
        <v>16.75</v>
      </c>
      <c r="M1348" s="13">
        <v>26.75</v>
      </c>
      <c r="N1348" s="13">
        <v>97.4</v>
      </c>
      <c r="O1348" s="13">
        <v>49.45</v>
      </c>
      <c r="P1348" s="13">
        <v>37.549999999999997</v>
      </c>
      <c r="Q1348" s="13" t="s">
        <v>110</v>
      </c>
      <c r="R1348" s="13">
        <v>14.5</v>
      </c>
      <c r="S1348" s="13">
        <v>317</v>
      </c>
      <c r="T1348" s="13">
        <v>29.5</v>
      </c>
      <c r="U1348" s="13">
        <v>4.4329999999999998</v>
      </c>
      <c r="V1348" s="13">
        <v>46.167999999999999</v>
      </c>
      <c r="W1348" s="13">
        <v>61.8</v>
      </c>
      <c r="X1348" s="13">
        <v>16.7</v>
      </c>
      <c r="Y1348" s="13">
        <v>32.4</v>
      </c>
      <c r="Z1348" s="13">
        <v>18.600000000000001</v>
      </c>
      <c r="AA1348" s="13">
        <v>276.8</v>
      </c>
      <c r="AB1348" s="13">
        <v>10.45</v>
      </c>
      <c r="AC1348" s="13" t="s">
        <v>110</v>
      </c>
      <c r="AD1348" s="13">
        <v>343.5</v>
      </c>
    </row>
    <row r="1349" spans="1:30">
      <c r="A1349" s="10">
        <v>42767</v>
      </c>
      <c r="B1349" s="13">
        <v>19200.759999999998</v>
      </c>
      <c r="C1349" s="13">
        <v>17.984000000000002</v>
      </c>
      <c r="D1349" s="13">
        <v>10.199999999999999</v>
      </c>
      <c r="E1349" s="13">
        <v>81.5</v>
      </c>
      <c r="F1349" s="13">
        <v>119.8</v>
      </c>
      <c r="G1349" s="13" t="s">
        <v>110</v>
      </c>
      <c r="H1349" s="13">
        <v>26</v>
      </c>
      <c r="I1349" s="13">
        <v>2.6879999999999997</v>
      </c>
      <c r="J1349" s="13">
        <v>26.702999999999999</v>
      </c>
      <c r="K1349" s="13" t="s">
        <v>110</v>
      </c>
      <c r="L1349" s="13">
        <v>17.649999999999999</v>
      </c>
      <c r="M1349" s="13">
        <v>27.15</v>
      </c>
      <c r="N1349" s="13">
        <v>99</v>
      </c>
      <c r="O1349" s="13">
        <v>49.75</v>
      </c>
      <c r="P1349" s="13">
        <v>37.299999999999997</v>
      </c>
      <c r="Q1349" s="13" t="s">
        <v>110</v>
      </c>
      <c r="R1349" s="13">
        <v>15.5</v>
      </c>
      <c r="S1349" s="13">
        <v>309.89999999999998</v>
      </c>
      <c r="T1349" s="13">
        <v>30.25</v>
      </c>
      <c r="U1349" s="13">
        <v>4.3639999999999999</v>
      </c>
      <c r="V1349" s="13">
        <v>46.567</v>
      </c>
      <c r="W1349" s="13">
        <v>65.400000000000006</v>
      </c>
      <c r="X1349" s="13">
        <v>16.7</v>
      </c>
      <c r="Y1349" s="13">
        <v>33.950000000000003</v>
      </c>
      <c r="Z1349" s="13">
        <v>18.399999999999999</v>
      </c>
      <c r="AA1349" s="13">
        <v>278</v>
      </c>
      <c r="AB1349" s="13">
        <v>10.65</v>
      </c>
      <c r="AC1349" s="13" t="s">
        <v>110</v>
      </c>
      <c r="AD1349" s="13">
        <v>341</v>
      </c>
    </row>
    <row r="1350" spans="1:30">
      <c r="A1350" s="10">
        <v>42768</v>
      </c>
      <c r="B1350" s="13">
        <v>19374.990000000002</v>
      </c>
      <c r="C1350" s="13">
        <v>17.728000000000002</v>
      </c>
      <c r="D1350" s="13">
        <v>10.35</v>
      </c>
      <c r="E1350" s="13">
        <v>80.599999999999994</v>
      </c>
      <c r="F1350" s="13">
        <v>119.5</v>
      </c>
      <c r="G1350" s="13" t="s">
        <v>110</v>
      </c>
      <c r="H1350" s="13">
        <v>26.875</v>
      </c>
      <c r="I1350" s="13">
        <v>2.6970000000000001</v>
      </c>
      <c r="J1350" s="13">
        <v>27.326000000000001</v>
      </c>
      <c r="K1350" s="13" t="s">
        <v>110</v>
      </c>
      <c r="L1350" s="13">
        <v>18.45</v>
      </c>
      <c r="M1350" s="13">
        <v>27.7</v>
      </c>
      <c r="N1350" s="13">
        <v>100.45</v>
      </c>
      <c r="O1350" s="13">
        <v>50</v>
      </c>
      <c r="P1350" s="13">
        <v>37.6</v>
      </c>
      <c r="Q1350" s="13" t="s">
        <v>110</v>
      </c>
      <c r="R1350" s="13">
        <v>16.75</v>
      </c>
      <c r="S1350" s="13">
        <v>308</v>
      </c>
      <c r="T1350" s="13">
        <v>30.95</v>
      </c>
      <c r="U1350" s="13">
        <v>4.4139999999999997</v>
      </c>
      <c r="V1350" s="13">
        <v>44.472999999999999</v>
      </c>
      <c r="W1350" s="13">
        <v>67.400000000000006</v>
      </c>
      <c r="X1350" s="13">
        <v>16.75</v>
      </c>
      <c r="Y1350" s="13">
        <v>33.450000000000003</v>
      </c>
      <c r="Z1350" s="13">
        <v>18.100000000000001</v>
      </c>
      <c r="AA1350" s="13">
        <v>276</v>
      </c>
      <c r="AB1350" s="13">
        <v>10.55</v>
      </c>
      <c r="AC1350" s="13" t="s">
        <v>110</v>
      </c>
      <c r="AD1350" s="13">
        <v>350</v>
      </c>
    </row>
    <row r="1351" spans="1:30">
      <c r="A1351" s="10">
        <v>42769</v>
      </c>
      <c r="B1351" s="13">
        <v>19200.5</v>
      </c>
      <c r="C1351" s="13">
        <v>17.920000000000002</v>
      </c>
      <c r="D1351" s="13">
        <v>10.25</v>
      </c>
      <c r="E1351" s="13">
        <v>82.45</v>
      </c>
      <c r="F1351" s="13">
        <v>120.1</v>
      </c>
      <c r="G1351" s="13" t="s">
        <v>110</v>
      </c>
      <c r="H1351" s="13">
        <v>27</v>
      </c>
      <c r="I1351" s="13">
        <v>2.7250000000000001</v>
      </c>
      <c r="J1351" s="13">
        <v>26.655000000000001</v>
      </c>
      <c r="K1351" s="13" t="s">
        <v>110</v>
      </c>
      <c r="L1351" s="13">
        <v>19.45</v>
      </c>
      <c r="M1351" s="13">
        <v>26.7</v>
      </c>
      <c r="N1351" s="13">
        <v>99.95</v>
      </c>
      <c r="O1351" s="13">
        <v>50.55</v>
      </c>
      <c r="P1351" s="13">
        <v>37.5</v>
      </c>
      <c r="Q1351" s="13" t="s">
        <v>110</v>
      </c>
      <c r="R1351" s="13">
        <v>16.600000000000001</v>
      </c>
      <c r="S1351" s="13">
        <v>301.5</v>
      </c>
      <c r="T1351" s="13">
        <v>29.45</v>
      </c>
      <c r="U1351" s="13">
        <v>4.3739999999999997</v>
      </c>
      <c r="V1351" s="13">
        <v>44.771999999999998</v>
      </c>
      <c r="W1351" s="13">
        <v>69.05</v>
      </c>
      <c r="X1351" s="13">
        <v>17.649999999999999</v>
      </c>
      <c r="Y1351" s="13">
        <v>34</v>
      </c>
      <c r="Z1351" s="13">
        <v>17.55</v>
      </c>
      <c r="AA1351" s="13">
        <v>275</v>
      </c>
      <c r="AB1351" s="13">
        <v>10.4</v>
      </c>
      <c r="AC1351" s="13" t="s">
        <v>110</v>
      </c>
      <c r="AD1351" s="13">
        <v>344</v>
      </c>
    </row>
    <row r="1352" spans="1:30">
      <c r="A1352" s="10">
        <v>42772</v>
      </c>
      <c r="B1352" s="13">
        <v>19248.66</v>
      </c>
      <c r="C1352" s="13">
        <v>18.111999999999998</v>
      </c>
      <c r="D1352" s="13">
        <v>10.25</v>
      </c>
      <c r="E1352" s="13">
        <v>81</v>
      </c>
      <c r="F1352" s="13">
        <v>122.5</v>
      </c>
      <c r="G1352" s="13" t="s">
        <v>110</v>
      </c>
      <c r="H1352" s="13">
        <v>27.5</v>
      </c>
      <c r="I1352" s="13">
        <v>2.7890000000000001</v>
      </c>
      <c r="J1352" s="13">
        <v>26.991</v>
      </c>
      <c r="K1352" s="13" t="s">
        <v>110</v>
      </c>
      <c r="L1352" s="13">
        <v>21</v>
      </c>
      <c r="M1352" s="13">
        <v>26.3</v>
      </c>
      <c r="N1352" s="13">
        <v>100.05</v>
      </c>
      <c r="O1352" s="13">
        <v>51</v>
      </c>
      <c r="P1352" s="13">
        <v>38.25</v>
      </c>
      <c r="Q1352" s="13" t="s">
        <v>110</v>
      </c>
      <c r="R1352" s="13">
        <v>17.100000000000001</v>
      </c>
      <c r="S1352" s="13">
        <v>292.5</v>
      </c>
      <c r="T1352" s="13">
        <v>29.95</v>
      </c>
      <c r="U1352" s="13">
        <v>5.7039999999999997</v>
      </c>
      <c r="V1352" s="13">
        <v>44.173999999999999</v>
      </c>
      <c r="W1352" s="13">
        <v>69</v>
      </c>
      <c r="X1352" s="13">
        <v>17.7</v>
      </c>
      <c r="Y1352" s="13">
        <v>35</v>
      </c>
      <c r="Z1352" s="13">
        <v>17.25</v>
      </c>
      <c r="AA1352" s="13">
        <v>271</v>
      </c>
      <c r="AB1352" s="13">
        <v>10.45</v>
      </c>
      <c r="AC1352" s="13" t="s">
        <v>110</v>
      </c>
      <c r="AD1352" s="13">
        <v>345.55</v>
      </c>
    </row>
    <row r="1353" spans="1:30">
      <c r="A1353" s="10">
        <v>42773</v>
      </c>
      <c r="B1353" s="13">
        <v>19194.32</v>
      </c>
      <c r="C1353" s="13">
        <v>18.015999999999998</v>
      </c>
      <c r="D1353" s="13">
        <v>10.15</v>
      </c>
      <c r="E1353" s="13">
        <v>79.55</v>
      </c>
      <c r="F1353" s="13">
        <v>125</v>
      </c>
      <c r="G1353" s="13" t="s">
        <v>110</v>
      </c>
      <c r="H1353" s="13">
        <v>27.1</v>
      </c>
      <c r="I1353" s="13">
        <v>2.7709999999999999</v>
      </c>
      <c r="J1353" s="13">
        <v>26.991</v>
      </c>
      <c r="K1353" s="13" t="s">
        <v>110</v>
      </c>
      <c r="L1353" s="13">
        <v>21.5</v>
      </c>
      <c r="M1353" s="13">
        <v>26.35</v>
      </c>
      <c r="N1353" s="13">
        <v>100.95</v>
      </c>
      <c r="O1353" s="13">
        <v>51.7</v>
      </c>
      <c r="P1353" s="13">
        <v>37.700000000000003</v>
      </c>
      <c r="Q1353" s="13" t="s">
        <v>110</v>
      </c>
      <c r="R1353" s="13">
        <v>17.95</v>
      </c>
      <c r="S1353" s="13">
        <v>305.89999999999998</v>
      </c>
      <c r="T1353" s="13">
        <v>30.1</v>
      </c>
      <c r="U1353" s="13">
        <v>6.226</v>
      </c>
      <c r="V1353" s="13">
        <v>44.872</v>
      </c>
      <c r="W1353" s="13">
        <v>68.5</v>
      </c>
      <c r="X1353" s="13">
        <v>18.3</v>
      </c>
      <c r="Y1353" s="13">
        <v>35.4</v>
      </c>
      <c r="Z1353" s="13">
        <v>17.100000000000001</v>
      </c>
      <c r="AA1353" s="13">
        <v>271</v>
      </c>
      <c r="AB1353" s="13">
        <v>10.45</v>
      </c>
      <c r="AC1353" s="13" t="s">
        <v>110</v>
      </c>
      <c r="AD1353" s="13">
        <v>335</v>
      </c>
    </row>
    <row r="1354" spans="1:30">
      <c r="A1354" s="10">
        <v>42774</v>
      </c>
      <c r="B1354" s="13">
        <v>19147.919999999998</v>
      </c>
      <c r="C1354" s="13">
        <v>18.047999999999998</v>
      </c>
      <c r="D1354" s="13">
        <v>10.3</v>
      </c>
      <c r="E1354" s="13">
        <v>81.099999999999994</v>
      </c>
      <c r="F1354" s="13">
        <v>124.5</v>
      </c>
      <c r="G1354" s="13" t="s">
        <v>110</v>
      </c>
      <c r="H1354" s="13">
        <v>26.55</v>
      </c>
      <c r="I1354" s="13">
        <v>2.7610000000000001</v>
      </c>
      <c r="J1354" s="13">
        <v>26.798999999999999</v>
      </c>
      <c r="K1354" s="13" t="s">
        <v>110</v>
      </c>
      <c r="L1354" s="13">
        <v>20.25</v>
      </c>
      <c r="M1354" s="13">
        <v>24.9</v>
      </c>
      <c r="N1354" s="13">
        <v>101.5</v>
      </c>
      <c r="O1354" s="13">
        <v>53.45</v>
      </c>
      <c r="P1354" s="13">
        <v>37.6</v>
      </c>
      <c r="Q1354" s="13" t="s">
        <v>110</v>
      </c>
      <c r="R1354" s="13">
        <v>17.2</v>
      </c>
      <c r="S1354" s="13">
        <v>345</v>
      </c>
      <c r="T1354" s="13">
        <v>28.85</v>
      </c>
      <c r="U1354" s="13">
        <v>5.7439999999999998</v>
      </c>
      <c r="V1354" s="13">
        <v>45.819000000000003</v>
      </c>
      <c r="W1354" s="13">
        <v>70</v>
      </c>
      <c r="X1354" s="13">
        <v>18.5</v>
      </c>
      <c r="Y1354" s="13">
        <v>34.9</v>
      </c>
      <c r="Z1354" s="13">
        <v>17</v>
      </c>
      <c r="AA1354" s="13">
        <v>265.45</v>
      </c>
      <c r="AB1354" s="13">
        <v>10.15</v>
      </c>
      <c r="AC1354" s="13" t="s">
        <v>110</v>
      </c>
      <c r="AD1354" s="13">
        <v>331.4</v>
      </c>
    </row>
    <row r="1355" spans="1:30">
      <c r="A1355" s="10">
        <v>42775</v>
      </c>
      <c r="B1355" s="13">
        <v>19302.25</v>
      </c>
      <c r="C1355" s="13">
        <v>18.303999999999998</v>
      </c>
      <c r="D1355" s="13">
        <v>10.5</v>
      </c>
      <c r="E1355" s="13">
        <v>80.3</v>
      </c>
      <c r="F1355" s="13">
        <v>128.5</v>
      </c>
      <c r="G1355" s="13" t="s">
        <v>110</v>
      </c>
      <c r="H1355" s="13">
        <v>26.3</v>
      </c>
      <c r="I1355" s="13">
        <v>2.7610000000000001</v>
      </c>
      <c r="J1355" s="13">
        <v>27.326000000000001</v>
      </c>
      <c r="K1355" s="13" t="s">
        <v>110</v>
      </c>
      <c r="L1355" s="13">
        <v>19.7</v>
      </c>
      <c r="M1355" s="13">
        <v>25.4</v>
      </c>
      <c r="N1355" s="13">
        <v>102.8</v>
      </c>
      <c r="O1355" s="13">
        <v>54.9</v>
      </c>
      <c r="P1355" s="13">
        <v>37.950000000000003</v>
      </c>
      <c r="Q1355" s="13" t="s">
        <v>110</v>
      </c>
      <c r="R1355" s="13">
        <v>18</v>
      </c>
      <c r="S1355" s="13">
        <v>339.95</v>
      </c>
      <c r="T1355" s="13">
        <v>28.7</v>
      </c>
      <c r="U1355" s="13">
        <v>5.4379999999999997</v>
      </c>
      <c r="V1355" s="13">
        <v>45.62</v>
      </c>
      <c r="W1355" s="13">
        <v>72.75</v>
      </c>
      <c r="X1355" s="13">
        <v>18.3</v>
      </c>
      <c r="Y1355" s="13">
        <v>34</v>
      </c>
      <c r="Z1355" s="13">
        <v>17.2</v>
      </c>
      <c r="AA1355" s="13">
        <v>265.75</v>
      </c>
      <c r="AB1355" s="13">
        <v>10.25</v>
      </c>
      <c r="AC1355" s="13" t="s">
        <v>110</v>
      </c>
      <c r="AD1355" s="13">
        <v>334.5</v>
      </c>
    </row>
    <row r="1356" spans="1:30">
      <c r="A1356" s="10">
        <v>42776</v>
      </c>
      <c r="B1356" s="13">
        <v>19502.93</v>
      </c>
      <c r="C1356" s="13">
        <v>19.2</v>
      </c>
      <c r="D1356" s="13">
        <v>10.45</v>
      </c>
      <c r="E1356" s="13">
        <v>82.2</v>
      </c>
      <c r="F1356" s="13">
        <v>131</v>
      </c>
      <c r="G1356" s="13" t="s">
        <v>110</v>
      </c>
      <c r="H1356" s="13">
        <v>26.9</v>
      </c>
      <c r="I1356" s="13">
        <v>2.7800000000000002</v>
      </c>
      <c r="J1356" s="13">
        <v>28.477</v>
      </c>
      <c r="K1356" s="13" t="s">
        <v>110</v>
      </c>
      <c r="L1356" s="13">
        <v>19.100000000000001</v>
      </c>
      <c r="M1356" s="13">
        <v>25.35</v>
      </c>
      <c r="N1356" s="13">
        <v>101.9</v>
      </c>
      <c r="O1356" s="13">
        <v>54.95</v>
      </c>
      <c r="P1356" s="13">
        <v>36.799999999999997</v>
      </c>
      <c r="Q1356" s="13" t="s">
        <v>110</v>
      </c>
      <c r="R1356" s="13">
        <v>18.899999999999999</v>
      </c>
      <c r="S1356" s="13">
        <v>329.45</v>
      </c>
      <c r="T1356" s="13">
        <v>29.15</v>
      </c>
      <c r="U1356" s="13">
        <v>5.399</v>
      </c>
      <c r="V1356" s="13">
        <v>45.37</v>
      </c>
      <c r="W1356" s="13">
        <v>71.849999999999994</v>
      </c>
      <c r="X1356" s="13">
        <v>18.25</v>
      </c>
      <c r="Y1356" s="13">
        <v>35.200000000000003</v>
      </c>
      <c r="Z1356" s="13">
        <v>18</v>
      </c>
      <c r="AA1356" s="13">
        <v>266.5</v>
      </c>
      <c r="AB1356" s="13">
        <v>10.199999999999999</v>
      </c>
      <c r="AC1356" s="13" t="s">
        <v>110</v>
      </c>
      <c r="AD1356" s="13">
        <v>340</v>
      </c>
    </row>
    <row r="1357" spans="1:30">
      <c r="A1357" s="10">
        <v>42779</v>
      </c>
      <c r="B1357" s="13">
        <v>19507.54</v>
      </c>
      <c r="C1357" s="13">
        <v>19.968</v>
      </c>
      <c r="D1357" s="13">
        <v>10.45</v>
      </c>
      <c r="E1357" s="13">
        <v>82.95</v>
      </c>
      <c r="F1357" s="13">
        <v>127.7</v>
      </c>
      <c r="G1357" s="13" t="s">
        <v>110</v>
      </c>
      <c r="H1357" s="13">
        <v>26.85</v>
      </c>
      <c r="I1357" s="13">
        <v>2.7800000000000002</v>
      </c>
      <c r="J1357" s="13">
        <v>29.34</v>
      </c>
      <c r="K1357" s="13" t="s">
        <v>110</v>
      </c>
      <c r="L1357" s="13">
        <v>19.5</v>
      </c>
      <c r="M1357" s="13">
        <v>25.5</v>
      </c>
      <c r="N1357" s="13">
        <v>98.5</v>
      </c>
      <c r="O1357" s="13">
        <v>53.85</v>
      </c>
      <c r="P1357" s="13">
        <v>37.299999999999997</v>
      </c>
      <c r="Q1357" s="13" t="s">
        <v>110</v>
      </c>
      <c r="R1357" s="13">
        <v>20</v>
      </c>
      <c r="S1357" s="13">
        <v>327.8</v>
      </c>
      <c r="T1357" s="13">
        <v>28.8</v>
      </c>
      <c r="U1357" s="13">
        <v>5.34</v>
      </c>
      <c r="V1357" s="13">
        <v>47.265000000000001</v>
      </c>
      <c r="W1357" s="13">
        <v>71</v>
      </c>
      <c r="X1357" s="13">
        <v>18.5</v>
      </c>
      <c r="Y1357" s="13">
        <v>35.75</v>
      </c>
      <c r="Z1357" s="13">
        <v>18.55</v>
      </c>
      <c r="AA1357" s="13">
        <v>267.14999999999998</v>
      </c>
      <c r="AB1357" s="13">
        <v>10.6</v>
      </c>
      <c r="AC1357" s="13" t="s">
        <v>110</v>
      </c>
      <c r="AD1357" s="13">
        <v>334</v>
      </c>
    </row>
    <row r="1358" spans="1:30">
      <c r="A1358" s="10">
        <v>42780</v>
      </c>
      <c r="B1358" s="13">
        <v>19606.38</v>
      </c>
      <c r="C1358" s="13">
        <v>20.224</v>
      </c>
      <c r="D1358" s="13">
        <v>10.35</v>
      </c>
      <c r="E1358" s="13">
        <v>85.15</v>
      </c>
      <c r="F1358" s="13">
        <v>131</v>
      </c>
      <c r="G1358" s="13" t="s">
        <v>110</v>
      </c>
      <c r="H1358" s="13">
        <v>26.45</v>
      </c>
      <c r="I1358" s="13">
        <v>2.7890000000000001</v>
      </c>
      <c r="J1358" s="13">
        <v>28.861000000000001</v>
      </c>
      <c r="K1358" s="13" t="s">
        <v>110</v>
      </c>
      <c r="L1358" s="13">
        <v>19.850000000000001</v>
      </c>
      <c r="M1358" s="13">
        <v>25.8</v>
      </c>
      <c r="N1358" s="13">
        <v>99.75</v>
      </c>
      <c r="O1358" s="13">
        <v>53.5</v>
      </c>
      <c r="P1358" s="13">
        <v>37.5</v>
      </c>
      <c r="Q1358" s="13" t="s">
        <v>110</v>
      </c>
      <c r="R1358" s="13">
        <v>19.7</v>
      </c>
      <c r="S1358" s="13">
        <v>329.75</v>
      </c>
      <c r="T1358" s="13">
        <v>29.2</v>
      </c>
      <c r="U1358" s="13">
        <v>5.2210000000000001</v>
      </c>
      <c r="V1358" s="13">
        <v>46.866</v>
      </c>
      <c r="W1358" s="13">
        <v>70.400000000000006</v>
      </c>
      <c r="X1358" s="13">
        <v>18.399999999999999</v>
      </c>
      <c r="Y1358" s="13">
        <v>35</v>
      </c>
      <c r="Z1358" s="13">
        <v>18.5</v>
      </c>
      <c r="AA1358" s="13">
        <v>266</v>
      </c>
      <c r="AB1358" s="13">
        <v>10.55</v>
      </c>
      <c r="AC1358" s="13" t="s">
        <v>110</v>
      </c>
      <c r="AD1358" s="13">
        <v>335.2</v>
      </c>
    </row>
    <row r="1359" spans="1:30">
      <c r="A1359" s="10">
        <v>42781</v>
      </c>
      <c r="B1359" s="13">
        <v>19657.07</v>
      </c>
      <c r="C1359" s="13">
        <v>19.904</v>
      </c>
      <c r="D1359" s="13">
        <v>10.5</v>
      </c>
      <c r="E1359" s="13">
        <v>85.15</v>
      </c>
      <c r="F1359" s="13">
        <v>134.5</v>
      </c>
      <c r="G1359" s="13" t="s">
        <v>110</v>
      </c>
      <c r="H1359" s="13">
        <v>26.15</v>
      </c>
      <c r="I1359" s="13">
        <v>2.7800000000000002</v>
      </c>
      <c r="J1359" s="13">
        <v>28.765000000000001</v>
      </c>
      <c r="K1359" s="13" t="s">
        <v>110</v>
      </c>
      <c r="L1359" s="13">
        <v>20.25</v>
      </c>
      <c r="M1359" s="13">
        <v>25.85</v>
      </c>
      <c r="N1359" s="13">
        <v>98.1</v>
      </c>
      <c r="O1359" s="13">
        <v>54.4</v>
      </c>
      <c r="P1359" s="13">
        <v>37.6</v>
      </c>
      <c r="Q1359" s="13" t="s">
        <v>110</v>
      </c>
      <c r="R1359" s="13">
        <v>20.6</v>
      </c>
      <c r="S1359" s="13">
        <v>332.9</v>
      </c>
      <c r="T1359" s="13">
        <v>29.3</v>
      </c>
      <c r="U1359" s="13">
        <v>5.8120000000000003</v>
      </c>
      <c r="V1359" s="13">
        <v>47.365000000000002</v>
      </c>
      <c r="W1359" s="13">
        <v>72.95</v>
      </c>
      <c r="X1359" s="13">
        <v>18.25</v>
      </c>
      <c r="Y1359" s="13">
        <v>34.700000000000003</v>
      </c>
      <c r="Z1359" s="13">
        <v>18.350000000000001</v>
      </c>
      <c r="AA1359" s="13">
        <v>265</v>
      </c>
      <c r="AB1359" s="13">
        <v>10.8</v>
      </c>
      <c r="AC1359" s="13" t="s">
        <v>110</v>
      </c>
      <c r="AD1359" s="13">
        <v>332</v>
      </c>
    </row>
    <row r="1360" spans="1:30">
      <c r="A1360" s="10">
        <v>42782</v>
      </c>
      <c r="B1360" s="13">
        <v>19563.21</v>
      </c>
      <c r="C1360" s="13">
        <v>20.416</v>
      </c>
      <c r="D1360" s="13">
        <v>10.5</v>
      </c>
      <c r="E1360" s="13">
        <v>84.6</v>
      </c>
      <c r="F1360" s="13">
        <v>128.30000000000001</v>
      </c>
      <c r="G1360" s="13" t="s">
        <v>110</v>
      </c>
      <c r="H1360" s="13">
        <v>26</v>
      </c>
      <c r="I1360" s="13">
        <v>2.7800000000000002</v>
      </c>
      <c r="J1360" s="13">
        <v>28.524999999999999</v>
      </c>
      <c r="K1360" s="13" t="s">
        <v>110</v>
      </c>
      <c r="L1360" s="13">
        <v>19.8</v>
      </c>
      <c r="M1360" s="13">
        <v>26</v>
      </c>
      <c r="N1360" s="13">
        <v>97.2</v>
      </c>
      <c r="O1360" s="13">
        <v>53.1</v>
      </c>
      <c r="P1360" s="13">
        <v>38</v>
      </c>
      <c r="Q1360" s="13" t="s">
        <v>110</v>
      </c>
      <c r="R1360" s="13">
        <v>21</v>
      </c>
      <c r="S1360" s="13">
        <v>326.35000000000002</v>
      </c>
      <c r="T1360" s="13">
        <v>29</v>
      </c>
      <c r="U1360" s="13">
        <v>5.665</v>
      </c>
      <c r="V1360" s="13">
        <v>47.365000000000002</v>
      </c>
      <c r="W1360" s="13">
        <v>72.3</v>
      </c>
      <c r="X1360" s="13">
        <v>18.25</v>
      </c>
      <c r="Y1360" s="13">
        <v>34.4</v>
      </c>
      <c r="Z1360" s="13">
        <v>18.8</v>
      </c>
      <c r="AA1360" s="13">
        <v>262</v>
      </c>
      <c r="AB1360" s="13">
        <v>10.75</v>
      </c>
      <c r="AC1360" s="13" t="s">
        <v>110</v>
      </c>
      <c r="AD1360" s="13">
        <v>334.5</v>
      </c>
    </row>
    <row r="1361" spans="1:30">
      <c r="A1361" s="10">
        <v>42783</v>
      </c>
      <c r="B1361" s="13">
        <v>19681.34</v>
      </c>
      <c r="C1361" s="13">
        <v>21.056000000000001</v>
      </c>
      <c r="D1361" s="13">
        <v>10.6</v>
      </c>
      <c r="E1361" s="13">
        <v>84.35</v>
      </c>
      <c r="F1361" s="13">
        <v>126</v>
      </c>
      <c r="G1361" s="13" t="s">
        <v>110</v>
      </c>
      <c r="H1361" s="13">
        <v>26</v>
      </c>
      <c r="I1361" s="13">
        <v>2.7519999999999998</v>
      </c>
      <c r="J1361" s="13">
        <v>28.477</v>
      </c>
      <c r="K1361" s="13" t="s">
        <v>110</v>
      </c>
      <c r="L1361" s="13">
        <v>20.5</v>
      </c>
      <c r="M1361" s="13">
        <v>27</v>
      </c>
      <c r="N1361" s="13">
        <v>98</v>
      </c>
      <c r="O1361" s="13">
        <v>54.2</v>
      </c>
      <c r="P1361" s="13">
        <v>37.25</v>
      </c>
      <c r="Q1361" s="13" t="s">
        <v>110</v>
      </c>
      <c r="R1361" s="13">
        <v>21.15</v>
      </c>
      <c r="S1361" s="13">
        <v>329.5</v>
      </c>
      <c r="T1361" s="13">
        <v>29.4</v>
      </c>
      <c r="U1361" s="13">
        <v>5.8719999999999999</v>
      </c>
      <c r="V1361" s="13">
        <v>48.86</v>
      </c>
      <c r="W1361" s="13">
        <v>73.3</v>
      </c>
      <c r="X1361" s="13">
        <v>18.399999999999999</v>
      </c>
      <c r="Y1361" s="13">
        <v>34.950000000000003</v>
      </c>
      <c r="Z1361" s="13">
        <v>19.95</v>
      </c>
      <c r="AA1361" s="13">
        <v>264</v>
      </c>
      <c r="AB1361" s="13">
        <v>10.75</v>
      </c>
      <c r="AC1361" s="13" t="s">
        <v>110</v>
      </c>
      <c r="AD1361" s="13">
        <v>332.5</v>
      </c>
    </row>
    <row r="1362" spans="1:30">
      <c r="A1362" s="10">
        <v>42786</v>
      </c>
      <c r="B1362" s="13">
        <v>20038.39</v>
      </c>
      <c r="C1362" s="13">
        <v>21.92</v>
      </c>
      <c r="D1362" s="13">
        <v>10.7</v>
      </c>
      <c r="E1362" s="13">
        <v>85.7</v>
      </c>
      <c r="F1362" s="13">
        <v>128.1</v>
      </c>
      <c r="G1362" s="13" t="s">
        <v>110</v>
      </c>
      <c r="H1362" s="13">
        <v>26.7</v>
      </c>
      <c r="I1362" s="13">
        <v>2.7429999999999999</v>
      </c>
      <c r="J1362" s="13">
        <v>29.148</v>
      </c>
      <c r="K1362" s="13" t="s">
        <v>110</v>
      </c>
      <c r="L1362" s="13">
        <v>20.75</v>
      </c>
      <c r="M1362" s="13">
        <v>27.95</v>
      </c>
      <c r="N1362" s="13">
        <v>97.5</v>
      </c>
      <c r="O1362" s="13">
        <v>54.4</v>
      </c>
      <c r="P1362" s="13">
        <v>37.5</v>
      </c>
      <c r="Q1362" s="13" t="s">
        <v>110</v>
      </c>
      <c r="R1362" s="13">
        <v>22</v>
      </c>
      <c r="S1362" s="13">
        <v>327</v>
      </c>
      <c r="T1362" s="13">
        <v>30.5</v>
      </c>
      <c r="U1362" s="13">
        <v>5.9109999999999996</v>
      </c>
      <c r="V1362" s="13">
        <v>48.86</v>
      </c>
      <c r="W1362" s="13">
        <v>74</v>
      </c>
      <c r="X1362" s="13">
        <v>18.600000000000001</v>
      </c>
      <c r="Y1362" s="13">
        <v>37.15</v>
      </c>
      <c r="Z1362" s="13">
        <v>20.9</v>
      </c>
      <c r="AA1362" s="13">
        <v>261</v>
      </c>
      <c r="AB1362" s="13">
        <v>11.2</v>
      </c>
      <c r="AC1362" s="13" t="s">
        <v>110</v>
      </c>
      <c r="AD1362" s="13">
        <v>333.9</v>
      </c>
    </row>
    <row r="1363" spans="1:30">
      <c r="A1363" s="10">
        <v>42787</v>
      </c>
      <c r="B1363" s="13">
        <v>20072.919999999998</v>
      </c>
      <c r="C1363" s="13">
        <v>22.015999999999998</v>
      </c>
      <c r="D1363" s="13">
        <v>10.45</v>
      </c>
      <c r="E1363" s="13">
        <v>86.9</v>
      </c>
      <c r="F1363" s="13">
        <v>129.19999999999999</v>
      </c>
      <c r="G1363" s="13" t="s">
        <v>110</v>
      </c>
      <c r="H1363" s="13">
        <v>26.7</v>
      </c>
      <c r="I1363" s="13">
        <v>2.7610000000000001</v>
      </c>
      <c r="J1363" s="13">
        <v>29.052</v>
      </c>
      <c r="K1363" s="13" t="s">
        <v>110</v>
      </c>
      <c r="L1363" s="13">
        <v>20.8</v>
      </c>
      <c r="M1363" s="13">
        <v>27.1</v>
      </c>
      <c r="N1363" s="13">
        <v>96.25</v>
      </c>
      <c r="O1363" s="13">
        <v>54.2</v>
      </c>
      <c r="P1363" s="13">
        <v>37.75</v>
      </c>
      <c r="Q1363" s="13" t="s">
        <v>110</v>
      </c>
      <c r="R1363" s="13">
        <v>22.6</v>
      </c>
      <c r="S1363" s="13">
        <v>319.5</v>
      </c>
      <c r="T1363" s="13">
        <v>30.45</v>
      </c>
      <c r="U1363" s="13">
        <v>6.0490000000000004</v>
      </c>
      <c r="V1363" s="13">
        <v>48.86</v>
      </c>
      <c r="W1363" s="13">
        <v>72.099999999999994</v>
      </c>
      <c r="X1363" s="13">
        <v>18.850000000000001</v>
      </c>
      <c r="Y1363" s="13">
        <v>36.75</v>
      </c>
      <c r="Z1363" s="13">
        <v>21.25</v>
      </c>
      <c r="AA1363" s="13">
        <v>267</v>
      </c>
      <c r="AB1363" s="13">
        <v>11.1</v>
      </c>
      <c r="AC1363" s="13" t="s">
        <v>110</v>
      </c>
      <c r="AD1363" s="13">
        <v>350</v>
      </c>
    </row>
    <row r="1364" spans="1:30">
      <c r="A1364" s="10">
        <v>42788</v>
      </c>
      <c r="B1364" s="13">
        <v>19915.25</v>
      </c>
      <c r="C1364" s="13">
        <v>21.44</v>
      </c>
      <c r="D1364" s="13">
        <v>10.4</v>
      </c>
      <c r="E1364" s="13">
        <v>83.7</v>
      </c>
      <c r="F1364" s="13">
        <v>129.75</v>
      </c>
      <c r="G1364" s="13" t="s">
        <v>110</v>
      </c>
      <c r="H1364" s="13">
        <v>27.3</v>
      </c>
      <c r="I1364" s="13">
        <v>2.7800000000000002</v>
      </c>
      <c r="J1364" s="13">
        <v>28.861000000000001</v>
      </c>
      <c r="K1364" s="13" t="s">
        <v>110</v>
      </c>
      <c r="L1364" s="13">
        <v>21.5</v>
      </c>
      <c r="M1364" s="13">
        <v>27.2</v>
      </c>
      <c r="N1364" s="13">
        <v>95.3</v>
      </c>
      <c r="O1364" s="13">
        <v>54.15</v>
      </c>
      <c r="P1364" s="13">
        <v>37.799999999999997</v>
      </c>
      <c r="Q1364" s="13" t="s">
        <v>110</v>
      </c>
      <c r="R1364" s="13">
        <v>23.7</v>
      </c>
      <c r="S1364" s="13">
        <v>312</v>
      </c>
      <c r="T1364" s="13">
        <v>29.95</v>
      </c>
      <c r="U1364" s="13">
        <v>6.0190000000000001</v>
      </c>
      <c r="V1364" s="13">
        <v>47.963000000000001</v>
      </c>
      <c r="W1364" s="13">
        <v>72.599999999999994</v>
      </c>
      <c r="X1364" s="13">
        <v>18.7</v>
      </c>
      <c r="Y1364" s="13">
        <v>37.299999999999997</v>
      </c>
      <c r="Z1364" s="13">
        <v>22.1</v>
      </c>
      <c r="AA1364" s="13">
        <v>267</v>
      </c>
      <c r="AB1364" s="13">
        <v>11.05</v>
      </c>
      <c r="AC1364" s="13" t="s">
        <v>110</v>
      </c>
      <c r="AD1364" s="13">
        <v>342</v>
      </c>
    </row>
    <row r="1365" spans="1:30">
      <c r="A1365" s="10">
        <v>42789</v>
      </c>
      <c r="B1365" s="13">
        <v>19538.09</v>
      </c>
      <c r="C1365" s="13">
        <v>21.44</v>
      </c>
      <c r="D1365" s="13">
        <v>10.3</v>
      </c>
      <c r="E1365" s="13">
        <v>83</v>
      </c>
      <c r="F1365" s="13">
        <v>127</v>
      </c>
      <c r="G1365" s="13" t="s">
        <v>110</v>
      </c>
      <c r="H1365" s="13">
        <v>27.45</v>
      </c>
      <c r="I1365" s="13">
        <v>2.89</v>
      </c>
      <c r="J1365" s="13">
        <v>28.045999999999999</v>
      </c>
      <c r="K1365" s="13" t="s">
        <v>110</v>
      </c>
      <c r="L1365" s="13">
        <v>22</v>
      </c>
      <c r="M1365" s="13">
        <v>26.4</v>
      </c>
      <c r="N1365" s="13">
        <v>94.3</v>
      </c>
      <c r="O1365" s="13">
        <v>52.1</v>
      </c>
      <c r="P1365" s="13">
        <v>37.4</v>
      </c>
      <c r="Q1365" s="13" t="s">
        <v>110</v>
      </c>
      <c r="R1365" s="13">
        <v>22.7</v>
      </c>
      <c r="S1365" s="13">
        <v>310</v>
      </c>
      <c r="T1365" s="13">
        <v>28.9</v>
      </c>
      <c r="U1365" s="13">
        <v>5.7629999999999999</v>
      </c>
      <c r="V1365" s="13">
        <v>47.863</v>
      </c>
      <c r="W1365" s="13">
        <v>71.95</v>
      </c>
      <c r="X1365" s="13">
        <v>19</v>
      </c>
      <c r="Y1365" s="13">
        <v>36.5</v>
      </c>
      <c r="Z1365" s="13">
        <v>21.4</v>
      </c>
      <c r="AA1365" s="13">
        <v>257.7</v>
      </c>
      <c r="AB1365" s="13">
        <v>10.9</v>
      </c>
      <c r="AC1365" s="13" t="s">
        <v>110</v>
      </c>
      <c r="AD1365" s="13">
        <v>331</v>
      </c>
    </row>
    <row r="1366" spans="1:30">
      <c r="A1366" s="10">
        <v>42790</v>
      </c>
      <c r="B1366" s="13">
        <v>19117.45</v>
      </c>
      <c r="C1366" s="13">
        <v>20.8</v>
      </c>
      <c r="D1366" s="13">
        <v>10.1</v>
      </c>
      <c r="E1366" s="13">
        <v>79.7</v>
      </c>
      <c r="F1366" s="13">
        <v>124.25</v>
      </c>
      <c r="G1366" s="13" t="s">
        <v>110</v>
      </c>
      <c r="H1366" s="13">
        <v>26.3</v>
      </c>
      <c r="I1366" s="13">
        <v>2.8439999999999999</v>
      </c>
      <c r="J1366" s="13">
        <v>27.518000000000001</v>
      </c>
      <c r="K1366" s="13" t="s">
        <v>110</v>
      </c>
      <c r="L1366" s="13">
        <v>22.9</v>
      </c>
      <c r="M1366" s="13">
        <v>26.2</v>
      </c>
      <c r="N1366" s="13">
        <v>92.5</v>
      </c>
      <c r="O1366" s="13">
        <v>50.7</v>
      </c>
      <c r="P1366" s="13">
        <v>36.65</v>
      </c>
      <c r="Q1366" s="13" t="s">
        <v>110</v>
      </c>
      <c r="R1366" s="13">
        <v>21.9</v>
      </c>
      <c r="S1366" s="13">
        <v>301.5</v>
      </c>
      <c r="T1366" s="13">
        <v>28.5</v>
      </c>
      <c r="U1366" s="13">
        <v>5.9009999999999998</v>
      </c>
      <c r="V1366" s="13">
        <v>47.863</v>
      </c>
      <c r="W1366" s="13">
        <v>69.8</v>
      </c>
      <c r="X1366" s="13">
        <v>18.7</v>
      </c>
      <c r="Y1366" s="13">
        <v>36.799999999999997</v>
      </c>
      <c r="Z1366" s="13">
        <v>20.9</v>
      </c>
      <c r="AA1366" s="13">
        <v>255.4</v>
      </c>
      <c r="AB1366" s="13">
        <v>10.6</v>
      </c>
      <c r="AC1366" s="13" t="s">
        <v>110</v>
      </c>
      <c r="AD1366" s="13">
        <v>325</v>
      </c>
    </row>
    <row r="1367" spans="1:30">
      <c r="A1367" s="10">
        <v>42793</v>
      </c>
      <c r="B1367" s="13">
        <v>19117.45</v>
      </c>
      <c r="C1367" s="13">
        <v>20.8</v>
      </c>
      <c r="D1367" s="13">
        <v>10.1</v>
      </c>
      <c r="E1367" s="13">
        <v>79.7</v>
      </c>
      <c r="F1367" s="13">
        <v>124.25</v>
      </c>
      <c r="G1367" s="13" t="s">
        <v>110</v>
      </c>
      <c r="H1367" s="13">
        <v>26.3</v>
      </c>
      <c r="I1367" s="13">
        <v>2.8439999999999999</v>
      </c>
      <c r="J1367" s="13">
        <v>27.518000000000001</v>
      </c>
      <c r="K1367" s="13" t="s">
        <v>110</v>
      </c>
      <c r="L1367" s="13">
        <v>22.9</v>
      </c>
      <c r="M1367" s="13">
        <v>26.2</v>
      </c>
      <c r="N1367" s="13">
        <v>92.5</v>
      </c>
      <c r="O1367" s="13">
        <v>50.7</v>
      </c>
      <c r="P1367" s="13">
        <v>36.65</v>
      </c>
      <c r="Q1367" s="13" t="s">
        <v>110</v>
      </c>
      <c r="R1367" s="13">
        <v>21.9</v>
      </c>
      <c r="S1367" s="13">
        <v>301.5</v>
      </c>
      <c r="T1367" s="13">
        <v>28.5</v>
      </c>
      <c r="U1367" s="13">
        <v>5.9009999999999998</v>
      </c>
      <c r="V1367" s="13">
        <v>47.863</v>
      </c>
      <c r="W1367" s="13">
        <v>69.8</v>
      </c>
      <c r="X1367" s="13">
        <v>18.7</v>
      </c>
      <c r="Y1367" s="13">
        <v>36.799999999999997</v>
      </c>
      <c r="Z1367" s="13">
        <v>20.9</v>
      </c>
      <c r="AA1367" s="13">
        <v>255.4</v>
      </c>
      <c r="AB1367" s="13">
        <v>10.6</v>
      </c>
      <c r="AC1367" s="13" t="s">
        <v>110</v>
      </c>
      <c r="AD1367" s="13">
        <v>325</v>
      </c>
    </row>
    <row r="1368" spans="1:30">
      <c r="A1368" s="10">
        <v>42794</v>
      </c>
      <c r="B1368" s="13">
        <v>19117.45</v>
      </c>
      <c r="C1368" s="13">
        <v>20.8</v>
      </c>
      <c r="D1368" s="13">
        <v>10.1</v>
      </c>
      <c r="E1368" s="13">
        <v>79.7</v>
      </c>
      <c r="F1368" s="13">
        <v>124.25</v>
      </c>
      <c r="G1368" s="13" t="s">
        <v>110</v>
      </c>
      <c r="H1368" s="13">
        <v>26.3</v>
      </c>
      <c r="I1368" s="13">
        <v>2.8439999999999999</v>
      </c>
      <c r="J1368" s="13">
        <v>27.518000000000001</v>
      </c>
      <c r="K1368" s="13" t="s">
        <v>110</v>
      </c>
      <c r="L1368" s="13">
        <v>22.9</v>
      </c>
      <c r="M1368" s="13">
        <v>26.2</v>
      </c>
      <c r="N1368" s="13">
        <v>92.5</v>
      </c>
      <c r="O1368" s="13">
        <v>50.7</v>
      </c>
      <c r="P1368" s="13">
        <v>36.65</v>
      </c>
      <c r="Q1368" s="13" t="s">
        <v>110</v>
      </c>
      <c r="R1368" s="13">
        <v>21.9</v>
      </c>
      <c r="S1368" s="13">
        <v>301.5</v>
      </c>
      <c r="T1368" s="13">
        <v>28.5</v>
      </c>
      <c r="U1368" s="13">
        <v>5.9009999999999998</v>
      </c>
      <c r="V1368" s="13">
        <v>47.863</v>
      </c>
      <c r="W1368" s="13">
        <v>69.8</v>
      </c>
      <c r="X1368" s="13">
        <v>18.7</v>
      </c>
      <c r="Y1368" s="13">
        <v>36.799999999999997</v>
      </c>
      <c r="Z1368" s="13">
        <v>20.9</v>
      </c>
      <c r="AA1368" s="13">
        <v>255.4</v>
      </c>
      <c r="AB1368" s="13">
        <v>10.6</v>
      </c>
      <c r="AC1368" s="13" t="s">
        <v>110</v>
      </c>
      <c r="AD1368" s="13">
        <v>325</v>
      </c>
    </row>
    <row r="1369" spans="1:30">
      <c r="A1369" s="10">
        <v>42795</v>
      </c>
      <c r="B1369" s="13">
        <v>19358.97</v>
      </c>
      <c r="C1369" s="13">
        <v>19.84</v>
      </c>
      <c r="D1369" s="13">
        <v>10.3</v>
      </c>
      <c r="E1369" s="13">
        <v>83.1</v>
      </c>
      <c r="F1369" s="13">
        <v>126.95</v>
      </c>
      <c r="G1369" s="13" t="s">
        <v>110</v>
      </c>
      <c r="H1369" s="13">
        <v>25.85</v>
      </c>
      <c r="I1369" s="13">
        <v>2.835</v>
      </c>
      <c r="J1369" s="13">
        <v>28.428999999999998</v>
      </c>
      <c r="K1369" s="13" t="s">
        <v>110</v>
      </c>
      <c r="L1369" s="13">
        <v>25.8</v>
      </c>
      <c r="M1369" s="13">
        <v>26.65</v>
      </c>
      <c r="N1369" s="13">
        <v>89.35</v>
      </c>
      <c r="O1369" s="13">
        <v>51.2</v>
      </c>
      <c r="P1369" s="13">
        <v>36.65</v>
      </c>
      <c r="Q1369" s="13" t="s">
        <v>110</v>
      </c>
      <c r="R1369" s="13">
        <v>24.1</v>
      </c>
      <c r="S1369" s="13">
        <v>292</v>
      </c>
      <c r="T1369" s="13">
        <v>29.1</v>
      </c>
      <c r="U1369" s="13">
        <v>5.7629999999999999</v>
      </c>
      <c r="V1369" s="13">
        <v>47.115000000000002</v>
      </c>
      <c r="W1369" s="13">
        <v>68.5</v>
      </c>
      <c r="X1369" s="13">
        <v>19</v>
      </c>
      <c r="Y1369" s="13">
        <v>37.6</v>
      </c>
      <c r="Z1369" s="13">
        <v>21.6</v>
      </c>
      <c r="AA1369" s="13">
        <v>258.5</v>
      </c>
      <c r="AB1369" s="13">
        <v>10.8</v>
      </c>
      <c r="AC1369" s="13" t="s">
        <v>110</v>
      </c>
      <c r="AD1369" s="13">
        <v>329.5</v>
      </c>
    </row>
    <row r="1370" spans="1:30">
      <c r="A1370" s="10">
        <v>42796</v>
      </c>
      <c r="B1370" s="13">
        <v>18966.509999999998</v>
      </c>
      <c r="C1370" s="13">
        <v>19.936</v>
      </c>
      <c r="D1370" s="13">
        <v>10.1</v>
      </c>
      <c r="E1370" s="13">
        <v>78.45</v>
      </c>
      <c r="F1370" s="13">
        <v>123</v>
      </c>
      <c r="G1370" s="13" t="s">
        <v>110</v>
      </c>
      <c r="H1370" s="13">
        <v>24.9</v>
      </c>
      <c r="I1370" s="13">
        <v>2.8069999999999999</v>
      </c>
      <c r="J1370" s="13">
        <v>28.045999999999999</v>
      </c>
      <c r="K1370" s="13" t="s">
        <v>110</v>
      </c>
      <c r="L1370" s="13">
        <v>27.3</v>
      </c>
      <c r="M1370" s="13">
        <v>26.05</v>
      </c>
      <c r="N1370" s="13">
        <v>87</v>
      </c>
      <c r="O1370" s="13">
        <v>50</v>
      </c>
      <c r="P1370" s="13">
        <v>38.549999999999997</v>
      </c>
      <c r="Q1370" s="13" t="s">
        <v>110</v>
      </c>
      <c r="R1370" s="13">
        <v>24.8</v>
      </c>
      <c r="S1370" s="13">
        <v>287.95</v>
      </c>
      <c r="T1370" s="13">
        <v>28.5</v>
      </c>
      <c r="U1370" s="13">
        <v>5.8029999999999999</v>
      </c>
      <c r="V1370" s="13">
        <v>46.866</v>
      </c>
      <c r="W1370" s="13">
        <v>66.8</v>
      </c>
      <c r="X1370" s="13">
        <v>19.100000000000001</v>
      </c>
      <c r="Y1370" s="13">
        <v>37.1</v>
      </c>
      <c r="Z1370" s="13">
        <v>21.1</v>
      </c>
      <c r="AA1370" s="13">
        <v>253</v>
      </c>
      <c r="AB1370" s="13">
        <v>10.55</v>
      </c>
      <c r="AC1370" s="13" t="s">
        <v>110</v>
      </c>
      <c r="AD1370" s="13">
        <v>322.95</v>
      </c>
    </row>
    <row r="1371" spans="1:30">
      <c r="A1371" s="10">
        <v>42797</v>
      </c>
      <c r="B1371" s="13">
        <v>19265.45</v>
      </c>
      <c r="C1371" s="13">
        <v>20.768000000000001</v>
      </c>
      <c r="D1371" s="13">
        <v>10.199999999999999</v>
      </c>
      <c r="E1371" s="13">
        <v>79.5</v>
      </c>
      <c r="F1371" s="13">
        <v>128.30000000000001</v>
      </c>
      <c r="G1371" s="13" t="s">
        <v>110</v>
      </c>
      <c r="H1371" s="13">
        <v>26.15</v>
      </c>
      <c r="I1371" s="13">
        <v>2.8069999999999999</v>
      </c>
      <c r="J1371" s="13">
        <v>28.236999999999998</v>
      </c>
      <c r="K1371" s="13" t="s">
        <v>110</v>
      </c>
      <c r="L1371" s="13">
        <v>27.7</v>
      </c>
      <c r="M1371" s="13">
        <v>26.15</v>
      </c>
      <c r="N1371" s="13">
        <v>91</v>
      </c>
      <c r="O1371" s="13">
        <v>52.3</v>
      </c>
      <c r="P1371" s="13">
        <v>37.5</v>
      </c>
      <c r="Q1371" s="13" t="s">
        <v>110</v>
      </c>
      <c r="R1371" s="13">
        <v>24</v>
      </c>
      <c r="S1371" s="13">
        <v>291.7</v>
      </c>
      <c r="T1371" s="13">
        <v>29.1</v>
      </c>
      <c r="U1371" s="13">
        <v>6.1280000000000001</v>
      </c>
      <c r="V1371" s="13">
        <v>47.365000000000002</v>
      </c>
      <c r="W1371" s="13">
        <v>67.650000000000006</v>
      </c>
      <c r="X1371" s="13">
        <v>20.6</v>
      </c>
      <c r="Y1371" s="13">
        <v>36.9</v>
      </c>
      <c r="Z1371" s="13">
        <v>21</v>
      </c>
      <c r="AA1371" s="13">
        <v>254</v>
      </c>
      <c r="AB1371" s="13">
        <v>10.75</v>
      </c>
      <c r="AC1371" s="13" t="s">
        <v>110</v>
      </c>
      <c r="AD1371" s="13">
        <v>330</v>
      </c>
    </row>
    <row r="1372" spans="1:30">
      <c r="A1372" s="10">
        <v>42800</v>
      </c>
      <c r="B1372" s="13">
        <v>19197.34</v>
      </c>
      <c r="C1372" s="13">
        <v>21.664000000000001</v>
      </c>
      <c r="D1372" s="13">
        <v>10.25</v>
      </c>
      <c r="E1372" s="13">
        <v>78.45</v>
      </c>
      <c r="F1372" s="13">
        <v>125.25</v>
      </c>
      <c r="G1372" s="13" t="s">
        <v>110</v>
      </c>
      <c r="H1372" s="13">
        <v>26.65</v>
      </c>
      <c r="I1372" s="13">
        <v>2.8260000000000001</v>
      </c>
      <c r="J1372" s="13">
        <v>28.236999999999998</v>
      </c>
      <c r="K1372" s="13" t="s">
        <v>110</v>
      </c>
      <c r="L1372" s="13">
        <v>27.4</v>
      </c>
      <c r="M1372" s="13">
        <v>25.8</v>
      </c>
      <c r="N1372" s="13">
        <v>90.75</v>
      </c>
      <c r="O1372" s="13">
        <v>51.05</v>
      </c>
      <c r="P1372" s="13">
        <v>37.85</v>
      </c>
      <c r="Q1372" s="13" t="s">
        <v>110</v>
      </c>
      <c r="R1372" s="13">
        <v>24</v>
      </c>
      <c r="S1372" s="13">
        <v>289.8</v>
      </c>
      <c r="T1372" s="13">
        <v>29.2</v>
      </c>
      <c r="U1372" s="13">
        <v>6.867</v>
      </c>
      <c r="V1372" s="13">
        <v>47.365000000000002</v>
      </c>
      <c r="W1372" s="13">
        <v>69.5</v>
      </c>
      <c r="X1372" s="13">
        <v>21.9</v>
      </c>
      <c r="Y1372" s="13">
        <v>37.299999999999997</v>
      </c>
      <c r="Z1372" s="13">
        <v>20.65</v>
      </c>
      <c r="AA1372" s="13">
        <v>250.9</v>
      </c>
      <c r="AB1372" s="13">
        <v>10.6</v>
      </c>
      <c r="AC1372" s="13" t="s">
        <v>110</v>
      </c>
      <c r="AD1372" s="13">
        <v>333.9</v>
      </c>
    </row>
    <row r="1373" spans="1:30">
      <c r="A1373" s="10">
        <v>42801</v>
      </c>
      <c r="B1373" s="13">
        <v>19248.16</v>
      </c>
      <c r="C1373" s="13">
        <v>22.08</v>
      </c>
      <c r="D1373" s="13">
        <v>10.050000000000001</v>
      </c>
      <c r="E1373" s="13">
        <v>80.099999999999994</v>
      </c>
      <c r="F1373" s="13">
        <v>125.3</v>
      </c>
      <c r="G1373" s="13" t="s">
        <v>110</v>
      </c>
      <c r="H1373" s="13">
        <v>27.05</v>
      </c>
      <c r="I1373" s="13">
        <v>2.8719999999999999</v>
      </c>
      <c r="J1373" s="13">
        <v>28.189</v>
      </c>
      <c r="K1373" s="13" t="s">
        <v>110</v>
      </c>
      <c r="L1373" s="13">
        <v>27.9</v>
      </c>
      <c r="M1373" s="13">
        <v>25.4</v>
      </c>
      <c r="N1373" s="13">
        <v>90.85</v>
      </c>
      <c r="O1373" s="13">
        <v>51.2</v>
      </c>
      <c r="P1373" s="13">
        <v>37.4</v>
      </c>
      <c r="Q1373" s="13" t="s">
        <v>110</v>
      </c>
      <c r="R1373" s="13">
        <v>23.8</v>
      </c>
      <c r="S1373" s="13">
        <v>289.75</v>
      </c>
      <c r="T1373" s="13">
        <v>29.2</v>
      </c>
      <c r="U1373" s="13">
        <v>7.3689999999999998</v>
      </c>
      <c r="V1373" s="13">
        <v>47.164999999999999</v>
      </c>
      <c r="W1373" s="13">
        <v>68.05</v>
      </c>
      <c r="X1373" s="13">
        <v>21.9</v>
      </c>
      <c r="Y1373" s="13">
        <v>38.4</v>
      </c>
      <c r="Z1373" s="13">
        <v>20.65</v>
      </c>
      <c r="AA1373" s="13">
        <v>252</v>
      </c>
      <c r="AB1373" s="13">
        <v>10.5</v>
      </c>
      <c r="AC1373" s="13" t="s">
        <v>110</v>
      </c>
      <c r="AD1373" s="13">
        <v>336</v>
      </c>
    </row>
    <row r="1374" spans="1:30">
      <c r="A1374" s="10">
        <v>42802</v>
      </c>
      <c r="B1374" s="13">
        <v>19232.61</v>
      </c>
      <c r="C1374" s="13">
        <v>23.423999999999999</v>
      </c>
      <c r="D1374" s="13">
        <v>10.15</v>
      </c>
      <c r="E1374" s="13">
        <v>74.75</v>
      </c>
      <c r="F1374" s="13">
        <v>127.25</v>
      </c>
      <c r="G1374" s="13" t="s">
        <v>110</v>
      </c>
      <c r="H1374" s="13">
        <v>27.15</v>
      </c>
      <c r="I1374" s="13">
        <v>2.8810000000000002</v>
      </c>
      <c r="J1374" s="13">
        <v>29.004000000000001</v>
      </c>
      <c r="K1374" s="13" t="s">
        <v>110</v>
      </c>
      <c r="L1374" s="13">
        <v>27.55</v>
      </c>
      <c r="M1374" s="13">
        <v>24.8</v>
      </c>
      <c r="N1374" s="13">
        <v>91.9</v>
      </c>
      <c r="O1374" s="13">
        <v>51.55</v>
      </c>
      <c r="P1374" s="13">
        <v>37</v>
      </c>
      <c r="Q1374" s="13" t="s">
        <v>110</v>
      </c>
      <c r="R1374" s="13">
        <v>23.6</v>
      </c>
      <c r="S1374" s="13">
        <v>293</v>
      </c>
      <c r="T1374" s="13">
        <v>29.45</v>
      </c>
      <c r="U1374" s="13">
        <v>6.7880000000000003</v>
      </c>
      <c r="V1374" s="13">
        <v>47.365000000000002</v>
      </c>
      <c r="W1374" s="13">
        <v>68.099999999999994</v>
      </c>
      <c r="X1374" s="13">
        <v>22.4</v>
      </c>
      <c r="Y1374" s="13">
        <v>40</v>
      </c>
      <c r="Z1374" s="13">
        <v>21</v>
      </c>
      <c r="AA1374" s="13">
        <v>247.95</v>
      </c>
      <c r="AB1374" s="13">
        <v>10.6</v>
      </c>
      <c r="AC1374" s="13" t="s">
        <v>110</v>
      </c>
      <c r="AD1374" s="13">
        <v>334.9</v>
      </c>
    </row>
    <row r="1375" spans="1:30">
      <c r="A1375" s="10">
        <v>42803</v>
      </c>
      <c r="B1375" s="13">
        <v>18785.490000000002</v>
      </c>
      <c r="C1375" s="13">
        <v>23.584</v>
      </c>
      <c r="D1375" s="13">
        <v>9.89</v>
      </c>
      <c r="E1375" s="13">
        <v>71.599999999999994</v>
      </c>
      <c r="F1375" s="13">
        <v>125.9</v>
      </c>
      <c r="G1375" s="13" t="s">
        <v>110</v>
      </c>
      <c r="H1375" s="13">
        <v>26.2</v>
      </c>
      <c r="I1375" s="13">
        <v>2.8170000000000002</v>
      </c>
      <c r="J1375" s="13">
        <v>28.285</v>
      </c>
      <c r="K1375" s="13" t="s">
        <v>110</v>
      </c>
      <c r="L1375" s="13">
        <v>25.6</v>
      </c>
      <c r="M1375" s="13">
        <v>24.4</v>
      </c>
      <c r="N1375" s="13">
        <v>90.35</v>
      </c>
      <c r="O1375" s="13">
        <v>51.05</v>
      </c>
      <c r="P1375" s="13">
        <v>36.9</v>
      </c>
      <c r="Q1375" s="13" t="s">
        <v>110</v>
      </c>
      <c r="R1375" s="13">
        <v>22.15</v>
      </c>
      <c r="S1375" s="13">
        <v>286.89999999999998</v>
      </c>
      <c r="T1375" s="13">
        <v>28.75</v>
      </c>
      <c r="U1375" s="13">
        <v>6.9359999999999999</v>
      </c>
      <c r="V1375" s="13">
        <v>45.869</v>
      </c>
      <c r="W1375" s="13">
        <v>68</v>
      </c>
      <c r="X1375" s="13">
        <v>21</v>
      </c>
      <c r="Y1375" s="13">
        <v>39.200000000000003</v>
      </c>
      <c r="Z1375" s="13">
        <v>20.5</v>
      </c>
      <c r="AA1375" s="13">
        <v>239</v>
      </c>
      <c r="AB1375" s="13">
        <v>10.45</v>
      </c>
      <c r="AC1375" s="13" t="s">
        <v>110</v>
      </c>
      <c r="AD1375" s="13">
        <v>321.5</v>
      </c>
    </row>
    <row r="1376" spans="1:30">
      <c r="A1376" s="10">
        <v>42804</v>
      </c>
      <c r="B1376" s="13">
        <v>18895.91</v>
      </c>
      <c r="C1376" s="13">
        <v>23.488</v>
      </c>
      <c r="D1376" s="13">
        <v>9.8000000000000007</v>
      </c>
      <c r="E1376" s="13">
        <v>73.7</v>
      </c>
      <c r="F1376" s="13">
        <v>126.8</v>
      </c>
      <c r="G1376" s="13" t="s">
        <v>110</v>
      </c>
      <c r="H1376" s="13">
        <v>26</v>
      </c>
      <c r="I1376" s="13">
        <v>2.8439999999999999</v>
      </c>
      <c r="J1376" s="13">
        <v>28.285</v>
      </c>
      <c r="K1376" s="13" t="s">
        <v>110</v>
      </c>
      <c r="L1376" s="13">
        <v>24.1</v>
      </c>
      <c r="M1376" s="13">
        <v>24.5</v>
      </c>
      <c r="N1376" s="13">
        <v>89.5</v>
      </c>
      <c r="O1376" s="13">
        <v>52.1</v>
      </c>
      <c r="P1376" s="13">
        <v>37.5</v>
      </c>
      <c r="Q1376" s="13" t="s">
        <v>110</v>
      </c>
      <c r="R1376" s="13">
        <v>21.2</v>
      </c>
      <c r="S1376" s="13">
        <v>275.45</v>
      </c>
      <c r="T1376" s="13">
        <v>28.75</v>
      </c>
      <c r="U1376" s="13">
        <v>6.798</v>
      </c>
      <c r="V1376" s="13">
        <v>46.366999999999997</v>
      </c>
      <c r="W1376" s="13">
        <v>70</v>
      </c>
      <c r="X1376" s="13">
        <v>20.7</v>
      </c>
      <c r="Y1376" s="13">
        <v>40.15</v>
      </c>
      <c r="Z1376" s="13">
        <v>20.149999999999999</v>
      </c>
      <c r="AA1376" s="13">
        <v>244.5</v>
      </c>
      <c r="AB1376" s="13">
        <v>10.4</v>
      </c>
      <c r="AC1376" s="13" t="s">
        <v>110</v>
      </c>
      <c r="AD1376" s="13">
        <v>323.95</v>
      </c>
    </row>
    <row r="1377" spans="1:30">
      <c r="A1377" s="10">
        <v>42807</v>
      </c>
      <c r="B1377" s="13">
        <v>19188.25</v>
      </c>
      <c r="C1377" s="13">
        <v>24.64</v>
      </c>
      <c r="D1377" s="13">
        <v>9.93</v>
      </c>
      <c r="E1377" s="13">
        <v>74.099999999999994</v>
      </c>
      <c r="F1377" s="13">
        <v>128.80000000000001</v>
      </c>
      <c r="G1377" s="13" t="s">
        <v>110</v>
      </c>
      <c r="H1377" s="13">
        <v>25.9</v>
      </c>
      <c r="I1377" s="13">
        <v>2.8439999999999999</v>
      </c>
      <c r="J1377" s="13">
        <v>28.381</v>
      </c>
      <c r="K1377" s="13" t="s">
        <v>110</v>
      </c>
      <c r="L1377" s="13">
        <v>26</v>
      </c>
      <c r="M1377" s="13">
        <v>25.45</v>
      </c>
      <c r="N1377" s="13">
        <v>90.45</v>
      </c>
      <c r="O1377" s="13">
        <v>54</v>
      </c>
      <c r="P1377" s="13">
        <v>37.299999999999997</v>
      </c>
      <c r="Q1377" s="13" t="s">
        <v>110</v>
      </c>
      <c r="R1377" s="13">
        <v>21.85</v>
      </c>
      <c r="S1377" s="13">
        <v>282.45</v>
      </c>
      <c r="T1377" s="13">
        <v>29.1</v>
      </c>
      <c r="U1377" s="13">
        <v>6.6890000000000001</v>
      </c>
      <c r="V1377" s="13">
        <v>46.866</v>
      </c>
      <c r="W1377" s="13">
        <v>71.849999999999994</v>
      </c>
      <c r="X1377" s="13">
        <v>21.85</v>
      </c>
      <c r="Y1377" s="13">
        <v>41.8</v>
      </c>
      <c r="Z1377" s="13">
        <v>20.8</v>
      </c>
      <c r="AA1377" s="13">
        <v>247.5</v>
      </c>
      <c r="AB1377" s="13">
        <v>10.35</v>
      </c>
      <c r="AC1377" s="13" t="s">
        <v>110</v>
      </c>
      <c r="AD1377" s="13">
        <v>335</v>
      </c>
    </row>
    <row r="1378" spans="1:30">
      <c r="A1378" s="10">
        <v>42808</v>
      </c>
      <c r="B1378" s="13">
        <v>19062.240000000002</v>
      </c>
      <c r="C1378" s="13">
        <v>24.224</v>
      </c>
      <c r="D1378" s="13">
        <v>10</v>
      </c>
      <c r="E1378" s="13">
        <v>71.2</v>
      </c>
      <c r="F1378" s="13">
        <v>128</v>
      </c>
      <c r="G1378" s="13" t="s">
        <v>110</v>
      </c>
      <c r="H1378" s="13">
        <v>25.8</v>
      </c>
      <c r="I1378" s="13">
        <v>2.8529999999999998</v>
      </c>
      <c r="J1378" s="13">
        <v>27.998000000000001</v>
      </c>
      <c r="K1378" s="13" t="s">
        <v>110</v>
      </c>
      <c r="L1378" s="13">
        <v>26.5</v>
      </c>
      <c r="M1378" s="13">
        <v>24.9</v>
      </c>
      <c r="N1378" s="13">
        <v>90.45</v>
      </c>
      <c r="O1378" s="13">
        <v>53.65</v>
      </c>
      <c r="P1378" s="13">
        <v>36.799999999999997</v>
      </c>
      <c r="Q1378" s="13" t="s">
        <v>110</v>
      </c>
      <c r="R1378" s="13">
        <v>21.85</v>
      </c>
      <c r="S1378" s="13">
        <v>280</v>
      </c>
      <c r="T1378" s="13">
        <v>29.4</v>
      </c>
      <c r="U1378" s="13">
        <v>6.492</v>
      </c>
      <c r="V1378" s="13">
        <v>47.265000000000001</v>
      </c>
      <c r="W1378" s="13">
        <v>70</v>
      </c>
      <c r="X1378" s="13">
        <v>21.9</v>
      </c>
      <c r="Y1378" s="13">
        <v>41.95</v>
      </c>
      <c r="Z1378" s="13">
        <v>20.95</v>
      </c>
      <c r="AA1378" s="13">
        <v>242.3</v>
      </c>
      <c r="AB1378" s="13">
        <v>10.45</v>
      </c>
      <c r="AC1378" s="13" t="s">
        <v>110</v>
      </c>
      <c r="AD1378" s="13">
        <v>337.25</v>
      </c>
    </row>
    <row r="1379" spans="1:30">
      <c r="A1379" s="10">
        <v>42809</v>
      </c>
      <c r="B1379" s="13">
        <v>19368.39</v>
      </c>
      <c r="C1379" s="13">
        <v>24.32</v>
      </c>
      <c r="D1379" s="13">
        <v>10.15</v>
      </c>
      <c r="E1379" s="13">
        <v>73.5</v>
      </c>
      <c r="F1379" s="13">
        <v>129.80000000000001</v>
      </c>
      <c r="G1379" s="13" t="s">
        <v>110</v>
      </c>
      <c r="H1379" s="13">
        <v>26</v>
      </c>
      <c r="I1379" s="13">
        <v>2.8439999999999999</v>
      </c>
      <c r="J1379" s="13">
        <v>28.428999999999998</v>
      </c>
      <c r="K1379" s="13" t="s">
        <v>110</v>
      </c>
      <c r="L1379" s="13">
        <v>25.85</v>
      </c>
      <c r="M1379" s="13">
        <v>25.2</v>
      </c>
      <c r="N1379" s="13">
        <v>91.3</v>
      </c>
      <c r="O1379" s="13">
        <v>54.5</v>
      </c>
      <c r="P1379" s="13">
        <v>36.700000000000003</v>
      </c>
      <c r="Q1379" s="13" t="s">
        <v>110</v>
      </c>
      <c r="R1379" s="13">
        <v>20.8</v>
      </c>
      <c r="S1379" s="13">
        <v>298.89999999999998</v>
      </c>
      <c r="T1379" s="13">
        <v>29.8</v>
      </c>
      <c r="U1379" s="13">
        <v>6.67</v>
      </c>
      <c r="V1379" s="13">
        <v>47.863</v>
      </c>
      <c r="W1379" s="13">
        <v>71.7</v>
      </c>
      <c r="X1379" s="13">
        <v>21.9</v>
      </c>
      <c r="Y1379" s="13">
        <v>42.8</v>
      </c>
      <c r="Z1379" s="13">
        <v>20.8</v>
      </c>
      <c r="AA1379" s="13">
        <v>252</v>
      </c>
      <c r="AB1379" s="13">
        <v>10.5</v>
      </c>
      <c r="AC1379" s="13" t="s">
        <v>110</v>
      </c>
      <c r="AD1379" s="13">
        <v>347</v>
      </c>
    </row>
    <row r="1380" spans="1:30">
      <c r="A1380" s="10">
        <v>42810</v>
      </c>
      <c r="B1380" s="13">
        <v>19601.29</v>
      </c>
      <c r="C1380" s="13">
        <v>23.84</v>
      </c>
      <c r="D1380" s="13">
        <v>10.3</v>
      </c>
      <c r="E1380" s="13">
        <v>72.349999999999994</v>
      </c>
      <c r="F1380" s="13">
        <v>132</v>
      </c>
      <c r="G1380" s="13" t="s">
        <v>110</v>
      </c>
      <c r="H1380" s="13">
        <v>25.75</v>
      </c>
      <c r="I1380" s="13">
        <v>2.8170000000000002</v>
      </c>
      <c r="J1380" s="13">
        <v>29.292000000000002</v>
      </c>
      <c r="K1380" s="13" t="s">
        <v>110</v>
      </c>
      <c r="L1380" s="13">
        <v>27.1</v>
      </c>
      <c r="M1380" s="13">
        <v>25.5</v>
      </c>
      <c r="N1380" s="13">
        <v>93.95</v>
      </c>
      <c r="O1380" s="13">
        <v>55.1</v>
      </c>
      <c r="P1380" s="13">
        <v>36.5</v>
      </c>
      <c r="Q1380" s="13" t="s">
        <v>110</v>
      </c>
      <c r="R1380" s="13">
        <v>21.35</v>
      </c>
      <c r="S1380" s="13">
        <v>311.2</v>
      </c>
      <c r="T1380" s="13">
        <v>30.55</v>
      </c>
      <c r="U1380" s="13">
        <v>6.9950000000000001</v>
      </c>
      <c r="V1380" s="13">
        <v>48.761000000000003</v>
      </c>
      <c r="W1380" s="13">
        <v>72.400000000000006</v>
      </c>
      <c r="X1380" s="13">
        <v>22.35</v>
      </c>
      <c r="Y1380" s="13">
        <v>43.75</v>
      </c>
      <c r="Z1380" s="13">
        <v>20.7</v>
      </c>
      <c r="AA1380" s="13">
        <v>253.5</v>
      </c>
      <c r="AB1380" s="13">
        <v>10.7</v>
      </c>
      <c r="AC1380" s="13" t="s">
        <v>110</v>
      </c>
      <c r="AD1380" s="13">
        <v>364.25</v>
      </c>
    </row>
    <row r="1381" spans="1:30">
      <c r="A1381" s="10">
        <v>42811</v>
      </c>
      <c r="B1381" s="13">
        <v>19434</v>
      </c>
      <c r="C1381" s="13">
        <v>23.423999999999999</v>
      </c>
      <c r="D1381" s="13">
        <v>10.7</v>
      </c>
      <c r="E1381" s="13">
        <v>70.2</v>
      </c>
      <c r="F1381" s="13">
        <v>129</v>
      </c>
      <c r="G1381" s="13" t="s">
        <v>110</v>
      </c>
      <c r="H1381" s="13">
        <v>25.45</v>
      </c>
      <c r="I1381" s="13">
        <v>2.8260000000000001</v>
      </c>
      <c r="J1381" s="13">
        <v>28.908000000000001</v>
      </c>
      <c r="K1381" s="13" t="s">
        <v>110</v>
      </c>
      <c r="L1381" s="13">
        <v>27.7</v>
      </c>
      <c r="M1381" s="13">
        <v>25.3</v>
      </c>
      <c r="N1381" s="13">
        <v>93.95</v>
      </c>
      <c r="O1381" s="13">
        <v>54.4</v>
      </c>
      <c r="P1381" s="13">
        <v>36.25</v>
      </c>
      <c r="Q1381" s="13" t="s">
        <v>110</v>
      </c>
      <c r="R1381" s="13">
        <v>21.1</v>
      </c>
      <c r="S1381" s="13">
        <v>301</v>
      </c>
      <c r="T1381" s="13">
        <v>30.4</v>
      </c>
      <c r="U1381" s="13">
        <v>7.1719999999999997</v>
      </c>
      <c r="V1381" s="13">
        <v>48.661000000000001</v>
      </c>
      <c r="W1381" s="13">
        <v>72</v>
      </c>
      <c r="X1381" s="13">
        <v>22.3</v>
      </c>
      <c r="Y1381" s="13">
        <v>44</v>
      </c>
      <c r="Z1381" s="13">
        <v>20.7</v>
      </c>
      <c r="AA1381" s="13">
        <v>254.3</v>
      </c>
      <c r="AB1381" s="13">
        <v>10.65</v>
      </c>
      <c r="AC1381" s="13" t="s">
        <v>110</v>
      </c>
      <c r="AD1381" s="13">
        <v>362</v>
      </c>
    </row>
    <row r="1382" spans="1:30">
      <c r="A1382" s="10">
        <v>42814</v>
      </c>
      <c r="B1382" s="13">
        <v>19793.52</v>
      </c>
      <c r="C1382" s="13">
        <v>24.608000000000001</v>
      </c>
      <c r="D1382" s="13">
        <v>10.45</v>
      </c>
      <c r="E1382" s="13">
        <v>72.5</v>
      </c>
      <c r="F1382" s="13">
        <v>132.4</v>
      </c>
      <c r="G1382" s="13" t="s">
        <v>110</v>
      </c>
      <c r="H1382" s="13">
        <v>25</v>
      </c>
      <c r="I1382" s="13">
        <v>2.927</v>
      </c>
      <c r="J1382" s="13">
        <v>29.244</v>
      </c>
      <c r="K1382" s="13" t="s">
        <v>110</v>
      </c>
      <c r="L1382" s="13">
        <v>27</v>
      </c>
      <c r="M1382" s="13">
        <v>25.6</v>
      </c>
      <c r="N1382" s="13">
        <v>95.3</v>
      </c>
      <c r="O1382" s="13">
        <v>56.25</v>
      </c>
      <c r="P1382" s="13">
        <v>36.700000000000003</v>
      </c>
      <c r="Q1382" s="13" t="s">
        <v>110</v>
      </c>
      <c r="R1382" s="13">
        <v>21.25</v>
      </c>
      <c r="S1382" s="13">
        <v>303.95</v>
      </c>
      <c r="T1382" s="13">
        <v>31.5</v>
      </c>
      <c r="U1382" s="13">
        <v>7.0640000000000001</v>
      </c>
      <c r="V1382" s="13">
        <v>48.362000000000002</v>
      </c>
      <c r="W1382" s="13">
        <v>71.2</v>
      </c>
      <c r="X1382" s="13">
        <v>21.75</v>
      </c>
      <c r="Y1382" s="13">
        <v>43.5</v>
      </c>
      <c r="Z1382" s="13">
        <v>21.45</v>
      </c>
      <c r="AA1382" s="13">
        <v>253</v>
      </c>
      <c r="AB1382" s="13">
        <v>10.7</v>
      </c>
      <c r="AC1382" s="13" t="s">
        <v>110</v>
      </c>
      <c r="AD1382" s="13">
        <v>370.5</v>
      </c>
    </row>
    <row r="1383" spans="1:30">
      <c r="A1383" s="10">
        <v>42815</v>
      </c>
      <c r="B1383" s="13">
        <v>19535.2</v>
      </c>
      <c r="C1383" s="13">
        <v>24.64</v>
      </c>
      <c r="D1383" s="13">
        <v>10.7</v>
      </c>
      <c r="E1383" s="13">
        <v>69.75</v>
      </c>
      <c r="F1383" s="13">
        <v>131.5</v>
      </c>
      <c r="G1383" s="13" t="s">
        <v>110</v>
      </c>
      <c r="H1383" s="13">
        <v>24.8</v>
      </c>
      <c r="I1383" s="13">
        <v>2.927</v>
      </c>
      <c r="J1383" s="13">
        <v>28.956</v>
      </c>
      <c r="K1383" s="13" t="s">
        <v>110</v>
      </c>
      <c r="L1383" s="13">
        <v>26.45</v>
      </c>
      <c r="M1383" s="13">
        <v>25.4</v>
      </c>
      <c r="N1383" s="13">
        <v>93.9</v>
      </c>
      <c r="O1383" s="13">
        <v>56.1</v>
      </c>
      <c r="P1383" s="13">
        <v>36.450000000000003</v>
      </c>
      <c r="Q1383" s="13" t="s">
        <v>110</v>
      </c>
      <c r="R1383" s="13">
        <v>20.8</v>
      </c>
      <c r="S1383" s="13">
        <v>293.60000000000002</v>
      </c>
      <c r="T1383" s="13">
        <v>30.9</v>
      </c>
      <c r="U1383" s="13">
        <v>7.093</v>
      </c>
      <c r="V1383" s="13">
        <v>48.86</v>
      </c>
      <c r="W1383" s="13">
        <v>70.3</v>
      </c>
      <c r="X1383" s="13">
        <v>21.2</v>
      </c>
      <c r="Y1383" s="13">
        <v>42.4</v>
      </c>
      <c r="Z1383" s="13">
        <v>21.2</v>
      </c>
      <c r="AA1383" s="13">
        <v>247.8</v>
      </c>
      <c r="AB1383" s="13">
        <v>10.7</v>
      </c>
      <c r="AC1383" s="13" t="s">
        <v>110</v>
      </c>
      <c r="AD1383" s="13">
        <v>363</v>
      </c>
    </row>
    <row r="1384" spans="1:30">
      <c r="A1384" s="10">
        <v>42816</v>
      </c>
      <c r="B1384" s="13">
        <v>19666.59</v>
      </c>
      <c r="C1384" s="13">
        <v>25.344000000000001</v>
      </c>
      <c r="D1384" s="13">
        <v>10.7</v>
      </c>
      <c r="E1384" s="13">
        <v>72</v>
      </c>
      <c r="F1384" s="13">
        <v>131.44999999999999</v>
      </c>
      <c r="G1384" s="13" t="s">
        <v>110</v>
      </c>
      <c r="H1384" s="13">
        <v>24.7</v>
      </c>
      <c r="I1384" s="13">
        <v>2.89</v>
      </c>
      <c r="J1384" s="13">
        <v>28.669</v>
      </c>
      <c r="K1384" s="13" t="s">
        <v>110</v>
      </c>
      <c r="L1384" s="13">
        <v>26.45</v>
      </c>
      <c r="M1384" s="13">
        <v>25.7</v>
      </c>
      <c r="N1384" s="13">
        <v>94.2</v>
      </c>
      <c r="O1384" s="13">
        <v>57.35</v>
      </c>
      <c r="P1384" s="13">
        <v>36.200000000000003</v>
      </c>
      <c r="Q1384" s="13" t="s">
        <v>110</v>
      </c>
      <c r="R1384" s="13">
        <v>21</v>
      </c>
      <c r="S1384" s="13">
        <v>291</v>
      </c>
      <c r="T1384" s="13">
        <v>31.05</v>
      </c>
      <c r="U1384" s="13">
        <v>6.9450000000000003</v>
      </c>
      <c r="V1384" s="13">
        <v>48.063000000000002</v>
      </c>
      <c r="W1384" s="13">
        <v>69.75</v>
      </c>
      <c r="X1384" s="13">
        <v>21.5</v>
      </c>
      <c r="Y1384" s="13">
        <v>42.6</v>
      </c>
      <c r="Z1384" s="13">
        <v>21.65</v>
      </c>
      <c r="AA1384" s="13">
        <v>251</v>
      </c>
      <c r="AB1384" s="13">
        <v>10.7</v>
      </c>
      <c r="AC1384" s="13" t="s">
        <v>110</v>
      </c>
      <c r="AD1384" s="13">
        <v>365</v>
      </c>
    </row>
    <row r="1385" spans="1:30">
      <c r="A1385" s="10">
        <v>42817</v>
      </c>
      <c r="B1385" s="13">
        <v>19705.099999999999</v>
      </c>
      <c r="C1385" s="13">
        <v>25.28</v>
      </c>
      <c r="D1385" s="13">
        <v>10.7</v>
      </c>
      <c r="E1385" s="13">
        <v>71</v>
      </c>
      <c r="F1385" s="13">
        <v>132.85</v>
      </c>
      <c r="G1385" s="13" t="s">
        <v>110</v>
      </c>
      <c r="H1385" s="13">
        <v>24.95</v>
      </c>
      <c r="I1385" s="13">
        <v>2.9359999999999999</v>
      </c>
      <c r="J1385" s="13">
        <v>29.1</v>
      </c>
      <c r="K1385" s="13" t="s">
        <v>110</v>
      </c>
      <c r="L1385" s="13">
        <v>27.15</v>
      </c>
      <c r="M1385" s="13">
        <v>25.55</v>
      </c>
      <c r="N1385" s="13">
        <v>95.25</v>
      </c>
      <c r="O1385" s="13">
        <v>58.45</v>
      </c>
      <c r="P1385" s="13">
        <v>36.25</v>
      </c>
      <c r="Q1385" s="13" t="s">
        <v>110</v>
      </c>
      <c r="R1385" s="13">
        <v>20.75</v>
      </c>
      <c r="S1385" s="13">
        <v>292.85000000000002</v>
      </c>
      <c r="T1385" s="13">
        <v>31.3</v>
      </c>
      <c r="U1385" s="13">
        <v>6.9749999999999996</v>
      </c>
      <c r="V1385" s="13">
        <v>48.460999999999999</v>
      </c>
      <c r="W1385" s="13">
        <v>68.5</v>
      </c>
      <c r="X1385" s="13">
        <v>22</v>
      </c>
      <c r="Y1385" s="13">
        <v>43.3</v>
      </c>
      <c r="Z1385" s="13">
        <v>21.4</v>
      </c>
      <c r="AA1385" s="13">
        <v>248.9</v>
      </c>
      <c r="AB1385" s="13">
        <v>10.65</v>
      </c>
      <c r="AC1385" s="13" t="s">
        <v>110</v>
      </c>
      <c r="AD1385" s="13">
        <v>366</v>
      </c>
    </row>
    <row r="1386" spans="1:30">
      <c r="A1386" s="10">
        <v>42818</v>
      </c>
      <c r="B1386" s="13">
        <v>19705.099999999999</v>
      </c>
      <c r="C1386" s="13">
        <v>25.28</v>
      </c>
      <c r="D1386" s="13">
        <v>10.7</v>
      </c>
      <c r="E1386" s="13">
        <v>71</v>
      </c>
      <c r="F1386" s="13">
        <v>132.85</v>
      </c>
      <c r="G1386" s="13" t="s">
        <v>110</v>
      </c>
      <c r="H1386" s="13">
        <v>24.95</v>
      </c>
      <c r="I1386" s="13">
        <v>2.9359999999999999</v>
      </c>
      <c r="J1386" s="13">
        <v>29.1</v>
      </c>
      <c r="K1386" s="13" t="s">
        <v>110</v>
      </c>
      <c r="L1386" s="13">
        <v>27.15</v>
      </c>
      <c r="M1386" s="13">
        <v>25.55</v>
      </c>
      <c r="N1386" s="13">
        <v>95.25</v>
      </c>
      <c r="O1386" s="13">
        <v>58.45</v>
      </c>
      <c r="P1386" s="13">
        <v>36.25</v>
      </c>
      <c r="Q1386" s="13" t="s">
        <v>110</v>
      </c>
      <c r="R1386" s="13">
        <v>20.75</v>
      </c>
      <c r="S1386" s="13">
        <v>292.85000000000002</v>
      </c>
      <c r="T1386" s="13">
        <v>31.3</v>
      </c>
      <c r="U1386" s="13">
        <v>6.9749999999999996</v>
      </c>
      <c r="V1386" s="13">
        <v>48.460999999999999</v>
      </c>
      <c r="W1386" s="13">
        <v>68.5</v>
      </c>
      <c r="X1386" s="13">
        <v>22</v>
      </c>
      <c r="Y1386" s="13">
        <v>43.3</v>
      </c>
      <c r="Z1386" s="13">
        <v>21.4</v>
      </c>
      <c r="AA1386" s="13">
        <v>248.9</v>
      </c>
      <c r="AB1386" s="13">
        <v>10.65</v>
      </c>
      <c r="AC1386" s="13" t="s">
        <v>110</v>
      </c>
      <c r="AD1386" s="13">
        <v>366</v>
      </c>
    </row>
    <row r="1387" spans="1:30">
      <c r="A1387" s="10">
        <v>42821</v>
      </c>
      <c r="B1387" s="13">
        <v>19801.71</v>
      </c>
      <c r="C1387" s="13">
        <v>25.44</v>
      </c>
      <c r="D1387" s="13">
        <v>10.6</v>
      </c>
      <c r="E1387" s="13">
        <v>71.8</v>
      </c>
      <c r="F1387" s="13">
        <v>131.5</v>
      </c>
      <c r="G1387" s="13" t="s">
        <v>110</v>
      </c>
      <c r="H1387" s="13">
        <v>24.65</v>
      </c>
      <c r="I1387" s="13">
        <v>2.9359999999999999</v>
      </c>
      <c r="J1387" s="13">
        <v>29.34</v>
      </c>
      <c r="K1387" s="13" t="s">
        <v>110</v>
      </c>
      <c r="L1387" s="13">
        <v>27.5</v>
      </c>
      <c r="M1387" s="13">
        <v>25.7</v>
      </c>
      <c r="N1387" s="13">
        <v>94</v>
      </c>
      <c r="O1387" s="13">
        <v>59.65</v>
      </c>
      <c r="P1387" s="13">
        <v>36.5</v>
      </c>
      <c r="Q1387" s="13" t="s">
        <v>110</v>
      </c>
      <c r="R1387" s="13">
        <v>20.95</v>
      </c>
      <c r="S1387" s="13">
        <v>285</v>
      </c>
      <c r="T1387" s="13">
        <v>32.200000000000003</v>
      </c>
      <c r="U1387" s="13">
        <v>6.8959999999999999</v>
      </c>
      <c r="V1387" s="13">
        <v>49.707999999999998</v>
      </c>
      <c r="W1387" s="13">
        <v>69</v>
      </c>
      <c r="X1387" s="13">
        <v>22.2</v>
      </c>
      <c r="Y1387" s="13">
        <v>43</v>
      </c>
      <c r="Z1387" s="13">
        <v>21.35</v>
      </c>
      <c r="AA1387" s="13">
        <v>251</v>
      </c>
      <c r="AB1387" s="13">
        <v>10.55</v>
      </c>
      <c r="AC1387" s="13" t="s">
        <v>110</v>
      </c>
      <c r="AD1387" s="13">
        <v>367.45</v>
      </c>
    </row>
    <row r="1388" spans="1:30">
      <c r="A1388" s="10">
        <v>42822</v>
      </c>
      <c r="B1388" s="13">
        <v>20022.419999999998</v>
      </c>
      <c r="C1388" s="13">
        <v>25.6</v>
      </c>
      <c r="D1388" s="13">
        <v>10.6</v>
      </c>
      <c r="E1388" s="13">
        <v>73</v>
      </c>
      <c r="F1388" s="13">
        <v>131.05000000000001</v>
      </c>
      <c r="G1388" s="13" t="s">
        <v>110</v>
      </c>
      <c r="H1388" s="13">
        <v>24.4</v>
      </c>
      <c r="I1388" s="13">
        <v>2.927</v>
      </c>
      <c r="J1388" s="13">
        <v>29.532</v>
      </c>
      <c r="K1388" s="13" t="s">
        <v>110</v>
      </c>
      <c r="L1388" s="13">
        <v>28.65</v>
      </c>
      <c r="M1388" s="13">
        <v>26.15</v>
      </c>
      <c r="N1388" s="13">
        <v>94.5</v>
      </c>
      <c r="O1388" s="13">
        <v>59.5</v>
      </c>
      <c r="P1388" s="13">
        <v>36.85</v>
      </c>
      <c r="Q1388" s="13" t="s">
        <v>110</v>
      </c>
      <c r="R1388" s="13">
        <v>23</v>
      </c>
      <c r="S1388" s="13">
        <v>277.25</v>
      </c>
      <c r="T1388" s="13">
        <v>33.049999999999997</v>
      </c>
      <c r="U1388" s="13">
        <v>6.9450000000000003</v>
      </c>
      <c r="V1388" s="13">
        <v>49.906999999999996</v>
      </c>
      <c r="W1388" s="13">
        <v>69.7</v>
      </c>
      <c r="X1388" s="13">
        <v>23.75</v>
      </c>
      <c r="Y1388" s="13">
        <v>43</v>
      </c>
      <c r="Z1388" s="13">
        <v>22.2</v>
      </c>
      <c r="AA1388" s="13">
        <v>262</v>
      </c>
      <c r="AB1388" s="13">
        <v>10.45</v>
      </c>
      <c r="AC1388" s="13" t="s">
        <v>110</v>
      </c>
      <c r="AD1388" s="13">
        <v>373</v>
      </c>
    </row>
    <row r="1389" spans="1:30">
      <c r="A1389" s="10">
        <v>42823</v>
      </c>
      <c r="B1389" s="13">
        <v>20203.27</v>
      </c>
      <c r="C1389" s="13">
        <v>24.896000000000001</v>
      </c>
      <c r="D1389" s="13">
        <v>10.55</v>
      </c>
      <c r="E1389" s="13">
        <v>75.5</v>
      </c>
      <c r="F1389" s="13">
        <v>129</v>
      </c>
      <c r="G1389" s="13" t="s">
        <v>110</v>
      </c>
      <c r="H1389" s="13">
        <v>24.1</v>
      </c>
      <c r="I1389" s="13">
        <v>2.89</v>
      </c>
      <c r="J1389" s="13">
        <v>29.532</v>
      </c>
      <c r="K1389" s="13" t="s">
        <v>110</v>
      </c>
      <c r="L1389" s="13">
        <v>29.4</v>
      </c>
      <c r="M1389" s="13">
        <v>26.9</v>
      </c>
      <c r="N1389" s="13">
        <v>95.3</v>
      </c>
      <c r="O1389" s="13">
        <v>59.2</v>
      </c>
      <c r="P1389" s="13">
        <v>37</v>
      </c>
      <c r="Q1389" s="13" t="s">
        <v>110</v>
      </c>
      <c r="R1389" s="13">
        <v>24</v>
      </c>
      <c r="S1389" s="13">
        <v>268</v>
      </c>
      <c r="T1389" s="13">
        <v>33.700000000000003</v>
      </c>
      <c r="U1389" s="13">
        <v>6.9749999999999996</v>
      </c>
      <c r="V1389" s="13">
        <v>50.405999999999999</v>
      </c>
      <c r="W1389" s="13">
        <v>70</v>
      </c>
      <c r="X1389" s="13">
        <v>24.45</v>
      </c>
      <c r="Y1389" s="13">
        <v>43.8</v>
      </c>
      <c r="Z1389" s="13">
        <v>23.3</v>
      </c>
      <c r="AA1389" s="13">
        <v>259.10000000000002</v>
      </c>
      <c r="AB1389" s="13">
        <v>10.6</v>
      </c>
      <c r="AC1389" s="13" t="s">
        <v>110</v>
      </c>
      <c r="AD1389" s="13">
        <v>369</v>
      </c>
    </row>
    <row r="1390" spans="1:30">
      <c r="A1390" s="10">
        <v>42824</v>
      </c>
      <c r="B1390" s="13">
        <v>20248.419999999998</v>
      </c>
      <c r="C1390" s="13">
        <v>24.032</v>
      </c>
      <c r="D1390" s="13">
        <v>10.3</v>
      </c>
      <c r="E1390" s="13">
        <v>74.400000000000006</v>
      </c>
      <c r="F1390" s="13">
        <v>130.30000000000001</v>
      </c>
      <c r="G1390" s="13" t="s">
        <v>110</v>
      </c>
      <c r="H1390" s="13">
        <v>24.6</v>
      </c>
      <c r="I1390" s="13">
        <v>2.8620000000000001</v>
      </c>
      <c r="J1390" s="13">
        <v>29.484000000000002</v>
      </c>
      <c r="K1390" s="13" t="s">
        <v>110</v>
      </c>
      <c r="L1390" s="13">
        <v>29.45</v>
      </c>
      <c r="M1390" s="13">
        <v>26.4</v>
      </c>
      <c r="N1390" s="13">
        <v>95.6</v>
      </c>
      <c r="O1390" s="13">
        <v>59.4</v>
      </c>
      <c r="P1390" s="13">
        <v>38</v>
      </c>
      <c r="Q1390" s="13" t="s">
        <v>110</v>
      </c>
      <c r="R1390" s="13">
        <v>24.4</v>
      </c>
      <c r="S1390" s="13">
        <v>287.89999999999998</v>
      </c>
      <c r="T1390" s="13">
        <v>34</v>
      </c>
      <c r="U1390" s="13">
        <v>6.827</v>
      </c>
      <c r="V1390" s="13">
        <v>52.250999999999998</v>
      </c>
      <c r="W1390" s="13">
        <v>71</v>
      </c>
      <c r="X1390" s="13">
        <v>24.45</v>
      </c>
      <c r="Y1390" s="13">
        <v>43.3</v>
      </c>
      <c r="Z1390" s="13">
        <v>24.3</v>
      </c>
      <c r="AA1390" s="13">
        <v>265.25</v>
      </c>
      <c r="AB1390" s="13">
        <v>10.4</v>
      </c>
      <c r="AC1390" s="13" t="s">
        <v>110</v>
      </c>
      <c r="AD1390" s="13">
        <v>375</v>
      </c>
    </row>
    <row r="1391" spans="1:30">
      <c r="A1391" s="10">
        <v>42825</v>
      </c>
      <c r="B1391" s="13">
        <v>20265.32</v>
      </c>
      <c r="C1391" s="13">
        <v>22.847999999999999</v>
      </c>
      <c r="D1391" s="13">
        <v>10.65</v>
      </c>
      <c r="E1391" s="13">
        <v>75.7</v>
      </c>
      <c r="F1391" s="13">
        <v>133.5</v>
      </c>
      <c r="G1391" s="13" t="s">
        <v>110</v>
      </c>
      <c r="H1391" s="13">
        <v>25.6</v>
      </c>
      <c r="I1391" s="13">
        <v>2.8529999999999998</v>
      </c>
      <c r="J1391" s="13">
        <v>29.436</v>
      </c>
      <c r="K1391" s="13" t="s">
        <v>110</v>
      </c>
      <c r="L1391" s="13">
        <v>30.6</v>
      </c>
      <c r="M1391" s="13">
        <v>26.65</v>
      </c>
      <c r="N1391" s="13">
        <v>95.1</v>
      </c>
      <c r="O1391" s="13">
        <v>58.9</v>
      </c>
      <c r="P1391" s="13">
        <v>36.950000000000003</v>
      </c>
      <c r="Q1391" s="13" t="s">
        <v>110</v>
      </c>
      <c r="R1391" s="13">
        <v>24.4</v>
      </c>
      <c r="S1391" s="13">
        <v>290</v>
      </c>
      <c r="T1391" s="13">
        <v>33.700000000000003</v>
      </c>
      <c r="U1391" s="13">
        <v>6.67</v>
      </c>
      <c r="V1391" s="13">
        <v>52.948999999999998</v>
      </c>
      <c r="W1391" s="13">
        <v>69</v>
      </c>
      <c r="X1391" s="13">
        <v>25.25</v>
      </c>
      <c r="Y1391" s="13">
        <v>43.9</v>
      </c>
      <c r="Z1391" s="13">
        <v>23.65</v>
      </c>
      <c r="AA1391" s="13">
        <v>265</v>
      </c>
      <c r="AB1391" s="13">
        <v>10.7</v>
      </c>
      <c r="AC1391" s="13" t="s">
        <v>110</v>
      </c>
      <c r="AD1391" s="13">
        <v>375</v>
      </c>
    </row>
    <row r="1392" spans="1:30">
      <c r="A1392" s="10">
        <v>42828</v>
      </c>
      <c r="B1392" s="13">
        <v>20561.900000000001</v>
      </c>
      <c r="C1392" s="13">
        <v>24.32</v>
      </c>
      <c r="D1392" s="13">
        <v>10.6</v>
      </c>
      <c r="E1392" s="13">
        <v>76.3</v>
      </c>
      <c r="F1392" s="13">
        <v>135</v>
      </c>
      <c r="G1392" s="13" t="s">
        <v>110</v>
      </c>
      <c r="H1392" s="13">
        <v>26.25</v>
      </c>
      <c r="I1392" s="13">
        <v>2.8620000000000001</v>
      </c>
      <c r="J1392" s="13">
        <v>30.681999999999999</v>
      </c>
      <c r="K1392" s="13" t="s">
        <v>110</v>
      </c>
      <c r="L1392" s="13">
        <v>31.4</v>
      </c>
      <c r="M1392" s="13">
        <v>26.85</v>
      </c>
      <c r="N1392" s="13">
        <v>98</v>
      </c>
      <c r="O1392" s="13">
        <v>60.6</v>
      </c>
      <c r="P1392" s="13">
        <v>39.450000000000003</v>
      </c>
      <c r="Q1392" s="13" t="s">
        <v>110</v>
      </c>
      <c r="R1392" s="13">
        <v>23.95</v>
      </c>
      <c r="S1392" s="13">
        <v>290.5</v>
      </c>
      <c r="T1392" s="13">
        <v>33</v>
      </c>
      <c r="U1392" s="13">
        <v>6.601</v>
      </c>
      <c r="V1392" s="13">
        <v>52.6</v>
      </c>
      <c r="W1392" s="13">
        <v>70.900000000000006</v>
      </c>
      <c r="X1392" s="13">
        <v>25.55</v>
      </c>
      <c r="Y1392" s="13">
        <v>45.6</v>
      </c>
      <c r="Z1392" s="13">
        <v>23.4</v>
      </c>
      <c r="AA1392" s="13">
        <v>265</v>
      </c>
      <c r="AB1392" s="13">
        <v>10.75</v>
      </c>
      <c r="AC1392" s="13" t="s">
        <v>110</v>
      </c>
      <c r="AD1392" s="13">
        <v>384</v>
      </c>
    </row>
    <row r="1393" spans="1:30">
      <c r="A1393" s="10">
        <v>42829</v>
      </c>
      <c r="B1393" s="13">
        <v>20834.740000000002</v>
      </c>
      <c r="C1393" s="13">
        <v>25.12</v>
      </c>
      <c r="D1393" s="13">
        <v>10.85</v>
      </c>
      <c r="E1393" s="13">
        <v>77</v>
      </c>
      <c r="F1393" s="13">
        <v>133.5</v>
      </c>
      <c r="G1393" s="13" t="s">
        <v>110</v>
      </c>
      <c r="H1393" s="13">
        <v>26.5</v>
      </c>
      <c r="I1393" s="13">
        <v>2.899</v>
      </c>
      <c r="J1393" s="13">
        <v>31.497</v>
      </c>
      <c r="K1393" s="13" t="s">
        <v>110</v>
      </c>
      <c r="L1393" s="13">
        <v>31</v>
      </c>
      <c r="M1393" s="13">
        <v>26.9</v>
      </c>
      <c r="N1393" s="13">
        <v>97.7</v>
      </c>
      <c r="O1393" s="13">
        <v>61.3</v>
      </c>
      <c r="P1393" s="13">
        <v>42.4</v>
      </c>
      <c r="Q1393" s="13" t="s">
        <v>110</v>
      </c>
      <c r="R1393" s="13">
        <v>23.9</v>
      </c>
      <c r="S1393" s="13">
        <v>286.5</v>
      </c>
      <c r="T1393" s="13">
        <v>33.700000000000003</v>
      </c>
      <c r="U1393" s="13">
        <v>6.601</v>
      </c>
      <c r="V1393" s="13">
        <v>52.649000000000001</v>
      </c>
      <c r="W1393" s="13">
        <v>70.2</v>
      </c>
      <c r="X1393" s="13">
        <v>26</v>
      </c>
      <c r="Y1393" s="13">
        <v>45.3</v>
      </c>
      <c r="Z1393" s="13">
        <v>23.15</v>
      </c>
      <c r="AA1393" s="13">
        <v>264.5</v>
      </c>
      <c r="AB1393" s="13">
        <v>10.9</v>
      </c>
      <c r="AC1393" s="13" t="s">
        <v>110</v>
      </c>
      <c r="AD1393" s="13">
        <v>397</v>
      </c>
    </row>
    <row r="1394" spans="1:30">
      <c r="A1394" s="10">
        <v>42830</v>
      </c>
      <c r="B1394" s="13">
        <v>20683.02</v>
      </c>
      <c r="C1394" s="13">
        <v>25.472000000000001</v>
      </c>
      <c r="D1394" s="13">
        <v>10.95</v>
      </c>
      <c r="E1394" s="13">
        <v>74.8</v>
      </c>
      <c r="F1394" s="13">
        <v>134</v>
      </c>
      <c r="G1394" s="13" t="s">
        <v>110</v>
      </c>
      <c r="H1394" s="13">
        <v>25.95</v>
      </c>
      <c r="I1394" s="13">
        <v>2.899</v>
      </c>
      <c r="J1394" s="13">
        <v>30.73</v>
      </c>
      <c r="K1394" s="13" t="s">
        <v>110</v>
      </c>
      <c r="L1394" s="13">
        <v>29.45</v>
      </c>
      <c r="M1394" s="13">
        <v>26.5</v>
      </c>
      <c r="N1394" s="13">
        <v>98.3</v>
      </c>
      <c r="O1394" s="13">
        <v>61.5</v>
      </c>
      <c r="P1394" s="13">
        <v>42.4</v>
      </c>
      <c r="Q1394" s="13" t="s">
        <v>110</v>
      </c>
      <c r="R1394" s="13">
        <v>23.3</v>
      </c>
      <c r="S1394" s="13">
        <v>288.25</v>
      </c>
      <c r="T1394" s="13">
        <v>33.700000000000003</v>
      </c>
      <c r="U1394" s="13">
        <v>6.601</v>
      </c>
      <c r="V1394" s="13">
        <v>51.851999999999997</v>
      </c>
      <c r="W1394" s="13">
        <v>71</v>
      </c>
      <c r="X1394" s="13">
        <v>26.7</v>
      </c>
      <c r="Y1394" s="13">
        <v>45.25</v>
      </c>
      <c r="Z1394" s="13">
        <v>23.75</v>
      </c>
      <c r="AA1394" s="13">
        <v>256</v>
      </c>
      <c r="AB1394" s="13">
        <v>11</v>
      </c>
      <c r="AC1394" s="13" t="s">
        <v>110</v>
      </c>
      <c r="AD1394" s="13">
        <v>386</v>
      </c>
    </row>
    <row r="1395" spans="1:30">
      <c r="A1395" s="10">
        <v>42831</v>
      </c>
      <c r="B1395" s="13">
        <v>20812.82</v>
      </c>
      <c r="C1395" s="13">
        <v>25.024000000000001</v>
      </c>
      <c r="D1395" s="13">
        <v>11.2</v>
      </c>
      <c r="E1395" s="13">
        <v>74.75</v>
      </c>
      <c r="F1395" s="13">
        <v>133.5</v>
      </c>
      <c r="G1395" s="13" t="s">
        <v>110</v>
      </c>
      <c r="H1395" s="13">
        <v>25.7</v>
      </c>
      <c r="I1395" s="13">
        <v>2.89</v>
      </c>
      <c r="J1395" s="13">
        <v>30.681999999999999</v>
      </c>
      <c r="K1395" s="13" t="s">
        <v>110</v>
      </c>
      <c r="L1395" s="13">
        <v>28.7</v>
      </c>
      <c r="M1395" s="13">
        <v>26.7</v>
      </c>
      <c r="N1395" s="13">
        <v>98.2</v>
      </c>
      <c r="O1395" s="13">
        <v>61.1</v>
      </c>
      <c r="P1395" s="13">
        <v>42.4</v>
      </c>
      <c r="Q1395" s="13" t="s">
        <v>110</v>
      </c>
      <c r="R1395" s="13">
        <v>23.6</v>
      </c>
      <c r="S1395" s="13">
        <v>290.39999999999998</v>
      </c>
      <c r="T1395" s="13">
        <v>34.85</v>
      </c>
      <c r="U1395" s="13">
        <v>6.65</v>
      </c>
      <c r="V1395" s="13">
        <v>52.649000000000001</v>
      </c>
      <c r="W1395" s="13">
        <v>70.900000000000006</v>
      </c>
      <c r="X1395" s="13">
        <v>27.8</v>
      </c>
      <c r="Y1395" s="13">
        <v>46.05</v>
      </c>
      <c r="Z1395" s="13">
        <v>24.05</v>
      </c>
      <c r="AA1395" s="13">
        <v>262</v>
      </c>
      <c r="AB1395" s="13">
        <v>11.15</v>
      </c>
      <c r="AC1395" s="13" t="s">
        <v>110</v>
      </c>
      <c r="AD1395" s="13">
        <v>391</v>
      </c>
    </row>
    <row r="1396" spans="1:30">
      <c r="A1396" s="10">
        <v>42832</v>
      </c>
      <c r="B1396" s="13">
        <v>20727.560000000001</v>
      </c>
      <c r="C1396" s="13">
        <v>24.96</v>
      </c>
      <c r="D1396" s="13">
        <v>11.15</v>
      </c>
      <c r="E1396" s="13">
        <v>74.8</v>
      </c>
      <c r="F1396" s="13">
        <v>134.80000000000001</v>
      </c>
      <c r="G1396" s="13" t="s">
        <v>110</v>
      </c>
      <c r="H1396" s="13">
        <v>25.7</v>
      </c>
      <c r="I1396" s="13">
        <v>2.9359999999999999</v>
      </c>
      <c r="J1396" s="13">
        <v>30.491</v>
      </c>
      <c r="K1396" s="13" t="s">
        <v>110</v>
      </c>
      <c r="L1396" s="13">
        <v>28.5</v>
      </c>
      <c r="M1396" s="13">
        <v>26.2</v>
      </c>
      <c r="N1396" s="13">
        <v>98.9</v>
      </c>
      <c r="O1396" s="13">
        <v>60.75</v>
      </c>
      <c r="P1396" s="13">
        <v>41</v>
      </c>
      <c r="Q1396" s="13" t="s">
        <v>110</v>
      </c>
      <c r="R1396" s="13">
        <v>23.45</v>
      </c>
      <c r="S1396" s="13">
        <v>287.5</v>
      </c>
      <c r="T1396" s="13">
        <v>34.549999999999997</v>
      </c>
      <c r="U1396" s="13">
        <v>6.64</v>
      </c>
      <c r="V1396" s="13">
        <v>52.35</v>
      </c>
      <c r="W1396" s="13">
        <v>70.8</v>
      </c>
      <c r="X1396" s="13">
        <v>28.8</v>
      </c>
      <c r="Y1396" s="13">
        <v>45.7</v>
      </c>
      <c r="Z1396" s="13">
        <v>23.65</v>
      </c>
      <c r="AA1396" s="13">
        <v>259.8</v>
      </c>
      <c r="AB1396" s="13">
        <v>11.1</v>
      </c>
      <c r="AC1396" s="13" t="s">
        <v>110</v>
      </c>
      <c r="AD1396" s="13">
        <v>389</v>
      </c>
    </row>
    <row r="1397" spans="1:30">
      <c r="A1397" s="10">
        <v>42835</v>
      </c>
      <c r="B1397" s="13">
        <v>20926.18</v>
      </c>
      <c r="C1397" s="13">
        <v>24.96</v>
      </c>
      <c r="D1397" s="13">
        <v>11.35</v>
      </c>
      <c r="E1397" s="13">
        <v>76.2</v>
      </c>
      <c r="F1397" s="13">
        <v>132.65</v>
      </c>
      <c r="G1397" s="13" t="s">
        <v>110</v>
      </c>
      <c r="H1397" s="13">
        <v>25.6</v>
      </c>
      <c r="I1397" s="13">
        <v>2.9539999999999997</v>
      </c>
      <c r="J1397" s="13">
        <v>30.97</v>
      </c>
      <c r="K1397" s="13" t="s">
        <v>110</v>
      </c>
      <c r="L1397" s="13">
        <v>27.65</v>
      </c>
      <c r="M1397" s="13">
        <v>26.05</v>
      </c>
      <c r="N1397" s="13">
        <v>96</v>
      </c>
      <c r="O1397" s="13">
        <v>59.5</v>
      </c>
      <c r="P1397" s="13">
        <v>43.85</v>
      </c>
      <c r="Q1397" s="13" t="s">
        <v>110</v>
      </c>
      <c r="R1397" s="13">
        <v>22.8</v>
      </c>
      <c r="S1397" s="13">
        <v>278.95</v>
      </c>
      <c r="T1397" s="13">
        <v>36</v>
      </c>
      <c r="U1397" s="13">
        <v>6.5019999999999998</v>
      </c>
      <c r="V1397" s="13">
        <v>53.845999999999997</v>
      </c>
      <c r="W1397" s="13">
        <v>69.7</v>
      </c>
      <c r="X1397" s="13">
        <v>29.35</v>
      </c>
      <c r="Y1397" s="13">
        <v>47.15</v>
      </c>
      <c r="Z1397" s="13">
        <v>24.1</v>
      </c>
      <c r="AA1397" s="13">
        <v>261.39999999999998</v>
      </c>
      <c r="AB1397" s="13">
        <v>11.25</v>
      </c>
      <c r="AC1397" s="13" t="s">
        <v>110</v>
      </c>
      <c r="AD1397" s="13">
        <v>391.8</v>
      </c>
    </row>
    <row r="1398" spans="1:30">
      <c r="A1398" s="10">
        <v>42836</v>
      </c>
      <c r="B1398" s="13">
        <v>20994.799999999999</v>
      </c>
      <c r="C1398" s="13">
        <v>24.704000000000001</v>
      </c>
      <c r="D1398" s="13">
        <v>11.65</v>
      </c>
      <c r="E1398" s="13">
        <v>74.599999999999994</v>
      </c>
      <c r="F1398" s="13">
        <v>130.5</v>
      </c>
      <c r="G1398" s="13" t="s">
        <v>110</v>
      </c>
      <c r="H1398" s="13">
        <v>25.2</v>
      </c>
      <c r="I1398" s="13">
        <v>2.9539999999999997</v>
      </c>
      <c r="J1398" s="13">
        <v>30.922000000000001</v>
      </c>
      <c r="K1398" s="13" t="s">
        <v>110</v>
      </c>
      <c r="L1398" s="13">
        <v>28.9</v>
      </c>
      <c r="M1398" s="13">
        <v>26.85</v>
      </c>
      <c r="N1398" s="13">
        <v>96.8</v>
      </c>
      <c r="O1398" s="13">
        <v>59.65</v>
      </c>
      <c r="P1398" s="13">
        <v>44.7</v>
      </c>
      <c r="Q1398" s="13" t="s">
        <v>110</v>
      </c>
      <c r="R1398" s="13">
        <v>23</v>
      </c>
      <c r="S1398" s="13">
        <v>283.64999999999998</v>
      </c>
      <c r="T1398" s="13">
        <v>36</v>
      </c>
      <c r="U1398" s="13">
        <v>6.6989999999999998</v>
      </c>
      <c r="V1398" s="13">
        <v>52.45</v>
      </c>
      <c r="W1398" s="13">
        <v>69</v>
      </c>
      <c r="X1398" s="13">
        <v>29.05</v>
      </c>
      <c r="Y1398" s="13">
        <v>49</v>
      </c>
      <c r="Z1398" s="13">
        <v>24.3</v>
      </c>
      <c r="AA1398" s="13">
        <v>266.5</v>
      </c>
      <c r="AB1398" s="13">
        <v>11.5</v>
      </c>
      <c r="AC1398" s="13" t="s">
        <v>110</v>
      </c>
      <c r="AD1398" s="13">
        <v>393.8</v>
      </c>
    </row>
    <row r="1399" spans="1:30">
      <c r="A1399" s="10">
        <v>42837</v>
      </c>
      <c r="B1399" s="13">
        <v>20812.169999999998</v>
      </c>
      <c r="C1399" s="13">
        <v>24.32</v>
      </c>
      <c r="D1399" s="13">
        <v>11.65</v>
      </c>
      <c r="E1399" s="13">
        <v>73.5</v>
      </c>
      <c r="F1399" s="13">
        <v>128</v>
      </c>
      <c r="G1399" s="13" t="s">
        <v>110</v>
      </c>
      <c r="H1399" s="13">
        <v>24.5</v>
      </c>
      <c r="I1399" s="13">
        <v>2.927</v>
      </c>
      <c r="J1399" s="13">
        <v>30.106999999999999</v>
      </c>
      <c r="K1399" s="13" t="s">
        <v>110</v>
      </c>
      <c r="L1399" s="13">
        <v>29.6</v>
      </c>
      <c r="M1399" s="13">
        <v>27.2</v>
      </c>
      <c r="N1399" s="13">
        <v>94.6</v>
      </c>
      <c r="O1399" s="13">
        <v>59.2</v>
      </c>
      <c r="P1399" s="13">
        <v>43.95</v>
      </c>
      <c r="Q1399" s="13" t="s">
        <v>110</v>
      </c>
      <c r="R1399" s="13">
        <v>23.3</v>
      </c>
      <c r="S1399" s="13">
        <v>279</v>
      </c>
      <c r="T1399" s="13">
        <v>35.75</v>
      </c>
      <c r="U1399" s="13">
        <v>7.2610000000000001</v>
      </c>
      <c r="V1399" s="13">
        <v>52.848999999999997</v>
      </c>
      <c r="W1399" s="13">
        <v>68</v>
      </c>
      <c r="X1399" s="13">
        <v>28.7</v>
      </c>
      <c r="Y1399" s="13">
        <v>51.5</v>
      </c>
      <c r="Z1399" s="13">
        <v>24.7</v>
      </c>
      <c r="AA1399" s="13">
        <v>254</v>
      </c>
      <c r="AB1399" s="13">
        <v>11.45</v>
      </c>
      <c r="AC1399" s="13" t="s">
        <v>110</v>
      </c>
      <c r="AD1399" s="13">
        <v>395.3</v>
      </c>
    </row>
    <row r="1400" spans="1:30">
      <c r="A1400" s="10">
        <v>42838</v>
      </c>
      <c r="B1400" s="13">
        <v>20812.169999999998</v>
      </c>
      <c r="C1400" s="13">
        <v>24.32</v>
      </c>
      <c r="D1400" s="13">
        <v>11.65</v>
      </c>
      <c r="E1400" s="13">
        <v>73.5</v>
      </c>
      <c r="F1400" s="13">
        <v>128</v>
      </c>
      <c r="G1400" s="13" t="s">
        <v>110</v>
      </c>
      <c r="H1400" s="13">
        <v>24.5</v>
      </c>
      <c r="I1400" s="13">
        <v>2.927</v>
      </c>
      <c r="J1400" s="13">
        <v>30.106999999999999</v>
      </c>
      <c r="K1400" s="13" t="s">
        <v>110</v>
      </c>
      <c r="L1400" s="13">
        <v>29.6</v>
      </c>
      <c r="M1400" s="13">
        <v>27.2</v>
      </c>
      <c r="N1400" s="13">
        <v>94.6</v>
      </c>
      <c r="O1400" s="13">
        <v>59.2</v>
      </c>
      <c r="P1400" s="13">
        <v>43.95</v>
      </c>
      <c r="Q1400" s="13" t="s">
        <v>110</v>
      </c>
      <c r="R1400" s="13">
        <v>23.3</v>
      </c>
      <c r="S1400" s="13">
        <v>279</v>
      </c>
      <c r="T1400" s="13">
        <v>35.75</v>
      </c>
      <c r="U1400" s="13">
        <v>7.2610000000000001</v>
      </c>
      <c r="V1400" s="13">
        <v>52.848999999999997</v>
      </c>
      <c r="W1400" s="13">
        <v>68</v>
      </c>
      <c r="X1400" s="13">
        <v>28.7</v>
      </c>
      <c r="Y1400" s="13">
        <v>51.5</v>
      </c>
      <c r="Z1400" s="13">
        <v>24.7</v>
      </c>
      <c r="AA1400" s="13">
        <v>254</v>
      </c>
      <c r="AB1400" s="13">
        <v>11.45</v>
      </c>
      <c r="AC1400" s="13" t="s">
        <v>110</v>
      </c>
      <c r="AD1400" s="13">
        <v>395.3</v>
      </c>
    </row>
    <row r="1401" spans="1:30">
      <c r="A1401" s="10">
        <v>42839</v>
      </c>
      <c r="B1401" s="13">
        <v>20812.169999999998</v>
      </c>
      <c r="C1401" s="13">
        <v>24.32</v>
      </c>
      <c r="D1401" s="13">
        <v>11.65</v>
      </c>
      <c r="E1401" s="13">
        <v>73.5</v>
      </c>
      <c r="F1401" s="13">
        <v>128</v>
      </c>
      <c r="G1401" s="13" t="s">
        <v>110</v>
      </c>
      <c r="H1401" s="13">
        <v>24.5</v>
      </c>
      <c r="I1401" s="13">
        <v>2.927</v>
      </c>
      <c r="J1401" s="13">
        <v>30.106999999999999</v>
      </c>
      <c r="K1401" s="13" t="s">
        <v>110</v>
      </c>
      <c r="L1401" s="13">
        <v>29.6</v>
      </c>
      <c r="M1401" s="13">
        <v>27.2</v>
      </c>
      <c r="N1401" s="13">
        <v>94.6</v>
      </c>
      <c r="O1401" s="13">
        <v>59.2</v>
      </c>
      <c r="P1401" s="13">
        <v>43.95</v>
      </c>
      <c r="Q1401" s="13" t="s">
        <v>110</v>
      </c>
      <c r="R1401" s="13">
        <v>23.3</v>
      </c>
      <c r="S1401" s="13">
        <v>279</v>
      </c>
      <c r="T1401" s="13">
        <v>35.75</v>
      </c>
      <c r="U1401" s="13">
        <v>7.2610000000000001</v>
      </c>
      <c r="V1401" s="13">
        <v>52.848999999999997</v>
      </c>
      <c r="W1401" s="13">
        <v>68</v>
      </c>
      <c r="X1401" s="13">
        <v>28.7</v>
      </c>
      <c r="Y1401" s="13">
        <v>51.5</v>
      </c>
      <c r="Z1401" s="13">
        <v>24.7</v>
      </c>
      <c r="AA1401" s="13">
        <v>254</v>
      </c>
      <c r="AB1401" s="13">
        <v>11.45</v>
      </c>
      <c r="AC1401" s="13" t="s">
        <v>110</v>
      </c>
      <c r="AD1401" s="13">
        <v>395.3</v>
      </c>
    </row>
    <row r="1402" spans="1:30">
      <c r="A1402" s="10">
        <v>42842</v>
      </c>
      <c r="B1402" s="13">
        <v>20748.13</v>
      </c>
      <c r="C1402" s="13">
        <v>24.704000000000001</v>
      </c>
      <c r="D1402" s="13">
        <v>11.6</v>
      </c>
      <c r="E1402" s="13">
        <v>72.05</v>
      </c>
      <c r="F1402" s="13">
        <v>129</v>
      </c>
      <c r="G1402" s="13" t="s">
        <v>110</v>
      </c>
      <c r="H1402" s="13">
        <v>24.1</v>
      </c>
      <c r="I1402" s="13">
        <v>2.927</v>
      </c>
      <c r="J1402" s="13">
        <v>30.491</v>
      </c>
      <c r="K1402" s="13" t="s">
        <v>110</v>
      </c>
      <c r="L1402" s="13">
        <v>29</v>
      </c>
      <c r="M1402" s="13">
        <v>27.4</v>
      </c>
      <c r="N1402" s="13">
        <v>93.25</v>
      </c>
      <c r="O1402" s="13">
        <v>59.55</v>
      </c>
      <c r="P1402" s="13">
        <v>43.05</v>
      </c>
      <c r="Q1402" s="13" t="s">
        <v>110</v>
      </c>
      <c r="R1402" s="13">
        <v>23.9</v>
      </c>
      <c r="S1402" s="13">
        <v>285</v>
      </c>
      <c r="T1402" s="13">
        <v>35.700000000000003</v>
      </c>
      <c r="U1402" s="13">
        <v>7.5359999999999996</v>
      </c>
      <c r="V1402" s="13">
        <v>51.701999999999998</v>
      </c>
      <c r="W1402" s="13">
        <v>67.599999999999994</v>
      </c>
      <c r="X1402" s="13">
        <v>28.2</v>
      </c>
      <c r="Y1402" s="13">
        <v>51.05</v>
      </c>
      <c r="Z1402" s="13">
        <v>24.25</v>
      </c>
      <c r="AA1402" s="13">
        <v>248.9</v>
      </c>
      <c r="AB1402" s="13">
        <v>11.1</v>
      </c>
      <c r="AC1402" s="13" t="s">
        <v>110</v>
      </c>
      <c r="AD1402" s="13">
        <v>395.1</v>
      </c>
    </row>
    <row r="1403" spans="1:30">
      <c r="A1403" s="10">
        <v>42843</v>
      </c>
      <c r="B1403" s="13">
        <v>20669.72</v>
      </c>
      <c r="C1403" s="13">
        <v>24.64</v>
      </c>
      <c r="D1403" s="13">
        <v>11.45</v>
      </c>
      <c r="E1403" s="13">
        <v>70.900000000000006</v>
      </c>
      <c r="F1403" s="13">
        <v>129.6</v>
      </c>
      <c r="G1403" s="13" t="s">
        <v>110</v>
      </c>
      <c r="H1403" s="13">
        <v>24.95</v>
      </c>
      <c r="I1403" s="13">
        <v>2.9169999999999998</v>
      </c>
      <c r="J1403" s="13">
        <v>30.251000000000001</v>
      </c>
      <c r="K1403" s="13" t="s">
        <v>110</v>
      </c>
      <c r="L1403" s="13">
        <v>29.2</v>
      </c>
      <c r="M1403" s="13">
        <v>27.5</v>
      </c>
      <c r="N1403" s="13">
        <v>93.5</v>
      </c>
      <c r="O1403" s="13">
        <v>59.4</v>
      </c>
      <c r="P1403" s="13">
        <v>41.9</v>
      </c>
      <c r="Q1403" s="13" t="s">
        <v>110</v>
      </c>
      <c r="R1403" s="13">
        <v>23.7</v>
      </c>
      <c r="S1403" s="13">
        <v>283.8</v>
      </c>
      <c r="T1403" s="13">
        <v>35.65</v>
      </c>
      <c r="U1403" s="13">
        <v>7.8319999999999999</v>
      </c>
      <c r="V1403" s="13">
        <v>52.848999999999997</v>
      </c>
      <c r="W1403" s="13">
        <v>68.75</v>
      </c>
      <c r="X1403" s="13">
        <v>28.2</v>
      </c>
      <c r="Y1403" s="13">
        <v>50.45</v>
      </c>
      <c r="Z1403" s="13">
        <v>24.15</v>
      </c>
      <c r="AA1403" s="13">
        <v>247.6</v>
      </c>
      <c r="AB1403" s="13">
        <v>10.95</v>
      </c>
      <c r="AC1403" s="13" t="s">
        <v>110</v>
      </c>
      <c r="AD1403" s="13">
        <v>392</v>
      </c>
    </row>
    <row r="1404" spans="1:30">
      <c r="A1404" s="10">
        <v>42844</v>
      </c>
      <c r="B1404" s="13">
        <v>20513.169999999998</v>
      </c>
      <c r="C1404" s="13">
        <v>24.32</v>
      </c>
      <c r="D1404" s="13">
        <v>11.1</v>
      </c>
      <c r="E1404" s="13">
        <v>69.599999999999994</v>
      </c>
      <c r="F1404" s="13">
        <v>130.1</v>
      </c>
      <c r="G1404" s="13" t="s">
        <v>110</v>
      </c>
      <c r="H1404" s="13">
        <v>24.6</v>
      </c>
      <c r="I1404" s="13">
        <v>2.9449999999999998</v>
      </c>
      <c r="J1404" s="13">
        <v>31.257999999999999</v>
      </c>
      <c r="K1404" s="13" t="s">
        <v>110</v>
      </c>
      <c r="L1404" s="13">
        <v>29.5</v>
      </c>
      <c r="M1404" s="13">
        <v>27.8</v>
      </c>
      <c r="N1404" s="13">
        <v>94</v>
      </c>
      <c r="O1404" s="13">
        <v>60.1</v>
      </c>
      <c r="P1404" s="13">
        <v>42.45</v>
      </c>
      <c r="Q1404" s="13" t="s">
        <v>110</v>
      </c>
      <c r="R1404" s="13">
        <v>23.2</v>
      </c>
      <c r="S1404" s="13">
        <v>280</v>
      </c>
      <c r="T1404" s="13">
        <v>35.15</v>
      </c>
      <c r="U1404" s="13">
        <v>7.4870000000000001</v>
      </c>
      <c r="V1404" s="13">
        <v>52.250999999999998</v>
      </c>
      <c r="W1404" s="13">
        <v>69.75</v>
      </c>
      <c r="X1404" s="13">
        <v>27.85</v>
      </c>
      <c r="Y1404" s="13">
        <v>49</v>
      </c>
      <c r="Z1404" s="13">
        <v>24.05</v>
      </c>
      <c r="AA1404" s="13">
        <v>245.5</v>
      </c>
      <c r="AB1404" s="13">
        <v>10.7</v>
      </c>
      <c r="AC1404" s="13" t="s">
        <v>110</v>
      </c>
      <c r="AD1404" s="13">
        <v>384.6</v>
      </c>
    </row>
    <row r="1405" spans="1:30">
      <c r="A1405" s="10">
        <v>42845</v>
      </c>
      <c r="B1405" s="13">
        <v>20668.71</v>
      </c>
      <c r="C1405" s="13">
        <v>25.056000000000001</v>
      </c>
      <c r="D1405" s="13">
        <v>11.3</v>
      </c>
      <c r="E1405" s="13">
        <v>69.3</v>
      </c>
      <c r="F1405" s="13">
        <v>131.80000000000001</v>
      </c>
      <c r="G1405" s="13" t="s">
        <v>110</v>
      </c>
      <c r="H1405" s="13">
        <v>24.65</v>
      </c>
      <c r="I1405" s="13">
        <v>2.9449999999999998</v>
      </c>
      <c r="J1405" s="13">
        <v>31.353000000000002</v>
      </c>
      <c r="K1405" s="13" t="s">
        <v>110</v>
      </c>
      <c r="L1405" s="13">
        <v>28.9</v>
      </c>
      <c r="M1405" s="13">
        <v>27.9</v>
      </c>
      <c r="N1405" s="13">
        <v>94.8</v>
      </c>
      <c r="O1405" s="13">
        <v>60.2</v>
      </c>
      <c r="P1405" s="13">
        <v>42.6</v>
      </c>
      <c r="Q1405" s="13" t="s">
        <v>110</v>
      </c>
      <c r="R1405" s="13">
        <v>23</v>
      </c>
      <c r="S1405" s="13">
        <v>286</v>
      </c>
      <c r="T1405" s="13">
        <v>35.75</v>
      </c>
      <c r="U1405" s="13">
        <v>7.7830000000000004</v>
      </c>
      <c r="V1405" s="13">
        <v>50.106999999999999</v>
      </c>
      <c r="W1405" s="13">
        <v>70</v>
      </c>
      <c r="X1405" s="13">
        <v>26.9</v>
      </c>
      <c r="Y1405" s="13">
        <v>50</v>
      </c>
      <c r="Z1405" s="13">
        <v>24.1</v>
      </c>
      <c r="AA1405" s="13">
        <v>250.5</v>
      </c>
      <c r="AB1405" s="13">
        <v>10.75</v>
      </c>
      <c r="AC1405" s="13" t="s">
        <v>110</v>
      </c>
      <c r="AD1405" s="13">
        <v>394</v>
      </c>
    </row>
    <row r="1406" spans="1:30">
      <c r="A1406" s="10">
        <v>42846</v>
      </c>
      <c r="B1406" s="13">
        <v>20768.98</v>
      </c>
      <c r="C1406" s="13">
        <v>26.24</v>
      </c>
      <c r="D1406" s="13">
        <v>11.35</v>
      </c>
      <c r="E1406" s="13">
        <v>69.25</v>
      </c>
      <c r="F1406" s="13">
        <v>131.5</v>
      </c>
      <c r="G1406" s="13" t="s">
        <v>110</v>
      </c>
      <c r="H1406" s="13">
        <v>24.25</v>
      </c>
      <c r="I1406" s="13">
        <v>2.972</v>
      </c>
      <c r="J1406" s="13">
        <v>30.97</v>
      </c>
      <c r="K1406" s="13" t="s">
        <v>110</v>
      </c>
      <c r="L1406" s="13">
        <v>28.3</v>
      </c>
      <c r="M1406" s="13">
        <v>28.35</v>
      </c>
      <c r="N1406" s="13">
        <v>96</v>
      </c>
      <c r="O1406" s="13">
        <v>60.65</v>
      </c>
      <c r="P1406" s="13">
        <v>42.85</v>
      </c>
      <c r="Q1406" s="13" t="s">
        <v>110</v>
      </c>
      <c r="R1406" s="13">
        <v>22.7</v>
      </c>
      <c r="S1406" s="13">
        <v>295.89999999999998</v>
      </c>
      <c r="T1406" s="13">
        <v>36.1</v>
      </c>
      <c r="U1406" s="13">
        <v>8.4529999999999994</v>
      </c>
      <c r="V1406" s="13">
        <v>53.097999999999999</v>
      </c>
      <c r="W1406" s="13">
        <v>71.5</v>
      </c>
      <c r="X1406" s="13">
        <v>27.3</v>
      </c>
      <c r="Y1406" s="13">
        <v>50.5</v>
      </c>
      <c r="Z1406" s="13">
        <v>24</v>
      </c>
      <c r="AA1406" s="13">
        <v>247.5</v>
      </c>
      <c r="AB1406" s="13">
        <v>10.7</v>
      </c>
      <c r="AC1406" s="13" t="s">
        <v>110</v>
      </c>
      <c r="AD1406" s="13">
        <v>396</v>
      </c>
    </row>
    <row r="1407" spans="1:30">
      <c r="A1407" s="10">
        <v>42849</v>
      </c>
      <c r="B1407" s="13">
        <v>21169.87</v>
      </c>
      <c r="C1407" s="13">
        <v>27.808</v>
      </c>
      <c r="D1407" s="13">
        <v>11.45</v>
      </c>
      <c r="E1407" s="13">
        <v>71.400000000000006</v>
      </c>
      <c r="F1407" s="13">
        <v>132.69999999999999</v>
      </c>
      <c r="G1407" s="13" t="s">
        <v>110</v>
      </c>
      <c r="H1407" s="13">
        <v>24.5</v>
      </c>
      <c r="I1407" s="13">
        <v>3.2109999999999999</v>
      </c>
      <c r="J1407" s="13">
        <v>31.449000000000002</v>
      </c>
      <c r="K1407" s="13" t="s">
        <v>110</v>
      </c>
      <c r="L1407" s="13">
        <v>28.2</v>
      </c>
      <c r="M1407" s="13">
        <v>28.4</v>
      </c>
      <c r="N1407" s="13">
        <v>96</v>
      </c>
      <c r="O1407" s="13">
        <v>61.8</v>
      </c>
      <c r="P1407" s="13">
        <v>43</v>
      </c>
      <c r="Q1407" s="13" t="s">
        <v>110</v>
      </c>
      <c r="R1407" s="13">
        <v>24.85</v>
      </c>
      <c r="S1407" s="13">
        <v>311</v>
      </c>
      <c r="T1407" s="13">
        <v>36.450000000000003</v>
      </c>
      <c r="U1407" s="13">
        <v>9.31</v>
      </c>
      <c r="V1407" s="13">
        <v>52.35</v>
      </c>
      <c r="W1407" s="13">
        <v>71.400000000000006</v>
      </c>
      <c r="X1407" s="13">
        <v>27.45</v>
      </c>
      <c r="Y1407" s="13">
        <v>50</v>
      </c>
      <c r="Z1407" s="13">
        <v>25.5</v>
      </c>
      <c r="AA1407" s="13">
        <v>249.9</v>
      </c>
      <c r="AB1407" s="13">
        <v>10.85</v>
      </c>
      <c r="AC1407" s="13" t="s">
        <v>110</v>
      </c>
      <c r="AD1407" s="13">
        <v>400</v>
      </c>
    </row>
    <row r="1408" spans="1:30">
      <c r="A1408" s="10">
        <v>42850</v>
      </c>
      <c r="B1408" s="13">
        <v>21198.87</v>
      </c>
      <c r="C1408" s="13">
        <v>28.064</v>
      </c>
      <c r="D1408" s="13">
        <v>11.45</v>
      </c>
      <c r="E1408" s="13">
        <v>72.400000000000006</v>
      </c>
      <c r="F1408" s="13">
        <v>132.69999999999999</v>
      </c>
      <c r="G1408" s="13" t="s">
        <v>110</v>
      </c>
      <c r="H1408" s="13">
        <v>24.35</v>
      </c>
      <c r="I1408" s="13">
        <v>3.3759999999999999</v>
      </c>
      <c r="J1408" s="13">
        <v>31.497</v>
      </c>
      <c r="K1408" s="13" t="s">
        <v>110</v>
      </c>
      <c r="L1408" s="13">
        <v>28.5</v>
      </c>
      <c r="M1408" s="13">
        <v>27.65</v>
      </c>
      <c r="N1408" s="13">
        <v>95.7</v>
      </c>
      <c r="O1408" s="13">
        <v>60.95</v>
      </c>
      <c r="P1408" s="13">
        <v>43.8</v>
      </c>
      <c r="Q1408" s="13" t="s">
        <v>110</v>
      </c>
      <c r="R1408" s="13">
        <v>26</v>
      </c>
      <c r="S1408" s="13">
        <v>312</v>
      </c>
      <c r="T1408" s="13">
        <v>36</v>
      </c>
      <c r="U1408" s="13">
        <v>9.0039999999999996</v>
      </c>
      <c r="V1408" s="13">
        <v>53.845999999999997</v>
      </c>
      <c r="W1408" s="13">
        <v>71.099999999999994</v>
      </c>
      <c r="X1408" s="13">
        <v>27.5</v>
      </c>
      <c r="Y1408" s="13">
        <v>47.35</v>
      </c>
      <c r="Z1408" s="13">
        <v>26.2</v>
      </c>
      <c r="AA1408" s="13">
        <v>253.5</v>
      </c>
      <c r="AB1408" s="13">
        <v>11</v>
      </c>
      <c r="AC1408" s="13" t="s">
        <v>110</v>
      </c>
      <c r="AD1408" s="13">
        <v>396.5</v>
      </c>
    </row>
    <row r="1409" spans="1:30">
      <c r="A1409" s="10">
        <v>42851</v>
      </c>
      <c r="B1409" s="13">
        <v>21027.67</v>
      </c>
      <c r="C1409" s="13">
        <v>27.52</v>
      </c>
      <c r="D1409" s="13">
        <v>11.55</v>
      </c>
      <c r="E1409" s="13">
        <v>71.400000000000006</v>
      </c>
      <c r="F1409" s="13">
        <v>132.25</v>
      </c>
      <c r="G1409" s="13" t="s">
        <v>110</v>
      </c>
      <c r="H1409" s="13">
        <v>24.4</v>
      </c>
      <c r="I1409" s="13">
        <v>3.266</v>
      </c>
      <c r="J1409" s="13">
        <v>31.018000000000001</v>
      </c>
      <c r="K1409" s="13" t="s">
        <v>110</v>
      </c>
      <c r="L1409" s="13">
        <v>28.95</v>
      </c>
      <c r="M1409" s="13">
        <v>27.1</v>
      </c>
      <c r="N1409" s="13">
        <v>95</v>
      </c>
      <c r="O1409" s="13">
        <v>60.4</v>
      </c>
      <c r="P1409" s="13">
        <v>43.9</v>
      </c>
      <c r="Q1409" s="13" t="s">
        <v>110</v>
      </c>
      <c r="R1409" s="13">
        <v>25.3</v>
      </c>
      <c r="S1409" s="13">
        <v>312.5</v>
      </c>
      <c r="T1409" s="13">
        <v>35.049999999999997</v>
      </c>
      <c r="U1409" s="13">
        <v>9.8520000000000003</v>
      </c>
      <c r="V1409" s="13">
        <v>52.35</v>
      </c>
      <c r="W1409" s="13">
        <v>71.3</v>
      </c>
      <c r="X1409" s="13">
        <v>27.7</v>
      </c>
      <c r="Y1409" s="13">
        <v>46.8</v>
      </c>
      <c r="Z1409" s="13">
        <v>25.6</v>
      </c>
      <c r="AA1409" s="13">
        <v>256.5</v>
      </c>
      <c r="AB1409" s="13">
        <v>11.2</v>
      </c>
      <c r="AC1409" s="13" t="s">
        <v>110</v>
      </c>
      <c r="AD1409" s="13">
        <v>392</v>
      </c>
    </row>
    <row r="1410" spans="1:30">
      <c r="A1410" s="10">
        <v>42852</v>
      </c>
      <c r="B1410" s="13">
        <v>20889.45</v>
      </c>
      <c r="C1410" s="13">
        <v>27.423999999999999</v>
      </c>
      <c r="D1410" s="13">
        <v>11.5</v>
      </c>
      <c r="E1410" s="13">
        <v>69.400000000000006</v>
      </c>
      <c r="F1410" s="13">
        <v>132</v>
      </c>
      <c r="G1410" s="13" t="s">
        <v>110</v>
      </c>
      <c r="H1410" s="13">
        <v>24.15</v>
      </c>
      <c r="I1410" s="13">
        <v>3.2570000000000001</v>
      </c>
      <c r="J1410" s="13">
        <v>30.585999999999999</v>
      </c>
      <c r="K1410" s="13" t="s">
        <v>110</v>
      </c>
      <c r="L1410" s="13">
        <v>28.95</v>
      </c>
      <c r="M1410" s="13">
        <v>26.25</v>
      </c>
      <c r="N1410" s="13">
        <v>95.8</v>
      </c>
      <c r="O1410" s="13">
        <v>61.4</v>
      </c>
      <c r="P1410" s="13">
        <v>43.8</v>
      </c>
      <c r="Q1410" s="13" t="s">
        <v>110</v>
      </c>
      <c r="R1410" s="13">
        <v>25.85</v>
      </c>
      <c r="S1410" s="13">
        <v>317.5</v>
      </c>
      <c r="T1410" s="13">
        <v>34.15</v>
      </c>
      <c r="U1410" s="13">
        <v>11.182</v>
      </c>
      <c r="V1410" s="13">
        <v>51.353000000000002</v>
      </c>
      <c r="W1410" s="13">
        <v>71.95</v>
      </c>
      <c r="X1410" s="13">
        <v>27.5</v>
      </c>
      <c r="Y1410" s="13">
        <v>46.1</v>
      </c>
      <c r="Z1410" s="13">
        <v>25.5</v>
      </c>
      <c r="AA1410" s="13">
        <v>246.3</v>
      </c>
      <c r="AB1410" s="13">
        <v>11.45</v>
      </c>
      <c r="AC1410" s="13" t="s">
        <v>110</v>
      </c>
      <c r="AD1410" s="13">
        <v>394.25</v>
      </c>
    </row>
    <row r="1411" spans="1:30">
      <c r="A1411" s="10">
        <v>42853</v>
      </c>
      <c r="B1411" s="13">
        <v>21019.91</v>
      </c>
      <c r="C1411" s="13">
        <v>27.2</v>
      </c>
      <c r="D1411" s="13">
        <v>11.5</v>
      </c>
      <c r="E1411" s="13">
        <v>70.400000000000006</v>
      </c>
      <c r="F1411" s="13">
        <v>134.25</v>
      </c>
      <c r="G1411" s="13" t="s">
        <v>110</v>
      </c>
      <c r="H1411" s="13">
        <v>24.1</v>
      </c>
      <c r="I1411" s="13">
        <v>3.4220000000000002</v>
      </c>
      <c r="J1411" s="13">
        <v>31.161999999999999</v>
      </c>
      <c r="K1411" s="13" t="s">
        <v>110</v>
      </c>
      <c r="L1411" s="13">
        <v>29.3</v>
      </c>
      <c r="M1411" s="13">
        <v>26.8</v>
      </c>
      <c r="N1411" s="13">
        <v>95</v>
      </c>
      <c r="O1411" s="13">
        <v>60.7</v>
      </c>
      <c r="P1411" s="13">
        <v>44.1</v>
      </c>
      <c r="Q1411" s="13" t="s">
        <v>110</v>
      </c>
      <c r="R1411" s="13">
        <v>25.8</v>
      </c>
      <c r="S1411" s="13">
        <v>316</v>
      </c>
      <c r="T1411" s="13">
        <v>34</v>
      </c>
      <c r="U1411" s="13">
        <v>12.906000000000001</v>
      </c>
      <c r="V1411" s="13">
        <v>52.899000000000001</v>
      </c>
      <c r="W1411" s="13">
        <v>69.75</v>
      </c>
      <c r="X1411" s="13">
        <v>27.55</v>
      </c>
      <c r="Y1411" s="13">
        <v>46.3</v>
      </c>
      <c r="Z1411" s="13">
        <v>25.5</v>
      </c>
      <c r="AA1411" s="13">
        <v>242.5</v>
      </c>
      <c r="AB1411" s="13">
        <v>11.65</v>
      </c>
      <c r="AC1411" s="13" t="s">
        <v>110</v>
      </c>
      <c r="AD1411" s="13">
        <v>402</v>
      </c>
    </row>
    <row r="1412" spans="1:30">
      <c r="A1412" s="10">
        <v>42856</v>
      </c>
      <c r="B1412" s="13">
        <v>21019.91</v>
      </c>
      <c r="C1412" s="13">
        <v>27.2</v>
      </c>
      <c r="D1412" s="13">
        <v>11.5</v>
      </c>
      <c r="E1412" s="13">
        <v>70.400000000000006</v>
      </c>
      <c r="F1412" s="13">
        <v>134.25</v>
      </c>
      <c r="G1412" s="13" t="s">
        <v>110</v>
      </c>
      <c r="H1412" s="13">
        <v>24.1</v>
      </c>
      <c r="I1412" s="13">
        <v>3.4220000000000002</v>
      </c>
      <c r="J1412" s="13">
        <v>31.161999999999999</v>
      </c>
      <c r="K1412" s="13" t="s">
        <v>110</v>
      </c>
      <c r="L1412" s="13">
        <v>29.3</v>
      </c>
      <c r="M1412" s="13">
        <v>26.8</v>
      </c>
      <c r="N1412" s="13">
        <v>95</v>
      </c>
      <c r="O1412" s="13">
        <v>60.7</v>
      </c>
      <c r="P1412" s="13">
        <v>44.1</v>
      </c>
      <c r="Q1412" s="13" t="s">
        <v>110</v>
      </c>
      <c r="R1412" s="13">
        <v>25.8</v>
      </c>
      <c r="S1412" s="13">
        <v>316</v>
      </c>
      <c r="T1412" s="13">
        <v>34</v>
      </c>
      <c r="U1412" s="13">
        <v>12.906000000000001</v>
      </c>
      <c r="V1412" s="13">
        <v>52.899000000000001</v>
      </c>
      <c r="W1412" s="13">
        <v>69.75</v>
      </c>
      <c r="X1412" s="13">
        <v>27.55</v>
      </c>
      <c r="Y1412" s="13">
        <v>46.3</v>
      </c>
      <c r="Z1412" s="13">
        <v>25.5</v>
      </c>
      <c r="AA1412" s="13">
        <v>242.5</v>
      </c>
      <c r="AB1412" s="13">
        <v>11.65</v>
      </c>
      <c r="AC1412" s="13" t="s">
        <v>110</v>
      </c>
      <c r="AD1412" s="13">
        <v>402</v>
      </c>
    </row>
    <row r="1413" spans="1:30">
      <c r="A1413" s="10">
        <v>42857</v>
      </c>
      <c r="B1413" s="13">
        <v>21157.45</v>
      </c>
      <c r="C1413" s="13">
        <v>26.751999999999999</v>
      </c>
      <c r="D1413" s="13">
        <v>11.6</v>
      </c>
      <c r="E1413" s="13">
        <v>70.7</v>
      </c>
      <c r="F1413" s="13">
        <v>137.05000000000001</v>
      </c>
      <c r="G1413" s="13" t="s">
        <v>110</v>
      </c>
      <c r="H1413" s="13">
        <v>23.5</v>
      </c>
      <c r="I1413" s="13">
        <v>3.5049999999999999</v>
      </c>
      <c r="J1413" s="13">
        <v>31.114000000000001</v>
      </c>
      <c r="K1413" s="13" t="s">
        <v>110</v>
      </c>
      <c r="L1413" s="13">
        <v>30.6</v>
      </c>
      <c r="M1413" s="13">
        <v>27</v>
      </c>
      <c r="N1413" s="13">
        <v>94</v>
      </c>
      <c r="O1413" s="13">
        <v>61.6</v>
      </c>
      <c r="P1413" s="13">
        <v>44</v>
      </c>
      <c r="Q1413" s="13" t="s">
        <v>110</v>
      </c>
      <c r="R1413" s="13">
        <v>25.95</v>
      </c>
      <c r="S1413" s="13">
        <v>327.95</v>
      </c>
      <c r="T1413" s="13">
        <v>35.200000000000003</v>
      </c>
      <c r="U1413" s="13">
        <v>12.068</v>
      </c>
      <c r="V1413" s="13">
        <v>52.55</v>
      </c>
      <c r="W1413" s="13">
        <v>72.900000000000006</v>
      </c>
      <c r="X1413" s="13">
        <v>27.35</v>
      </c>
      <c r="Y1413" s="13">
        <v>46.7</v>
      </c>
      <c r="Z1413" s="13">
        <v>25.4</v>
      </c>
      <c r="AA1413" s="13">
        <v>240</v>
      </c>
      <c r="AB1413" s="13">
        <v>11.8</v>
      </c>
      <c r="AC1413" s="13" t="s">
        <v>110</v>
      </c>
      <c r="AD1413" s="13">
        <v>394.15</v>
      </c>
    </row>
    <row r="1414" spans="1:30">
      <c r="A1414" s="10">
        <v>42858</v>
      </c>
      <c r="B1414" s="13">
        <v>21212.03</v>
      </c>
      <c r="C1414" s="13">
        <v>26.623999999999999</v>
      </c>
      <c r="D1414" s="13">
        <v>11.45</v>
      </c>
      <c r="E1414" s="13">
        <v>71</v>
      </c>
      <c r="F1414" s="13">
        <v>135</v>
      </c>
      <c r="G1414" s="13" t="s">
        <v>110</v>
      </c>
      <c r="H1414" s="13">
        <v>23.6</v>
      </c>
      <c r="I1414" s="13">
        <v>3.468</v>
      </c>
      <c r="J1414" s="13">
        <v>31.114000000000001</v>
      </c>
      <c r="K1414" s="13" t="s">
        <v>110</v>
      </c>
      <c r="L1414" s="13">
        <v>32.5</v>
      </c>
      <c r="M1414" s="13">
        <v>26.7</v>
      </c>
      <c r="N1414" s="13">
        <v>94.65</v>
      </c>
      <c r="O1414" s="13">
        <v>63.6</v>
      </c>
      <c r="P1414" s="13">
        <v>44</v>
      </c>
      <c r="Q1414" s="13" t="s">
        <v>110</v>
      </c>
      <c r="R1414" s="13">
        <v>25.4</v>
      </c>
      <c r="S1414" s="13">
        <v>338</v>
      </c>
      <c r="T1414" s="13">
        <v>35.6</v>
      </c>
      <c r="U1414" s="13">
        <v>11.821999999999999</v>
      </c>
      <c r="V1414" s="13">
        <v>52.35</v>
      </c>
      <c r="W1414" s="13">
        <v>74.5</v>
      </c>
      <c r="X1414" s="13">
        <v>27.2</v>
      </c>
      <c r="Y1414" s="13">
        <v>45.8</v>
      </c>
      <c r="Z1414" s="13">
        <v>24.8</v>
      </c>
      <c r="AA1414" s="13">
        <v>239</v>
      </c>
      <c r="AB1414" s="13">
        <v>11.9</v>
      </c>
      <c r="AC1414" s="13" t="s">
        <v>110</v>
      </c>
      <c r="AD1414" s="13">
        <v>392</v>
      </c>
    </row>
    <row r="1415" spans="1:30">
      <c r="A1415" s="10">
        <v>42859</v>
      </c>
      <c r="B1415" s="13">
        <v>20985.52</v>
      </c>
      <c r="C1415" s="13">
        <v>26.56</v>
      </c>
      <c r="D1415" s="13">
        <v>11.45</v>
      </c>
      <c r="E1415" s="13">
        <v>69</v>
      </c>
      <c r="F1415" s="13">
        <v>134.19999999999999</v>
      </c>
      <c r="G1415" s="13" t="s">
        <v>110</v>
      </c>
      <c r="H1415" s="13">
        <v>23.5</v>
      </c>
      <c r="I1415" s="13">
        <v>3.4769999999999999</v>
      </c>
      <c r="J1415" s="13">
        <v>31.065999999999999</v>
      </c>
      <c r="K1415" s="13" t="s">
        <v>110</v>
      </c>
      <c r="L1415" s="13">
        <v>33.75</v>
      </c>
      <c r="M1415" s="13">
        <v>26.3</v>
      </c>
      <c r="N1415" s="13">
        <v>93.5</v>
      </c>
      <c r="O1415" s="13">
        <v>63</v>
      </c>
      <c r="P1415" s="13">
        <v>43.05</v>
      </c>
      <c r="Q1415" s="13" t="s">
        <v>110</v>
      </c>
      <c r="R1415" s="13">
        <v>25.4</v>
      </c>
      <c r="S1415" s="13">
        <v>334.5</v>
      </c>
      <c r="T1415" s="13">
        <v>35.549999999999997</v>
      </c>
      <c r="U1415" s="13">
        <v>10.64</v>
      </c>
      <c r="V1415" s="13">
        <v>52.55</v>
      </c>
      <c r="W1415" s="13">
        <v>73.8</v>
      </c>
      <c r="X1415" s="13">
        <v>26.6</v>
      </c>
      <c r="Y1415" s="13">
        <v>45.15</v>
      </c>
      <c r="Z1415" s="13">
        <v>24.4</v>
      </c>
      <c r="AA1415" s="13">
        <v>232.5</v>
      </c>
      <c r="AB1415" s="13">
        <v>11.8</v>
      </c>
      <c r="AC1415" s="13" t="s">
        <v>110</v>
      </c>
      <c r="AD1415" s="13">
        <v>379.9</v>
      </c>
    </row>
    <row r="1416" spans="1:30">
      <c r="A1416" s="10">
        <v>42860</v>
      </c>
      <c r="B1416" s="13">
        <v>21169.68</v>
      </c>
      <c r="C1416" s="13">
        <v>28.16</v>
      </c>
      <c r="D1416" s="13">
        <v>11.3</v>
      </c>
      <c r="E1416" s="13">
        <v>72</v>
      </c>
      <c r="F1416" s="13">
        <v>136.5</v>
      </c>
      <c r="G1416" s="13" t="s">
        <v>110</v>
      </c>
      <c r="H1416" s="13">
        <v>23.75</v>
      </c>
      <c r="I1416" s="13">
        <v>3.55</v>
      </c>
      <c r="J1416" s="13">
        <v>31.161999999999999</v>
      </c>
      <c r="K1416" s="13" t="s">
        <v>110</v>
      </c>
      <c r="L1416" s="13">
        <v>32.5</v>
      </c>
      <c r="M1416" s="13">
        <v>25.85</v>
      </c>
      <c r="N1416" s="13">
        <v>93.2</v>
      </c>
      <c r="O1416" s="13">
        <v>63.7</v>
      </c>
      <c r="P1416" s="13">
        <v>42.75</v>
      </c>
      <c r="Q1416" s="13" t="s">
        <v>110</v>
      </c>
      <c r="R1416" s="13">
        <v>26</v>
      </c>
      <c r="S1416" s="13">
        <v>328.45</v>
      </c>
      <c r="T1416" s="13">
        <v>35.6</v>
      </c>
      <c r="U1416" s="13">
        <v>11.92</v>
      </c>
      <c r="V1416" s="13">
        <v>52.4</v>
      </c>
      <c r="W1416" s="13">
        <v>74.5</v>
      </c>
      <c r="X1416" s="13">
        <v>26</v>
      </c>
      <c r="Y1416" s="13">
        <v>46.1</v>
      </c>
      <c r="Z1416" s="13">
        <v>24</v>
      </c>
      <c r="AA1416" s="13">
        <v>238.85</v>
      </c>
      <c r="AB1416" s="13">
        <v>11.75</v>
      </c>
      <c r="AC1416" s="13" t="s">
        <v>110</v>
      </c>
      <c r="AD1416" s="13">
        <v>379</v>
      </c>
    </row>
    <row r="1417" spans="1:30">
      <c r="A1417" s="10">
        <v>42863</v>
      </c>
      <c r="B1417" s="13">
        <v>21076.71</v>
      </c>
      <c r="C1417" s="13">
        <v>28.288</v>
      </c>
      <c r="D1417" s="13">
        <v>11.15</v>
      </c>
      <c r="E1417" s="13">
        <v>71.099999999999994</v>
      </c>
      <c r="F1417" s="13">
        <v>136.5</v>
      </c>
      <c r="G1417" s="13" t="s">
        <v>110</v>
      </c>
      <c r="H1417" s="13">
        <v>24.3</v>
      </c>
      <c r="I1417" s="13">
        <v>3.5230000000000001</v>
      </c>
      <c r="J1417" s="13">
        <v>31.306000000000001</v>
      </c>
      <c r="K1417" s="13" t="s">
        <v>110</v>
      </c>
      <c r="L1417" s="13">
        <v>31.95</v>
      </c>
      <c r="M1417" s="13">
        <v>25.4</v>
      </c>
      <c r="N1417" s="13">
        <v>92.15</v>
      </c>
      <c r="O1417" s="13">
        <v>65</v>
      </c>
      <c r="P1417" s="13">
        <v>42</v>
      </c>
      <c r="Q1417" s="13" t="s">
        <v>110</v>
      </c>
      <c r="R1417" s="13">
        <v>25.4</v>
      </c>
      <c r="S1417" s="13">
        <v>324.7</v>
      </c>
      <c r="T1417" s="13">
        <v>35.799999999999997</v>
      </c>
      <c r="U1417" s="13">
        <v>11.625</v>
      </c>
      <c r="V1417" s="13">
        <v>52.5</v>
      </c>
      <c r="W1417" s="13">
        <v>73.7</v>
      </c>
      <c r="X1417" s="13">
        <v>25.9</v>
      </c>
      <c r="Y1417" s="13">
        <v>46</v>
      </c>
      <c r="Z1417" s="13">
        <v>23.8</v>
      </c>
      <c r="AA1417" s="13">
        <v>239.4</v>
      </c>
      <c r="AB1417" s="13">
        <v>11.6</v>
      </c>
      <c r="AC1417" s="13" t="s">
        <v>110</v>
      </c>
      <c r="AD1417" s="13">
        <v>373</v>
      </c>
    </row>
    <row r="1418" spans="1:30">
      <c r="A1418" s="10">
        <v>42864</v>
      </c>
      <c r="B1418" s="13">
        <v>21140.16</v>
      </c>
      <c r="C1418" s="13">
        <v>29.184000000000001</v>
      </c>
      <c r="D1418" s="13">
        <v>11.1</v>
      </c>
      <c r="E1418" s="13">
        <v>72</v>
      </c>
      <c r="F1418" s="13">
        <v>136</v>
      </c>
      <c r="G1418" s="13" t="s">
        <v>110</v>
      </c>
      <c r="H1418" s="13">
        <v>24.3</v>
      </c>
      <c r="I1418" s="13">
        <v>3.4590000000000001</v>
      </c>
      <c r="J1418" s="13">
        <v>31.736999999999998</v>
      </c>
      <c r="K1418" s="13" t="s">
        <v>110</v>
      </c>
      <c r="L1418" s="13">
        <v>30.15</v>
      </c>
      <c r="M1418" s="13">
        <v>26</v>
      </c>
      <c r="N1418" s="13">
        <v>91.4</v>
      </c>
      <c r="O1418" s="13">
        <v>65</v>
      </c>
      <c r="P1418" s="13">
        <v>42.7</v>
      </c>
      <c r="Q1418" s="13" t="s">
        <v>110</v>
      </c>
      <c r="R1418" s="13">
        <v>25.3</v>
      </c>
      <c r="S1418" s="13">
        <v>333</v>
      </c>
      <c r="T1418" s="13">
        <v>35.85</v>
      </c>
      <c r="U1418" s="13">
        <v>11.723000000000001</v>
      </c>
      <c r="V1418" s="13">
        <v>52.5</v>
      </c>
      <c r="W1418" s="13">
        <v>73.8</v>
      </c>
      <c r="X1418" s="13">
        <v>26</v>
      </c>
      <c r="Y1418" s="13">
        <v>46.2</v>
      </c>
      <c r="Z1418" s="13">
        <v>23.8</v>
      </c>
      <c r="AA1418" s="13">
        <v>238.5</v>
      </c>
      <c r="AB1418" s="13">
        <v>11.6</v>
      </c>
      <c r="AC1418" s="13" t="s">
        <v>110</v>
      </c>
      <c r="AD1418" s="13">
        <v>370</v>
      </c>
    </row>
    <row r="1419" spans="1:30">
      <c r="A1419" s="10">
        <v>42865</v>
      </c>
      <c r="B1419" s="13">
        <v>21510</v>
      </c>
      <c r="C1419" s="13">
        <v>29.6</v>
      </c>
      <c r="D1419" s="13">
        <v>11.3</v>
      </c>
      <c r="E1419" s="13">
        <v>74.900000000000006</v>
      </c>
      <c r="F1419" s="13">
        <v>137.5</v>
      </c>
      <c r="G1419" s="13" t="s">
        <v>110</v>
      </c>
      <c r="H1419" s="13">
        <v>24.4</v>
      </c>
      <c r="I1419" s="13">
        <v>3.5779999999999998</v>
      </c>
      <c r="J1419" s="13">
        <v>32.456000000000003</v>
      </c>
      <c r="K1419" s="13" t="s">
        <v>110</v>
      </c>
      <c r="L1419" s="13">
        <v>29.4</v>
      </c>
      <c r="M1419" s="13">
        <v>26</v>
      </c>
      <c r="N1419" s="13">
        <v>91.8</v>
      </c>
      <c r="O1419" s="13">
        <v>65.900000000000006</v>
      </c>
      <c r="P1419" s="13">
        <v>42.55</v>
      </c>
      <c r="Q1419" s="13" t="s">
        <v>110</v>
      </c>
      <c r="R1419" s="13">
        <v>24.65</v>
      </c>
      <c r="S1419" s="13">
        <v>345.05</v>
      </c>
      <c r="T1419" s="13">
        <v>36.75</v>
      </c>
      <c r="U1419" s="13">
        <v>10.935</v>
      </c>
      <c r="V1419" s="13">
        <v>52.5</v>
      </c>
      <c r="W1419" s="13">
        <v>74</v>
      </c>
      <c r="X1419" s="13">
        <v>25.7</v>
      </c>
      <c r="Y1419" s="13">
        <v>45.45</v>
      </c>
      <c r="Z1419" s="13">
        <v>24.5</v>
      </c>
      <c r="AA1419" s="13">
        <v>243</v>
      </c>
      <c r="AB1419" s="13">
        <v>11.6</v>
      </c>
      <c r="AC1419" s="13" t="s">
        <v>110</v>
      </c>
      <c r="AD1419" s="13">
        <v>383</v>
      </c>
    </row>
    <row r="1420" spans="1:30">
      <c r="A1420" s="10">
        <v>42866</v>
      </c>
      <c r="B1420" s="13">
        <v>21426.58</v>
      </c>
      <c r="C1420" s="13">
        <v>30.047999999999998</v>
      </c>
      <c r="D1420" s="13">
        <v>11.15</v>
      </c>
      <c r="E1420" s="13">
        <v>74.55</v>
      </c>
      <c r="F1420" s="13">
        <v>140</v>
      </c>
      <c r="G1420" s="13" t="s">
        <v>110</v>
      </c>
      <c r="H1420" s="13">
        <v>24.3</v>
      </c>
      <c r="I1420" s="13">
        <v>3.45</v>
      </c>
      <c r="J1420" s="13">
        <v>32.503999999999998</v>
      </c>
      <c r="K1420" s="13" t="s">
        <v>110</v>
      </c>
      <c r="L1420" s="13">
        <v>27.5</v>
      </c>
      <c r="M1420" s="13">
        <v>26</v>
      </c>
      <c r="N1420" s="13">
        <v>91.8</v>
      </c>
      <c r="O1420" s="13">
        <v>65.7</v>
      </c>
      <c r="P1420" s="13">
        <v>42.8</v>
      </c>
      <c r="Q1420" s="13" t="s">
        <v>110</v>
      </c>
      <c r="R1420" s="13">
        <v>24.4</v>
      </c>
      <c r="S1420" s="13">
        <v>348.5</v>
      </c>
      <c r="T1420" s="13">
        <v>36.9</v>
      </c>
      <c r="U1420" s="13">
        <v>10.837</v>
      </c>
      <c r="V1420" s="13">
        <v>53.048000000000002</v>
      </c>
      <c r="W1420" s="13">
        <v>74.7</v>
      </c>
      <c r="X1420" s="13">
        <v>26.2</v>
      </c>
      <c r="Y1420" s="13">
        <v>45.6</v>
      </c>
      <c r="Z1420" s="13">
        <v>25.1</v>
      </c>
      <c r="AA1420" s="13">
        <v>240.3</v>
      </c>
      <c r="AB1420" s="13">
        <v>11.5</v>
      </c>
      <c r="AC1420" s="13" t="s">
        <v>110</v>
      </c>
      <c r="AD1420" s="13">
        <v>373.95</v>
      </c>
    </row>
    <row r="1421" spans="1:30">
      <c r="A1421" s="10">
        <v>42867</v>
      </c>
      <c r="B1421" s="13">
        <v>21502.41</v>
      </c>
      <c r="C1421" s="13">
        <v>29.44</v>
      </c>
      <c r="D1421" s="13">
        <v>10.8</v>
      </c>
      <c r="E1421" s="13">
        <v>78.150000000000006</v>
      </c>
      <c r="F1421" s="13">
        <v>135</v>
      </c>
      <c r="G1421" s="13" t="s">
        <v>110</v>
      </c>
      <c r="H1421" s="13">
        <v>24.15</v>
      </c>
      <c r="I1421" s="13">
        <v>3.3490000000000002</v>
      </c>
      <c r="J1421" s="13">
        <v>32.503999999999998</v>
      </c>
      <c r="K1421" s="13" t="s">
        <v>110</v>
      </c>
      <c r="L1421" s="13">
        <v>28</v>
      </c>
      <c r="M1421" s="13">
        <v>26</v>
      </c>
      <c r="N1421" s="13">
        <v>93.5</v>
      </c>
      <c r="O1421" s="13">
        <v>64.8</v>
      </c>
      <c r="P1421" s="13">
        <v>42.7</v>
      </c>
      <c r="Q1421" s="13" t="s">
        <v>110</v>
      </c>
      <c r="R1421" s="13">
        <v>23.9</v>
      </c>
      <c r="S1421" s="13">
        <v>348</v>
      </c>
      <c r="T1421" s="13">
        <v>37.1</v>
      </c>
      <c r="U1421" s="13">
        <v>10.935</v>
      </c>
      <c r="V1421" s="13">
        <v>52.848999999999997</v>
      </c>
      <c r="W1421" s="13">
        <v>76.5</v>
      </c>
      <c r="X1421" s="13">
        <v>26.45</v>
      </c>
      <c r="Y1421" s="13">
        <v>46.4</v>
      </c>
      <c r="Z1421" s="13">
        <v>25.25</v>
      </c>
      <c r="AA1421" s="13">
        <v>239.3</v>
      </c>
      <c r="AB1421" s="13">
        <v>11.4</v>
      </c>
      <c r="AC1421" s="13" t="s">
        <v>110</v>
      </c>
      <c r="AD1421" s="13">
        <v>378</v>
      </c>
    </row>
    <row r="1422" spans="1:30">
      <c r="A1422" s="10">
        <v>42870</v>
      </c>
      <c r="B1422" s="13">
        <v>21656.6</v>
      </c>
      <c r="C1422" s="13">
        <v>29.44</v>
      </c>
      <c r="D1422" s="13">
        <v>10.8</v>
      </c>
      <c r="E1422" s="13">
        <v>80.5</v>
      </c>
      <c r="F1422" s="13">
        <v>138</v>
      </c>
      <c r="G1422" s="13" t="s">
        <v>110</v>
      </c>
      <c r="H1422" s="13">
        <v>23.75</v>
      </c>
      <c r="I1422" s="13">
        <v>3.3119999999999998</v>
      </c>
      <c r="J1422" s="13">
        <v>32.744</v>
      </c>
      <c r="K1422" s="13" t="s">
        <v>110</v>
      </c>
      <c r="L1422" s="13">
        <v>28.1</v>
      </c>
      <c r="M1422" s="13">
        <v>25.65</v>
      </c>
      <c r="N1422" s="13">
        <v>94.65</v>
      </c>
      <c r="O1422" s="13">
        <v>66.2</v>
      </c>
      <c r="P1422" s="13">
        <v>42.65</v>
      </c>
      <c r="Q1422" s="13" t="s">
        <v>110</v>
      </c>
      <c r="R1422" s="13">
        <v>23.3</v>
      </c>
      <c r="S1422" s="13">
        <v>344</v>
      </c>
      <c r="T1422" s="13">
        <v>36.700000000000003</v>
      </c>
      <c r="U1422" s="13">
        <v>11.379</v>
      </c>
      <c r="V1422" s="13">
        <v>54.344999999999999</v>
      </c>
      <c r="W1422" s="13">
        <v>78.5</v>
      </c>
      <c r="X1422" s="13">
        <v>26.8</v>
      </c>
      <c r="Y1422" s="13">
        <v>46.85</v>
      </c>
      <c r="Z1422" s="13">
        <v>25.7</v>
      </c>
      <c r="AA1422" s="13">
        <v>246.45</v>
      </c>
      <c r="AB1422" s="13">
        <v>11.45</v>
      </c>
      <c r="AC1422" s="13" t="s">
        <v>110</v>
      </c>
      <c r="AD1422" s="13">
        <v>381</v>
      </c>
    </row>
    <row r="1423" spans="1:30">
      <c r="A1423" s="10">
        <v>42871</v>
      </c>
      <c r="B1423" s="13">
        <v>21833.61</v>
      </c>
      <c r="C1423" s="13">
        <v>30.623999999999999</v>
      </c>
      <c r="D1423" s="13">
        <v>10.65</v>
      </c>
      <c r="E1423" s="13">
        <v>80.7</v>
      </c>
      <c r="F1423" s="13">
        <v>140</v>
      </c>
      <c r="G1423" s="13" t="s">
        <v>110</v>
      </c>
      <c r="H1423" s="13">
        <v>23.25</v>
      </c>
      <c r="I1423" s="13">
        <v>3.33</v>
      </c>
      <c r="J1423" s="13">
        <v>33.030999999999999</v>
      </c>
      <c r="K1423" s="13" t="s">
        <v>110</v>
      </c>
      <c r="L1423" s="13">
        <v>27.8</v>
      </c>
      <c r="M1423" s="13">
        <v>25.7</v>
      </c>
      <c r="N1423" s="13">
        <v>95.6</v>
      </c>
      <c r="O1423" s="13">
        <v>68.2</v>
      </c>
      <c r="P1423" s="13">
        <v>42.5</v>
      </c>
      <c r="Q1423" s="13" t="s">
        <v>110</v>
      </c>
      <c r="R1423" s="13">
        <v>23.25</v>
      </c>
      <c r="S1423" s="13">
        <v>342.5</v>
      </c>
      <c r="T1423" s="13">
        <v>37.4</v>
      </c>
      <c r="U1423" s="13">
        <v>11.625</v>
      </c>
      <c r="V1423" s="13">
        <v>55.341999999999999</v>
      </c>
      <c r="W1423" s="13">
        <v>78.25</v>
      </c>
      <c r="X1423" s="13">
        <v>27.1</v>
      </c>
      <c r="Y1423" s="13">
        <v>47.8</v>
      </c>
      <c r="Z1423" s="13">
        <v>25.95</v>
      </c>
      <c r="AA1423" s="13">
        <v>249</v>
      </c>
      <c r="AB1423" s="13">
        <v>11.5</v>
      </c>
      <c r="AC1423" s="13" t="s">
        <v>110</v>
      </c>
      <c r="AD1423" s="13">
        <v>381</v>
      </c>
    </row>
    <row r="1424" spans="1:30">
      <c r="A1424" s="10">
        <v>42872</v>
      </c>
      <c r="B1424" s="13">
        <v>21674.240000000002</v>
      </c>
      <c r="C1424" s="13">
        <v>31.391999999999999</v>
      </c>
      <c r="D1424" s="13">
        <v>10.65</v>
      </c>
      <c r="E1424" s="13">
        <v>80.2</v>
      </c>
      <c r="F1424" s="13">
        <v>137.80000000000001</v>
      </c>
      <c r="G1424" s="13" t="s">
        <v>110</v>
      </c>
      <c r="H1424" s="13">
        <v>22.8</v>
      </c>
      <c r="I1424" s="13">
        <v>3.3029999999999999</v>
      </c>
      <c r="J1424" s="13">
        <v>32.216000000000001</v>
      </c>
      <c r="K1424" s="13" t="s">
        <v>110</v>
      </c>
      <c r="L1424" s="13">
        <v>27.6</v>
      </c>
      <c r="M1424" s="13">
        <v>25.2</v>
      </c>
      <c r="N1424" s="13">
        <v>94.7</v>
      </c>
      <c r="O1424" s="13">
        <v>67.75</v>
      </c>
      <c r="P1424" s="13">
        <v>43</v>
      </c>
      <c r="Q1424" s="13" t="s">
        <v>110</v>
      </c>
      <c r="R1424" s="13">
        <v>23.9</v>
      </c>
      <c r="S1424" s="13">
        <v>337</v>
      </c>
      <c r="T1424" s="13">
        <v>37.1</v>
      </c>
      <c r="U1424" s="13">
        <v>11.428000000000001</v>
      </c>
      <c r="V1424" s="13">
        <v>53.646999999999998</v>
      </c>
      <c r="W1424" s="13">
        <v>76.5</v>
      </c>
      <c r="X1424" s="13">
        <v>26.3</v>
      </c>
      <c r="Y1424" s="13">
        <v>48.35</v>
      </c>
      <c r="Z1424" s="13">
        <v>26.1</v>
      </c>
      <c r="AA1424" s="13">
        <v>246.1</v>
      </c>
      <c r="AB1424" s="13">
        <v>11.45</v>
      </c>
      <c r="AC1424" s="13" t="s">
        <v>110</v>
      </c>
      <c r="AD1424" s="13">
        <v>378.75</v>
      </c>
    </row>
    <row r="1425" spans="1:30">
      <c r="A1425" s="10">
        <v>42873</v>
      </c>
      <c r="B1425" s="13">
        <v>21033.96</v>
      </c>
      <c r="C1425" s="13">
        <v>30.463999999999999</v>
      </c>
      <c r="D1425" s="13">
        <v>10.25</v>
      </c>
      <c r="E1425" s="13">
        <v>69.650000000000006</v>
      </c>
      <c r="F1425" s="13">
        <v>133.55000000000001</v>
      </c>
      <c r="G1425" s="13" t="s">
        <v>110</v>
      </c>
      <c r="H1425" s="13">
        <v>22.25</v>
      </c>
      <c r="I1425" s="13">
        <v>3.165</v>
      </c>
      <c r="J1425" s="13">
        <v>31.593</v>
      </c>
      <c r="K1425" s="13" t="s">
        <v>110</v>
      </c>
      <c r="L1425" s="13">
        <v>26.6</v>
      </c>
      <c r="M1425" s="13">
        <v>25.5</v>
      </c>
      <c r="N1425" s="13">
        <v>93</v>
      </c>
      <c r="O1425" s="13">
        <v>66.8</v>
      </c>
      <c r="P1425" s="13">
        <v>41.5</v>
      </c>
      <c r="Q1425" s="13" t="s">
        <v>110</v>
      </c>
      <c r="R1425" s="13">
        <v>23</v>
      </c>
      <c r="S1425" s="13">
        <v>325.75</v>
      </c>
      <c r="T1425" s="13">
        <v>36.5</v>
      </c>
      <c r="U1425" s="13">
        <v>11.329000000000001</v>
      </c>
      <c r="V1425" s="13">
        <v>52.749000000000002</v>
      </c>
      <c r="W1425" s="13">
        <v>76.349999999999994</v>
      </c>
      <c r="X1425" s="13">
        <v>25.7</v>
      </c>
      <c r="Y1425" s="13">
        <v>47.6</v>
      </c>
      <c r="Z1425" s="13">
        <v>26.2</v>
      </c>
      <c r="AA1425" s="13">
        <v>255.75</v>
      </c>
      <c r="AB1425" s="13">
        <v>11.05</v>
      </c>
      <c r="AC1425" s="13" t="s">
        <v>110</v>
      </c>
      <c r="AD1425" s="13">
        <v>377.8</v>
      </c>
    </row>
    <row r="1426" spans="1:30">
      <c r="A1426" s="10">
        <v>42874</v>
      </c>
      <c r="B1426" s="13">
        <v>21614.87</v>
      </c>
      <c r="C1426" s="13">
        <v>31.423999999999999</v>
      </c>
      <c r="D1426" s="13">
        <v>10.35</v>
      </c>
      <c r="E1426" s="13">
        <v>72.8</v>
      </c>
      <c r="F1426" s="13">
        <v>138</v>
      </c>
      <c r="G1426" s="13" t="s">
        <v>110</v>
      </c>
      <c r="H1426" s="13">
        <v>22.3</v>
      </c>
      <c r="I1426" s="13">
        <v>3.202</v>
      </c>
      <c r="J1426" s="13">
        <v>32.408000000000001</v>
      </c>
      <c r="K1426" s="13" t="s">
        <v>110</v>
      </c>
      <c r="L1426" s="13">
        <v>27.8</v>
      </c>
      <c r="M1426" s="13">
        <v>25.75</v>
      </c>
      <c r="N1426" s="13">
        <v>93.5</v>
      </c>
      <c r="O1426" s="13">
        <v>68.400000000000006</v>
      </c>
      <c r="P1426" s="13">
        <v>42.6</v>
      </c>
      <c r="Q1426" s="13" t="s">
        <v>110</v>
      </c>
      <c r="R1426" s="13">
        <v>23.05</v>
      </c>
      <c r="S1426" s="13">
        <v>338.5</v>
      </c>
      <c r="T1426" s="13">
        <v>38.200000000000003</v>
      </c>
      <c r="U1426" s="13">
        <v>11.526</v>
      </c>
      <c r="V1426" s="13">
        <v>53.845999999999997</v>
      </c>
      <c r="W1426" s="13">
        <v>79</v>
      </c>
      <c r="X1426" s="13">
        <v>26.4</v>
      </c>
      <c r="Y1426" s="13">
        <v>48.15</v>
      </c>
      <c r="Z1426" s="13">
        <v>26.75</v>
      </c>
      <c r="AA1426" s="13">
        <v>262.10000000000002</v>
      </c>
      <c r="AB1426" s="13">
        <v>11.35</v>
      </c>
      <c r="AC1426" s="13" t="s">
        <v>110</v>
      </c>
      <c r="AD1426" s="13">
        <v>389</v>
      </c>
    </row>
    <row r="1427" spans="1:30">
      <c r="A1427" s="10">
        <v>42877</v>
      </c>
      <c r="B1427" s="13">
        <v>21500.84</v>
      </c>
      <c r="C1427" s="13">
        <v>30.88</v>
      </c>
      <c r="D1427" s="13">
        <v>10.55</v>
      </c>
      <c r="E1427" s="13">
        <v>71.2</v>
      </c>
      <c r="F1427" s="13">
        <v>138.5</v>
      </c>
      <c r="G1427" s="13" t="s">
        <v>110</v>
      </c>
      <c r="H1427" s="13">
        <v>22.4</v>
      </c>
      <c r="I1427" s="13">
        <v>3.165</v>
      </c>
      <c r="J1427" s="13">
        <v>31.928999999999998</v>
      </c>
      <c r="K1427" s="13" t="s">
        <v>110</v>
      </c>
      <c r="L1427" s="13">
        <v>28.8</v>
      </c>
      <c r="M1427" s="13">
        <v>25.3</v>
      </c>
      <c r="N1427" s="13">
        <v>93.5</v>
      </c>
      <c r="O1427" s="13">
        <v>68.650000000000006</v>
      </c>
      <c r="P1427" s="13">
        <v>41.6</v>
      </c>
      <c r="Q1427" s="13" t="s">
        <v>110</v>
      </c>
      <c r="R1427" s="13">
        <v>23.5</v>
      </c>
      <c r="S1427" s="13">
        <v>331</v>
      </c>
      <c r="T1427" s="13">
        <v>38.5</v>
      </c>
      <c r="U1427" s="13">
        <v>12.413</v>
      </c>
      <c r="V1427" s="13">
        <v>54.843000000000004</v>
      </c>
      <c r="W1427" s="13">
        <v>78.3</v>
      </c>
      <c r="X1427" s="13">
        <v>26.4</v>
      </c>
      <c r="Y1427" s="13">
        <v>48.4</v>
      </c>
      <c r="Z1427" s="13">
        <v>26</v>
      </c>
      <c r="AA1427" s="13">
        <v>258.10000000000002</v>
      </c>
      <c r="AB1427" s="13">
        <v>11.4</v>
      </c>
      <c r="AC1427" s="13" t="s">
        <v>110</v>
      </c>
      <c r="AD1427" s="13">
        <v>388.25</v>
      </c>
    </row>
    <row r="1428" spans="1:30">
      <c r="A1428" s="10">
        <v>42878</v>
      </c>
      <c r="B1428" s="13">
        <v>21520.66</v>
      </c>
      <c r="C1428" s="13">
        <v>30.847999999999999</v>
      </c>
      <c r="D1428" s="13">
        <v>10.6</v>
      </c>
      <c r="E1428" s="13">
        <v>71.900000000000006</v>
      </c>
      <c r="F1428" s="13">
        <v>139</v>
      </c>
      <c r="G1428" s="13">
        <v>150</v>
      </c>
      <c r="H1428" s="13">
        <v>22.1</v>
      </c>
      <c r="I1428" s="13">
        <v>3.2389999999999999</v>
      </c>
      <c r="J1428" s="13">
        <v>32.121000000000002</v>
      </c>
      <c r="K1428" s="13" t="s">
        <v>110</v>
      </c>
      <c r="L1428" s="13">
        <v>29.8</v>
      </c>
      <c r="M1428" s="13">
        <v>25.2</v>
      </c>
      <c r="N1428" s="13">
        <v>94.5</v>
      </c>
      <c r="O1428" s="13">
        <v>68.2</v>
      </c>
      <c r="P1428" s="13">
        <v>42.5</v>
      </c>
      <c r="Q1428" s="13" t="s">
        <v>110</v>
      </c>
      <c r="R1428" s="13">
        <v>22.85</v>
      </c>
      <c r="S1428" s="13">
        <v>325.60000000000002</v>
      </c>
      <c r="T1428" s="13">
        <v>38.299999999999997</v>
      </c>
      <c r="U1428" s="13">
        <v>13.151999999999999</v>
      </c>
      <c r="V1428" s="13">
        <v>52.848999999999997</v>
      </c>
      <c r="W1428" s="13">
        <v>78</v>
      </c>
      <c r="X1428" s="13">
        <v>26.5</v>
      </c>
      <c r="Y1428" s="13">
        <v>48.1</v>
      </c>
      <c r="Z1428" s="13">
        <v>25.9</v>
      </c>
      <c r="AA1428" s="13">
        <v>256.75</v>
      </c>
      <c r="AB1428" s="13">
        <v>11.6</v>
      </c>
      <c r="AC1428" s="13">
        <v>150</v>
      </c>
      <c r="AD1428" s="13">
        <v>387</v>
      </c>
    </row>
    <row r="1429" spans="1:30">
      <c r="A1429" s="10">
        <v>42879</v>
      </c>
      <c r="B1429" s="13">
        <v>21684.59</v>
      </c>
      <c r="C1429" s="13">
        <v>31.04</v>
      </c>
      <c r="D1429" s="13">
        <v>10.65</v>
      </c>
      <c r="E1429" s="13">
        <v>73.849999999999994</v>
      </c>
      <c r="F1429" s="13">
        <v>139</v>
      </c>
      <c r="G1429" s="13">
        <v>170.95</v>
      </c>
      <c r="H1429" s="13">
        <v>22.4</v>
      </c>
      <c r="I1429" s="13">
        <v>3.266</v>
      </c>
      <c r="J1429" s="13">
        <v>31.928999999999998</v>
      </c>
      <c r="K1429" s="13" t="s">
        <v>110</v>
      </c>
      <c r="L1429" s="13">
        <v>29.9</v>
      </c>
      <c r="M1429" s="13">
        <v>25</v>
      </c>
      <c r="N1429" s="13">
        <v>96.8</v>
      </c>
      <c r="O1429" s="13">
        <v>68.349999999999994</v>
      </c>
      <c r="P1429" s="13">
        <v>43.8</v>
      </c>
      <c r="Q1429" s="13" t="s">
        <v>110</v>
      </c>
      <c r="R1429" s="13">
        <v>23.1</v>
      </c>
      <c r="S1429" s="13">
        <v>325.64999999999998</v>
      </c>
      <c r="T1429" s="13">
        <v>38.799999999999997</v>
      </c>
      <c r="U1429" s="13">
        <v>12.61</v>
      </c>
      <c r="V1429" s="13">
        <v>51.851999999999997</v>
      </c>
      <c r="W1429" s="13">
        <v>78.5</v>
      </c>
      <c r="X1429" s="13">
        <v>27.6</v>
      </c>
      <c r="Y1429" s="13">
        <v>48.1</v>
      </c>
      <c r="Z1429" s="13">
        <v>25.9</v>
      </c>
      <c r="AA1429" s="13">
        <v>255.1</v>
      </c>
      <c r="AB1429" s="13">
        <v>11.45</v>
      </c>
      <c r="AC1429" s="13">
        <v>170.95</v>
      </c>
      <c r="AD1429" s="13">
        <v>391.6</v>
      </c>
    </row>
    <row r="1430" spans="1:30">
      <c r="A1430" s="10">
        <v>42880</v>
      </c>
      <c r="B1430" s="13">
        <v>21684.59</v>
      </c>
      <c r="C1430" s="13">
        <v>31.04</v>
      </c>
      <c r="D1430" s="13">
        <v>10.65</v>
      </c>
      <c r="E1430" s="13">
        <v>73.849999999999994</v>
      </c>
      <c r="F1430" s="13">
        <v>139</v>
      </c>
      <c r="G1430" s="13">
        <v>170.95</v>
      </c>
      <c r="H1430" s="13">
        <v>22.4</v>
      </c>
      <c r="I1430" s="13">
        <v>3.266</v>
      </c>
      <c r="J1430" s="13">
        <v>31.928999999999998</v>
      </c>
      <c r="K1430" s="13" t="s">
        <v>110</v>
      </c>
      <c r="L1430" s="13">
        <v>29.9</v>
      </c>
      <c r="M1430" s="13">
        <v>25</v>
      </c>
      <c r="N1430" s="13">
        <v>96.8</v>
      </c>
      <c r="O1430" s="13">
        <v>68.349999999999994</v>
      </c>
      <c r="P1430" s="13">
        <v>43.8</v>
      </c>
      <c r="Q1430" s="13" t="s">
        <v>110</v>
      </c>
      <c r="R1430" s="13">
        <v>23.1</v>
      </c>
      <c r="S1430" s="13">
        <v>325.64999999999998</v>
      </c>
      <c r="T1430" s="13">
        <v>38.799999999999997</v>
      </c>
      <c r="U1430" s="13">
        <v>12.61</v>
      </c>
      <c r="V1430" s="13">
        <v>51.851999999999997</v>
      </c>
      <c r="W1430" s="13">
        <v>78.5</v>
      </c>
      <c r="X1430" s="13">
        <v>27.6</v>
      </c>
      <c r="Y1430" s="13">
        <v>48.1</v>
      </c>
      <c r="Z1430" s="13">
        <v>25.9</v>
      </c>
      <c r="AA1430" s="13">
        <v>255.1</v>
      </c>
      <c r="AB1430" s="13">
        <v>11.45</v>
      </c>
      <c r="AC1430" s="13">
        <v>170.95</v>
      </c>
      <c r="AD1430" s="13">
        <v>391.6</v>
      </c>
    </row>
    <row r="1431" spans="1:30">
      <c r="A1431" s="10">
        <v>42881</v>
      </c>
      <c r="B1431" s="13">
        <v>22141.71</v>
      </c>
      <c r="C1431" s="13">
        <v>30.527999999999999</v>
      </c>
      <c r="D1431" s="13">
        <v>10.9</v>
      </c>
      <c r="E1431" s="13">
        <v>72.5</v>
      </c>
      <c r="F1431" s="13">
        <v>143</v>
      </c>
      <c r="G1431" s="13">
        <v>189.5</v>
      </c>
      <c r="H1431" s="13">
        <v>23.1</v>
      </c>
      <c r="I1431" s="13">
        <v>3.2749999999999999</v>
      </c>
      <c r="J1431" s="13">
        <v>31.593</v>
      </c>
      <c r="K1431" s="13" t="s">
        <v>110</v>
      </c>
      <c r="L1431" s="13">
        <v>29</v>
      </c>
      <c r="M1431" s="13">
        <v>26.05</v>
      </c>
      <c r="N1431" s="13">
        <v>102</v>
      </c>
      <c r="O1431" s="13">
        <v>71.599999999999994</v>
      </c>
      <c r="P1431" s="13">
        <v>45.2</v>
      </c>
      <c r="Q1431" s="13" t="s">
        <v>110</v>
      </c>
      <c r="R1431" s="13">
        <v>23.6</v>
      </c>
      <c r="S1431" s="13">
        <v>331.85</v>
      </c>
      <c r="T1431" s="13">
        <v>40.75</v>
      </c>
      <c r="U1431" s="13">
        <v>12.512</v>
      </c>
      <c r="V1431" s="13">
        <v>54.843000000000004</v>
      </c>
      <c r="W1431" s="13">
        <v>81.400000000000006</v>
      </c>
      <c r="X1431" s="13">
        <v>28.5</v>
      </c>
      <c r="Y1431" s="13">
        <v>50.95</v>
      </c>
      <c r="Z1431" s="13">
        <v>26.5</v>
      </c>
      <c r="AA1431" s="13">
        <v>249.2</v>
      </c>
      <c r="AB1431" s="13">
        <v>11.4</v>
      </c>
      <c r="AC1431" s="13">
        <v>189.5</v>
      </c>
      <c r="AD1431" s="13">
        <v>402</v>
      </c>
    </row>
    <row r="1432" spans="1:30">
      <c r="A1432" s="10">
        <v>42884</v>
      </c>
      <c r="B1432" s="13">
        <v>22347.43</v>
      </c>
      <c r="C1432" s="13">
        <v>29.856000000000002</v>
      </c>
      <c r="D1432" s="13">
        <v>11.15</v>
      </c>
      <c r="E1432" s="13">
        <v>70.8</v>
      </c>
      <c r="F1432" s="13">
        <v>146.1</v>
      </c>
      <c r="G1432" s="13">
        <v>177.1</v>
      </c>
      <c r="H1432" s="13">
        <v>24.2</v>
      </c>
      <c r="I1432" s="13">
        <v>3.202</v>
      </c>
      <c r="J1432" s="13">
        <v>31.21</v>
      </c>
      <c r="K1432" s="13" t="s">
        <v>110</v>
      </c>
      <c r="L1432" s="13">
        <v>29</v>
      </c>
      <c r="M1432" s="13">
        <v>27.5</v>
      </c>
      <c r="N1432" s="13">
        <v>109.5</v>
      </c>
      <c r="O1432" s="13">
        <v>71.75</v>
      </c>
      <c r="P1432" s="13">
        <v>47.2</v>
      </c>
      <c r="Q1432" s="13" t="s">
        <v>110</v>
      </c>
      <c r="R1432" s="13">
        <v>24.4</v>
      </c>
      <c r="S1432" s="13">
        <v>326</v>
      </c>
      <c r="T1432" s="13">
        <v>41.25</v>
      </c>
      <c r="U1432" s="13">
        <v>12.265000000000001</v>
      </c>
      <c r="V1432" s="13">
        <v>55.84</v>
      </c>
      <c r="W1432" s="13">
        <v>84</v>
      </c>
      <c r="X1432" s="13">
        <v>30.1</v>
      </c>
      <c r="Y1432" s="13">
        <v>53.4</v>
      </c>
      <c r="Z1432" s="13">
        <v>26.6</v>
      </c>
      <c r="AA1432" s="13">
        <v>245.25</v>
      </c>
      <c r="AB1432" s="13">
        <v>11.55</v>
      </c>
      <c r="AC1432" s="13">
        <v>177.1</v>
      </c>
      <c r="AD1432" s="13">
        <v>411</v>
      </c>
    </row>
    <row r="1433" spans="1:30">
      <c r="A1433" s="10">
        <v>42885</v>
      </c>
      <c r="B1433" s="13">
        <v>22310.58</v>
      </c>
      <c r="C1433" s="13">
        <v>30.175999999999998</v>
      </c>
      <c r="D1433" s="13">
        <v>11.4</v>
      </c>
      <c r="E1433" s="13">
        <v>70.900000000000006</v>
      </c>
      <c r="F1433" s="13">
        <v>143.5</v>
      </c>
      <c r="G1433" s="13">
        <v>159.4</v>
      </c>
      <c r="H1433" s="13">
        <v>24.1</v>
      </c>
      <c r="I1433" s="13">
        <v>3.1189999999999998</v>
      </c>
      <c r="J1433" s="13">
        <v>31.545000000000002</v>
      </c>
      <c r="K1433" s="13" t="s">
        <v>110</v>
      </c>
      <c r="L1433" s="13">
        <v>29.5</v>
      </c>
      <c r="M1433" s="13">
        <v>26.1</v>
      </c>
      <c r="N1433" s="13">
        <v>108</v>
      </c>
      <c r="O1433" s="13">
        <v>71.900000000000006</v>
      </c>
      <c r="P1433" s="13">
        <v>48.05</v>
      </c>
      <c r="Q1433" s="13" t="s">
        <v>110</v>
      </c>
      <c r="R1433" s="13">
        <v>25.45</v>
      </c>
      <c r="S1433" s="13">
        <v>326.7</v>
      </c>
      <c r="T1433" s="13">
        <v>40.65</v>
      </c>
      <c r="U1433" s="13">
        <v>12.61</v>
      </c>
      <c r="V1433" s="13">
        <v>55.84</v>
      </c>
      <c r="W1433" s="13">
        <v>82.95</v>
      </c>
      <c r="X1433" s="13">
        <v>31.3</v>
      </c>
      <c r="Y1433" s="13">
        <v>53.1</v>
      </c>
      <c r="Z1433" s="13">
        <v>27.3</v>
      </c>
      <c r="AA1433" s="13">
        <v>246.5</v>
      </c>
      <c r="AB1433" s="13">
        <v>11.85</v>
      </c>
      <c r="AC1433" s="13">
        <v>159.4</v>
      </c>
      <c r="AD1433" s="13">
        <v>403.95</v>
      </c>
    </row>
    <row r="1434" spans="1:30">
      <c r="A1434" s="10">
        <v>42886</v>
      </c>
      <c r="B1434" s="13">
        <v>22348.61</v>
      </c>
      <c r="C1434" s="13">
        <v>30.4</v>
      </c>
      <c r="D1434" s="13">
        <v>11.6</v>
      </c>
      <c r="E1434" s="13">
        <v>69.650000000000006</v>
      </c>
      <c r="F1434" s="13">
        <v>143.5</v>
      </c>
      <c r="G1434" s="13">
        <v>167.2</v>
      </c>
      <c r="H1434" s="13">
        <v>24.5</v>
      </c>
      <c r="I1434" s="13">
        <v>3.1739999999999999</v>
      </c>
      <c r="J1434" s="13">
        <v>31.306000000000001</v>
      </c>
      <c r="K1434" s="13" t="s">
        <v>110</v>
      </c>
      <c r="L1434" s="13">
        <v>30.25</v>
      </c>
      <c r="M1434" s="13">
        <v>25.9</v>
      </c>
      <c r="N1434" s="13">
        <v>108</v>
      </c>
      <c r="O1434" s="13">
        <v>71.95</v>
      </c>
      <c r="P1434" s="13">
        <v>48.35</v>
      </c>
      <c r="Q1434" s="13" t="s">
        <v>110</v>
      </c>
      <c r="R1434" s="13">
        <v>25.65</v>
      </c>
      <c r="S1434" s="13">
        <v>345.5</v>
      </c>
      <c r="T1434" s="13">
        <v>40.65</v>
      </c>
      <c r="U1434" s="13">
        <v>12.265000000000001</v>
      </c>
      <c r="V1434" s="13">
        <v>59.030999999999999</v>
      </c>
      <c r="W1434" s="13">
        <v>83.7</v>
      </c>
      <c r="X1434" s="13">
        <v>33.299999999999997</v>
      </c>
      <c r="Y1434" s="13">
        <v>53.3</v>
      </c>
      <c r="Z1434" s="13">
        <v>27.6</v>
      </c>
      <c r="AA1434" s="13">
        <v>245</v>
      </c>
      <c r="AB1434" s="13">
        <v>11.6</v>
      </c>
      <c r="AC1434" s="13">
        <v>167.2</v>
      </c>
      <c r="AD1434" s="13">
        <v>399</v>
      </c>
    </row>
    <row r="1435" spans="1:30">
      <c r="A1435" s="10">
        <v>42887</v>
      </c>
      <c r="B1435" s="13">
        <v>22518.66</v>
      </c>
      <c r="C1435" s="13">
        <v>30.72</v>
      </c>
      <c r="D1435" s="13">
        <v>11.55</v>
      </c>
      <c r="E1435" s="13">
        <v>68.8</v>
      </c>
      <c r="F1435" s="13">
        <v>143</v>
      </c>
      <c r="G1435" s="13">
        <v>158</v>
      </c>
      <c r="H1435" s="13">
        <v>24.6</v>
      </c>
      <c r="I1435" s="13">
        <v>3.11</v>
      </c>
      <c r="J1435" s="13">
        <v>30.922000000000001</v>
      </c>
      <c r="K1435" s="13" t="s">
        <v>110</v>
      </c>
      <c r="L1435" s="13">
        <v>30.9</v>
      </c>
      <c r="M1435" s="13">
        <v>25.8</v>
      </c>
      <c r="N1435" s="13">
        <v>111.15</v>
      </c>
      <c r="O1435" s="13">
        <v>73.400000000000006</v>
      </c>
      <c r="P1435" s="13">
        <v>48.4</v>
      </c>
      <c r="Q1435" s="13" t="s">
        <v>110</v>
      </c>
      <c r="R1435" s="13">
        <v>25.25</v>
      </c>
      <c r="S1435" s="13">
        <v>346.1</v>
      </c>
      <c r="T1435" s="13">
        <v>41.75</v>
      </c>
      <c r="U1435" s="13">
        <v>12.167</v>
      </c>
      <c r="V1435" s="13">
        <v>55.142000000000003</v>
      </c>
      <c r="W1435" s="13">
        <v>83.9</v>
      </c>
      <c r="X1435" s="13">
        <v>34.700000000000003</v>
      </c>
      <c r="Y1435" s="13">
        <v>54</v>
      </c>
      <c r="Z1435" s="13">
        <v>27.75</v>
      </c>
      <c r="AA1435" s="13">
        <v>248</v>
      </c>
      <c r="AB1435" s="13">
        <v>11.45</v>
      </c>
      <c r="AC1435" s="13">
        <v>158</v>
      </c>
      <c r="AD1435" s="13">
        <v>405.8</v>
      </c>
    </row>
    <row r="1436" spans="1:30">
      <c r="A1436" s="10">
        <v>42888</v>
      </c>
      <c r="B1436" s="13">
        <v>22518.99</v>
      </c>
      <c r="C1436" s="13">
        <v>30.335999999999999</v>
      </c>
      <c r="D1436" s="13">
        <v>11.5</v>
      </c>
      <c r="E1436" s="13">
        <v>69</v>
      </c>
      <c r="F1436" s="13">
        <v>147.30000000000001</v>
      </c>
      <c r="G1436" s="13">
        <v>155.5</v>
      </c>
      <c r="H1436" s="13">
        <v>24.8</v>
      </c>
      <c r="I1436" s="13">
        <v>3.1469999999999998</v>
      </c>
      <c r="J1436" s="13">
        <v>30.97</v>
      </c>
      <c r="K1436" s="13" t="s">
        <v>110</v>
      </c>
      <c r="L1436" s="13">
        <v>31.25</v>
      </c>
      <c r="M1436" s="13">
        <v>25.95</v>
      </c>
      <c r="N1436" s="13">
        <v>111.2</v>
      </c>
      <c r="O1436" s="13">
        <v>74.2</v>
      </c>
      <c r="P1436" s="13">
        <v>48.9</v>
      </c>
      <c r="Q1436" s="13" t="s">
        <v>110</v>
      </c>
      <c r="R1436" s="13">
        <v>25.25</v>
      </c>
      <c r="S1436" s="13">
        <v>340.25</v>
      </c>
      <c r="T1436" s="13">
        <v>41.3</v>
      </c>
      <c r="U1436" s="13">
        <v>12.118</v>
      </c>
      <c r="V1436" s="13">
        <v>57.835000000000001</v>
      </c>
      <c r="W1436" s="13">
        <v>83</v>
      </c>
      <c r="X1436" s="13">
        <v>34.1</v>
      </c>
      <c r="Y1436" s="13">
        <v>54.5</v>
      </c>
      <c r="Z1436" s="13">
        <v>28.4</v>
      </c>
      <c r="AA1436" s="13">
        <v>245.4</v>
      </c>
      <c r="AB1436" s="13">
        <v>11.4</v>
      </c>
      <c r="AC1436" s="13">
        <v>155.5</v>
      </c>
      <c r="AD1436" s="13">
        <v>399.9</v>
      </c>
    </row>
    <row r="1437" spans="1:30">
      <c r="A1437" s="10">
        <v>42891</v>
      </c>
      <c r="B1437" s="13">
        <v>22443.599999999999</v>
      </c>
      <c r="C1437" s="13">
        <v>30.591999999999999</v>
      </c>
      <c r="D1437" s="13">
        <v>11.35</v>
      </c>
      <c r="E1437" s="13">
        <v>69.45</v>
      </c>
      <c r="F1437" s="13">
        <v>155.1</v>
      </c>
      <c r="G1437" s="13">
        <v>153.6</v>
      </c>
      <c r="H1437" s="13">
        <v>24.35</v>
      </c>
      <c r="I1437" s="13">
        <v>3.2749999999999999</v>
      </c>
      <c r="J1437" s="13">
        <v>30.681999999999999</v>
      </c>
      <c r="K1437" s="13" t="s">
        <v>110</v>
      </c>
      <c r="L1437" s="13">
        <v>30.6</v>
      </c>
      <c r="M1437" s="13">
        <v>25.65</v>
      </c>
      <c r="N1437" s="13">
        <v>111.1</v>
      </c>
      <c r="O1437" s="13">
        <v>74.95</v>
      </c>
      <c r="P1437" s="13">
        <v>48</v>
      </c>
      <c r="Q1437" s="13" t="s">
        <v>110</v>
      </c>
      <c r="R1437" s="13">
        <v>25.05</v>
      </c>
      <c r="S1437" s="13">
        <v>331.75</v>
      </c>
      <c r="T1437" s="13">
        <v>40.9</v>
      </c>
      <c r="U1437" s="13">
        <v>11.92</v>
      </c>
      <c r="V1437" s="13">
        <v>58.332999999999998</v>
      </c>
      <c r="W1437" s="13">
        <v>81.7</v>
      </c>
      <c r="X1437" s="13">
        <v>33.75</v>
      </c>
      <c r="Y1437" s="13">
        <v>52.9</v>
      </c>
      <c r="Z1437" s="13">
        <v>29.1</v>
      </c>
      <c r="AA1437" s="13">
        <v>245</v>
      </c>
      <c r="AB1437" s="13">
        <v>11.2</v>
      </c>
      <c r="AC1437" s="13">
        <v>153.6</v>
      </c>
      <c r="AD1437" s="13">
        <v>393.5</v>
      </c>
    </row>
    <row r="1438" spans="1:30">
      <c r="A1438" s="10">
        <v>42892</v>
      </c>
      <c r="B1438" s="13">
        <v>22355.599999999999</v>
      </c>
      <c r="C1438" s="13">
        <v>30.335999999999999</v>
      </c>
      <c r="D1438" s="13">
        <v>11.5</v>
      </c>
      <c r="E1438" s="13">
        <v>69.400000000000006</v>
      </c>
      <c r="F1438" s="13">
        <v>153.25</v>
      </c>
      <c r="G1438" s="13">
        <v>164.5</v>
      </c>
      <c r="H1438" s="13">
        <v>24</v>
      </c>
      <c r="I1438" s="13">
        <v>3.2749999999999999</v>
      </c>
      <c r="J1438" s="13">
        <v>30.202999999999999</v>
      </c>
      <c r="K1438" s="13" t="s">
        <v>110</v>
      </c>
      <c r="L1438" s="13">
        <v>29.8</v>
      </c>
      <c r="M1438" s="13">
        <v>25.25</v>
      </c>
      <c r="N1438" s="13">
        <v>109.05</v>
      </c>
      <c r="O1438" s="13">
        <v>73.650000000000006</v>
      </c>
      <c r="P1438" s="13">
        <v>48.5</v>
      </c>
      <c r="Q1438" s="13" t="s">
        <v>110</v>
      </c>
      <c r="R1438" s="13">
        <v>25</v>
      </c>
      <c r="S1438" s="13">
        <v>350</v>
      </c>
      <c r="T1438" s="13">
        <v>40.4</v>
      </c>
      <c r="U1438" s="13">
        <v>11.773</v>
      </c>
      <c r="V1438" s="13">
        <v>58.482999999999997</v>
      </c>
      <c r="W1438" s="13">
        <v>81.8</v>
      </c>
      <c r="X1438" s="13">
        <v>33.549999999999997</v>
      </c>
      <c r="Y1438" s="13">
        <v>52</v>
      </c>
      <c r="Z1438" s="13">
        <v>28.35</v>
      </c>
      <c r="AA1438" s="13">
        <v>244.5</v>
      </c>
      <c r="AB1438" s="13">
        <v>11.6</v>
      </c>
      <c r="AC1438" s="13">
        <v>164.5</v>
      </c>
      <c r="AD1438" s="13">
        <v>395</v>
      </c>
    </row>
    <row r="1439" spans="1:30">
      <c r="A1439" s="10">
        <v>42893</v>
      </c>
      <c r="B1439" s="13">
        <v>22218.66</v>
      </c>
      <c r="C1439" s="13">
        <v>30.08</v>
      </c>
      <c r="D1439" s="13">
        <v>11.6</v>
      </c>
      <c r="E1439" s="13">
        <v>68</v>
      </c>
      <c r="F1439" s="13">
        <v>150.25</v>
      </c>
      <c r="G1439" s="13">
        <v>163.5</v>
      </c>
      <c r="H1439" s="13">
        <v>23.9</v>
      </c>
      <c r="I1439" s="13">
        <v>3.22</v>
      </c>
      <c r="J1439" s="13">
        <v>30.202999999999999</v>
      </c>
      <c r="K1439" s="13" t="s">
        <v>110</v>
      </c>
      <c r="L1439" s="13">
        <v>28.8</v>
      </c>
      <c r="M1439" s="13">
        <v>24.7</v>
      </c>
      <c r="N1439" s="13">
        <v>108</v>
      </c>
      <c r="O1439" s="13">
        <v>72.95</v>
      </c>
      <c r="P1439" s="13">
        <v>48.7</v>
      </c>
      <c r="Q1439" s="13" t="s">
        <v>110</v>
      </c>
      <c r="R1439" s="13">
        <v>24.85</v>
      </c>
      <c r="S1439" s="13">
        <v>355.2</v>
      </c>
      <c r="T1439" s="13">
        <v>40.15</v>
      </c>
      <c r="U1439" s="13">
        <v>11.526</v>
      </c>
      <c r="V1439" s="13">
        <v>57.835000000000001</v>
      </c>
      <c r="W1439" s="13">
        <v>82</v>
      </c>
      <c r="X1439" s="13">
        <v>33.9</v>
      </c>
      <c r="Y1439" s="13">
        <v>52.6</v>
      </c>
      <c r="Z1439" s="13">
        <v>28.7</v>
      </c>
      <c r="AA1439" s="13">
        <v>238.5</v>
      </c>
      <c r="AB1439" s="13">
        <v>11.55</v>
      </c>
      <c r="AC1439" s="13">
        <v>163.5</v>
      </c>
      <c r="AD1439" s="13">
        <v>389</v>
      </c>
    </row>
    <row r="1440" spans="1:30">
      <c r="A1440" s="10">
        <v>42894</v>
      </c>
      <c r="B1440" s="13">
        <v>21928.76</v>
      </c>
      <c r="C1440" s="13">
        <v>29.024000000000001</v>
      </c>
      <c r="D1440" s="13">
        <v>11.35</v>
      </c>
      <c r="E1440" s="13">
        <v>67.849999999999994</v>
      </c>
      <c r="F1440" s="13">
        <v>147.5</v>
      </c>
      <c r="G1440" s="13">
        <v>161.1</v>
      </c>
      <c r="H1440" s="13">
        <v>23.25</v>
      </c>
      <c r="I1440" s="13">
        <v>3.1930000000000001</v>
      </c>
      <c r="J1440" s="13">
        <v>29.34</v>
      </c>
      <c r="K1440" s="13" t="s">
        <v>110</v>
      </c>
      <c r="L1440" s="13">
        <v>28.3</v>
      </c>
      <c r="M1440" s="13">
        <v>24.45</v>
      </c>
      <c r="N1440" s="13">
        <v>104.65</v>
      </c>
      <c r="O1440" s="13">
        <v>70.5</v>
      </c>
      <c r="P1440" s="13">
        <v>48</v>
      </c>
      <c r="Q1440" s="13" t="s">
        <v>110</v>
      </c>
      <c r="R1440" s="13">
        <v>24</v>
      </c>
      <c r="S1440" s="13">
        <v>361</v>
      </c>
      <c r="T1440" s="13">
        <v>40.35</v>
      </c>
      <c r="U1440" s="13">
        <v>11.034000000000001</v>
      </c>
      <c r="V1440" s="13">
        <v>57.335999999999999</v>
      </c>
      <c r="W1440" s="13">
        <v>81</v>
      </c>
      <c r="X1440" s="13">
        <v>33.700000000000003</v>
      </c>
      <c r="Y1440" s="13">
        <v>51.5</v>
      </c>
      <c r="Z1440" s="13">
        <v>28.45</v>
      </c>
      <c r="AA1440" s="13">
        <v>242</v>
      </c>
      <c r="AB1440" s="13">
        <v>11.3</v>
      </c>
      <c r="AC1440" s="13">
        <v>161.1</v>
      </c>
      <c r="AD1440" s="13">
        <v>383.95</v>
      </c>
    </row>
    <row r="1441" spans="1:30">
      <c r="A1441" s="10">
        <v>42895</v>
      </c>
      <c r="B1441" s="13">
        <v>21614.25</v>
      </c>
      <c r="C1441" s="13">
        <v>27.904</v>
      </c>
      <c r="D1441" s="13">
        <v>11.2</v>
      </c>
      <c r="E1441" s="13">
        <v>67.8</v>
      </c>
      <c r="F1441" s="13">
        <v>143</v>
      </c>
      <c r="G1441" s="13">
        <v>162.9</v>
      </c>
      <c r="H1441" s="13">
        <v>22.4</v>
      </c>
      <c r="I1441" s="13">
        <v>3.1280000000000001</v>
      </c>
      <c r="J1441" s="13">
        <v>29.004000000000001</v>
      </c>
      <c r="K1441" s="13" t="s">
        <v>110</v>
      </c>
      <c r="L1441" s="13">
        <v>27.85</v>
      </c>
      <c r="M1441" s="13">
        <v>24.75</v>
      </c>
      <c r="N1441" s="13">
        <v>102</v>
      </c>
      <c r="O1441" s="13">
        <v>68.150000000000006</v>
      </c>
      <c r="P1441" s="13">
        <v>48</v>
      </c>
      <c r="Q1441" s="13" t="s">
        <v>110</v>
      </c>
      <c r="R1441" s="13">
        <v>24</v>
      </c>
      <c r="S1441" s="13">
        <v>353.6</v>
      </c>
      <c r="T1441" s="13">
        <v>40.5</v>
      </c>
      <c r="U1441" s="13">
        <v>11.625</v>
      </c>
      <c r="V1441" s="13">
        <v>57.436</v>
      </c>
      <c r="W1441" s="13">
        <v>80.5</v>
      </c>
      <c r="X1441" s="13">
        <v>33.200000000000003</v>
      </c>
      <c r="Y1441" s="13">
        <v>49.4</v>
      </c>
      <c r="Z1441" s="13">
        <v>27.7</v>
      </c>
      <c r="AA1441" s="13">
        <v>248</v>
      </c>
      <c r="AB1441" s="13">
        <v>11.1</v>
      </c>
      <c r="AC1441" s="13">
        <v>162.9</v>
      </c>
      <c r="AD1441" s="13">
        <v>377</v>
      </c>
    </row>
    <row r="1442" spans="1:30">
      <c r="A1442" s="10">
        <v>42898</v>
      </c>
      <c r="B1442" s="13">
        <v>21145.05</v>
      </c>
      <c r="C1442" s="13">
        <v>25.792000000000002</v>
      </c>
      <c r="D1442" s="13">
        <v>11</v>
      </c>
      <c r="E1442" s="13">
        <v>66.400000000000006</v>
      </c>
      <c r="F1442" s="13">
        <v>144.1</v>
      </c>
      <c r="G1442" s="13">
        <v>158</v>
      </c>
      <c r="H1442" s="13">
        <v>21.85</v>
      </c>
      <c r="I1442" s="13">
        <v>3.101</v>
      </c>
      <c r="J1442" s="13">
        <v>28.908000000000001</v>
      </c>
      <c r="K1442" s="13" t="s">
        <v>110</v>
      </c>
      <c r="L1442" s="13">
        <v>26.85</v>
      </c>
      <c r="M1442" s="13">
        <v>24.4</v>
      </c>
      <c r="N1442" s="13">
        <v>99.8</v>
      </c>
      <c r="O1442" s="13">
        <v>67</v>
      </c>
      <c r="P1442" s="13">
        <v>46.1</v>
      </c>
      <c r="Q1442" s="13" t="s">
        <v>110</v>
      </c>
      <c r="R1442" s="13">
        <v>23.1</v>
      </c>
      <c r="S1442" s="13">
        <v>334</v>
      </c>
      <c r="T1442" s="13">
        <v>39.450000000000003</v>
      </c>
      <c r="U1442" s="13">
        <v>10.935</v>
      </c>
      <c r="V1442" s="13">
        <v>54.843000000000004</v>
      </c>
      <c r="W1442" s="13">
        <v>81.349999999999994</v>
      </c>
      <c r="X1442" s="13">
        <v>32</v>
      </c>
      <c r="Y1442" s="13">
        <v>48.95</v>
      </c>
      <c r="Z1442" s="13">
        <v>26</v>
      </c>
      <c r="AA1442" s="13">
        <v>245.25</v>
      </c>
      <c r="AB1442" s="13">
        <v>10.75</v>
      </c>
      <c r="AC1442" s="13">
        <v>158</v>
      </c>
      <c r="AD1442" s="13">
        <v>373.5</v>
      </c>
    </row>
    <row r="1443" spans="1:30">
      <c r="A1443" s="10">
        <v>42899</v>
      </c>
      <c r="B1443" s="13">
        <v>21394.92</v>
      </c>
      <c r="C1443" s="13">
        <v>27.04</v>
      </c>
      <c r="D1443" s="13">
        <v>11.1</v>
      </c>
      <c r="E1443" s="13">
        <v>67.7</v>
      </c>
      <c r="F1443" s="13">
        <v>140.35</v>
      </c>
      <c r="G1443" s="13">
        <v>158.75</v>
      </c>
      <c r="H1443" s="13">
        <v>22.65</v>
      </c>
      <c r="I1443" s="13">
        <v>3.1189999999999998</v>
      </c>
      <c r="J1443" s="13">
        <v>29.1</v>
      </c>
      <c r="K1443" s="13" t="s">
        <v>110</v>
      </c>
      <c r="L1443" s="13">
        <v>27.5</v>
      </c>
      <c r="M1443" s="13">
        <v>24.6</v>
      </c>
      <c r="N1443" s="13">
        <v>102.2</v>
      </c>
      <c r="O1443" s="13">
        <v>67.099999999999994</v>
      </c>
      <c r="P1443" s="13">
        <v>46.9</v>
      </c>
      <c r="Q1443" s="13" t="s">
        <v>110</v>
      </c>
      <c r="R1443" s="13">
        <v>23.4</v>
      </c>
      <c r="S1443" s="13">
        <v>345.35</v>
      </c>
      <c r="T1443" s="13">
        <v>39.700000000000003</v>
      </c>
      <c r="U1443" s="13">
        <v>11.28</v>
      </c>
      <c r="V1443" s="13">
        <v>52.848999999999997</v>
      </c>
      <c r="W1443" s="13">
        <v>81.599999999999994</v>
      </c>
      <c r="X1443" s="13">
        <v>31.5</v>
      </c>
      <c r="Y1443" s="13">
        <v>50</v>
      </c>
      <c r="Z1443" s="13">
        <v>26.8</v>
      </c>
      <c r="AA1443" s="13">
        <v>249</v>
      </c>
      <c r="AB1443" s="13">
        <v>10.95</v>
      </c>
      <c r="AC1443" s="13">
        <v>158.75</v>
      </c>
      <c r="AD1443" s="13">
        <v>375.95</v>
      </c>
    </row>
    <row r="1444" spans="1:30">
      <c r="A1444" s="10">
        <v>42900</v>
      </c>
      <c r="B1444" s="13">
        <v>21178.35</v>
      </c>
      <c r="C1444" s="13">
        <v>26.623999999999999</v>
      </c>
      <c r="D1444" s="13">
        <v>11</v>
      </c>
      <c r="E1444" s="13">
        <v>66.2</v>
      </c>
      <c r="F1444" s="13">
        <v>139.5</v>
      </c>
      <c r="G1444" s="13">
        <v>161.75</v>
      </c>
      <c r="H1444" s="13">
        <v>22</v>
      </c>
      <c r="I1444" s="13">
        <v>3.1280000000000001</v>
      </c>
      <c r="J1444" s="13">
        <v>28.765000000000001</v>
      </c>
      <c r="K1444" s="13" t="s">
        <v>110</v>
      </c>
      <c r="L1444" s="13">
        <v>27.8</v>
      </c>
      <c r="M1444" s="13">
        <v>24.45</v>
      </c>
      <c r="N1444" s="13">
        <v>101.1</v>
      </c>
      <c r="O1444" s="13">
        <v>66.599999999999994</v>
      </c>
      <c r="P1444" s="13">
        <v>45</v>
      </c>
      <c r="Q1444" s="13" t="s">
        <v>110</v>
      </c>
      <c r="R1444" s="13">
        <v>24</v>
      </c>
      <c r="S1444" s="13">
        <v>333.5</v>
      </c>
      <c r="T1444" s="13">
        <v>40</v>
      </c>
      <c r="U1444" s="13">
        <v>11.034000000000001</v>
      </c>
      <c r="V1444" s="13">
        <v>54.244999999999997</v>
      </c>
      <c r="W1444" s="13">
        <v>81.599999999999994</v>
      </c>
      <c r="X1444" s="13">
        <v>32.4</v>
      </c>
      <c r="Y1444" s="13">
        <v>50</v>
      </c>
      <c r="Z1444" s="13">
        <v>26.85</v>
      </c>
      <c r="AA1444" s="13">
        <v>244</v>
      </c>
      <c r="AB1444" s="13">
        <v>10.85</v>
      </c>
      <c r="AC1444" s="13">
        <v>161.75</v>
      </c>
      <c r="AD1444" s="13">
        <v>365</v>
      </c>
    </row>
    <row r="1445" spans="1:30">
      <c r="A1445" s="10">
        <v>42901</v>
      </c>
      <c r="B1445" s="13">
        <v>21009.41</v>
      </c>
      <c r="C1445" s="13">
        <v>25.792000000000002</v>
      </c>
      <c r="D1445" s="13">
        <v>10.7</v>
      </c>
      <c r="E1445" s="13">
        <v>66.2</v>
      </c>
      <c r="F1445" s="13">
        <v>137.25</v>
      </c>
      <c r="G1445" s="13">
        <v>161.35</v>
      </c>
      <c r="H1445" s="13">
        <v>22.3</v>
      </c>
      <c r="I1445" s="13">
        <v>3.101</v>
      </c>
      <c r="J1445" s="13">
        <v>28.477</v>
      </c>
      <c r="K1445" s="13" t="s">
        <v>110</v>
      </c>
      <c r="L1445" s="13">
        <v>27.7</v>
      </c>
      <c r="M1445" s="13">
        <v>24.2</v>
      </c>
      <c r="N1445" s="13">
        <v>101.45</v>
      </c>
      <c r="O1445" s="13">
        <v>67.05</v>
      </c>
      <c r="P1445" s="13">
        <v>43.3</v>
      </c>
      <c r="Q1445" s="13" t="s">
        <v>110</v>
      </c>
      <c r="R1445" s="13">
        <v>23.75</v>
      </c>
      <c r="S1445" s="13">
        <v>338</v>
      </c>
      <c r="T1445" s="13">
        <v>39.6</v>
      </c>
      <c r="U1445" s="13">
        <v>10.935</v>
      </c>
      <c r="V1445" s="13">
        <v>54.344999999999999</v>
      </c>
      <c r="W1445" s="13">
        <v>80.5</v>
      </c>
      <c r="X1445" s="13">
        <v>32.75</v>
      </c>
      <c r="Y1445" s="13">
        <v>49.3</v>
      </c>
      <c r="Z1445" s="13">
        <v>27</v>
      </c>
      <c r="AA1445" s="13">
        <v>243.5</v>
      </c>
      <c r="AB1445" s="13">
        <v>10.75</v>
      </c>
      <c r="AC1445" s="13">
        <v>161.35</v>
      </c>
      <c r="AD1445" s="13">
        <v>353.2</v>
      </c>
    </row>
    <row r="1446" spans="1:30">
      <c r="A1446" s="10">
        <v>42902</v>
      </c>
      <c r="B1446" s="13">
        <v>21291.38</v>
      </c>
      <c r="C1446" s="13">
        <v>26.24</v>
      </c>
      <c r="D1446" s="13">
        <v>10.75</v>
      </c>
      <c r="E1446" s="13">
        <v>65.599999999999994</v>
      </c>
      <c r="F1446" s="13">
        <v>139</v>
      </c>
      <c r="G1446" s="13">
        <v>160.4</v>
      </c>
      <c r="H1446" s="13">
        <v>23</v>
      </c>
      <c r="I1446" s="13">
        <v>3.11</v>
      </c>
      <c r="J1446" s="13">
        <v>28.908000000000001</v>
      </c>
      <c r="K1446" s="13" t="s">
        <v>110</v>
      </c>
      <c r="L1446" s="13">
        <v>27.6</v>
      </c>
      <c r="M1446" s="13">
        <v>25.2</v>
      </c>
      <c r="N1446" s="13">
        <v>104.15</v>
      </c>
      <c r="O1446" s="13">
        <v>68.099999999999994</v>
      </c>
      <c r="P1446" s="13">
        <v>44</v>
      </c>
      <c r="Q1446" s="13" t="s">
        <v>110</v>
      </c>
      <c r="R1446" s="13">
        <v>23.2</v>
      </c>
      <c r="S1446" s="13">
        <v>337.4</v>
      </c>
      <c r="T1446" s="13">
        <v>40.6</v>
      </c>
      <c r="U1446" s="13">
        <v>11.477</v>
      </c>
      <c r="V1446" s="13">
        <v>54.843000000000004</v>
      </c>
      <c r="W1446" s="13">
        <v>81</v>
      </c>
      <c r="X1446" s="13">
        <v>32.85</v>
      </c>
      <c r="Y1446" s="13">
        <v>51.4</v>
      </c>
      <c r="Z1446" s="13">
        <v>28.2</v>
      </c>
      <c r="AA1446" s="13">
        <v>249</v>
      </c>
      <c r="AB1446" s="13">
        <v>11</v>
      </c>
      <c r="AC1446" s="13">
        <v>160.4</v>
      </c>
      <c r="AD1446" s="13">
        <v>348.9</v>
      </c>
    </row>
    <row r="1447" spans="1:30">
      <c r="A1447" s="10">
        <v>42905</v>
      </c>
      <c r="B1447" s="13">
        <v>21657.19</v>
      </c>
      <c r="C1447" s="13">
        <v>27.36</v>
      </c>
      <c r="D1447" s="13">
        <v>10.8</v>
      </c>
      <c r="E1447" s="13">
        <v>65.599999999999994</v>
      </c>
      <c r="F1447" s="13">
        <v>141.30000000000001</v>
      </c>
      <c r="G1447" s="13">
        <v>158.75</v>
      </c>
      <c r="H1447" s="13">
        <v>23</v>
      </c>
      <c r="I1447" s="13">
        <v>3.1189999999999998</v>
      </c>
      <c r="J1447" s="13">
        <v>29.052</v>
      </c>
      <c r="K1447" s="13" t="s">
        <v>110</v>
      </c>
      <c r="L1447" s="13">
        <v>27.85</v>
      </c>
      <c r="M1447" s="13">
        <v>25.75</v>
      </c>
      <c r="N1447" s="13">
        <v>105.4</v>
      </c>
      <c r="O1447" s="13">
        <v>70.2</v>
      </c>
      <c r="P1447" s="13">
        <v>44.25</v>
      </c>
      <c r="Q1447" s="13" t="s">
        <v>110</v>
      </c>
      <c r="R1447" s="13">
        <v>23.7</v>
      </c>
      <c r="S1447" s="13">
        <v>335</v>
      </c>
      <c r="T1447" s="13">
        <v>41.9</v>
      </c>
      <c r="U1447" s="13">
        <v>11.871</v>
      </c>
      <c r="V1447" s="13">
        <v>55.192</v>
      </c>
      <c r="W1447" s="13">
        <v>83.5</v>
      </c>
      <c r="X1447" s="13">
        <v>34.950000000000003</v>
      </c>
      <c r="Y1447" s="13">
        <v>53.5</v>
      </c>
      <c r="Z1447" s="13">
        <v>28.95</v>
      </c>
      <c r="AA1447" s="13">
        <v>250</v>
      </c>
      <c r="AB1447" s="13">
        <v>11.25</v>
      </c>
      <c r="AC1447" s="13">
        <v>158.75</v>
      </c>
      <c r="AD1447" s="13">
        <v>353</v>
      </c>
    </row>
    <row r="1448" spans="1:30">
      <c r="A1448" s="10">
        <v>42906</v>
      </c>
      <c r="B1448" s="13">
        <v>21657.19</v>
      </c>
      <c r="C1448" s="13">
        <v>27.36</v>
      </c>
      <c r="D1448" s="13">
        <v>10.8</v>
      </c>
      <c r="E1448" s="13">
        <v>65.599999999999994</v>
      </c>
      <c r="F1448" s="13">
        <v>141.30000000000001</v>
      </c>
      <c r="G1448" s="13">
        <v>158.75</v>
      </c>
      <c r="H1448" s="13">
        <v>23</v>
      </c>
      <c r="I1448" s="13">
        <v>3.1189999999999998</v>
      </c>
      <c r="J1448" s="13">
        <v>29.052</v>
      </c>
      <c r="K1448" s="13" t="s">
        <v>110</v>
      </c>
      <c r="L1448" s="13">
        <v>27.85</v>
      </c>
      <c r="M1448" s="13">
        <v>25.75</v>
      </c>
      <c r="N1448" s="13">
        <v>105.4</v>
      </c>
      <c r="O1448" s="13">
        <v>70.2</v>
      </c>
      <c r="P1448" s="13">
        <v>44.25</v>
      </c>
      <c r="Q1448" s="13" t="s">
        <v>110</v>
      </c>
      <c r="R1448" s="13">
        <v>23.7</v>
      </c>
      <c r="S1448" s="13">
        <v>335</v>
      </c>
      <c r="T1448" s="13">
        <v>41.9</v>
      </c>
      <c r="U1448" s="13">
        <v>11.871</v>
      </c>
      <c r="V1448" s="13">
        <v>55.192</v>
      </c>
      <c r="W1448" s="13">
        <v>83.5</v>
      </c>
      <c r="X1448" s="13">
        <v>34.950000000000003</v>
      </c>
      <c r="Y1448" s="13">
        <v>53.5</v>
      </c>
      <c r="Z1448" s="13">
        <v>28.95</v>
      </c>
      <c r="AA1448" s="13">
        <v>250</v>
      </c>
      <c r="AB1448" s="13">
        <v>11.25</v>
      </c>
      <c r="AC1448" s="13">
        <v>158.75</v>
      </c>
      <c r="AD1448" s="13">
        <v>353</v>
      </c>
    </row>
    <row r="1449" spans="1:30">
      <c r="A1449" s="10">
        <v>42907</v>
      </c>
      <c r="B1449" s="13">
        <v>20614.349999999999</v>
      </c>
      <c r="C1449" s="13">
        <v>25.184000000000001</v>
      </c>
      <c r="D1449" s="13">
        <v>10.4</v>
      </c>
      <c r="E1449" s="13">
        <v>63.2</v>
      </c>
      <c r="F1449" s="13">
        <v>141.80000000000001</v>
      </c>
      <c r="G1449" s="13">
        <v>148.5</v>
      </c>
      <c r="H1449" s="13">
        <v>22.15</v>
      </c>
      <c r="I1449" s="13">
        <v>2.9539999999999997</v>
      </c>
      <c r="J1449" s="13">
        <v>28.045999999999999</v>
      </c>
      <c r="K1449" s="13" t="s">
        <v>110</v>
      </c>
      <c r="L1449" s="13">
        <v>26.65</v>
      </c>
      <c r="M1449" s="13">
        <v>24.9</v>
      </c>
      <c r="N1449" s="13">
        <v>100.8</v>
      </c>
      <c r="O1449" s="13">
        <v>65.650000000000006</v>
      </c>
      <c r="P1449" s="13">
        <v>42.6</v>
      </c>
      <c r="Q1449" s="13" t="s">
        <v>110</v>
      </c>
      <c r="R1449" s="13">
        <v>22.2</v>
      </c>
      <c r="S1449" s="13">
        <v>316.2</v>
      </c>
      <c r="T1449" s="13">
        <v>38.4</v>
      </c>
      <c r="U1449" s="13">
        <v>11.329000000000001</v>
      </c>
      <c r="V1449" s="13">
        <v>54.344999999999999</v>
      </c>
      <c r="W1449" s="13">
        <v>79.45</v>
      </c>
      <c r="X1449" s="13">
        <v>33.299999999999997</v>
      </c>
      <c r="Y1449" s="13">
        <v>51.1</v>
      </c>
      <c r="Z1449" s="13">
        <v>27.15</v>
      </c>
      <c r="AA1449" s="13">
        <v>244.5</v>
      </c>
      <c r="AB1449" s="13">
        <v>10.75</v>
      </c>
      <c r="AC1449" s="13">
        <v>148.5</v>
      </c>
      <c r="AD1449" s="13">
        <v>341.5</v>
      </c>
    </row>
    <row r="1450" spans="1:30">
      <c r="A1450" s="10">
        <v>42908</v>
      </c>
      <c r="B1450" s="13">
        <v>20996.86</v>
      </c>
      <c r="C1450" s="13">
        <v>25.28</v>
      </c>
      <c r="D1450" s="13">
        <v>10.75</v>
      </c>
      <c r="E1450" s="13">
        <v>63.7</v>
      </c>
      <c r="F1450" s="13">
        <v>144</v>
      </c>
      <c r="G1450" s="13">
        <v>150.75</v>
      </c>
      <c r="H1450" s="13">
        <v>22.3</v>
      </c>
      <c r="I1450" s="13">
        <v>3.0369999999999999</v>
      </c>
      <c r="J1450" s="13">
        <v>28.573</v>
      </c>
      <c r="K1450" s="13" t="s">
        <v>110</v>
      </c>
      <c r="L1450" s="13">
        <v>27.9</v>
      </c>
      <c r="M1450" s="13">
        <v>24.75</v>
      </c>
      <c r="N1450" s="13">
        <v>101.75</v>
      </c>
      <c r="O1450" s="13">
        <v>66.8</v>
      </c>
      <c r="P1450" s="13">
        <v>44.25</v>
      </c>
      <c r="Q1450" s="13" t="s">
        <v>110</v>
      </c>
      <c r="R1450" s="13">
        <v>22.5</v>
      </c>
      <c r="S1450" s="13">
        <v>326.10000000000002</v>
      </c>
      <c r="T1450" s="13">
        <v>38.799999999999997</v>
      </c>
      <c r="U1450" s="13">
        <v>11.428000000000001</v>
      </c>
      <c r="V1450" s="13">
        <v>54.843000000000004</v>
      </c>
      <c r="W1450" s="13">
        <v>81.5</v>
      </c>
      <c r="X1450" s="13">
        <v>33.700000000000003</v>
      </c>
      <c r="Y1450" s="13">
        <v>53.6</v>
      </c>
      <c r="Z1450" s="13">
        <v>28.3</v>
      </c>
      <c r="AA1450" s="13">
        <v>242.5</v>
      </c>
      <c r="AB1450" s="13">
        <v>10.6</v>
      </c>
      <c r="AC1450" s="13">
        <v>150.75</v>
      </c>
      <c r="AD1450" s="13">
        <v>358</v>
      </c>
    </row>
    <row r="1451" spans="1:30">
      <c r="A1451" s="10">
        <v>42909</v>
      </c>
      <c r="B1451" s="13">
        <v>21066.14</v>
      </c>
      <c r="C1451" s="13">
        <v>24.704000000000001</v>
      </c>
      <c r="D1451" s="13">
        <v>10.75</v>
      </c>
      <c r="E1451" s="13">
        <v>64.150000000000006</v>
      </c>
      <c r="F1451" s="13">
        <v>142.5</v>
      </c>
      <c r="G1451" s="13">
        <v>150.5</v>
      </c>
      <c r="H1451" s="13">
        <v>23</v>
      </c>
      <c r="I1451" s="13">
        <v>3.1829999999999998</v>
      </c>
      <c r="J1451" s="13">
        <v>28.765000000000001</v>
      </c>
      <c r="K1451" s="13" t="s">
        <v>110</v>
      </c>
      <c r="L1451" s="13">
        <v>28.5</v>
      </c>
      <c r="M1451" s="13">
        <v>25.2</v>
      </c>
      <c r="N1451" s="13">
        <v>101.3</v>
      </c>
      <c r="O1451" s="13">
        <v>66</v>
      </c>
      <c r="P1451" s="13">
        <v>45</v>
      </c>
      <c r="Q1451" s="13" t="s">
        <v>110</v>
      </c>
      <c r="R1451" s="13">
        <v>22.9</v>
      </c>
      <c r="S1451" s="13">
        <v>333.15</v>
      </c>
      <c r="T1451" s="13">
        <v>38.4</v>
      </c>
      <c r="U1451" s="13">
        <v>12.709</v>
      </c>
      <c r="V1451" s="13">
        <v>54.843000000000004</v>
      </c>
      <c r="W1451" s="13">
        <v>79.5</v>
      </c>
      <c r="X1451" s="13">
        <v>34.25</v>
      </c>
      <c r="Y1451" s="13">
        <v>54.45</v>
      </c>
      <c r="Z1451" s="13">
        <v>28.3</v>
      </c>
      <c r="AA1451" s="13">
        <v>242.5</v>
      </c>
      <c r="AB1451" s="13">
        <v>10.6</v>
      </c>
      <c r="AC1451" s="13">
        <v>150.5</v>
      </c>
      <c r="AD1451" s="13">
        <v>362.15</v>
      </c>
    </row>
    <row r="1452" spans="1:30">
      <c r="A1452" s="10">
        <v>42912</v>
      </c>
      <c r="B1452" s="13">
        <v>21297.040000000001</v>
      </c>
      <c r="C1452" s="13">
        <v>24.768000000000001</v>
      </c>
      <c r="D1452" s="13">
        <v>10.65</v>
      </c>
      <c r="E1452" s="13">
        <v>65.900000000000006</v>
      </c>
      <c r="F1452" s="13">
        <v>145.6</v>
      </c>
      <c r="G1452" s="13">
        <v>149.69999999999999</v>
      </c>
      <c r="H1452" s="13">
        <v>22.2</v>
      </c>
      <c r="I1452" s="13">
        <v>3.2480000000000002</v>
      </c>
      <c r="J1452" s="13">
        <v>29.722999999999999</v>
      </c>
      <c r="K1452" s="13" t="s">
        <v>110</v>
      </c>
      <c r="L1452" s="13">
        <v>29.75</v>
      </c>
      <c r="M1452" s="13">
        <v>25.4</v>
      </c>
      <c r="N1452" s="13">
        <v>101.5</v>
      </c>
      <c r="O1452" s="13">
        <v>66.95</v>
      </c>
      <c r="P1452" s="13">
        <v>45.5</v>
      </c>
      <c r="Q1452" s="13" t="s">
        <v>110</v>
      </c>
      <c r="R1452" s="13">
        <v>23.3</v>
      </c>
      <c r="S1452" s="13">
        <v>348.7</v>
      </c>
      <c r="T1452" s="13">
        <v>38.700000000000003</v>
      </c>
      <c r="U1452" s="13">
        <v>13.645</v>
      </c>
      <c r="V1452" s="13">
        <v>55.741</v>
      </c>
      <c r="W1452" s="13">
        <v>80</v>
      </c>
      <c r="X1452" s="13">
        <v>35.450000000000003</v>
      </c>
      <c r="Y1452" s="13">
        <v>54.45</v>
      </c>
      <c r="Z1452" s="13">
        <v>28.55</v>
      </c>
      <c r="AA1452" s="13">
        <v>243</v>
      </c>
      <c r="AB1452" s="13">
        <v>10.8</v>
      </c>
      <c r="AC1452" s="13">
        <v>149.69999999999999</v>
      </c>
      <c r="AD1452" s="13">
        <v>360</v>
      </c>
    </row>
    <row r="1453" spans="1:30">
      <c r="A1453" s="10">
        <v>42913</v>
      </c>
      <c r="B1453" s="13">
        <v>21226.89</v>
      </c>
      <c r="C1453" s="13">
        <v>25.28</v>
      </c>
      <c r="D1453" s="13">
        <v>10.7</v>
      </c>
      <c r="E1453" s="13">
        <v>65</v>
      </c>
      <c r="F1453" s="13">
        <v>143.94999999999999</v>
      </c>
      <c r="G1453" s="13">
        <v>150</v>
      </c>
      <c r="H1453" s="13">
        <v>21.8</v>
      </c>
      <c r="I1453" s="13">
        <v>3.24</v>
      </c>
      <c r="J1453" s="13">
        <v>29.244</v>
      </c>
      <c r="K1453" s="13" t="s">
        <v>110</v>
      </c>
      <c r="L1453" s="13">
        <v>29.7</v>
      </c>
      <c r="M1453" s="13">
        <v>25</v>
      </c>
      <c r="N1453" s="13">
        <v>101.35</v>
      </c>
      <c r="O1453" s="13">
        <v>67.150000000000006</v>
      </c>
      <c r="P1453" s="13">
        <v>45.7</v>
      </c>
      <c r="Q1453" s="13" t="s">
        <v>110</v>
      </c>
      <c r="R1453" s="13">
        <v>23.3</v>
      </c>
      <c r="S1453" s="13">
        <v>357</v>
      </c>
      <c r="T1453" s="13">
        <v>38.4</v>
      </c>
      <c r="U1453" s="13">
        <v>13.842000000000001</v>
      </c>
      <c r="V1453" s="13">
        <v>57.335999999999999</v>
      </c>
      <c r="W1453" s="13">
        <v>79.5</v>
      </c>
      <c r="X1453" s="13">
        <v>36</v>
      </c>
      <c r="Y1453" s="13">
        <v>53.75</v>
      </c>
      <c r="Z1453" s="13">
        <v>28.35</v>
      </c>
      <c r="AA1453" s="13">
        <v>244.5</v>
      </c>
      <c r="AB1453" s="13">
        <v>10.75</v>
      </c>
      <c r="AC1453" s="13">
        <v>150</v>
      </c>
      <c r="AD1453" s="13">
        <v>359</v>
      </c>
    </row>
    <row r="1454" spans="1:30">
      <c r="A1454" s="10">
        <v>42914</v>
      </c>
      <c r="B1454" s="13">
        <v>21394.31</v>
      </c>
      <c r="C1454" s="13">
        <v>25.888000000000002</v>
      </c>
      <c r="D1454" s="13">
        <v>10.65</v>
      </c>
      <c r="E1454" s="13">
        <v>65.400000000000006</v>
      </c>
      <c r="F1454" s="13">
        <v>147.35</v>
      </c>
      <c r="G1454" s="13">
        <v>149.15</v>
      </c>
      <c r="H1454" s="13">
        <v>21.85</v>
      </c>
      <c r="I1454" s="13">
        <v>3.24</v>
      </c>
      <c r="J1454" s="13">
        <v>29.771000000000001</v>
      </c>
      <c r="K1454" s="13" t="s">
        <v>110</v>
      </c>
      <c r="L1454" s="13">
        <v>31.9</v>
      </c>
      <c r="M1454" s="13">
        <v>25.7</v>
      </c>
      <c r="N1454" s="13">
        <v>101.6</v>
      </c>
      <c r="O1454" s="13">
        <v>69.3</v>
      </c>
      <c r="P1454" s="13">
        <v>46</v>
      </c>
      <c r="Q1454" s="13" t="s">
        <v>110</v>
      </c>
      <c r="R1454" s="13">
        <v>22.6</v>
      </c>
      <c r="S1454" s="13">
        <v>350</v>
      </c>
      <c r="T1454" s="13">
        <v>38.75</v>
      </c>
      <c r="U1454" s="13">
        <v>14.039</v>
      </c>
      <c r="V1454" s="13">
        <v>58.7</v>
      </c>
      <c r="W1454" s="13">
        <v>80</v>
      </c>
      <c r="X1454" s="13">
        <v>38.15</v>
      </c>
      <c r="Y1454" s="13">
        <v>54.1</v>
      </c>
      <c r="Z1454" s="13">
        <v>28.4</v>
      </c>
      <c r="AA1454" s="13">
        <v>251.25</v>
      </c>
      <c r="AB1454" s="13">
        <v>10.45</v>
      </c>
      <c r="AC1454" s="13">
        <v>149.15</v>
      </c>
      <c r="AD1454" s="13">
        <v>359.4</v>
      </c>
    </row>
    <row r="1455" spans="1:30">
      <c r="A1455" s="10">
        <v>42915</v>
      </c>
      <c r="B1455" s="13">
        <v>21460.77</v>
      </c>
      <c r="C1455" s="13">
        <v>26.367999999999999</v>
      </c>
      <c r="D1455" s="13">
        <v>10.6</v>
      </c>
      <c r="E1455" s="13">
        <v>66</v>
      </c>
      <c r="F1455" s="13">
        <v>149</v>
      </c>
      <c r="G1455" s="13">
        <v>147</v>
      </c>
      <c r="H1455" s="13">
        <v>22.1</v>
      </c>
      <c r="I1455" s="13">
        <v>3.18</v>
      </c>
      <c r="J1455" s="13">
        <v>29.484000000000002</v>
      </c>
      <c r="K1455" s="13" t="s">
        <v>110</v>
      </c>
      <c r="L1455" s="13">
        <v>31.85</v>
      </c>
      <c r="M1455" s="13">
        <v>25.7</v>
      </c>
      <c r="N1455" s="13">
        <v>102.25</v>
      </c>
      <c r="O1455" s="13">
        <v>69.3</v>
      </c>
      <c r="P1455" s="13">
        <v>48.6</v>
      </c>
      <c r="Q1455" s="13" t="s">
        <v>110</v>
      </c>
      <c r="R1455" s="13">
        <v>22.4</v>
      </c>
      <c r="S1455" s="13">
        <v>346</v>
      </c>
      <c r="T1455" s="13">
        <v>38.9</v>
      </c>
      <c r="U1455" s="13">
        <v>14.039</v>
      </c>
      <c r="V1455" s="13">
        <v>58.6</v>
      </c>
      <c r="W1455" s="13">
        <v>81.8</v>
      </c>
      <c r="X1455" s="13">
        <v>38.200000000000003</v>
      </c>
      <c r="Y1455" s="13">
        <v>54.45</v>
      </c>
      <c r="Z1455" s="13">
        <v>28.55</v>
      </c>
      <c r="AA1455" s="13">
        <v>256.89999999999998</v>
      </c>
      <c r="AB1455" s="13">
        <v>10.5</v>
      </c>
      <c r="AC1455" s="13">
        <v>147</v>
      </c>
      <c r="AD1455" s="13">
        <v>357</v>
      </c>
    </row>
    <row r="1456" spans="1:30">
      <c r="A1456" s="10">
        <v>42916</v>
      </c>
      <c r="B1456" s="13">
        <v>21912.63</v>
      </c>
      <c r="C1456" s="13">
        <v>27.135999999999999</v>
      </c>
      <c r="D1456" s="13">
        <v>10.7</v>
      </c>
      <c r="E1456" s="13">
        <v>67.2</v>
      </c>
      <c r="F1456" s="13">
        <v>153</v>
      </c>
      <c r="G1456" s="13">
        <v>145.5</v>
      </c>
      <c r="H1456" s="13">
        <v>23.7</v>
      </c>
      <c r="I1456" s="13">
        <v>3.2</v>
      </c>
      <c r="J1456" s="13">
        <v>30.873999999999999</v>
      </c>
      <c r="K1456" s="13" t="s">
        <v>110</v>
      </c>
      <c r="L1456" s="13">
        <v>31.55</v>
      </c>
      <c r="M1456" s="13">
        <v>26.4</v>
      </c>
      <c r="N1456" s="13">
        <v>104.75</v>
      </c>
      <c r="O1456" s="13">
        <v>70.95</v>
      </c>
      <c r="P1456" s="13">
        <v>49.1</v>
      </c>
      <c r="Q1456" s="13" t="s">
        <v>110</v>
      </c>
      <c r="R1456" s="13">
        <v>23</v>
      </c>
      <c r="S1456" s="13">
        <v>348</v>
      </c>
      <c r="T1456" s="13">
        <v>39.4</v>
      </c>
      <c r="U1456" s="13">
        <v>14.039</v>
      </c>
      <c r="V1456" s="13">
        <v>60</v>
      </c>
      <c r="W1456" s="13">
        <v>85.3</v>
      </c>
      <c r="X1456" s="13">
        <v>40.1</v>
      </c>
      <c r="Y1456" s="13">
        <v>56.4</v>
      </c>
      <c r="Z1456" s="13">
        <v>28.65</v>
      </c>
      <c r="AA1456" s="13">
        <v>258.5</v>
      </c>
      <c r="AB1456" s="13">
        <v>10.6</v>
      </c>
      <c r="AC1456" s="13">
        <v>145.5</v>
      </c>
      <c r="AD1456" s="13">
        <v>365.1</v>
      </c>
    </row>
    <row r="1457" spans="1:30">
      <c r="A1457" s="10">
        <v>42919</v>
      </c>
      <c r="B1457" s="13">
        <v>22217.01</v>
      </c>
      <c r="C1457" s="13">
        <v>27.776</v>
      </c>
      <c r="D1457" s="13">
        <v>10.85</v>
      </c>
      <c r="E1457" s="13">
        <v>68</v>
      </c>
      <c r="F1457" s="13">
        <v>154.25</v>
      </c>
      <c r="G1457" s="13">
        <v>141.80000000000001</v>
      </c>
      <c r="H1457" s="13">
        <v>24.45</v>
      </c>
      <c r="I1457" s="13">
        <v>3.25</v>
      </c>
      <c r="J1457" s="13">
        <v>30.777999999999999</v>
      </c>
      <c r="K1457" s="13" t="s">
        <v>110</v>
      </c>
      <c r="L1457" s="13">
        <v>30.1</v>
      </c>
      <c r="M1457" s="13">
        <v>26.4</v>
      </c>
      <c r="N1457" s="13">
        <v>105</v>
      </c>
      <c r="O1457" s="13">
        <v>72</v>
      </c>
      <c r="P1457" s="13">
        <v>48.4</v>
      </c>
      <c r="Q1457" s="13" t="s">
        <v>110</v>
      </c>
      <c r="R1457" s="13">
        <v>23.05</v>
      </c>
      <c r="S1457" s="13">
        <v>347</v>
      </c>
      <c r="T1457" s="13">
        <v>40</v>
      </c>
      <c r="U1457" s="13">
        <v>14.039</v>
      </c>
      <c r="V1457" s="13">
        <v>61</v>
      </c>
      <c r="W1457" s="13">
        <v>97.45</v>
      </c>
      <c r="X1457" s="13">
        <v>41.3</v>
      </c>
      <c r="Y1457" s="13">
        <v>57.6</v>
      </c>
      <c r="Z1457" s="13">
        <v>29.2</v>
      </c>
      <c r="AA1457" s="13">
        <v>262.8</v>
      </c>
      <c r="AB1457" s="13">
        <v>10.65</v>
      </c>
      <c r="AC1457" s="13">
        <v>141.80000000000001</v>
      </c>
      <c r="AD1457" s="13">
        <v>374</v>
      </c>
    </row>
    <row r="1458" spans="1:30">
      <c r="A1458" s="10">
        <v>42920</v>
      </c>
      <c r="B1458" s="13">
        <v>22385.79</v>
      </c>
      <c r="C1458" s="13">
        <v>27.904</v>
      </c>
      <c r="D1458" s="13">
        <v>11.15</v>
      </c>
      <c r="E1458" s="13">
        <v>68.8</v>
      </c>
      <c r="F1458" s="13">
        <v>153</v>
      </c>
      <c r="G1458" s="13">
        <v>139.6</v>
      </c>
      <c r="H1458" s="13">
        <v>24.35</v>
      </c>
      <c r="I1458" s="13">
        <v>3.25</v>
      </c>
      <c r="J1458" s="13">
        <v>30.873999999999999</v>
      </c>
      <c r="K1458" s="13" t="s">
        <v>110</v>
      </c>
      <c r="L1458" s="13">
        <v>30.5</v>
      </c>
      <c r="M1458" s="13">
        <v>26.3</v>
      </c>
      <c r="N1458" s="13">
        <v>105.5</v>
      </c>
      <c r="O1458" s="13">
        <v>72.849999999999994</v>
      </c>
      <c r="P1458" s="13">
        <v>47.9</v>
      </c>
      <c r="Q1458" s="13" t="s">
        <v>110</v>
      </c>
      <c r="R1458" s="13">
        <v>23.05</v>
      </c>
      <c r="S1458" s="13">
        <v>347</v>
      </c>
      <c r="T1458" s="13">
        <v>39.9</v>
      </c>
      <c r="U1458" s="13">
        <v>14.039</v>
      </c>
      <c r="V1458" s="13">
        <v>61</v>
      </c>
      <c r="W1458" s="13">
        <v>96.3</v>
      </c>
      <c r="X1458" s="13">
        <v>43</v>
      </c>
      <c r="Y1458" s="13">
        <v>59.35</v>
      </c>
      <c r="Z1458" s="13">
        <v>30.45</v>
      </c>
      <c r="AA1458" s="13">
        <v>262</v>
      </c>
      <c r="AB1458" s="13">
        <v>10.8</v>
      </c>
      <c r="AC1458" s="13">
        <v>139.6</v>
      </c>
      <c r="AD1458" s="13">
        <v>377</v>
      </c>
    </row>
    <row r="1459" spans="1:30">
      <c r="A1459" s="10">
        <v>42921</v>
      </c>
      <c r="B1459" s="13">
        <v>22433.62</v>
      </c>
      <c r="C1459" s="13">
        <v>26.815999999999999</v>
      </c>
      <c r="D1459" s="13">
        <v>11.35</v>
      </c>
      <c r="E1459" s="13">
        <v>67.7</v>
      </c>
      <c r="F1459" s="13">
        <v>156</v>
      </c>
      <c r="G1459" s="13">
        <v>139.30000000000001</v>
      </c>
      <c r="H1459" s="13">
        <v>23.65</v>
      </c>
      <c r="I1459" s="13">
        <v>3.2800000000000002</v>
      </c>
      <c r="J1459" s="13">
        <v>31.21</v>
      </c>
      <c r="K1459" s="13" t="s">
        <v>110</v>
      </c>
      <c r="L1459" s="13">
        <v>29.5</v>
      </c>
      <c r="M1459" s="13">
        <v>26.85</v>
      </c>
      <c r="N1459" s="13">
        <v>105.85</v>
      </c>
      <c r="O1459" s="13">
        <v>71.95</v>
      </c>
      <c r="P1459" s="13">
        <v>48.75</v>
      </c>
      <c r="Q1459" s="13" t="s">
        <v>110</v>
      </c>
      <c r="R1459" s="13">
        <v>22.9</v>
      </c>
      <c r="S1459" s="13">
        <v>346</v>
      </c>
      <c r="T1459" s="13">
        <v>40.049999999999997</v>
      </c>
      <c r="U1459" s="13">
        <v>14.039</v>
      </c>
      <c r="V1459" s="13">
        <v>61</v>
      </c>
      <c r="W1459" s="13">
        <v>98.7</v>
      </c>
      <c r="X1459" s="13">
        <v>44</v>
      </c>
      <c r="Y1459" s="13">
        <v>58.15</v>
      </c>
      <c r="Z1459" s="13">
        <v>30.7</v>
      </c>
      <c r="AA1459" s="13">
        <v>266</v>
      </c>
      <c r="AB1459" s="13">
        <v>10.8</v>
      </c>
      <c r="AC1459" s="13">
        <v>139.30000000000001</v>
      </c>
      <c r="AD1459" s="13">
        <v>377</v>
      </c>
    </row>
    <row r="1460" spans="1:30">
      <c r="A1460" s="10">
        <v>42922</v>
      </c>
      <c r="B1460" s="13">
        <v>22223</v>
      </c>
      <c r="C1460" s="13">
        <v>25.824000000000002</v>
      </c>
      <c r="D1460" s="13">
        <v>11.4</v>
      </c>
      <c r="E1460" s="13">
        <v>67.7</v>
      </c>
      <c r="F1460" s="13">
        <v>154</v>
      </c>
      <c r="G1460" s="13">
        <v>135.44999999999999</v>
      </c>
      <c r="H1460" s="13">
        <v>23.35</v>
      </c>
      <c r="I1460" s="13">
        <v>3.22</v>
      </c>
      <c r="J1460" s="13">
        <v>30.491</v>
      </c>
      <c r="K1460" s="13" t="s">
        <v>110</v>
      </c>
      <c r="L1460" s="13">
        <v>28.4</v>
      </c>
      <c r="M1460" s="13">
        <v>26.3</v>
      </c>
      <c r="N1460" s="13">
        <v>104.95</v>
      </c>
      <c r="O1460" s="13">
        <v>71.25</v>
      </c>
      <c r="P1460" s="13">
        <v>47.7</v>
      </c>
      <c r="Q1460" s="13" t="s">
        <v>110</v>
      </c>
      <c r="R1460" s="13">
        <v>22.4</v>
      </c>
      <c r="S1460" s="13">
        <v>342.9</v>
      </c>
      <c r="T1460" s="13">
        <v>40.25</v>
      </c>
      <c r="U1460" s="13">
        <v>14.039</v>
      </c>
      <c r="V1460" s="13">
        <v>59.45</v>
      </c>
      <c r="W1460" s="13">
        <v>98</v>
      </c>
      <c r="X1460" s="13">
        <v>43.5</v>
      </c>
      <c r="Y1460" s="13">
        <v>56.55</v>
      </c>
      <c r="Z1460" s="13">
        <v>30</v>
      </c>
      <c r="AA1460" s="13">
        <v>266</v>
      </c>
      <c r="AB1460" s="13">
        <v>10.9</v>
      </c>
      <c r="AC1460" s="13">
        <v>135.44999999999999</v>
      </c>
      <c r="AD1460" s="13">
        <v>375</v>
      </c>
    </row>
    <row r="1461" spans="1:30">
      <c r="A1461" s="10">
        <v>42923</v>
      </c>
      <c r="B1461" s="13">
        <v>22027.84</v>
      </c>
      <c r="C1461" s="13">
        <v>25.152000000000001</v>
      </c>
      <c r="D1461" s="13">
        <v>11.45</v>
      </c>
      <c r="E1461" s="13">
        <v>66.2</v>
      </c>
      <c r="F1461" s="13">
        <v>153.15</v>
      </c>
      <c r="G1461" s="13">
        <v>135.1</v>
      </c>
      <c r="H1461" s="13">
        <v>23.15</v>
      </c>
      <c r="I1461" s="13">
        <v>3.23</v>
      </c>
      <c r="J1461" s="13">
        <v>30.298999999999999</v>
      </c>
      <c r="K1461" s="13" t="s">
        <v>110</v>
      </c>
      <c r="L1461" s="13">
        <v>28.8</v>
      </c>
      <c r="M1461" s="13">
        <v>26.6</v>
      </c>
      <c r="N1461" s="13">
        <v>103</v>
      </c>
      <c r="O1461" s="13">
        <v>70.650000000000006</v>
      </c>
      <c r="P1461" s="13">
        <v>46.75</v>
      </c>
      <c r="Q1461" s="13" t="s">
        <v>110</v>
      </c>
      <c r="R1461" s="13">
        <v>22.3</v>
      </c>
      <c r="S1461" s="13">
        <v>338.45</v>
      </c>
      <c r="T1461" s="13">
        <v>40.15</v>
      </c>
      <c r="U1461" s="13">
        <v>14.039</v>
      </c>
      <c r="V1461" s="13">
        <v>59.3</v>
      </c>
      <c r="W1461" s="13">
        <v>95.8</v>
      </c>
      <c r="X1461" s="13">
        <v>43.2</v>
      </c>
      <c r="Y1461" s="13">
        <v>56.95</v>
      </c>
      <c r="Z1461" s="13">
        <v>29.9</v>
      </c>
      <c r="AA1461" s="13">
        <v>261.39999999999998</v>
      </c>
      <c r="AB1461" s="13">
        <v>10.8</v>
      </c>
      <c r="AC1461" s="13">
        <v>135.1</v>
      </c>
      <c r="AD1461" s="13">
        <v>373.4</v>
      </c>
    </row>
    <row r="1462" spans="1:30">
      <c r="A1462" s="10">
        <v>42926</v>
      </c>
      <c r="B1462" s="13">
        <v>21956.55</v>
      </c>
      <c r="C1462" s="13">
        <v>24.448</v>
      </c>
      <c r="D1462" s="13">
        <v>11.3</v>
      </c>
      <c r="E1462" s="13">
        <v>67.099999999999994</v>
      </c>
      <c r="F1462" s="13">
        <v>152.35</v>
      </c>
      <c r="G1462" s="13">
        <v>133.5</v>
      </c>
      <c r="H1462" s="13">
        <v>22.75</v>
      </c>
      <c r="I1462" s="13">
        <v>3.2800000000000002</v>
      </c>
      <c r="J1462" s="13">
        <v>29.963000000000001</v>
      </c>
      <c r="K1462" s="13" t="s">
        <v>110</v>
      </c>
      <c r="L1462" s="13">
        <v>30.1</v>
      </c>
      <c r="M1462" s="13">
        <v>26.65</v>
      </c>
      <c r="N1462" s="13">
        <v>101.85</v>
      </c>
      <c r="O1462" s="13">
        <v>71.7</v>
      </c>
      <c r="P1462" s="13">
        <v>46</v>
      </c>
      <c r="Q1462" s="13" t="s">
        <v>110</v>
      </c>
      <c r="R1462" s="13">
        <v>22.05</v>
      </c>
      <c r="S1462" s="13">
        <v>342.05</v>
      </c>
      <c r="T1462" s="13">
        <v>38.9</v>
      </c>
      <c r="U1462" s="13">
        <v>14.039</v>
      </c>
      <c r="V1462" s="13">
        <v>59.4</v>
      </c>
      <c r="W1462" s="13">
        <v>97.75</v>
      </c>
      <c r="X1462" s="13">
        <v>42.9</v>
      </c>
      <c r="Y1462" s="13">
        <v>57</v>
      </c>
      <c r="Z1462" s="13">
        <v>30</v>
      </c>
      <c r="AA1462" s="13">
        <v>262.95</v>
      </c>
      <c r="AB1462" s="13">
        <v>10.55</v>
      </c>
      <c r="AC1462" s="13">
        <v>133.5</v>
      </c>
      <c r="AD1462" s="13">
        <v>368.75</v>
      </c>
    </row>
    <row r="1463" spans="1:30">
      <c r="A1463" s="10">
        <v>42927</v>
      </c>
      <c r="B1463" s="13">
        <v>22127.33</v>
      </c>
      <c r="C1463" s="13">
        <v>25.248000000000001</v>
      </c>
      <c r="D1463" s="13">
        <v>11.3</v>
      </c>
      <c r="E1463" s="13">
        <v>69.25</v>
      </c>
      <c r="F1463" s="13">
        <v>150</v>
      </c>
      <c r="G1463" s="13">
        <v>131.30000000000001</v>
      </c>
      <c r="H1463" s="13">
        <v>22.45</v>
      </c>
      <c r="I1463" s="13">
        <v>3.35</v>
      </c>
      <c r="J1463" s="13">
        <v>30.585999999999999</v>
      </c>
      <c r="K1463" s="13" t="s">
        <v>110</v>
      </c>
      <c r="L1463" s="13">
        <v>29.6</v>
      </c>
      <c r="M1463" s="13">
        <v>26.7</v>
      </c>
      <c r="N1463" s="13">
        <v>102.3</v>
      </c>
      <c r="O1463" s="13">
        <v>71.5</v>
      </c>
      <c r="P1463" s="13">
        <v>45.8</v>
      </c>
      <c r="Q1463" s="13" t="s">
        <v>110</v>
      </c>
      <c r="R1463" s="13">
        <v>21.8</v>
      </c>
      <c r="S1463" s="13">
        <v>345.45</v>
      </c>
      <c r="T1463" s="13">
        <v>38.75</v>
      </c>
      <c r="U1463" s="13">
        <v>14.039</v>
      </c>
      <c r="V1463" s="13">
        <v>59.6</v>
      </c>
      <c r="W1463" s="13">
        <v>98.9</v>
      </c>
      <c r="X1463" s="13">
        <v>42.25</v>
      </c>
      <c r="Y1463" s="13">
        <v>57.2</v>
      </c>
      <c r="Z1463" s="13">
        <v>29.5</v>
      </c>
      <c r="AA1463" s="13">
        <v>267</v>
      </c>
      <c r="AB1463" s="13">
        <v>10.8</v>
      </c>
      <c r="AC1463" s="13">
        <v>131.30000000000001</v>
      </c>
      <c r="AD1463" s="13">
        <v>379</v>
      </c>
    </row>
    <row r="1464" spans="1:30">
      <c r="A1464" s="10">
        <v>42928</v>
      </c>
      <c r="B1464" s="13">
        <v>22262.639999999999</v>
      </c>
      <c r="C1464" s="13">
        <v>25.024000000000001</v>
      </c>
      <c r="D1464" s="13">
        <v>11.5</v>
      </c>
      <c r="E1464" s="13">
        <v>72.5</v>
      </c>
      <c r="F1464" s="13">
        <v>153.5</v>
      </c>
      <c r="G1464" s="13">
        <v>129.5</v>
      </c>
      <c r="H1464" s="13">
        <v>22.5</v>
      </c>
      <c r="I1464" s="13">
        <v>3.39</v>
      </c>
      <c r="J1464" s="13">
        <v>31.449000000000002</v>
      </c>
      <c r="K1464" s="13" t="s">
        <v>110</v>
      </c>
      <c r="L1464" s="13">
        <v>28.75</v>
      </c>
      <c r="M1464" s="13">
        <v>26.6</v>
      </c>
      <c r="N1464" s="13">
        <v>101.5</v>
      </c>
      <c r="O1464" s="13">
        <v>72.2</v>
      </c>
      <c r="P1464" s="13">
        <v>46.1</v>
      </c>
      <c r="Q1464" s="13" t="s">
        <v>110</v>
      </c>
      <c r="R1464" s="13">
        <v>21.85</v>
      </c>
      <c r="S1464" s="13">
        <v>346.8</v>
      </c>
      <c r="T1464" s="13">
        <v>38.299999999999997</v>
      </c>
      <c r="U1464" s="13">
        <v>14.039</v>
      </c>
      <c r="V1464" s="13">
        <v>60.25</v>
      </c>
      <c r="W1464" s="13">
        <v>97</v>
      </c>
      <c r="X1464" s="13">
        <v>41.45</v>
      </c>
      <c r="Y1464" s="13">
        <v>56</v>
      </c>
      <c r="Z1464" s="13">
        <v>29.05</v>
      </c>
      <c r="AA1464" s="13">
        <v>270.25</v>
      </c>
      <c r="AB1464" s="13">
        <v>11</v>
      </c>
      <c r="AC1464" s="13">
        <v>129.5</v>
      </c>
      <c r="AD1464" s="13">
        <v>378</v>
      </c>
    </row>
    <row r="1465" spans="1:30">
      <c r="A1465" s="10">
        <v>42929</v>
      </c>
      <c r="B1465" s="13">
        <v>21976.37</v>
      </c>
      <c r="C1465" s="13">
        <v>24.512</v>
      </c>
      <c r="D1465" s="13">
        <v>11.2</v>
      </c>
      <c r="E1465" s="13">
        <v>72.25</v>
      </c>
      <c r="F1465" s="13">
        <v>153</v>
      </c>
      <c r="G1465" s="13">
        <v>134</v>
      </c>
      <c r="H1465" s="13">
        <v>21.95</v>
      </c>
      <c r="I1465" s="13">
        <v>3.35</v>
      </c>
      <c r="J1465" s="13">
        <v>31.161999999999999</v>
      </c>
      <c r="K1465" s="13" t="s">
        <v>110</v>
      </c>
      <c r="L1465" s="13">
        <v>27.9</v>
      </c>
      <c r="M1465" s="13">
        <v>26</v>
      </c>
      <c r="N1465" s="13">
        <v>101.5</v>
      </c>
      <c r="O1465" s="13">
        <v>71.150000000000006</v>
      </c>
      <c r="P1465" s="13">
        <v>46.5</v>
      </c>
      <c r="Q1465" s="13" t="s">
        <v>110</v>
      </c>
      <c r="R1465" s="13">
        <v>21.3</v>
      </c>
      <c r="S1465" s="13">
        <v>345.9</v>
      </c>
      <c r="T1465" s="13">
        <v>37.1</v>
      </c>
      <c r="U1465" s="13">
        <v>14.039</v>
      </c>
      <c r="V1465" s="13">
        <v>60.4</v>
      </c>
      <c r="W1465" s="13">
        <v>96</v>
      </c>
      <c r="X1465" s="13">
        <v>40.4</v>
      </c>
      <c r="Y1465" s="13">
        <v>55.5</v>
      </c>
      <c r="Z1465" s="13">
        <v>28.3</v>
      </c>
      <c r="AA1465" s="13">
        <v>275</v>
      </c>
      <c r="AB1465" s="13">
        <v>10.8</v>
      </c>
      <c r="AC1465" s="13">
        <v>134</v>
      </c>
      <c r="AD1465" s="13">
        <v>372</v>
      </c>
    </row>
    <row r="1466" spans="1:30">
      <c r="A1466" s="10">
        <v>42930</v>
      </c>
      <c r="B1466" s="13">
        <v>21880.16</v>
      </c>
      <c r="C1466" s="13">
        <v>23.68</v>
      </c>
      <c r="D1466" s="13">
        <v>11.2</v>
      </c>
      <c r="E1466" s="13">
        <v>72.95</v>
      </c>
      <c r="F1466" s="13">
        <v>150.5</v>
      </c>
      <c r="G1466" s="13">
        <v>138.5</v>
      </c>
      <c r="H1466" s="13">
        <v>22.3</v>
      </c>
      <c r="I1466" s="13">
        <v>3.4</v>
      </c>
      <c r="J1466" s="13">
        <v>31.065999999999999</v>
      </c>
      <c r="K1466" s="13" t="s">
        <v>110</v>
      </c>
      <c r="L1466" s="13">
        <v>27.9</v>
      </c>
      <c r="M1466" s="13">
        <v>26.05</v>
      </c>
      <c r="N1466" s="13">
        <v>99.5</v>
      </c>
      <c r="O1466" s="13">
        <v>68.55</v>
      </c>
      <c r="P1466" s="13">
        <v>46.05</v>
      </c>
      <c r="Q1466" s="13" t="s">
        <v>110</v>
      </c>
      <c r="R1466" s="13">
        <v>21.2</v>
      </c>
      <c r="S1466" s="13">
        <v>357.5</v>
      </c>
      <c r="T1466" s="13">
        <v>37.049999999999997</v>
      </c>
      <c r="U1466" s="13">
        <v>14.039</v>
      </c>
      <c r="V1466" s="13">
        <v>60.25</v>
      </c>
      <c r="W1466" s="13">
        <v>95.75</v>
      </c>
      <c r="X1466" s="13">
        <v>40.299999999999997</v>
      </c>
      <c r="Y1466" s="13">
        <v>55.7</v>
      </c>
      <c r="Z1466" s="13">
        <v>27.6</v>
      </c>
      <c r="AA1466" s="13">
        <v>275.25</v>
      </c>
      <c r="AB1466" s="13">
        <v>10.85</v>
      </c>
      <c r="AC1466" s="13">
        <v>138.5</v>
      </c>
      <c r="AD1466" s="13">
        <v>370</v>
      </c>
    </row>
    <row r="1467" spans="1:30">
      <c r="A1467" s="10">
        <v>42933</v>
      </c>
      <c r="B1467" s="13">
        <v>21296.5</v>
      </c>
      <c r="C1467" s="13">
        <v>22.655999999999999</v>
      </c>
      <c r="D1467" s="13">
        <v>10.9</v>
      </c>
      <c r="E1467" s="13">
        <v>71.8</v>
      </c>
      <c r="F1467" s="13">
        <v>152.75</v>
      </c>
      <c r="G1467" s="13">
        <v>138.5</v>
      </c>
      <c r="H1467" s="13">
        <v>21.55</v>
      </c>
      <c r="I1467" s="13">
        <v>3.31</v>
      </c>
      <c r="J1467" s="13">
        <v>30.585999999999999</v>
      </c>
      <c r="K1467" s="13" t="s">
        <v>110</v>
      </c>
      <c r="L1467" s="13">
        <v>27</v>
      </c>
      <c r="M1467" s="13">
        <v>25.8</v>
      </c>
      <c r="N1467" s="13">
        <v>95.8</v>
      </c>
      <c r="O1467" s="13">
        <v>67.5</v>
      </c>
      <c r="P1467" s="13">
        <v>44.6</v>
      </c>
      <c r="Q1467" s="13" t="s">
        <v>110</v>
      </c>
      <c r="R1467" s="13">
        <v>20.399999999999999</v>
      </c>
      <c r="S1467" s="13">
        <v>338.5</v>
      </c>
      <c r="T1467" s="13">
        <v>35.700000000000003</v>
      </c>
      <c r="U1467" s="13">
        <v>14.039</v>
      </c>
      <c r="V1467" s="13">
        <v>59.8</v>
      </c>
      <c r="W1467" s="13">
        <v>94.95</v>
      </c>
      <c r="X1467" s="13">
        <v>39.200000000000003</v>
      </c>
      <c r="Y1467" s="13">
        <v>52.4</v>
      </c>
      <c r="Z1467" s="13">
        <v>26.5</v>
      </c>
      <c r="AA1467" s="13">
        <v>276</v>
      </c>
      <c r="AB1467" s="13">
        <v>10.5</v>
      </c>
      <c r="AC1467" s="13">
        <v>138.5</v>
      </c>
      <c r="AD1467" s="13">
        <v>363.5</v>
      </c>
    </row>
    <row r="1468" spans="1:30">
      <c r="A1468" s="10">
        <v>42934</v>
      </c>
      <c r="B1468" s="13">
        <v>21046.43</v>
      </c>
      <c r="C1468" s="13">
        <v>22.207999999999998</v>
      </c>
      <c r="D1468" s="13">
        <v>10.5</v>
      </c>
      <c r="E1468" s="13">
        <v>73.099999999999994</v>
      </c>
      <c r="F1468" s="13">
        <v>145</v>
      </c>
      <c r="G1468" s="13">
        <v>138</v>
      </c>
      <c r="H1468" s="13">
        <v>21.55</v>
      </c>
      <c r="I1468" s="13">
        <v>3.27</v>
      </c>
      <c r="J1468" s="13">
        <v>29.722999999999999</v>
      </c>
      <c r="K1468" s="13" t="s">
        <v>110</v>
      </c>
      <c r="L1468" s="13">
        <v>26.4</v>
      </c>
      <c r="M1468" s="13">
        <v>26.35</v>
      </c>
      <c r="N1468" s="13">
        <v>92.5</v>
      </c>
      <c r="O1468" s="13">
        <v>64.599999999999994</v>
      </c>
      <c r="P1468" s="13">
        <v>44.2</v>
      </c>
      <c r="Q1468" s="13" t="s">
        <v>110</v>
      </c>
      <c r="R1468" s="13">
        <v>20.2</v>
      </c>
      <c r="S1468" s="13">
        <v>340</v>
      </c>
      <c r="T1468" s="13">
        <v>36</v>
      </c>
      <c r="U1468" s="13">
        <v>14.039</v>
      </c>
      <c r="V1468" s="13">
        <v>58.35</v>
      </c>
      <c r="W1468" s="13">
        <v>93</v>
      </c>
      <c r="X1468" s="13">
        <v>37.049999999999997</v>
      </c>
      <c r="Y1468" s="13">
        <v>52.65</v>
      </c>
      <c r="Z1468" s="13">
        <v>26.2</v>
      </c>
      <c r="AA1468" s="13">
        <v>277.8</v>
      </c>
      <c r="AB1468" s="13">
        <v>10.25</v>
      </c>
      <c r="AC1468" s="13">
        <v>138</v>
      </c>
      <c r="AD1468" s="13">
        <v>362</v>
      </c>
    </row>
    <row r="1469" spans="1:30">
      <c r="A1469" s="10">
        <v>42935</v>
      </c>
      <c r="B1469" s="13">
        <v>21450.400000000001</v>
      </c>
      <c r="C1469" s="13">
        <v>22.56</v>
      </c>
      <c r="D1469" s="13">
        <v>10.95</v>
      </c>
      <c r="E1469" s="13">
        <v>74.650000000000006</v>
      </c>
      <c r="F1469" s="13">
        <v>151.5</v>
      </c>
      <c r="G1469" s="13">
        <v>142</v>
      </c>
      <c r="H1469" s="13">
        <v>22.65</v>
      </c>
      <c r="I1469" s="13">
        <v>3.33</v>
      </c>
      <c r="J1469" s="13">
        <v>30.010999999999999</v>
      </c>
      <c r="K1469" s="13" t="s">
        <v>110</v>
      </c>
      <c r="L1469" s="13">
        <v>27.4</v>
      </c>
      <c r="M1469" s="13">
        <v>26.2</v>
      </c>
      <c r="N1469" s="13">
        <v>91.6</v>
      </c>
      <c r="O1469" s="13">
        <v>66.599999999999994</v>
      </c>
      <c r="P1469" s="13">
        <v>45.75</v>
      </c>
      <c r="Q1469" s="13" t="s">
        <v>110</v>
      </c>
      <c r="R1469" s="13">
        <v>20.45</v>
      </c>
      <c r="S1469" s="13">
        <v>340</v>
      </c>
      <c r="T1469" s="13">
        <v>36.700000000000003</v>
      </c>
      <c r="U1469" s="13">
        <v>14.039</v>
      </c>
      <c r="V1469" s="13">
        <v>60.5</v>
      </c>
      <c r="W1469" s="13">
        <v>95.9</v>
      </c>
      <c r="X1469" s="13">
        <v>38.65</v>
      </c>
      <c r="Y1469" s="13">
        <v>51.75</v>
      </c>
      <c r="Z1469" s="13">
        <v>27.1</v>
      </c>
      <c r="AA1469" s="13">
        <v>282.5</v>
      </c>
      <c r="AB1469" s="13">
        <v>10.4</v>
      </c>
      <c r="AC1469" s="13">
        <v>142</v>
      </c>
      <c r="AD1469" s="13">
        <v>361</v>
      </c>
    </row>
    <row r="1470" spans="1:30">
      <c r="A1470" s="10">
        <v>42936</v>
      </c>
      <c r="B1470" s="13">
        <v>21465.200000000001</v>
      </c>
      <c r="C1470" s="13">
        <v>22.56</v>
      </c>
      <c r="D1470" s="13">
        <v>11.1</v>
      </c>
      <c r="E1470" s="13">
        <v>74.3</v>
      </c>
      <c r="F1470" s="13">
        <v>148.25</v>
      </c>
      <c r="G1470" s="13">
        <v>139.5</v>
      </c>
      <c r="H1470" s="13">
        <v>23</v>
      </c>
      <c r="I1470" s="13">
        <v>3.33</v>
      </c>
      <c r="J1470" s="13">
        <v>30.059000000000001</v>
      </c>
      <c r="K1470" s="13" t="s">
        <v>110</v>
      </c>
      <c r="L1470" s="13">
        <v>27</v>
      </c>
      <c r="M1470" s="13">
        <v>26.3</v>
      </c>
      <c r="N1470" s="13">
        <v>91.3</v>
      </c>
      <c r="O1470" s="13">
        <v>66.5</v>
      </c>
      <c r="P1470" s="13">
        <v>45.35</v>
      </c>
      <c r="Q1470" s="13" t="s">
        <v>110</v>
      </c>
      <c r="R1470" s="13">
        <v>20.9</v>
      </c>
      <c r="S1470" s="13">
        <v>341.7</v>
      </c>
      <c r="T1470" s="13">
        <v>37.700000000000003</v>
      </c>
      <c r="U1470" s="13">
        <v>14.039</v>
      </c>
      <c r="V1470" s="13">
        <v>60.25</v>
      </c>
      <c r="W1470" s="13">
        <v>96.25</v>
      </c>
      <c r="X1470" s="13">
        <v>39.5</v>
      </c>
      <c r="Y1470" s="13">
        <v>51.75</v>
      </c>
      <c r="Z1470" s="13">
        <v>27.45</v>
      </c>
      <c r="AA1470" s="13">
        <v>277.5</v>
      </c>
      <c r="AB1470" s="13">
        <v>10.3</v>
      </c>
      <c r="AC1470" s="13">
        <v>139.5</v>
      </c>
      <c r="AD1470" s="13">
        <v>363.5</v>
      </c>
    </row>
    <row r="1471" spans="1:30">
      <c r="A1471" s="10">
        <v>42937</v>
      </c>
      <c r="B1471" s="13">
        <v>21498.58</v>
      </c>
      <c r="C1471" s="13">
        <v>22.72</v>
      </c>
      <c r="D1471" s="13">
        <v>11.2</v>
      </c>
      <c r="E1471" s="13">
        <v>73.400000000000006</v>
      </c>
      <c r="F1471" s="13">
        <v>152</v>
      </c>
      <c r="G1471" s="13">
        <v>139.75</v>
      </c>
      <c r="H1471" s="13">
        <v>23.4</v>
      </c>
      <c r="I1471" s="13">
        <v>3.3</v>
      </c>
      <c r="J1471" s="13">
        <v>30.298999999999999</v>
      </c>
      <c r="K1471" s="13" t="s">
        <v>110</v>
      </c>
      <c r="L1471" s="13">
        <v>26.55</v>
      </c>
      <c r="M1471" s="13">
        <v>26.9</v>
      </c>
      <c r="N1471" s="13">
        <v>92</v>
      </c>
      <c r="O1471" s="13">
        <v>67.349999999999994</v>
      </c>
      <c r="P1471" s="13">
        <v>45.75</v>
      </c>
      <c r="Q1471" s="13" t="s">
        <v>110</v>
      </c>
      <c r="R1471" s="13">
        <v>21.7</v>
      </c>
      <c r="S1471" s="13">
        <v>344</v>
      </c>
      <c r="T1471" s="13">
        <v>38.85</v>
      </c>
      <c r="U1471" s="13">
        <v>14.039</v>
      </c>
      <c r="V1471" s="13">
        <v>61</v>
      </c>
      <c r="W1471" s="13">
        <v>96.5</v>
      </c>
      <c r="X1471" s="13">
        <v>39.9</v>
      </c>
      <c r="Y1471" s="13">
        <v>51.85</v>
      </c>
      <c r="Z1471" s="13">
        <v>26.7</v>
      </c>
      <c r="AA1471" s="13">
        <v>275</v>
      </c>
      <c r="AB1471" s="13">
        <v>10.15</v>
      </c>
      <c r="AC1471" s="13">
        <v>139.75</v>
      </c>
      <c r="AD1471" s="13">
        <v>350.1</v>
      </c>
    </row>
    <row r="1472" spans="1:30">
      <c r="A1472" s="10">
        <v>42940</v>
      </c>
      <c r="B1472" s="13">
        <v>21310.37</v>
      </c>
      <c r="C1472" s="13">
        <v>21.44</v>
      </c>
      <c r="D1472" s="13">
        <v>11.25</v>
      </c>
      <c r="E1472" s="13">
        <v>74.599999999999994</v>
      </c>
      <c r="F1472" s="13">
        <v>152</v>
      </c>
      <c r="G1472" s="13">
        <v>140</v>
      </c>
      <c r="H1472" s="13">
        <v>22.8</v>
      </c>
      <c r="I1472" s="13">
        <v>3.31</v>
      </c>
      <c r="J1472" s="13">
        <v>30.106999999999999</v>
      </c>
      <c r="K1472" s="13" t="s">
        <v>110</v>
      </c>
      <c r="L1472" s="13">
        <v>26.6</v>
      </c>
      <c r="M1472" s="13">
        <v>26.65</v>
      </c>
      <c r="N1472" s="13">
        <v>90.5</v>
      </c>
      <c r="O1472" s="13">
        <v>66.7</v>
      </c>
      <c r="P1472" s="13">
        <v>45.45</v>
      </c>
      <c r="Q1472" s="13" t="s">
        <v>110</v>
      </c>
      <c r="R1472" s="13">
        <v>20.399999999999999</v>
      </c>
      <c r="S1472" s="13">
        <v>337.9</v>
      </c>
      <c r="T1472" s="13">
        <v>38.6</v>
      </c>
      <c r="U1472" s="13">
        <v>14.875999999999999</v>
      </c>
      <c r="V1472" s="13">
        <v>60</v>
      </c>
      <c r="W1472" s="13">
        <v>97.25</v>
      </c>
      <c r="X1472" s="13">
        <v>38</v>
      </c>
      <c r="Y1472" s="13">
        <v>51.4</v>
      </c>
      <c r="Z1472" s="13">
        <v>25.4</v>
      </c>
      <c r="AA1472" s="13">
        <v>275</v>
      </c>
      <c r="AB1472" s="13">
        <v>9.99</v>
      </c>
      <c r="AC1472" s="13">
        <v>140</v>
      </c>
      <c r="AD1472" s="13">
        <v>351</v>
      </c>
    </row>
    <row r="1473" spans="1:30">
      <c r="A1473" s="10">
        <v>42941</v>
      </c>
      <c r="B1473" s="13">
        <v>21243.25</v>
      </c>
      <c r="C1473" s="13">
        <v>20.736000000000001</v>
      </c>
      <c r="D1473" s="13">
        <v>11.1</v>
      </c>
      <c r="E1473" s="13">
        <v>75.3</v>
      </c>
      <c r="F1473" s="13">
        <v>154</v>
      </c>
      <c r="G1473" s="13">
        <v>139</v>
      </c>
      <c r="H1473" s="13">
        <v>22.1</v>
      </c>
      <c r="I1473" s="13">
        <v>3.24</v>
      </c>
      <c r="J1473" s="13">
        <v>30.395</v>
      </c>
      <c r="K1473" s="13" t="s">
        <v>110</v>
      </c>
      <c r="L1473" s="13">
        <v>25.65</v>
      </c>
      <c r="M1473" s="13">
        <v>26.9</v>
      </c>
      <c r="N1473" s="13">
        <v>91</v>
      </c>
      <c r="O1473" s="13">
        <v>67.05</v>
      </c>
      <c r="P1473" s="13">
        <v>45</v>
      </c>
      <c r="Q1473" s="13" t="s">
        <v>110</v>
      </c>
      <c r="R1473" s="13">
        <v>19.55</v>
      </c>
      <c r="S1473" s="13">
        <v>333.45</v>
      </c>
      <c r="T1473" s="13">
        <v>38.15</v>
      </c>
      <c r="U1473" s="13">
        <v>14.679</v>
      </c>
      <c r="V1473" s="13">
        <v>60.7</v>
      </c>
      <c r="W1473" s="13">
        <v>96</v>
      </c>
      <c r="X1473" s="13">
        <v>37</v>
      </c>
      <c r="Y1473" s="13">
        <v>51.8</v>
      </c>
      <c r="Z1473" s="13">
        <v>24.75</v>
      </c>
      <c r="AA1473" s="13">
        <v>278.5</v>
      </c>
      <c r="AB1473" s="13">
        <v>10.050000000000001</v>
      </c>
      <c r="AC1473" s="13">
        <v>139</v>
      </c>
      <c r="AD1473" s="13">
        <v>354</v>
      </c>
    </row>
    <row r="1474" spans="1:30">
      <c r="A1474" s="10">
        <v>42942</v>
      </c>
      <c r="B1474" s="13">
        <v>21202.91</v>
      </c>
      <c r="C1474" s="13">
        <v>20.8</v>
      </c>
      <c r="D1474" s="13">
        <v>10.95</v>
      </c>
      <c r="E1474" s="13">
        <v>74.8</v>
      </c>
      <c r="F1474" s="13">
        <v>156</v>
      </c>
      <c r="G1474" s="13">
        <v>140</v>
      </c>
      <c r="H1474" s="13">
        <v>22.2</v>
      </c>
      <c r="I1474" s="13">
        <v>3.2800000000000002</v>
      </c>
      <c r="J1474" s="13">
        <v>29.722999999999999</v>
      </c>
      <c r="K1474" s="13" t="s">
        <v>110</v>
      </c>
      <c r="L1474" s="13">
        <v>25.8</v>
      </c>
      <c r="M1474" s="13">
        <v>26.9</v>
      </c>
      <c r="N1474" s="13">
        <v>92.5</v>
      </c>
      <c r="O1474" s="13">
        <v>66.900000000000006</v>
      </c>
      <c r="P1474" s="13">
        <v>46</v>
      </c>
      <c r="Q1474" s="13" t="s">
        <v>110</v>
      </c>
      <c r="R1474" s="13">
        <v>19.399999999999999</v>
      </c>
      <c r="S1474" s="13">
        <v>331.95</v>
      </c>
      <c r="T1474" s="13">
        <v>37.9</v>
      </c>
      <c r="U1474" s="13">
        <v>14.236000000000001</v>
      </c>
      <c r="V1474" s="13">
        <v>62</v>
      </c>
      <c r="W1474" s="13">
        <v>96</v>
      </c>
      <c r="X1474" s="13">
        <v>36.700000000000003</v>
      </c>
      <c r="Y1474" s="13">
        <v>53.1</v>
      </c>
      <c r="Z1474" s="13">
        <v>24</v>
      </c>
      <c r="AA1474" s="13">
        <v>278</v>
      </c>
      <c r="AB1474" s="13">
        <v>10.1</v>
      </c>
      <c r="AC1474" s="13">
        <v>140</v>
      </c>
      <c r="AD1474" s="13">
        <v>351.5</v>
      </c>
    </row>
    <row r="1475" spans="1:30">
      <c r="A1475" s="10">
        <v>42943</v>
      </c>
      <c r="B1475" s="13">
        <v>21294.02</v>
      </c>
      <c r="C1475" s="13">
        <v>20.512</v>
      </c>
      <c r="D1475" s="13">
        <v>11.1</v>
      </c>
      <c r="E1475" s="13">
        <v>75.8</v>
      </c>
      <c r="F1475" s="13">
        <v>154.1</v>
      </c>
      <c r="G1475" s="13">
        <v>140.85</v>
      </c>
      <c r="H1475" s="13">
        <v>22.05</v>
      </c>
      <c r="I1475" s="13">
        <v>3.27</v>
      </c>
      <c r="J1475" s="13">
        <v>30.202999999999999</v>
      </c>
      <c r="K1475" s="13" t="s">
        <v>110</v>
      </c>
      <c r="L1475" s="13">
        <v>25.6</v>
      </c>
      <c r="M1475" s="13">
        <v>26.85</v>
      </c>
      <c r="N1475" s="13">
        <v>93</v>
      </c>
      <c r="O1475" s="13">
        <v>66.5</v>
      </c>
      <c r="P1475" s="13">
        <v>44.45</v>
      </c>
      <c r="Q1475" s="13" t="s">
        <v>110</v>
      </c>
      <c r="R1475" s="13">
        <v>19.399999999999999</v>
      </c>
      <c r="S1475" s="13">
        <v>326.8</v>
      </c>
      <c r="T1475" s="13">
        <v>38</v>
      </c>
      <c r="U1475" s="13">
        <v>13.446999999999999</v>
      </c>
      <c r="V1475" s="13">
        <v>62.75</v>
      </c>
      <c r="W1475" s="13">
        <v>96.15</v>
      </c>
      <c r="X1475" s="13">
        <v>36.4</v>
      </c>
      <c r="Y1475" s="13">
        <v>52.5</v>
      </c>
      <c r="Z1475" s="13">
        <v>24.6</v>
      </c>
      <c r="AA1475" s="13">
        <v>279.5</v>
      </c>
      <c r="AB1475" s="13">
        <v>10.4</v>
      </c>
      <c r="AC1475" s="13">
        <v>140.85</v>
      </c>
      <c r="AD1475" s="13">
        <v>351</v>
      </c>
    </row>
    <row r="1476" spans="1:30">
      <c r="A1476" s="10">
        <v>42944</v>
      </c>
      <c r="B1476" s="13">
        <v>21689.22</v>
      </c>
      <c r="C1476" s="13">
        <v>21.184000000000001</v>
      </c>
      <c r="D1476" s="13">
        <v>11</v>
      </c>
      <c r="E1476" s="13">
        <v>77</v>
      </c>
      <c r="F1476" s="13">
        <v>157.19999999999999</v>
      </c>
      <c r="G1476" s="13">
        <v>141</v>
      </c>
      <c r="H1476" s="13">
        <v>22.1</v>
      </c>
      <c r="I1476" s="13">
        <v>3.2800000000000002</v>
      </c>
      <c r="J1476" s="13">
        <v>30.73</v>
      </c>
      <c r="K1476" s="13" t="s">
        <v>110</v>
      </c>
      <c r="L1476" s="13">
        <v>25.95</v>
      </c>
      <c r="M1476" s="13">
        <v>26.5</v>
      </c>
      <c r="N1476" s="13">
        <v>93.5</v>
      </c>
      <c r="O1476" s="13">
        <v>67.099999999999994</v>
      </c>
      <c r="P1476" s="13">
        <v>44.9</v>
      </c>
      <c r="Q1476" s="13" t="s">
        <v>110</v>
      </c>
      <c r="R1476" s="13">
        <v>19.899999999999999</v>
      </c>
      <c r="S1476" s="13">
        <v>325</v>
      </c>
      <c r="T1476" s="13">
        <v>39.1</v>
      </c>
      <c r="U1476" s="13">
        <v>12.61</v>
      </c>
      <c r="V1476" s="13">
        <v>64</v>
      </c>
      <c r="W1476" s="13">
        <v>97</v>
      </c>
      <c r="X1476" s="13">
        <v>36.700000000000003</v>
      </c>
      <c r="Y1476" s="13">
        <v>53.45</v>
      </c>
      <c r="Z1476" s="13">
        <v>25.95</v>
      </c>
      <c r="AA1476" s="13">
        <v>282.5</v>
      </c>
      <c r="AB1476" s="13">
        <v>10.6</v>
      </c>
      <c r="AC1476" s="13">
        <v>141</v>
      </c>
      <c r="AD1476" s="13">
        <v>371</v>
      </c>
    </row>
    <row r="1477" spans="1:30">
      <c r="A1477" s="10">
        <v>42947</v>
      </c>
      <c r="B1477" s="13">
        <v>21582.400000000001</v>
      </c>
      <c r="C1477" s="13">
        <v>22.367999999999999</v>
      </c>
      <c r="D1477" s="13">
        <v>11</v>
      </c>
      <c r="E1477" s="13">
        <v>77.599999999999994</v>
      </c>
      <c r="F1477" s="13">
        <v>154</v>
      </c>
      <c r="G1477" s="13">
        <v>141.25</v>
      </c>
      <c r="H1477" s="13">
        <v>22.2</v>
      </c>
      <c r="I1477" s="13">
        <v>3.29</v>
      </c>
      <c r="J1477" s="13">
        <v>30.538</v>
      </c>
      <c r="K1477" s="13" t="s">
        <v>110</v>
      </c>
      <c r="L1477" s="13">
        <v>26.8</v>
      </c>
      <c r="M1477" s="13">
        <v>26.8</v>
      </c>
      <c r="N1477" s="13">
        <v>91.5</v>
      </c>
      <c r="O1477" s="13">
        <v>64.599999999999994</v>
      </c>
      <c r="P1477" s="13">
        <v>46.9</v>
      </c>
      <c r="Q1477" s="13" t="s">
        <v>110</v>
      </c>
      <c r="R1477" s="13">
        <v>19.899999999999999</v>
      </c>
      <c r="S1477" s="13">
        <v>337.9</v>
      </c>
      <c r="T1477" s="13">
        <v>38.5</v>
      </c>
      <c r="U1477" s="13">
        <v>12.807</v>
      </c>
      <c r="V1477" s="13">
        <v>64</v>
      </c>
      <c r="W1477" s="13">
        <v>94</v>
      </c>
      <c r="X1477" s="13">
        <v>38.25</v>
      </c>
      <c r="Y1477" s="13">
        <v>54</v>
      </c>
      <c r="Z1477" s="13">
        <v>26.1</v>
      </c>
      <c r="AA1477" s="13">
        <v>279.5</v>
      </c>
      <c r="AB1477" s="13">
        <v>10.75</v>
      </c>
      <c r="AC1477" s="13">
        <v>141.25</v>
      </c>
      <c r="AD1477" s="13">
        <v>357</v>
      </c>
    </row>
    <row r="1478" spans="1:30">
      <c r="A1478" s="10">
        <v>42948</v>
      </c>
      <c r="B1478" s="13">
        <v>21522.3</v>
      </c>
      <c r="C1478" s="13">
        <v>22.783999999999999</v>
      </c>
      <c r="D1478" s="13">
        <v>11</v>
      </c>
      <c r="E1478" s="13">
        <v>77</v>
      </c>
      <c r="F1478" s="13">
        <v>154</v>
      </c>
      <c r="G1478" s="13">
        <v>141</v>
      </c>
      <c r="H1478" s="13">
        <v>21.7</v>
      </c>
      <c r="I1478" s="13">
        <v>3.27</v>
      </c>
      <c r="J1478" s="13">
        <v>30.395</v>
      </c>
      <c r="K1478" s="13" t="s">
        <v>110</v>
      </c>
      <c r="L1478" s="13">
        <v>27.45</v>
      </c>
      <c r="M1478" s="13">
        <v>26.75</v>
      </c>
      <c r="N1478" s="13">
        <v>90</v>
      </c>
      <c r="O1478" s="13">
        <v>65.05</v>
      </c>
      <c r="P1478" s="13">
        <v>46.5</v>
      </c>
      <c r="Q1478" s="13" t="s">
        <v>110</v>
      </c>
      <c r="R1478" s="13">
        <v>20.399999999999999</v>
      </c>
      <c r="S1478" s="13">
        <v>336.25</v>
      </c>
      <c r="T1478" s="13">
        <v>38.700000000000003</v>
      </c>
      <c r="U1478" s="13">
        <v>12.315</v>
      </c>
      <c r="V1478" s="13">
        <v>63.5</v>
      </c>
      <c r="W1478" s="13">
        <v>93.1</v>
      </c>
      <c r="X1478" s="13">
        <v>38.25</v>
      </c>
      <c r="Y1478" s="13">
        <v>52.8</v>
      </c>
      <c r="Z1478" s="13">
        <v>25.7</v>
      </c>
      <c r="AA1478" s="13">
        <v>271.35000000000002</v>
      </c>
      <c r="AB1478" s="13">
        <v>11</v>
      </c>
      <c r="AC1478" s="13">
        <v>141</v>
      </c>
      <c r="AD1478" s="13">
        <v>351</v>
      </c>
    </row>
    <row r="1479" spans="1:30">
      <c r="A1479" s="10">
        <v>42949</v>
      </c>
      <c r="B1479" s="13">
        <v>21798.639999999999</v>
      </c>
      <c r="C1479" s="13">
        <v>23.231999999999999</v>
      </c>
      <c r="D1479" s="13">
        <v>11.35</v>
      </c>
      <c r="E1479" s="13">
        <v>79.05</v>
      </c>
      <c r="F1479" s="13">
        <v>153.75</v>
      </c>
      <c r="G1479" s="13">
        <v>139.5</v>
      </c>
      <c r="H1479" s="13">
        <v>22.3</v>
      </c>
      <c r="I1479" s="13">
        <v>3.2800000000000002</v>
      </c>
      <c r="J1479" s="13">
        <v>30.826000000000001</v>
      </c>
      <c r="K1479" s="13" t="s">
        <v>110</v>
      </c>
      <c r="L1479" s="13">
        <v>27.7</v>
      </c>
      <c r="M1479" s="13">
        <v>26.6</v>
      </c>
      <c r="N1479" s="13">
        <v>93</v>
      </c>
      <c r="O1479" s="13">
        <v>64.8</v>
      </c>
      <c r="P1479" s="13">
        <v>47.5</v>
      </c>
      <c r="Q1479" s="13" t="s">
        <v>110</v>
      </c>
      <c r="R1479" s="13">
        <v>20</v>
      </c>
      <c r="S1479" s="13">
        <v>339.9</v>
      </c>
      <c r="T1479" s="13">
        <v>39.4</v>
      </c>
      <c r="U1479" s="13">
        <v>11.723000000000001</v>
      </c>
      <c r="V1479" s="13">
        <v>62.2</v>
      </c>
      <c r="W1479" s="13">
        <v>94</v>
      </c>
      <c r="X1479" s="13">
        <v>37</v>
      </c>
      <c r="Y1479" s="13">
        <v>52.9</v>
      </c>
      <c r="Z1479" s="13">
        <v>25.7</v>
      </c>
      <c r="AA1479" s="13">
        <v>270.2</v>
      </c>
      <c r="AB1479" s="13">
        <v>11.4</v>
      </c>
      <c r="AC1479" s="13">
        <v>139.5</v>
      </c>
      <c r="AD1479" s="13">
        <v>362</v>
      </c>
    </row>
    <row r="1480" spans="1:30">
      <c r="A1480" s="10">
        <v>42950</v>
      </c>
      <c r="B1480" s="13">
        <v>21779.54</v>
      </c>
      <c r="C1480" s="13">
        <v>22.943999999999999</v>
      </c>
      <c r="D1480" s="13">
        <v>11.45</v>
      </c>
      <c r="E1480" s="13">
        <v>77.95</v>
      </c>
      <c r="F1480" s="13">
        <v>155.9</v>
      </c>
      <c r="G1480" s="13">
        <v>140</v>
      </c>
      <c r="H1480" s="13">
        <v>22.25</v>
      </c>
      <c r="I1480" s="13">
        <v>3.26</v>
      </c>
      <c r="J1480" s="13">
        <v>30.538</v>
      </c>
      <c r="K1480" s="13" t="s">
        <v>110</v>
      </c>
      <c r="L1480" s="13">
        <v>28.5</v>
      </c>
      <c r="M1480" s="13">
        <v>26.8</v>
      </c>
      <c r="N1480" s="13">
        <v>93.4</v>
      </c>
      <c r="O1480" s="13">
        <v>65.2</v>
      </c>
      <c r="P1480" s="13">
        <v>46.65</v>
      </c>
      <c r="Q1480" s="13" t="s">
        <v>110</v>
      </c>
      <c r="R1480" s="13">
        <v>20</v>
      </c>
      <c r="S1480" s="13">
        <v>338</v>
      </c>
      <c r="T1480" s="13">
        <v>39.799999999999997</v>
      </c>
      <c r="U1480" s="13">
        <v>12.215999999999999</v>
      </c>
      <c r="V1480" s="13">
        <v>62.6</v>
      </c>
      <c r="W1480" s="13">
        <v>97.25</v>
      </c>
      <c r="X1480" s="13">
        <v>38</v>
      </c>
      <c r="Y1480" s="13">
        <v>54.2</v>
      </c>
      <c r="Z1480" s="13">
        <v>25.8</v>
      </c>
      <c r="AA1480" s="13">
        <v>254</v>
      </c>
      <c r="AB1480" s="13">
        <v>11.25</v>
      </c>
      <c r="AC1480" s="13">
        <v>140</v>
      </c>
      <c r="AD1480" s="13">
        <v>353.5</v>
      </c>
    </row>
    <row r="1481" spans="1:30">
      <c r="A1481" s="10">
        <v>42951</v>
      </c>
      <c r="B1481" s="13">
        <v>21703.9</v>
      </c>
      <c r="C1481" s="13">
        <v>22.72</v>
      </c>
      <c r="D1481" s="13">
        <v>11.35</v>
      </c>
      <c r="E1481" s="13">
        <v>77.849999999999994</v>
      </c>
      <c r="F1481" s="13">
        <v>155.6</v>
      </c>
      <c r="G1481" s="13">
        <v>141</v>
      </c>
      <c r="H1481" s="13">
        <v>22.5</v>
      </c>
      <c r="I1481" s="13">
        <v>3.25</v>
      </c>
      <c r="J1481" s="13">
        <v>30.634</v>
      </c>
      <c r="K1481" s="13" t="s">
        <v>110</v>
      </c>
      <c r="L1481" s="13">
        <v>28.35</v>
      </c>
      <c r="M1481" s="13">
        <v>26.85</v>
      </c>
      <c r="N1481" s="13">
        <v>93.1</v>
      </c>
      <c r="O1481" s="13">
        <v>65.7</v>
      </c>
      <c r="P1481" s="13">
        <v>46.45</v>
      </c>
      <c r="Q1481" s="13" t="s">
        <v>110</v>
      </c>
      <c r="R1481" s="13">
        <v>20.2</v>
      </c>
      <c r="S1481" s="13">
        <v>339.95</v>
      </c>
      <c r="T1481" s="13">
        <v>40.049999999999997</v>
      </c>
      <c r="U1481" s="13">
        <v>11.92</v>
      </c>
      <c r="V1481" s="13">
        <v>62.75</v>
      </c>
      <c r="W1481" s="13">
        <v>98.8</v>
      </c>
      <c r="X1481" s="13">
        <v>37.5</v>
      </c>
      <c r="Y1481" s="13">
        <v>55.25</v>
      </c>
      <c r="Z1481" s="13">
        <v>25.5</v>
      </c>
      <c r="AA1481" s="13">
        <v>254</v>
      </c>
      <c r="AB1481" s="13">
        <v>10.8</v>
      </c>
      <c r="AC1481" s="13">
        <v>141</v>
      </c>
      <c r="AD1481" s="13">
        <v>346</v>
      </c>
    </row>
    <row r="1482" spans="1:30">
      <c r="A1482" s="10">
        <v>42954</v>
      </c>
      <c r="B1482" s="13">
        <v>21478.44</v>
      </c>
      <c r="C1482" s="13">
        <v>21.312000000000001</v>
      </c>
      <c r="D1482" s="13">
        <v>10.8</v>
      </c>
      <c r="E1482" s="13">
        <v>78.599999999999994</v>
      </c>
      <c r="F1482" s="13">
        <v>155</v>
      </c>
      <c r="G1482" s="13">
        <v>141</v>
      </c>
      <c r="H1482" s="13">
        <v>21.5</v>
      </c>
      <c r="I1482" s="13">
        <v>3.2</v>
      </c>
      <c r="J1482" s="13">
        <v>30.538</v>
      </c>
      <c r="K1482" s="13" t="s">
        <v>110</v>
      </c>
      <c r="L1482" s="13">
        <v>26.8</v>
      </c>
      <c r="M1482" s="13">
        <v>26.8</v>
      </c>
      <c r="N1482" s="13">
        <v>93.25</v>
      </c>
      <c r="O1482" s="13">
        <v>65.75</v>
      </c>
      <c r="P1482" s="13">
        <v>46</v>
      </c>
      <c r="Q1482" s="13" t="s">
        <v>110</v>
      </c>
      <c r="R1482" s="13">
        <v>19.100000000000001</v>
      </c>
      <c r="S1482" s="13">
        <v>336</v>
      </c>
      <c r="T1482" s="13">
        <v>39.4</v>
      </c>
      <c r="U1482" s="13">
        <v>11.083</v>
      </c>
      <c r="V1482" s="13">
        <v>62.2</v>
      </c>
      <c r="W1482" s="13">
        <v>100</v>
      </c>
      <c r="X1482" s="13">
        <v>36.200000000000003</v>
      </c>
      <c r="Y1482" s="13">
        <v>56.45</v>
      </c>
      <c r="Z1482" s="13">
        <v>24.6</v>
      </c>
      <c r="AA1482" s="13">
        <v>250.35</v>
      </c>
      <c r="AB1482" s="13">
        <v>10.8</v>
      </c>
      <c r="AC1482" s="13">
        <v>141</v>
      </c>
      <c r="AD1482" s="13">
        <v>342</v>
      </c>
    </row>
    <row r="1483" spans="1:30">
      <c r="A1483" s="10">
        <v>42955</v>
      </c>
      <c r="B1483" s="13">
        <v>21255.71</v>
      </c>
      <c r="C1483" s="13">
        <v>20.896000000000001</v>
      </c>
      <c r="D1483" s="13">
        <v>11</v>
      </c>
      <c r="E1483" s="13">
        <v>78.05</v>
      </c>
      <c r="F1483" s="13">
        <v>155</v>
      </c>
      <c r="G1483" s="13">
        <v>139.80000000000001</v>
      </c>
      <c r="H1483" s="13">
        <v>22</v>
      </c>
      <c r="I1483" s="13">
        <v>3.17</v>
      </c>
      <c r="J1483" s="13">
        <v>30.106999999999999</v>
      </c>
      <c r="K1483" s="13" t="s">
        <v>110</v>
      </c>
      <c r="L1483" s="13">
        <v>26.9</v>
      </c>
      <c r="M1483" s="13">
        <v>26.75</v>
      </c>
      <c r="N1483" s="13">
        <v>92.6</v>
      </c>
      <c r="O1483" s="13">
        <v>65.7</v>
      </c>
      <c r="P1483" s="13">
        <v>44.55</v>
      </c>
      <c r="Q1483" s="13" t="s">
        <v>110</v>
      </c>
      <c r="R1483" s="13">
        <v>19.649999999999999</v>
      </c>
      <c r="S1483" s="13">
        <v>330.5</v>
      </c>
      <c r="T1483" s="13">
        <v>38.5</v>
      </c>
      <c r="U1483" s="13">
        <v>10.935</v>
      </c>
      <c r="V1483" s="13">
        <v>61.8</v>
      </c>
      <c r="W1483" s="13">
        <v>100</v>
      </c>
      <c r="X1483" s="13">
        <v>35.6</v>
      </c>
      <c r="Y1483" s="13">
        <v>54.7</v>
      </c>
      <c r="Z1483" s="13">
        <v>24.7</v>
      </c>
      <c r="AA1483" s="13">
        <v>249.15</v>
      </c>
      <c r="AB1483" s="13">
        <v>10.65</v>
      </c>
      <c r="AC1483" s="13">
        <v>139.80000000000001</v>
      </c>
      <c r="AD1483" s="13">
        <v>333</v>
      </c>
    </row>
    <row r="1484" spans="1:30">
      <c r="A1484" s="10">
        <v>42956</v>
      </c>
      <c r="B1484" s="13">
        <v>20924.990000000002</v>
      </c>
      <c r="C1484" s="13">
        <v>20</v>
      </c>
      <c r="D1484" s="13">
        <v>10.9</v>
      </c>
      <c r="E1484" s="13">
        <v>78</v>
      </c>
      <c r="F1484" s="13">
        <v>150.5</v>
      </c>
      <c r="G1484" s="13">
        <v>135</v>
      </c>
      <c r="H1484" s="13">
        <v>21.95</v>
      </c>
      <c r="I1484" s="13">
        <v>3.13</v>
      </c>
      <c r="J1484" s="13">
        <v>29.532</v>
      </c>
      <c r="K1484" s="13" t="s">
        <v>110</v>
      </c>
      <c r="L1484" s="13">
        <v>27</v>
      </c>
      <c r="M1484" s="13">
        <v>26.35</v>
      </c>
      <c r="N1484" s="13">
        <v>90</v>
      </c>
      <c r="O1484" s="13">
        <v>64.55</v>
      </c>
      <c r="P1484" s="13">
        <v>43.65</v>
      </c>
      <c r="Q1484" s="13" t="s">
        <v>110</v>
      </c>
      <c r="R1484" s="13">
        <v>19.45</v>
      </c>
      <c r="S1484" s="13">
        <v>325.7</v>
      </c>
      <c r="T1484" s="13">
        <v>37.5</v>
      </c>
      <c r="U1484" s="13">
        <v>10.738</v>
      </c>
      <c r="V1484" s="13">
        <v>60.5</v>
      </c>
      <c r="W1484" s="13">
        <v>98</v>
      </c>
      <c r="X1484" s="13">
        <v>36</v>
      </c>
      <c r="Y1484" s="13">
        <v>53</v>
      </c>
      <c r="Z1484" s="13">
        <v>24.45</v>
      </c>
      <c r="AA1484" s="13">
        <v>249.4</v>
      </c>
      <c r="AB1484" s="13">
        <v>10.55</v>
      </c>
      <c r="AC1484" s="13">
        <v>135</v>
      </c>
      <c r="AD1484" s="13">
        <v>334</v>
      </c>
    </row>
    <row r="1485" spans="1:30">
      <c r="A1485" s="10">
        <v>42957</v>
      </c>
      <c r="B1485" s="13">
        <v>21132.97</v>
      </c>
      <c r="C1485" s="13">
        <v>20.736000000000001</v>
      </c>
      <c r="D1485" s="13">
        <v>11</v>
      </c>
      <c r="E1485" s="13">
        <v>75.45</v>
      </c>
      <c r="F1485" s="13">
        <v>150.5</v>
      </c>
      <c r="G1485" s="13">
        <v>137</v>
      </c>
      <c r="H1485" s="13">
        <v>22.45</v>
      </c>
      <c r="I1485" s="13">
        <v>3.1</v>
      </c>
      <c r="J1485" s="13">
        <v>29.818999999999999</v>
      </c>
      <c r="K1485" s="13" t="s">
        <v>110</v>
      </c>
      <c r="L1485" s="13">
        <v>27</v>
      </c>
      <c r="M1485" s="13">
        <v>26.15</v>
      </c>
      <c r="N1485" s="13">
        <v>92.2</v>
      </c>
      <c r="O1485" s="13">
        <v>65.150000000000006</v>
      </c>
      <c r="P1485" s="13">
        <v>44</v>
      </c>
      <c r="Q1485" s="13" t="s">
        <v>110</v>
      </c>
      <c r="R1485" s="13">
        <v>21</v>
      </c>
      <c r="S1485" s="13">
        <v>339</v>
      </c>
      <c r="T1485" s="13">
        <v>37.85</v>
      </c>
      <c r="U1485" s="13">
        <v>11.625</v>
      </c>
      <c r="V1485" s="13">
        <v>62</v>
      </c>
      <c r="W1485" s="13">
        <v>97</v>
      </c>
      <c r="X1485" s="13">
        <v>36.200000000000003</v>
      </c>
      <c r="Y1485" s="13">
        <v>52.8</v>
      </c>
      <c r="Z1485" s="13">
        <v>25.85</v>
      </c>
      <c r="AA1485" s="13">
        <v>248</v>
      </c>
      <c r="AB1485" s="13">
        <v>10.55</v>
      </c>
      <c r="AC1485" s="13">
        <v>137</v>
      </c>
      <c r="AD1485" s="13">
        <v>346.5</v>
      </c>
    </row>
    <row r="1486" spans="1:30">
      <c r="A1486" s="10">
        <v>42958</v>
      </c>
      <c r="B1486" s="13">
        <v>21632.98</v>
      </c>
      <c r="C1486" s="13">
        <v>21.824000000000002</v>
      </c>
      <c r="D1486" s="13">
        <v>11</v>
      </c>
      <c r="E1486" s="13">
        <v>75.150000000000006</v>
      </c>
      <c r="F1486" s="13">
        <v>152.19999999999999</v>
      </c>
      <c r="G1486" s="13">
        <v>140</v>
      </c>
      <c r="H1486" s="13">
        <v>23.1</v>
      </c>
      <c r="I1486" s="13">
        <v>3.11</v>
      </c>
      <c r="J1486" s="13">
        <v>30.491</v>
      </c>
      <c r="K1486" s="13" t="s">
        <v>110</v>
      </c>
      <c r="L1486" s="13">
        <v>26.7</v>
      </c>
      <c r="M1486" s="13">
        <v>27</v>
      </c>
      <c r="N1486" s="13">
        <v>93.5</v>
      </c>
      <c r="O1486" s="13">
        <v>67.55</v>
      </c>
      <c r="P1486" s="13">
        <v>45.25</v>
      </c>
      <c r="Q1486" s="13" t="s">
        <v>110</v>
      </c>
      <c r="R1486" s="13">
        <v>21.3</v>
      </c>
      <c r="S1486" s="13">
        <v>339.5</v>
      </c>
      <c r="T1486" s="13">
        <v>39.25</v>
      </c>
      <c r="U1486" s="13">
        <v>11.576000000000001</v>
      </c>
      <c r="V1486" s="13">
        <v>62</v>
      </c>
      <c r="W1486" s="13">
        <v>100.4</v>
      </c>
      <c r="X1486" s="13">
        <v>38</v>
      </c>
      <c r="Y1486" s="13">
        <v>55</v>
      </c>
      <c r="Z1486" s="13">
        <v>26.7</v>
      </c>
      <c r="AA1486" s="13">
        <v>248</v>
      </c>
      <c r="AB1486" s="13">
        <v>10.8</v>
      </c>
      <c r="AC1486" s="13">
        <v>140</v>
      </c>
      <c r="AD1486" s="13">
        <v>357</v>
      </c>
    </row>
    <row r="1487" spans="1:30">
      <c r="A1487" s="10">
        <v>42961</v>
      </c>
      <c r="B1487" s="13">
        <v>22539.96</v>
      </c>
      <c r="C1487" s="13">
        <v>24.608000000000001</v>
      </c>
      <c r="D1487" s="13">
        <v>11.3</v>
      </c>
      <c r="E1487" s="13">
        <v>72.349999999999994</v>
      </c>
      <c r="F1487" s="13">
        <v>164.1</v>
      </c>
      <c r="G1487" s="13">
        <v>141.80000000000001</v>
      </c>
      <c r="H1487" s="13">
        <v>24</v>
      </c>
      <c r="I1487" s="13">
        <v>3.09</v>
      </c>
      <c r="J1487" s="13">
        <v>31.353000000000002</v>
      </c>
      <c r="K1487" s="13" t="s">
        <v>110</v>
      </c>
      <c r="L1487" s="13">
        <v>28.2</v>
      </c>
      <c r="M1487" s="13">
        <v>28.15</v>
      </c>
      <c r="N1487" s="13">
        <v>97.9</v>
      </c>
      <c r="O1487" s="13">
        <v>73</v>
      </c>
      <c r="P1487" s="13">
        <v>47.25</v>
      </c>
      <c r="Q1487" s="13" t="s">
        <v>110</v>
      </c>
      <c r="R1487" s="13">
        <v>22.45</v>
      </c>
      <c r="S1487" s="13">
        <v>343.95</v>
      </c>
      <c r="T1487" s="13">
        <v>42.5</v>
      </c>
      <c r="U1487" s="13">
        <v>11.97</v>
      </c>
      <c r="V1487" s="13">
        <v>67.599999999999994</v>
      </c>
      <c r="W1487" s="13">
        <v>104</v>
      </c>
      <c r="X1487" s="13">
        <v>40.950000000000003</v>
      </c>
      <c r="Y1487" s="13">
        <v>61.2</v>
      </c>
      <c r="Z1487" s="13">
        <v>30.6</v>
      </c>
      <c r="AA1487" s="13">
        <v>237.6</v>
      </c>
      <c r="AB1487" s="13">
        <v>11.4</v>
      </c>
      <c r="AC1487" s="13">
        <v>141.80000000000001</v>
      </c>
      <c r="AD1487" s="13">
        <v>357.5</v>
      </c>
    </row>
    <row r="1488" spans="1:30">
      <c r="A1488" s="10">
        <v>42962</v>
      </c>
      <c r="B1488" s="13">
        <v>22702.38</v>
      </c>
      <c r="C1488" s="13">
        <v>26.527999999999999</v>
      </c>
      <c r="D1488" s="13">
        <v>11.45</v>
      </c>
      <c r="E1488" s="13">
        <v>72.849999999999994</v>
      </c>
      <c r="F1488" s="13">
        <v>164.35</v>
      </c>
      <c r="G1488" s="13">
        <v>139.5</v>
      </c>
      <c r="H1488" s="13">
        <v>24.35</v>
      </c>
      <c r="I1488" s="13">
        <v>3.09</v>
      </c>
      <c r="J1488" s="13">
        <v>31.21</v>
      </c>
      <c r="K1488" s="13" t="s">
        <v>110</v>
      </c>
      <c r="L1488" s="13">
        <v>29.25</v>
      </c>
      <c r="M1488" s="13">
        <v>27.8</v>
      </c>
      <c r="N1488" s="13">
        <v>95.3</v>
      </c>
      <c r="O1488" s="13">
        <v>72</v>
      </c>
      <c r="P1488" s="13">
        <v>49</v>
      </c>
      <c r="Q1488" s="13" t="s">
        <v>110</v>
      </c>
      <c r="R1488" s="13">
        <v>23.4</v>
      </c>
      <c r="S1488" s="13">
        <v>338</v>
      </c>
      <c r="T1488" s="13">
        <v>42.6</v>
      </c>
      <c r="U1488" s="13">
        <v>11.673999999999999</v>
      </c>
      <c r="V1488" s="13">
        <v>65.2</v>
      </c>
      <c r="W1488" s="13">
        <v>103</v>
      </c>
      <c r="X1488" s="13">
        <v>41.45</v>
      </c>
      <c r="Y1488" s="13">
        <v>61.8</v>
      </c>
      <c r="Z1488" s="13">
        <v>32.25</v>
      </c>
      <c r="AA1488" s="13">
        <v>234</v>
      </c>
      <c r="AB1488" s="13">
        <v>11.9</v>
      </c>
      <c r="AC1488" s="13">
        <v>139.5</v>
      </c>
      <c r="AD1488" s="13">
        <v>353</v>
      </c>
    </row>
    <row r="1489" spans="1:30">
      <c r="A1489" s="10">
        <v>42963</v>
      </c>
      <c r="B1489" s="13">
        <v>22887.94</v>
      </c>
      <c r="C1489" s="13">
        <v>26.303999999999998</v>
      </c>
      <c r="D1489" s="13">
        <v>11.6</v>
      </c>
      <c r="E1489" s="13">
        <v>74.3</v>
      </c>
      <c r="F1489" s="13">
        <v>164.5</v>
      </c>
      <c r="G1489" s="13">
        <v>139</v>
      </c>
      <c r="H1489" s="13">
        <v>25</v>
      </c>
      <c r="I1489" s="13">
        <v>3.18</v>
      </c>
      <c r="J1489" s="13">
        <v>31.065999999999999</v>
      </c>
      <c r="K1489" s="13" t="s">
        <v>110</v>
      </c>
      <c r="L1489" s="13">
        <v>28.4</v>
      </c>
      <c r="M1489" s="13">
        <v>28.5</v>
      </c>
      <c r="N1489" s="13">
        <v>95.6</v>
      </c>
      <c r="O1489" s="13">
        <v>72.95</v>
      </c>
      <c r="P1489" s="13">
        <v>48.25</v>
      </c>
      <c r="Q1489" s="13" t="s">
        <v>110</v>
      </c>
      <c r="R1489" s="13">
        <v>24.45</v>
      </c>
      <c r="S1489" s="13">
        <v>335.25</v>
      </c>
      <c r="T1489" s="13">
        <v>43.15</v>
      </c>
      <c r="U1489" s="13">
        <v>11.428000000000001</v>
      </c>
      <c r="V1489" s="13">
        <v>67</v>
      </c>
      <c r="W1489" s="13">
        <v>103.5</v>
      </c>
      <c r="X1489" s="13">
        <v>41.95</v>
      </c>
      <c r="Y1489" s="13">
        <v>61.9</v>
      </c>
      <c r="Z1489" s="13">
        <v>33.15</v>
      </c>
      <c r="AA1489" s="13">
        <v>234.5</v>
      </c>
      <c r="AB1489" s="13">
        <v>12</v>
      </c>
      <c r="AC1489" s="13">
        <v>139</v>
      </c>
      <c r="AD1489" s="13">
        <v>348</v>
      </c>
    </row>
    <row r="1490" spans="1:30">
      <c r="A1490" s="10">
        <v>42964</v>
      </c>
      <c r="B1490" s="13">
        <v>22724.48</v>
      </c>
      <c r="C1490" s="13">
        <v>25.92</v>
      </c>
      <c r="D1490" s="13">
        <v>11.75</v>
      </c>
      <c r="E1490" s="13">
        <v>73.2</v>
      </c>
      <c r="F1490" s="13">
        <v>163</v>
      </c>
      <c r="G1490" s="13">
        <v>140.30000000000001</v>
      </c>
      <c r="H1490" s="13">
        <v>25.6</v>
      </c>
      <c r="I1490" s="13">
        <v>3.17</v>
      </c>
      <c r="J1490" s="13">
        <v>31.736999999999998</v>
      </c>
      <c r="K1490" s="13" t="s">
        <v>110</v>
      </c>
      <c r="L1490" s="13">
        <v>27.9</v>
      </c>
      <c r="M1490" s="13">
        <v>28.7</v>
      </c>
      <c r="N1490" s="13">
        <v>93</v>
      </c>
      <c r="O1490" s="13">
        <v>72</v>
      </c>
      <c r="P1490" s="13">
        <v>48.2</v>
      </c>
      <c r="Q1490" s="13" t="s">
        <v>110</v>
      </c>
      <c r="R1490" s="13">
        <v>24.75</v>
      </c>
      <c r="S1490" s="13">
        <v>326</v>
      </c>
      <c r="T1490" s="13">
        <v>41.9</v>
      </c>
      <c r="U1490" s="13">
        <v>12.265000000000001</v>
      </c>
      <c r="V1490" s="13">
        <v>68.25</v>
      </c>
      <c r="W1490" s="13">
        <v>106</v>
      </c>
      <c r="X1490" s="13">
        <v>42</v>
      </c>
      <c r="Y1490" s="13">
        <v>61.2</v>
      </c>
      <c r="Z1490" s="13">
        <v>32.200000000000003</v>
      </c>
      <c r="AA1490" s="13">
        <v>236</v>
      </c>
      <c r="AB1490" s="13">
        <v>12</v>
      </c>
      <c r="AC1490" s="13">
        <v>140.30000000000001</v>
      </c>
      <c r="AD1490" s="13">
        <v>347</v>
      </c>
    </row>
    <row r="1491" spans="1:30">
      <c r="A1491" s="10">
        <v>42965</v>
      </c>
      <c r="B1491" s="13">
        <v>22967.35</v>
      </c>
      <c r="C1491" s="13">
        <v>25.344000000000001</v>
      </c>
      <c r="D1491" s="13">
        <v>11.7</v>
      </c>
      <c r="E1491" s="13">
        <v>76.8</v>
      </c>
      <c r="F1491" s="13">
        <v>169</v>
      </c>
      <c r="G1491" s="13">
        <v>140</v>
      </c>
      <c r="H1491" s="13">
        <v>24.3</v>
      </c>
      <c r="I1491" s="13">
        <v>3.15</v>
      </c>
      <c r="J1491" s="13">
        <v>31.497</v>
      </c>
      <c r="K1491" s="13" t="s">
        <v>110</v>
      </c>
      <c r="L1491" s="13">
        <v>28</v>
      </c>
      <c r="M1491" s="13">
        <v>29.8</v>
      </c>
      <c r="N1491" s="13">
        <v>93.6</v>
      </c>
      <c r="O1491" s="13">
        <v>73.8</v>
      </c>
      <c r="P1491" s="13">
        <v>49</v>
      </c>
      <c r="Q1491" s="13" t="s">
        <v>110</v>
      </c>
      <c r="R1491" s="13">
        <v>24.55</v>
      </c>
      <c r="S1491" s="13">
        <v>330</v>
      </c>
      <c r="T1491" s="13">
        <v>41.5</v>
      </c>
      <c r="U1491" s="13">
        <v>12.856</v>
      </c>
      <c r="V1491" s="13">
        <v>69.5</v>
      </c>
      <c r="W1491" s="13">
        <v>108.2</v>
      </c>
      <c r="X1491" s="13">
        <v>43.45</v>
      </c>
      <c r="Y1491" s="13">
        <v>62.5</v>
      </c>
      <c r="Z1491" s="13">
        <v>32.5</v>
      </c>
      <c r="AA1491" s="13">
        <v>237</v>
      </c>
      <c r="AB1491" s="13">
        <v>11.9</v>
      </c>
      <c r="AC1491" s="13">
        <v>140</v>
      </c>
      <c r="AD1491" s="13">
        <v>350</v>
      </c>
    </row>
    <row r="1492" spans="1:30">
      <c r="A1492" s="10">
        <v>42968</v>
      </c>
      <c r="B1492" s="13">
        <v>22967.35</v>
      </c>
      <c r="C1492" s="13">
        <v>25.344000000000001</v>
      </c>
      <c r="D1492" s="13">
        <v>11.7</v>
      </c>
      <c r="E1492" s="13">
        <v>76.8</v>
      </c>
      <c r="F1492" s="13">
        <v>169</v>
      </c>
      <c r="G1492" s="13">
        <v>140</v>
      </c>
      <c r="H1492" s="13">
        <v>24.3</v>
      </c>
      <c r="I1492" s="13">
        <v>3.15</v>
      </c>
      <c r="J1492" s="13">
        <v>31.497</v>
      </c>
      <c r="K1492" s="13" t="s">
        <v>110</v>
      </c>
      <c r="L1492" s="13">
        <v>28</v>
      </c>
      <c r="M1492" s="13">
        <v>29.8</v>
      </c>
      <c r="N1492" s="13">
        <v>93.6</v>
      </c>
      <c r="O1492" s="13">
        <v>73.8</v>
      </c>
      <c r="P1492" s="13">
        <v>49</v>
      </c>
      <c r="Q1492" s="13" t="s">
        <v>110</v>
      </c>
      <c r="R1492" s="13">
        <v>24.55</v>
      </c>
      <c r="S1492" s="13">
        <v>330</v>
      </c>
      <c r="T1492" s="13">
        <v>41.5</v>
      </c>
      <c r="U1492" s="13">
        <v>12.856</v>
      </c>
      <c r="V1492" s="13">
        <v>69.5</v>
      </c>
      <c r="W1492" s="13">
        <v>108.2</v>
      </c>
      <c r="X1492" s="13">
        <v>43.45</v>
      </c>
      <c r="Y1492" s="13">
        <v>62.5</v>
      </c>
      <c r="Z1492" s="13">
        <v>32.5</v>
      </c>
      <c r="AA1492" s="13">
        <v>237</v>
      </c>
      <c r="AB1492" s="13">
        <v>11.9</v>
      </c>
      <c r="AC1492" s="13">
        <v>140</v>
      </c>
      <c r="AD1492" s="13">
        <v>350</v>
      </c>
    </row>
    <row r="1493" spans="1:30">
      <c r="A1493" s="10">
        <v>42969</v>
      </c>
      <c r="B1493" s="13">
        <v>22900.18</v>
      </c>
      <c r="C1493" s="13">
        <v>24.896000000000001</v>
      </c>
      <c r="D1493" s="13">
        <v>11.75</v>
      </c>
      <c r="E1493" s="13">
        <v>77.3</v>
      </c>
      <c r="F1493" s="13">
        <v>170.5</v>
      </c>
      <c r="G1493" s="13">
        <v>140</v>
      </c>
      <c r="H1493" s="13">
        <v>24.25</v>
      </c>
      <c r="I1493" s="13">
        <v>3.12</v>
      </c>
      <c r="J1493" s="13">
        <v>31.545000000000002</v>
      </c>
      <c r="K1493" s="13" t="s">
        <v>110</v>
      </c>
      <c r="L1493" s="13">
        <v>27.9</v>
      </c>
      <c r="M1493" s="13">
        <v>29.95</v>
      </c>
      <c r="N1493" s="13">
        <v>95.1</v>
      </c>
      <c r="O1493" s="13">
        <v>73.5</v>
      </c>
      <c r="P1493" s="13">
        <v>48</v>
      </c>
      <c r="Q1493" s="13" t="s">
        <v>110</v>
      </c>
      <c r="R1493" s="13">
        <v>24.15</v>
      </c>
      <c r="S1493" s="13">
        <v>328</v>
      </c>
      <c r="T1493" s="13">
        <v>40.549999999999997</v>
      </c>
      <c r="U1493" s="13">
        <v>12.906000000000001</v>
      </c>
      <c r="V1493" s="13">
        <v>68.25</v>
      </c>
      <c r="W1493" s="13">
        <v>106.5</v>
      </c>
      <c r="X1493" s="13">
        <v>42.5</v>
      </c>
      <c r="Y1493" s="13">
        <v>62.8</v>
      </c>
      <c r="Z1493" s="13">
        <v>32.700000000000003</v>
      </c>
      <c r="AA1493" s="13">
        <v>234.2</v>
      </c>
      <c r="AB1493" s="13">
        <v>12</v>
      </c>
      <c r="AC1493" s="13">
        <v>140</v>
      </c>
      <c r="AD1493" s="13">
        <v>349</v>
      </c>
    </row>
    <row r="1494" spans="1:30">
      <c r="A1494" s="10">
        <v>42970</v>
      </c>
      <c r="B1494" s="13">
        <v>23262.38</v>
      </c>
      <c r="C1494" s="13">
        <v>26.24</v>
      </c>
      <c r="D1494" s="13">
        <v>11.9</v>
      </c>
      <c r="E1494" s="13">
        <v>78.599999999999994</v>
      </c>
      <c r="F1494" s="13">
        <v>176.8</v>
      </c>
      <c r="G1494" s="13">
        <v>140.4</v>
      </c>
      <c r="H1494" s="13">
        <v>24.75</v>
      </c>
      <c r="I1494" s="13">
        <v>3.12</v>
      </c>
      <c r="J1494" s="13">
        <v>31.497</v>
      </c>
      <c r="K1494" s="13" t="s">
        <v>110</v>
      </c>
      <c r="L1494" s="13">
        <v>27.5</v>
      </c>
      <c r="M1494" s="13">
        <v>30.3</v>
      </c>
      <c r="N1494" s="13">
        <v>97.9</v>
      </c>
      <c r="O1494" s="13">
        <v>77.2</v>
      </c>
      <c r="P1494" s="13">
        <v>47.35</v>
      </c>
      <c r="Q1494" s="13" t="s">
        <v>110</v>
      </c>
      <c r="R1494" s="13">
        <v>24.5</v>
      </c>
      <c r="S1494" s="13">
        <v>327.2</v>
      </c>
      <c r="T1494" s="13">
        <v>41.2</v>
      </c>
      <c r="U1494" s="13">
        <v>12.856</v>
      </c>
      <c r="V1494" s="13">
        <v>71.3</v>
      </c>
      <c r="W1494" s="13">
        <v>103.3</v>
      </c>
      <c r="X1494" s="13">
        <v>43.9</v>
      </c>
      <c r="Y1494" s="13">
        <v>63.3</v>
      </c>
      <c r="Z1494" s="13">
        <v>33.5</v>
      </c>
      <c r="AA1494" s="13">
        <v>234.9</v>
      </c>
      <c r="AB1494" s="13">
        <v>11.9</v>
      </c>
      <c r="AC1494" s="13">
        <v>140.4</v>
      </c>
      <c r="AD1494" s="13">
        <v>353.4</v>
      </c>
    </row>
    <row r="1495" spans="1:30">
      <c r="A1495" s="10">
        <v>42971</v>
      </c>
      <c r="B1495" s="13">
        <v>23392.5</v>
      </c>
      <c r="C1495" s="13">
        <v>26.24</v>
      </c>
      <c r="D1495" s="13">
        <v>11.9</v>
      </c>
      <c r="E1495" s="13">
        <v>78.8</v>
      </c>
      <c r="F1495" s="13">
        <v>179.5</v>
      </c>
      <c r="G1495" s="13">
        <v>140.75</v>
      </c>
      <c r="H1495" s="13">
        <v>24.7</v>
      </c>
      <c r="I1495" s="13">
        <v>3.08</v>
      </c>
      <c r="J1495" s="13">
        <v>31.257999999999999</v>
      </c>
      <c r="K1495" s="13" t="s">
        <v>110</v>
      </c>
      <c r="L1495" s="13">
        <v>26.7</v>
      </c>
      <c r="M1495" s="13">
        <v>30.9</v>
      </c>
      <c r="N1495" s="13">
        <v>99.45</v>
      </c>
      <c r="O1495" s="13">
        <v>77.3</v>
      </c>
      <c r="P1495" s="13">
        <v>48.5</v>
      </c>
      <c r="Q1495" s="13" t="s">
        <v>110</v>
      </c>
      <c r="R1495" s="13">
        <v>24.4</v>
      </c>
      <c r="S1495" s="13">
        <v>327</v>
      </c>
      <c r="T1495" s="13">
        <v>43.05</v>
      </c>
      <c r="U1495" s="13">
        <v>12.61</v>
      </c>
      <c r="V1495" s="13">
        <v>73.5</v>
      </c>
      <c r="W1495" s="13">
        <v>101.85</v>
      </c>
      <c r="X1495" s="13">
        <v>44.25</v>
      </c>
      <c r="Y1495" s="13">
        <v>63</v>
      </c>
      <c r="Z1495" s="13">
        <v>33.799999999999997</v>
      </c>
      <c r="AA1495" s="13">
        <v>233.5</v>
      </c>
      <c r="AB1495" s="13">
        <v>11.9</v>
      </c>
      <c r="AC1495" s="13">
        <v>140.75</v>
      </c>
      <c r="AD1495" s="13">
        <v>353.4</v>
      </c>
    </row>
    <row r="1496" spans="1:30">
      <c r="A1496" s="10">
        <v>42972</v>
      </c>
      <c r="B1496" s="13">
        <v>23500.95</v>
      </c>
      <c r="C1496" s="13">
        <v>26.175999999999998</v>
      </c>
      <c r="D1496" s="13">
        <v>11.7</v>
      </c>
      <c r="E1496" s="13">
        <v>78.7</v>
      </c>
      <c r="F1496" s="13">
        <v>182.8</v>
      </c>
      <c r="G1496" s="13">
        <v>140</v>
      </c>
      <c r="H1496" s="13">
        <v>24.8</v>
      </c>
      <c r="I1496" s="13">
        <v>3.11</v>
      </c>
      <c r="J1496" s="13">
        <v>31.401</v>
      </c>
      <c r="K1496" s="13" t="s">
        <v>110</v>
      </c>
      <c r="L1496" s="13">
        <v>26.5</v>
      </c>
      <c r="M1496" s="13">
        <v>30.5</v>
      </c>
      <c r="N1496" s="13">
        <v>101.3</v>
      </c>
      <c r="O1496" s="13">
        <v>77.7</v>
      </c>
      <c r="P1496" s="13">
        <v>48.5</v>
      </c>
      <c r="Q1496" s="13" t="s">
        <v>110</v>
      </c>
      <c r="R1496" s="13">
        <v>24.4</v>
      </c>
      <c r="S1496" s="13">
        <v>325</v>
      </c>
      <c r="T1496" s="13">
        <v>42.6</v>
      </c>
      <c r="U1496" s="13">
        <v>12.512</v>
      </c>
      <c r="V1496" s="13">
        <v>76</v>
      </c>
      <c r="W1496" s="13">
        <v>103.1</v>
      </c>
      <c r="X1496" s="13">
        <v>44.3</v>
      </c>
      <c r="Y1496" s="13">
        <v>62.8</v>
      </c>
      <c r="Z1496" s="13">
        <v>34.9</v>
      </c>
      <c r="AA1496" s="13">
        <v>234.5</v>
      </c>
      <c r="AB1496" s="13">
        <v>11.9</v>
      </c>
      <c r="AC1496" s="13">
        <v>140</v>
      </c>
      <c r="AD1496" s="13">
        <v>362.8</v>
      </c>
    </row>
    <row r="1497" spans="1:30">
      <c r="A1497" s="10">
        <v>42975</v>
      </c>
      <c r="B1497" s="13">
        <v>23482.05</v>
      </c>
      <c r="C1497" s="13">
        <v>25.504000000000001</v>
      </c>
      <c r="D1497" s="13">
        <v>11.65</v>
      </c>
      <c r="E1497" s="13">
        <v>77.7</v>
      </c>
      <c r="F1497" s="13">
        <v>186.5</v>
      </c>
      <c r="G1497" s="13">
        <v>138.69999999999999</v>
      </c>
      <c r="H1497" s="13">
        <v>25.1</v>
      </c>
      <c r="I1497" s="13">
        <v>3.1</v>
      </c>
      <c r="J1497" s="13">
        <v>30.681999999999999</v>
      </c>
      <c r="K1497" s="13" t="s">
        <v>110</v>
      </c>
      <c r="L1497" s="13">
        <v>26</v>
      </c>
      <c r="M1497" s="13">
        <v>30.8</v>
      </c>
      <c r="N1497" s="13">
        <v>100.6</v>
      </c>
      <c r="O1497" s="13">
        <v>77.7</v>
      </c>
      <c r="P1497" s="13">
        <v>49</v>
      </c>
      <c r="Q1497" s="13" t="s">
        <v>110</v>
      </c>
      <c r="R1497" s="13">
        <v>27</v>
      </c>
      <c r="S1497" s="13">
        <v>317.95</v>
      </c>
      <c r="T1497" s="13">
        <v>43.35</v>
      </c>
      <c r="U1497" s="13">
        <v>12.512</v>
      </c>
      <c r="V1497" s="13">
        <v>71</v>
      </c>
      <c r="W1497" s="13">
        <v>107.2</v>
      </c>
      <c r="X1497" s="13">
        <v>44.35</v>
      </c>
      <c r="Y1497" s="13">
        <v>63.1</v>
      </c>
      <c r="Z1497" s="13">
        <v>36.5</v>
      </c>
      <c r="AA1497" s="13">
        <v>232.9</v>
      </c>
      <c r="AB1497" s="13">
        <v>11.8</v>
      </c>
      <c r="AC1497" s="13">
        <v>138.69999999999999</v>
      </c>
      <c r="AD1497" s="13">
        <v>355</v>
      </c>
    </row>
    <row r="1498" spans="1:30">
      <c r="A1498" s="10">
        <v>42976</v>
      </c>
      <c r="B1498" s="13">
        <v>23443.59</v>
      </c>
      <c r="C1498" s="13">
        <v>24.96</v>
      </c>
      <c r="D1498" s="13">
        <v>11.5</v>
      </c>
      <c r="E1498" s="13">
        <v>78.349999999999994</v>
      </c>
      <c r="F1498" s="13">
        <v>185</v>
      </c>
      <c r="G1498" s="13">
        <v>138</v>
      </c>
      <c r="H1498" s="13">
        <v>25.65</v>
      </c>
      <c r="I1498" s="13">
        <v>3.11</v>
      </c>
      <c r="J1498" s="13">
        <v>31.257999999999999</v>
      </c>
      <c r="K1498" s="13" t="s">
        <v>110</v>
      </c>
      <c r="L1498" s="13">
        <v>25.65</v>
      </c>
      <c r="M1498" s="13">
        <v>30.65</v>
      </c>
      <c r="N1498" s="13">
        <v>98.95</v>
      </c>
      <c r="O1498" s="13">
        <v>77.599999999999994</v>
      </c>
      <c r="P1498" s="13">
        <v>48.4</v>
      </c>
      <c r="Q1498" s="13" t="s">
        <v>110</v>
      </c>
      <c r="R1498" s="13">
        <v>27.1</v>
      </c>
      <c r="S1498" s="13">
        <v>323</v>
      </c>
      <c r="T1498" s="13">
        <v>42.85</v>
      </c>
      <c r="U1498" s="13">
        <v>12.561</v>
      </c>
      <c r="V1498" s="13">
        <v>72.5</v>
      </c>
      <c r="W1498" s="13">
        <v>106.15</v>
      </c>
      <c r="X1498" s="13">
        <v>44</v>
      </c>
      <c r="Y1498" s="13">
        <v>63</v>
      </c>
      <c r="Z1498" s="13">
        <v>37.299999999999997</v>
      </c>
      <c r="AA1498" s="13">
        <v>234.3</v>
      </c>
      <c r="AB1498" s="13">
        <v>11.65</v>
      </c>
      <c r="AC1498" s="13">
        <v>138</v>
      </c>
      <c r="AD1498" s="13">
        <v>355</v>
      </c>
    </row>
    <row r="1499" spans="1:30">
      <c r="A1499" s="10">
        <v>42977</v>
      </c>
      <c r="B1499" s="13">
        <v>23491.81</v>
      </c>
      <c r="C1499" s="13">
        <v>25.152000000000001</v>
      </c>
      <c r="D1499" s="13">
        <v>11.9</v>
      </c>
      <c r="E1499" s="13">
        <v>76.25</v>
      </c>
      <c r="F1499" s="13">
        <v>180</v>
      </c>
      <c r="G1499" s="13">
        <v>138</v>
      </c>
      <c r="H1499" s="13">
        <v>26</v>
      </c>
      <c r="I1499" s="13">
        <v>3.14</v>
      </c>
      <c r="J1499" s="13">
        <v>31.497</v>
      </c>
      <c r="K1499" s="13">
        <v>423.3</v>
      </c>
      <c r="L1499" s="13">
        <v>26.3</v>
      </c>
      <c r="M1499" s="13">
        <v>30.8</v>
      </c>
      <c r="N1499" s="13">
        <v>100.4</v>
      </c>
      <c r="O1499" s="13">
        <v>78.349999999999994</v>
      </c>
      <c r="P1499" s="13">
        <v>49</v>
      </c>
      <c r="Q1499" s="13" t="s">
        <v>110</v>
      </c>
      <c r="R1499" s="13">
        <v>26.7</v>
      </c>
      <c r="S1499" s="13">
        <v>353</v>
      </c>
      <c r="T1499" s="13">
        <v>42.7</v>
      </c>
      <c r="U1499" s="13">
        <v>12.462</v>
      </c>
      <c r="V1499" s="13">
        <v>72.5</v>
      </c>
      <c r="W1499" s="13">
        <v>108.35</v>
      </c>
      <c r="X1499" s="13">
        <v>44.6</v>
      </c>
      <c r="Y1499" s="13">
        <v>61.3</v>
      </c>
      <c r="Z1499" s="13">
        <v>36.15</v>
      </c>
      <c r="AA1499" s="13">
        <v>234.35</v>
      </c>
      <c r="AB1499" s="13">
        <v>11.65</v>
      </c>
      <c r="AC1499" s="13">
        <v>138</v>
      </c>
      <c r="AD1499" s="13">
        <v>355.5</v>
      </c>
    </row>
    <row r="1500" spans="1:30">
      <c r="A1500" s="10">
        <v>42978</v>
      </c>
      <c r="B1500" s="13">
        <v>23588.98</v>
      </c>
      <c r="C1500" s="13">
        <v>25.152000000000001</v>
      </c>
      <c r="D1500" s="13">
        <v>11.8</v>
      </c>
      <c r="E1500" s="13">
        <v>77.3</v>
      </c>
      <c r="F1500" s="13">
        <v>182.5</v>
      </c>
      <c r="G1500" s="13">
        <v>139</v>
      </c>
      <c r="H1500" s="13">
        <v>25.6</v>
      </c>
      <c r="I1500" s="13">
        <v>3.18</v>
      </c>
      <c r="J1500" s="13">
        <v>32.073</v>
      </c>
      <c r="K1500" s="13">
        <v>431.9</v>
      </c>
      <c r="L1500" s="13">
        <v>27.45</v>
      </c>
      <c r="M1500" s="13">
        <v>30.5</v>
      </c>
      <c r="N1500" s="13">
        <v>100.5</v>
      </c>
      <c r="O1500" s="13">
        <v>79.2</v>
      </c>
      <c r="P1500" s="13">
        <v>49.2</v>
      </c>
      <c r="Q1500" s="13" t="s">
        <v>110</v>
      </c>
      <c r="R1500" s="13">
        <v>26.5</v>
      </c>
      <c r="S1500" s="13">
        <v>346</v>
      </c>
      <c r="T1500" s="13">
        <v>42.7</v>
      </c>
      <c r="U1500" s="13">
        <v>12.659000000000001</v>
      </c>
      <c r="V1500" s="13">
        <v>74.900000000000006</v>
      </c>
      <c r="W1500" s="13">
        <v>104.7</v>
      </c>
      <c r="X1500" s="13">
        <v>45.5</v>
      </c>
      <c r="Y1500" s="13">
        <v>61.3</v>
      </c>
      <c r="Z1500" s="13">
        <v>36.5</v>
      </c>
      <c r="AA1500" s="13">
        <v>231.3</v>
      </c>
      <c r="AB1500" s="13">
        <v>11.6</v>
      </c>
      <c r="AC1500" s="13">
        <v>139</v>
      </c>
      <c r="AD1500" s="13">
        <v>351</v>
      </c>
    </row>
    <row r="1501" spans="1:30">
      <c r="A1501" s="10">
        <v>42979</v>
      </c>
      <c r="B1501" s="13">
        <v>23657.64</v>
      </c>
      <c r="C1501" s="13">
        <v>25.344000000000001</v>
      </c>
      <c r="D1501" s="13">
        <v>11.7</v>
      </c>
      <c r="E1501" s="13">
        <v>80.099999999999994</v>
      </c>
      <c r="F1501" s="13">
        <v>184.95</v>
      </c>
      <c r="G1501" s="13">
        <v>141.25</v>
      </c>
      <c r="H1501" s="13">
        <v>25.5</v>
      </c>
      <c r="I1501" s="13">
        <v>3.25</v>
      </c>
      <c r="J1501" s="13">
        <v>32.695999999999998</v>
      </c>
      <c r="K1501" s="13">
        <v>434.75</v>
      </c>
      <c r="L1501" s="13">
        <v>26.6</v>
      </c>
      <c r="M1501" s="13">
        <v>30.7</v>
      </c>
      <c r="N1501" s="13">
        <v>100.45</v>
      </c>
      <c r="O1501" s="13">
        <v>79.5</v>
      </c>
      <c r="P1501" s="13">
        <v>50.85</v>
      </c>
      <c r="Q1501" s="13" t="s">
        <v>110</v>
      </c>
      <c r="R1501" s="13">
        <v>26.9</v>
      </c>
      <c r="S1501" s="13">
        <v>338</v>
      </c>
      <c r="T1501" s="13">
        <v>43</v>
      </c>
      <c r="U1501" s="13">
        <v>13.398</v>
      </c>
      <c r="V1501" s="13">
        <v>75.75</v>
      </c>
      <c r="W1501" s="13">
        <v>106</v>
      </c>
      <c r="X1501" s="13">
        <v>45.9</v>
      </c>
      <c r="Y1501" s="13">
        <v>62.4</v>
      </c>
      <c r="Z1501" s="13">
        <v>36.5</v>
      </c>
      <c r="AA1501" s="13">
        <v>230.85</v>
      </c>
      <c r="AB1501" s="13">
        <v>11.8</v>
      </c>
      <c r="AC1501" s="13">
        <v>141.25</v>
      </c>
      <c r="AD1501" s="13">
        <v>345.7</v>
      </c>
    </row>
    <row r="1502" spans="1:30">
      <c r="A1502" s="10">
        <v>42982</v>
      </c>
      <c r="B1502" s="13">
        <v>23707.77</v>
      </c>
      <c r="C1502" s="13">
        <v>25.344000000000001</v>
      </c>
      <c r="D1502" s="13">
        <v>11.7</v>
      </c>
      <c r="E1502" s="13">
        <v>80.8</v>
      </c>
      <c r="F1502" s="13">
        <v>181.75</v>
      </c>
      <c r="G1502" s="13">
        <v>141.9</v>
      </c>
      <c r="H1502" s="13">
        <v>25.25</v>
      </c>
      <c r="I1502" s="13">
        <v>3.27</v>
      </c>
      <c r="J1502" s="13">
        <v>33.174999999999997</v>
      </c>
      <c r="K1502" s="13">
        <v>424</v>
      </c>
      <c r="L1502" s="13">
        <v>26.45</v>
      </c>
      <c r="M1502" s="13">
        <v>31.6</v>
      </c>
      <c r="N1502" s="13">
        <v>98.85</v>
      </c>
      <c r="O1502" s="13">
        <v>78.7</v>
      </c>
      <c r="P1502" s="13">
        <v>51.5</v>
      </c>
      <c r="Q1502" s="13" t="s">
        <v>110</v>
      </c>
      <c r="R1502" s="13">
        <v>26.6</v>
      </c>
      <c r="S1502" s="13">
        <v>331.7</v>
      </c>
      <c r="T1502" s="13">
        <v>43.3</v>
      </c>
      <c r="U1502" s="13">
        <v>13.497</v>
      </c>
      <c r="V1502" s="13">
        <v>77.8</v>
      </c>
      <c r="W1502" s="13">
        <v>105.4</v>
      </c>
      <c r="X1502" s="13">
        <v>46.9</v>
      </c>
      <c r="Y1502" s="13">
        <v>63.4</v>
      </c>
      <c r="Z1502" s="13">
        <v>36.799999999999997</v>
      </c>
      <c r="AA1502" s="13">
        <v>232.15</v>
      </c>
      <c r="AB1502" s="13">
        <v>11.75</v>
      </c>
      <c r="AC1502" s="13">
        <v>141.9</v>
      </c>
      <c r="AD1502" s="13">
        <v>346.25</v>
      </c>
    </row>
    <row r="1503" spans="1:30">
      <c r="A1503" s="10">
        <v>42983</v>
      </c>
      <c r="B1503" s="13">
        <v>24025.94</v>
      </c>
      <c r="C1503" s="13">
        <v>24.96</v>
      </c>
      <c r="D1503" s="13">
        <v>11.8</v>
      </c>
      <c r="E1503" s="13">
        <v>83</v>
      </c>
      <c r="F1503" s="13">
        <v>185</v>
      </c>
      <c r="G1503" s="13">
        <v>139.99</v>
      </c>
      <c r="H1503" s="13">
        <v>25.45</v>
      </c>
      <c r="I1503" s="13">
        <v>3.39</v>
      </c>
      <c r="J1503" s="13">
        <v>33.366999999999997</v>
      </c>
      <c r="K1503" s="13">
        <v>418.05</v>
      </c>
      <c r="L1503" s="13">
        <v>26.5</v>
      </c>
      <c r="M1503" s="13">
        <v>31.6</v>
      </c>
      <c r="N1503" s="13">
        <v>101</v>
      </c>
      <c r="O1503" s="13">
        <v>80</v>
      </c>
      <c r="P1503" s="13">
        <v>50.9</v>
      </c>
      <c r="Q1503" s="13" t="s">
        <v>110</v>
      </c>
      <c r="R1503" s="13">
        <v>26.7</v>
      </c>
      <c r="S1503" s="13">
        <v>335.05</v>
      </c>
      <c r="T1503" s="13">
        <v>43.55</v>
      </c>
      <c r="U1503" s="13">
        <v>13.645</v>
      </c>
      <c r="V1503" s="13">
        <v>76.8</v>
      </c>
      <c r="W1503" s="13">
        <v>109.25</v>
      </c>
      <c r="X1503" s="13">
        <v>47.85</v>
      </c>
      <c r="Y1503" s="13">
        <v>64</v>
      </c>
      <c r="Z1503" s="13">
        <v>36.549999999999997</v>
      </c>
      <c r="AA1503" s="13">
        <v>241.5</v>
      </c>
      <c r="AB1503" s="13">
        <v>11.95</v>
      </c>
      <c r="AC1503" s="13">
        <v>139.99</v>
      </c>
      <c r="AD1503" s="13">
        <v>347.5</v>
      </c>
    </row>
    <row r="1504" spans="1:30">
      <c r="A1504" s="10">
        <v>42984</v>
      </c>
      <c r="B1504" s="13">
        <v>24164.85</v>
      </c>
      <c r="C1504" s="13">
        <v>24.832000000000001</v>
      </c>
      <c r="D1504" s="13">
        <v>12.1</v>
      </c>
      <c r="E1504" s="13">
        <v>85.85</v>
      </c>
      <c r="F1504" s="13">
        <v>182.75</v>
      </c>
      <c r="G1504" s="13">
        <v>142.75</v>
      </c>
      <c r="H1504" s="13">
        <v>25.1</v>
      </c>
      <c r="I1504" s="13">
        <v>3.45</v>
      </c>
      <c r="J1504" s="13">
        <v>33.703000000000003</v>
      </c>
      <c r="K1504" s="13">
        <v>426</v>
      </c>
      <c r="L1504" s="13">
        <v>26.3</v>
      </c>
      <c r="M1504" s="13">
        <v>31.3</v>
      </c>
      <c r="N1504" s="13">
        <v>100.7</v>
      </c>
      <c r="O1504" s="13">
        <v>81.900000000000006</v>
      </c>
      <c r="P1504" s="13">
        <v>52.05</v>
      </c>
      <c r="Q1504" s="13" t="s">
        <v>110</v>
      </c>
      <c r="R1504" s="13">
        <v>26.8</v>
      </c>
      <c r="S1504" s="13">
        <v>332.65</v>
      </c>
      <c r="T1504" s="13">
        <v>42.8</v>
      </c>
      <c r="U1504" s="13">
        <v>13.595000000000001</v>
      </c>
      <c r="V1504" s="13">
        <v>77</v>
      </c>
      <c r="W1504" s="13">
        <v>108.5</v>
      </c>
      <c r="X1504" s="13">
        <v>48.95</v>
      </c>
      <c r="Y1504" s="13">
        <v>64</v>
      </c>
      <c r="Z1504" s="13">
        <v>36.65</v>
      </c>
      <c r="AA1504" s="13">
        <v>244</v>
      </c>
      <c r="AB1504" s="13">
        <v>12.05</v>
      </c>
      <c r="AC1504" s="13">
        <v>142.75</v>
      </c>
      <c r="AD1504" s="13">
        <v>352</v>
      </c>
    </row>
    <row r="1505" spans="1:30">
      <c r="A1505" s="10">
        <v>42985</v>
      </c>
      <c r="B1505" s="13">
        <v>24250.25</v>
      </c>
      <c r="C1505" s="13">
        <v>25.504000000000001</v>
      </c>
      <c r="D1505" s="13">
        <v>12.65</v>
      </c>
      <c r="E1505" s="13">
        <v>86.45</v>
      </c>
      <c r="F1505" s="13">
        <v>183.45</v>
      </c>
      <c r="G1505" s="13">
        <v>144</v>
      </c>
      <c r="H1505" s="13">
        <v>24.95</v>
      </c>
      <c r="I1505" s="13">
        <v>3.42</v>
      </c>
      <c r="J1505" s="13">
        <v>33.942</v>
      </c>
      <c r="K1505" s="13">
        <v>426.75</v>
      </c>
      <c r="L1505" s="13">
        <v>26.7</v>
      </c>
      <c r="M1505" s="13">
        <v>31.1</v>
      </c>
      <c r="N1505" s="13">
        <v>100.3</v>
      </c>
      <c r="O1505" s="13">
        <v>81</v>
      </c>
      <c r="P1505" s="13">
        <v>53.05</v>
      </c>
      <c r="Q1505" s="13" t="s">
        <v>110</v>
      </c>
      <c r="R1505" s="13">
        <v>26.85</v>
      </c>
      <c r="S1505" s="13">
        <v>333.4</v>
      </c>
      <c r="T1505" s="13">
        <v>43.1</v>
      </c>
      <c r="U1505" s="13">
        <v>14.481999999999999</v>
      </c>
      <c r="V1505" s="13">
        <v>75.5</v>
      </c>
      <c r="W1505" s="13">
        <v>109</v>
      </c>
      <c r="X1505" s="13">
        <v>49.9</v>
      </c>
      <c r="Y1505" s="13">
        <v>63.15</v>
      </c>
      <c r="Z1505" s="13">
        <v>36.35</v>
      </c>
      <c r="AA1505" s="13">
        <v>244.4</v>
      </c>
      <c r="AB1505" s="13">
        <v>12.3</v>
      </c>
      <c r="AC1505" s="13">
        <v>144</v>
      </c>
      <c r="AD1505" s="13">
        <v>348</v>
      </c>
    </row>
    <row r="1506" spans="1:30">
      <c r="A1506" s="10">
        <v>42986</v>
      </c>
      <c r="B1506" s="13">
        <v>24018.13</v>
      </c>
      <c r="C1506" s="13">
        <v>25.472000000000001</v>
      </c>
      <c r="D1506" s="13">
        <v>12.7</v>
      </c>
      <c r="E1506" s="13">
        <v>84</v>
      </c>
      <c r="F1506" s="13">
        <v>178.7</v>
      </c>
      <c r="G1506" s="13">
        <v>149.5</v>
      </c>
      <c r="H1506" s="13">
        <v>24.95</v>
      </c>
      <c r="I1506" s="13">
        <v>3.43</v>
      </c>
      <c r="J1506" s="13">
        <v>33.845999999999997</v>
      </c>
      <c r="K1506" s="13">
        <v>425</v>
      </c>
      <c r="L1506" s="13">
        <v>26.5</v>
      </c>
      <c r="M1506" s="13">
        <v>31.15</v>
      </c>
      <c r="N1506" s="13">
        <v>101.5</v>
      </c>
      <c r="O1506" s="13">
        <v>79.7</v>
      </c>
      <c r="P1506" s="13">
        <v>53.65</v>
      </c>
      <c r="Q1506" s="13" t="s">
        <v>110</v>
      </c>
      <c r="R1506" s="13">
        <v>27.2</v>
      </c>
      <c r="S1506" s="13">
        <v>332</v>
      </c>
      <c r="T1506" s="13">
        <v>42.8</v>
      </c>
      <c r="U1506" s="13">
        <v>14.186</v>
      </c>
      <c r="V1506" s="13">
        <v>74.349999999999994</v>
      </c>
      <c r="W1506" s="13">
        <v>105.15</v>
      </c>
      <c r="X1506" s="13">
        <v>49.9</v>
      </c>
      <c r="Y1506" s="13">
        <v>61.55</v>
      </c>
      <c r="Z1506" s="13">
        <v>35.65</v>
      </c>
      <c r="AA1506" s="13">
        <v>239.4</v>
      </c>
      <c r="AB1506" s="13">
        <v>12.4</v>
      </c>
      <c r="AC1506" s="13">
        <v>149.5</v>
      </c>
      <c r="AD1506" s="13">
        <v>346</v>
      </c>
    </row>
    <row r="1507" spans="1:30">
      <c r="A1507" s="10">
        <v>42989</v>
      </c>
      <c r="B1507" s="13">
        <v>24066.49</v>
      </c>
      <c r="C1507" s="13">
        <v>25.088000000000001</v>
      </c>
      <c r="D1507" s="13">
        <v>12.95</v>
      </c>
      <c r="E1507" s="13">
        <v>85.4</v>
      </c>
      <c r="F1507" s="13">
        <v>175.75</v>
      </c>
      <c r="G1507" s="13">
        <v>150</v>
      </c>
      <c r="H1507" s="13">
        <v>24.75</v>
      </c>
      <c r="I1507" s="13">
        <v>3.42</v>
      </c>
      <c r="J1507" s="13">
        <v>33.655000000000001</v>
      </c>
      <c r="K1507" s="13">
        <v>425</v>
      </c>
      <c r="L1507" s="13">
        <v>26.15</v>
      </c>
      <c r="M1507" s="13">
        <v>31.15</v>
      </c>
      <c r="N1507" s="13">
        <v>102</v>
      </c>
      <c r="O1507" s="13">
        <v>77.5</v>
      </c>
      <c r="P1507" s="13">
        <v>53.7</v>
      </c>
      <c r="Q1507" s="13" t="s">
        <v>110</v>
      </c>
      <c r="R1507" s="13">
        <v>27.15</v>
      </c>
      <c r="S1507" s="13">
        <v>325</v>
      </c>
      <c r="T1507" s="13">
        <v>42.7</v>
      </c>
      <c r="U1507" s="13">
        <v>13.792</v>
      </c>
      <c r="V1507" s="13">
        <v>74.400000000000006</v>
      </c>
      <c r="W1507" s="13">
        <v>109</v>
      </c>
      <c r="X1507" s="13">
        <v>49.4</v>
      </c>
      <c r="Y1507" s="13">
        <v>61.7</v>
      </c>
      <c r="Z1507" s="13">
        <v>35.75</v>
      </c>
      <c r="AA1507" s="13">
        <v>238.7</v>
      </c>
      <c r="AB1507" s="13">
        <v>12.3</v>
      </c>
      <c r="AC1507" s="13">
        <v>150</v>
      </c>
      <c r="AD1507" s="13">
        <v>353</v>
      </c>
    </row>
    <row r="1508" spans="1:30">
      <c r="A1508" s="10">
        <v>42990</v>
      </c>
      <c r="B1508" s="13">
        <v>23529.22</v>
      </c>
      <c r="C1508" s="13">
        <v>24.384</v>
      </c>
      <c r="D1508" s="13">
        <v>12.7</v>
      </c>
      <c r="E1508" s="13">
        <v>83.8</v>
      </c>
      <c r="F1508" s="13">
        <v>174</v>
      </c>
      <c r="G1508" s="13">
        <v>153.05000000000001</v>
      </c>
      <c r="H1508" s="13">
        <v>24.3</v>
      </c>
      <c r="I1508" s="13">
        <v>3.35</v>
      </c>
      <c r="J1508" s="13">
        <v>32.552</v>
      </c>
      <c r="K1508" s="13">
        <v>425.95</v>
      </c>
      <c r="L1508" s="13">
        <v>25.9</v>
      </c>
      <c r="M1508" s="13">
        <v>30.6</v>
      </c>
      <c r="N1508" s="13">
        <v>99.7</v>
      </c>
      <c r="O1508" s="13">
        <v>76.8</v>
      </c>
      <c r="P1508" s="13">
        <v>52.5</v>
      </c>
      <c r="Q1508" s="13" t="s">
        <v>110</v>
      </c>
      <c r="R1508" s="13">
        <v>26.3</v>
      </c>
      <c r="S1508" s="13">
        <v>315.05</v>
      </c>
      <c r="T1508" s="13">
        <v>41.8</v>
      </c>
      <c r="U1508" s="13">
        <v>13.891</v>
      </c>
      <c r="V1508" s="13">
        <v>72.900000000000006</v>
      </c>
      <c r="W1508" s="13">
        <v>107.9</v>
      </c>
      <c r="X1508" s="13">
        <v>47.7</v>
      </c>
      <c r="Y1508" s="13">
        <v>60</v>
      </c>
      <c r="Z1508" s="13">
        <v>34</v>
      </c>
      <c r="AA1508" s="13">
        <v>238.1</v>
      </c>
      <c r="AB1508" s="13">
        <v>12.25</v>
      </c>
      <c r="AC1508" s="13">
        <v>153.05000000000001</v>
      </c>
      <c r="AD1508" s="13">
        <v>345</v>
      </c>
    </row>
    <row r="1509" spans="1:30">
      <c r="A1509" s="10">
        <v>42991</v>
      </c>
      <c r="B1509" s="13">
        <v>23836.58</v>
      </c>
      <c r="C1509" s="13">
        <v>23.84</v>
      </c>
      <c r="D1509" s="13">
        <v>12.9</v>
      </c>
      <c r="E1509" s="13">
        <v>85.55</v>
      </c>
      <c r="F1509" s="13">
        <v>176.4</v>
      </c>
      <c r="G1509" s="13">
        <v>159</v>
      </c>
      <c r="H1509" s="13">
        <v>24.9</v>
      </c>
      <c r="I1509" s="13">
        <v>3.4</v>
      </c>
      <c r="J1509" s="13">
        <v>32.311999999999998</v>
      </c>
      <c r="K1509" s="13">
        <v>424.9</v>
      </c>
      <c r="L1509" s="13">
        <v>26.1</v>
      </c>
      <c r="M1509" s="13">
        <v>31.5</v>
      </c>
      <c r="N1509" s="13">
        <v>102</v>
      </c>
      <c r="O1509" s="13">
        <v>78.7</v>
      </c>
      <c r="P1509" s="13">
        <v>54.25</v>
      </c>
      <c r="Q1509" s="13" t="s">
        <v>110</v>
      </c>
      <c r="R1509" s="13">
        <v>26.7</v>
      </c>
      <c r="S1509" s="13">
        <v>322</v>
      </c>
      <c r="T1509" s="13">
        <v>41.6</v>
      </c>
      <c r="U1509" s="13">
        <v>14.334</v>
      </c>
      <c r="V1509" s="13">
        <v>74</v>
      </c>
      <c r="W1509" s="13">
        <v>106.5</v>
      </c>
      <c r="X1509" s="13">
        <v>47.4</v>
      </c>
      <c r="Y1509" s="13">
        <v>60.8</v>
      </c>
      <c r="Z1509" s="13">
        <v>35.9</v>
      </c>
      <c r="AA1509" s="13">
        <v>240.2</v>
      </c>
      <c r="AB1509" s="13">
        <v>12.1</v>
      </c>
      <c r="AC1509" s="13">
        <v>159</v>
      </c>
      <c r="AD1509" s="13">
        <v>348.55</v>
      </c>
    </row>
    <row r="1510" spans="1:30">
      <c r="A1510" s="10">
        <v>42992</v>
      </c>
      <c r="B1510" s="13">
        <v>23701.71</v>
      </c>
      <c r="C1510" s="13">
        <v>23.68</v>
      </c>
      <c r="D1510" s="13">
        <v>12.5</v>
      </c>
      <c r="E1510" s="13">
        <v>85.2</v>
      </c>
      <c r="F1510" s="13">
        <v>176.05</v>
      </c>
      <c r="G1510" s="13">
        <v>159.19999999999999</v>
      </c>
      <c r="H1510" s="13">
        <v>24.4</v>
      </c>
      <c r="I1510" s="13">
        <v>3.37</v>
      </c>
      <c r="J1510" s="13">
        <v>31.977</v>
      </c>
      <c r="K1510" s="13">
        <v>426</v>
      </c>
      <c r="L1510" s="13">
        <v>26.2</v>
      </c>
      <c r="M1510" s="13">
        <v>31.2</v>
      </c>
      <c r="N1510" s="13">
        <v>102</v>
      </c>
      <c r="O1510" s="13">
        <v>77.650000000000006</v>
      </c>
      <c r="P1510" s="13">
        <v>53.1</v>
      </c>
      <c r="Q1510" s="13" t="s">
        <v>110</v>
      </c>
      <c r="R1510" s="13">
        <v>26.95</v>
      </c>
      <c r="S1510" s="13">
        <v>328</v>
      </c>
      <c r="T1510" s="13">
        <v>41.5</v>
      </c>
      <c r="U1510" s="13">
        <v>14.186</v>
      </c>
      <c r="V1510" s="13">
        <v>73.8</v>
      </c>
      <c r="W1510" s="13">
        <v>104</v>
      </c>
      <c r="X1510" s="13">
        <v>46.7</v>
      </c>
      <c r="Y1510" s="13">
        <v>59.6</v>
      </c>
      <c r="Z1510" s="13">
        <v>35.9</v>
      </c>
      <c r="AA1510" s="13">
        <v>246</v>
      </c>
      <c r="AB1510" s="13">
        <v>11.85</v>
      </c>
      <c r="AC1510" s="13">
        <v>159.19999999999999</v>
      </c>
      <c r="AD1510" s="13">
        <v>351.9</v>
      </c>
    </row>
    <row r="1511" spans="1:30">
      <c r="A1511" s="10">
        <v>42993</v>
      </c>
      <c r="B1511" s="13">
        <v>23715.54</v>
      </c>
      <c r="C1511" s="13">
        <v>23.263999999999999</v>
      </c>
      <c r="D1511" s="13">
        <v>12.5</v>
      </c>
      <c r="E1511" s="13">
        <v>85.9</v>
      </c>
      <c r="F1511" s="13">
        <v>176.2</v>
      </c>
      <c r="G1511" s="13">
        <v>159.9</v>
      </c>
      <c r="H1511" s="13">
        <v>24.35</v>
      </c>
      <c r="I1511" s="13">
        <v>3.33</v>
      </c>
      <c r="J1511" s="13">
        <v>31.306000000000001</v>
      </c>
      <c r="K1511" s="13">
        <v>425.6</v>
      </c>
      <c r="L1511" s="13">
        <v>26.2</v>
      </c>
      <c r="M1511" s="13">
        <v>31.1</v>
      </c>
      <c r="N1511" s="13">
        <v>105.5</v>
      </c>
      <c r="O1511" s="13">
        <v>78.2</v>
      </c>
      <c r="P1511" s="13">
        <v>53</v>
      </c>
      <c r="Q1511" s="13" t="s">
        <v>110</v>
      </c>
      <c r="R1511" s="13">
        <v>26.9</v>
      </c>
      <c r="S1511" s="13">
        <v>326.5</v>
      </c>
      <c r="T1511" s="13">
        <v>41.4</v>
      </c>
      <c r="U1511" s="13">
        <v>14.236000000000001</v>
      </c>
      <c r="V1511" s="13">
        <v>77.099999999999994</v>
      </c>
      <c r="W1511" s="13">
        <v>104.55</v>
      </c>
      <c r="X1511" s="13">
        <v>46.55</v>
      </c>
      <c r="Y1511" s="13">
        <v>59.6</v>
      </c>
      <c r="Z1511" s="13">
        <v>36.799999999999997</v>
      </c>
      <c r="AA1511" s="13">
        <v>246.25</v>
      </c>
      <c r="AB1511" s="13">
        <v>11.95</v>
      </c>
      <c r="AC1511" s="13">
        <v>159.9</v>
      </c>
      <c r="AD1511" s="13">
        <v>346.5</v>
      </c>
    </row>
    <row r="1512" spans="1:30">
      <c r="A1512" s="10">
        <v>42996</v>
      </c>
      <c r="B1512" s="13">
        <v>23913.919999999998</v>
      </c>
      <c r="C1512" s="13">
        <v>24.48</v>
      </c>
      <c r="D1512" s="13">
        <v>12.4</v>
      </c>
      <c r="E1512" s="13">
        <v>85.7</v>
      </c>
      <c r="F1512" s="13">
        <v>179</v>
      </c>
      <c r="G1512" s="13">
        <v>159.4</v>
      </c>
      <c r="H1512" s="13">
        <v>24.3</v>
      </c>
      <c r="I1512" s="13">
        <v>3.39</v>
      </c>
      <c r="J1512" s="13">
        <v>31.065999999999999</v>
      </c>
      <c r="K1512" s="13">
        <v>426</v>
      </c>
      <c r="L1512" s="13">
        <v>26.3</v>
      </c>
      <c r="M1512" s="13">
        <v>30.95</v>
      </c>
      <c r="N1512" s="13">
        <v>110.85</v>
      </c>
      <c r="O1512" s="13">
        <v>79.5</v>
      </c>
      <c r="P1512" s="13">
        <v>52.25</v>
      </c>
      <c r="Q1512" s="13" t="s">
        <v>110</v>
      </c>
      <c r="R1512" s="13">
        <v>26.8</v>
      </c>
      <c r="S1512" s="13">
        <v>328.2</v>
      </c>
      <c r="T1512" s="13">
        <v>41.8</v>
      </c>
      <c r="U1512" s="13">
        <v>14.186</v>
      </c>
      <c r="V1512" s="13">
        <v>78.5</v>
      </c>
      <c r="W1512" s="13">
        <v>105.5</v>
      </c>
      <c r="X1512" s="13">
        <v>46.6</v>
      </c>
      <c r="Y1512" s="13">
        <v>59.6</v>
      </c>
      <c r="Z1512" s="13">
        <v>37.700000000000003</v>
      </c>
      <c r="AA1512" s="13">
        <v>249.5</v>
      </c>
      <c r="AB1512" s="13">
        <v>12.15</v>
      </c>
      <c r="AC1512" s="13">
        <v>159.4</v>
      </c>
      <c r="AD1512" s="13">
        <v>347.4</v>
      </c>
    </row>
    <row r="1513" spans="1:30">
      <c r="A1513" s="10">
        <v>42997</v>
      </c>
      <c r="B1513" s="13">
        <v>24214.62</v>
      </c>
      <c r="C1513" s="13">
        <v>24.064</v>
      </c>
      <c r="D1513" s="13">
        <v>12.6</v>
      </c>
      <c r="E1513" s="13">
        <v>85.5</v>
      </c>
      <c r="F1513" s="13">
        <v>180.4</v>
      </c>
      <c r="G1513" s="13">
        <v>165.5</v>
      </c>
      <c r="H1513" s="13">
        <v>24.95</v>
      </c>
      <c r="I1513" s="13">
        <v>3.38</v>
      </c>
      <c r="J1513" s="13">
        <v>31.114000000000001</v>
      </c>
      <c r="K1513" s="13">
        <v>425.75</v>
      </c>
      <c r="L1513" s="13">
        <v>27.4</v>
      </c>
      <c r="M1513" s="13">
        <v>31.7</v>
      </c>
      <c r="N1513" s="13">
        <v>114</v>
      </c>
      <c r="O1513" s="13">
        <v>82</v>
      </c>
      <c r="P1513" s="13">
        <v>53.4</v>
      </c>
      <c r="Q1513" s="13" t="s">
        <v>110</v>
      </c>
      <c r="R1513" s="13">
        <v>28.7</v>
      </c>
      <c r="S1513" s="13">
        <v>331</v>
      </c>
      <c r="T1513" s="13">
        <v>41.7</v>
      </c>
      <c r="U1513" s="13">
        <v>14.679</v>
      </c>
      <c r="V1513" s="13">
        <v>77.8</v>
      </c>
      <c r="W1513" s="13">
        <v>106</v>
      </c>
      <c r="X1513" s="13">
        <v>49</v>
      </c>
      <c r="Y1513" s="13">
        <v>64</v>
      </c>
      <c r="Z1513" s="13">
        <v>39.9</v>
      </c>
      <c r="AA1513" s="13">
        <v>249.3</v>
      </c>
      <c r="AB1513" s="13">
        <v>12.15</v>
      </c>
      <c r="AC1513" s="13">
        <v>165.5</v>
      </c>
      <c r="AD1513" s="13">
        <v>347.7</v>
      </c>
    </row>
    <row r="1514" spans="1:30">
      <c r="A1514" s="10">
        <v>42998</v>
      </c>
      <c r="B1514" s="13">
        <v>24334.82</v>
      </c>
      <c r="C1514" s="13">
        <v>23.071999999999999</v>
      </c>
      <c r="D1514" s="13">
        <v>12.55</v>
      </c>
      <c r="E1514" s="13">
        <v>89</v>
      </c>
      <c r="F1514" s="13">
        <v>181.5</v>
      </c>
      <c r="G1514" s="13">
        <v>167</v>
      </c>
      <c r="H1514" s="13">
        <v>24.95</v>
      </c>
      <c r="I1514" s="13">
        <v>3.36</v>
      </c>
      <c r="J1514" s="13">
        <v>30.873999999999999</v>
      </c>
      <c r="K1514" s="13">
        <v>420</v>
      </c>
      <c r="L1514" s="13">
        <v>27.8</v>
      </c>
      <c r="M1514" s="13">
        <v>32.35</v>
      </c>
      <c r="N1514" s="13">
        <v>112.3</v>
      </c>
      <c r="O1514" s="13">
        <v>81.75</v>
      </c>
      <c r="P1514" s="13">
        <v>52.9</v>
      </c>
      <c r="Q1514" s="13" t="s">
        <v>110</v>
      </c>
      <c r="R1514" s="13">
        <v>28.5</v>
      </c>
      <c r="S1514" s="13">
        <v>334.45</v>
      </c>
      <c r="T1514" s="13">
        <v>41.7</v>
      </c>
      <c r="U1514" s="13">
        <v>14.925000000000001</v>
      </c>
      <c r="V1514" s="13">
        <v>78.5</v>
      </c>
      <c r="W1514" s="13">
        <v>105.25</v>
      </c>
      <c r="X1514" s="13">
        <v>50.9</v>
      </c>
      <c r="Y1514" s="13">
        <v>64.75</v>
      </c>
      <c r="Z1514" s="13">
        <v>39.15</v>
      </c>
      <c r="AA1514" s="13">
        <v>247</v>
      </c>
      <c r="AB1514" s="13">
        <v>12.4</v>
      </c>
      <c r="AC1514" s="13">
        <v>167</v>
      </c>
      <c r="AD1514" s="13">
        <v>345</v>
      </c>
    </row>
    <row r="1515" spans="1:30">
      <c r="A1515" s="10">
        <v>42999</v>
      </c>
      <c r="B1515" s="13">
        <v>24578.7</v>
      </c>
      <c r="C1515" s="13">
        <v>23.071999999999999</v>
      </c>
      <c r="D1515" s="13">
        <v>12.7</v>
      </c>
      <c r="E1515" s="13">
        <v>88.15</v>
      </c>
      <c r="F1515" s="13">
        <v>187</v>
      </c>
      <c r="G1515" s="13">
        <v>172.45</v>
      </c>
      <c r="H1515" s="13">
        <v>24.45</v>
      </c>
      <c r="I1515" s="13">
        <v>3.34</v>
      </c>
      <c r="J1515" s="13">
        <v>31.21</v>
      </c>
      <c r="K1515" s="13">
        <v>418</v>
      </c>
      <c r="L1515" s="13">
        <v>27.55</v>
      </c>
      <c r="M1515" s="13">
        <v>32.35</v>
      </c>
      <c r="N1515" s="13">
        <v>113.2</v>
      </c>
      <c r="O1515" s="13">
        <v>82.6</v>
      </c>
      <c r="P1515" s="13">
        <v>53.4</v>
      </c>
      <c r="Q1515" s="13" t="s">
        <v>110</v>
      </c>
      <c r="R1515" s="13">
        <v>29.3</v>
      </c>
      <c r="S1515" s="13">
        <v>336.8</v>
      </c>
      <c r="T1515" s="13">
        <v>42.55</v>
      </c>
      <c r="U1515" s="13">
        <v>14.728</v>
      </c>
      <c r="V1515" s="13">
        <v>79.25</v>
      </c>
      <c r="W1515" s="13">
        <v>105.45</v>
      </c>
      <c r="X1515" s="13">
        <v>52.35</v>
      </c>
      <c r="Y1515" s="13">
        <v>67.150000000000006</v>
      </c>
      <c r="Z1515" s="13">
        <v>40.5</v>
      </c>
      <c r="AA1515" s="13">
        <v>247.5</v>
      </c>
      <c r="AB1515" s="13">
        <v>12.75</v>
      </c>
      <c r="AC1515" s="13">
        <v>172.45</v>
      </c>
      <c r="AD1515" s="13">
        <v>346.35</v>
      </c>
    </row>
    <row r="1516" spans="1:30">
      <c r="A1516" s="10">
        <v>43000</v>
      </c>
      <c r="B1516" s="13">
        <v>24994.48</v>
      </c>
      <c r="C1516" s="13">
        <v>22.911999999999999</v>
      </c>
      <c r="D1516" s="13">
        <v>12.6</v>
      </c>
      <c r="E1516" s="13">
        <v>88.25</v>
      </c>
      <c r="F1516" s="13">
        <v>196.1</v>
      </c>
      <c r="G1516" s="13">
        <v>179</v>
      </c>
      <c r="H1516" s="13">
        <v>23.95</v>
      </c>
      <c r="I1516" s="13">
        <v>3.46</v>
      </c>
      <c r="J1516" s="13">
        <v>31.497</v>
      </c>
      <c r="K1516" s="13">
        <v>406</v>
      </c>
      <c r="L1516" s="13">
        <v>27.1</v>
      </c>
      <c r="M1516" s="13">
        <v>33.15</v>
      </c>
      <c r="N1516" s="13">
        <v>114.65</v>
      </c>
      <c r="O1516" s="13">
        <v>85.2</v>
      </c>
      <c r="P1516" s="13">
        <v>53.1</v>
      </c>
      <c r="Q1516" s="13" t="s">
        <v>110</v>
      </c>
      <c r="R1516" s="13">
        <v>29.7</v>
      </c>
      <c r="S1516" s="13">
        <v>383.85</v>
      </c>
      <c r="T1516" s="13">
        <v>43.15</v>
      </c>
      <c r="U1516" s="13">
        <v>14.58</v>
      </c>
      <c r="V1516" s="13">
        <v>81.5</v>
      </c>
      <c r="W1516" s="13">
        <v>105</v>
      </c>
      <c r="X1516" s="13">
        <v>53.7</v>
      </c>
      <c r="Y1516" s="13">
        <v>68.099999999999994</v>
      </c>
      <c r="Z1516" s="13">
        <v>41.3</v>
      </c>
      <c r="AA1516" s="13">
        <v>248.45</v>
      </c>
      <c r="AB1516" s="13">
        <v>12.95</v>
      </c>
      <c r="AC1516" s="13">
        <v>179</v>
      </c>
      <c r="AD1516" s="13">
        <v>354.5</v>
      </c>
    </row>
    <row r="1517" spans="1:30">
      <c r="A1517" s="10">
        <v>43003</v>
      </c>
      <c r="B1517" s="13">
        <v>25047.18</v>
      </c>
      <c r="C1517" s="13">
        <v>22.4</v>
      </c>
      <c r="D1517" s="13">
        <v>12.55</v>
      </c>
      <c r="E1517" s="13">
        <v>89.85</v>
      </c>
      <c r="F1517" s="13">
        <v>192.8</v>
      </c>
      <c r="G1517" s="13">
        <v>178.5</v>
      </c>
      <c r="H1517" s="13">
        <v>25.25</v>
      </c>
      <c r="I1517" s="13">
        <v>3.62</v>
      </c>
      <c r="J1517" s="13">
        <v>31.21</v>
      </c>
      <c r="K1517" s="13">
        <v>403.5</v>
      </c>
      <c r="L1517" s="13">
        <v>26.5</v>
      </c>
      <c r="M1517" s="13">
        <v>32.799999999999997</v>
      </c>
      <c r="N1517" s="13">
        <v>113.55</v>
      </c>
      <c r="O1517" s="13">
        <v>86.15</v>
      </c>
      <c r="P1517" s="13">
        <v>52.6</v>
      </c>
      <c r="Q1517" s="13" t="s">
        <v>110</v>
      </c>
      <c r="R1517" s="13">
        <v>29.65</v>
      </c>
      <c r="S1517" s="13">
        <v>409.25</v>
      </c>
      <c r="T1517" s="13">
        <v>42.85</v>
      </c>
      <c r="U1517" s="13">
        <v>14.776999999999999</v>
      </c>
      <c r="V1517" s="13">
        <v>80.599999999999994</v>
      </c>
      <c r="W1517" s="13">
        <v>104.9</v>
      </c>
      <c r="X1517" s="13">
        <v>52.55</v>
      </c>
      <c r="Y1517" s="13">
        <v>68.95</v>
      </c>
      <c r="Z1517" s="13">
        <v>40.6</v>
      </c>
      <c r="AA1517" s="13">
        <v>249.8</v>
      </c>
      <c r="AB1517" s="13">
        <v>12.95</v>
      </c>
      <c r="AC1517" s="13">
        <v>178.5</v>
      </c>
      <c r="AD1517" s="13">
        <v>353.6</v>
      </c>
    </row>
    <row r="1518" spans="1:30">
      <c r="A1518" s="10">
        <v>43004</v>
      </c>
      <c r="B1518" s="13">
        <v>25166.21</v>
      </c>
      <c r="C1518" s="13">
        <v>22.4</v>
      </c>
      <c r="D1518" s="13">
        <v>12.35</v>
      </c>
      <c r="E1518" s="13">
        <v>89.5</v>
      </c>
      <c r="F1518" s="13">
        <v>195.1</v>
      </c>
      <c r="G1518" s="13">
        <v>176.5</v>
      </c>
      <c r="H1518" s="13">
        <v>26.5</v>
      </c>
      <c r="I1518" s="13">
        <v>3.59</v>
      </c>
      <c r="J1518" s="13">
        <v>30.922000000000001</v>
      </c>
      <c r="K1518" s="13">
        <v>400</v>
      </c>
      <c r="L1518" s="13">
        <v>26.15</v>
      </c>
      <c r="M1518" s="13">
        <v>33.450000000000003</v>
      </c>
      <c r="N1518" s="13">
        <v>114.1</v>
      </c>
      <c r="O1518" s="13">
        <v>87.95</v>
      </c>
      <c r="P1518" s="13">
        <v>51.3</v>
      </c>
      <c r="Q1518" s="13" t="s">
        <v>110</v>
      </c>
      <c r="R1518" s="13">
        <v>29.45</v>
      </c>
      <c r="S1518" s="13">
        <v>407.05</v>
      </c>
      <c r="T1518" s="13">
        <v>43.2</v>
      </c>
      <c r="U1518" s="13">
        <v>14.58</v>
      </c>
      <c r="V1518" s="13">
        <v>82</v>
      </c>
      <c r="W1518" s="13">
        <v>106.35</v>
      </c>
      <c r="X1518" s="13">
        <v>52.15</v>
      </c>
      <c r="Y1518" s="13">
        <v>68.5</v>
      </c>
      <c r="Z1518" s="13">
        <v>39.549999999999997</v>
      </c>
      <c r="AA1518" s="13">
        <v>249.75</v>
      </c>
      <c r="AB1518" s="13">
        <v>12.7</v>
      </c>
      <c r="AC1518" s="13">
        <v>176.5</v>
      </c>
      <c r="AD1518" s="13">
        <v>375.75</v>
      </c>
    </row>
    <row r="1519" spans="1:30">
      <c r="A1519" s="10">
        <v>43005</v>
      </c>
      <c r="B1519" s="13">
        <v>25271.19</v>
      </c>
      <c r="C1519" s="13">
        <v>22.655999999999999</v>
      </c>
      <c r="D1519" s="13">
        <v>12.7</v>
      </c>
      <c r="E1519" s="13">
        <v>87.35</v>
      </c>
      <c r="F1519" s="13">
        <v>192.7</v>
      </c>
      <c r="G1519" s="13">
        <v>176</v>
      </c>
      <c r="H1519" s="13">
        <v>27.55</v>
      </c>
      <c r="I1519" s="13">
        <v>3.8</v>
      </c>
      <c r="J1519" s="13">
        <v>30.491</v>
      </c>
      <c r="K1519" s="13">
        <v>395</v>
      </c>
      <c r="L1519" s="13">
        <v>27</v>
      </c>
      <c r="M1519" s="13">
        <v>33.4</v>
      </c>
      <c r="N1519" s="13">
        <v>112.9</v>
      </c>
      <c r="O1519" s="13">
        <v>86.2</v>
      </c>
      <c r="P1519" s="13">
        <v>51.2</v>
      </c>
      <c r="Q1519" s="13" t="s">
        <v>110</v>
      </c>
      <c r="R1519" s="13">
        <v>28.9</v>
      </c>
      <c r="S1519" s="13">
        <v>435</v>
      </c>
      <c r="T1519" s="13">
        <v>43.2</v>
      </c>
      <c r="U1519" s="13">
        <v>14.186</v>
      </c>
      <c r="V1519" s="13">
        <v>82</v>
      </c>
      <c r="W1519" s="13">
        <v>106</v>
      </c>
      <c r="X1519" s="13">
        <v>52.9</v>
      </c>
      <c r="Y1519" s="13">
        <v>68.400000000000006</v>
      </c>
      <c r="Z1519" s="13">
        <v>40.700000000000003</v>
      </c>
      <c r="AA1519" s="13">
        <v>248.1</v>
      </c>
      <c r="AB1519" s="13">
        <v>12.7</v>
      </c>
      <c r="AC1519" s="13">
        <v>176</v>
      </c>
      <c r="AD1519" s="13">
        <v>386.5</v>
      </c>
    </row>
    <row r="1520" spans="1:30">
      <c r="A1520" s="10">
        <v>43006</v>
      </c>
      <c r="B1520" s="13">
        <v>25597.01</v>
      </c>
      <c r="C1520" s="13">
        <v>23.423999999999999</v>
      </c>
      <c r="D1520" s="13">
        <v>12.75</v>
      </c>
      <c r="E1520" s="13">
        <v>86.85</v>
      </c>
      <c r="F1520" s="13">
        <v>197.45</v>
      </c>
      <c r="G1520" s="13">
        <v>179.8</v>
      </c>
      <c r="H1520" s="13">
        <v>28.55</v>
      </c>
      <c r="I1520" s="13">
        <v>3.9</v>
      </c>
      <c r="J1520" s="13">
        <v>30.97</v>
      </c>
      <c r="K1520" s="13">
        <v>400</v>
      </c>
      <c r="L1520" s="13">
        <v>27.3</v>
      </c>
      <c r="M1520" s="13">
        <v>33.700000000000003</v>
      </c>
      <c r="N1520" s="13">
        <v>114.75</v>
      </c>
      <c r="O1520" s="13">
        <v>88.65</v>
      </c>
      <c r="P1520" s="13">
        <v>54.65</v>
      </c>
      <c r="Q1520" s="13" t="s">
        <v>110</v>
      </c>
      <c r="R1520" s="13">
        <v>29.25</v>
      </c>
      <c r="S1520" s="13">
        <v>442.75</v>
      </c>
      <c r="T1520" s="13">
        <v>43.65</v>
      </c>
      <c r="U1520" s="13">
        <v>14.433</v>
      </c>
      <c r="V1520" s="13">
        <v>82.8</v>
      </c>
      <c r="W1520" s="13">
        <v>107.15</v>
      </c>
      <c r="X1520" s="13">
        <v>54.95</v>
      </c>
      <c r="Y1520" s="13">
        <v>69</v>
      </c>
      <c r="Z1520" s="13">
        <v>40.9</v>
      </c>
      <c r="AA1520" s="13">
        <v>248.7</v>
      </c>
      <c r="AB1520" s="13">
        <v>12.7</v>
      </c>
      <c r="AC1520" s="13">
        <v>179.8</v>
      </c>
      <c r="AD1520" s="13">
        <v>384.75</v>
      </c>
    </row>
    <row r="1521" spans="1:30">
      <c r="A1521" s="10">
        <v>43007</v>
      </c>
      <c r="B1521" s="13">
        <v>26078.29</v>
      </c>
      <c r="C1521" s="13">
        <v>23.936</v>
      </c>
      <c r="D1521" s="13">
        <v>13.05</v>
      </c>
      <c r="E1521" s="13">
        <v>86.9</v>
      </c>
      <c r="F1521" s="13">
        <v>203.25</v>
      </c>
      <c r="G1521" s="13">
        <v>182</v>
      </c>
      <c r="H1521" s="13">
        <v>30.55</v>
      </c>
      <c r="I1521" s="13">
        <v>3.96</v>
      </c>
      <c r="J1521" s="13">
        <v>31.065999999999999</v>
      </c>
      <c r="K1521" s="13">
        <v>408</v>
      </c>
      <c r="L1521" s="13">
        <v>28.1</v>
      </c>
      <c r="M1521" s="13">
        <v>34.5</v>
      </c>
      <c r="N1521" s="13">
        <v>118.3</v>
      </c>
      <c r="O1521" s="13">
        <v>89.2</v>
      </c>
      <c r="P1521" s="13">
        <v>57.75</v>
      </c>
      <c r="Q1521" s="13" t="s">
        <v>110</v>
      </c>
      <c r="R1521" s="13">
        <v>29.2</v>
      </c>
      <c r="S1521" s="13">
        <v>434.2</v>
      </c>
      <c r="T1521" s="13">
        <v>45.35</v>
      </c>
      <c r="U1521" s="13">
        <v>14.334</v>
      </c>
      <c r="V1521" s="13">
        <v>85.75</v>
      </c>
      <c r="W1521" s="13">
        <v>107</v>
      </c>
      <c r="X1521" s="13">
        <v>57.05</v>
      </c>
      <c r="Y1521" s="13">
        <v>71.599999999999994</v>
      </c>
      <c r="Z1521" s="13">
        <v>40.85</v>
      </c>
      <c r="AA1521" s="13">
        <v>247</v>
      </c>
      <c r="AB1521" s="13">
        <v>12.85</v>
      </c>
      <c r="AC1521" s="13">
        <v>182</v>
      </c>
      <c r="AD1521" s="13">
        <v>389.25</v>
      </c>
    </row>
    <row r="1522" spans="1:30">
      <c r="A1522" s="10">
        <v>43010</v>
      </c>
      <c r="B1522" s="13">
        <v>26350.75</v>
      </c>
      <c r="C1522" s="13">
        <v>23.648</v>
      </c>
      <c r="D1522" s="13">
        <v>13</v>
      </c>
      <c r="E1522" s="13">
        <v>87</v>
      </c>
      <c r="F1522" s="13">
        <v>208.7</v>
      </c>
      <c r="G1522" s="13">
        <v>183</v>
      </c>
      <c r="H1522" s="13">
        <v>30.05</v>
      </c>
      <c r="I1522" s="13">
        <v>3.89</v>
      </c>
      <c r="J1522" s="13">
        <v>31.497</v>
      </c>
      <c r="K1522" s="13">
        <v>403</v>
      </c>
      <c r="L1522" s="13">
        <v>28.7</v>
      </c>
      <c r="M1522" s="13">
        <v>35.549999999999997</v>
      </c>
      <c r="N1522" s="13">
        <v>120.25</v>
      </c>
      <c r="O1522" s="13">
        <v>89.9</v>
      </c>
      <c r="P1522" s="13">
        <v>60.35</v>
      </c>
      <c r="Q1522" s="13" t="s">
        <v>110</v>
      </c>
      <c r="R1522" s="13">
        <v>29.6</v>
      </c>
      <c r="S1522" s="13">
        <v>426.65</v>
      </c>
      <c r="T1522" s="13">
        <v>46.05</v>
      </c>
      <c r="U1522" s="13">
        <v>14.334</v>
      </c>
      <c r="V1522" s="13">
        <v>85.7</v>
      </c>
      <c r="W1522" s="13">
        <v>106.75</v>
      </c>
      <c r="X1522" s="13">
        <v>60.9</v>
      </c>
      <c r="Y1522" s="13">
        <v>72.400000000000006</v>
      </c>
      <c r="Z1522" s="13">
        <v>41.5</v>
      </c>
      <c r="AA1522" s="13">
        <v>246.15</v>
      </c>
      <c r="AB1522" s="13">
        <v>12.7</v>
      </c>
      <c r="AC1522" s="13">
        <v>183</v>
      </c>
      <c r="AD1522" s="13">
        <v>400.5</v>
      </c>
    </row>
    <row r="1523" spans="1:30">
      <c r="A1523" s="10">
        <v>43011</v>
      </c>
      <c r="B1523" s="13">
        <v>26672.97</v>
      </c>
      <c r="C1523" s="13">
        <v>24</v>
      </c>
      <c r="D1523" s="13">
        <v>13</v>
      </c>
      <c r="E1523" s="13">
        <v>91.55</v>
      </c>
      <c r="F1523" s="13">
        <v>213.6</v>
      </c>
      <c r="G1523" s="13">
        <v>184</v>
      </c>
      <c r="H1523" s="13">
        <v>29.45</v>
      </c>
      <c r="I1523" s="13">
        <v>4.1399999999999997</v>
      </c>
      <c r="J1523" s="13">
        <v>32.073</v>
      </c>
      <c r="K1523" s="13">
        <v>398</v>
      </c>
      <c r="L1523" s="13">
        <v>30.85</v>
      </c>
      <c r="M1523" s="13">
        <v>36.15</v>
      </c>
      <c r="N1523" s="13">
        <v>121.45</v>
      </c>
      <c r="O1523" s="13">
        <v>90.85</v>
      </c>
      <c r="P1523" s="13">
        <v>60.15</v>
      </c>
      <c r="Q1523" s="13" t="s">
        <v>110</v>
      </c>
      <c r="R1523" s="13">
        <v>31.05</v>
      </c>
      <c r="S1523" s="13">
        <v>434.75</v>
      </c>
      <c r="T1523" s="13">
        <v>46.1</v>
      </c>
      <c r="U1523" s="13">
        <v>13.842000000000001</v>
      </c>
      <c r="V1523" s="13">
        <v>86.1</v>
      </c>
      <c r="W1523" s="13">
        <v>108.55</v>
      </c>
      <c r="X1523" s="13">
        <v>61.85</v>
      </c>
      <c r="Y1523" s="13">
        <v>73.650000000000006</v>
      </c>
      <c r="Z1523" s="13">
        <v>41.4</v>
      </c>
      <c r="AA1523" s="13">
        <v>246.7</v>
      </c>
      <c r="AB1523" s="13">
        <v>12.95</v>
      </c>
      <c r="AC1523" s="13">
        <v>184</v>
      </c>
      <c r="AD1523" s="13">
        <v>399.6</v>
      </c>
    </row>
    <row r="1524" spans="1:30">
      <c r="A1524" s="10">
        <v>43012</v>
      </c>
      <c r="B1524" s="13">
        <v>26476.77</v>
      </c>
      <c r="C1524" s="13">
        <v>23.488</v>
      </c>
      <c r="D1524" s="13">
        <v>12.8</v>
      </c>
      <c r="E1524" s="13">
        <v>89.5</v>
      </c>
      <c r="F1524" s="13">
        <v>213.7</v>
      </c>
      <c r="G1524" s="13">
        <v>187</v>
      </c>
      <c r="H1524" s="13">
        <v>29.45</v>
      </c>
      <c r="I1524" s="13">
        <v>4.12</v>
      </c>
      <c r="J1524" s="13">
        <v>31.497</v>
      </c>
      <c r="K1524" s="13">
        <v>396</v>
      </c>
      <c r="L1524" s="13">
        <v>31.1</v>
      </c>
      <c r="M1524" s="13">
        <v>36.049999999999997</v>
      </c>
      <c r="N1524" s="13">
        <v>121.35</v>
      </c>
      <c r="O1524" s="13">
        <v>91.8</v>
      </c>
      <c r="P1524" s="13">
        <v>59.95</v>
      </c>
      <c r="Q1524" s="13" t="s">
        <v>110</v>
      </c>
      <c r="R1524" s="13">
        <v>30.1</v>
      </c>
      <c r="S1524" s="13">
        <v>428.45</v>
      </c>
      <c r="T1524" s="13">
        <v>45.6</v>
      </c>
      <c r="U1524" s="13">
        <v>13.891</v>
      </c>
      <c r="V1524" s="13">
        <v>84.2</v>
      </c>
      <c r="W1524" s="13">
        <v>108.6</v>
      </c>
      <c r="X1524" s="13">
        <v>62.45</v>
      </c>
      <c r="Y1524" s="13">
        <v>72.25</v>
      </c>
      <c r="Z1524" s="13">
        <v>41.25</v>
      </c>
      <c r="AA1524" s="13">
        <v>243.55</v>
      </c>
      <c r="AB1524" s="13">
        <v>12.8</v>
      </c>
      <c r="AC1524" s="13">
        <v>187</v>
      </c>
      <c r="AD1524" s="13">
        <v>393.25</v>
      </c>
    </row>
    <row r="1525" spans="1:30">
      <c r="A1525" s="10">
        <v>43013</v>
      </c>
      <c r="B1525" s="13">
        <v>27015.58</v>
      </c>
      <c r="C1525" s="13">
        <v>23.04</v>
      </c>
      <c r="D1525" s="13">
        <v>12.9</v>
      </c>
      <c r="E1525" s="13">
        <v>91.65</v>
      </c>
      <c r="F1525" s="13">
        <v>213.55</v>
      </c>
      <c r="G1525" s="13">
        <v>189.8</v>
      </c>
      <c r="H1525" s="13">
        <v>29.5</v>
      </c>
      <c r="I1525" s="13">
        <v>4.34</v>
      </c>
      <c r="J1525" s="13">
        <v>31.353000000000002</v>
      </c>
      <c r="K1525" s="13">
        <v>394.6</v>
      </c>
      <c r="L1525" s="13">
        <v>32.4</v>
      </c>
      <c r="M1525" s="13">
        <v>37.049999999999997</v>
      </c>
      <c r="N1525" s="13">
        <v>123.5</v>
      </c>
      <c r="O1525" s="13">
        <v>93.45</v>
      </c>
      <c r="P1525" s="13">
        <v>61.25</v>
      </c>
      <c r="Q1525" s="13" t="s">
        <v>110</v>
      </c>
      <c r="R1525" s="13">
        <v>31.1</v>
      </c>
      <c r="S1525" s="13">
        <v>444.8</v>
      </c>
      <c r="T1525" s="13">
        <v>46.7</v>
      </c>
      <c r="U1525" s="13">
        <v>13.645</v>
      </c>
      <c r="V1525" s="13">
        <v>84.6</v>
      </c>
      <c r="W1525" s="13">
        <v>110.35</v>
      </c>
      <c r="X1525" s="13">
        <v>67.3</v>
      </c>
      <c r="Y1525" s="13">
        <v>75.75</v>
      </c>
      <c r="Z1525" s="13">
        <v>42.85</v>
      </c>
      <c r="AA1525" s="13">
        <v>244.85</v>
      </c>
      <c r="AB1525" s="13">
        <v>13.1</v>
      </c>
      <c r="AC1525" s="13">
        <v>189.8</v>
      </c>
      <c r="AD1525" s="13">
        <v>398.3</v>
      </c>
    </row>
    <row r="1526" spans="1:30">
      <c r="A1526" s="10">
        <v>43014</v>
      </c>
      <c r="B1526" s="13">
        <v>26797.79</v>
      </c>
      <c r="C1526" s="13">
        <v>22.783999999999999</v>
      </c>
      <c r="D1526" s="13">
        <v>12.7</v>
      </c>
      <c r="E1526" s="13">
        <v>89.8</v>
      </c>
      <c r="F1526" s="13">
        <v>214.15</v>
      </c>
      <c r="G1526" s="13">
        <v>188</v>
      </c>
      <c r="H1526" s="13">
        <v>29.1</v>
      </c>
      <c r="I1526" s="13">
        <v>4.41</v>
      </c>
      <c r="J1526" s="13">
        <v>30.97</v>
      </c>
      <c r="K1526" s="13">
        <v>395.2</v>
      </c>
      <c r="L1526" s="13">
        <v>32.450000000000003</v>
      </c>
      <c r="M1526" s="13">
        <v>36.950000000000003</v>
      </c>
      <c r="N1526" s="13">
        <v>122.25</v>
      </c>
      <c r="O1526" s="13">
        <v>93.5</v>
      </c>
      <c r="P1526" s="13">
        <v>60.4</v>
      </c>
      <c r="Q1526" s="13" t="s">
        <v>110</v>
      </c>
      <c r="R1526" s="13">
        <v>30.95</v>
      </c>
      <c r="S1526" s="13">
        <v>443.8</v>
      </c>
      <c r="T1526" s="13">
        <v>47</v>
      </c>
      <c r="U1526" s="13">
        <v>13.446999999999999</v>
      </c>
      <c r="V1526" s="13">
        <v>85</v>
      </c>
      <c r="W1526" s="13">
        <v>110.6</v>
      </c>
      <c r="X1526" s="13">
        <v>63.3</v>
      </c>
      <c r="Y1526" s="13">
        <v>75.599999999999994</v>
      </c>
      <c r="Z1526" s="13">
        <v>42.9</v>
      </c>
      <c r="AA1526" s="13">
        <v>241.8</v>
      </c>
      <c r="AB1526" s="13">
        <v>13</v>
      </c>
      <c r="AC1526" s="13">
        <v>188</v>
      </c>
      <c r="AD1526" s="13">
        <v>390.45</v>
      </c>
    </row>
    <row r="1527" spans="1:30">
      <c r="A1527" s="10">
        <v>43017</v>
      </c>
      <c r="B1527" s="13">
        <v>26765.96</v>
      </c>
      <c r="C1527" s="13">
        <v>23.648</v>
      </c>
      <c r="D1527" s="13">
        <v>12.85</v>
      </c>
      <c r="E1527" s="13">
        <v>88.7</v>
      </c>
      <c r="F1527" s="13">
        <v>210.05</v>
      </c>
      <c r="G1527" s="13">
        <v>189</v>
      </c>
      <c r="H1527" s="13">
        <v>30</v>
      </c>
      <c r="I1527" s="13">
        <v>4.3600000000000003</v>
      </c>
      <c r="J1527" s="13">
        <v>30.922000000000001</v>
      </c>
      <c r="K1527" s="13">
        <v>395.9</v>
      </c>
      <c r="L1527" s="13">
        <v>33.200000000000003</v>
      </c>
      <c r="M1527" s="13">
        <v>36.200000000000003</v>
      </c>
      <c r="N1527" s="13">
        <v>121.25</v>
      </c>
      <c r="O1527" s="13">
        <v>91.8</v>
      </c>
      <c r="P1527" s="13">
        <v>60</v>
      </c>
      <c r="Q1527" s="13" t="s">
        <v>110</v>
      </c>
      <c r="R1527" s="13">
        <v>30.5</v>
      </c>
      <c r="S1527" s="13">
        <v>462.5</v>
      </c>
      <c r="T1527" s="13">
        <v>47.2</v>
      </c>
      <c r="U1527" s="13">
        <v>13.446999999999999</v>
      </c>
      <c r="V1527" s="13">
        <v>83.65</v>
      </c>
      <c r="W1527" s="13">
        <v>110</v>
      </c>
      <c r="X1527" s="13">
        <v>63.1</v>
      </c>
      <c r="Y1527" s="13">
        <v>75.95</v>
      </c>
      <c r="Z1527" s="13">
        <v>43.1</v>
      </c>
      <c r="AA1527" s="13">
        <v>241.3</v>
      </c>
      <c r="AB1527" s="13">
        <v>13.1</v>
      </c>
      <c r="AC1527" s="13">
        <v>189</v>
      </c>
      <c r="AD1527" s="13">
        <v>386.7</v>
      </c>
    </row>
    <row r="1528" spans="1:30">
      <c r="A1528" s="10">
        <v>43018</v>
      </c>
      <c r="B1528" s="13">
        <v>27097.26</v>
      </c>
      <c r="C1528" s="13">
        <v>25.216000000000001</v>
      </c>
      <c r="D1528" s="13">
        <v>13.05</v>
      </c>
      <c r="E1528" s="13">
        <v>90.9</v>
      </c>
      <c r="F1528" s="13">
        <v>214</v>
      </c>
      <c r="G1528" s="13">
        <v>186.5</v>
      </c>
      <c r="H1528" s="13">
        <v>31.2</v>
      </c>
      <c r="I1528" s="13">
        <v>4.47</v>
      </c>
      <c r="J1528" s="13">
        <v>30.826000000000001</v>
      </c>
      <c r="K1528" s="13">
        <v>395</v>
      </c>
      <c r="L1528" s="13">
        <v>34.700000000000003</v>
      </c>
      <c r="M1528" s="13">
        <v>36.799999999999997</v>
      </c>
      <c r="N1528" s="13">
        <v>123.9</v>
      </c>
      <c r="O1528" s="13">
        <v>92.55</v>
      </c>
      <c r="P1528" s="13">
        <v>61.95</v>
      </c>
      <c r="Q1528" s="13" t="s">
        <v>110</v>
      </c>
      <c r="R1528" s="13">
        <v>32.25</v>
      </c>
      <c r="S1528" s="13">
        <v>484.05</v>
      </c>
      <c r="T1528" s="13">
        <v>46.75</v>
      </c>
      <c r="U1528" s="13">
        <v>13.792</v>
      </c>
      <c r="V1528" s="13">
        <v>83.65</v>
      </c>
      <c r="W1528" s="13">
        <v>109.65</v>
      </c>
      <c r="X1528" s="13">
        <v>62.2</v>
      </c>
      <c r="Y1528" s="13">
        <v>74.95</v>
      </c>
      <c r="Z1528" s="13">
        <v>42.05</v>
      </c>
      <c r="AA1528" s="13">
        <v>239.65</v>
      </c>
      <c r="AB1528" s="13">
        <v>13.4</v>
      </c>
      <c r="AC1528" s="13">
        <v>186.5</v>
      </c>
      <c r="AD1528" s="13">
        <v>394.95</v>
      </c>
    </row>
    <row r="1529" spans="1:30">
      <c r="A1529" s="10">
        <v>43019</v>
      </c>
      <c r="B1529" s="13">
        <v>26889.79</v>
      </c>
      <c r="C1529" s="13">
        <v>24.704000000000001</v>
      </c>
      <c r="D1529" s="13">
        <v>13.15</v>
      </c>
      <c r="E1529" s="13">
        <v>91</v>
      </c>
      <c r="F1529" s="13">
        <v>213.85</v>
      </c>
      <c r="G1529" s="13">
        <v>189</v>
      </c>
      <c r="H1529" s="13">
        <v>30.55</v>
      </c>
      <c r="I1529" s="13">
        <v>4.29</v>
      </c>
      <c r="J1529" s="13">
        <v>31.018000000000001</v>
      </c>
      <c r="K1529" s="13">
        <v>404</v>
      </c>
      <c r="L1529" s="13">
        <v>34.5</v>
      </c>
      <c r="M1529" s="13">
        <v>36.700000000000003</v>
      </c>
      <c r="N1529" s="13">
        <v>123.15</v>
      </c>
      <c r="O1529" s="13">
        <v>92.15</v>
      </c>
      <c r="P1529" s="13">
        <v>60.3</v>
      </c>
      <c r="Q1529" s="13" t="s">
        <v>110</v>
      </c>
      <c r="R1529" s="13">
        <v>32.299999999999997</v>
      </c>
      <c r="S1529" s="13">
        <v>490.5</v>
      </c>
      <c r="T1529" s="13">
        <v>47</v>
      </c>
      <c r="U1529" s="13">
        <v>13.446999999999999</v>
      </c>
      <c r="V1529" s="13">
        <v>84.9</v>
      </c>
      <c r="W1529" s="13">
        <v>108.8</v>
      </c>
      <c r="X1529" s="13">
        <v>60.5</v>
      </c>
      <c r="Y1529" s="13">
        <v>74.05</v>
      </c>
      <c r="Z1529" s="13">
        <v>40.799999999999997</v>
      </c>
      <c r="AA1529" s="13">
        <v>237.5</v>
      </c>
      <c r="AB1529" s="13">
        <v>13.5</v>
      </c>
      <c r="AC1529" s="13">
        <v>189</v>
      </c>
      <c r="AD1529" s="13">
        <v>394.6</v>
      </c>
    </row>
    <row r="1530" spans="1:30">
      <c r="A1530" s="10">
        <v>43020</v>
      </c>
      <c r="B1530" s="13">
        <v>27059.52</v>
      </c>
      <c r="C1530" s="13">
        <v>25.216000000000001</v>
      </c>
      <c r="D1530" s="13">
        <v>13.05</v>
      </c>
      <c r="E1530" s="13">
        <v>90.2</v>
      </c>
      <c r="F1530" s="13">
        <v>215.55</v>
      </c>
      <c r="G1530" s="13">
        <v>186.5</v>
      </c>
      <c r="H1530" s="13">
        <v>31.15</v>
      </c>
      <c r="I1530" s="13">
        <v>4.45</v>
      </c>
      <c r="J1530" s="13">
        <v>31.785</v>
      </c>
      <c r="K1530" s="13">
        <v>406</v>
      </c>
      <c r="L1530" s="13">
        <v>34.35</v>
      </c>
      <c r="M1530" s="13">
        <v>37</v>
      </c>
      <c r="N1530" s="13">
        <v>124.85</v>
      </c>
      <c r="O1530" s="13">
        <v>93.5</v>
      </c>
      <c r="P1530" s="13">
        <v>60.65</v>
      </c>
      <c r="Q1530" s="13" t="s">
        <v>110</v>
      </c>
      <c r="R1530" s="13">
        <v>32.6</v>
      </c>
      <c r="S1530" s="13">
        <v>488.9</v>
      </c>
      <c r="T1530" s="13">
        <v>47.45</v>
      </c>
      <c r="U1530" s="13">
        <v>13.497</v>
      </c>
      <c r="V1530" s="13">
        <v>86.5</v>
      </c>
      <c r="W1530" s="13">
        <v>109.7</v>
      </c>
      <c r="X1530" s="13">
        <v>59.75</v>
      </c>
      <c r="Y1530" s="13">
        <v>75.45</v>
      </c>
      <c r="Z1530" s="13">
        <v>40.049999999999997</v>
      </c>
      <c r="AA1530" s="13">
        <v>237.3</v>
      </c>
      <c r="AB1530" s="13">
        <v>13.55</v>
      </c>
      <c r="AC1530" s="13">
        <v>186.5</v>
      </c>
      <c r="AD1530" s="13">
        <v>394</v>
      </c>
    </row>
    <row r="1531" spans="1:30">
      <c r="A1531" s="10">
        <v>43021</v>
      </c>
      <c r="B1531" s="13">
        <v>27140.799999999999</v>
      </c>
      <c r="C1531" s="13">
        <v>25.472000000000001</v>
      </c>
      <c r="D1531" s="13">
        <v>12.9</v>
      </c>
      <c r="E1531" s="13">
        <v>90.8</v>
      </c>
      <c r="F1531" s="13">
        <v>218.55</v>
      </c>
      <c r="G1531" s="13">
        <v>188.5</v>
      </c>
      <c r="H1531" s="13">
        <v>31.2</v>
      </c>
      <c r="I1531" s="13">
        <v>4.43</v>
      </c>
      <c r="J1531" s="13">
        <v>32.887999999999998</v>
      </c>
      <c r="K1531" s="13">
        <v>400</v>
      </c>
      <c r="L1531" s="13">
        <v>33.950000000000003</v>
      </c>
      <c r="M1531" s="13">
        <v>36.799999999999997</v>
      </c>
      <c r="N1531" s="13">
        <v>127</v>
      </c>
      <c r="O1531" s="13">
        <v>94.85</v>
      </c>
      <c r="P1531" s="13">
        <v>61.4</v>
      </c>
      <c r="Q1531" s="13" t="s">
        <v>110</v>
      </c>
      <c r="R1531" s="13">
        <v>32.200000000000003</v>
      </c>
      <c r="S1531" s="13">
        <v>482.7</v>
      </c>
      <c r="T1531" s="13">
        <v>46.95</v>
      </c>
      <c r="U1531" s="13">
        <v>13.545999999999999</v>
      </c>
      <c r="V1531" s="13">
        <v>86.8</v>
      </c>
      <c r="W1531" s="13">
        <v>109.8</v>
      </c>
      <c r="X1531" s="13">
        <v>61.2</v>
      </c>
      <c r="Y1531" s="13">
        <v>75.45</v>
      </c>
      <c r="Z1531" s="13">
        <v>39.299999999999997</v>
      </c>
      <c r="AA1531" s="13">
        <v>239.45</v>
      </c>
      <c r="AB1531" s="13">
        <v>13.45</v>
      </c>
      <c r="AC1531" s="13">
        <v>188.5</v>
      </c>
      <c r="AD1531" s="13">
        <v>396.8</v>
      </c>
    </row>
    <row r="1532" spans="1:30">
      <c r="A1532" s="10">
        <v>43024</v>
      </c>
      <c r="B1532" s="13">
        <v>27140.799999999999</v>
      </c>
      <c r="C1532" s="13">
        <v>25.472000000000001</v>
      </c>
      <c r="D1532" s="13">
        <v>12.9</v>
      </c>
      <c r="E1532" s="13">
        <v>90.8</v>
      </c>
      <c r="F1532" s="13">
        <v>218.55</v>
      </c>
      <c r="G1532" s="13">
        <v>188.5</v>
      </c>
      <c r="H1532" s="13">
        <v>31.2</v>
      </c>
      <c r="I1532" s="13">
        <v>4.43</v>
      </c>
      <c r="J1532" s="13">
        <v>32.887999999999998</v>
      </c>
      <c r="K1532" s="13">
        <v>400</v>
      </c>
      <c r="L1532" s="13">
        <v>33.950000000000003</v>
      </c>
      <c r="M1532" s="13">
        <v>36.799999999999997</v>
      </c>
      <c r="N1532" s="13">
        <v>127</v>
      </c>
      <c r="O1532" s="13">
        <v>94.85</v>
      </c>
      <c r="P1532" s="13">
        <v>61.4</v>
      </c>
      <c r="Q1532" s="13" t="s">
        <v>110</v>
      </c>
      <c r="R1532" s="13">
        <v>32.200000000000003</v>
      </c>
      <c r="S1532" s="13">
        <v>482.7</v>
      </c>
      <c r="T1532" s="13">
        <v>46.95</v>
      </c>
      <c r="U1532" s="13">
        <v>13.545999999999999</v>
      </c>
      <c r="V1532" s="13">
        <v>86.8</v>
      </c>
      <c r="W1532" s="13">
        <v>109.8</v>
      </c>
      <c r="X1532" s="13">
        <v>61.2</v>
      </c>
      <c r="Y1532" s="13">
        <v>75.45</v>
      </c>
      <c r="Z1532" s="13">
        <v>39.299999999999997</v>
      </c>
      <c r="AA1532" s="13">
        <v>239.45</v>
      </c>
      <c r="AB1532" s="13">
        <v>13.45</v>
      </c>
      <c r="AC1532" s="13">
        <v>188.5</v>
      </c>
      <c r="AD1532" s="13">
        <v>396.8</v>
      </c>
    </row>
    <row r="1533" spans="1:30">
      <c r="A1533" s="10">
        <v>43025</v>
      </c>
      <c r="B1533" s="13">
        <v>26622.44</v>
      </c>
      <c r="C1533" s="13">
        <v>24.576000000000001</v>
      </c>
      <c r="D1533" s="13">
        <v>12.65</v>
      </c>
      <c r="E1533" s="13">
        <v>90.9</v>
      </c>
      <c r="F1533" s="13">
        <v>218.2</v>
      </c>
      <c r="G1533" s="13">
        <v>190</v>
      </c>
      <c r="H1533" s="13">
        <v>30.4</v>
      </c>
      <c r="I1533" s="13">
        <v>4.28</v>
      </c>
      <c r="J1533" s="13">
        <v>32.456000000000003</v>
      </c>
      <c r="K1533" s="13">
        <v>395.2</v>
      </c>
      <c r="L1533" s="13">
        <v>32.9</v>
      </c>
      <c r="M1533" s="13">
        <v>36.549999999999997</v>
      </c>
      <c r="N1533" s="13">
        <v>125.35</v>
      </c>
      <c r="O1533" s="13">
        <v>95.1</v>
      </c>
      <c r="P1533" s="13">
        <v>60.3</v>
      </c>
      <c r="Q1533" s="13" t="s">
        <v>110</v>
      </c>
      <c r="R1533" s="13">
        <v>30.9</v>
      </c>
      <c r="S1533" s="13">
        <v>468.65</v>
      </c>
      <c r="T1533" s="13">
        <v>44.65</v>
      </c>
      <c r="U1533" s="13">
        <v>13.3</v>
      </c>
      <c r="V1533" s="13">
        <v>90.05</v>
      </c>
      <c r="W1533" s="13">
        <v>109</v>
      </c>
      <c r="X1533" s="13">
        <v>59.95</v>
      </c>
      <c r="Y1533" s="13">
        <v>73.349999999999994</v>
      </c>
      <c r="Z1533" s="13">
        <v>38.4</v>
      </c>
      <c r="AA1533" s="13">
        <v>235</v>
      </c>
      <c r="AB1533" s="13">
        <v>13</v>
      </c>
      <c r="AC1533" s="13">
        <v>190</v>
      </c>
      <c r="AD1533" s="13">
        <v>395.9</v>
      </c>
    </row>
    <row r="1534" spans="1:30">
      <c r="A1534" s="10">
        <v>43026</v>
      </c>
      <c r="B1534" s="13">
        <v>26213.15</v>
      </c>
      <c r="C1534" s="13">
        <v>25.376000000000001</v>
      </c>
      <c r="D1534" s="13">
        <v>12.5</v>
      </c>
      <c r="E1534" s="13">
        <v>90.3</v>
      </c>
      <c r="F1534" s="13">
        <v>216.1</v>
      </c>
      <c r="G1534" s="13">
        <v>194.75</v>
      </c>
      <c r="H1534" s="13">
        <v>30</v>
      </c>
      <c r="I1534" s="13">
        <v>4.24</v>
      </c>
      <c r="J1534" s="13">
        <v>32.121000000000002</v>
      </c>
      <c r="K1534" s="13">
        <v>394.5</v>
      </c>
      <c r="L1534" s="13">
        <v>32.15</v>
      </c>
      <c r="M1534" s="13">
        <v>36.299999999999997</v>
      </c>
      <c r="N1534" s="13">
        <v>124.5</v>
      </c>
      <c r="O1534" s="13">
        <v>92.75</v>
      </c>
      <c r="P1534" s="13">
        <v>57.95</v>
      </c>
      <c r="Q1534" s="13" t="s">
        <v>110</v>
      </c>
      <c r="R1534" s="13">
        <v>30.7</v>
      </c>
      <c r="S1534" s="13">
        <v>451.15</v>
      </c>
      <c r="T1534" s="13">
        <v>44</v>
      </c>
      <c r="U1534" s="13">
        <v>13.053000000000001</v>
      </c>
      <c r="V1534" s="13">
        <v>89.4</v>
      </c>
      <c r="W1534" s="13">
        <v>109.5</v>
      </c>
      <c r="X1534" s="13">
        <v>57.6</v>
      </c>
      <c r="Y1534" s="13">
        <v>72.349999999999994</v>
      </c>
      <c r="Z1534" s="13">
        <v>37.950000000000003</v>
      </c>
      <c r="AA1534" s="13">
        <v>231.05</v>
      </c>
      <c r="AB1534" s="13">
        <v>12.55</v>
      </c>
      <c r="AC1534" s="13">
        <v>194.75</v>
      </c>
      <c r="AD1534" s="13">
        <v>394.85</v>
      </c>
    </row>
    <row r="1535" spans="1:30">
      <c r="A1535" s="10">
        <v>43027</v>
      </c>
      <c r="B1535" s="13">
        <v>26804.55</v>
      </c>
      <c r="C1535" s="13">
        <v>26.495999999999999</v>
      </c>
      <c r="D1535" s="13">
        <v>13.2</v>
      </c>
      <c r="E1535" s="13">
        <v>90.35</v>
      </c>
      <c r="F1535" s="13">
        <v>216.75</v>
      </c>
      <c r="G1535" s="13">
        <v>207.5</v>
      </c>
      <c r="H1535" s="13">
        <v>31</v>
      </c>
      <c r="I1535" s="13">
        <v>4.3</v>
      </c>
      <c r="J1535" s="13">
        <v>32.792000000000002</v>
      </c>
      <c r="K1535" s="13">
        <v>390</v>
      </c>
      <c r="L1535" s="13">
        <v>32.5</v>
      </c>
      <c r="M1535" s="13">
        <v>36.799999999999997</v>
      </c>
      <c r="N1535" s="13">
        <v>124.85</v>
      </c>
      <c r="O1535" s="13">
        <v>93.8</v>
      </c>
      <c r="P1535" s="13">
        <v>58.35</v>
      </c>
      <c r="Q1535" s="13" t="s">
        <v>110</v>
      </c>
      <c r="R1535" s="13">
        <v>32.6</v>
      </c>
      <c r="S1535" s="13">
        <v>480.4</v>
      </c>
      <c r="T1535" s="13">
        <v>44.9</v>
      </c>
      <c r="U1535" s="13">
        <v>13.497</v>
      </c>
      <c r="V1535" s="13">
        <v>90.3</v>
      </c>
      <c r="W1535" s="13">
        <v>112.8</v>
      </c>
      <c r="X1535" s="13">
        <v>61</v>
      </c>
      <c r="Y1535" s="13">
        <v>74.95</v>
      </c>
      <c r="Z1535" s="13">
        <v>40</v>
      </c>
      <c r="AA1535" s="13">
        <v>231.55</v>
      </c>
      <c r="AB1535" s="13">
        <v>13.2</v>
      </c>
      <c r="AC1535" s="13">
        <v>207.5</v>
      </c>
      <c r="AD1535" s="13">
        <v>399</v>
      </c>
    </row>
    <row r="1536" spans="1:30">
      <c r="A1536" s="10">
        <v>43028</v>
      </c>
      <c r="B1536" s="13">
        <v>26978.98</v>
      </c>
      <c r="C1536" s="13">
        <v>26.207999999999998</v>
      </c>
      <c r="D1536" s="13">
        <v>13.25</v>
      </c>
      <c r="E1536" s="13">
        <v>90.05</v>
      </c>
      <c r="F1536" s="13">
        <v>217.4</v>
      </c>
      <c r="G1536" s="13">
        <v>220.5</v>
      </c>
      <c r="H1536" s="13">
        <v>31.2</v>
      </c>
      <c r="I1536" s="13">
        <v>4.4400000000000004</v>
      </c>
      <c r="J1536" s="13">
        <v>32.408000000000001</v>
      </c>
      <c r="K1536" s="13">
        <v>390.5</v>
      </c>
      <c r="L1536" s="13">
        <v>34.25</v>
      </c>
      <c r="M1536" s="13">
        <v>36.5</v>
      </c>
      <c r="N1536" s="13">
        <v>125.2</v>
      </c>
      <c r="O1536" s="13">
        <v>94.4</v>
      </c>
      <c r="P1536" s="13">
        <v>60.7</v>
      </c>
      <c r="Q1536" s="13" t="s">
        <v>110</v>
      </c>
      <c r="R1536" s="13">
        <v>33.049999999999997</v>
      </c>
      <c r="S1536" s="13">
        <v>482</v>
      </c>
      <c r="T1536" s="13">
        <v>46.45</v>
      </c>
      <c r="U1536" s="13">
        <v>13.25</v>
      </c>
      <c r="V1536" s="13">
        <v>89.55</v>
      </c>
      <c r="W1536" s="13">
        <v>110.5</v>
      </c>
      <c r="X1536" s="13">
        <v>60.65</v>
      </c>
      <c r="Y1536" s="13">
        <v>73.95</v>
      </c>
      <c r="Z1536" s="13">
        <v>40.9</v>
      </c>
      <c r="AA1536" s="13">
        <v>230.5</v>
      </c>
      <c r="AB1536" s="13">
        <v>13.35</v>
      </c>
      <c r="AC1536" s="13">
        <v>220.5</v>
      </c>
      <c r="AD1536" s="13">
        <v>401.7</v>
      </c>
    </row>
    <row r="1537" spans="1:30">
      <c r="A1537" s="10">
        <v>43031</v>
      </c>
      <c r="B1537" s="13">
        <v>27782.6</v>
      </c>
      <c r="C1537" s="13">
        <v>27.648</v>
      </c>
      <c r="D1537" s="13">
        <v>13.2</v>
      </c>
      <c r="E1537" s="13">
        <v>88.7</v>
      </c>
      <c r="F1537" s="13">
        <v>234.85</v>
      </c>
      <c r="G1537" s="13">
        <v>226</v>
      </c>
      <c r="H1537" s="13">
        <v>31.2</v>
      </c>
      <c r="I1537" s="13">
        <v>4.72</v>
      </c>
      <c r="J1537" s="13">
        <v>34.47</v>
      </c>
      <c r="K1537" s="13">
        <v>397</v>
      </c>
      <c r="L1537" s="13">
        <v>34.1</v>
      </c>
      <c r="M1537" s="13">
        <v>37.25</v>
      </c>
      <c r="N1537" s="13">
        <v>130.15</v>
      </c>
      <c r="O1537" s="13">
        <v>99.3</v>
      </c>
      <c r="P1537" s="13">
        <v>62</v>
      </c>
      <c r="Q1537" s="13" t="s">
        <v>110</v>
      </c>
      <c r="R1537" s="13">
        <v>33.299999999999997</v>
      </c>
      <c r="S1537" s="13">
        <v>497.55</v>
      </c>
      <c r="T1537" s="13">
        <v>48.6</v>
      </c>
      <c r="U1537" s="13">
        <v>13.151999999999999</v>
      </c>
      <c r="V1537" s="13">
        <v>93.95</v>
      </c>
      <c r="W1537" s="13">
        <v>117.5</v>
      </c>
      <c r="X1537" s="13">
        <v>61.8</v>
      </c>
      <c r="Y1537" s="13">
        <v>75.400000000000006</v>
      </c>
      <c r="Z1537" s="13">
        <v>42.5</v>
      </c>
      <c r="AA1537" s="13">
        <v>228.75</v>
      </c>
      <c r="AB1537" s="13">
        <v>13.7</v>
      </c>
      <c r="AC1537" s="13">
        <v>226</v>
      </c>
      <c r="AD1537" s="13">
        <v>422.25</v>
      </c>
    </row>
    <row r="1538" spans="1:30">
      <c r="A1538" s="10">
        <v>43032</v>
      </c>
      <c r="B1538" s="13">
        <v>28009.54</v>
      </c>
      <c r="C1538" s="13">
        <v>29.3</v>
      </c>
      <c r="D1538" s="13">
        <v>13.2</v>
      </c>
      <c r="E1538" s="13">
        <v>90.65</v>
      </c>
      <c r="F1538" s="13">
        <v>234.5</v>
      </c>
      <c r="G1538" s="13">
        <v>231.8</v>
      </c>
      <c r="H1538" s="13">
        <v>30.8</v>
      </c>
      <c r="I1538" s="13">
        <v>4.91</v>
      </c>
      <c r="J1538" s="13">
        <v>35.667999999999999</v>
      </c>
      <c r="K1538" s="13">
        <v>398.5</v>
      </c>
      <c r="L1538" s="13">
        <v>34.1</v>
      </c>
      <c r="M1538" s="13">
        <v>38.75</v>
      </c>
      <c r="N1538" s="13">
        <v>130.05000000000001</v>
      </c>
      <c r="O1538" s="13">
        <v>100.1</v>
      </c>
      <c r="P1538" s="13">
        <v>60.75</v>
      </c>
      <c r="Q1538" s="13" t="s">
        <v>110</v>
      </c>
      <c r="R1538" s="13">
        <v>33</v>
      </c>
      <c r="S1538" s="13">
        <v>508.4</v>
      </c>
      <c r="T1538" s="13">
        <v>49.45</v>
      </c>
      <c r="U1538" s="13">
        <v>12.757999999999999</v>
      </c>
      <c r="V1538" s="13">
        <v>93.6</v>
      </c>
      <c r="W1538" s="13">
        <v>117.9</v>
      </c>
      <c r="X1538" s="13">
        <v>62.1</v>
      </c>
      <c r="Y1538" s="13">
        <v>76.099999999999994</v>
      </c>
      <c r="Z1538" s="13">
        <v>41.2</v>
      </c>
      <c r="AA1538" s="13">
        <v>233.15</v>
      </c>
      <c r="AB1538" s="13">
        <v>13.8</v>
      </c>
      <c r="AC1538" s="13">
        <v>231.8</v>
      </c>
      <c r="AD1538" s="13">
        <v>419.95</v>
      </c>
    </row>
    <row r="1539" spans="1:30">
      <c r="A1539" s="10">
        <v>43033</v>
      </c>
      <c r="B1539" s="13">
        <v>27878.240000000002</v>
      </c>
      <c r="C1539" s="13">
        <v>28.6</v>
      </c>
      <c r="D1539" s="13">
        <v>13</v>
      </c>
      <c r="E1539" s="13">
        <v>91.8</v>
      </c>
      <c r="F1539" s="13">
        <v>234.3</v>
      </c>
      <c r="G1539" s="13">
        <v>231.95</v>
      </c>
      <c r="H1539" s="13">
        <v>30.05</v>
      </c>
      <c r="I1539" s="13">
        <v>5.19</v>
      </c>
      <c r="J1539" s="13">
        <v>35.475999999999999</v>
      </c>
      <c r="K1539" s="13">
        <v>406.75</v>
      </c>
      <c r="L1539" s="13">
        <v>34</v>
      </c>
      <c r="M1539" s="13">
        <v>38.25</v>
      </c>
      <c r="N1539" s="13">
        <v>129.94999999999999</v>
      </c>
      <c r="O1539" s="13">
        <v>99.2</v>
      </c>
      <c r="P1539" s="13">
        <v>60.8</v>
      </c>
      <c r="Q1539" s="13" t="s">
        <v>110</v>
      </c>
      <c r="R1539" s="13">
        <v>33.5</v>
      </c>
      <c r="S1539" s="13">
        <v>493.15</v>
      </c>
      <c r="T1539" s="13">
        <v>48.5</v>
      </c>
      <c r="U1539" s="13">
        <v>12.512</v>
      </c>
      <c r="V1539" s="13">
        <v>93</v>
      </c>
      <c r="W1539" s="13">
        <v>117</v>
      </c>
      <c r="X1539" s="13">
        <v>61.9</v>
      </c>
      <c r="Y1539" s="13">
        <v>73.900000000000006</v>
      </c>
      <c r="Z1539" s="13">
        <v>41.7</v>
      </c>
      <c r="AA1539" s="13">
        <v>228.25</v>
      </c>
      <c r="AB1539" s="13">
        <v>13.4</v>
      </c>
      <c r="AC1539" s="13">
        <v>231.95</v>
      </c>
      <c r="AD1539" s="13">
        <v>434.9</v>
      </c>
    </row>
    <row r="1540" spans="1:30">
      <c r="A1540" s="10">
        <v>43034</v>
      </c>
      <c r="B1540" s="13">
        <v>27828.65</v>
      </c>
      <c r="C1540" s="13">
        <v>28.2</v>
      </c>
      <c r="D1540" s="13">
        <v>13.2</v>
      </c>
      <c r="E1540" s="13">
        <v>90.65</v>
      </c>
      <c r="F1540" s="13">
        <v>237.9</v>
      </c>
      <c r="G1540" s="13">
        <v>247.5</v>
      </c>
      <c r="H1540" s="13">
        <v>30.25</v>
      </c>
      <c r="I1540" s="13">
        <v>5.13</v>
      </c>
      <c r="J1540" s="13">
        <v>35.811999999999998</v>
      </c>
      <c r="K1540" s="13">
        <v>403</v>
      </c>
      <c r="L1540" s="13">
        <v>33.450000000000003</v>
      </c>
      <c r="M1540" s="13">
        <v>38.75</v>
      </c>
      <c r="N1540" s="13">
        <v>131.05000000000001</v>
      </c>
      <c r="O1540" s="13">
        <v>98.75</v>
      </c>
      <c r="P1540" s="13">
        <v>59.65</v>
      </c>
      <c r="Q1540" s="13" t="s">
        <v>110</v>
      </c>
      <c r="R1540" s="13">
        <v>32.5</v>
      </c>
      <c r="S1540" s="13">
        <v>497.9</v>
      </c>
      <c r="T1540" s="13">
        <v>48.6</v>
      </c>
      <c r="U1540" s="13">
        <v>12.61</v>
      </c>
      <c r="V1540" s="13">
        <v>92.8</v>
      </c>
      <c r="W1540" s="13">
        <v>119.25</v>
      </c>
      <c r="X1540" s="13">
        <v>60.5</v>
      </c>
      <c r="Y1540" s="13">
        <v>73</v>
      </c>
      <c r="Z1540" s="13">
        <v>41</v>
      </c>
      <c r="AA1540" s="13">
        <v>232.35</v>
      </c>
      <c r="AB1540" s="13">
        <v>13.15</v>
      </c>
      <c r="AC1540" s="13">
        <v>247.5</v>
      </c>
      <c r="AD1540" s="13">
        <v>433.2</v>
      </c>
    </row>
    <row r="1541" spans="1:30">
      <c r="A1541" s="10">
        <v>43035</v>
      </c>
      <c r="B1541" s="13">
        <v>27479.39</v>
      </c>
      <c r="C1541" s="13">
        <v>27.55</v>
      </c>
      <c r="D1541" s="13">
        <v>12.9</v>
      </c>
      <c r="E1541" s="13">
        <v>94</v>
      </c>
      <c r="F1541" s="13">
        <v>231.95</v>
      </c>
      <c r="G1541" s="13">
        <v>237.2</v>
      </c>
      <c r="H1541" s="13">
        <v>29.9</v>
      </c>
      <c r="I1541" s="13">
        <v>5.01</v>
      </c>
      <c r="J1541" s="13">
        <v>35.667999999999999</v>
      </c>
      <c r="K1541" s="13">
        <v>400</v>
      </c>
      <c r="L1541" s="13">
        <v>32.75</v>
      </c>
      <c r="M1541" s="13">
        <v>38.049999999999997</v>
      </c>
      <c r="N1541" s="13">
        <v>130.69999999999999</v>
      </c>
      <c r="O1541" s="13">
        <v>96.4</v>
      </c>
      <c r="P1541" s="13">
        <v>58.9</v>
      </c>
      <c r="Q1541" s="13" t="s">
        <v>110</v>
      </c>
      <c r="R1541" s="13">
        <v>31.95</v>
      </c>
      <c r="S1541" s="13">
        <v>493.1</v>
      </c>
      <c r="T1541" s="13">
        <v>47.15</v>
      </c>
      <c r="U1541" s="13">
        <v>12.413</v>
      </c>
      <c r="V1541" s="13">
        <v>90.75</v>
      </c>
      <c r="W1541" s="13">
        <v>115.85</v>
      </c>
      <c r="X1541" s="13">
        <v>58.25</v>
      </c>
      <c r="Y1541" s="13">
        <v>72.55</v>
      </c>
      <c r="Z1541" s="13">
        <v>39.799999999999997</v>
      </c>
      <c r="AA1541" s="13">
        <v>235.35</v>
      </c>
      <c r="AB1541" s="13">
        <v>13</v>
      </c>
      <c r="AC1541" s="13">
        <v>237.2</v>
      </c>
      <c r="AD1541" s="13">
        <v>431.7</v>
      </c>
    </row>
    <row r="1542" spans="1:30">
      <c r="A1542" s="10">
        <v>43038</v>
      </c>
      <c r="B1542" s="13">
        <v>27405.83</v>
      </c>
      <c r="C1542" s="13">
        <v>26.9</v>
      </c>
      <c r="D1542" s="13">
        <v>13.25</v>
      </c>
      <c r="E1542" s="13">
        <v>93.05</v>
      </c>
      <c r="F1542" s="13">
        <v>225</v>
      </c>
      <c r="G1542" s="13">
        <v>230</v>
      </c>
      <c r="H1542" s="13">
        <v>29.85</v>
      </c>
      <c r="I1542" s="13">
        <v>4.8100000000000005</v>
      </c>
      <c r="J1542" s="13">
        <v>36.290999999999997</v>
      </c>
      <c r="K1542" s="13">
        <v>405</v>
      </c>
      <c r="L1542" s="13">
        <v>32.450000000000003</v>
      </c>
      <c r="M1542" s="13">
        <v>37.1</v>
      </c>
      <c r="N1542" s="13">
        <v>129.5</v>
      </c>
      <c r="O1542" s="13">
        <v>96.75</v>
      </c>
      <c r="P1542" s="13">
        <v>59</v>
      </c>
      <c r="Q1542" s="13" t="s">
        <v>110</v>
      </c>
      <c r="R1542" s="13">
        <v>31.5</v>
      </c>
      <c r="S1542" s="13">
        <v>493.85</v>
      </c>
      <c r="T1542" s="13">
        <v>46.95</v>
      </c>
      <c r="U1542" s="13">
        <v>12.512</v>
      </c>
      <c r="V1542" s="13">
        <v>91.55</v>
      </c>
      <c r="W1542" s="13">
        <v>115.6</v>
      </c>
      <c r="X1542" s="13">
        <v>56.65</v>
      </c>
      <c r="Y1542" s="13">
        <v>73.75</v>
      </c>
      <c r="Z1542" s="13">
        <v>39.85</v>
      </c>
      <c r="AA1542" s="13">
        <v>241.05</v>
      </c>
      <c r="AB1542" s="13">
        <v>13.8</v>
      </c>
      <c r="AC1542" s="13">
        <v>230</v>
      </c>
      <c r="AD1542" s="13">
        <v>431.5</v>
      </c>
    </row>
    <row r="1543" spans="1:30">
      <c r="A1543" s="10">
        <v>43039</v>
      </c>
      <c r="B1543" s="13">
        <v>27935.279999999999</v>
      </c>
      <c r="C1543" s="13">
        <v>27.85</v>
      </c>
      <c r="D1543" s="13">
        <v>13.95</v>
      </c>
      <c r="E1543" s="13">
        <v>93.65</v>
      </c>
      <c r="F1543" s="13">
        <v>223.15</v>
      </c>
      <c r="G1543" s="13">
        <v>235.5</v>
      </c>
      <c r="H1543" s="13">
        <v>29.8</v>
      </c>
      <c r="I1543" s="13">
        <v>4.88</v>
      </c>
      <c r="J1543" s="13">
        <v>37.011000000000003</v>
      </c>
      <c r="K1543" s="13">
        <v>406.7</v>
      </c>
      <c r="L1543" s="13">
        <v>34.15</v>
      </c>
      <c r="M1543" s="13">
        <v>38.4</v>
      </c>
      <c r="N1543" s="13">
        <v>130.35</v>
      </c>
      <c r="O1543" s="13">
        <v>97.35</v>
      </c>
      <c r="P1543" s="13">
        <v>60.3</v>
      </c>
      <c r="Q1543" s="13">
        <v>76.5</v>
      </c>
      <c r="R1543" s="13">
        <v>32.4</v>
      </c>
      <c r="S1543" s="13">
        <v>476.65</v>
      </c>
      <c r="T1543" s="13">
        <v>48.25</v>
      </c>
      <c r="U1543" s="13">
        <v>12.512</v>
      </c>
      <c r="V1543" s="13">
        <v>95</v>
      </c>
      <c r="W1543" s="13">
        <v>115.85</v>
      </c>
      <c r="X1543" s="13">
        <v>61.05</v>
      </c>
      <c r="Y1543" s="13">
        <v>75.5</v>
      </c>
      <c r="Z1543" s="13">
        <v>41.7</v>
      </c>
      <c r="AA1543" s="13">
        <v>242.65</v>
      </c>
      <c r="AB1543" s="13">
        <v>14.45</v>
      </c>
      <c r="AC1543" s="13">
        <v>235.5</v>
      </c>
      <c r="AD1543" s="13">
        <v>435.4</v>
      </c>
    </row>
    <row r="1544" spans="1:30">
      <c r="A1544" s="10">
        <v>43040</v>
      </c>
      <c r="B1544" s="13">
        <v>27979.83</v>
      </c>
      <c r="C1544" s="13">
        <v>28</v>
      </c>
      <c r="D1544" s="13">
        <v>14.3</v>
      </c>
      <c r="E1544" s="13">
        <v>95</v>
      </c>
      <c r="F1544" s="13">
        <v>213.6</v>
      </c>
      <c r="G1544" s="13">
        <v>246</v>
      </c>
      <c r="H1544" s="13">
        <v>30.2</v>
      </c>
      <c r="I1544" s="13">
        <v>4.92</v>
      </c>
      <c r="J1544" s="13">
        <v>37.634</v>
      </c>
      <c r="K1544" s="13">
        <v>406.75</v>
      </c>
      <c r="L1544" s="13">
        <v>34.450000000000003</v>
      </c>
      <c r="M1544" s="13">
        <v>39.049999999999997</v>
      </c>
      <c r="N1544" s="13">
        <v>126</v>
      </c>
      <c r="O1544" s="13">
        <v>95.55</v>
      </c>
      <c r="P1544" s="13">
        <v>64.5</v>
      </c>
      <c r="Q1544" s="13">
        <v>75.55</v>
      </c>
      <c r="R1544" s="13">
        <v>33.25</v>
      </c>
      <c r="S1544" s="13">
        <v>480.2</v>
      </c>
      <c r="T1544" s="13">
        <v>48.25</v>
      </c>
      <c r="U1544" s="13">
        <v>12.413</v>
      </c>
      <c r="V1544" s="13">
        <v>94.1</v>
      </c>
      <c r="W1544" s="13">
        <v>119.35</v>
      </c>
      <c r="X1544" s="13">
        <v>60.6</v>
      </c>
      <c r="Y1544" s="13">
        <v>76</v>
      </c>
      <c r="Z1544" s="13">
        <v>42.55</v>
      </c>
      <c r="AA1544" s="13">
        <v>241.75</v>
      </c>
      <c r="AB1544" s="13">
        <v>14.4</v>
      </c>
      <c r="AC1544" s="13">
        <v>246</v>
      </c>
      <c r="AD1544" s="13">
        <v>430.45</v>
      </c>
    </row>
    <row r="1545" spans="1:30">
      <c r="A1545" s="10">
        <v>43041</v>
      </c>
      <c r="B1545" s="13">
        <v>27944.45</v>
      </c>
      <c r="C1545" s="13">
        <v>27.25</v>
      </c>
      <c r="D1545" s="13">
        <v>14.25</v>
      </c>
      <c r="E1545" s="13">
        <v>94.2</v>
      </c>
      <c r="F1545" s="13">
        <v>209.8</v>
      </c>
      <c r="G1545" s="13">
        <v>249</v>
      </c>
      <c r="H1545" s="13">
        <v>30.3</v>
      </c>
      <c r="I1545" s="13">
        <v>5.0599999999999996</v>
      </c>
      <c r="J1545" s="13">
        <v>38.401000000000003</v>
      </c>
      <c r="K1545" s="13">
        <v>413.75</v>
      </c>
      <c r="L1545" s="13">
        <v>33.35</v>
      </c>
      <c r="M1545" s="13">
        <v>39</v>
      </c>
      <c r="N1545" s="13">
        <v>124.05</v>
      </c>
      <c r="O1545" s="13">
        <v>93.4</v>
      </c>
      <c r="P1545" s="13">
        <v>65.05</v>
      </c>
      <c r="Q1545" s="13">
        <v>75.55</v>
      </c>
      <c r="R1545" s="13">
        <v>32.450000000000003</v>
      </c>
      <c r="S1545" s="13">
        <v>472.6</v>
      </c>
      <c r="T1545" s="13">
        <v>48.55</v>
      </c>
      <c r="U1545" s="13">
        <v>12.462</v>
      </c>
      <c r="V1545" s="13">
        <v>93.25</v>
      </c>
      <c r="W1545" s="13">
        <v>120</v>
      </c>
      <c r="X1545" s="13">
        <v>58.75</v>
      </c>
      <c r="Y1545" s="13">
        <v>74.45</v>
      </c>
      <c r="Z1545" s="13">
        <v>41.65</v>
      </c>
      <c r="AA1545" s="13">
        <v>269.25</v>
      </c>
      <c r="AB1545" s="13">
        <v>14.25</v>
      </c>
      <c r="AC1545" s="13">
        <v>249</v>
      </c>
      <c r="AD1545" s="13">
        <v>433.3</v>
      </c>
    </row>
    <row r="1546" spans="1:30">
      <c r="A1546" s="10">
        <v>43042</v>
      </c>
      <c r="B1546" s="13">
        <v>27978.33</v>
      </c>
      <c r="C1546" s="13">
        <v>27</v>
      </c>
      <c r="D1546" s="13">
        <v>14.5</v>
      </c>
      <c r="E1546" s="13">
        <v>94.35</v>
      </c>
      <c r="F1546" s="13">
        <v>209.55</v>
      </c>
      <c r="G1546" s="13">
        <v>245.9</v>
      </c>
      <c r="H1546" s="13">
        <v>30.05</v>
      </c>
      <c r="I1546" s="13">
        <v>5.13</v>
      </c>
      <c r="J1546" s="13">
        <v>38.927999999999997</v>
      </c>
      <c r="K1546" s="13">
        <v>432.5</v>
      </c>
      <c r="L1546" s="13">
        <v>33.450000000000003</v>
      </c>
      <c r="M1546" s="13">
        <v>39.65</v>
      </c>
      <c r="N1546" s="13">
        <v>124.5</v>
      </c>
      <c r="O1546" s="13">
        <v>93.2</v>
      </c>
      <c r="P1546" s="13">
        <v>66.849999999999994</v>
      </c>
      <c r="Q1546" s="13">
        <v>75.75</v>
      </c>
      <c r="R1546" s="13">
        <v>32</v>
      </c>
      <c r="S1546" s="13">
        <v>473.15</v>
      </c>
      <c r="T1546" s="13">
        <v>47.45</v>
      </c>
      <c r="U1546" s="13">
        <v>13.151999999999999</v>
      </c>
      <c r="V1546" s="13">
        <v>92.15</v>
      </c>
      <c r="W1546" s="13">
        <v>118.65</v>
      </c>
      <c r="X1546" s="13">
        <v>57.95</v>
      </c>
      <c r="Y1546" s="13">
        <v>74.25</v>
      </c>
      <c r="Z1546" s="13">
        <v>40.25</v>
      </c>
      <c r="AA1546" s="13">
        <v>267.89999999999998</v>
      </c>
      <c r="AB1546" s="13">
        <v>14.4</v>
      </c>
      <c r="AC1546" s="13">
        <v>245.9</v>
      </c>
      <c r="AD1546" s="13">
        <v>433.45</v>
      </c>
    </row>
    <row r="1547" spans="1:30">
      <c r="A1547" s="10">
        <v>43045</v>
      </c>
      <c r="B1547" s="13">
        <v>27978.33</v>
      </c>
      <c r="C1547" s="13">
        <v>27</v>
      </c>
      <c r="D1547" s="13">
        <v>14.5</v>
      </c>
      <c r="E1547" s="13">
        <v>94.35</v>
      </c>
      <c r="F1547" s="13">
        <v>209.55</v>
      </c>
      <c r="G1547" s="13">
        <v>245.9</v>
      </c>
      <c r="H1547" s="13">
        <v>30.05</v>
      </c>
      <c r="I1547" s="13">
        <v>5.13</v>
      </c>
      <c r="J1547" s="13">
        <v>38.927999999999997</v>
      </c>
      <c r="K1547" s="13">
        <v>432.5</v>
      </c>
      <c r="L1547" s="13">
        <v>33.450000000000003</v>
      </c>
      <c r="M1547" s="13">
        <v>39.65</v>
      </c>
      <c r="N1547" s="13">
        <v>124.5</v>
      </c>
      <c r="O1547" s="13">
        <v>93.2</v>
      </c>
      <c r="P1547" s="13">
        <v>66.849999999999994</v>
      </c>
      <c r="Q1547" s="13">
        <v>75.75</v>
      </c>
      <c r="R1547" s="13">
        <v>32</v>
      </c>
      <c r="S1547" s="13">
        <v>473.15</v>
      </c>
      <c r="T1547" s="13">
        <v>47.45</v>
      </c>
      <c r="U1547" s="13">
        <v>13.151999999999999</v>
      </c>
      <c r="V1547" s="13">
        <v>92.15</v>
      </c>
      <c r="W1547" s="13">
        <v>118.65</v>
      </c>
      <c r="X1547" s="13">
        <v>57.95</v>
      </c>
      <c r="Y1547" s="13">
        <v>74.25</v>
      </c>
      <c r="Z1547" s="13">
        <v>40.25</v>
      </c>
      <c r="AA1547" s="13">
        <v>267.89999999999998</v>
      </c>
      <c r="AB1547" s="13">
        <v>14.4</v>
      </c>
      <c r="AC1547" s="13">
        <v>245.9</v>
      </c>
      <c r="AD1547" s="13">
        <v>433.45</v>
      </c>
    </row>
    <row r="1548" spans="1:30">
      <c r="A1548" s="10">
        <v>43046</v>
      </c>
      <c r="B1548" s="13">
        <v>28120.22</v>
      </c>
      <c r="C1548" s="13">
        <v>27</v>
      </c>
      <c r="D1548" s="13">
        <v>15.05</v>
      </c>
      <c r="E1548" s="13">
        <v>93.25</v>
      </c>
      <c r="F1548" s="13">
        <v>212.4</v>
      </c>
      <c r="G1548" s="13">
        <v>242.5</v>
      </c>
      <c r="H1548" s="13">
        <v>30.5</v>
      </c>
      <c r="I1548" s="13">
        <v>5</v>
      </c>
      <c r="J1548" s="13">
        <v>39.838999999999999</v>
      </c>
      <c r="K1548" s="13">
        <v>432.75</v>
      </c>
      <c r="L1548" s="13">
        <v>33.15</v>
      </c>
      <c r="M1548" s="13">
        <v>39.049999999999997</v>
      </c>
      <c r="N1548" s="13">
        <v>122.35</v>
      </c>
      <c r="O1548" s="13">
        <v>94.45</v>
      </c>
      <c r="P1548" s="13">
        <v>68.05</v>
      </c>
      <c r="Q1548" s="13">
        <v>74.900000000000006</v>
      </c>
      <c r="R1548" s="13">
        <v>32.5</v>
      </c>
      <c r="S1548" s="13">
        <v>480.05</v>
      </c>
      <c r="T1548" s="13">
        <v>47.15</v>
      </c>
      <c r="U1548" s="13">
        <v>13.25</v>
      </c>
      <c r="V1548" s="13">
        <v>91</v>
      </c>
      <c r="W1548" s="13">
        <v>116.05</v>
      </c>
      <c r="X1548" s="13">
        <v>58.25</v>
      </c>
      <c r="Y1548" s="13">
        <v>74.650000000000006</v>
      </c>
      <c r="Z1548" s="13">
        <v>40</v>
      </c>
      <c r="AA1548" s="13">
        <v>267.55</v>
      </c>
      <c r="AB1548" s="13">
        <v>15.15</v>
      </c>
      <c r="AC1548" s="13">
        <v>242.5</v>
      </c>
      <c r="AD1548" s="13">
        <v>437.35</v>
      </c>
    </row>
    <row r="1549" spans="1:30">
      <c r="A1549" s="10">
        <v>43047</v>
      </c>
      <c r="B1549" s="13">
        <v>28081.57</v>
      </c>
      <c r="C1549" s="13">
        <v>26.4</v>
      </c>
      <c r="D1549" s="13">
        <v>15.55</v>
      </c>
      <c r="E1549" s="13">
        <v>95.15</v>
      </c>
      <c r="F1549" s="13">
        <v>213</v>
      </c>
      <c r="G1549" s="13">
        <v>237.5</v>
      </c>
      <c r="H1549" s="13">
        <v>30.3</v>
      </c>
      <c r="I1549" s="13">
        <v>5.01</v>
      </c>
      <c r="J1549" s="13">
        <v>38.783999999999999</v>
      </c>
      <c r="K1549" s="13">
        <v>424</v>
      </c>
      <c r="L1549" s="13">
        <v>34.1</v>
      </c>
      <c r="M1549" s="13">
        <v>38.65</v>
      </c>
      <c r="N1549" s="13">
        <v>123.3</v>
      </c>
      <c r="O1549" s="13">
        <v>93.65</v>
      </c>
      <c r="P1549" s="13">
        <v>67.45</v>
      </c>
      <c r="Q1549" s="13">
        <v>76.5</v>
      </c>
      <c r="R1549" s="13">
        <v>33</v>
      </c>
      <c r="S1549" s="13">
        <v>483.9</v>
      </c>
      <c r="T1549" s="13">
        <v>46.45</v>
      </c>
      <c r="U1549" s="13">
        <v>12.955</v>
      </c>
      <c r="V1549" s="13">
        <v>89.7</v>
      </c>
      <c r="W1549" s="13">
        <v>116.5</v>
      </c>
      <c r="X1549" s="13">
        <v>59</v>
      </c>
      <c r="Y1549" s="13">
        <v>74.25</v>
      </c>
      <c r="Z1549" s="13">
        <v>42.95</v>
      </c>
      <c r="AA1549" s="13">
        <v>263.05</v>
      </c>
      <c r="AB1549" s="13">
        <v>14.9</v>
      </c>
      <c r="AC1549" s="13">
        <v>237.5</v>
      </c>
      <c r="AD1549" s="13">
        <v>434.75</v>
      </c>
    </row>
    <row r="1550" spans="1:30">
      <c r="A1550" s="10">
        <v>43048</v>
      </c>
      <c r="B1550" s="13">
        <v>27951.54</v>
      </c>
      <c r="C1550" s="13">
        <v>26.15</v>
      </c>
      <c r="D1550" s="13">
        <v>15.1</v>
      </c>
      <c r="E1550" s="13">
        <v>94.85</v>
      </c>
      <c r="F1550" s="13">
        <v>212.55</v>
      </c>
      <c r="G1550" s="13">
        <v>232</v>
      </c>
      <c r="H1550" s="13">
        <v>31.5</v>
      </c>
      <c r="I1550" s="13">
        <v>4.87</v>
      </c>
      <c r="J1550" s="13">
        <v>38.448999999999998</v>
      </c>
      <c r="K1550" s="13">
        <v>422.05</v>
      </c>
      <c r="L1550" s="13">
        <v>35.25</v>
      </c>
      <c r="M1550" s="13">
        <v>38.25</v>
      </c>
      <c r="N1550" s="13">
        <v>122.95</v>
      </c>
      <c r="O1550" s="13">
        <v>95.45</v>
      </c>
      <c r="P1550" s="13">
        <v>67.7</v>
      </c>
      <c r="Q1550" s="13">
        <v>75.5</v>
      </c>
      <c r="R1550" s="13">
        <v>32.799999999999997</v>
      </c>
      <c r="S1550" s="13">
        <v>496.1</v>
      </c>
      <c r="T1550" s="13">
        <v>46.7</v>
      </c>
      <c r="U1550" s="13">
        <v>12.413</v>
      </c>
      <c r="V1550" s="13">
        <v>91</v>
      </c>
      <c r="W1550" s="13">
        <v>116.3</v>
      </c>
      <c r="X1550" s="13">
        <v>58.85</v>
      </c>
      <c r="Y1550" s="13">
        <v>72.849999999999994</v>
      </c>
      <c r="Z1550" s="13">
        <v>44.1</v>
      </c>
      <c r="AA1550" s="13">
        <v>261.89999999999998</v>
      </c>
      <c r="AB1550" s="13">
        <v>14.65</v>
      </c>
      <c r="AC1550" s="13">
        <v>232</v>
      </c>
      <c r="AD1550" s="13">
        <v>423.6</v>
      </c>
    </row>
    <row r="1551" spans="1:30">
      <c r="A1551" s="10">
        <v>43049</v>
      </c>
      <c r="B1551" s="13">
        <v>27080.55</v>
      </c>
      <c r="C1551" s="13">
        <v>25.8</v>
      </c>
      <c r="D1551" s="13">
        <v>14.2</v>
      </c>
      <c r="E1551" s="13">
        <v>92.8</v>
      </c>
      <c r="F1551" s="13">
        <v>207.35</v>
      </c>
      <c r="G1551" s="13">
        <v>225</v>
      </c>
      <c r="H1551" s="13">
        <v>30.9</v>
      </c>
      <c r="I1551" s="13">
        <v>4.5</v>
      </c>
      <c r="J1551" s="13">
        <v>35.956000000000003</v>
      </c>
      <c r="K1551" s="13">
        <v>423</v>
      </c>
      <c r="L1551" s="13">
        <v>34</v>
      </c>
      <c r="M1551" s="13">
        <v>37.1</v>
      </c>
      <c r="N1551" s="13">
        <v>121.75</v>
      </c>
      <c r="O1551" s="13">
        <v>92.4</v>
      </c>
      <c r="P1551" s="13">
        <v>66.45</v>
      </c>
      <c r="Q1551" s="13">
        <v>74.099999999999994</v>
      </c>
      <c r="R1551" s="13">
        <v>31.15</v>
      </c>
      <c r="S1551" s="13">
        <v>488.45</v>
      </c>
      <c r="T1551" s="13">
        <v>45.35</v>
      </c>
      <c r="U1551" s="13">
        <v>11.723000000000001</v>
      </c>
      <c r="V1551" s="13">
        <v>87.55</v>
      </c>
      <c r="W1551" s="13">
        <v>115.25</v>
      </c>
      <c r="X1551" s="13">
        <v>57.25</v>
      </c>
      <c r="Y1551" s="13">
        <v>72</v>
      </c>
      <c r="Z1551" s="13">
        <v>43.05</v>
      </c>
      <c r="AA1551" s="13">
        <v>258.7</v>
      </c>
      <c r="AB1551" s="13">
        <v>13.95</v>
      </c>
      <c r="AC1551" s="13">
        <v>225</v>
      </c>
      <c r="AD1551" s="13">
        <v>404.4</v>
      </c>
    </row>
    <row r="1552" spans="1:30">
      <c r="A1552" s="10">
        <v>43052</v>
      </c>
      <c r="B1552" s="13">
        <v>26714.9</v>
      </c>
      <c r="C1552" s="13">
        <v>25</v>
      </c>
      <c r="D1552" s="13">
        <v>13.9</v>
      </c>
      <c r="E1552" s="13">
        <v>92.65</v>
      </c>
      <c r="F1552" s="13">
        <v>200.9</v>
      </c>
      <c r="G1552" s="13">
        <v>226</v>
      </c>
      <c r="H1552" s="13">
        <v>30.4</v>
      </c>
      <c r="I1552" s="13">
        <v>4.68</v>
      </c>
      <c r="J1552" s="13">
        <v>35.716000000000001</v>
      </c>
      <c r="K1552" s="13">
        <v>420</v>
      </c>
      <c r="L1552" s="13">
        <v>34.299999999999997</v>
      </c>
      <c r="M1552" s="13">
        <v>36.6</v>
      </c>
      <c r="N1552" s="13">
        <v>118.1</v>
      </c>
      <c r="O1552" s="13">
        <v>90.7</v>
      </c>
      <c r="P1552" s="13">
        <v>65.3</v>
      </c>
      <c r="Q1552" s="13">
        <v>74.25</v>
      </c>
      <c r="R1552" s="13">
        <v>32.65</v>
      </c>
      <c r="S1552" s="13">
        <v>503.95</v>
      </c>
      <c r="T1552" s="13">
        <v>43.9</v>
      </c>
      <c r="U1552" s="13">
        <v>11.329000000000001</v>
      </c>
      <c r="V1552" s="13">
        <v>86.9</v>
      </c>
      <c r="W1552" s="13">
        <v>112</v>
      </c>
      <c r="X1552" s="13">
        <v>55.9</v>
      </c>
      <c r="Y1552" s="13">
        <v>70.599999999999994</v>
      </c>
      <c r="Z1552" s="13">
        <v>42.1</v>
      </c>
      <c r="AA1552" s="13">
        <v>256.05</v>
      </c>
      <c r="AB1552" s="13">
        <v>13.8</v>
      </c>
      <c r="AC1552" s="13">
        <v>226</v>
      </c>
      <c r="AD1552" s="13">
        <v>403.95</v>
      </c>
    </row>
    <row r="1553" spans="1:30">
      <c r="A1553" s="10">
        <v>43053</v>
      </c>
      <c r="B1553" s="13">
        <v>25611.01</v>
      </c>
      <c r="C1553" s="13">
        <v>23.5</v>
      </c>
      <c r="D1553" s="13">
        <v>13.2</v>
      </c>
      <c r="E1553" s="13">
        <v>85.05</v>
      </c>
      <c r="F1553" s="13">
        <v>173.9</v>
      </c>
      <c r="G1553" s="13">
        <v>225</v>
      </c>
      <c r="H1553" s="13">
        <v>29.55</v>
      </c>
      <c r="I1553" s="13">
        <v>4.47</v>
      </c>
      <c r="J1553" s="13">
        <v>34.421999999999997</v>
      </c>
      <c r="K1553" s="13">
        <v>413</v>
      </c>
      <c r="L1553" s="13">
        <v>33.549999999999997</v>
      </c>
      <c r="M1553" s="13">
        <v>35.6</v>
      </c>
      <c r="N1553" s="13">
        <v>113.6</v>
      </c>
      <c r="O1553" s="13">
        <v>87</v>
      </c>
      <c r="P1553" s="13">
        <v>64.400000000000006</v>
      </c>
      <c r="Q1553" s="13">
        <v>73</v>
      </c>
      <c r="R1553" s="13">
        <v>32.4</v>
      </c>
      <c r="S1553" s="13">
        <v>486.45</v>
      </c>
      <c r="T1553" s="13">
        <v>42.1</v>
      </c>
      <c r="U1553" s="13">
        <v>10.738</v>
      </c>
      <c r="V1553" s="13">
        <v>82.2</v>
      </c>
      <c r="W1553" s="13">
        <v>109.75</v>
      </c>
      <c r="X1553" s="13">
        <v>55.9</v>
      </c>
      <c r="Y1553" s="13">
        <v>68.349999999999994</v>
      </c>
      <c r="Z1553" s="13">
        <v>41.35</v>
      </c>
      <c r="AA1553" s="13">
        <v>251.05</v>
      </c>
      <c r="AB1553" s="13">
        <v>13.25</v>
      </c>
      <c r="AC1553" s="13">
        <v>225</v>
      </c>
      <c r="AD1553" s="13">
        <v>392</v>
      </c>
    </row>
    <row r="1554" spans="1:30">
      <c r="A1554" s="10">
        <v>43054</v>
      </c>
      <c r="B1554" s="13">
        <v>26312.68</v>
      </c>
      <c r="C1554" s="13">
        <v>24.75</v>
      </c>
      <c r="D1554" s="13">
        <v>13.55</v>
      </c>
      <c r="E1554" s="13">
        <v>85.6</v>
      </c>
      <c r="F1554" s="13">
        <v>179.05</v>
      </c>
      <c r="G1554" s="13">
        <v>239.9</v>
      </c>
      <c r="H1554" s="13">
        <v>29.95</v>
      </c>
      <c r="I1554" s="13">
        <v>4.4400000000000004</v>
      </c>
      <c r="J1554" s="13">
        <v>34.997</v>
      </c>
      <c r="K1554" s="13">
        <v>414.6</v>
      </c>
      <c r="L1554" s="13">
        <v>37.299999999999997</v>
      </c>
      <c r="M1554" s="13">
        <v>38.5</v>
      </c>
      <c r="N1554" s="13">
        <v>119.8</v>
      </c>
      <c r="O1554" s="13">
        <v>88.95</v>
      </c>
      <c r="P1554" s="13">
        <v>67.650000000000006</v>
      </c>
      <c r="Q1554" s="13">
        <v>74.150000000000006</v>
      </c>
      <c r="R1554" s="13">
        <v>32.450000000000003</v>
      </c>
      <c r="S1554" s="13">
        <v>496.05</v>
      </c>
      <c r="T1554" s="13">
        <v>43.7</v>
      </c>
      <c r="U1554" s="13">
        <v>10.984999999999999</v>
      </c>
      <c r="V1554" s="13">
        <v>86.5</v>
      </c>
      <c r="W1554" s="13">
        <v>114.05</v>
      </c>
      <c r="X1554" s="13">
        <v>57.1</v>
      </c>
      <c r="Y1554" s="13">
        <v>71.900000000000006</v>
      </c>
      <c r="Z1554" s="13">
        <v>41.95</v>
      </c>
      <c r="AA1554" s="13">
        <v>248.4</v>
      </c>
      <c r="AB1554" s="13">
        <v>13.4</v>
      </c>
      <c r="AC1554" s="13">
        <v>239.9</v>
      </c>
      <c r="AD1554" s="13">
        <v>388.3</v>
      </c>
    </row>
    <row r="1555" spans="1:30">
      <c r="A1555" s="10">
        <v>43055</v>
      </c>
      <c r="B1555" s="13">
        <v>27267.3</v>
      </c>
      <c r="C1555" s="13">
        <v>25.15</v>
      </c>
      <c r="D1555" s="13">
        <v>14.1</v>
      </c>
      <c r="E1555" s="13">
        <v>87.6</v>
      </c>
      <c r="F1555" s="13">
        <v>189.4</v>
      </c>
      <c r="G1555" s="13">
        <v>241.25</v>
      </c>
      <c r="H1555" s="13">
        <v>30</v>
      </c>
      <c r="I1555" s="13">
        <v>4.53</v>
      </c>
      <c r="J1555" s="13">
        <v>36.627000000000002</v>
      </c>
      <c r="K1555" s="13">
        <v>418</v>
      </c>
      <c r="L1555" s="13">
        <v>39.700000000000003</v>
      </c>
      <c r="M1555" s="13">
        <v>38.799999999999997</v>
      </c>
      <c r="N1555" s="13">
        <v>122</v>
      </c>
      <c r="O1555" s="13">
        <v>95.9</v>
      </c>
      <c r="P1555" s="13">
        <v>68.400000000000006</v>
      </c>
      <c r="Q1555" s="13">
        <v>76.650000000000006</v>
      </c>
      <c r="R1555" s="13">
        <v>34.35</v>
      </c>
      <c r="S1555" s="13">
        <v>506.75</v>
      </c>
      <c r="T1555" s="13">
        <v>45.45</v>
      </c>
      <c r="U1555" s="13">
        <v>10.935</v>
      </c>
      <c r="V1555" s="13">
        <v>88.45</v>
      </c>
      <c r="W1555" s="13">
        <v>117.85</v>
      </c>
      <c r="X1555" s="13">
        <v>61.25</v>
      </c>
      <c r="Y1555" s="13">
        <v>74.2</v>
      </c>
      <c r="Z1555" s="13">
        <v>44.35</v>
      </c>
      <c r="AA1555" s="13">
        <v>246.75</v>
      </c>
      <c r="AB1555" s="13">
        <v>14</v>
      </c>
      <c r="AC1555" s="13">
        <v>241.25</v>
      </c>
      <c r="AD1555" s="13">
        <v>403.95</v>
      </c>
    </row>
    <row r="1556" spans="1:30">
      <c r="A1556" s="10">
        <v>43056</v>
      </c>
      <c r="B1556" s="13">
        <v>27128.5</v>
      </c>
      <c r="C1556" s="13">
        <v>25</v>
      </c>
      <c r="D1556" s="13">
        <v>13.65</v>
      </c>
      <c r="E1556" s="13">
        <v>88.85</v>
      </c>
      <c r="F1556" s="13">
        <v>182.15</v>
      </c>
      <c r="G1556" s="13">
        <v>237.25</v>
      </c>
      <c r="H1556" s="13">
        <v>30</v>
      </c>
      <c r="I1556" s="13">
        <v>4.4800000000000004</v>
      </c>
      <c r="J1556" s="13">
        <v>35.908000000000001</v>
      </c>
      <c r="K1556" s="13">
        <v>417</v>
      </c>
      <c r="L1556" s="13">
        <v>40.85</v>
      </c>
      <c r="M1556" s="13">
        <v>37.950000000000003</v>
      </c>
      <c r="N1556" s="13">
        <v>124.4</v>
      </c>
      <c r="O1556" s="13">
        <v>95.45</v>
      </c>
      <c r="P1556" s="13">
        <v>67.900000000000006</v>
      </c>
      <c r="Q1556" s="13">
        <v>77</v>
      </c>
      <c r="R1556" s="13">
        <v>35.85</v>
      </c>
      <c r="S1556" s="13">
        <v>499.25</v>
      </c>
      <c r="T1556" s="13">
        <v>45.4</v>
      </c>
      <c r="U1556" s="13">
        <v>10.885999999999999</v>
      </c>
      <c r="V1556" s="13">
        <v>87.2</v>
      </c>
      <c r="W1556" s="13">
        <v>117</v>
      </c>
      <c r="X1556" s="13">
        <v>61.05</v>
      </c>
      <c r="Y1556" s="13">
        <v>72.5</v>
      </c>
      <c r="Z1556" s="13">
        <v>43.85</v>
      </c>
      <c r="AA1556" s="13">
        <v>249.45</v>
      </c>
      <c r="AB1556" s="13">
        <v>13.8</v>
      </c>
      <c r="AC1556" s="13">
        <v>237.25</v>
      </c>
      <c r="AD1556" s="13">
        <v>401.75</v>
      </c>
    </row>
    <row r="1557" spans="1:30">
      <c r="A1557" s="10">
        <v>43059</v>
      </c>
      <c r="B1557" s="13">
        <v>27128.5</v>
      </c>
      <c r="C1557" s="13">
        <v>25</v>
      </c>
      <c r="D1557" s="13">
        <v>13.65</v>
      </c>
      <c r="E1557" s="13">
        <v>88.85</v>
      </c>
      <c r="F1557" s="13">
        <v>182.15</v>
      </c>
      <c r="G1557" s="13">
        <v>237.25</v>
      </c>
      <c r="H1557" s="13">
        <v>30</v>
      </c>
      <c r="I1557" s="13">
        <v>4.4800000000000004</v>
      </c>
      <c r="J1557" s="13">
        <v>35.908000000000001</v>
      </c>
      <c r="K1557" s="13">
        <v>417</v>
      </c>
      <c r="L1557" s="13">
        <v>40.85</v>
      </c>
      <c r="M1557" s="13">
        <v>37.950000000000003</v>
      </c>
      <c r="N1557" s="13">
        <v>124.4</v>
      </c>
      <c r="O1557" s="13">
        <v>95.45</v>
      </c>
      <c r="P1557" s="13">
        <v>67.900000000000006</v>
      </c>
      <c r="Q1557" s="13">
        <v>77</v>
      </c>
      <c r="R1557" s="13">
        <v>35.85</v>
      </c>
      <c r="S1557" s="13">
        <v>499.25</v>
      </c>
      <c r="T1557" s="13">
        <v>45.4</v>
      </c>
      <c r="U1557" s="13">
        <v>10.885999999999999</v>
      </c>
      <c r="V1557" s="13">
        <v>87.2</v>
      </c>
      <c r="W1557" s="13">
        <v>117</v>
      </c>
      <c r="X1557" s="13">
        <v>61.05</v>
      </c>
      <c r="Y1557" s="13">
        <v>72.5</v>
      </c>
      <c r="Z1557" s="13">
        <v>43.85</v>
      </c>
      <c r="AA1557" s="13">
        <v>249.45</v>
      </c>
      <c r="AB1557" s="13">
        <v>13.8</v>
      </c>
      <c r="AC1557" s="13">
        <v>237.25</v>
      </c>
      <c r="AD1557" s="13">
        <v>401.75</v>
      </c>
    </row>
    <row r="1558" spans="1:30">
      <c r="A1558" s="10">
        <v>43060</v>
      </c>
      <c r="B1558" s="13">
        <v>27266.05</v>
      </c>
      <c r="C1558" s="13">
        <v>24.25</v>
      </c>
      <c r="D1558" s="13">
        <v>13.5</v>
      </c>
      <c r="E1558" s="13">
        <v>87.4</v>
      </c>
      <c r="F1558" s="13">
        <v>173.75</v>
      </c>
      <c r="G1558" s="13">
        <v>248</v>
      </c>
      <c r="H1558" s="13">
        <v>30.4</v>
      </c>
      <c r="I1558" s="13">
        <v>4.59</v>
      </c>
      <c r="J1558" s="13">
        <v>34.805</v>
      </c>
      <c r="K1558" s="13">
        <v>420.5</v>
      </c>
      <c r="L1558" s="13">
        <v>42.35</v>
      </c>
      <c r="M1558" s="13">
        <v>37.65</v>
      </c>
      <c r="N1558" s="13">
        <v>127.85</v>
      </c>
      <c r="O1558" s="13">
        <v>99.95</v>
      </c>
      <c r="P1558" s="13">
        <v>68.150000000000006</v>
      </c>
      <c r="Q1558" s="13">
        <v>79.3</v>
      </c>
      <c r="R1558" s="13">
        <v>38.75</v>
      </c>
      <c r="S1558" s="13">
        <v>503</v>
      </c>
      <c r="T1558" s="13">
        <v>45.35</v>
      </c>
      <c r="U1558" s="13">
        <v>10.935</v>
      </c>
      <c r="V1558" s="13">
        <v>92.2</v>
      </c>
      <c r="W1558" s="13">
        <v>121.9</v>
      </c>
      <c r="X1558" s="13">
        <v>61.55</v>
      </c>
      <c r="Y1558" s="13">
        <v>72.55</v>
      </c>
      <c r="Z1558" s="13">
        <v>45.5</v>
      </c>
      <c r="AA1558" s="13">
        <v>254.55</v>
      </c>
      <c r="AB1558" s="13">
        <v>13.7</v>
      </c>
      <c r="AC1558" s="13">
        <v>248</v>
      </c>
      <c r="AD1558" s="13">
        <v>402.8</v>
      </c>
    </row>
    <row r="1559" spans="1:30">
      <c r="A1559" s="10">
        <v>43061</v>
      </c>
      <c r="B1559" s="13">
        <v>27327.97</v>
      </c>
      <c r="C1559" s="13">
        <v>23.45</v>
      </c>
      <c r="D1559" s="13">
        <v>13.75</v>
      </c>
      <c r="E1559" s="13">
        <v>88.55</v>
      </c>
      <c r="F1559" s="13">
        <v>174.75</v>
      </c>
      <c r="G1559" s="13">
        <v>244.8</v>
      </c>
      <c r="H1559" s="13">
        <v>30.45</v>
      </c>
      <c r="I1559" s="13">
        <v>4.53</v>
      </c>
      <c r="J1559" s="13">
        <v>35.381</v>
      </c>
      <c r="K1559" s="13">
        <v>420</v>
      </c>
      <c r="L1559" s="13">
        <v>43.3</v>
      </c>
      <c r="M1559" s="13">
        <v>37.85</v>
      </c>
      <c r="N1559" s="13">
        <v>125.05</v>
      </c>
      <c r="O1559" s="13">
        <v>98.75</v>
      </c>
      <c r="P1559" s="13">
        <v>67.900000000000006</v>
      </c>
      <c r="Q1559" s="13">
        <v>82.6</v>
      </c>
      <c r="R1559" s="13">
        <v>37.85</v>
      </c>
      <c r="S1559" s="13">
        <v>496.2</v>
      </c>
      <c r="T1559" s="13">
        <v>46.7</v>
      </c>
      <c r="U1559" s="13">
        <v>10.935</v>
      </c>
      <c r="V1559" s="13">
        <v>95</v>
      </c>
      <c r="W1559" s="13">
        <v>120.75</v>
      </c>
      <c r="X1559" s="13">
        <v>61.2</v>
      </c>
      <c r="Y1559" s="13">
        <v>73.55</v>
      </c>
      <c r="Z1559" s="13">
        <v>45</v>
      </c>
      <c r="AA1559" s="13">
        <v>256.5</v>
      </c>
      <c r="AB1559" s="13">
        <v>13.95</v>
      </c>
      <c r="AC1559" s="13">
        <v>244.8</v>
      </c>
      <c r="AD1559" s="13">
        <v>402.95</v>
      </c>
    </row>
    <row r="1560" spans="1:30">
      <c r="A1560" s="10">
        <v>43062</v>
      </c>
      <c r="B1560" s="13">
        <v>27293.31</v>
      </c>
      <c r="C1560" s="13">
        <v>23.2</v>
      </c>
      <c r="D1560" s="13">
        <v>13.55</v>
      </c>
      <c r="E1560" s="13">
        <v>88.7</v>
      </c>
      <c r="F1560" s="13">
        <v>180.55</v>
      </c>
      <c r="G1560" s="13">
        <v>245</v>
      </c>
      <c r="H1560" s="13">
        <v>30.3</v>
      </c>
      <c r="I1560" s="13">
        <v>4.58</v>
      </c>
      <c r="J1560" s="13">
        <v>35.572000000000003</v>
      </c>
      <c r="K1560" s="13">
        <v>420.45</v>
      </c>
      <c r="L1560" s="13">
        <v>42.35</v>
      </c>
      <c r="M1560" s="13">
        <v>37.25</v>
      </c>
      <c r="N1560" s="13">
        <v>121.95</v>
      </c>
      <c r="O1560" s="13">
        <v>98.6</v>
      </c>
      <c r="P1560" s="13">
        <v>67</v>
      </c>
      <c r="Q1560" s="13">
        <v>83.2</v>
      </c>
      <c r="R1560" s="13">
        <v>37.9</v>
      </c>
      <c r="S1560" s="13">
        <v>493.4</v>
      </c>
      <c r="T1560" s="13">
        <v>46.75</v>
      </c>
      <c r="U1560" s="13">
        <v>10.935</v>
      </c>
      <c r="V1560" s="13">
        <v>97.2</v>
      </c>
      <c r="W1560" s="13">
        <v>122.9</v>
      </c>
      <c r="X1560" s="13">
        <v>61.45</v>
      </c>
      <c r="Y1560" s="13">
        <v>73.25</v>
      </c>
      <c r="Z1560" s="13">
        <v>44.75</v>
      </c>
      <c r="AA1560" s="13">
        <v>255.7</v>
      </c>
      <c r="AB1560" s="13">
        <v>13.85</v>
      </c>
      <c r="AC1560" s="13">
        <v>245</v>
      </c>
      <c r="AD1560" s="13">
        <v>407</v>
      </c>
    </row>
    <row r="1561" spans="1:30">
      <c r="A1561" s="10">
        <v>43063</v>
      </c>
      <c r="B1561" s="13">
        <v>27464.78</v>
      </c>
      <c r="C1561" s="13">
        <v>23.35</v>
      </c>
      <c r="D1561" s="13">
        <v>13.5</v>
      </c>
      <c r="E1561" s="13">
        <v>89.35</v>
      </c>
      <c r="F1561" s="13">
        <v>182.2</v>
      </c>
      <c r="G1561" s="13">
        <v>248</v>
      </c>
      <c r="H1561" s="13">
        <v>30.25</v>
      </c>
      <c r="I1561" s="13">
        <v>4.59</v>
      </c>
      <c r="J1561" s="13">
        <v>36.003999999999998</v>
      </c>
      <c r="K1561" s="13">
        <v>422</v>
      </c>
      <c r="L1561" s="13">
        <v>42.35</v>
      </c>
      <c r="M1561" s="13">
        <v>39.5</v>
      </c>
      <c r="N1561" s="13">
        <v>125.05</v>
      </c>
      <c r="O1561" s="13">
        <v>98.55</v>
      </c>
      <c r="P1561" s="13">
        <v>66.099999999999994</v>
      </c>
      <c r="Q1561" s="13">
        <v>82.9</v>
      </c>
      <c r="R1561" s="13">
        <v>37.950000000000003</v>
      </c>
      <c r="S1561" s="13">
        <v>504.2</v>
      </c>
      <c r="T1561" s="13">
        <v>46.5</v>
      </c>
      <c r="U1561" s="13">
        <v>10.788</v>
      </c>
      <c r="V1561" s="13">
        <v>96.85</v>
      </c>
      <c r="W1561" s="13">
        <v>122.9</v>
      </c>
      <c r="X1561" s="13">
        <v>64.2</v>
      </c>
      <c r="Y1561" s="13">
        <v>74.900000000000006</v>
      </c>
      <c r="Z1561" s="13">
        <v>46</v>
      </c>
      <c r="AA1561" s="13">
        <v>254.2</v>
      </c>
      <c r="AB1561" s="13">
        <v>13.75</v>
      </c>
      <c r="AC1561" s="13">
        <v>248</v>
      </c>
      <c r="AD1561" s="13">
        <v>402.35</v>
      </c>
    </row>
    <row r="1562" spans="1:30">
      <c r="A1562" s="10">
        <v>43066</v>
      </c>
      <c r="B1562" s="13">
        <v>27122.35</v>
      </c>
      <c r="C1562" s="13">
        <v>23.2</v>
      </c>
      <c r="D1562" s="13">
        <v>13.45</v>
      </c>
      <c r="E1562" s="13">
        <v>87.05</v>
      </c>
      <c r="F1562" s="13">
        <v>184</v>
      </c>
      <c r="G1562" s="13">
        <v>246.05</v>
      </c>
      <c r="H1562" s="13">
        <v>29.9</v>
      </c>
      <c r="I1562" s="13">
        <v>4.3499999999999996</v>
      </c>
      <c r="J1562" s="13">
        <v>35.86</v>
      </c>
      <c r="K1562" s="13">
        <v>414.45</v>
      </c>
      <c r="L1562" s="13">
        <v>41.85</v>
      </c>
      <c r="M1562" s="13">
        <v>38.35</v>
      </c>
      <c r="N1562" s="13">
        <v>125.75</v>
      </c>
      <c r="O1562" s="13">
        <v>96.1</v>
      </c>
      <c r="P1562" s="13">
        <v>65.849999999999994</v>
      </c>
      <c r="Q1562" s="13">
        <v>80.400000000000006</v>
      </c>
      <c r="R1562" s="13">
        <v>37.799999999999997</v>
      </c>
      <c r="S1562" s="13">
        <v>506</v>
      </c>
      <c r="T1562" s="13">
        <v>45.45</v>
      </c>
      <c r="U1562" s="13">
        <v>11.673999999999999</v>
      </c>
      <c r="V1562" s="13">
        <v>96</v>
      </c>
      <c r="W1562" s="13">
        <v>120.3</v>
      </c>
      <c r="X1562" s="13">
        <v>64.55</v>
      </c>
      <c r="Y1562" s="13">
        <v>72.8</v>
      </c>
      <c r="Z1562" s="13">
        <v>45</v>
      </c>
      <c r="AA1562" s="13">
        <v>249.5</v>
      </c>
      <c r="AB1562" s="13">
        <v>13.6</v>
      </c>
      <c r="AC1562" s="13">
        <v>246.05</v>
      </c>
      <c r="AD1562" s="13">
        <v>394.3</v>
      </c>
    </row>
    <row r="1563" spans="1:30">
      <c r="A1563" s="10">
        <v>43067</v>
      </c>
      <c r="B1563" s="13">
        <v>26912.15</v>
      </c>
      <c r="C1563" s="13">
        <v>22.7</v>
      </c>
      <c r="D1563" s="13">
        <v>13.05</v>
      </c>
      <c r="E1563" s="13">
        <v>88.5</v>
      </c>
      <c r="F1563" s="13">
        <v>179.2</v>
      </c>
      <c r="G1563" s="13">
        <v>246</v>
      </c>
      <c r="H1563" s="13">
        <v>29.95</v>
      </c>
      <c r="I1563" s="13">
        <v>4.26</v>
      </c>
      <c r="J1563" s="13">
        <v>35.332999999999998</v>
      </c>
      <c r="K1563" s="13">
        <v>414.7</v>
      </c>
      <c r="L1563" s="13">
        <v>41.85</v>
      </c>
      <c r="M1563" s="13">
        <v>38.35</v>
      </c>
      <c r="N1563" s="13">
        <v>125</v>
      </c>
      <c r="O1563" s="13">
        <v>97.3</v>
      </c>
      <c r="P1563" s="13">
        <v>65.349999999999994</v>
      </c>
      <c r="Q1563" s="13">
        <v>79.7</v>
      </c>
      <c r="R1563" s="13">
        <v>37</v>
      </c>
      <c r="S1563" s="13">
        <v>496.6</v>
      </c>
      <c r="T1563" s="13">
        <v>45</v>
      </c>
      <c r="U1563" s="13">
        <v>11.576000000000001</v>
      </c>
      <c r="V1563" s="13">
        <v>93.9</v>
      </c>
      <c r="W1563" s="13">
        <v>120.65</v>
      </c>
      <c r="X1563" s="13">
        <v>64.25</v>
      </c>
      <c r="Y1563" s="13">
        <v>72.2</v>
      </c>
      <c r="Z1563" s="13">
        <v>43.85</v>
      </c>
      <c r="AA1563" s="13">
        <v>249.95</v>
      </c>
      <c r="AB1563" s="13">
        <v>13.2</v>
      </c>
      <c r="AC1563" s="13">
        <v>246</v>
      </c>
      <c r="AD1563" s="13">
        <v>392.1</v>
      </c>
    </row>
    <row r="1564" spans="1:30">
      <c r="A1564" s="10">
        <v>43068</v>
      </c>
      <c r="B1564" s="13">
        <v>26902.880000000001</v>
      </c>
      <c r="C1564" s="13">
        <v>23.25</v>
      </c>
      <c r="D1564" s="13">
        <v>13.15</v>
      </c>
      <c r="E1564" s="13">
        <v>85.6</v>
      </c>
      <c r="F1564" s="13">
        <v>179.95</v>
      </c>
      <c r="G1564" s="13">
        <v>244</v>
      </c>
      <c r="H1564" s="13">
        <v>29.85</v>
      </c>
      <c r="I1564" s="13">
        <v>4.29</v>
      </c>
      <c r="J1564" s="13">
        <v>35.427999999999997</v>
      </c>
      <c r="K1564" s="13">
        <v>416.1</v>
      </c>
      <c r="L1564" s="13">
        <v>41.55</v>
      </c>
      <c r="M1564" s="13">
        <v>39.299999999999997</v>
      </c>
      <c r="N1564" s="13">
        <v>123.9</v>
      </c>
      <c r="O1564" s="13">
        <v>97.45</v>
      </c>
      <c r="P1564" s="13">
        <v>64.7</v>
      </c>
      <c r="Q1564" s="13">
        <v>77.900000000000006</v>
      </c>
      <c r="R1564" s="13">
        <v>36.799999999999997</v>
      </c>
      <c r="S1564" s="13">
        <v>507.8</v>
      </c>
      <c r="T1564" s="13">
        <v>44.75</v>
      </c>
      <c r="U1564" s="13">
        <v>11.379</v>
      </c>
      <c r="V1564" s="13">
        <v>93.65</v>
      </c>
      <c r="W1564" s="13">
        <v>121.4</v>
      </c>
      <c r="X1564" s="13">
        <v>62.9</v>
      </c>
      <c r="Y1564" s="13">
        <v>74.95</v>
      </c>
      <c r="Z1564" s="13">
        <v>44.3</v>
      </c>
      <c r="AA1564" s="13">
        <v>250.05</v>
      </c>
      <c r="AB1564" s="13">
        <v>13.25</v>
      </c>
      <c r="AC1564" s="13">
        <v>244</v>
      </c>
      <c r="AD1564" s="13">
        <v>390.2</v>
      </c>
    </row>
    <row r="1565" spans="1:30">
      <c r="A1565" s="10">
        <v>43069</v>
      </c>
      <c r="B1565" s="13">
        <v>26905.26</v>
      </c>
      <c r="C1565" s="13">
        <v>23</v>
      </c>
      <c r="D1565" s="13">
        <v>13.3</v>
      </c>
      <c r="E1565" s="13">
        <v>84.95</v>
      </c>
      <c r="F1565" s="13">
        <v>178.05</v>
      </c>
      <c r="G1565" s="13">
        <v>244</v>
      </c>
      <c r="H1565" s="13">
        <v>29.65</v>
      </c>
      <c r="I1565" s="13">
        <v>4.2699999999999996</v>
      </c>
      <c r="J1565" s="13">
        <v>35.140999999999998</v>
      </c>
      <c r="K1565" s="13">
        <v>414.95</v>
      </c>
      <c r="L1565" s="13">
        <v>42.35</v>
      </c>
      <c r="M1565" s="13">
        <v>39</v>
      </c>
      <c r="N1565" s="13">
        <v>121.15</v>
      </c>
      <c r="O1565" s="13">
        <v>99.4</v>
      </c>
      <c r="P1565" s="13">
        <v>64.900000000000006</v>
      </c>
      <c r="Q1565" s="13">
        <v>77.900000000000006</v>
      </c>
      <c r="R1565" s="13">
        <v>36</v>
      </c>
      <c r="S1565" s="13">
        <v>502.55</v>
      </c>
      <c r="T1565" s="13">
        <v>44.3</v>
      </c>
      <c r="U1565" s="13">
        <v>11.673999999999999</v>
      </c>
      <c r="V1565" s="13">
        <v>90.95</v>
      </c>
      <c r="W1565" s="13">
        <v>120.55</v>
      </c>
      <c r="X1565" s="13">
        <v>63.95</v>
      </c>
      <c r="Y1565" s="13">
        <v>73.900000000000006</v>
      </c>
      <c r="Z1565" s="13">
        <v>44.85</v>
      </c>
      <c r="AA1565" s="13">
        <v>251.95</v>
      </c>
      <c r="AB1565" s="13">
        <v>13.35</v>
      </c>
      <c r="AC1565" s="13">
        <v>244</v>
      </c>
      <c r="AD1565" s="13">
        <v>391.65</v>
      </c>
    </row>
    <row r="1566" spans="1:30">
      <c r="A1566" s="10">
        <v>43070</v>
      </c>
      <c r="B1566" s="13">
        <v>26941.63</v>
      </c>
      <c r="C1566" s="13">
        <v>24</v>
      </c>
      <c r="D1566" s="13">
        <v>13.25</v>
      </c>
      <c r="E1566" s="13">
        <v>85.5</v>
      </c>
      <c r="F1566" s="13">
        <v>176.95</v>
      </c>
      <c r="G1566" s="13">
        <v>247</v>
      </c>
      <c r="H1566" s="13">
        <v>29.85</v>
      </c>
      <c r="I1566" s="13">
        <v>4.21</v>
      </c>
      <c r="J1566" s="13">
        <v>36.003999999999998</v>
      </c>
      <c r="K1566" s="13">
        <v>422.4</v>
      </c>
      <c r="L1566" s="13">
        <v>42.5</v>
      </c>
      <c r="M1566" s="13">
        <v>38</v>
      </c>
      <c r="N1566" s="13">
        <v>119.25</v>
      </c>
      <c r="O1566" s="13">
        <v>100.05</v>
      </c>
      <c r="P1566" s="13">
        <v>64.150000000000006</v>
      </c>
      <c r="Q1566" s="13">
        <v>75.900000000000006</v>
      </c>
      <c r="R1566" s="13">
        <v>37.9</v>
      </c>
      <c r="S1566" s="13">
        <v>504.4</v>
      </c>
      <c r="T1566" s="13">
        <v>44</v>
      </c>
      <c r="U1566" s="13">
        <v>11.526</v>
      </c>
      <c r="V1566" s="13">
        <v>90.75</v>
      </c>
      <c r="W1566" s="13">
        <v>124.5</v>
      </c>
      <c r="X1566" s="13">
        <v>63.1</v>
      </c>
      <c r="Y1566" s="13">
        <v>73.3</v>
      </c>
      <c r="Z1566" s="13">
        <v>45.85</v>
      </c>
      <c r="AA1566" s="13">
        <v>254.9</v>
      </c>
      <c r="AB1566" s="13">
        <v>13.2</v>
      </c>
      <c r="AC1566" s="13">
        <v>247</v>
      </c>
      <c r="AD1566" s="13">
        <v>396.2</v>
      </c>
    </row>
    <row r="1567" spans="1:30">
      <c r="A1567" s="10">
        <v>43073</v>
      </c>
      <c r="B1567" s="13">
        <v>26834.3</v>
      </c>
      <c r="C1567" s="13">
        <v>24.75</v>
      </c>
      <c r="D1567" s="13">
        <v>12.95</v>
      </c>
      <c r="E1567" s="13">
        <v>86.15</v>
      </c>
      <c r="F1567" s="13">
        <v>180.6</v>
      </c>
      <c r="G1567" s="13">
        <v>247</v>
      </c>
      <c r="H1567" s="13">
        <v>29.8</v>
      </c>
      <c r="I1567" s="13">
        <v>4.1399999999999997</v>
      </c>
      <c r="J1567" s="13">
        <v>35.140999999999998</v>
      </c>
      <c r="K1567" s="13">
        <v>418</v>
      </c>
      <c r="L1567" s="13">
        <v>43.7</v>
      </c>
      <c r="M1567" s="13">
        <v>37.450000000000003</v>
      </c>
      <c r="N1567" s="13">
        <v>120</v>
      </c>
      <c r="O1567" s="13">
        <v>101.3</v>
      </c>
      <c r="P1567" s="13">
        <v>62.75</v>
      </c>
      <c r="Q1567" s="13">
        <v>75.2</v>
      </c>
      <c r="R1567" s="13">
        <v>37</v>
      </c>
      <c r="S1567" s="13">
        <v>494.5</v>
      </c>
      <c r="T1567" s="13">
        <v>43.2</v>
      </c>
      <c r="U1567" s="13">
        <v>11.28</v>
      </c>
      <c r="V1567" s="13">
        <v>91.55</v>
      </c>
      <c r="W1567" s="13">
        <v>125.4</v>
      </c>
      <c r="X1567" s="13">
        <v>62.05</v>
      </c>
      <c r="Y1567" s="13">
        <v>72.5</v>
      </c>
      <c r="Z1567" s="13">
        <v>45.6</v>
      </c>
      <c r="AA1567" s="13">
        <v>260.89999999999998</v>
      </c>
      <c r="AB1567" s="13">
        <v>12.95</v>
      </c>
      <c r="AC1567" s="13">
        <v>247</v>
      </c>
      <c r="AD1567" s="13">
        <v>397.3</v>
      </c>
    </row>
    <row r="1568" spans="1:30">
      <c r="A1568" s="10">
        <v>43074</v>
      </c>
      <c r="B1568" s="13">
        <v>26483</v>
      </c>
      <c r="C1568" s="13">
        <v>23.95</v>
      </c>
      <c r="D1568" s="13">
        <v>12.7</v>
      </c>
      <c r="E1568" s="13">
        <v>84.3</v>
      </c>
      <c r="F1568" s="13">
        <v>182.6</v>
      </c>
      <c r="G1568" s="13">
        <v>257</v>
      </c>
      <c r="H1568" s="13">
        <v>29.3</v>
      </c>
      <c r="I1568" s="13">
        <v>4.1100000000000003</v>
      </c>
      <c r="J1568" s="13">
        <v>34.134</v>
      </c>
      <c r="K1568" s="13">
        <v>412.8</v>
      </c>
      <c r="L1568" s="13">
        <v>43.85</v>
      </c>
      <c r="M1568" s="13">
        <v>37.75</v>
      </c>
      <c r="N1568" s="13">
        <v>121.85</v>
      </c>
      <c r="O1568" s="13">
        <v>101.75</v>
      </c>
      <c r="P1568" s="13">
        <v>61.45</v>
      </c>
      <c r="Q1568" s="13">
        <v>74</v>
      </c>
      <c r="R1568" s="13">
        <v>36.549999999999997</v>
      </c>
      <c r="S1568" s="13">
        <v>483.65</v>
      </c>
      <c r="T1568" s="13">
        <v>42.75</v>
      </c>
      <c r="U1568" s="13">
        <v>10.541</v>
      </c>
      <c r="V1568" s="13">
        <v>91.5</v>
      </c>
      <c r="W1568" s="13">
        <v>126.65</v>
      </c>
      <c r="X1568" s="13">
        <v>61.05</v>
      </c>
      <c r="Y1568" s="13">
        <v>73.55</v>
      </c>
      <c r="Z1568" s="13">
        <v>44</v>
      </c>
      <c r="AA1568" s="13">
        <v>255.75</v>
      </c>
      <c r="AB1568" s="13">
        <v>12.85</v>
      </c>
      <c r="AC1568" s="13">
        <v>257</v>
      </c>
      <c r="AD1568" s="13">
        <v>383.65</v>
      </c>
    </row>
    <row r="1569" spans="1:30">
      <c r="A1569" s="10">
        <v>43075</v>
      </c>
      <c r="B1569" s="13">
        <v>26470.45</v>
      </c>
      <c r="C1569" s="13">
        <v>22.95</v>
      </c>
      <c r="D1569" s="13">
        <v>12.7</v>
      </c>
      <c r="E1569" s="13">
        <v>85.2</v>
      </c>
      <c r="F1569" s="13">
        <v>196</v>
      </c>
      <c r="G1569" s="13">
        <v>262</v>
      </c>
      <c r="H1569" s="13">
        <v>28.75</v>
      </c>
      <c r="I1569" s="13">
        <v>4.08</v>
      </c>
      <c r="J1569" s="13">
        <v>34.085999999999999</v>
      </c>
      <c r="K1569" s="13">
        <v>409.5</v>
      </c>
      <c r="L1569" s="13">
        <v>43.15</v>
      </c>
      <c r="M1569" s="13">
        <v>38.35</v>
      </c>
      <c r="N1569" s="13">
        <v>124.25</v>
      </c>
      <c r="O1569" s="13">
        <v>102.7</v>
      </c>
      <c r="P1569" s="13">
        <v>60.6</v>
      </c>
      <c r="Q1569" s="13">
        <v>74</v>
      </c>
      <c r="R1569" s="13">
        <v>36.5</v>
      </c>
      <c r="S1569" s="13">
        <v>479.75</v>
      </c>
      <c r="T1569" s="13">
        <v>43.7</v>
      </c>
      <c r="U1569" s="13">
        <v>9.7629999999999999</v>
      </c>
      <c r="V1569" s="13">
        <v>93.3</v>
      </c>
      <c r="W1569" s="13">
        <v>128.19999999999999</v>
      </c>
      <c r="X1569" s="13">
        <v>61.9</v>
      </c>
      <c r="Y1569" s="13">
        <v>73</v>
      </c>
      <c r="Z1569" s="13">
        <v>43.3</v>
      </c>
      <c r="AA1569" s="13">
        <v>250.5</v>
      </c>
      <c r="AB1569" s="13">
        <v>12.5</v>
      </c>
      <c r="AC1569" s="13">
        <v>262</v>
      </c>
      <c r="AD1569" s="13">
        <v>387.45</v>
      </c>
    </row>
    <row r="1570" spans="1:30">
      <c r="A1570" s="10">
        <v>43076</v>
      </c>
      <c r="B1570" s="13">
        <v>26841.5</v>
      </c>
      <c r="C1570" s="13">
        <v>23.4</v>
      </c>
      <c r="D1570" s="13">
        <v>13.2</v>
      </c>
      <c r="E1570" s="13">
        <v>84</v>
      </c>
      <c r="F1570" s="13">
        <v>199</v>
      </c>
      <c r="G1570" s="13">
        <v>270.10000000000002</v>
      </c>
      <c r="H1570" s="13">
        <v>28.75</v>
      </c>
      <c r="I1570" s="13">
        <v>4.3</v>
      </c>
      <c r="J1570" s="13">
        <v>34.374000000000002</v>
      </c>
      <c r="K1570" s="13">
        <v>415.2</v>
      </c>
      <c r="L1570" s="13">
        <v>42.55</v>
      </c>
      <c r="M1570" s="13">
        <v>40.5</v>
      </c>
      <c r="N1570" s="13">
        <v>126.1</v>
      </c>
      <c r="O1570" s="13">
        <v>106.45</v>
      </c>
      <c r="P1570" s="13">
        <v>63.7</v>
      </c>
      <c r="Q1570" s="13">
        <v>75</v>
      </c>
      <c r="R1570" s="13">
        <v>37.5</v>
      </c>
      <c r="S1570" s="13">
        <v>480.2</v>
      </c>
      <c r="T1570" s="13">
        <v>44.3</v>
      </c>
      <c r="U1570" s="13">
        <v>9.6639999999999997</v>
      </c>
      <c r="V1570" s="13">
        <v>95.55</v>
      </c>
      <c r="W1570" s="13">
        <v>128.1</v>
      </c>
      <c r="X1570" s="13">
        <v>61.75</v>
      </c>
      <c r="Y1570" s="13">
        <v>75</v>
      </c>
      <c r="Z1570" s="13">
        <v>44.8</v>
      </c>
      <c r="AA1570" s="13">
        <v>253.35</v>
      </c>
      <c r="AB1570" s="13">
        <v>12.95</v>
      </c>
      <c r="AC1570" s="13">
        <v>270.10000000000002</v>
      </c>
      <c r="AD1570" s="13">
        <v>384.65</v>
      </c>
    </row>
    <row r="1571" spans="1:30">
      <c r="A1571" s="10">
        <v>43077</v>
      </c>
      <c r="B1571" s="13">
        <v>26841.5</v>
      </c>
      <c r="C1571" s="13">
        <v>23.4</v>
      </c>
      <c r="D1571" s="13">
        <v>13.2</v>
      </c>
      <c r="E1571" s="13">
        <v>84</v>
      </c>
      <c r="F1571" s="13">
        <v>199</v>
      </c>
      <c r="G1571" s="13">
        <v>270.10000000000002</v>
      </c>
      <c r="H1571" s="13">
        <v>28.75</v>
      </c>
      <c r="I1571" s="13">
        <v>4.3</v>
      </c>
      <c r="J1571" s="13">
        <v>34.374000000000002</v>
      </c>
      <c r="K1571" s="13">
        <v>415.2</v>
      </c>
      <c r="L1571" s="13">
        <v>42.55</v>
      </c>
      <c r="M1571" s="13">
        <v>40.5</v>
      </c>
      <c r="N1571" s="13">
        <v>126.1</v>
      </c>
      <c r="O1571" s="13">
        <v>106.45</v>
      </c>
      <c r="P1571" s="13">
        <v>63.7</v>
      </c>
      <c r="Q1571" s="13">
        <v>75</v>
      </c>
      <c r="R1571" s="13">
        <v>37.5</v>
      </c>
      <c r="S1571" s="13">
        <v>480.2</v>
      </c>
      <c r="T1571" s="13">
        <v>44.3</v>
      </c>
      <c r="U1571" s="13">
        <v>9.6639999999999997</v>
      </c>
      <c r="V1571" s="13">
        <v>95.55</v>
      </c>
      <c r="W1571" s="13">
        <v>128.1</v>
      </c>
      <c r="X1571" s="13">
        <v>61.75</v>
      </c>
      <c r="Y1571" s="13">
        <v>75</v>
      </c>
      <c r="Z1571" s="13">
        <v>44.8</v>
      </c>
      <c r="AA1571" s="13">
        <v>253.35</v>
      </c>
      <c r="AB1571" s="13">
        <v>12.95</v>
      </c>
      <c r="AC1571" s="13">
        <v>270.10000000000002</v>
      </c>
      <c r="AD1571" s="13">
        <v>384.65</v>
      </c>
    </row>
    <row r="1572" spans="1:30">
      <c r="A1572" s="10">
        <v>43080</v>
      </c>
      <c r="B1572" s="13">
        <v>27307.06</v>
      </c>
      <c r="C1572" s="13">
        <v>23.8</v>
      </c>
      <c r="D1572" s="13">
        <v>13.05</v>
      </c>
      <c r="E1572" s="13">
        <v>83.3</v>
      </c>
      <c r="F1572" s="13">
        <v>206.95</v>
      </c>
      <c r="G1572" s="13">
        <v>273</v>
      </c>
      <c r="H1572" s="13">
        <v>29.95</v>
      </c>
      <c r="I1572" s="13">
        <v>4.26</v>
      </c>
      <c r="J1572" s="13">
        <v>34.853000000000002</v>
      </c>
      <c r="K1572" s="13">
        <v>417.5</v>
      </c>
      <c r="L1572" s="13">
        <v>43.15</v>
      </c>
      <c r="M1572" s="13">
        <v>42.2</v>
      </c>
      <c r="N1572" s="13">
        <v>129.15</v>
      </c>
      <c r="O1572" s="13">
        <v>111.45</v>
      </c>
      <c r="P1572" s="13">
        <v>63.95</v>
      </c>
      <c r="Q1572" s="13">
        <v>76</v>
      </c>
      <c r="R1572" s="13">
        <v>38.9</v>
      </c>
      <c r="S1572" s="13">
        <v>486.35</v>
      </c>
      <c r="T1572" s="13">
        <v>44.35</v>
      </c>
      <c r="U1572" s="13">
        <v>9.8119999999999994</v>
      </c>
      <c r="V1572" s="13">
        <v>98.7</v>
      </c>
      <c r="W1572" s="13">
        <v>127.95</v>
      </c>
      <c r="X1572" s="13">
        <v>65</v>
      </c>
      <c r="Y1572" s="13">
        <v>79.849999999999994</v>
      </c>
      <c r="Z1572" s="13">
        <v>44.95</v>
      </c>
      <c r="AA1572" s="13">
        <v>263.64999999999998</v>
      </c>
      <c r="AB1572" s="13">
        <v>13.2</v>
      </c>
      <c r="AC1572" s="13">
        <v>273</v>
      </c>
      <c r="AD1572" s="13">
        <v>382</v>
      </c>
    </row>
    <row r="1573" spans="1:30">
      <c r="A1573" s="10">
        <v>43081</v>
      </c>
      <c r="B1573" s="13">
        <v>27341.58</v>
      </c>
      <c r="C1573" s="13">
        <v>23.45</v>
      </c>
      <c r="D1573" s="13">
        <v>13</v>
      </c>
      <c r="E1573" s="13">
        <v>82.75</v>
      </c>
      <c r="F1573" s="13">
        <v>208.9</v>
      </c>
      <c r="G1573" s="13">
        <v>271.75</v>
      </c>
      <c r="H1573" s="13">
        <v>29.7</v>
      </c>
      <c r="I1573" s="13">
        <v>4.16</v>
      </c>
      <c r="J1573" s="13">
        <v>34.421999999999997</v>
      </c>
      <c r="K1573" s="13">
        <v>415</v>
      </c>
      <c r="L1573" s="13">
        <v>42.8</v>
      </c>
      <c r="M1573" s="13">
        <v>42.2</v>
      </c>
      <c r="N1573" s="13">
        <v>133.15</v>
      </c>
      <c r="O1573" s="13">
        <v>111.95</v>
      </c>
      <c r="P1573" s="13">
        <v>64</v>
      </c>
      <c r="Q1573" s="13">
        <v>76.25</v>
      </c>
      <c r="R1573" s="13">
        <v>38.799999999999997</v>
      </c>
      <c r="S1573" s="13">
        <v>478.1</v>
      </c>
      <c r="T1573" s="13">
        <v>44.6</v>
      </c>
      <c r="U1573" s="13">
        <v>9.9990000000000006</v>
      </c>
      <c r="V1573" s="13">
        <v>100.6</v>
      </c>
      <c r="W1573" s="13">
        <v>129.6</v>
      </c>
      <c r="X1573" s="13">
        <v>66</v>
      </c>
      <c r="Y1573" s="13">
        <v>81.2</v>
      </c>
      <c r="Z1573" s="13">
        <v>44.25</v>
      </c>
      <c r="AA1573" s="13">
        <v>267.95</v>
      </c>
      <c r="AB1573" s="13">
        <v>13.2</v>
      </c>
      <c r="AC1573" s="13">
        <v>271.75</v>
      </c>
      <c r="AD1573" s="13">
        <v>378.4</v>
      </c>
    </row>
    <row r="1574" spans="1:30">
      <c r="A1574" s="10">
        <v>43082</v>
      </c>
      <c r="B1574" s="13">
        <v>27034.57</v>
      </c>
      <c r="C1574" s="13">
        <v>22.55</v>
      </c>
      <c r="D1574" s="13">
        <v>12.65</v>
      </c>
      <c r="E1574" s="13">
        <v>82.25</v>
      </c>
      <c r="F1574" s="13">
        <v>204.9</v>
      </c>
      <c r="G1574" s="13">
        <v>270</v>
      </c>
      <c r="H1574" s="13">
        <v>28.8</v>
      </c>
      <c r="I1574" s="13">
        <v>4.0999999999999996</v>
      </c>
      <c r="J1574" s="13">
        <v>33.558999999999997</v>
      </c>
      <c r="K1574" s="13">
        <v>413.55</v>
      </c>
      <c r="L1574" s="13">
        <v>42.25</v>
      </c>
      <c r="M1574" s="13">
        <v>42.6</v>
      </c>
      <c r="N1574" s="13">
        <v>136.6</v>
      </c>
      <c r="O1574" s="13">
        <v>111.2</v>
      </c>
      <c r="P1574" s="13">
        <v>62.8</v>
      </c>
      <c r="Q1574" s="13">
        <v>75.099999999999994</v>
      </c>
      <c r="R1574" s="13">
        <v>38.9</v>
      </c>
      <c r="S1574" s="13">
        <v>471.75</v>
      </c>
      <c r="T1574" s="13">
        <v>44.4</v>
      </c>
      <c r="U1574" s="13">
        <v>9.4870000000000001</v>
      </c>
      <c r="V1574" s="13">
        <v>101.3</v>
      </c>
      <c r="W1574" s="13">
        <v>132.30000000000001</v>
      </c>
      <c r="X1574" s="13">
        <v>64.900000000000006</v>
      </c>
      <c r="Y1574" s="13">
        <v>79.849999999999994</v>
      </c>
      <c r="Z1574" s="13">
        <v>42.75</v>
      </c>
      <c r="AA1574" s="13">
        <v>267.3</v>
      </c>
      <c r="AB1574" s="13">
        <v>13.25</v>
      </c>
      <c r="AC1574" s="13">
        <v>270</v>
      </c>
      <c r="AD1574" s="13">
        <v>375.85</v>
      </c>
    </row>
    <row r="1575" spans="1:30">
      <c r="A1575" s="10">
        <v>43083</v>
      </c>
      <c r="B1575" s="13">
        <v>27139.1</v>
      </c>
      <c r="C1575" s="13">
        <v>22.1</v>
      </c>
      <c r="D1575" s="13">
        <v>12.7</v>
      </c>
      <c r="E1575" s="13">
        <v>82.55</v>
      </c>
      <c r="F1575" s="13">
        <v>202.7</v>
      </c>
      <c r="G1575" s="13">
        <v>274</v>
      </c>
      <c r="H1575" s="13">
        <v>28.6</v>
      </c>
      <c r="I1575" s="13">
        <v>4.07</v>
      </c>
      <c r="J1575" s="13">
        <v>33.271000000000001</v>
      </c>
      <c r="K1575" s="13">
        <v>415</v>
      </c>
      <c r="L1575" s="13">
        <v>41.65</v>
      </c>
      <c r="M1575" s="13">
        <v>43.15</v>
      </c>
      <c r="N1575" s="13">
        <v>138.9</v>
      </c>
      <c r="O1575" s="13">
        <v>113.55</v>
      </c>
      <c r="P1575" s="13">
        <v>66.7</v>
      </c>
      <c r="Q1575" s="13">
        <v>75.8</v>
      </c>
      <c r="R1575" s="13">
        <v>38.200000000000003</v>
      </c>
      <c r="S1575" s="13">
        <v>464.85</v>
      </c>
      <c r="T1575" s="13">
        <v>44.2</v>
      </c>
      <c r="U1575" s="13">
        <v>9.5069999999999997</v>
      </c>
      <c r="V1575" s="13">
        <v>99.05</v>
      </c>
      <c r="W1575" s="13">
        <v>131.5</v>
      </c>
      <c r="X1575" s="13">
        <v>66.7</v>
      </c>
      <c r="Y1575" s="13">
        <v>80.099999999999994</v>
      </c>
      <c r="Z1575" s="13">
        <v>41.95</v>
      </c>
      <c r="AA1575" s="13">
        <v>264.14999999999998</v>
      </c>
      <c r="AB1575" s="13">
        <v>13.25</v>
      </c>
      <c r="AC1575" s="13">
        <v>274</v>
      </c>
      <c r="AD1575" s="13">
        <v>379.35</v>
      </c>
    </row>
    <row r="1576" spans="1:30">
      <c r="A1576" s="10">
        <v>43084</v>
      </c>
      <c r="B1576" s="13">
        <v>27021.94</v>
      </c>
      <c r="C1576" s="13">
        <v>21.7</v>
      </c>
      <c r="D1576" s="13">
        <v>12.8</v>
      </c>
      <c r="E1576" s="13">
        <v>83</v>
      </c>
      <c r="F1576" s="13">
        <v>200.85</v>
      </c>
      <c r="G1576" s="13">
        <v>280</v>
      </c>
      <c r="H1576" s="13">
        <v>28.45</v>
      </c>
      <c r="I1576" s="13">
        <v>4.08</v>
      </c>
      <c r="J1576" s="13">
        <v>33.366999999999997</v>
      </c>
      <c r="K1576" s="13">
        <v>418.5</v>
      </c>
      <c r="L1576" s="13">
        <v>41.35</v>
      </c>
      <c r="M1576" s="13">
        <v>42.9</v>
      </c>
      <c r="N1576" s="13">
        <v>139.9</v>
      </c>
      <c r="O1576" s="13">
        <v>113.15</v>
      </c>
      <c r="P1576" s="13">
        <v>66</v>
      </c>
      <c r="Q1576" s="13">
        <v>75.3</v>
      </c>
      <c r="R1576" s="13">
        <v>38.9</v>
      </c>
      <c r="S1576" s="13">
        <v>458.75</v>
      </c>
      <c r="T1576" s="13">
        <v>44.7</v>
      </c>
      <c r="U1576" s="13">
        <v>9.49</v>
      </c>
      <c r="V1576" s="13">
        <v>100.5</v>
      </c>
      <c r="W1576" s="13">
        <v>132.5</v>
      </c>
      <c r="X1576" s="13">
        <v>65.900000000000006</v>
      </c>
      <c r="Y1576" s="13">
        <v>78.25</v>
      </c>
      <c r="Z1576" s="13">
        <v>41.55</v>
      </c>
      <c r="AA1576" s="13">
        <v>263.3</v>
      </c>
      <c r="AB1576" s="13">
        <v>13.15</v>
      </c>
      <c r="AC1576" s="13">
        <v>280</v>
      </c>
      <c r="AD1576" s="13">
        <v>368.8</v>
      </c>
    </row>
    <row r="1577" spans="1:30">
      <c r="A1577" s="10">
        <v>43087</v>
      </c>
      <c r="B1577" s="13">
        <v>27137.32</v>
      </c>
      <c r="C1577" s="13">
        <v>21</v>
      </c>
      <c r="D1577" s="13">
        <v>12.75</v>
      </c>
      <c r="E1577" s="13">
        <v>84.15</v>
      </c>
      <c r="F1577" s="13">
        <v>204.05</v>
      </c>
      <c r="G1577" s="13">
        <v>286.5</v>
      </c>
      <c r="H1577" s="13">
        <v>28.25</v>
      </c>
      <c r="I1577" s="13">
        <v>4.1399999999999997</v>
      </c>
      <c r="J1577" s="13">
        <v>34.037999999999997</v>
      </c>
      <c r="K1577" s="13">
        <v>445.05</v>
      </c>
      <c r="L1577" s="13">
        <v>40.700000000000003</v>
      </c>
      <c r="M1577" s="13">
        <v>42.65</v>
      </c>
      <c r="N1577" s="13">
        <v>141.9</v>
      </c>
      <c r="O1577" s="13">
        <v>114.15</v>
      </c>
      <c r="P1577" s="13">
        <v>66.95</v>
      </c>
      <c r="Q1577" s="13">
        <v>75.599999999999994</v>
      </c>
      <c r="R1577" s="13">
        <v>38.9</v>
      </c>
      <c r="S1577" s="13">
        <v>478.15</v>
      </c>
      <c r="T1577" s="13">
        <v>44.35</v>
      </c>
      <c r="U1577" s="13">
        <v>9.08</v>
      </c>
      <c r="V1577" s="13">
        <v>100</v>
      </c>
      <c r="W1577" s="13">
        <v>134.30000000000001</v>
      </c>
      <c r="X1577" s="13">
        <v>64.900000000000006</v>
      </c>
      <c r="Y1577" s="13">
        <v>79.099999999999994</v>
      </c>
      <c r="Z1577" s="13">
        <v>42.35</v>
      </c>
      <c r="AA1577" s="13">
        <v>269.89999999999998</v>
      </c>
      <c r="AB1577" s="13">
        <v>13.2</v>
      </c>
      <c r="AC1577" s="13">
        <v>286.5</v>
      </c>
      <c r="AD1577" s="13">
        <v>371.65</v>
      </c>
    </row>
    <row r="1578" spans="1:30">
      <c r="A1578" s="10">
        <v>43088</v>
      </c>
      <c r="B1578" s="13">
        <v>27706.71</v>
      </c>
      <c r="C1578" s="13">
        <v>21.1</v>
      </c>
      <c r="D1578" s="13">
        <v>13.15</v>
      </c>
      <c r="E1578" s="13">
        <v>85</v>
      </c>
      <c r="F1578" s="13">
        <v>208.05</v>
      </c>
      <c r="G1578" s="13">
        <v>300</v>
      </c>
      <c r="H1578" s="13">
        <v>29.1</v>
      </c>
      <c r="I1578" s="13">
        <v>4.45</v>
      </c>
      <c r="J1578" s="13">
        <v>34.901000000000003</v>
      </c>
      <c r="K1578" s="13">
        <v>453</v>
      </c>
      <c r="L1578" s="13">
        <v>40.700000000000003</v>
      </c>
      <c r="M1578" s="13">
        <v>44.05</v>
      </c>
      <c r="N1578" s="13">
        <v>147.1</v>
      </c>
      <c r="O1578" s="13">
        <v>117.65</v>
      </c>
      <c r="P1578" s="13">
        <v>68.3</v>
      </c>
      <c r="Q1578" s="13">
        <v>81</v>
      </c>
      <c r="R1578" s="13">
        <v>40</v>
      </c>
      <c r="S1578" s="13">
        <v>484.3</v>
      </c>
      <c r="T1578" s="13">
        <v>46.65</v>
      </c>
      <c r="U1578" s="13">
        <v>8.75</v>
      </c>
      <c r="V1578" s="13">
        <v>103.75</v>
      </c>
      <c r="W1578" s="13">
        <v>137</v>
      </c>
      <c r="X1578" s="13">
        <v>63.8</v>
      </c>
      <c r="Y1578" s="13">
        <v>81.8</v>
      </c>
      <c r="Z1578" s="13">
        <v>42.9</v>
      </c>
      <c r="AA1578" s="13">
        <v>271</v>
      </c>
      <c r="AB1578" s="13">
        <v>13.35</v>
      </c>
      <c r="AC1578" s="13">
        <v>300</v>
      </c>
      <c r="AD1578" s="13">
        <v>370.4</v>
      </c>
    </row>
    <row r="1579" spans="1:30">
      <c r="A1579" s="10">
        <v>43089</v>
      </c>
      <c r="B1579" s="13">
        <v>28068.959999999999</v>
      </c>
      <c r="C1579" s="13">
        <v>21.4</v>
      </c>
      <c r="D1579" s="13">
        <v>13.2</v>
      </c>
      <c r="E1579" s="13">
        <v>85.7</v>
      </c>
      <c r="F1579" s="13">
        <v>208.05</v>
      </c>
      <c r="G1579" s="13">
        <v>315</v>
      </c>
      <c r="H1579" s="13">
        <v>29.85</v>
      </c>
      <c r="I1579" s="13">
        <v>4.57</v>
      </c>
      <c r="J1579" s="13">
        <v>34.948999999999998</v>
      </c>
      <c r="K1579" s="13">
        <v>468</v>
      </c>
      <c r="L1579" s="13">
        <v>41</v>
      </c>
      <c r="M1579" s="13">
        <v>45.5</v>
      </c>
      <c r="N1579" s="13">
        <v>147.25</v>
      </c>
      <c r="O1579" s="13">
        <v>117.65</v>
      </c>
      <c r="P1579" s="13">
        <v>68</v>
      </c>
      <c r="Q1579" s="13">
        <v>79.75</v>
      </c>
      <c r="R1579" s="13">
        <v>40.5</v>
      </c>
      <c r="S1579" s="13">
        <v>492.35</v>
      </c>
      <c r="T1579" s="13">
        <v>46.95</v>
      </c>
      <c r="U1579" s="13">
        <v>8.82</v>
      </c>
      <c r="V1579" s="13">
        <v>107.8</v>
      </c>
      <c r="W1579" s="13">
        <v>140.69999999999999</v>
      </c>
      <c r="X1579" s="13">
        <v>65.900000000000006</v>
      </c>
      <c r="Y1579" s="13">
        <v>83.55</v>
      </c>
      <c r="Z1579" s="13">
        <v>43.5</v>
      </c>
      <c r="AA1579" s="13">
        <v>275.75</v>
      </c>
      <c r="AB1579" s="13">
        <v>13.35</v>
      </c>
      <c r="AC1579" s="13">
        <v>315</v>
      </c>
      <c r="AD1579" s="13">
        <v>387.75</v>
      </c>
    </row>
    <row r="1580" spans="1:30">
      <c r="A1580" s="10">
        <v>43090</v>
      </c>
      <c r="B1580" s="13">
        <v>28480.71</v>
      </c>
      <c r="C1580" s="13">
        <v>22.05</v>
      </c>
      <c r="D1580" s="13">
        <v>13.4</v>
      </c>
      <c r="E1580" s="13">
        <v>89.8</v>
      </c>
      <c r="F1580" s="13">
        <v>209.8</v>
      </c>
      <c r="G1580" s="13">
        <v>317.95</v>
      </c>
      <c r="H1580" s="13">
        <v>29.95</v>
      </c>
      <c r="I1580" s="13">
        <v>4.42</v>
      </c>
      <c r="J1580" s="13">
        <v>36.674999999999997</v>
      </c>
      <c r="K1580" s="13">
        <v>467</v>
      </c>
      <c r="L1580" s="13">
        <v>41.2</v>
      </c>
      <c r="M1580" s="13">
        <v>45.35</v>
      </c>
      <c r="N1580" s="13">
        <v>150.6</v>
      </c>
      <c r="O1580" s="13">
        <v>116.15</v>
      </c>
      <c r="P1580" s="13">
        <v>68.05</v>
      </c>
      <c r="Q1580" s="13">
        <v>79.599999999999994</v>
      </c>
      <c r="R1580" s="13">
        <v>40.799999999999997</v>
      </c>
      <c r="S1580" s="13">
        <v>500</v>
      </c>
      <c r="T1580" s="13">
        <v>48.3</v>
      </c>
      <c r="U1580" s="13">
        <v>8.34</v>
      </c>
      <c r="V1580" s="13">
        <v>108.25</v>
      </c>
      <c r="W1580" s="13">
        <v>140.25</v>
      </c>
      <c r="X1580" s="13">
        <v>67.400000000000006</v>
      </c>
      <c r="Y1580" s="13">
        <v>83.85</v>
      </c>
      <c r="Z1580" s="13">
        <v>45.1</v>
      </c>
      <c r="AA1580" s="13">
        <v>283.39999999999998</v>
      </c>
      <c r="AB1580" s="13">
        <v>13.4</v>
      </c>
      <c r="AC1580" s="13">
        <v>317.95</v>
      </c>
      <c r="AD1580" s="13">
        <v>394.25</v>
      </c>
    </row>
    <row r="1581" spans="1:30">
      <c r="A1581" s="10">
        <v>43091</v>
      </c>
      <c r="B1581" s="13">
        <v>28931.54</v>
      </c>
      <c r="C1581" s="13">
        <v>23.35</v>
      </c>
      <c r="D1581" s="13">
        <v>13.8</v>
      </c>
      <c r="E1581" s="13">
        <v>89.65</v>
      </c>
      <c r="F1581" s="13">
        <v>210.95</v>
      </c>
      <c r="G1581" s="13">
        <v>319.95</v>
      </c>
      <c r="H1581" s="13">
        <v>30.9</v>
      </c>
      <c r="I1581" s="13">
        <v>4.3600000000000003</v>
      </c>
      <c r="J1581" s="13">
        <v>36.914999999999999</v>
      </c>
      <c r="K1581" s="13">
        <v>465</v>
      </c>
      <c r="L1581" s="13">
        <v>43</v>
      </c>
      <c r="M1581" s="13">
        <v>45.25</v>
      </c>
      <c r="N1581" s="13">
        <v>151.05000000000001</v>
      </c>
      <c r="O1581" s="13">
        <v>117.15</v>
      </c>
      <c r="P1581" s="13">
        <v>70</v>
      </c>
      <c r="Q1581" s="13">
        <v>80.099999999999994</v>
      </c>
      <c r="R1581" s="13">
        <v>41.8</v>
      </c>
      <c r="S1581" s="13">
        <v>499.3</v>
      </c>
      <c r="T1581" s="13">
        <v>48.7</v>
      </c>
      <c r="U1581" s="13">
        <v>8.9600000000000009</v>
      </c>
      <c r="V1581" s="13">
        <v>109.15</v>
      </c>
      <c r="W1581" s="13">
        <v>140.05000000000001</v>
      </c>
      <c r="X1581" s="13">
        <v>70.400000000000006</v>
      </c>
      <c r="Y1581" s="13">
        <v>85.1</v>
      </c>
      <c r="Z1581" s="13">
        <v>47.9</v>
      </c>
      <c r="AA1581" s="13">
        <v>284.8</v>
      </c>
      <c r="AB1581" s="13">
        <v>13.95</v>
      </c>
      <c r="AC1581" s="13">
        <v>319.95</v>
      </c>
      <c r="AD1581" s="13">
        <v>401</v>
      </c>
    </row>
    <row r="1582" spans="1:30">
      <c r="A1582" s="10">
        <v>43094</v>
      </c>
      <c r="B1582" s="13">
        <v>28931.54</v>
      </c>
      <c r="C1582" s="13">
        <v>23.35</v>
      </c>
      <c r="D1582" s="13">
        <v>13.8</v>
      </c>
      <c r="E1582" s="13">
        <v>89.65</v>
      </c>
      <c r="F1582" s="13">
        <v>210.95</v>
      </c>
      <c r="G1582" s="13">
        <v>319.95</v>
      </c>
      <c r="H1582" s="13">
        <v>30.9</v>
      </c>
      <c r="I1582" s="13">
        <v>4.3600000000000003</v>
      </c>
      <c r="J1582" s="13">
        <v>36.914999999999999</v>
      </c>
      <c r="K1582" s="13">
        <v>465</v>
      </c>
      <c r="L1582" s="13">
        <v>43</v>
      </c>
      <c r="M1582" s="13">
        <v>45.25</v>
      </c>
      <c r="N1582" s="13">
        <v>151.05000000000001</v>
      </c>
      <c r="O1582" s="13">
        <v>117.15</v>
      </c>
      <c r="P1582" s="13">
        <v>70</v>
      </c>
      <c r="Q1582" s="13">
        <v>80.099999999999994</v>
      </c>
      <c r="R1582" s="13">
        <v>41.8</v>
      </c>
      <c r="S1582" s="13">
        <v>499.3</v>
      </c>
      <c r="T1582" s="13">
        <v>48.7</v>
      </c>
      <c r="U1582" s="13">
        <v>8.9600000000000009</v>
      </c>
      <c r="V1582" s="13">
        <v>109.15</v>
      </c>
      <c r="W1582" s="13">
        <v>140.05000000000001</v>
      </c>
      <c r="X1582" s="13">
        <v>70.400000000000006</v>
      </c>
      <c r="Y1582" s="13">
        <v>85.1</v>
      </c>
      <c r="Z1582" s="13">
        <v>47.9</v>
      </c>
      <c r="AA1582" s="13">
        <v>284.8</v>
      </c>
      <c r="AB1582" s="13">
        <v>13.95</v>
      </c>
      <c r="AC1582" s="13">
        <v>319.95</v>
      </c>
      <c r="AD1582" s="13">
        <v>401</v>
      </c>
    </row>
    <row r="1583" spans="1:30">
      <c r="A1583" s="10">
        <v>43095</v>
      </c>
      <c r="B1583" s="13">
        <v>29185.62</v>
      </c>
      <c r="C1583" s="13">
        <v>22.85</v>
      </c>
      <c r="D1583" s="13">
        <v>13.85</v>
      </c>
      <c r="E1583" s="13">
        <v>92.25</v>
      </c>
      <c r="F1583" s="13">
        <v>213.6</v>
      </c>
      <c r="G1583" s="13">
        <v>320.05</v>
      </c>
      <c r="H1583" s="13">
        <v>31.65</v>
      </c>
      <c r="I1583" s="13">
        <v>4.7300000000000004</v>
      </c>
      <c r="J1583" s="13">
        <v>37.058</v>
      </c>
      <c r="K1583" s="13">
        <v>474.8</v>
      </c>
      <c r="L1583" s="13">
        <v>42.35</v>
      </c>
      <c r="M1583" s="13">
        <v>45.15</v>
      </c>
      <c r="N1583" s="13">
        <v>153.1</v>
      </c>
      <c r="O1583" s="13">
        <v>119.1</v>
      </c>
      <c r="P1583" s="13">
        <v>69.150000000000006</v>
      </c>
      <c r="Q1583" s="13">
        <v>81.900000000000006</v>
      </c>
      <c r="R1583" s="13">
        <v>42</v>
      </c>
      <c r="S1583" s="13">
        <v>490.9</v>
      </c>
      <c r="T1583" s="13">
        <v>49.2</v>
      </c>
      <c r="U1583" s="13">
        <v>9.4600000000000009</v>
      </c>
      <c r="V1583" s="13">
        <v>108.05</v>
      </c>
      <c r="W1583" s="13">
        <v>140.65</v>
      </c>
      <c r="X1583" s="13">
        <v>71.25</v>
      </c>
      <c r="Y1583" s="13">
        <v>83.35</v>
      </c>
      <c r="Z1583" s="13">
        <v>46.95</v>
      </c>
      <c r="AA1583" s="13">
        <v>291.95</v>
      </c>
      <c r="AB1583" s="13">
        <v>14.05</v>
      </c>
      <c r="AC1583" s="13">
        <v>320.05</v>
      </c>
      <c r="AD1583" s="13">
        <v>399.7</v>
      </c>
    </row>
    <row r="1584" spans="1:30">
      <c r="A1584" s="10">
        <v>43096</v>
      </c>
      <c r="B1584" s="13">
        <v>29193.48</v>
      </c>
      <c r="C1584" s="13">
        <v>22.45</v>
      </c>
      <c r="D1584" s="13">
        <v>13.95</v>
      </c>
      <c r="E1584" s="13">
        <v>92</v>
      </c>
      <c r="F1584" s="13">
        <v>214.5</v>
      </c>
      <c r="G1584" s="13">
        <v>322</v>
      </c>
      <c r="H1584" s="13">
        <v>31.9</v>
      </c>
      <c r="I1584" s="13">
        <v>4.71</v>
      </c>
      <c r="J1584" s="13">
        <v>37.25</v>
      </c>
      <c r="K1584" s="13">
        <v>468</v>
      </c>
      <c r="L1584" s="13">
        <v>41.85</v>
      </c>
      <c r="M1584" s="13">
        <v>43.9</v>
      </c>
      <c r="N1584" s="13">
        <v>152.6</v>
      </c>
      <c r="O1584" s="13">
        <v>120.95</v>
      </c>
      <c r="P1584" s="13">
        <v>69.849999999999994</v>
      </c>
      <c r="Q1584" s="13">
        <v>83.2</v>
      </c>
      <c r="R1584" s="13">
        <v>42.9</v>
      </c>
      <c r="S1584" s="13">
        <v>493.3</v>
      </c>
      <c r="T1584" s="13">
        <v>49.15</v>
      </c>
      <c r="U1584" s="13">
        <v>9.91</v>
      </c>
      <c r="V1584" s="13">
        <v>109.5</v>
      </c>
      <c r="W1584" s="13">
        <v>134.55000000000001</v>
      </c>
      <c r="X1584" s="13">
        <v>71.5</v>
      </c>
      <c r="Y1584" s="13">
        <v>82.85</v>
      </c>
      <c r="Z1584" s="13">
        <v>47.05</v>
      </c>
      <c r="AA1584" s="13">
        <v>288.55</v>
      </c>
      <c r="AB1584" s="13">
        <v>13.85</v>
      </c>
      <c r="AC1584" s="13">
        <v>322</v>
      </c>
      <c r="AD1584" s="13">
        <v>405.1</v>
      </c>
    </row>
    <row r="1585" spans="1:30">
      <c r="A1585" s="10">
        <v>43097</v>
      </c>
      <c r="B1585" s="13">
        <v>29974.54</v>
      </c>
      <c r="C1585" s="13">
        <v>22.95</v>
      </c>
      <c r="D1585" s="13">
        <v>14.8</v>
      </c>
      <c r="E1585" s="13">
        <v>95.4</v>
      </c>
      <c r="F1585" s="13">
        <v>219</v>
      </c>
      <c r="G1585" s="13">
        <v>335</v>
      </c>
      <c r="H1585" s="13">
        <v>32.200000000000003</v>
      </c>
      <c r="I1585" s="13">
        <v>4.6899999999999995</v>
      </c>
      <c r="J1585" s="13">
        <v>39.646999999999998</v>
      </c>
      <c r="K1585" s="13">
        <v>472.5</v>
      </c>
      <c r="L1585" s="13">
        <v>43.65</v>
      </c>
      <c r="M1585" s="13">
        <v>45.35</v>
      </c>
      <c r="N1585" s="13">
        <v>157</v>
      </c>
      <c r="O1585" s="13">
        <v>124.4</v>
      </c>
      <c r="P1585" s="13">
        <v>72.25</v>
      </c>
      <c r="Q1585" s="13">
        <v>84.9</v>
      </c>
      <c r="R1585" s="13">
        <v>44.75</v>
      </c>
      <c r="S1585" s="13">
        <v>498</v>
      </c>
      <c r="T1585" s="13">
        <v>50.15</v>
      </c>
      <c r="U1585" s="13">
        <v>9.52</v>
      </c>
      <c r="V1585" s="13">
        <v>112.85</v>
      </c>
      <c r="W1585" s="13">
        <v>138.1</v>
      </c>
      <c r="X1585" s="13">
        <v>72.75</v>
      </c>
      <c r="Y1585" s="13">
        <v>84.65</v>
      </c>
      <c r="Z1585" s="13">
        <v>47.7</v>
      </c>
      <c r="AA1585" s="13">
        <v>297.55</v>
      </c>
      <c r="AB1585" s="13">
        <v>14.3</v>
      </c>
      <c r="AC1585" s="13">
        <v>335</v>
      </c>
      <c r="AD1585" s="13">
        <v>422.1</v>
      </c>
    </row>
    <row r="1586" spans="1:30">
      <c r="A1586" s="10">
        <v>43098</v>
      </c>
      <c r="B1586" s="13">
        <v>30065.61</v>
      </c>
      <c r="C1586" s="13">
        <v>23.5</v>
      </c>
      <c r="D1586" s="13">
        <v>15.1</v>
      </c>
      <c r="E1586" s="13">
        <v>95.55</v>
      </c>
      <c r="F1586" s="13">
        <v>217</v>
      </c>
      <c r="G1586" s="13">
        <v>340</v>
      </c>
      <c r="H1586" s="13">
        <v>31.8</v>
      </c>
      <c r="I1586" s="13">
        <v>4.72</v>
      </c>
      <c r="J1586" s="13">
        <v>39.024000000000001</v>
      </c>
      <c r="K1586" s="13">
        <v>471</v>
      </c>
      <c r="L1586" s="13">
        <v>44.85</v>
      </c>
      <c r="M1586" s="13">
        <v>45.75</v>
      </c>
      <c r="N1586" s="13">
        <v>154</v>
      </c>
      <c r="O1586" s="13">
        <v>123.7</v>
      </c>
      <c r="P1586" s="13">
        <v>76.8</v>
      </c>
      <c r="Q1586" s="13">
        <v>85.4</v>
      </c>
      <c r="R1586" s="13">
        <v>45</v>
      </c>
      <c r="S1586" s="13">
        <v>512.85</v>
      </c>
      <c r="T1586" s="13">
        <v>49.9</v>
      </c>
      <c r="U1586" s="13">
        <v>9.6</v>
      </c>
      <c r="V1586" s="13">
        <v>112.4</v>
      </c>
      <c r="W1586" s="13">
        <v>136.75</v>
      </c>
      <c r="X1586" s="13">
        <v>74.8</v>
      </c>
      <c r="Y1586" s="13">
        <v>83.05</v>
      </c>
      <c r="Z1586" s="13">
        <v>48.95</v>
      </c>
      <c r="AA1586" s="13">
        <v>295</v>
      </c>
      <c r="AB1586" s="13">
        <v>14.4</v>
      </c>
      <c r="AC1586" s="13">
        <v>340</v>
      </c>
      <c r="AD1586" s="13">
        <v>421.75</v>
      </c>
    </row>
    <row r="1587" spans="1:30">
      <c r="A1587" s="10">
        <v>43101</v>
      </c>
      <c r="B1587" s="13">
        <v>30065.61</v>
      </c>
      <c r="C1587" s="13">
        <v>23.5</v>
      </c>
      <c r="D1587" s="13">
        <v>15.1</v>
      </c>
      <c r="E1587" s="13">
        <v>95.55</v>
      </c>
      <c r="F1587" s="13">
        <v>217</v>
      </c>
      <c r="G1587" s="13">
        <v>340</v>
      </c>
      <c r="H1587" s="13">
        <v>31.8</v>
      </c>
      <c r="I1587" s="13">
        <v>4.72</v>
      </c>
      <c r="J1587" s="13">
        <v>39.024000000000001</v>
      </c>
      <c r="K1587" s="13">
        <v>471</v>
      </c>
      <c r="L1587" s="13">
        <v>44.85</v>
      </c>
      <c r="M1587" s="13">
        <v>45.75</v>
      </c>
      <c r="N1587" s="13">
        <v>154</v>
      </c>
      <c r="O1587" s="13">
        <v>123.7</v>
      </c>
      <c r="P1587" s="13">
        <v>76.8</v>
      </c>
      <c r="Q1587" s="13">
        <v>85.4</v>
      </c>
      <c r="R1587" s="13">
        <v>45</v>
      </c>
      <c r="S1587" s="13">
        <v>512.85</v>
      </c>
      <c r="T1587" s="13">
        <v>49.9</v>
      </c>
      <c r="U1587" s="13">
        <v>9.6</v>
      </c>
      <c r="V1587" s="13">
        <v>112.4</v>
      </c>
      <c r="W1587" s="13">
        <v>136.75</v>
      </c>
      <c r="X1587" s="13">
        <v>74.8</v>
      </c>
      <c r="Y1587" s="13">
        <v>83.05</v>
      </c>
      <c r="Z1587" s="13">
        <v>48.95</v>
      </c>
      <c r="AA1587" s="13">
        <v>295</v>
      </c>
      <c r="AB1587" s="13">
        <v>14.4</v>
      </c>
      <c r="AC1587" s="13">
        <v>340</v>
      </c>
      <c r="AD1587" s="13">
        <v>421.75</v>
      </c>
    </row>
    <row r="1588" spans="1:30">
      <c r="A1588" s="10">
        <v>43102</v>
      </c>
      <c r="B1588" s="13">
        <v>31084.42</v>
      </c>
      <c r="C1588" s="13">
        <v>24.55</v>
      </c>
      <c r="D1588" s="13">
        <v>15.8</v>
      </c>
      <c r="E1588" s="13">
        <v>98.45</v>
      </c>
      <c r="F1588" s="13">
        <v>216.55</v>
      </c>
      <c r="G1588" s="13">
        <v>346.6</v>
      </c>
      <c r="H1588" s="13">
        <v>34.5</v>
      </c>
      <c r="I1588" s="13">
        <v>4.93</v>
      </c>
      <c r="J1588" s="13">
        <v>39.551000000000002</v>
      </c>
      <c r="K1588" s="13">
        <v>481</v>
      </c>
      <c r="L1588" s="13">
        <v>48.55</v>
      </c>
      <c r="M1588" s="13">
        <v>46.6</v>
      </c>
      <c r="N1588" s="13">
        <v>157.25</v>
      </c>
      <c r="O1588" s="13">
        <v>124.45</v>
      </c>
      <c r="P1588" s="13">
        <v>79.95</v>
      </c>
      <c r="Q1588" s="13">
        <v>88.4</v>
      </c>
      <c r="R1588" s="13">
        <v>46.5</v>
      </c>
      <c r="S1588" s="13">
        <v>553.85</v>
      </c>
      <c r="T1588" s="13">
        <v>51.2</v>
      </c>
      <c r="U1588" s="13">
        <v>9.93</v>
      </c>
      <c r="V1588" s="13">
        <v>112.15</v>
      </c>
      <c r="W1588" s="13">
        <v>139</v>
      </c>
      <c r="X1588" s="13">
        <v>76.55</v>
      </c>
      <c r="Y1588" s="13">
        <v>85</v>
      </c>
      <c r="Z1588" s="13">
        <v>51.85</v>
      </c>
      <c r="AA1588" s="13">
        <v>296.60000000000002</v>
      </c>
      <c r="AB1588" s="13">
        <v>15</v>
      </c>
      <c r="AC1588" s="13">
        <v>346.6</v>
      </c>
      <c r="AD1588" s="13">
        <v>434.15</v>
      </c>
    </row>
    <row r="1589" spans="1:30">
      <c r="A1589" s="10">
        <v>43103</v>
      </c>
      <c r="B1589" s="13">
        <v>31476.26</v>
      </c>
      <c r="C1589" s="13">
        <v>25.25</v>
      </c>
      <c r="D1589" s="13">
        <v>16.350000000000001</v>
      </c>
      <c r="E1589" s="13">
        <v>100.5</v>
      </c>
      <c r="F1589" s="13">
        <v>216.9</v>
      </c>
      <c r="G1589" s="13">
        <v>332.25</v>
      </c>
      <c r="H1589" s="13">
        <v>36</v>
      </c>
      <c r="I1589" s="13">
        <v>4.8899999999999997</v>
      </c>
      <c r="J1589" s="13">
        <v>39.935000000000002</v>
      </c>
      <c r="K1589" s="13">
        <v>480</v>
      </c>
      <c r="L1589" s="13">
        <v>50.65</v>
      </c>
      <c r="M1589" s="13">
        <v>46.8</v>
      </c>
      <c r="N1589" s="13">
        <v>155.35</v>
      </c>
      <c r="O1589" s="13">
        <v>123.55</v>
      </c>
      <c r="P1589" s="13">
        <v>80.400000000000006</v>
      </c>
      <c r="Q1589" s="13">
        <v>89</v>
      </c>
      <c r="R1589" s="13">
        <v>47.95</v>
      </c>
      <c r="S1589" s="13">
        <v>576.54999999999995</v>
      </c>
      <c r="T1589" s="13">
        <v>51.8</v>
      </c>
      <c r="U1589" s="13">
        <v>10.65</v>
      </c>
      <c r="V1589" s="13">
        <v>111.95</v>
      </c>
      <c r="W1589" s="13">
        <v>139.44999999999999</v>
      </c>
      <c r="X1589" s="13">
        <v>76.95</v>
      </c>
      <c r="Y1589" s="13">
        <v>85.1</v>
      </c>
      <c r="Z1589" s="13">
        <v>53.9</v>
      </c>
      <c r="AA1589" s="13">
        <v>301.14999999999998</v>
      </c>
      <c r="AB1589" s="13">
        <v>15</v>
      </c>
      <c r="AC1589" s="13">
        <v>332.25</v>
      </c>
      <c r="AD1589" s="13">
        <v>440.15</v>
      </c>
    </row>
    <row r="1590" spans="1:30">
      <c r="A1590" s="10">
        <v>43104</v>
      </c>
      <c r="B1590" s="13">
        <v>31951.99</v>
      </c>
      <c r="C1590" s="13">
        <v>25.85</v>
      </c>
      <c r="D1590" s="13">
        <v>16.399999999999999</v>
      </c>
      <c r="E1590" s="13">
        <v>102.95</v>
      </c>
      <c r="F1590" s="13">
        <v>218.55</v>
      </c>
      <c r="G1590" s="13">
        <v>323.89999999999998</v>
      </c>
      <c r="H1590" s="13">
        <v>38.25</v>
      </c>
      <c r="I1590" s="13">
        <v>4.8600000000000003</v>
      </c>
      <c r="J1590" s="13">
        <v>40.942</v>
      </c>
      <c r="K1590" s="13">
        <v>489.95</v>
      </c>
      <c r="L1590" s="13">
        <v>53.35</v>
      </c>
      <c r="M1590" s="13">
        <v>47.35</v>
      </c>
      <c r="N1590" s="13">
        <v>159.4</v>
      </c>
      <c r="O1590" s="13">
        <v>129.9</v>
      </c>
      <c r="P1590" s="13">
        <v>79.5</v>
      </c>
      <c r="Q1590" s="13">
        <v>92.1</v>
      </c>
      <c r="R1590" s="13">
        <v>48.75</v>
      </c>
      <c r="S1590" s="13">
        <v>584.25</v>
      </c>
      <c r="T1590" s="13">
        <v>51.85</v>
      </c>
      <c r="U1590" s="13">
        <v>10.8</v>
      </c>
      <c r="V1590" s="13">
        <v>114.5</v>
      </c>
      <c r="W1590" s="13">
        <v>141.85</v>
      </c>
      <c r="X1590" s="13">
        <v>78.75</v>
      </c>
      <c r="Y1590" s="13">
        <v>86.15</v>
      </c>
      <c r="Z1590" s="13">
        <v>54.85</v>
      </c>
      <c r="AA1590" s="13">
        <v>308</v>
      </c>
      <c r="AB1590" s="13">
        <v>14.85</v>
      </c>
      <c r="AC1590" s="13">
        <v>323.89999999999998</v>
      </c>
      <c r="AD1590" s="13">
        <v>439.7</v>
      </c>
    </row>
    <row r="1591" spans="1:30">
      <c r="A1591" s="10">
        <v>43105</v>
      </c>
      <c r="B1591" s="13">
        <v>32190.3</v>
      </c>
      <c r="C1591" s="13">
        <v>25.75</v>
      </c>
      <c r="D1591" s="13">
        <v>16.2</v>
      </c>
      <c r="E1591" s="13">
        <v>104.65</v>
      </c>
      <c r="F1591" s="13">
        <v>219.75</v>
      </c>
      <c r="G1591" s="13">
        <v>325.85000000000002</v>
      </c>
      <c r="H1591" s="13">
        <v>38.950000000000003</v>
      </c>
      <c r="I1591" s="13">
        <v>4.8499999999999996</v>
      </c>
      <c r="J1591" s="13">
        <v>40.558</v>
      </c>
      <c r="K1591" s="13">
        <v>485.6</v>
      </c>
      <c r="L1591" s="13">
        <v>55.5</v>
      </c>
      <c r="M1591" s="13">
        <v>47.25</v>
      </c>
      <c r="N1591" s="13">
        <v>161.94999999999999</v>
      </c>
      <c r="O1591" s="13">
        <v>129.75</v>
      </c>
      <c r="P1591" s="13">
        <v>80.5</v>
      </c>
      <c r="Q1591" s="13">
        <v>92</v>
      </c>
      <c r="R1591" s="13">
        <v>49.1</v>
      </c>
      <c r="S1591" s="13">
        <v>575.4</v>
      </c>
      <c r="T1591" s="13">
        <v>52.3</v>
      </c>
      <c r="U1591" s="13">
        <v>11.15</v>
      </c>
      <c r="V1591" s="13">
        <v>115</v>
      </c>
      <c r="W1591" s="13">
        <v>144.25</v>
      </c>
      <c r="X1591" s="13">
        <v>78</v>
      </c>
      <c r="Y1591" s="13">
        <v>86.65</v>
      </c>
      <c r="Z1591" s="13">
        <v>57.9</v>
      </c>
      <c r="AA1591" s="13">
        <v>313.95</v>
      </c>
      <c r="AB1591" s="13">
        <v>15.1</v>
      </c>
      <c r="AC1591" s="13">
        <v>325.85000000000002</v>
      </c>
      <c r="AD1591" s="13">
        <v>431.75</v>
      </c>
    </row>
    <row r="1592" spans="1:30">
      <c r="A1592" s="10">
        <v>43108</v>
      </c>
      <c r="B1592" s="13">
        <v>32351.200000000001</v>
      </c>
      <c r="C1592" s="13">
        <v>24.75</v>
      </c>
      <c r="D1592" s="13">
        <v>15.85</v>
      </c>
      <c r="E1592" s="13">
        <v>107.45</v>
      </c>
      <c r="F1592" s="13">
        <v>217.85</v>
      </c>
      <c r="G1592" s="13">
        <v>324.45</v>
      </c>
      <c r="H1592" s="13">
        <v>38.65</v>
      </c>
      <c r="I1592" s="13">
        <v>4.8499999999999996</v>
      </c>
      <c r="J1592" s="13">
        <v>40.414000000000001</v>
      </c>
      <c r="K1592" s="13">
        <v>483</v>
      </c>
      <c r="L1592" s="13">
        <v>55.95</v>
      </c>
      <c r="M1592" s="13">
        <v>48.3</v>
      </c>
      <c r="N1592" s="13">
        <v>163.80000000000001</v>
      </c>
      <c r="O1592" s="13">
        <v>127.9</v>
      </c>
      <c r="P1592" s="13">
        <v>84.65</v>
      </c>
      <c r="Q1592" s="13">
        <v>90.5</v>
      </c>
      <c r="R1592" s="13">
        <v>47.5</v>
      </c>
      <c r="S1592" s="13">
        <v>571.15</v>
      </c>
      <c r="T1592" s="13">
        <v>53.4</v>
      </c>
      <c r="U1592" s="13">
        <v>11</v>
      </c>
      <c r="V1592" s="13">
        <v>114.05</v>
      </c>
      <c r="W1592" s="13">
        <v>147.9</v>
      </c>
      <c r="X1592" s="13">
        <v>79.2</v>
      </c>
      <c r="Y1592" s="13">
        <v>85.05</v>
      </c>
      <c r="Z1592" s="13">
        <v>60.4</v>
      </c>
      <c r="AA1592" s="13">
        <v>314.95</v>
      </c>
      <c r="AB1592" s="13">
        <v>15.1</v>
      </c>
      <c r="AC1592" s="13">
        <v>324.45</v>
      </c>
      <c r="AD1592" s="13">
        <v>449.2</v>
      </c>
    </row>
    <row r="1593" spans="1:30">
      <c r="A1593" s="10">
        <v>43109</v>
      </c>
      <c r="B1593" s="13">
        <v>32138.59</v>
      </c>
      <c r="C1593" s="13">
        <v>23.85</v>
      </c>
      <c r="D1593" s="13">
        <v>15.7</v>
      </c>
      <c r="E1593" s="13">
        <v>106.45</v>
      </c>
      <c r="F1593" s="13">
        <v>215.4</v>
      </c>
      <c r="G1593" s="13">
        <v>318.10000000000002</v>
      </c>
      <c r="H1593" s="13">
        <v>38.85</v>
      </c>
      <c r="I1593" s="13">
        <v>4.7699999999999996</v>
      </c>
      <c r="J1593" s="13">
        <v>39.935000000000002</v>
      </c>
      <c r="K1593" s="13">
        <v>480</v>
      </c>
      <c r="L1593" s="13">
        <v>57</v>
      </c>
      <c r="M1593" s="13">
        <v>48.05</v>
      </c>
      <c r="N1593" s="13">
        <v>161.94999999999999</v>
      </c>
      <c r="O1593" s="13">
        <v>126.8</v>
      </c>
      <c r="P1593" s="13">
        <v>88.3</v>
      </c>
      <c r="Q1593" s="13">
        <v>89.25</v>
      </c>
      <c r="R1593" s="13">
        <v>46.6</v>
      </c>
      <c r="S1593" s="13">
        <v>578</v>
      </c>
      <c r="T1593" s="13">
        <v>53.1</v>
      </c>
      <c r="U1593" s="13">
        <v>10.5</v>
      </c>
      <c r="V1593" s="13">
        <v>112.05</v>
      </c>
      <c r="W1593" s="13">
        <v>147.25</v>
      </c>
      <c r="X1593" s="13">
        <v>79.05</v>
      </c>
      <c r="Y1593" s="13">
        <v>83.35</v>
      </c>
      <c r="Z1593" s="13">
        <v>61</v>
      </c>
      <c r="AA1593" s="13">
        <v>312.7</v>
      </c>
      <c r="AB1593" s="13">
        <v>15.05</v>
      </c>
      <c r="AC1593" s="13">
        <v>318.10000000000002</v>
      </c>
      <c r="AD1593" s="13">
        <v>457</v>
      </c>
    </row>
    <row r="1594" spans="1:30">
      <c r="A1594" s="10">
        <v>43110</v>
      </c>
      <c r="B1594" s="13">
        <v>31632.36</v>
      </c>
      <c r="C1594" s="13">
        <v>23.7</v>
      </c>
      <c r="D1594" s="13">
        <v>15.4</v>
      </c>
      <c r="E1594" s="13">
        <v>103</v>
      </c>
      <c r="F1594" s="13">
        <v>208.95</v>
      </c>
      <c r="G1594" s="13">
        <v>317.45</v>
      </c>
      <c r="H1594" s="13">
        <v>38.15</v>
      </c>
      <c r="I1594" s="13">
        <v>4.66</v>
      </c>
      <c r="J1594" s="13">
        <v>39.024000000000001</v>
      </c>
      <c r="K1594" s="13">
        <v>473</v>
      </c>
      <c r="L1594" s="13">
        <v>59</v>
      </c>
      <c r="M1594" s="13">
        <v>47.8</v>
      </c>
      <c r="N1594" s="13">
        <v>157.6</v>
      </c>
      <c r="O1594" s="13">
        <v>127.6</v>
      </c>
      <c r="P1594" s="13">
        <v>87.3</v>
      </c>
      <c r="Q1594" s="13">
        <v>90.5</v>
      </c>
      <c r="R1594" s="13">
        <v>46.7</v>
      </c>
      <c r="S1594" s="13">
        <v>583.95000000000005</v>
      </c>
      <c r="T1594" s="13">
        <v>51.8</v>
      </c>
      <c r="U1594" s="13">
        <v>10.050000000000001</v>
      </c>
      <c r="V1594" s="13">
        <v>112</v>
      </c>
      <c r="W1594" s="13">
        <v>145.6</v>
      </c>
      <c r="X1594" s="13">
        <v>78.45</v>
      </c>
      <c r="Y1594" s="13">
        <v>83.95</v>
      </c>
      <c r="Z1594" s="13">
        <v>59.65</v>
      </c>
      <c r="AA1594" s="13">
        <v>306.60000000000002</v>
      </c>
      <c r="AB1594" s="13">
        <v>14.7</v>
      </c>
      <c r="AC1594" s="13">
        <v>317.45</v>
      </c>
      <c r="AD1594" s="13">
        <v>446.6</v>
      </c>
    </row>
    <row r="1595" spans="1:30">
      <c r="A1595" s="10">
        <v>43111</v>
      </c>
      <c r="B1595" s="13">
        <v>32078.22</v>
      </c>
      <c r="C1595" s="13">
        <v>23.15</v>
      </c>
      <c r="D1595" s="13">
        <v>15.4</v>
      </c>
      <c r="E1595" s="13">
        <v>107.15</v>
      </c>
      <c r="F1595" s="13">
        <v>213.5</v>
      </c>
      <c r="G1595" s="13">
        <v>319.14999999999998</v>
      </c>
      <c r="H1595" s="13">
        <v>39.549999999999997</v>
      </c>
      <c r="I1595" s="13">
        <v>4.72</v>
      </c>
      <c r="J1595" s="13">
        <v>37.585999999999999</v>
      </c>
      <c r="K1595" s="13">
        <v>476</v>
      </c>
      <c r="L1595" s="13">
        <v>58.8</v>
      </c>
      <c r="M1595" s="13">
        <v>49.6</v>
      </c>
      <c r="N1595" s="13">
        <v>158.65</v>
      </c>
      <c r="O1595" s="13">
        <v>129.19999999999999</v>
      </c>
      <c r="P1595" s="13">
        <v>91.4</v>
      </c>
      <c r="Q1595" s="13">
        <v>90.6</v>
      </c>
      <c r="R1595" s="13">
        <v>48.25</v>
      </c>
      <c r="S1595" s="13">
        <v>595.20000000000005</v>
      </c>
      <c r="T1595" s="13">
        <v>52.7</v>
      </c>
      <c r="U1595" s="13">
        <v>10</v>
      </c>
      <c r="V1595" s="13">
        <v>115.85</v>
      </c>
      <c r="W1595" s="13">
        <v>147.4</v>
      </c>
      <c r="X1595" s="13">
        <v>77.400000000000006</v>
      </c>
      <c r="Y1595" s="13">
        <v>85.15</v>
      </c>
      <c r="Z1595" s="13">
        <v>59.75</v>
      </c>
      <c r="AA1595" s="13">
        <v>320</v>
      </c>
      <c r="AB1595" s="13">
        <v>14.4</v>
      </c>
      <c r="AC1595" s="13">
        <v>319.14999999999998</v>
      </c>
      <c r="AD1595" s="13">
        <v>462.5</v>
      </c>
    </row>
    <row r="1596" spans="1:30">
      <c r="A1596" s="10">
        <v>43112</v>
      </c>
      <c r="B1596" s="13">
        <v>32719.7</v>
      </c>
      <c r="C1596" s="13">
        <v>23.05</v>
      </c>
      <c r="D1596" s="13">
        <v>15.95</v>
      </c>
      <c r="E1596" s="13">
        <v>107.5</v>
      </c>
      <c r="F1596" s="13">
        <v>216.55</v>
      </c>
      <c r="G1596" s="13">
        <v>331.5</v>
      </c>
      <c r="H1596" s="13">
        <v>42</v>
      </c>
      <c r="I1596" s="13">
        <v>4.74</v>
      </c>
      <c r="J1596" s="13">
        <v>37.729999999999997</v>
      </c>
      <c r="K1596" s="13">
        <v>490</v>
      </c>
      <c r="L1596" s="13">
        <v>61</v>
      </c>
      <c r="M1596" s="13">
        <v>50.15</v>
      </c>
      <c r="N1596" s="13">
        <v>163.9</v>
      </c>
      <c r="O1596" s="13">
        <v>133</v>
      </c>
      <c r="P1596" s="13">
        <v>93.5</v>
      </c>
      <c r="Q1596" s="13">
        <v>95</v>
      </c>
      <c r="R1596" s="13">
        <v>50.8</v>
      </c>
      <c r="S1596" s="13">
        <v>599.25</v>
      </c>
      <c r="T1596" s="13">
        <v>53.95</v>
      </c>
      <c r="U1596" s="13">
        <v>10.4</v>
      </c>
      <c r="V1596" s="13">
        <v>119.2</v>
      </c>
      <c r="W1596" s="13">
        <v>146.69999999999999</v>
      </c>
      <c r="X1596" s="13">
        <v>77.3</v>
      </c>
      <c r="Y1596" s="13">
        <v>87.1</v>
      </c>
      <c r="Z1596" s="13">
        <v>59.85</v>
      </c>
      <c r="AA1596" s="13">
        <v>324.35000000000002</v>
      </c>
      <c r="AB1596" s="13">
        <v>14.55</v>
      </c>
      <c r="AC1596" s="13">
        <v>331.5</v>
      </c>
      <c r="AD1596" s="13">
        <v>470.55</v>
      </c>
    </row>
    <row r="1597" spans="1:30">
      <c r="A1597" s="10">
        <v>43115</v>
      </c>
      <c r="B1597" s="13">
        <v>33622.839999999997</v>
      </c>
      <c r="C1597" s="13">
        <v>23.25</v>
      </c>
      <c r="D1597" s="13">
        <v>16.350000000000001</v>
      </c>
      <c r="E1597" s="13">
        <v>108.9</v>
      </c>
      <c r="F1597" s="13">
        <v>216.45</v>
      </c>
      <c r="G1597" s="13">
        <v>335.9</v>
      </c>
      <c r="H1597" s="13">
        <v>45</v>
      </c>
      <c r="I1597" s="13">
        <v>4.83</v>
      </c>
      <c r="J1597" s="13">
        <v>37.872999999999998</v>
      </c>
      <c r="K1597" s="13">
        <v>498.9</v>
      </c>
      <c r="L1597" s="13">
        <v>61.55</v>
      </c>
      <c r="M1597" s="13">
        <v>53</v>
      </c>
      <c r="N1597" s="13">
        <v>170.5</v>
      </c>
      <c r="O1597" s="13">
        <v>137.65</v>
      </c>
      <c r="P1597" s="13">
        <v>98.6</v>
      </c>
      <c r="Q1597" s="13">
        <v>98.25</v>
      </c>
      <c r="R1597" s="13">
        <v>53</v>
      </c>
      <c r="S1597" s="13">
        <v>605</v>
      </c>
      <c r="T1597" s="13">
        <v>56</v>
      </c>
      <c r="U1597" s="13">
        <v>10.7</v>
      </c>
      <c r="V1597" s="13">
        <v>125</v>
      </c>
      <c r="W1597" s="13">
        <v>146.4</v>
      </c>
      <c r="X1597" s="13">
        <v>79.3</v>
      </c>
      <c r="Y1597" s="13">
        <v>92.75</v>
      </c>
      <c r="Z1597" s="13">
        <v>59.8</v>
      </c>
      <c r="AA1597" s="13">
        <v>331.5</v>
      </c>
      <c r="AB1597" s="13">
        <v>14.85</v>
      </c>
      <c r="AC1597" s="13">
        <v>335.9</v>
      </c>
      <c r="AD1597" s="13">
        <v>491.95</v>
      </c>
    </row>
    <row r="1598" spans="1:30">
      <c r="A1598" s="10">
        <v>43116</v>
      </c>
      <c r="B1598" s="13">
        <v>33521.629999999997</v>
      </c>
      <c r="C1598" s="13">
        <v>23.1</v>
      </c>
      <c r="D1598" s="13">
        <v>16.55</v>
      </c>
      <c r="E1598" s="13">
        <v>110.4</v>
      </c>
      <c r="F1598" s="13">
        <v>219.95</v>
      </c>
      <c r="G1598" s="13">
        <v>332.6</v>
      </c>
      <c r="H1598" s="13">
        <v>47</v>
      </c>
      <c r="I1598" s="13">
        <v>4.8100000000000005</v>
      </c>
      <c r="J1598" s="13">
        <v>38.209000000000003</v>
      </c>
      <c r="K1598" s="13">
        <v>508.5</v>
      </c>
      <c r="L1598" s="13">
        <v>60.6</v>
      </c>
      <c r="M1598" s="13">
        <v>53.25</v>
      </c>
      <c r="N1598" s="13">
        <v>168.65</v>
      </c>
      <c r="O1598" s="13">
        <v>136.9</v>
      </c>
      <c r="P1598" s="13">
        <v>98.75</v>
      </c>
      <c r="Q1598" s="13">
        <v>95</v>
      </c>
      <c r="R1598" s="13">
        <v>53.25</v>
      </c>
      <c r="S1598" s="13">
        <v>588</v>
      </c>
      <c r="T1598" s="13">
        <v>54.95</v>
      </c>
      <c r="U1598" s="13">
        <v>10.55</v>
      </c>
      <c r="V1598" s="13">
        <v>123.8</v>
      </c>
      <c r="W1598" s="13">
        <v>148</v>
      </c>
      <c r="X1598" s="13">
        <v>78.349999999999994</v>
      </c>
      <c r="Y1598" s="13">
        <v>89.5</v>
      </c>
      <c r="Z1598" s="13">
        <v>59.9</v>
      </c>
      <c r="AA1598" s="13">
        <v>319.7</v>
      </c>
      <c r="AB1598" s="13">
        <v>15.25</v>
      </c>
      <c r="AC1598" s="13">
        <v>332.6</v>
      </c>
      <c r="AD1598" s="13">
        <v>482.15</v>
      </c>
    </row>
    <row r="1599" spans="1:30">
      <c r="A1599" s="10">
        <v>43117</v>
      </c>
      <c r="B1599" s="13">
        <v>33598.21</v>
      </c>
      <c r="C1599" s="13">
        <v>23.15</v>
      </c>
      <c r="D1599" s="13">
        <v>16.55</v>
      </c>
      <c r="E1599" s="13">
        <v>114.3</v>
      </c>
      <c r="F1599" s="13">
        <v>220.5</v>
      </c>
      <c r="G1599" s="13">
        <v>329.65</v>
      </c>
      <c r="H1599" s="13">
        <v>45.35</v>
      </c>
      <c r="I1599" s="13">
        <v>4.79</v>
      </c>
      <c r="J1599" s="13">
        <v>38.305</v>
      </c>
      <c r="K1599" s="13">
        <v>525</v>
      </c>
      <c r="L1599" s="13">
        <v>61.15</v>
      </c>
      <c r="M1599" s="13">
        <v>54.7</v>
      </c>
      <c r="N1599" s="13">
        <v>168.5</v>
      </c>
      <c r="O1599" s="13">
        <v>136.80000000000001</v>
      </c>
      <c r="P1599" s="13">
        <v>98.2</v>
      </c>
      <c r="Q1599" s="13">
        <v>93</v>
      </c>
      <c r="R1599" s="13">
        <v>52.6</v>
      </c>
      <c r="S1599" s="13">
        <v>586.04999999999995</v>
      </c>
      <c r="T1599" s="13">
        <v>54.25</v>
      </c>
      <c r="U1599" s="13">
        <v>10.050000000000001</v>
      </c>
      <c r="V1599" s="13">
        <v>124.8</v>
      </c>
      <c r="W1599" s="13">
        <v>147.44999999999999</v>
      </c>
      <c r="X1599" s="13">
        <v>78.150000000000006</v>
      </c>
      <c r="Y1599" s="13">
        <v>89.8</v>
      </c>
      <c r="Z1599" s="13">
        <v>60.4</v>
      </c>
      <c r="AA1599" s="13">
        <v>327.60000000000002</v>
      </c>
      <c r="AB1599" s="13">
        <v>16.149999999999999</v>
      </c>
      <c r="AC1599" s="13">
        <v>329.65</v>
      </c>
      <c r="AD1599" s="13">
        <v>481.05</v>
      </c>
    </row>
    <row r="1600" spans="1:30">
      <c r="A1600" s="10">
        <v>43118</v>
      </c>
      <c r="B1600" s="13">
        <v>34049.360000000001</v>
      </c>
      <c r="C1600" s="13">
        <v>24.3</v>
      </c>
      <c r="D1600" s="13">
        <v>16.899999999999999</v>
      </c>
      <c r="E1600" s="13">
        <v>114.35</v>
      </c>
      <c r="F1600" s="13">
        <v>221.45</v>
      </c>
      <c r="G1600" s="13">
        <v>336.5</v>
      </c>
      <c r="H1600" s="13">
        <v>44.55</v>
      </c>
      <c r="I1600" s="13">
        <v>5.16</v>
      </c>
      <c r="J1600" s="13">
        <v>38.305</v>
      </c>
      <c r="K1600" s="13">
        <v>531</v>
      </c>
      <c r="L1600" s="13">
        <v>62.45</v>
      </c>
      <c r="M1600" s="13">
        <v>55.3</v>
      </c>
      <c r="N1600" s="13">
        <v>167.9</v>
      </c>
      <c r="O1600" s="13">
        <v>138.69999999999999</v>
      </c>
      <c r="P1600" s="13">
        <v>97.5</v>
      </c>
      <c r="Q1600" s="13">
        <v>93.65</v>
      </c>
      <c r="R1600" s="13">
        <v>53.5</v>
      </c>
      <c r="S1600" s="13">
        <v>603.5</v>
      </c>
      <c r="T1600" s="13">
        <v>54.5</v>
      </c>
      <c r="U1600" s="13">
        <v>9.94</v>
      </c>
      <c r="V1600" s="13">
        <v>125.6</v>
      </c>
      <c r="W1600" s="13">
        <v>149.80000000000001</v>
      </c>
      <c r="X1600" s="13">
        <v>78.849999999999994</v>
      </c>
      <c r="Y1600" s="13">
        <v>90.25</v>
      </c>
      <c r="Z1600" s="13">
        <v>61</v>
      </c>
      <c r="AA1600" s="13">
        <v>328.75</v>
      </c>
      <c r="AB1600" s="13">
        <v>16.350000000000001</v>
      </c>
      <c r="AC1600" s="13">
        <v>336.5</v>
      </c>
      <c r="AD1600" s="13">
        <v>483</v>
      </c>
    </row>
    <row r="1601" spans="1:30">
      <c r="A1601" s="10">
        <v>43119</v>
      </c>
      <c r="B1601" s="13">
        <v>33591.699999999997</v>
      </c>
      <c r="C1601" s="13">
        <v>23.75</v>
      </c>
      <c r="D1601" s="13">
        <v>16.649999999999999</v>
      </c>
      <c r="E1601" s="13">
        <v>114.85</v>
      </c>
      <c r="F1601" s="13">
        <v>217.45</v>
      </c>
      <c r="G1601" s="13">
        <v>335</v>
      </c>
      <c r="H1601" s="13">
        <v>42.55</v>
      </c>
      <c r="I1601" s="13">
        <v>5.13</v>
      </c>
      <c r="J1601" s="13">
        <v>37.634</v>
      </c>
      <c r="K1601" s="13">
        <v>533</v>
      </c>
      <c r="L1601" s="13">
        <v>61.5</v>
      </c>
      <c r="M1601" s="13">
        <v>55.85</v>
      </c>
      <c r="N1601" s="13">
        <v>164.45</v>
      </c>
      <c r="O1601" s="13">
        <v>136.9</v>
      </c>
      <c r="P1601" s="13">
        <v>94.5</v>
      </c>
      <c r="Q1601" s="13">
        <v>94.5</v>
      </c>
      <c r="R1601" s="13">
        <v>58.8</v>
      </c>
      <c r="S1601" s="13">
        <v>618.35</v>
      </c>
      <c r="T1601" s="13">
        <v>53.4</v>
      </c>
      <c r="U1601" s="13">
        <v>9.84</v>
      </c>
      <c r="V1601" s="13">
        <v>124.8</v>
      </c>
      <c r="W1601" s="13">
        <v>147.75</v>
      </c>
      <c r="X1601" s="13">
        <v>77.8</v>
      </c>
      <c r="Y1601" s="13">
        <v>88.9</v>
      </c>
      <c r="Z1601" s="13">
        <v>60</v>
      </c>
      <c r="AA1601" s="13">
        <v>331.15</v>
      </c>
      <c r="AB1601" s="13">
        <v>16.3</v>
      </c>
      <c r="AC1601" s="13">
        <v>335</v>
      </c>
      <c r="AD1601" s="13">
        <v>473.05</v>
      </c>
    </row>
    <row r="1602" spans="1:30">
      <c r="A1602" s="10">
        <v>43122</v>
      </c>
      <c r="B1602" s="13">
        <v>33525.47</v>
      </c>
      <c r="C1602" s="13">
        <v>23.85</v>
      </c>
      <c r="D1602" s="13">
        <v>16.649999999999999</v>
      </c>
      <c r="E1602" s="13">
        <v>115.9</v>
      </c>
      <c r="F1602" s="13">
        <v>218.45</v>
      </c>
      <c r="G1602" s="13">
        <v>325.5</v>
      </c>
      <c r="H1602" s="13">
        <v>41.65</v>
      </c>
      <c r="I1602" s="13">
        <v>5.04</v>
      </c>
      <c r="J1602" s="13">
        <v>37.393999999999998</v>
      </c>
      <c r="K1602" s="13">
        <v>528.95000000000005</v>
      </c>
      <c r="L1602" s="13">
        <v>61.7</v>
      </c>
      <c r="M1602" s="13">
        <v>57.4</v>
      </c>
      <c r="N1602" s="13">
        <v>162.25</v>
      </c>
      <c r="O1602" s="13">
        <v>134</v>
      </c>
      <c r="P1602" s="13">
        <v>96.5</v>
      </c>
      <c r="Q1602" s="13">
        <v>95</v>
      </c>
      <c r="R1602" s="13">
        <v>59.1</v>
      </c>
      <c r="S1602" s="13">
        <v>612.15</v>
      </c>
      <c r="T1602" s="13">
        <v>53.8</v>
      </c>
      <c r="U1602" s="13">
        <v>9.68</v>
      </c>
      <c r="V1602" s="13">
        <v>123.7</v>
      </c>
      <c r="W1602" s="13">
        <v>151.1</v>
      </c>
      <c r="X1602" s="13">
        <v>77.3</v>
      </c>
      <c r="Y1602" s="13">
        <v>90.5</v>
      </c>
      <c r="Z1602" s="13">
        <v>59.9</v>
      </c>
      <c r="AA1602" s="13">
        <v>341.85</v>
      </c>
      <c r="AB1602" s="13">
        <v>16.149999999999999</v>
      </c>
      <c r="AC1602" s="13">
        <v>325.5</v>
      </c>
      <c r="AD1602" s="13">
        <v>482.85</v>
      </c>
    </row>
    <row r="1603" spans="1:30">
      <c r="A1603" s="10">
        <v>43123</v>
      </c>
      <c r="B1603" s="13">
        <v>33893.42</v>
      </c>
      <c r="C1603" s="13">
        <v>24.1</v>
      </c>
      <c r="D1603" s="13">
        <v>16.8</v>
      </c>
      <c r="E1603" s="13">
        <v>115.2</v>
      </c>
      <c r="F1603" s="13">
        <v>213.8</v>
      </c>
      <c r="G1603" s="13">
        <v>335</v>
      </c>
      <c r="H1603" s="13">
        <v>42.85</v>
      </c>
      <c r="I1603" s="13">
        <v>5.05</v>
      </c>
      <c r="J1603" s="13">
        <v>38.305</v>
      </c>
      <c r="K1603" s="13">
        <v>526.79999999999995</v>
      </c>
      <c r="L1603" s="13">
        <v>62.25</v>
      </c>
      <c r="M1603" s="13">
        <v>57.5</v>
      </c>
      <c r="N1603" s="13">
        <v>164</v>
      </c>
      <c r="O1603" s="13">
        <v>134.5</v>
      </c>
      <c r="P1603" s="13">
        <v>104.35</v>
      </c>
      <c r="Q1603" s="13">
        <v>94.6</v>
      </c>
      <c r="R1603" s="13">
        <v>59.7</v>
      </c>
      <c r="S1603" s="13">
        <v>609.75</v>
      </c>
      <c r="T1603" s="13">
        <v>53.85</v>
      </c>
      <c r="U1603" s="13">
        <v>10.1</v>
      </c>
      <c r="V1603" s="13">
        <v>127.1</v>
      </c>
      <c r="W1603" s="13">
        <v>152.85</v>
      </c>
      <c r="X1603" s="13">
        <v>77.95</v>
      </c>
      <c r="Y1603" s="13">
        <v>91.05</v>
      </c>
      <c r="Z1603" s="13">
        <v>59.95</v>
      </c>
      <c r="AA1603" s="13">
        <v>349.65</v>
      </c>
      <c r="AB1603" s="13">
        <v>16.25</v>
      </c>
      <c r="AC1603" s="13">
        <v>335</v>
      </c>
      <c r="AD1603" s="13">
        <v>499.9</v>
      </c>
    </row>
    <row r="1604" spans="1:30">
      <c r="A1604" s="10">
        <v>43124</v>
      </c>
      <c r="B1604" s="13">
        <v>34948.559999999998</v>
      </c>
      <c r="C1604" s="13">
        <v>25.55</v>
      </c>
      <c r="D1604" s="13">
        <v>17.2</v>
      </c>
      <c r="E1604" s="13">
        <v>128.30000000000001</v>
      </c>
      <c r="F1604" s="13">
        <v>216.25</v>
      </c>
      <c r="G1604" s="13">
        <v>351.1</v>
      </c>
      <c r="H1604" s="13">
        <v>45.85</v>
      </c>
      <c r="I1604" s="13">
        <v>5.16</v>
      </c>
      <c r="J1604" s="13">
        <v>38.161000000000001</v>
      </c>
      <c r="K1604" s="13">
        <v>545</v>
      </c>
      <c r="L1604" s="13">
        <v>64.95</v>
      </c>
      <c r="M1604" s="13">
        <v>59.5</v>
      </c>
      <c r="N1604" s="13">
        <v>167.1</v>
      </c>
      <c r="O1604" s="13">
        <v>134.55000000000001</v>
      </c>
      <c r="P1604" s="13">
        <v>103.6</v>
      </c>
      <c r="Q1604" s="13">
        <v>94</v>
      </c>
      <c r="R1604" s="13">
        <v>62.45</v>
      </c>
      <c r="S1604" s="13">
        <v>621.04999999999995</v>
      </c>
      <c r="T1604" s="13">
        <v>55.15</v>
      </c>
      <c r="U1604" s="13">
        <v>10.55</v>
      </c>
      <c r="V1604" s="13">
        <v>128.25</v>
      </c>
      <c r="W1604" s="13">
        <v>156.19999999999999</v>
      </c>
      <c r="X1604" s="13">
        <v>77.849999999999994</v>
      </c>
      <c r="Y1604" s="13">
        <v>93.4</v>
      </c>
      <c r="Z1604" s="13">
        <v>63.55</v>
      </c>
      <c r="AA1604" s="13">
        <v>352.95</v>
      </c>
      <c r="AB1604" s="13">
        <v>16.55</v>
      </c>
      <c r="AC1604" s="13">
        <v>351.1</v>
      </c>
      <c r="AD1604" s="13">
        <v>517.95000000000005</v>
      </c>
    </row>
    <row r="1605" spans="1:30">
      <c r="A1605" s="10">
        <v>43125</v>
      </c>
      <c r="B1605" s="13">
        <v>35141.72</v>
      </c>
      <c r="C1605" s="13">
        <v>25.55</v>
      </c>
      <c r="D1605" s="13">
        <v>17.2</v>
      </c>
      <c r="E1605" s="13">
        <v>130.19999999999999</v>
      </c>
      <c r="F1605" s="13">
        <v>214</v>
      </c>
      <c r="G1605" s="13">
        <v>359.2</v>
      </c>
      <c r="H1605" s="13">
        <v>47.1</v>
      </c>
      <c r="I1605" s="13">
        <v>5.25</v>
      </c>
      <c r="J1605" s="13">
        <v>39.790999999999997</v>
      </c>
      <c r="K1605" s="13">
        <v>542</v>
      </c>
      <c r="L1605" s="13">
        <v>68.349999999999994</v>
      </c>
      <c r="M1605" s="13">
        <v>61</v>
      </c>
      <c r="N1605" s="13">
        <v>167.95</v>
      </c>
      <c r="O1605" s="13">
        <v>133.55000000000001</v>
      </c>
      <c r="P1605" s="13">
        <v>103.2</v>
      </c>
      <c r="Q1605" s="13">
        <v>94.35</v>
      </c>
      <c r="R1605" s="13">
        <v>66.3</v>
      </c>
      <c r="S1605" s="13">
        <v>620.04999999999995</v>
      </c>
      <c r="T1605" s="13">
        <v>55.3</v>
      </c>
      <c r="U1605" s="13">
        <v>10.45</v>
      </c>
      <c r="V1605" s="13">
        <v>128.75</v>
      </c>
      <c r="W1605" s="13">
        <v>152</v>
      </c>
      <c r="X1605" s="13">
        <v>77.3</v>
      </c>
      <c r="Y1605" s="13">
        <v>92.95</v>
      </c>
      <c r="Z1605" s="13">
        <v>63.25</v>
      </c>
      <c r="AA1605" s="13">
        <v>352.5</v>
      </c>
      <c r="AB1605" s="13">
        <v>16.7</v>
      </c>
      <c r="AC1605" s="13">
        <v>359.2</v>
      </c>
      <c r="AD1605" s="13">
        <v>518.65</v>
      </c>
    </row>
    <row r="1606" spans="1:30">
      <c r="A1606" s="10">
        <v>43126</v>
      </c>
      <c r="B1606" s="13">
        <v>35126.22</v>
      </c>
      <c r="C1606" s="13">
        <v>25.65</v>
      </c>
      <c r="D1606" s="13">
        <v>17.350000000000001</v>
      </c>
      <c r="E1606" s="13">
        <v>135.5</v>
      </c>
      <c r="F1606" s="13">
        <v>214.35</v>
      </c>
      <c r="G1606" s="13">
        <v>354.65</v>
      </c>
      <c r="H1606" s="13">
        <v>46.1</v>
      </c>
      <c r="I1606" s="13">
        <v>5.18</v>
      </c>
      <c r="J1606" s="13">
        <v>41.133000000000003</v>
      </c>
      <c r="K1606" s="13">
        <v>534</v>
      </c>
      <c r="L1606" s="13">
        <v>66.849999999999994</v>
      </c>
      <c r="M1606" s="13">
        <v>62.1</v>
      </c>
      <c r="N1606" s="13">
        <v>165.8</v>
      </c>
      <c r="O1606" s="13">
        <v>130.55000000000001</v>
      </c>
      <c r="P1606" s="13">
        <v>105</v>
      </c>
      <c r="Q1606" s="13">
        <v>94.3</v>
      </c>
      <c r="R1606" s="13">
        <v>67.95</v>
      </c>
      <c r="S1606" s="13">
        <v>644.6</v>
      </c>
      <c r="T1606" s="13">
        <v>55.25</v>
      </c>
      <c r="U1606" s="13">
        <v>10.25</v>
      </c>
      <c r="V1606" s="13">
        <v>126.1</v>
      </c>
      <c r="W1606" s="13">
        <v>151</v>
      </c>
      <c r="X1606" s="13">
        <v>77.75</v>
      </c>
      <c r="Y1606" s="13">
        <v>92.6</v>
      </c>
      <c r="Z1606" s="13">
        <v>63.65</v>
      </c>
      <c r="AA1606" s="13">
        <v>356.6</v>
      </c>
      <c r="AB1606" s="13">
        <v>17</v>
      </c>
      <c r="AC1606" s="13">
        <v>354.65</v>
      </c>
      <c r="AD1606" s="13">
        <v>510</v>
      </c>
    </row>
    <row r="1607" spans="1:30">
      <c r="A1607" s="10">
        <v>43129</v>
      </c>
      <c r="B1607" s="13">
        <v>34787.4</v>
      </c>
      <c r="C1607" s="13">
        <v>25.6</v>
      </c>
      <c r="D1607" s="13">
        <v>17.100000000000001</v>
      </c>
      <c r="E1607" s="13">
        <v>135</v>
      </c>
      <c r="F1607" s="13">
        <v>207.95</v>
      </c>
      <c r="G1607" s="13">
        <v>348.35</v>
      </c>
      <c r="H1607" s="13">
        <v>45.6</v>
      </c>
      <c r="I1607" s="13">
        <v>5.12</v>
      </c>
      <c r="J1607" s="13">
        <v>40.366</v>
      </c>
      <c r="K1607" s="13">
        <v>527</v>
      </c>
      <c r="L1607" s="13">
        <v>69.95</v>
      </c>
      <c r="M1607" s="13">
        <v>60.05</v>
      </c>
      <c r="N1607" s="13">
        <v>164.1</v>
      </c>
      <c r="O1607" s="13">
        <v>128.19999999999999</v>
      </c>
      <c r="P1607" s="13">
        <v>107.5</v>
      </c>
      <c r="Q1607" s="13">
        <v>92.75</v>
      </c>
      <c r="R1607" s="13">
        <v>74.3</v>
      </c>
      <c r="S1607" s="13">
        <v>662.15</v>
      </c>
      <c r="T1607" s="13">
        <v>55.05</v>
      </c>
      <c r="U1607" s="13">
        <v>9.9499999999999993</v>
      </c>
      <c r="V1607" s="13">
        <v>121.75</v>
      </c>
      <c r="W1607" s="13">
        <v>146.9</v>
      </c>
      <c r="X1607" s="13">
        <v>78.2</v>
      </c>
      <c r="Y1607" s="13">
        <v>93.25</v>
      </c>
      <c r="Z1607" s="13">
        <v>63.95</v>
      </c>
      <c r="AA1607" s="13">
        <v>349.35</v>
      </c>
      <c r="AB1607" s="13">
        <v>17.05</v>
      </c>
      <c r="AC1607" s="13">
        <v>348.35</v>
      </c>
      <c r="AD1607" s="13">
        <v>485.35</v>
      </c>
    </row>
    <row r="1608" spans="1:30">
      <c r="A1608" s="10">
        <v>43130</v>
      </c>
      <c r="B1608" s="13">
        <v>34241.26</v>
      </c>
      <c r="C1608" s="13">
        <v>25.6</v>
      </c>
      <c r="D1608" s="13">
        <v>17.2</v>
      </c>
      <c r="E1608" s="13">
        <v>130.05000000000001</v>
      </c>
      <c r="F1608" s="13">
        <v>208.25</v>
      </c>
      <c r="G1608" s="13">
        <v>343.65</v>
      </c>
      <c r="H1608" s="13">
        <v>44.3</v>
      </c>
      <c r="I1608" s="13">
        <v>4.99</v>
      </c>
      <c r="J1608" s="13">
        <v>39.408000000000001</v>
      </c>
      <c r="K1608" s="13">
        <v>514.15</v>
      </c>
      <c r="L1608" s="13">
        <v>70.25</v>
      </c>
      <c r="M1608" s="13">
        <v>58.25</v>
      </c>
      <c r="N1608" s="13">
        <v>162</v>
      </c>
      <c r="O1608" s="13">
        <v>129.55000000000001</v>
      </c>
      <c r="P1608" s="13">
        <v>107.45</v>
      </c>
      <c r="Q1608" s="13">
        <v>90.6</v>
      </c>
      <c r="R1608" s="13">
        <v>74.3</v>
      </c>
      <c r="S1608" s="13">
        <v>653.79999999999995</v>
      </c>
      <c r="T1608" s="13">
        <v>54</v>
      </c>
      <c r="U1608" s="13">
        <v>9.7899999999999991</v>
      </c>
      <c r="V1608" s="13">
        <v>119.75</v>
      </c>
      <c r="W1608" s="13">
        <v>144.1</v>
      </c>
      <c r="X1608" s="13">
        <v>77</v>
      </c>
      <c r="Y1608" s="13">
        <v>88.75</v>
      </c>
      <c r="Z1608" s="13">
        <v>63.55</v>
      </c>
      <c r="AA1608" s="13">
        <v>343.2</v>
      </c>
      <c r="AB1608" s="13">
        <v>16.600000000000001</v>
      </c>
      <c r="AC1608" s="13">
        <v>343.65</v>
      </c>
      <c r="AD1608" s="13">
        <v>471.9</v>
      </c>
    </row>
    <row r="1609" spans="1:30">
      <c r="A1609" s="10">
        <v>43131</v>
      </c>
      <c r="B1609" s="13">
        <v>34938.639999999999</v>
      </c>
      <c r="C1609" s="13">
        <v>26.5</v>
      </c>
      <c r="D1609" s="13">
        <v>17</v>
      </c>
      <c r="E1609" s="13">
        <v>131.69999999999999</v>
      </c>
      <c r="F1609" s="13">
        <v>212.05</v>
      </c>
      <c r="G1609" s="13">
        <v>359.7</v>
      </c>
      <c r="H1609" s="13">
        <v>43.35</v>
      </c>
      <c r="I1609" s="13">
        <v>5.08</v>
      </c>
      <c r="J1609" s="13">
        <v>40.75</v>
      </c>
      <c r="K1609" s="13">
        <v>523</v>
      </c>
      <c r="L1609" s="13">
        <v>76.7</v>
      </c>
      <c r="M1609" s="13">
        <v>61.05</v>
      </c>
      <c r="N1609" s="13">
        <v>165.85</v>
      </c>
      <c r="O1609" s="13">
        <v>134.35</v>
      </c>
      <c r="P1609" s="13">
        <v>116</v>
      </c>
      <c r="Q1609" s="13">
        <v>93.7</v>
      </c>
      <c r="R1609" s="13">
        <v>82</v>
      </c>
      <c r="S1609" s="13">
        <v>666.15</v>
      </c>
      <c r="T1609" s="13">
        <v>55.2</v>
      </c>
      <c r="U1609" s="13">
        <v>9.8000000000000007</v>
      </c>
      <c r="V1609" s="13">
        <v>125.65</v>
      </c>
      <c r="W1609" s="13">
        <v>149.19999999999999</v>
      </c>
      <c r="X1609" s="13">
        <v>77.650000000000006</v>
      </c>
      <c r="Y1609" s="13">
        <v>90.05</v>
      </c>
      <c r="Z1609" s="13">
        <v>64.400000000000006</v>
      </c>
      <c r="AA1609" s="13">
        <v>340</v>
      </c>
      <c r="AB1609" s="13">
        <v>16.600000000000001</v>
      </c>
      <c r="AC1609" s="13">
        <v>359.7</v>
      </c>
      <c r="AD1609" s="13">
        <v>478.1</v>
      </c>
    </row>
    <row r="1610" spans="1:30">
      <c r="A1610" s="10">
        <v>43132</v>
      </c>
      <c r="B1610" s="13">
        <v>34641.370000000003</v>
      </c>
      <c r="C1610" s="13">
        <v>25.5</v>
      </c>
      <c r="D1610" s="13">
        <v>16.7</v>
      </c>
      <c r="E1610" s="13">
        <v>135.30000000000001</v>
      </c>
      <c r="F1610" s="13">
        <v>204.5</v>
      </c>
      <c r="G1610" s="13">
        <v>352.3</v>
      </c>
      <c r="H1610" s="13">
        <v>42.05</v>
      </c>
      <c r="I1610" s="13">
        <v>5.05</v>
      </c>
      <c r="J1610" s="13">
        <v>39.456000000000003</v>
      </c>
      <c r="K1610" s="13">
        <v>522</v>
      </c>
      <c r="L1610" s="13">
        <v>80.2</v>
      </c>
      <c r="M1610" s="13">
        <v>59.65</v>
      </c>
      <c r="N1610" s="13">
        <v>160.80000000000001</v>
      </c>
      <c r="O1610" s="13">
        <v>133.75</v>
      </c>
      <c r="P1610" s="13">
        <v>113.3</v>
      </c>
      <c r="Q1610" s="13">
        <v>93.5</v>
      </c>
      <c r="R1610" s="13">
        <v>84.35</v>
      </c>
      <c r="S1610" s="13">
        <v>666.65</v>
      </c>
      <c r="T1610" s="13">
        <v>54.65</v>
      </c>
      <c r="U1610" s="13">
        <v>9.61</v>
      </c>
      <c r="V1610" s="13">
        <v>124.2</v>
      </c>
      <c r="W1610" s="13">
        <v>148.5</v>
      </c>
      <c r="X1610" s="13">
        <v>78.2</v>
      </c>
      <c r="Y1610" s="13">
        <v>88.15</v>
      </c>
      <c r="Z1610" s="13">
        <v>65.05</v>
      </c>
      <c r="AA1610" s="13">
        <v>345.8</v>
      </c>
      <c r="AB1610" s="13">
        <v>16.149999999999999</v>
      </c>
      <c r="AC1610" s="13">
        <v>352.3</v>
      </c>
      <c r="AD1610" s="13">
        <v>475.15</v>
      </c>
    </row>
    <row r="1611" spans="1:30">
      <c r="A1611" s="10">
        <v>43133</v>
      </c>
      <c r="B1611" s="13">
        <v>32614.77</v>
      </c>
      <c r="C1611" s="13">
        <v>24.5</v>
      </c>
      <c r="D1611" s="13">
        <v>15.9</v>
      </c>
      <c r="E1611" s="13">
        <v>129.65</v>
      </c>
      <c r="F1611" s="13">
        <v>198.25</v>
      </c>
      <c r="G1611" s="13">
        <v>342.4</v>
      </c>
      <c r="H1611" s="13">
        <v>35</v>
      </c>
      <c r="I1611" s="13">
        <v>4.75</v>
      </c>
      <c r="J1611" s="13">
        <v>37.920999999999999</v>
      </c>
      <c r="K1611" s="13">
        <v>499</v>
      </c>
      <c r="L1611" s="13">
        <v>73.7</v>
      </c>
      <c r="M1611" s="13">
        <v>56.05</v>
      </c>
      <c r="N1611" s="13">
        <v>150.05000000000001</v>
      </c>
      <c r="O1611" s="13">
        <v>124.3</v>
      </c>
      <c r="P1611" s="13">
        <v>106.45</v>
      </c>
      <c r="Q1611" s="13">
        <v>90.1</v>
      </c>
      <c r="R1611" s="13">
        <v>77</v>
      </c>
      <c r="S1611" s="13">
        <v>643.6</v>
      </c>
      <c r="T1611" s="13">
        <v>50.25</v>
      </c>
      <c r="U1611" s="13">
        <v>9.25</v>
      </c>
      <c r="V1611" s="13">
        <v>118.05</v>
      </c>
      <c r="W1611" s="13">
        <v>142.4</v>
      </c>
      <c r="X1611" s="13">
        <v>72.55</v>
      </c>
      <c r="Y1611" s="13">
        <v>83.55</v>
      </c>
      <c r="Z1611" s="13">
        <v>61.15</v>
      </c>
      <c r="AA1611" s="13">
        <v>328.25</v>
      </c>
      <c r="AB1611" s="13">
        <v>15.8</v>
      </c>
      <c r="AC1611" s="13">
        <v>342.4</v>
      </c>
      <c r="AD1611" s="13">
        <v>455.05</v>
      </c>
    </row>
    <row r="1612" spans="1:30">
      <c r="A1612" s="10">
        <v>43136</v>
      </c>
      <c r="B1612" s="13">
        <v>31145.599999999999</v>
      </c>
      <c r="C1612" s="13">
        <v>23.05</v>
      </c>
      <c r="D1612" s="13">
        <v>14.95</v>
      </c>
      <c r="E1612" s="13">
        <v>123.7</v>
      </c>
      <c r="F1612" s="13">
        <v>190.45</v>
      </c>
      <c r="G1612" s="13">
        <v>329.5</v>
      </c>
      <c r="H1612" s="13">
        <v>34.299999999999997</v>
      </c>
      <c r="I1612" s="13">
        <v>4.51</v>
      </c>
      <c r="J1612" s="13">
        <v>35.284999999999997</v>
      </c>
      <c r="K1612" s="13">
        <v>484</v>
      </c>
      <c r="L1612" s="13">
        <v>64.75</v>
      </c>
      <c r="M1612" s="13">
        <v>53.25</v>
      </c>
      <c r="N1612" s="13">
        <v>145</v>
      </c>
      <c r="O1612" s="13">
        <v>120.4</v>
      </c>
      <c r="P1612" s="13">
        <v>98.25</v>
      </c>
      <c r="Q1612" s="13">
        <v>85.6</v>
      </c>
      <c r="R1612" s="13">
        <v>65</v>
      </c>
      <c r="S1612" s="13">
        <v>616.20000000000005</v>
      </c>
      <c r="T1612" s="13">
        <v>48.75</v>
      </c>
      <c r="U1612" s="13">
        <v>8.57</v>
      </c>
      <c r="V1612" s="13">
        <v>113.7</v>
      </c>
      <c r="W1612" s="13">
        <v>138.69999999999999</v>
      </c>
      <c r="X1612" s="13">
        <v>70.7</v>
      </c>
      <c r="Y1612" s="13">
        <v>80.8</v>
      </c>
      <c r="Z1612" s="13">
        <v>56.1</v>
      </c>
      <c r="AA1612" s="13">
        <v>322.10000000000002</v>
      </c>
      <c r="AB1612" s="13">
        <v>15.45</v>
      </c>
      <c r="AC1612" s="13">
        <v>329.5</v>
      </c>
      <c r="AD1612" s="13">
        <v>438.7</v>
      </c>
    </row>
    <row r="1613" spans="1:30">
      <c r="A1613" s="10">
        <v>43137</v>
      </c>
      <c r="B1613" s="13">
        <v>31624.18</v>
      </c>
      <c r="C1613" s="13">
        <v>23.4</v>
      </c>
      <c r="D1613" s="13">
        <v>15.2</v>
      </c>
      <c r="E1613" s="13">
        <v>129.65</v>
      </c>
      <c r="F1613" s="13">
        <v>199.25</v>
      </c>
      <c r="G1613" s="13">
        <v>319.85000000000002</v>
      </c>
      <c r="H1613" s="13">
        <v>34</v>
      </c>
      <c r="I1613" s="13">
        <v>4.45</v>
      </c>
      <c r="J1613" s="13">
        <v>35.572000000000003</v>
      </c>
      <c r="K1613" s="13">
        <v>461.8</v>
      </c>
      <c r="L1613" s="13">
        <v>61.65</v>
      </c>
      <c r="M1613" s="13">
        <v>56</v>
      </c>
      <c r="N1613" s="13">
        <v>150.9</v>
      </c>
      <c r="O1613" s="13">
        <v>126.5</v>
      </c>
      <c r="P1613" s="13">
        <v>91.9</v>
      </c>
      <c r="Q1613" s="13">
        <v>84.75</v>
      </c>
      <c r="R1613" s="13">
        <v>59</v>
      </c>
      <c r="S1613" s="13">
        <v>619.79999999999995</v>
      </c>
      <c r="T1613" s="13">
        <v>51.9</v>
      </c>
      <c r="U1613" s="13">
        <v>8.5299999999999994</v>
      </c>
      <c r="V1613" s="13">
        <v>118.85</v>
      </c>
      <c r="W1613" s="13">
        <v>141.69999999999999</v>
      </c>
      <c r="X1613" s="13">
        <v>72</v>
      </c>
      <c r="Y1613" s="13">
        <v>86.1</v>
      </c>
      <c r="Z1613" s="13">
        <v>54.9</v>
      </c>
      <c r="AA1613" s="13">
        <v>325.25</v>
      </c>
      <c r="AB1613" s="13">
        <v>15.7</v>
      </c>
      <c r="AC1613" s="13">
        <v>319.85000000000002</v>
      </c>
      <c r="AD1613" s="13">
        <v>447.4</v>
      </c>
    </row>
    <row r="1614" spans="1:30">
      <c r="A1614" s="10">
        <v>43138</v>
      </c>
      <c r="B1614" s="13">
        <v>31626.73</v>
      </c>
      <c r="C1614" s="13">
        <v>23</v>
      </c>
      <c r="D1614" s="13">
        <v>15.95</v>
      </c>
      <c r="E1614" s="13">
        <v>125.35</v>
      </c>
      <c r="F1614" s="13">
        <v>198.5</v>
      </c>
      <c r="G1614" s="13">
        <v>319.8</v>
      </c>
      <c r="H1614" s="13">
        <v>34</v>
      </c>
      <c r="I1614" s="13">
        <v>4.43</v>
      </c>
      <c r="J1614" s="13">
        <v>37.106000000000002</v>
      </c>
      <c r="K1614" s="13">
        <v>465</v>
      </c>
      <c r="L1614" s="13">
        <v>61.15</v>
      </c>
      <c r="M1614" s="13">
        <v>56.1</v>
      </c>
      <c r="N1614" s="13">
        <v>148.5</v>
      </c>
      <c r="O1614" s="13">
        <v>124.55</v>
      </c>
      <c r="P1614" s="13">
        <v>95.4</v>
      </c>
      <c r="Q1614" s="13">
        <v>87.1</v>
      </c>
      <c r="R1614" s="13">
        <v>64.8</v>
      </c>
      <c r="S1614" s="13">
        <v>631</v>
      </c>
      <c r="T1614" s="13">
        <v>50.3</v>
      </c>
      <c r="U1614" s="13">
        <v>8.76</v>
      </c>
      <c r="V1614" s="13">
        <v>117.55</v>
      </c>
      <c r="W1614" s="13">
        <v>138.9</v>
      </c>
      <c r="X1614" s="13">
        <v>75.400000000000006</v>
      </c>
      <c r="Y1614" s="13">
        <v>86.25</v>
      </c>
      <c r="Z1614" s="13">
        <v>57.85</v>
      </c>
      <c r="AA1614" s="13">
        <v>320</v>
      </c>
      <c r="AB1614" s="13">
        <v>15.9</v>
      </c>
      <c r="AC1614" s="13">
        <v>319.8</v>
      </c>
      <c r="AD1614" s="13">
        <v>438.1</v>
      </c>
    </row>
    <row r="1615" spans="1:30">
      <c r="A1615" s="10">
        <v>43139</v>
      </c>
      <c r="B1615" s="13">
        <v>31021.59</v>
      </c>
      <c r="C1615" s="13">
        <v>22.9</v>
      </c>
      <c r="D1615" s="13">
        <v>15.9</v>
      </c>
      <c r="E1615" s="13">
        <v>124.05</v>
      </c>
      <c r="F1615" s="13">
        <v>194.25</v>
      </c>
      <c r="G1615" s="13">
        <v>317.45</v>
      </c>
      <c r="H1615" s="13">
        <v>33.700000000000003</v>
      </c>
      <c r="I1615" s="13">
        <v>4.37</v>
      </c>
      <c r="J1615" s="13">
        <v>36.674999999999997</v>
      </c>
      <c r="K1615" s="13">
        <v>470.5</v>
      </c>
      <c r="L1615" s="13">
        <v>60.9</v>
      </c>
      <c r="M1615" s="13">
        <v>55.35</v>
      </c>
      <c r="N1615" s="13">
        <v>144.65</v>
      </c>
      <c r="O1615" s="13">
        <v>122.7</v>
      </c>
      <c r="P1615" s="13">
        <v>91.65</v>
      </c>
      <c r="Q1615" s="13">
        <v>87</v>
      </c>
      <c r="R1615" s="13">
        <v>61</v>
      </c>
      <c r="S1615" s="13">
        <v>601.5</v>
      </c>
      <c r="T1615" s="13">
        <v>48.55</v>
      </c>
      <c r="U1615" s="13">
        <v>8.5</v>
      </c>
      <c r="V1615" s="13">
        <v>115.9</v>
      </c>
      <c r="W1615" s="13">
        <v>138.25</v>
      </c>
      <c r="X1615" s="13">
        <v>72</v>
      </c>
      <c r="Y1615" s="13">
        <v>83</v>
      </c>
      <c r="Z1615" s="13">
        <v>55.45</v>
      </c>
      <c r="AA1615" s="13">
        <v>317.14999999999998</v>
      </c>
      <c r="AB1615" s="13">
        <v>15.95</v>
      </c>
      <c r="AC1615" s="13">
        <v>317.45</v>
      </c>
      <c r="AD1615" s="13">
        <v>434</v>
      </c>
    </row>
    <row r="1616" spans="1:30">
      <c r="A1616" s="10">
        <v>43140</v>
      </c>
      <c r="B1616" s="13">
        <v>30143.439999999999</v>
      </c>
      <c r="C1616" s="13">
        <v>22.5</v>
      </c>
      <c r="D1616" s="13">
        <v>15.3</v>
      </c>
      <c r="E1616" s="13">
        <v>122.7</v>
      </c>
      <c r="F1616" s="13">
        <v>191</v>
      </c>
      <c r="G1616" s="13">
        <v>300.8</v>
      </c>
      <c r="H1616" s="13">
        <v>32.799999999999997</v>
      </c>
      <c r="I1616" s="13">
        <v>4.25</v>
      </c>
      <c r="J1616" s="13">
        <v>35.667999999999999</v>
      </c>
      <c r="K1616" s="13">
        <v>459</v>
      </c>
      <c r="L1616" s="13">
        <v>57.25</v>
      </c>
      <c r="M1616" s="13">
        <v>53.5</v>
      </c>
      <c r="N1616" s="13">
        <v>143.80000000000001</v>
      </c>
      <c r="O1616" s="13">
        <v>118.05</v>
      </c>
      <c r="P1616" s="13">
        <v>84.05</v>
      </c>
      <c r="Q1616" s="13">
        <v>86.4</v>
      </c>
      <c r="R1616" s="13">
        <v>59.1</v>
      </c>
      <c r="S1616" s="13">
        <v>588.20000000000005</v>
      </c>
      <c r="T1616" s="13">
        <v>47.95</v>
      </c>
      <c r="U1616" s="13">
        <v>8.0299999999999994</v>
      </c>
      <c r="V1616" s="13">
        <v>112.25</v>
      </c>
      <c r="W1616" s="13">
        <v>131.35</v>
      </c>
      <c r="X1616" s="13">
        <v>68.849999999999994</v>
      </c>
      <c r="Y1616" s="13">
        <v>81.55</v>
      </c>
      <c r="Z1616" s="13">
        <v>51.75</v>
      </c>
      <c r="AA1616" s="13">
        <v>312</v>
      </c>
      <c r="AB1616" s="13">
        <v>15.85</v>
      </c>
      <c r="AC1616" s="13">
        <v>300.8</v>
      </c>
      <c r="AD1616" s="13">
        <v>421.85</v>
      </c>
    </row>
    <row r="1617" spans="1:30">
      <c r="A1617" s="10">
        <v>43143</v>
      </c>
      <c r="B1617" s="13">
        <v>30143.439999999999</v>
      </c>
      <c r="C1617" s="13">
        <v>22.5</v>
      </c>
      <c r="D1617" s="13">
        <v>15.3</v>
      </c>
      <c r="E1617" s="13">
        <v>122.7</v>
      </c>
      <c r="F1617" s="13">
        <v>191</v>
      </c>
      <c r="G1617" s="13">
        <v>300.8</v>
      </c>
      <c r="H1617" s="13">
        <v>32.799999999999997</v>
      </c>
      <c r="I1617" s="13">
        <v>4.25</v>
      </c>
      <c r="J1617" s="13">
        <v>35.667999999999999</v>
      </c>
      <c r="K1617" s="13">
        <v>459</v>
      </c>
      <c r="L1617" s="13">
        <v>57.25</v>
      </c>
      <c r="M1617" s="13">
        <v>53.5</v>
      </c>
      <c r="N1617" s="13">
        <v>143.80000000000001</v>
      </c>
      <c r="O1617" s="13">
        <v>118.05</v>
      </c>
      <c r="P1617" s="13">
        <v>84.05</v>
      </c>
      <c r="Q1617" s="13">
        <v>86.4</v>
      </c>
      <c r="R1617" s="13">
        <v>59.1</v>
      </c>
      <c r="S1617" s="13">
        <v>588.20000000000005</v>
      </c>
      <c r="T1617" s="13">
        <v>47.95</v>
      </c>
      <c r="U1617" s="13">
        <v>8.0299999999999994</v>
      </c>
      <c r="V1617" s="13">
        <v>112.25</v>
      </c>
      <c r="W1617" s="13">
        <v>131.35</v>
      </c>
      <c r="X1617" s="13">
        <v>68.849999999999994</v>
      </c>
      <c r="Y1617" s="13">
        <v>81.55</v>
      </c>
      <c r="Z1617" s="13">
        <v>51.75</v>
      </c>
      <c r="AA1617" s="13">
        <v>312</v>
      </c>
      <c r="AB1617" s="13">
        <v>15.85</v>
      </c>
      <c r="AC1617" s="13">
        <v>300.8</v>
      </c>
      <c r="AD1617" s="13">
        <v>421.85</v>
      </c>
    </row>
    <row r="1618" spans="1:30">
      <c r="A1618" s="10">
        <v>43144</v>
      </c>
      <c r="B1618" s="13">
        <v>30143.439999999999</v>
      </c>
      <c r="C1618" s="13">
        <v>22.5</v>
      </c>
      <c r="D1618" s="13">
        <v>15.3</v>
      </c>
      <c r="E1618" s="13">
        <v>122.7</v>
      </c>
      <c r="F1618" s="13">
        <v>191</v>
      </c>
      <c r="G1618" s="13">
        <v>300.8</v>
      </c>
      <c r="H1618" s="13">
        <v>32.799999999999997</v>
      </c>
      <c r="I1618" s="13">
        <v>4.25</v>
      </c>
      <c r="J1618" s="13">
        <v>35.667999999999999</v>
      </c>
      <c r="K1618" s="13">
        <v>459</v>
      </c>
      <c r="L1618" s="13">
        <v>57.25</v>
      </c>
      <c r="M1618" s="13">
        <v>53.5</v>
      </c>
      <c r="N1618" s="13">
        <v>143.80000000000001</v>
      </c>
      <c r="O1618" s="13">
        <v>118.05</v>
      </c>
      <c r="P1618" s="13">
        <v>84.05</v>
      </c>
      <c r="Q1618" s="13">
        <v>86.4</v>
      </c>
      <c r="R1618" s="13">
        <v>59.1</v>
      </c>
      <c r="S1618" s="13">
        <v>588.20000000000005</v>
      </c>
      <c r="T1618" s="13">
        <v>47.95</v>
      </c>
      <c r="U1618" s="13">
        <v>8.0299999999999994</v>
      </c>
      <c r="V1618" s="13">
        <v>112.25</v>
      </c>
      <c r="W1618" s="13">
        <v>131.35</v>
      </c>
      <c r="X1618" s="13">
        <v>68.849999999999994</v>
      </c>
      <c r="Y1618" s="13">
        <v>81.55</v>
      </c>
      <c r="Z1618" s="13">
        <v>51.75</v>
      </c>
      <c r="AA1618" s="13">
        <v>312</v>
      </c>
      <c r="AB1618" s="13">
        <v>15.85</v>
      </c>
      <c r="AC1618" s="13">
        <v>300.8</v>
      </c>
      <c r="AD1618" s="13">
        <v>421.85</v>
      </c>
    </row>
    <row r="1619" spans="1:30">
      <c r="A1619" s="10">
        <v>43145</v>
      </c>
      <c r="B1619" s="13">
        <v>31551.31</v>
      </c>
      <c r="C1619" s="13">
        <v>22.85</v>
      </c>
      <c r="D1619" s="13">
        <v>15.15</v>
      </c>
      <c r="E1619" s="13">
        <v>126.95</v>
      </c>
      <c r="F1619" s="13">
        <v>200.4</v>
      </c>
      <c r="G1619" s="13">
        <v>312</v>
      </c>
      <c r="H1619" s="13">
        <v>34.1</v>
      </c>
      <c r="I1619" s="13">
        <v>4.38</v>
      </c>
      <c r="J1619" s="13">
        <v>37.201999999999998</v>
      </c>
      <c r="K1619" s="13">
        <v>467</v>
      </c>
      <c r="L1619" s="13">
        <v>64.95</v>
      </c>
      <c r="M1619" s="13">
        <v>56.95</v>
      </c>
      <c r="N1619" s="13">
        <v>158.94999999999999</v>
      </c>
      <c r="O1619" s="13">
        <v>127.3</v>
      </c>
      <c r="P1619" s="13">
        <v>92</v>
      </c>
      <c r="Q1619" s="13">
        <v>93</v>
      </c>
      <c r="R1619" s="13">
        <v>67.75</v>
      </c>
      <c r="S1619" s="13">
        <v>612</v>
      </c>
      <c r="T1619" s="13">
        <v>49</v>
      </c>
      <c r="U1619" s="13">
        <v>8.2799999999999994</v>
      </c>
      <c r="V1619" s="13">
        <v>122.5</v>
      </c>
      <c r="W1619" s="13">
        <v>134.19999999999999</v>
      </c>
      <c r="X1619" s="13">
        <v>72</v>
      </c>
      <c r="Y1619" s="13">
        <v>86.35</v>
      </c>
      <c r="Z1619" s="13">
        <v>54.45</v>
      </c>
      <c r="AA1619" s="13">
        <v>326.45</v>
      </c>
      <c r="AB1619" s="13">
        <v>15.7</v>
      </c>
      <c r="AC1619" s="13">
        <v>312</v>
      </c>
      <c r="AD1619" s="13">
        <v>457.35</v>
      </c>
    </row>
    <row r="1620" spans="1:30">
      <c r="A1620" s="10">
        <v>43146</v>
      </c>
      <c r="B1620" s="13">
        <v>32023.64</v>
      </c>
      <c r="C1620" s="13">
        <v>22.5</v>
      </c>
      <c r="D1620" s="13">
        <v>14.85</v>
      </c>
      <c r="E1620" s="13">
        <v>127</v>
      </c>
      <c r="F1620" s="13">
        <v>210.1</v>
      </c>
      <c r="G1620" s="13">
        <v>317.25</v>
      </c>
      <c r="H1620" s="13">
        <v>36.25</v>
      </c>
      <c r="I1620" s="13">
        <v>4.5</v>
      </c>
      <c r="J1620" s="13">
        <v>37.537999999999997</v>
      </c>
      <c r="K1620" s="13">
        <v>460</v>
      </c>
      <c r="L1620" s="13">
        <v>68.05</v>
      </c>
      <c r="M1620" s="13">
        <v>56.65</v>
      </c>
      <c r="N1620" s="13">
        <v>162.5</v>
      </c>
      <c r="O1620" s="13">
        <v>133.30000000000001</v>
      </c>
      <c r="P1620" s="13">
        <v>96.55</v>
      </c>
      <c r="Q1620" s="13">
        <v>90.8</v>
      </c>
      <c r="R1620" s="13">
        <v>73</v>
      </c>
      <c r="S1620" s="13">
        <v>627.35</v>
      </c>
      <c r="T1620" s="13">
        <v>49.45</v>
      </c>
      <c r="U1620" s="13">
        <v>8.3000000000000007</v>
      </c>
      <c r="V1620" s="13">
        <v>128.05000000000001</v>
      </c>
      <c r="W1620" s="13">
        <v>132.85</v>
      </c>
      <c r="X1620" s="13">
        <v>70.45</v>
      </c>
      <c r="Y1620" s="13">
        <v>85.5</v>
      </c>
      <c r="Z1620" s="13">
        <v>55.05</v>
      </c>
      <c r="AA1620" s="13">
        <v>320.7</v>
      </c>
      <c r="AB1620" s="13">
        <v>15.85</v>
      </c>
      <c r="AC1620" s="13">
        <v>317.25</v>
      </c>
      <c r="AD1620" s="13">
        <v>451</v>
      </c>
    </row>
    <row r="1621" spans="1:30">
      <c r="A1621" s="10">
        <v>43147</v>
      </c>
      <c r="B1621" s="13">
        <v>32677.25</v>
      </c>
      <c r="C1621" s="13">
        <v>22.2</v>
      </c>
      <c r="D1621" s="13">
        <v>15.15</v>
      </c>
      <c r="E1621" s="13">
        <v>127.25</v>
      </c>
      <c r="F1621" s="13">
        <v>218.85</v>
      </c>
      <c r="G1621" s="13">
        <v>326.75</v>
      </c>
      <c r="H1621" s="13">
        <v>36.15</v>
      </c>
      <c r="I1621" s="13">
        <v>4.49</v>
      </c>
      <c r="J1621" s="13">
        <v>37.920999999999999</v>
      </c>
      <c r="K1621" s="13">
        <v>457.15</v>
      </c>
      <c r="L1621" s="13">
        <v>70</v>
      </c>
      <c r="M1621" s="13">
        <v>57</v>
      </c>
      <c r="N1621" s="13">
        <v>165.8</v>
      </c>
      <c r="O1621" s="13">
        <v>134.6</v>
      </c>
      <c r="P1621" s="13">
        <v>100.9</v>
      </c>
      <c r="Q1621" s="13">
        <v>90.8</v>
      </c>
      <c r="R1621" s="13">
        <v>76</v>
      </c>
      <c r="S1621" s="13">
        <v>623.85</v>
      </c>
      <c r="T1621" s="13">
        <v>51.6</v>
      </c>
      <c r="U1621" s="13">
        <v>8.8000000000000007</v>
      </c>
      <c r="V1621" s="13">
        <v>128.35</v>
      </c>
      <c r="W1621" s="13">
        <v>136.05000000000001</v>
      </c>
      <c r="X1621" s="13">
        <v>71.7</v>
      </c>
      <c r="Y1621" s="13">
        <v>87.45</v>
      </c>
      <c r="Z1621" s="13">
        <v>57.1</v>
      </c>
      <c r="AA1621" s="13">
        <v>334.3</v>
      </c>
      <c r="AB1621" s="13">
        <v>16.3</v>
      </c>
      <c r="AC1621" s="13">
        <v>326.75</v>
      </c>
      <c r="AD1621" s="13">
        <v>459.65</v>
      </c>
    </row>
    <row r="1622" spans="1:30">
      <c r="A1622" s="10">
        <v>43150</v>
      </c>
      <c r="B1622" s="13">
        <v>33281.32</v>
      </c>
      <c r="C1622" s="13">
        <v>22.55</v>
      </c>
      <c r="D1622" s="13">
        <v>14.95</v>
      </c>
      <c r="E1622" s="13">
        <v>132.80000000000001</v>
      </c>
      <c r="F1622" s="13">
        <v>225.85</v>
      </c>
      <c r="G1622" s="13">
        <v>334</v>
      </c>
      <c r="H1622" s="13">
        <v>36.6</v>
      </c>
      <c r="I1622" s="13">
        <v>4.49</v>
      </c>
      <c r="J1622" s="13">
        <v>38.593000000000004</v>
      </c>
      <c r="K1622" s="13">
        <v>483</v>
      </c>
      <c r="L1622" s="13">
        <v>71.349999999999994</v>
      </c>
      <c r="M1622" s="13">
        <v>58.4</v>
      </c>
      <c r="N1622" s="13">
        <v>160.65</v>
      </c>
      <c r="O1622" s="13">
        <v>133.55000000000001</v>
      </c>
      <c r="P1622" s="13">
        <v>106.15</v>
      </c>
      <c r="Q1622" s="13">
        <v>92.25</v>
      </c>
      <c r="R1622" s="13">
        <v>78.099999999999994</v>
      </c>
      <c r="S1622" s="13">
        <v>644.4</v>
      </c>
      <c r="T1622" s="13">
        <v>52.6</v>
      </c>
      <c r="U1622" s="13">
        <v>9</v>
      </c>
      <c r="V1622" s="13">
        <v>134.4</v>
      </c>
      <c r="W1622" s="13">
        <v>145.55000000000001</v>
      </c>
      <c r="X1622" s="13">
        <v>72</v>
      </c>
      <c r="Y1622" s="13">
        <v>88.15</v>
      </c>
      <c r="Z1622" s="13">
        <v>58.65</v>
      </c>
      <c r="AA1622" s="13">
        <v>345.75</v>
      </c>
      <c r="AB1622" s="13">
        <v>15.9</v>
      </c>
      <c r="AC1622" s="13">
        <v>334</v>
      </c>
      <c r="AD1622" s="13">
        <v>467.1</v>
      </c>
    </row>
    <row r="1623" spans="1:30">
      <c r="A1623" s="10">
        <v>43151</v>
      </c>
      <c r="B1623" s="13">
        <v>32825.94</v>
      </c>
      <c r="C1623" s="13">
        <v>22.3</v>
      </c>
      <c r="D1623" s="13">
        <v>14.75</v>
      </c>
      <c r="E1623" s="13">
        <v>134.44999999999999</v>
      </c>
      <c r="F1623" s="13">
        <v>219.1</v>
      </c>
      <c r="G1623" s="13">
        <v>331.05</v>
      </c>
      <c r="H1623" s="13">
        <v>36.25</v>
      </c>
      <c r="I1623" s="13">
        <v>4.3899999999999997</v>
      </c>
      <c r="J1623" s="13">
        <v>38.975999999999999</v>
      </c>
      <c r="K1623" s="13">
        <v>469</v>
      </c>
      <c r="L1623" s="13">
        <v>69.849999999999994</v>
      </c>
      <c r="M1623" s="13">
        <v>57.05</v>
      </c>
      <c r="N1623" s="13">
        <v>163.6</v>
      </c>
      <c r="O1623" s="13">
        <v>132.6</v>
      </c>
      <c r="P1623" s="13">
        <v>104.65</v>
      </c>
      <c r="Q1623" s="13">
        <v>92</v>
      </c>
      <c r="R1623" s="13">
        <v>77.599999999999994</v>
      </c>
      <c r="S1623" s="13">
        <v>626.35</v>
      </c>
      <c r="T1623" s="13">
        <v>51.65</v>
      </c>
      <c r="U1623" s="13">
        <v>8.8000000000000007</v>
      </c>
      <c r="V1623" s="13">
        <v>129.4</v>
      </c>
      <c r="W1623" s="13">
        <v>138.30000000000001</v>
      </c>
      <c r="X1623" s="13">
        <v>71.349999999999994</v>
      </c>
      <c r="Y1623" s="13">
        <v>87.55</v>
      </c>
      <c r="Z1623" s="13">
        <v>58.05</v>
      </c>
      <c r="AA1623" s="13">
        <v>335</v>
      </c>
      <c r="AB1623" s="13">
        <v>15.4</v>
      </c>
      <c r="AC1623" s="13">
        <v>331.05</v>
      </c>
      <c r="AD1623" s="13">
        <v>461.35</v>
      </c>
    </row>
    <row r="1624" spans="1:30">
      <c r="A1624" s="10">
        <v>43152</v>
      </c>
      <c r="B1624" s="13">
        <v>33042.300000000003</v>
      </c>
      <c r="C1624" s="13">
        <v>22.35</v>
      </c>
      <c r="D1624" s="13">
        <v>14.9</v>
      </c>
      <c r="E1624" s="13">
        <v>134.1</v>
      </c>
      <c r="F1624" s="13">
        <v>223.3</v>
      </c>
      <c r="G1624" s="13">
        <v>328.55</v>
      </c>
      <c r="H1624" s="13">
        <v>36.200000000000003</v>
      </c>
      <c r="I1624" s="13">
        <v>4.41</v>
      </c>
      <c r="J1624" s="13">
        <v>40.942</v>
      </c>
      <c r="K1624" s="13">
        <v>494</v>
      </c>
      <c r="L1624" s="13">
        <v>68.150000000000006</v>
      </c>
      <c r="M1624" s="13">
        <v>58.6</v>
      </c>
      <c r="N1624" s="13">
        <v>164.7</v>
      </c>
      <c r="O1624" s="13">
        <v>133.75</v>
      </c>
      <c r="P1624" s="13">
        <v>108.95</v>
      </c>
      <c r="Q1624" s="13">
        <v>91.05</v>
      </c>
      <c r="R1624" s="13">
        <v>71.349999999999994</v>
      </c>
      <c r="S1624" s="13">
        <v>641.9</v>
      </c>
      <c r="T1624" s="13">
        <v>52.55</v>
      </c>
      <c r="U1624" s="13">
        <v>8.94</v>
      </c>
      <c r="V1624" s="13">
        <v>128.30000000000001</v>
      </c>
      <c r="W1624" s="13">
        <v>137.30000000000001</v>
      </c>
      <c r="X1624" s="13">
        <v>71.150000000000006</v>
      </c>
      <c r="Y1624" s="13">
        <v>85.55</v>
      </c>
      <c r="Z1624" s="13">
        <v>57.4</v>
      </c>
      <c r="AA1624" s="13">
        <v>332.6</v>
      </c>
      <c r="AB1624" s="13">
        <v>15.35</v>
      </c>
      <c r="AC1624" s="13">
        <v>328.55</v>
      </c>
      <c r="AD1624" s="13">
        <v>465.7</v>
      </c>
    </row>
    <row r="1625" spans="1:30">
      <c r="A1625" s="10">
        <v>43153</v>
      </c>
      <c r="B1625" s="13">
        <v>33124.769999999997</v>
      </c>
      <c r="C1625" s="13">
        <v>22.2</v>
      </c>
      <c r="D1625" s="13">
        <v>14.7</v>
      </c>
      <c r="E1625" s="13">
        <v>135.85</v>
      </c>
      <c r="F1625" s="13">
        <v>226.6</v>
      </c>
      <c r="G1625" s="13">
        <v>324.10000000000002</v>
      </c>
      <c r="H1625" s="13">
        <v>35.700000000000003</v>
      </c>
      <c r="I1625" s="13">
        <v>4.49</v>
      </c>
      <c r="J1625" s="13">
        <v>42.332000000000001</v>
      </c>
      <c r="K1625" s="13">
        <v>485</v>
      </c>
      <c r="L1625" s="13">
        <v>67</v>
      </c>
      <c r="M1625" s="13">
        <v>58.2</v>
      </c>
      <c r="N1625" s="13">
        <v>166.05</v>
      </c>
      <c r="O1625" s="13">
        <v>134</v>
      </c>
      <c r="P1625" s="13">
        <v>110.45</v>
      </c>
      <c r="Q1625" s="13">
        <v>90.5</v>
      </c>
      <c r="R1625" s="13">
        <v>68.8</v>
      </c>
      <c r="S1625" s="13">
        <v>638.35</v>
      </c>
      <c r="T1625" s="13">
        <v>52.55</v>
      </c>
      <c r="U1625" s="13">
        <v>8.6300000000000008</v>
      </c>
      <c r="V1625" s="13">
        <v>128.4</v>
      </c>
      <c r="W1625" s="13">
        <v>133.30000000000001</v>
      </c>
      <c r="X1625" s="13">
        <v>71.95</v>
      </c>
      <c r="Y1625" s="13">
        <v>85.2</v>
      </c>
      <c r="Z1625" s="13">
        <v>56.45</v>
      </c>
      <c r="AA1625" s="13">
        <v>348.35</v>
      </c>
      <c r="AB1625" s="13">
        <v>15.45</v>
      </c>
      <c r="AC1625" s="13">
        <v>324.10000000000002</v>
      </c>
      <c r="AD1625" s="13">
        <v>474.2</v>
      </c>
    </row>
    <row r="1626" spans="1:30">
      <c r="A1626" s="10">
        <v>43154</v>
      </c>
      <c r="B1626" s="13">
        <v>32742.39</v>
      </c>
      <c r="C1626" s="13">
        <v>21.8</v>
      </c>
      <c r="D1626" s="13">
        <v>14.8</v>
      </c>
      <c r="E1626" s="13">
        <v>139.4</v>
      </c>
      <c r="F1626" s="13">
        <v>226.55</v>
      </c>
      <c r="G1626" s="13">
        <v>320.05</v>
      </c>
      <c r="H1626" s="13">
        <v>34.9</v>
      </c>
      <c r="I1626" s="13">
        <v>4.42</v>
      </c>
      <c r="J1626" s="13">
        <v>42.572000000000003</v>
      </c>
      <c r="K1626" s="13">
        <v>483.4</v>
      </c>
      <c r="L1626" s="13">
        <v>64.8</v>
      </c>
      <c r="M1626" s="13">
        <v>57.55</v>
      </c>
      <c r="N1626" s="13">
        <v>163.35</v>
      </c>
      <c r="O1626" s="13">
        <v>130.75</v>
      </c>
      <c r="P1626" s="13">
        <v>109.45</v>
      </c>
      <c r="Q1626" s="13">
        <v>89.5</v>
      </c>
      <c r="R1626" s="13">
        <v>68.95</v>
      </c>
      <c r="S1626" s="13">
        <v>630.9</v>
      </c>
      <c r="T1626" s="13">
        <v>51.05</v>
      </c>
      <c r="U1626" s="13">
        <v>8.6999999999999993</v>
      </c>
      <c r="V1626" s="13">
        <v>127.85</v>
      </c>
      <c r="W1626" s="13">
        <v>132.80000000000001</v>
      </c>
      <c r="X1626" s="13">
        <v>69.55</v>
      </c>
      <c r="Y1626" s="13">
        <v>83.65</v>
      </c>
      <c r="Z1626" s="13">
        <v>55.6</v>
      </c>
      <c r="AA1626" s="13">
        <v>350.35</v>
      </c>
      <c r="AB1626" s="13">
        <v>15.5</v>
      </c>
      <c r="AC1626" s="13">
        <v>320.05</v>
      </c>
      <c r="AD1626" s="13">
        <v>469.5</v>
      </c>
    </row>
    <row r="1627" spans="1:30">
      <c r="A1627" s="10">
        <v>43157</v>
      </c>
      <c r="B1627" s="13">
        <v>32918.199999999997</v>
      </c>
      <c r="C1627" s="13">
        <v>22.1</v>
      </c>
      <c r="D1627" s="13">
        <v>14.7</v>
      </c>
      <c r="E1627" s="13">
        <v>144.85</v>
      </c>
      <c r="F1627" s="13">
        <v>229.05</v>
      </c>
      <c r="G1627" s="13">
        <v>348.7</v>
      </c>
      <c r="H1627" s="13">
        <v>34.549999999999997</v>
      </c>
      <c r="I1627" s="13">
        <v>4.3899999999999997</v>
      </c>
      <c r="J1627" s="13">
        <v>42.188000000000002</v>
      </c>
      <c r="K1627" s="13">
        <v>490</v>
      </c>
      <c r="L1627" s="13">
        <v>63.3</v>
      </c>
      <c r="M1627" s="13">
        <v>57.7</v>
      </c>
      <c r="N1627" s="13">
        <v>160.19999999999999</v>
      </c>
      <c r="O1627" s="13">
        <v>129.05000000000001</v>
      </c>
      <c r="P1627" s="13">
        <v>107</v>
      </c>
      <c r="Q1627" s="13">
        <v>90</v>
      </c>
      <c r="R1627" s="13">
        <v>66</v>
      </c>
      <c r="S1627" s="13">
        <v>622.6</v>
      </c>
      <c r="T1627" s="13">
        <v>52.1</v>
      </c>
      <c r="U1627" s="13">
        <v>8.85</v>
      </c>
      <c r="V1627" s="13">
        <v>126.95</v>
      </c>
      <c r="W1627" s="13">
        <v>136.75</v>
      </c>
      <c r="X1627" s="13">
        <v>69.5</v>
      </c>
      <c r="Y1627" s="13">
        <v>84.3</v>
      </c>
      <c r="Z1627" s="13">
        <v>54.45</v>
      </c>
      <c r="AA1627" s="13">
        <v>366.55</v>
      </c>
      <c r="AB1627" s="13">
        <v>15.05</v>
      </c>
      <c r="AC1627" s="13">
        <v>348.7</v>
      </c>
      <c r="AD1627" s="13">
        <v>480.05</v>
      </c>
    </row>
    <row r="1628" spans="1:30">
      <c r="A1628" s="10">
        <v>43158</v>
      </c>
      <c r="B1628" s="13">
        <v>32516.31</v>
      </c>
      <c r="C1628" s="13">
        <v>21.25</v>
      </c>
      <c r="D1628" s="13">
        <v>14.25</v>
      </c>
      <c r="E1628" s="13">
        <v>144.1</v>
      </c>
      <c r="F1628" s="13">
        <v>229.85</v>
      </c>
      <c r="G1628" s="13">
        <v>348.15</v>
      </c>
      <c r="H1628" s="13">
        <v>34.35</v>
      </c>
      <c r="I1628" s="13">
        <v>4.25</v>
      </c>
      <c r="J1628" s="13">
        <v>42.62</v>
      </c>
      <c r="K1628" s="13">
        <v>469.95</v>
      </c>
      <c r="L1628" s="13">
        <v>62.85</v>
      </c>
      <c r="M1628" s="13">
        <v>57.3</v>
      </c>
      <c r="N1628" s="13">
        <v>158.9</v>
      </c>
      <c r="O1628" s="13">
        <v>126.8</v>
      </c>
      <c r="P1628" s="13">
        <v>106.75</v>
      </c>
      <c r="Q1628" s="13">
        <v>90.2</v>
      </c>
      <c r="R1628" s="13">
        <v>61</v>
      </c>
      <c r="S1628" s="13">
        <v>613.9</v>
      </c>
      <c r="T1628" s="13">
        <v>51.15</v>
      </c>
      <c r="U1628" s="13">
        <v>8.74</v>
      </c>
      <c r="V1628" s="13">
        <v>123.8</v>
      </c>
      <c r="W1628" s="13">
        <v>137.30000000000001</v>
      </c>
      <c r="X1628" s="13">
        <v>69</v>
      </c>
      <c r="Y1628" s="13">
        <v>82.65</v>
      </c>
      <c r="Z1628" s="13">
        <v>52.8</v>
      </c>
      <c r="AA1628" s="13">
        <v>359.2</v>
      </c>
      <c r="AB1628" s="13">
        <v>14.8</v>
      </c>
      <c r="AC1628" s="13">
        <v>348.15</v>
      </c>
      <c r="AD1628" s="13">
        <v>476.5</v>
      </c>
    </row>
    <row r="1629" spans="1:30">
      <c r="A1629" s="10">
        <v>43159</v>
      </c>
      <c r="B1629" s="13">
        <v>33010.9</v>
      </c>
      <c r="C1629" s="13">
        <v>20.9</v>
      </c>
      <c r="D1629" s="13">
        <v>14.4</v>
      </c>
      <c r="E1629" s="13">
        <v>143.30000000000001</v>
      </c>
      <c r="F1629" s="13">
        <v>230.3</v>
      </c>
      <c r="G1629" s="13">
        <v>359.1</v>
      </c>
      <c r="H1629" s="13">
        <v>34.25</v>
      </c>
      <c r="I1629" s="13">
        <v>4.26</v>
      </c>
      <c r="J1629" s="13">
        <v>43.817999999999998</v>
      </c>
      <c r="K1629" s="13">
        <v>468</v>
      </c>
      <c r="L1629" s="13">
        <v>66.349999999999994</v>
      </c>
      <c r="M1629" s="13">
        <v>57.95</v>
      </c>
      <c r="N1629" s="13">
        <v>159</v>
      </c>
      <c r="O1629" s="13">
        <v>129.1</v>
      </c>
      <c r="P1629" s="13">
        <v>111.7</v>
      </c>
      <c r="Q1629" s="13">
        <v>88.5</v>
      </c>
      <c r="R1629" s="13">
        <v>64.349999999999994</v>
      </c>
      <c r="S1629" s="13">
        <v>615.54999999999995</v>
      </c>
      <c r="T1629" s="13">
        <v>51.8</v>
      </c>
      <c r="U1629" s="13">
        <v>9.98</v>
      </c>
      <c r="V1629" s="13">
        <v>125.8</v>
      </c>
      <c r="W1629" s="13">
        <v>134.44999999999999</v>
      </c>
      <c r="X1629" s="13">
        <v>72.849999999999994</v>
      </c>
      <c r="Y1629" s="13">
        <v>83.5</v>
      </c>
      <c r="Z1629" s="13">
        <v>53.45</v>
      </c>
      <c r="AA1629" s="13">
        <v>350.85</v>
      </c>
      <c r="AB1629" s="13">
        <v>14.8</v>
      </c>
      <c r="AC1629" s="13">
        <v>359.1</v>
      </c>
      <c r="AD1629" s="13">
        <v>469.85</v>
      </c>
    </row>
    <row r="1630" spans="1:30">
      <c r="A1630" s="10">
        <v>43160</v>
      </c>
      <c r="B1630" s="13">
        <v>32013.03</v>
      </c>
      <c r="C1630" s="13">
        <v>20.2</v>
      </c>
      <c r="D1630" s="13">
        <v>14.15</v>
      </c>
      <c r="E1630" s="13">
        <v>139.75</v>
      </c>
      <c r="F1630" s="13">
        <v>227.25</v>
      </c>
      <c r="G1630" s="13">
        <v>353.1</v>
      </c>
      <c r="H1630" s="13">
        <v>33.700000000000003</v>
      </c>
      <c r="I1630" s="13">
        <v>4.1500000000000004</v>
      </c>
      <c r="J1630" s="13">
        <v>41.948</v>
      </c>
      <c r="K1630" s="13">
        <v>460</v>
      </c>
      <c r="L1630" s="13">
        <v>63.25</v>
      </c>
      <c r="M1630" s="13">
        <v>57.1</v>
      </c>
      <c r="N1630" s="13">
        <v>153</v>
      </c>
      <c r="O1630" s="13">
        <v>123.7</v>
      </c>
      <c r="P1630" s="13">
        <v>109.25</v>
      </c>
      <c r="Q1630" s="13">
        <v>86.9</v>
      </c>
      <c r="R1630" s="13">
        <v>60.05</v>
      </c>
      <c r="S1630" s="13">
        <v>592.29999999999995</v>
      </c>
      <c r="T1630" s="13">
        <v>49.75</v>
      </c>
      <c r="U1630" s="13">
        <v>9.2899999999999991</v>
      </c>
      <c r="V1630" s="13">
        <v>121</v>
      </c>
      <c r="W1630" s="13">
        <v>130.35</v>
      </c>
      <c r="X1630" s="13">
        <v>69.2</v>
      </c>
      <c r="Y1630" s="13">
        <v>81.5</v>
      </c>
      <c r="Z1630" s="13">
        <v>51.3</v>
      </c>
      <c r="AA1630" s="13">
        <v>359.25</v>
      </c>
      <c r="AB1630" s="13">
        <v>14.1</v>
      </c>
      <c r="AC1630" s="13">
        <v>353.1</v>
      </c>
      <c r="AD1630" s="13">
        <v>461.15</v>
      </c>
    </row>
    <row r="1631" spans="1:30">
      <c r="A1631" s="10">
        <v>43161</v>
      </c>
      <c r="B1631" s="13">
        <v>31900.7</v>
      </c>
      <c r="C1631" s="13">
        <v>20.149999999999999</v>
      </c>
      <c r="D1631" s="13">
        <v>13.55</v>
      </c>
      <c r="E1631" s="13">
        <v>142.19999999999999</v>
      </c>
      <c r="F1631" s="13">
        <v>217.3</v>
      </c>
      <c r="G1631" s="13">
        <v>356.8</v>
      </c>
      <c r="H1631" s="13">
        <v>33.75</v>
      </c>
      <c r="I1631" s="13">
        <v>4.3099999999999996</v>
      </c>
      <c r="J1631" s="13">
        <v>42.188000000000002</v>
      </c>
      <c r="K1631" s="13">
        <v>458.2</v>
      </c>
      <c r="L1631" s="13">
        <v>62.1</v>
      </c>
      <c r="M1631" s="13">
        <v>55.55</v>
      </c>
      <c r="N1631" s="13">
        <v>151.5</v>
      </c>
      <c r="O1631" s="13">
        <v>122.95</v>
      </c>
      <c r="P1631" s="13">
        <v>105.35</v>
      </c>
      <c r="Q1631" s="13">
        <v>86</v>
      </c>
      <c r="R1631" s="13">
        <v>61.75</v>
      </c>
      <c r="S1631" s="13">
        <v>609.65</v>
      </c>
      <c r="T1631" s="13">
        <v>48.95</v>
      </c>
      <c r="U1631" s="13">
        <v>9.5</v>
      </c>
      <c r="V1631" s="13">
        <v>118.05</v>
      </c>
      <c r="W1631" s="13">
        <v>127</v>
      </c>
      <c r="X1631" s="13">
        <v>68</v>
      </c>
      <c r="Y1631" s="13">
        <v>79.599999999999994</v>
      </c>
      <c r="Z1631" s="13">
        <v>56.55</v>
      </c>
      <c r="AA1631" s="13">
        <v>359.05</v>
      </c>
      <c r="AB1631" s="13">
        <v>13.85</v>
      </c>
      <c r="AC1631" s="13">
        <v>356.8</v>
      </c>
      <c r="AD1631" s="13">
        <v>452.05</v>
      </c>
    </row>
    <row r="1632" spans="1:30">
      <c r="A1632" s="10">
        <v>43164</v>
      </c>
      <c r="B1632" s="13">
        <v>32133.74</v>
      </c>
      <c r="C1632" s="13">
        <v>19.25</v>
      </c>
      <c r="D1632" s="13">
        <v>13.8</v>
      </c>
      <c r="E1632" s="13">
        <v>149.4</v>
      </c>
      <c r="F1632" s="13">
        <v>218.05</v>
      </c>
      <c r="G1632" s="13">
        <v>354.6</v>
      </c>
      <c r="H1632" s="13">
        <v>34.299999999999997</v>
      </c>
      <c r="I1632" s="13">
        <v>4.29</v>
      </c>
      <c r="J1632" s="13">
        <v>41.709000000000003</v>
      </c>
      <c r="K1632" s="13">
        <v>456</v>
      </c>
      <c r="L1632" s="13">
        <v>61.5</v>
      </c>
      <c r="M1632" s="13">
        <v>55.1</v>
      </c>
      <c r="N1632" s="13">
        <v>149.9</v>
      </c>
      <c r="O1632" s="13">
        <v>124.05</v>
      </c>
      <c r="P1632" s="13">
        <v>105.65</v>
      </c>
      <c r="Q1632" s="13">
        <v>90.1</v>
      </c>
      <c r="R1632" s="13">
        <v>62.45</v>
      </c>
      <c r="S1632" s="13">
        <v>631</v>
      </c>
      <c r="T1632" s="13">
        <v>49.2</v>
      </c>
      <c r="U1632" s="13">
        <v>9.73</v>
      </c>
      <c r="V1632" s="13">
        <v>119.45</v>
      </c>
      <c r="W1632" s="13">
        <v>126.55</v>
      </c>
      <c r="X1632" s="13">
        <v>67.099999999999994</v>
      </c>
      <c r="Y1632" s="13">
        <v>80</v>
      </c>
      <c r="Z1632" s="13">
        <v>58.75</v>
      </c>
      <c r="AA1632" s="13">
        <v>357.95</v>
      </c>
      <c r="AB1632" s="13">
        <v>13.95</v>
      </c>
      <c r="AC1632" s="13">
        <v>354.6</v>
      </c>
      <c r="AD1632" s="13">
        <v>451.9</v>
      </c>
    </row>
    <row r="1633" spans="1:30">
      <c r="A1633" s="10">
        <v>43165</v>
      </c>
      <c r="B1633" s="13">
        <v>32864.980000000003</v>
      </c>
      <c r="C1633" s="13">
        <v>19.55</v>
      </c>
      <c r="D1633" s="13">
        <v>14.7</v>
      </c>
      <c r="E1633" s="13">
        <v>151.55000000000001</v>
      </c>
      <c r="F1633" s="13">
        <v>220.45</v>
      </c>
      <c r="G1633" s="13">
        <v>356.3</v>
      </c>
      <c r="H1633" s="13">
        <v>35</v>
      </c>
      <c r="I1633" s="13">
        <v>4.4800000000000004</v>
      </c>
      <c r="J1633" s="13">
        <v>41.613</v>
      </c>
      <c r="K1633" s="13">
        <v>450</v>
      </c>
      <c r="L1633" s="13">
        <v>64.099999999999994</v>
      </c>
      <c r="M1633" s="13">
        <v>56.85</v>
      </c>
      <c r="N1633" s="13">
        <v>154.65</v>
      </c>
      <c r="O1633" s="13">
        <v>127.8</v>
      </c>
      <c r="P1633" s="13">
        <v>104.85</v>
      </c>
      <c r="Q1633" s="13">
        <v>89.8</v>
      </c>
      <c r="R1633" s="13">
        <v>69.2</v>
      </c>
      <c r="S1633" s="13">
        <v>659</v>
      </c>
      <c r="T1633" s="13">
        <v>50.6</v>
      </c>
      <c r="U1633" s="13">
        <v>9.93</v>
      </c>
      <c r="V1633" s="13">
        <v>120.9</v>
      </c>
      <c r="W1633" s="13">
        <v>130.35</v>
      </c>
      <c r="X1633" s="13">
        <v>68.650000000000006</v>
      </c>
      <c r="Y1633" s="13">
        <v>82.35</v>
      </c>
      <c r="Z1633" s="13">
        <v>58.65</v>
      </c>
      <c r="AA1633" s="13">
        <v>360.25</v>
      </c>
      <c r="AB1633" s="13">
        <v>14.75</v>
      </c>
      <c r="AC1633" s="13">
        <v>356.3</v>
      </c>
      <c r="AD1633" s="13">
        <v>461.1</v>
      </c>
    </row>
    <row r="1634" spans="1:30">
      <c r="A1634" s="10">
        <v>43166</v>
      </c>
      <c r="B1634" s="13">
        <v>32743.55</v>
      </c>
      <c r="C1634" s="13">
        <v>19.600000000000001</v>
      </c>
      <c r="D1634" s="13">
        <v>14.7</v>
      </c>
      <c r="E1634" s="13">
        <v>146.19999999999999</v>
      </c>
      <c r="F1634" s="13">
        <v>219.2</v>
      </c>
      <c r="G1634" s="13">
        <v>354.05</v>
      </c>
      <c r="H1634" s="13">
        <v>35.1</v>
      </c>
      <c r="I1634" s="13">
        <v>4.49</v>
      </c>
      <c r="J1634" s="13">
        <v>41.085999999999999</v>
      </c>
      <c r="K1634" s="13">
        <v>455</v>
      </c>
      <c r="L1634" s="13">
        <v>65.05</v>
      </c>
      <c r="M1634" s="13">
        <v>57</v>
      </c>
      <c r="N1634" s="13">
        <v>151.15</v>
      </c>
      <c r="O1634" s="13">
        <v>125.55</v>
      </c>
      <c r="P1634" s="13">
        <v>104.8</v>
      </c>
      <c r="Q1634" s="13">
        <v>89.95</v>
      </c>
      <c r="R1634" s="13">
        <v>68</v>
      </c>
      <c r="S1634" s="13">
        <v>656.6</v>
      </c>
      <c r="T1634" s="13">
        <v>50.3</v>
      </c>
      <c r="U1634" s="13">
        <v>10.15</v>
      </c>
      <c r="V1634" s="13">
        <v>119.05</v>
      </c>
      <c r="W1634" s="13">
        <v>133.94999999999999</v>
      </c>
      <c r="X1634" s="13">
        <v>68.95</v>
      </c>
      <c r="Y1634" s="13">
        <v>83.2</v>
      </c>
      <c r="Z1634" s="13">
        <v>59.6</v>
      </c>
      <c r="AA1634" s="13">
        <v>358.4</v>
      </c>
      <c r="AB1634" s="13">
        <v>14.55</v>
      </c>
      <c r="AC1634" s="13">
        <v>354.05</v>
      </c>
      <c r="AD1634" s="13">
        <v>456.3</v>
      </c>
    </row>
    <row r="1635" spans="1:30">
      <c r="A1635" s="10">
        <v>43167</v>
      </c>
      <c r="B1635" s="13">
        <v>32822.6</v>
      </c>
      <c r="C1635" s="13">
        <v>19.899999999999999</v>
      </c>
      <c r="D1635" s="13">
        <v>14.7</v>
      </c>
      <c r="E1635" s="13">
        <v>144.55000000000001</v>
      </c>
      <c r="F1635" s="13">
        <v>219.1</v>
      </c>
      <c r="G1635" s="13">
        <v>355.6</v>
      </c>
      <c r="H1635" s="13">
        <v>34.75</v>
      </c>
      <c r="I1635" s="13">
        <v>4.46</v>
      </c>
      <c r="J1635" s="13">
        <v>41.085999999999999</v>
      </c>
      <c r="K1635" s="13">
        <v>460</v>
      </c>
      <c r="L1635" s="13">
        <v>64.900000000000006</v>
      </c>
      <c r="M1635" s="13">
        <v>58.75</v>
      </c>
      <c r="N1635" s="13">
        <v>149.4</v>
      </c>
      <c r="O1635" s="13">
        <v>125.15</v>
      </c>
      <c r="P1635" s="13">
        <v>102.8</v>
      </c>
      <c r="Q1635" s="13">
        <v>89</v>
      </c>
      <c r="R1635" s="13">
        <v>68.400000000000006</v>
      </c>
      <c r="S1635" s="13">
        <v>661.4</v>
      </c>
      <c r="T1635" s="13">
        <v>51.25</v>
      </c>
      <c r="U1635" s="13">
        <v>10.15</v>
      </c>
      <c r="V1635" s="13">
        <v>116.3</v>
      </c>
      <c r="W1635" s="13">
        <v>139.19999999999999</v>
      </c>
      <c r="X1635" s="13">
        <v>67.2</v>
      </c>
      <c r="Y1635" s="13">
        <v>85.2</v>
      </c>
      <c r="Z1635" s="13">
        <v>59.45</v>
      </c>
      <c r="AA1635" s="13">
        <v>365.8</v>
      </c>
      <c r="AB1635" s="13">
        <v>14.55</v>
      </c>
      <c r="AC1635" s="13">
        <v>355.6</v>
      </c>
      <c r="AD1635" s="13">
        <v>454.2</v>
      </c>
    </row>
    <row r="1636" spans="1:30">
      <c r="A1636" s="10">
        <v>43168</v>
      </c>
      <c r="B1636" s="13">
        <v>33182.6</v>
      </c>
      <c r="C1636" s="13">
        <v>19.149999999999999</v>
      </c>
      <c r="D1636" s="13">
        <v>14.7</v>
      </c>
      <c r="E1636" s="13">
        <v>148.5</v>
      </c>
      <c r="F1636" s="13">
        <v>223.2</v>
      </c>
      <c r="G1636" s="13">
        <v>359.85</v>
      </c>
      <c r="H1636" s="13">
        <v>34.65</v>
      </c>
      <c r="I1636" s="13">
        <v>4.4400000000000004</v>
      </c>
      <c r="J1636" s="13">
        <v>41.613</v>
      </c>
      <c r="K1636" s="13">
        <v>467.3</v>
      </c>
      <c r="L1636" s="13">
        <v>65.05</v>
      </c>
      <c r="M1636" s="13">
        <v>60.2</v>
      </c>
      <c r="N1636" s="13">
        <v>153</v>
      </c>
      <c r="O1636" s="13">
        <v>129.69999999999999</v>
      </c>
      <c r="P1636" s="13">
        <v>105.55</v>
      </c>
      <c r="Q1636" s="13">
        <v>89.4</v>
      </c>
      <c r="R1636" s="13">
        <v>67.75</v>
      </c>
      <c r="S1636" s="13">
        <v>637.45000000000005</v>
      </c>
      <c r="T1636" s="13">
        <v>52</v>
      </c>
      <c r="U1636" s="13">
        <v>9.77</v>
      </c>
      <c r="V1636" s="13">
        <v>119.9</v>
      </c>
      <c r="W1636" s="13">
        <v>141.85</v>
      </c>
      <c r="X1636" s="13">
        <v>68.349999999999994</v>
      </c>
      <c r="Y1636" s="13">
        <v>87.2</v>
      </c>
      <c r="Z1636" s="13">
        <v>61.3</v>
      </c>
      <c r="AA1636" s="13">
        <v>376.85</v>
      </c>
      <c r="AB1636" s="13">
        <v>14.65</v>
      </c>
      <c r="AC1636" s="13">
        <v>359.85</v>
      </c>
      <c r="AD1636" s="13">
        <v>454.9</v>
      </c>
    </row>
    <row r="1637" spans="1:30">
      <c r="A1637" s="10">
        <v>43171</v>
      </c>
      <c r="B1637" s="13">
        <v>33243.97</v>
      </c>
      <c r="C1637" s="13">
        <v>18.100000000000001</v>
      </c>
      <c r="D1637" s="13">
        <v>14.8</v>
      </c>
      <c r="E1637" s="13">
        <v>148.19999999999999</v>
      </c>
      <c r="F1637" s="13">
        <v>227.45</v>
      </c>
      <c r="G1637" s="13">
        <v>359.6</v>
      </c>
      <c r="H1637" s="13">
        <v>34.950000000000003</v>
      </c>
      <c r="I1637" s="13">
        <v>4.32</v>
      </c>
      <c r="J1637" s="13">
        <v>41.133000000000003</v>
      </c>
      <c r="K1637" s="13">
        <v>456.75</v>
      </c>
      <c r="L1637" s="13">
        <v>64.650000000000006</v>
      </c>
      <c r="M1637" s="13">
        <v>60.15</v>
      </c>
      <c r="N1637" s="13">
        <v>155.75</v>
      </c>
      <c r="O1637" s="13">
        <v>135.55000000000001</v>
      </c>
      <c r="P1637" s="13">
        <v>103.95</v>
      </c>
      <c r="Q1637" s="13">
        <v>89</v>
      </c>
      <c r="R1637" s="13">
        <v>71</v>
      </c>
      <c r="S1637" s="13">
        <v>638.9</v>
      </c>
      <c r="T1637" s="13">
        <v>51.65</v>
      </c>
      <c r="U1637" s="13">
        <v>9.83</v>
      </c>
      <c r="V1637" s="13">
        <v>122.1</v>
      </c>
      <c r="W1637" s="13">
        <v>138.65</v>
      </c>
      <c r="X1637" s="13">
        <v>71.2</v>
      </c>
      <c r="Y1637" s="13">
        <v>87.8</v>
      </c>
      <c r="Z1637" s="13">
        <v>62.3</v>
      </c>
      <c r="AA1637" s="13">
        <v>371.6</v>
      </c>
      <c r="AB1637" s="13">
        <v>14.5</v>
      </c>
      <c r="AC1637" s="13">
        <v>359.6</v>
      </c>
      <c r="AD1637" s="13">
        <v>446.5</v>
      </c>
    </row>
    <row r="1638" spans="1:30">
      <c r="A1638" s="10">
        <v>43172</v>
      </c>
      <c r="B1638" s="13">
        <v>32980.120000000003</v>
      </c>
      <c r="C1638" s="13">
        <v>19.3</v>
      </c>
      <c r="D1638" s="13">
        <v>14.9</v>
      </c>
      <c r="E1638" s="13">
        <v>145.1</v>
      </c>
      <c r="F1638" s="13">
        <v>223.55</v>
      </c>
      <c r="G1638" s="13">
        <v>367.7</v>
      </c>
      <c r="H1638" s="13">
        <v>35</v>
      </c>
      <c r="I1638" s="13">
        <v>4.18</v>
      </c>
      <c r="J1638" s="13">
        <v>40.942</v>
      </c>
      <c r="K1638" s="13">
        <v>449.5</v>
      </c>
      <c r="L1638" s="13">
        <v>63.2</v>
      </c>
      <c r="M1638" s="13">
        <v>60.6</v>
      </c>
      <c r="N1638" s="13">
        <v>154.19999999999999</v>
      </c>
      <c r="O1638" s="13">
        <v>132.25</v>
      </c>
      <c r="P1638" s="13">
        <v>101.8</v>
      </c>
      <c r="Q1638" s="13">
        <v>89.5</v>
      </c>
      <c r="R1638" s="13">
        <v>69</v>
      </c>
      <c r="S1638" s="13">
        <v>619.25</v>
      </c>
      <c r="T1638" s="13">
        <v>52.7</v>
      </c>
      <c r="U1638" s="13">
        <v>9.94</v>
      </c>
      <c r="V1638" s="13">
        <v>121.65</v>
      </c>
      <c r="W1638" s="13">
        <v>134.80000000000001</v>
      </c>
      <c r="X1638" s="13">
        <v>70.849999999999994</v>
      </c>
      <c r="Y1638" s="13">
        <v>85.85</v>
      </c>
      <c r="Z1638" s="13">
        <v>61.5</v>
      </c>
      <c r="AA1638" s="13">
        <v>361.3</v>
      </c>
      <c r="AB1638" s="13">
        <v>14.35</v>
      </c>
      <c r="AC1638" s="13">
        <v>367.7</v>
      </c>
      <c r="AD1638" s="13">
        <v>446.5</v>
      </c>
    </row>
    <row r="1639" spans="1:30">
      <c r="A1639" s="10">
        <v>43173</v>
      </c>
      <c r="B1639" s="13">
        <v>32824.480000000003</v>
      </c>
      <c r="C1639" s="13">
        <v>18.600000000000001</v>
      </c>
      <c r="D1639" s="13">
        <v>14.7</v>
      </c>
      <c r="E1639" s="13">
        <v>146.55000000000001</v>
      </c>
      <c r="F1639" s="13">
        <v>220.15</v>
      </c>
      <c r="G1639" s="13">
        <v>382.35</v>
      </c>
      <c r="H1639" s="13">
        <v>34.5</v>
      </c>
      <c r="I1639" s="13">
        <v>4.17</v>
      </c>
      <c r="J1639" s="13">
        <v>40.75</v>
      </c>
      <c r="K1639" s="13">
        <v>450</v>
      </c>
      <c r="L1639" s="13">
        <v>61.3</v>
      </c>
      <c r="M1639" s="13">
        <v>59.75</v>
      </c>
      <c r="N1639" s="13">
        <v>157.44999999999999</v>
      </c>
      <c r="O1639" s="13">
        <v>131.9</v>
      </c>
      <c r="P1639" s="13">
        <v>100</v>
      </c>
      <c r="Q1639" s="13">
        <v>88.5</v>
      </c>
      <c r="R1639" s="13">
        <v>67</v>
      </c>
      <c r="S1639" s="13">
        <v>618.04999999999995</v>
      </c>
      <c r="T1639" s="13">
        <v>52.7</v>
      </c>
      <c r="U1639" s="13">
        <v>9.8699999999999992</v>
      </c>
      <c r="V1639" s="13">
        <v>123.35</v>
      </c>
      <c r="W1639" s="13">
        <v>136.6</v>
      </c>
      <c r="X1639" s="13">
        <v>70.400000000000006</v>
      </c>
      <c r="Y1639" s="13">
        <v>86.05</v>
      </c>
      <c r="Z1639" s="13">
        <v>61.45</v>
      </c>
      <c r="AA1639" s="13">
        <v>360.45</v>
      </c>
      <c r="AB1639" s="13">
        <v>14.15</v>
      </c>
      <c r="AC1639" s="13">
        <v>382.35</v>
      </c>
      <c r="AD1639" s="13">
        <v>437.65</v>
      </c>
    </row>
    <row r="1640" spans="1:30">
      <c r="A1640" s="10">
        <v>43174</v>
      </c>
      <c r="B1640" s="13">
        <v>32707.46</v>
      </c>
      <c r="C1640" s="13">
        <v>18.149999999999999</v>
      </c>
      <c r="D1640" s="13">
        <v>14</v>
      </c>
      <c r="E1640" s="13">
        <v>142</v>
      </c>
      <c r="F1640" s="13">
        <v>221.6</v>
      </c>
      <c r="G1640" s="13">
        <v>393.8</v>
      </c>
      <c r="H1640" s="13">
        <v>34.65</v>
      </c>
      <c r="I1640" s="13">
        <v>4.18</v>
      </c>
      <c r="J1640" s="13">
        <v>41.372999999999998</v>
      </c>
      <c r="K1640" s="13">
        <v>445</v>
      </c>
      <c r="L1640" s="13">
        <v>60.4</v>
      </c>
      <c r="M1640" s="13">
        <v>59.85</v>
      </c>
      <c r="N1640" s="13">
        <v>160.5</v>
      </c>
      <c r="O1640" s="13">
        <v>132.30000000000001</v>
      </c>
      <c r="P1640" s="13">
        <v>99</v>
      </c>
      <c r="Q1640" s="13">
        <v>90</v>
      </c>
      <c r="R1640" s="13">
        <v>63.85</v>
      </c>
      <c r="S1640" s="13">
        <v>623.04999999999995</v>
      </c>
      <c r="T1640" s="13">
        <v>52.35</v>
      </c>
      <c r="U1640" s="13">
        <v>9.75</v>
      </c>
      <c r="V1640" s="13">
        <v>125.05</v>
      </c>
      <c r="W1640" s="13">
        <v>136.94999999999999</v>
      </c>
      <c r="X1640" s="13">
        <v>69.5</v>
      </c>
      <c r="Y1640" s="13">
        <v>85.4</v>
      </c>
      <c r="Z1640" s="13">
        <v>61.4</v>
      </c>
      <c r="AA1640" s="13">
        <v>355.15</v>
      </c>
      <c r="AB1640" s="13">
        <v>14</v>
      </c>
      <c r="AC1640" s="13">
        <v>393.8</v>
      </c>
      <c r="AD1640" s="13">
        <v>438.25</v>
      </c>
    </row>
    <row r="1641" spans="1:30">
      <c r="A1641" s="10">
        <v>43175</v>
      </c>
      <c r="B1641" s="13">
        <v>32555.08</v>
      </c>
      <c r="C1641" s="13">
        <v>17.899999999999999</v>
      </c>
      <c r="D1641" s="13">
        <v>13.85</v>
      </c>
      <c r="E1641" s="13">
        <v>143</v>
      </c>
      <c r="F1641" s="13">
        <v>220.75</v>
      </c>
      <c r="G1641" s="13">
        <v>395.35</v>
      </c>
      <c r="H1641" s="13">
        <v>34.700000000000003</v>
      </c>
      <c r="I1641" s="13">
        <v>4.16</v>
      </c>
      <c r="J1641" s="13">
        <v>40.606000000000002</v>
      </c>
      <c r="K1641" s="13">
        <v>443.8</v>
      </c>
      <c r="L1641" s="13">
        <v>59.75</v>
      </c>
      <c r="M1641" s="13">
        <v>59.2</v>
      </c>
      <c r="N1641" s="13">
        <v>159.35</v>
      </c>
      <c r="O1641" s="13">
        <v>132.25</v>
      </c>
      <c r="P1641" s="13">
        <v>99.05</v>
      </c>
      <c r="Q1641" s="13">
        <v>89.9</v>
      </c>
      <c r="R1641" s="13">
        <v>61.3</v>
      </c>
      <c r="S1641" s="13">
        <v>616.70000000000005</v>
      </c>
      <c r="T1641" s="13">
        <v>51.6</v>
      </c>
      <c r="U1641" s="13">
        <v>9.77</v>
      </c>
      <c r="V1641" s="13">
        <v>124.05</v>
      </c>
      <c r="W1641" s="13">
        <v>136.4</v>
      </c>
      <c r="X1641" s="13">
        <v>70.05</v>
      </c>
      <c r="Y1641" s="13">
        <v>86</v>
      </c>
      <c r="Z1641" s="13">
        <v>61.15</v>
      </c>
      <c r="AA1641" s="13">
        <v>358</v>
      </c>
      <c r="AB1641" s="13">
        <v>13.9</v>
      </c>
      <c r="AC1641" s="13">
        <v>395.35</v>
      </c>
      <c r="AD1641" s="13">
        <v>434.45</v>
      </c>
    </row>
    <row r="1642" spans="1:30">
      <c r="A1642" s="10">
        <v>43178</v>
      </c>
      <c r="B1642" s="13">
        <v>31724.38</v>
      </c>
      <c r="C1642" s="13">
        <v>17.149999999999999</v>
      </c>
      <c r="D1642" s="13">
        <v>13.75</v>
      </c>
      <c r="E1642" s="13">
        <v>138.15</v>
      </c>
      <c r="F1642" s="13">
        <v>216.9</v>
      </c>
      <c r="G1642" s="13">
        <v>388.65</v>
      </c>
      <c r="H1642" s="13">
        <v>34</v>
      </c>
      <c r="I1642" s="13">
        <v>4.08</v>
      </c>
      <c r="J1642" s="13">
        <v>40.174999999999997</v>
      </c>
      <c r="K1642" s="13">
        <v>447</v>
      </c>
      <c r="L1642" s="13">
        <v>57.45</v>
      </c>
      <c r="M1642" s="13">
        <v>58</v>
      </c>
      <c r="N1642" s="13">
        <v>153.25</v>
      </c>
      <c r="O1642" s="13">
        <v>127.5</v>
      </c>
      <c r="P1642" s="13">
        <v>97</v>
      </c>
      <c r="Q1642" s="13">
        <v>86.5</v>
      </c>
      <c r="R1642" s="13">
        <v>59.7</v>
      </c>
      <c r="S1642" s="13">
        <v>593.29999999999995</v>
      </c>
      <c r="T1642" s="13">
        <v>49.8</v>
      </c>
      <c r="U1642" s="13">
        <v>9.4</v>
      </c>
      <c r="V1642" s="13">
        <v>119.4</v>
      </c>
      <c r="W1642" s="13">
        <v>131.55000000000001</v>
      </c>
      <c r="X1642" s="13">
        <v>68.099999999999994</v>
      </c>
      <c r="Y1642" s="13">
        <v>83.85</v>
      </c>
      <c r="Z1642" s="13">
        <v>59.65</v>
      </c>
      <c r="AA1642" s="13">
        <v>357.3</v>
      </c>
      <c r="AB1642" s="13">
        <v>13.6</v>
      </c>
      <c r="AC1642" s="13">
        <v>388.65</v>
      </c>
      <c r="AD1642" s="13">
        <v>426.4</v>
      </c>
    </row>
    <row r="1643" spans="1:30">
      <c r="A1643" s="10">
        <v>43179</v>
      </c>
      <c r="B1643" s="13">
        <v>31797.57</v>
      </c>
      <c r="C1643" s="13">
        <v>17.45</v>
      </c>
      <c r="D1643" s="13">
        <v>13.8</v>
      </c>
      <c r="E1643" s="13">
        <v>138.80000000000001</v>
      </c>
      <c r="F1643" s="13">
        <v>215</v>
      </c>
      <c r="G1643" s="13">
        <v>389</v>
      </c>
      <c r="H1643" s="13">
        <v>34.5</v>
      </c>
      <c r="I1643" s="13">
        <v>4.08</v>
      </c>
      <c r="J1643" s="13">
        <v>39.790999999999997</v>
      </c>
      <c r="K1643" s="13">
        <v>477.5</v>
      </c>
      <c r="L1643" s="13">
        <v>57.65</v>
      </c>
      <c r="M1643" s="13">
        <v>57.1</v>
      </c>
      <c r="N1643" s="13">
        <v>152.19999999999999</v>
      </c>
      <c r="O1643" s="13">
        <v>130.6</v>
      </c>
      <c r="P1643" s="13">
        <v>98.95</v>
      </c>
      <c r="Q1643" s="13">
        <v>86.95</v>
      </c>
      <c r="R1643" s="13">
        <v>60.45</v>
      </c>
      <c r="S1643" s="13">
        <v>577.04999999999995</v>
      </c>
      <c r="T1643" s="13">
        <v>50.35</v>
      </c>
      <c r="U1643" s="13">
        <v>9.9</v>
      </c>
      <c r="V1643" s="13">
        <v>121.9</v>
      </c>
      <c r="W1643" s="13">
        <v>131.44999999999999</v>
      </c>
      <c r="X1643" s="13">
        <v>67</v>
      </c>
      <c r="Y1643" s="13">
        <v>82.5</v>
      </c>
      <c r="Z1643" s="13">
        <v>58.6</v>
      </c>
      <c r="AA1643" s="13">
        <v>362.3</v>
      </c>
      <c r="AB1643" s="13">
        <v>13.6</v>
      </c>
      <c r="AC1643" s="13">
        <v>389</v>
      </c>
      <c r="AD1643" s="13">
        <v>431.5</v>
      </c>
    </row>
    <row r="1644" spans="1:30">
      <c r="A1644" s="10">
        <v>43180</v>
      </c>
      <c r="B1644" s="13">
        <v>32369.59</v>
      </c>
      <c r="C1644" s="13">
        <v>17.5</v>
      </c>
      <c r="D1644" s="13">
        <v>14.3</v>
      </c>
      <c r="E1644" s="13">
        <v>147.15</v>
      </c>
      <c r="F1644" s="13">
        <v>221.95</v>
      </c>
      <c r="G1644" s="13">
        <v>390.25</v>
      </c>
      <c r="H1644" s="13">
        <v>34.950000000000003</v>
      </c>
      <c r="I1644" s="13">
        <v>4.1500000000000004</v>
      </c>
      <c r="J1644" s="13">
        <v>39.743000000000002</v>
      </c>
      <c r="K1644" s="13">
        <v>467.95</v>
      </c>
      <c r="L1644" s="13">
        <v>59</v>
      </c>
      <c r="M1644" s="13">
        <v>57.05</v>
      </c>
      <c r="N1644" s="13">
        <v>155.1</v>
      </c>
      <c r="O1644" s="13">
        <v>133.4</v>
      </c>
      <c r="P1644" s="13">
        <v>96.9</v>
      </c>
      <c r="Q1644" s="13">
        <v>86.8</v>
      </c>
      <c r="R1644" s="13">
        <v>62.3</v>
      </c>
      <c r="S1644" s="13">
        <v>593.1</v>
      </c>
      <c r="T1644" s="13">
        <v>50.25</v>
      </c>
      <c r="U1644" s="13">
        <v>9.83</v>
      </c>
      <c r="V1644" s="13">
        <v>124.9</v>
      </c>
      <c r="W1644" s="13">
        <v>129.75</v>
      </c>
      <c r="X1644" s="13">
        <v>67.5</v>
      </c>
      <c r="Y1644" s="13">
        <v>82.85</v>
      </c>
      <c r="Z1644" s="13">
        <v>59.7</v>
      </c>
      <c r="AA1644" s="13">
        <v>376.9</v>
      </c>
      <c r="AB1644" s="13">
        <v>14.2</v>
      </c>
      <c r="AC1644" s="13">
        <v>390.25</v>
      </c>
      <c r="AD1644" s="13">
        <v>444.5</v>
      </c>
    </row>
    <row r="1645" spans="1:30">
      <c r="A1645" s="10">
        <v>43181</v>
      </c>
      <c r="B1645" s="13">
        <v>31908.22</v>
      </c>
      <c r="C1645" s="13">
        <v>16.850000000000001</v>
      </c>
      <c r="D1645" s="13">
        <v>14.55</v>
      </c>
      <c r="E1645" s="13">
        <v>142.55000000000001</v>
      </c>
      <c r="F1645" s="13">
        <v>218.2</v>
      </c>
      <c r="G1645" s="13">
        <v>385.3</v>
      </c>
      <c r="H1645" s="13">
        <v>35.549999999999997</v>
      </c>
      <c r="I1645" s="13">
        <v>4.09</v>
      </c>
      <c r="J1645" s="13">
        <v>38.927999999999997</v>
      </c>
      <c r="K1645" s="13">
        <v>468</v>
      </c>
      <c r="L1645" s="13">
        <v>60.05</v>
      </c>
      <c r="M1645" s="13">
        <v>57.6</v>
      </c>
      <c r="N1645" s="13">
        <v>152.69999999999999</v>
      </c>
      <c r="O1645" s="13">
        <v>131.44999999999999</v>
      </c>
      <c r="P1645" s="13">
        <v>99.7</v>
      </c>
      <c r="Q1645" s="13">
        <v>84.75</v>
      </c>
      <c r="R1645" s="13">
        <v>61.5</v>
      </c>
      <c r="S1645" s="13">
        <v>597.70000000000005</v>
      </c>
      <c r="T1645" s="13">
        <v>49.75</v>
      </c>
      <c r="U1645" s="13">
        <v>9.86</v>
      </c>
      <c r="V1645" s="13">
        <v>121.7</v>
      </c>
      <c r="W1645" s="13">
        <v>129.9</v>
      </c>
      <c r="X1645" s="13">
        <v>66.3</v>
      </c>
      <c r="Y1645" s="13">
        <v>79.3</v>
      </c>
      <c r="Z1645" s="13">
        <v>58.15</v>
      </c>
      <c r="AA1645" s="13">
        <v>340.5</v>
      </c>
      <c r="AB1645" s="13">
        <v>14.3</v>
      </c>
      <c r="AC1645" s="13">
        <v>385.3</v>
      </c>
      <c r="AD1645" s="13">
        <v>431.05</v>
      </c>
    </row>
    <row r="1646" spans="1:30">
      <c r="A1646" s="10">
        <v>43182</v>
      </c>
      <c r="B1646" s="13">
        <v>31461.26</v>
      </c>
      <c r="C1646" s="13">
        <v>16.399999999999999</v>
      </c>
      <c r="D1646" s="13">
        <v>14.1</v>
      </c>
      <c r="E1646" s="13">
        <v>144.4</v>
      </c>
      <c r="F1646" s="13">
        <v>216.9</v>
      </c>
      <c r="G1646" s="13">
        <v>382.75</v>
      </c>
      <c r="H1646" s="13">
        <v>34.9</v>
      </c>
      <c r="I1646" s="13">
        <v>4.07</v>
      </c>
      <c r="J1646" s="13">
        <v>38.497</v>
      </c>
      <c r="K1646" s="13">
        <v>467.95</v>
      </c>
      <c r="L1646" s="13">
        <v>58.9</v>
      </c>
      <c r="M1646" s="13">
        <v>57.05</v>
      </c>
      <c r="N1646" s="13">
        <v>151.15</v>
      </c>
      <c r="O1646" s="13">
        <v>128.15</v>
      </c>
      <c r="P1646" s="13">
        <v>99.5</v>
      </c>
      <c r="Q1646" s="13">
        <v>83.5</v>
      </c>
      <c r="R1646" s="13">
        <v>60</v>
      </c>
      <c r="S1646" s="13">
        <v>587.5</v>
      </c>
      <c r="T1646" s="13">
        <v>49.25</v>
      </c>
      <c r="U1646" s="13">
        <v>9.36</v>
      </c>
      <c r="V1646" s="13">
        <v>121</v>
      </c>
      <c r="W1646" s="13">
        <v>128.1</v>
      </c>
      <c r="X1646" s="13">
        <v>66.05</v>
      </c>
      <c r="Y1646" s="13">
        <v>78</v>
      </c>
      <c r="Z1646" s="13">
        <v>56.7</v>
      </c>
      <c r="AA1646" s="13">
        <v>335.6</v>
      </c>
      <c r="AB1646" s="13">
        <v>14.4</v>
      </c>
      <c r="AC1646" s="13">
        <v>382.75</v>
      </c>
      <c r="AD1646" s="13">
        <v>422.75</v>
      </c>
    </row>
    <row r="1647" spans="1:30">
      <c r="A1647" s="10">
        <v>43185</v>
      </c>
      <c r="B1647" s="13">
        <v>31636.560000000001</v>
      </c>
      <c r="C1647" s="13">
        <v>16.45</v>
      </c>
      <c r="D1647" s="13">
        <v>13.6</v>
      </c>
      <c r="E1647" s="13">
        <v>145.75</v>
      </c>
      <c r="F1647" s="13">
        <v>219.2</v>
      </c>
      <c r="G1647" s="13">
        <v>396.75</v>
      </c>
      <c r="H1647" s="13">
        <v>34.700000000000003</v>
      </c>
      <c r="I1647" s="13">
        <v>4.08</v>
      </c>
      <c r="J1647" s="13">
        <v>39.216000000000001</v>
      </c>
      <c r="K1647" s="13">
        <v>471.5</v>
      </c>
      <c r="L1647" s="13">
        <v>57</v>
      </c>
      <c r="M1647" s="13">
        <v>57.9</v>
      </c>
      <c r="N1647" s="13">
        <v>152.69999999999999</v>
      </c>
      <c r="O1647" s="13">
        <v>130.25</v>
      </c>
      <c r="P1647" s="13">
        <v>96.45</v>
      </c>
      <c r="Q1647" s="13">
        <v>84.5</v>
      </c>
      <c r="R1647" s="13">
        <v>60</v>
      </c>
      <c r="S1647" s="13">
        <v>588.25</v>
      </c>
      <c r="T1647" s="13">
        <v>49.55</v>
      </c>
      <c r="U1647" s="13">
        <v>9.0500000000000007</v>
      </c>
      <c r="V1647" s="13">
        <v>123.4</v>
      </c>
      <c r="W1647" s="13">
        <v>128.4</v>
      </c>
      <c r="X1647" s="13">
        <v>66.150000000000006</v>
      </c>
      <c r="Y1647" s="13">
        <v>80.25</v>
      </c>
      <c r="Z1647" s="13">
        <v>57.4</v>
      </c>
      <c r="AA1647" s="13">
        <v>348.25</v>
      </c>
      <c r="AB1647" s="13">
        <v>14.05</v>
      </c>
      <c r="AC1647" s="13">
        <v>396.75</v>
      </c>
      <c r="AD1647" s="13">
        <v>440.55</v>
      </c>
    </row>
    <row r="1648" spans="1:30">
      <c r="A1648" s="10">
        <v>43186</v>
      </c>
      <c r="B1648" s="13">
        <v>31236.12</v>
      </c>
      <c r="C1648" s="13">
        <v>16.350000000000001</v>
      </c>
      <c r="D1648" s="13">
        <v>13.2</v>
      </c>
      <c r="E1648" s="13">
        <v>140.69999999999999</v>
      </c>
      <c r="F1648" s="13">
        <v>217.25</v>
      </c>
      <c r="G1648" s="13">
        <v>392.35</v>
      </c>
      <c r="H1648" s="13">
        <v>34.75</v>
      </c>
      <c r="I1648" s="13">
        <v>4.05</v>
      </c>
      <c r="J1648" s="13">
        <v>38.880000000000003</v>
      </c>
      <c r="K1648" s="13">
        <v>469</v>
      </c>
      <c r="L1648" s="13">
        <v>56.4</v>
      </c>
      <c r="M1648" s="13">
        <v>57.1</v>
      </c>
      <c r="N1648" s="13">
        <v>153.05000000000001</v>
      </c>
      <c r="O1648" s="13">
        <v>131.65</v>
      </c>
      <c r="P1648" s="13">
        <v>92.85</v>
      </c>
      <c r="Q1648" s="13">
        <v>86.5</v>
      </c>
      <c r="R1648" s="13">
        <v>60</v>
      </c>
      <c r="S1648" s="13">
        <v>588</v>
      </c>
      <c r="T1648" s="13">
        <v>48.7</v>
      </c>
      <c r="U1648" s="13">
        <v>8.75</v>
      </c>
      <c r="V1648" s="13">
        <v>122</v>
      </c>
      <c r="W1648" s="13">
        <v>125.4</v>
      </c>
      <c r="X1648" s="13">
        <v>65.5</v>
      </c>
      <c r="Y1648" s="13">
        <v>82</v>
      </c>
      <c r="Z1648" s="13">
        <v>56.55</v>
      </c>
      <c r="AA1648" s="13">
        <v>342.25</v>
      </c>
      <c r="AB1648" s="13">
        <v>14</v>
      </c>
      <c r="AC1648" s="13">
        <v>392.35</v>
      </c>
      <c r="AD1648" s="13">
        <v>430.85</v>
      </c>
    </row>
    <row r="1649" spans="1:30">
      <c r="A1649" s="10">
        <v>43187</v>
      </c>
      <c r="B1649" s="13">
        <v>31114.93</v>
      </c>
      <c r="C1649" s="13">
        <v>16.05</v>
      </c>
      <c r="D1649" s="13">
        <v>13.6</v>
      </c>
      <c r="E1649" s="13">
        <v>138</v>
      </c>
      <c r="F1649" s="13">
        <v>215.25</v>
      </c>
      <c r="G1649" s="13">
        <v>397.65</v>
      </c>
      <c r="H1649" s="13">
        <v>34.9</v>
      </c>
      <c r="I1649" s="13">
        <v>4.04</v>
      </c>
      <c r="J1649" s="13">
        <v>38.927999999999997</v>
      </c>
      <c r="K1649" s="13">
        <v>469.9</v>
      </c>
      <c r="L1649" s="13">
        <v>57.3</v>
      </c>
      <c r="M1649" s="13">
        <v>56.8</v>
      </c>
      <c r="N1649" s="13">
        <v>151.1</v>
      </c>
      <c r="O1649" s="13">
        <v>131.30000000000001</v>
      </c>
      <c r="P1649" s="13">
        <v>91.8</v>
      </c>
      <c r="Q1649" s="13">
        <v>86.4</v>
      </c>
      <c r="R1649" s="13">
        <v>60.3</v>
      </c>
      <c r="S1649" s="13">
        <v>582.95000000000005</v>
      </c>
      <c r="T1649" s="13">
        <v>48.25</v>
      </c>
      <c r="U1649" s="13">
        <v>8.6199999999999992</v>
      </c>
      <c r="V1649" s="13">
        <v>122.15</v>
      </c>
      <c r="W1649" s="13">
        <v>124.85</v>
      </c>
      <c r="X1649" s="13">
        <v>65.5</v>
      </c>
      <c r="Y1649" s="13">
        <v>81.75</v>
      </c>
      <c r="Z1649" s="13">
        <v>56.7</v>
      </c>
      <c r="AA1649" s="13">
        <v>337.9</v>
      </c>
      <c r="AB1649" s="13">
        <v>13.85</v>
      </c>
      <c r="AC1649" s="13">
        <v>397.65</v>
      </c>
      <c r="AD1649" s="13">
        <v>432</v>
      </c>
    </row>
    <row r="1650" spans="1:30">
      <c r="A1650" s="10">
        <v>43188</v>
      </c>
      <c r="B1650" s="13">
        <v>31114.93</v>
      </c>
      <c r="C1650" s="13">
        <v>16.05</v>
      </c>
      <c r="D1650" s="13">
        <v>13.6</v>
      </c>
      <c r="E1650" s="13">
        <v>138</v>
      </c>
      <c r="F1650" s="13">
        <v>215.25</v>
      </c>
      <c r="G1650" s="13">
        <v>397.65</v>
      </c>
      <c r="H1650" s="13">
        <v>34.9</v>
      </c>
      <c r="I1650" s="13">
        <v>4.04</v>
      </c>
      <c r="J1650" s="13">
        <v>38.927999999999997</v>
      </c>
      <c r="K1650" s="13">
        <v>469.9</v>
      </c>
      <c r="L1650" s="13">
        <v>57.3</v>
      </c>
      <c r="M1650" s="13">
        <v>56.8</v>
      </c>
      <c r="N1650" s="13">
        <v>151.1</v>
      </c>
      <c r="O1650" s="13">
        <v>131.30000000000001</v>
      </c>
      <c r="P1650" s="13">
        <v>91.8</v>
      </c>
      <c r="Q1650" s="13">
        <v>86.4</v>
      </c>
      <c r="R1650" s="13">
        <v>60.3</v>
      </c>
      <c r="S1650" s="13">
        <v>582.95000000000005</v>
      </c>
      <c r="T1650" s="13">
        <v>48.25</v>
      </c>
      <c r="U1650" s="13">
        <v>8.6199999999999992</v>
      </c>
      <c r="V1650" s="13">
        <v>122.15</v>
      </c>
      <c r="W1650" s="13">
        <v>124.85</v>
      </c>
      <c r="X1650" s="13">
        <v>65.5</v>
      </c>
      <c r="Y1650" s="13">
        <v>81.75</v>
      </c>
      <c r="Z1650" s="13">
        <v>56.7</v>
      </c>
      <c r="AA1650" s="13">
        <v>337.9</v>
      </c>
      <c r="AB1650" s="13">
        <v>13.85</v>
      </c>
      <c r="AC1650" s="13">
        <v>397.65</v>
      </c>
      <c r="AD1650" s="13">
        <v>432</v>
      </c>
    </row>
    <row r="1651" spans="1:30">
      <c r="A1651" s="10">
        <v>43189</v>
      </c>
      <c r="B1651" s="13">
        <v>31114.93</v>
      </c>
      <c r="C1651" s="13">
        <v>16.05</v>
      </c>
      <c r="D1651" s="13">
        <v>13.6</v>
      </c>
      <c r="E1651" s="13">
        <v>138</v>
      </c>
      <c r="F1651" s="13">
        <v>215.25</v>
      </c>
      <c r="G1651" s="13">
        <v>397.65</v>
      </c>
      <c r="H1651" s="13">
        <v>34.9</v>
      </c>
      <c r="I1651" s="13">
        <v>4.04</v>
      </c>
      <c r="J1651" s="13">
        <v>38.927999999999997</v>
      </c>
      <c r="K1651" s="13">
        <v>469.9</v>
      </c>
      <c r="L1651" s="13">
        <v>57.3</v>
      </c>
      <c r="M1651" s="13">
        <v>56.8</v>
      </c>
      <c r="N1651" s="13">
        <v>151.1</v>
      </c>
      <c r="O1651" s="13">
        <v>131.30000000000001</v>
      </c>
      <c r="P1651" s="13">
        <v>91.8</v>
      </c>
      <c r="Q1651" s="13">
        <v>86.4</v>
      </c>
      <c r="R1651" s="13">
        <v>60.3</v>
      </c>
      <c r="S1651" s="13">
        <v>582.95000000000005</v>
      </c>
      <c r="T1651" s="13">
        <v>48.25</v>
      </c>
      <c r="U1651" s="13">
        <v>8.6199999999999992</v>
      </c>
      <c r="V1651" s="13">
        <v>122.15</v>
      </c>
      <c r="W1651" s="13">
        <v>124.85</v>
      </c>
      <c r="X1651" s="13">
        <v>65.5</v>
      </c>
      <c r="Y1651" s="13">
        <v>81.75</v>
      </c>
      <c r="Z1651" s="13">
        <v>56.7</v>
      </c>
      <c r="AA1651" s="13">
        <v>337.9</v>
      </c>
      <c r="AB1651" s="13">
        <v>13.85</v>
      </c>
      <c r="AC1651" s="13">
        <v>397.65</v>
      </c>
      <c r="AD1651" s="13">
        <v>432</v>
      </c>
    </row>
    <row r="1652" spans="1:30">
      <c r="A1652" s="10">
        <v>43192</v>
      </c>
      <c r="B1652" s="13">
        <v>31114.93</v>
      </c>
      <c r="C1652" s="13">
        <v>16.05</v>
      </c>
      <c r="D1652" s="13">
        <v>13.6</v>
      </c>
      <c r="E1652" s="13">
        <v>138</v>
      </c>
      <c r="F1652" s="13">
        <v>215.25</v>
      </c>
      <c r="G1652" s="13">
        <v>397.65</v>
      </c>
      <c r="H1652" s="13">
        <v>34.9</v>
      </c>
      <c r="I1652" s="13">
        <v>4.04</v>
      </c>
      <c r="J1652" s="13">
        <v>38.927999999999997</v>
      </c>
      <c r="K1652" s="13">
        <v>469.9</v>
      </c>
      <c r="L1652" s="13">
        <v>57.3</v>
      </c>
      <c r="M1652" s="13">
        <v>56.8</v>
      </c>
      <c r="N1652" s="13">
        <v>151.1</v>
      </c>
      <c r="O1652" s="13">
        <v>131.30000000000001</v>
      </c>
      <c r="P1652" s="13">
        <v>91.8</v>
      </c>
      <c r="Q1652" s="13">
        <v>86.4</v>
      </c>
      <c r="R1652" s="13">
        <v>60.3</v>
      </c>
      <c r="S1652" s="13">
        <v>582.95000000000005</v>
      </c>
      <c r="T1652" s="13">
        <v>48.25</v>
      </c>
      <c r="U1652" s="13">
        <v>8.6199999999999992</v>
      </c>
      <c r="V1652" s="13">
        <v>122.15</v>
      </c>
      <c r="W1652" s="13">
        <v>124.85</v>
      </c>
      <c r="X1652" s="13">
        <v>65.5</v>
      </c>
      <c r="Y1652" s="13">
        <v>81.75</v>
      </c>
      <c r="Z1652" s="13">
        <v>56.7</v>
      </c>
      <c r="AA1652" s="13">
        <v>337.9</v>
      </c>
      <c r="AB1652" s="13">
        <v>13.85</v>
      </c>
      <c r="AC1652" s="13">
        <v>397.65</v>
      </c>
      <c r="AD1652" s="13">
        <v>432</v>
      </c>
    </row>
    <row r="1653" spans="1:30">
      <c r="A1653" s="10">
        <v>43193</v>
      </c>
      <c r="B1653" s="13">
        <v>31341.06</v>
      </c>
      <c r="C1653" s="13">
        <v>15.65</v>
      </c>
      <c r="D1653" s="13">
        <v>13.7</v>
      </c>
      <c r="E1653" s="13">
        <v>136.75</v>
      </c>
      <c r="F1653" s="13">
        <v>221.15</v>
      </c>
      <c r="G1653" s="13">
        <v>414.1</v>
      </c>
      <c r="H1653" s="13">
        <v>33.950000000000003</v>
      </c>
      <c r="I1653" s="13">
        <v>3.99</v>
      </c>
      <c r="J1653" s="13">
        <v>40.030999999999999</v>
      </c>
      <c r="K1653" s="13">
        <v>456</v>
      </c>
      <c r="L1653" s="13">
        <v>60.35</v>
      </c>
      <c r="M1653" s="13">
        <v>57.45</v>
      </c>
      <c r="N1653" s="13">
        <v>156.05000000000001</v>
      </c>
      <c r="O1653" s="13">
        <v>134</v>
      </c>
      <c r="P1653" s="13">
        <v>92</v>
      </c>
      <c r="Q1653" s="13">
        <v>86.5</v>
      </c>
      <c r="R1653" s="13">
        <v>60</v>
      </c>
      <c r="S1653" s="13">
        <v>586</v>
      </c>
      <c r="T1653" s="13">
        <v>47.55</v>
      </c>
      <c r="U1653" s="13">
        <v>8.82</v>
      </c>
      <c r="V1653" s="13">
        <v>126.25</v>
      </c>
      <c r="W1653" s="13">
        <v>121.5</v>
      </c>
      <c r="X1653" s="13">
        <v>67.3</v>
      </c>
      <c r="Y1653" s="13">
        <v>85.5</v>
      </c>
      <c r="Z1653" s="13">
        <v>57.9</v>
      </c>
      <c r="AA1653" s="13">
        <v>350.1</v>
      </c>
      <c r="AB1653" s="13">
        <v>13.7</v>
      </c>
      <c r="AC1653" s="13">
        <v>414.1</v>
      </c>
      <c r="AD1653" s="13">
        <v>434.8</v>
      </c>
    </row>
    <row r="1654" spans="1:30">
      <c r="A1654" s="10">
        <v>43194</v>
      </c>
      <c r="B1654" s="13">
        <v>31318.47</v>
      </c>
      <c r="C1654" s="13">
        <v>15.25</v>
      </c>
      <c r="D1654" s="13">
        <v>13.65</v>
      </c>
      <c r="E1654" s="13">
        <v>136.85</v>
      </c>
      <c r="F1654" s="13">
        <v>220.4</v>
      </c>
      <c r="G1654" s="13">
        <v>415.4</v>
      </c>
      <c r="H1654" s="13">
        <v>34.5</v>
      </c>
      <c r="I1654" s="13">
        <v>4</v>
      </c>
      <c r="J1654" s="13">
        <v>41.517000000000003</v>
      </c>
      <c r="K1654" s="13">
        <v>454.1</v>
      </c>
      <c r="L1654" s="13">
        <v>61.15</v>
      </c>
      <c r="M1654" s="13">
        <v>57.6</v>
      </c>
      <c r="N1654" s="13">
        <v>154.69999999999999</v>
      </c>
      <c r="O1654" s="13">
        <v>133.94999999999999</v>
      </c>
      <c r="P1654" s="13">
        <v>93</v>
      </c>
      <c r="Q1654" s="13">
        <v>87.9</v>
      </c>
      <c r="R1654" s="13">
        <v>57.9</v>
      </c>
      <c r="S1654" s="13">
        <v>584.70000000000005</v>
      </c>
      <c r="T1654" s="13">
        <v>47.9</v>
      </c>
      <c r="U1654" s="13">
        <v>8.68</v>
      </c>
      <c r="V1654" s="13">
        <v>125.35</v>
      </c>
      <c r="W1654" s="13">
        <v>121.55</v>
      </c>
      <c r="X1654" s="13">
        <v>67.95</v>
      </c>
      <c r="Y1654" s="13">
        <v>86.15</v>
      </c>
      <c r="Z1654" s="13">
        <v>57.6</v>
      </c>
      <c r="AA1654" s="13">
        <v>350.4</v>
      </c>
      <c r="AB1654" s="13">
        <v>13.55</v>
      </c>
      <c r="AC1654" s="13">
        <v>415.4</v>
      </c>
      <c r="AD1654" s="13">
        <v>429.45</v>
      </c>
    </row>
    <row r="1655" spans="1:30">
      <c r="A1655" s="10">
        <v>43195</v>
      </c>
      <c r="B1655" s="13">
        <v>31866.63</v>
      </c>
      <c r="C1655" s="13">
        <v>15.7</v>
      </c>
      <c r="D1655" s="13">
        <v>14.25</v>
      </c>
      <c r="E1655" s="13">
        <v>141.4</v>
      </c>
      <c r="F1655" s="13">
        <v>222.95</v>
      </c>
      <c r="G1655" s="13">
        <v>422.65</v>
      </c>
      <c r="H1655" s="13">
        <v>34.9</v>
      </c>
      <c r="I1655" s="13">
        <v>3.94</v>
      </c>
      <c r="J1655" s="13">
        <v>41.709000000000003</v>
      </c>
      <c r="K1655" s="13">
        <v>457.35</v>
      </c>
      <c r="L1655" s="13">
        <v>64.75</v>
      </c>
      <c r="M1655" s="13">
        <v>58.45</v>
      </c>
      <c r="N1655" s="13">
        <v>157.19999999999999</v>
      </c>
      <c r="O1655" s="13">
        <v>134.55000000000001</v>
      </c>
      <c r="P1655" s="13">
        <v>99.8</v>
      </c>
      <c r="Q1655" s="13">
        <v>87.1</v>
      </c>
      <c r="R1655" s="13">
        <v>57.7</v>
      </c>
      <c r="S1655" s="13">
        <v>592</v>
      </c>
      <c r="T1655" s="13">
        <v>48.8</v>
      </c>
      <c r="U1655" s="13">
        <v>8.41</v>
      </c>
      <c r="V1655" s="13">
        <v>125.8</v>
      </c>
      <c r="W1655" s="13">
        <v>122.75</v>
      </c>
      <c r="X1655" s="13">
        <v>67.95</v>
      </c>
      <c r="Y1655" s="13">
        <v>85.55</v>
      </c>
      <c r="Z1655" s="13">
        <v>58.2</v>
      </c>
      <c r="AA1655" s="13">
        <v>360.2</v>
      </c>
      <c r="AB1655" s="13">
        <v>14.25</v>
      </c>
      <c r="AC1655" s="13">
        <v>422.65</v>
      </c>
      <c r="AD1655" s="13">
        <v>433.3</v>
      </c>
    </row>
    <row r="1656" spans="1:30">
      <c r="A1656" s="10">
        <v>43196</v>
      </c>
      <c r="B1656" s="13">
        <v>31738.77</v>
      </c>
      <c r="C1656" s="13">
        <v>16</v>
      </c>
      <c r="D1656" s="13">
        <v>13.8</v>
      </c>
      <c r="E1656" s="13">
        <v>140</v>
      </c>
      <c r="F1656" s="13">
        <v>220.05</v>
      </c>
      <c r="G1656" s="13">
        <v>421.2</v>
      </c>
      <c r="H1656" s="13">
        <v>34.75</v>
      </c>
      <c r="I1656" s="13">
        <v>3.93</v>
      </c>
      <c r="J1656" s="13">
        <v>41.517000000000003</v>
      </c>
      <c r="K1656" s="13">
        <v>454.85</v>
      </c>
      <c r="L1656" s="13">
        <v>66.650000000000006</v>
      </c>
      <c r="M1656" s="13">
        <v>58.15</v>
      </c>
      <c r="N1656" s="13">
        <v>156.30000000000001</v>
      </c>
      <c r="O1656" s="13">
        <v>134.44999999999999</v>
      </c>
      <c r="P1656" s="13">
        <v>100.2</v>
      </c>
      <c r="Q1656" s="13">
        <v>88.9</v>
      </c>
      <c r="R1656" s="13">
        <v>56.65</v>
      </c>
      <c r="S1656" s="13">
        <v>596.75</v>
      </c>
      <c r="T1656" s="13">
        <v>48.35</v>
      </c>
      <c r="U1656" s="13">
        <v>8.44</v>
      </c>
      <c r="V1656" s="13">
        <v>124</v>
      </c>
      <c r="W1656" s="13">
        <v>125.85</v>
      </c>
      <c r="X1656" s="13">
        <v>67.650000000000006</v>
      </c>
      <c r="Y1656" s="13">
        <v>84.6</v>
      </c>
      <c r="Z1656" s="13">
        <v>57.9</v>
      </c>
      <c r="AA1656" s="13">
        <v>352.05</v>
      </c>
      <c r="AB1656" s="13">
        <v>14.1</v>
      </c>
      <c r="AC1656" s="13">
        <v>421.2</v>
      </c>
      <c r="AD1656" s="13">
        <v>429.25</v>
      </c>
    </row>
    <row r="1657" spans="1:30">
      <c r="A1657" s="10">
        <v>43199</v>
      </c>
      <c r="B1657" s="13">
        <v>31844.43</v>
      </c>
      <c r="C1657" s="13">
        <v>17.149999999999999</v>
      </c>
      <c r="D1657" s="13">
        <v>14.35</v>
      </c>
      <c r="E1657" s="13">
        <v>134.69999999999999</v>
      </c>
      <c r="F1657" s="13">
        <v>218.9</v>
      </c>
      <c r="G1657" s="13">
        <v>424.75</v>
      </c>
      <c r="H1657" s="13">
        <v>34.85</v>
      </c>
      <c r="I1657" s="13">
        <v>4.17</v>
      </c>
      <c r="J1657" s="13">
        <v>41.469000000000001</v>
      </c>
      <c r="K1657" s="13">
        <v>457.45</v>
      </c>
      <c r="L1657" s="13">
        <v>63.05</v>
      </c>
      <c r="M1657" s="13">
        <v>58.1</v>
      </c>
      <c r="N1657" s="13">
        <v>154.05000000000001</v>
      </c>
      <c r="O1657" s="13">
        <v>133.80000000000001</v>
      </c>
      <c r="P1657" s="13">
        <v>99.55</v>
      </c>
      <c r="Q1657" s="13">
        <v>88</v>
      </c>
      <c r="R1657" s="13">
        <v>57.8</v>
      </c>
      <c r="S1657" s="13">
        <v>600.04999999999995</v>
      </c>
      <c r="T1657" s="13">
        <v>48.25</v>
      </c>
      <c r="U1657" s="13">
        <v>8.39</v>
      </c>
      <c r="V1657" s="13">
        <v>122.55</v>
      </c>
      <c r="W1657" s="13">
        <v>125</v>
      </c>
      <c r="X1657" s="13">
        <v>67.599999999999994</v>
      </c>
      <c r="Y1657" s="13">
        <v>82.85</v>
      </c>
      <c r="Z1657" s="13">
        <v>60.1</v>
      </c>
      <c r="AA1657" s="13">
        <v>356</v>
      </c>
      <c r="AB1657" s="13">
        <v>13.95</v>
      </c>
      <c r="AC1657" s="13">
        <v>424.75</v>
      </c>
      <c r="AD1657" s="13">
        <v>434.1</v>
      </c>
    </row>
    <row r="1658" spans="1:30">
      <c r="A1658" s="10">
        <v>43200</v>
      </c>
      <c r="B1658" s="13">
        <v>32222.400000000001</v>
      </c>
      <c r="C1658" s="13">
        <v>17.45</v>
      </c>
      <c r="D1658" s="13">
        <v>14.8</v>
      </c>
      <c r="E1658" s="13">
        <v>140.55000000000001</v>
      </c>
      <c r="F1658" s="13">
        <v>221.35</v>
      </c>
      <c r="G1658" s="13">
        <v>432.3</v>
      </c>
      <c r="H1658" s="13">
        <v>34.65</v>
      </c>
      <c r="I1658" s="13">
        <v>4.26</v>
      </c>
      <c r="J1658" s="13">
        <v>41.613</v>
      </c>
      <c r="K1658" s="13">
        <v>460.25</v>
      </c>
      <c r="L1658" s="13">
        <v>62.4</v>
      </c>
      <c r="M1658" s="13">
        <v>57.65</v>
      </c>
      <c r="N1658" s="13">
        <v>156.30000000000001</v>
      </c>
      <c r="O1658" s="13">
        <v>135.69999999999999</v>
      </c>
      <c r="P1658" s="13">
        <v>100.8</v>
      </c>
      <c r="Q1658" s="13">
        <v>89.2</v>
      </c>
      <c r="R1658" s="13">
        <v>56.1</v>
      </c>
      <c r="S1658" s="13">
        <v>609.25</v>
      </c>
      <c r="T1658" s="13">
        <v>47.55</v>
      </c>
      <c r="U1658" s="13">
        <v>8.2899999999999991</v>
      </c>
      <c r="V1658" s="13">
        <v>125.1</v>
      </c>
      <c r="W1658" s="13">
        <v>125.75</v>
      </c>
      <c r="X1658" s="13">
        <v>68</v>
      </c>
      <c r="Y1658" s="13">
        <v>84.2</v>
      </c>
      <c r="Z1658" s="13">
        <v>62</v>
      </c>
      <c r="AA1658" s="13">
        <v>367.5</v>
      </c>
      <c r="AB1658" s="13">
        <v>14.5</v>
      </c>
      <c r="AC1658" s="13">
        <v>432.3</v>
      </c>
      <c r="AD1658" s="13">
        <v>443.55</v>
      </c>
    </row>
    <row r="1659" spans="1:30">
      <c r="A1659" s="10">
        <v>43201</v>
      </c>
      <c r="B1659" s="13">
        <v>32030.85</v>
      </c>
      <c r="C1659" s="13">
        <v>16.8</v>
      </c>
      <c r="D1659" s="13">
        <v>14.65</v>
      </c>
      <c r="E1659" s="13">
        <v>144.6</v>
      </c>
      <c r="F1659" s="13">
        <v>219.3</v>
      </c>
      <c r="G1659" s="13">
        <v>418.55</v>
      </c>
      <c r="H1659" s="13">
        <v>34.299999999999997</v>
      </c>
      <c r="I1659" s="13">
        <v>4.28</v>
      </c>
      <c r="J1659" s="13">
        <v>41.948</v>
      </c>
      <c r="K1659" s="13">
        <v>452.75</v>
      </c>
      <c r="L1659" s="13">
        <v>64.05</v>
      </c>
      <c r="M1659" s="13">
        <v>57.05</v>
      </c>
      <c r="N1659" s="13">
        <v>156</v>
      </c>
      <c r="O1659" s="13">
        <v>132.69999999999999</v>
      </c>
      <c r="P1659" s="13">
        <v>102</v>
      </c>
      <c r="Q1659" s="13">
        <v>88</v>
      </c>
      <c r="R1659" s="13">
        <v>54.25</v>
      </c>
      <c r="S1659" s="13">
        <v>627.6</v>
      </c>
      <c r="T1659" s="13">
        <v>46.85</v>
      </c>
      <c r="U1659" s="13">
        <v>8.33</v>
      </c>
      <c r="V1659" s="13">
        <v>123.3</v>
      </c>
      <c r="W1659" s="13">
        <v>126.9</v>
      </c>
      <c r="X1659" s="13">
        <v>67.650000000000006</v>
      </c>
      <c r="Y1659" s="13">
        <v>85.5</v>
      </c>
      <c r="Z1659" s="13">
        <v>61.7</v>
      </c>
      <c r="AA1659" s="13">
        <v>373.7</v>
      </c>
      <c r="AB1659" s="13">
        <v>14.55</v>
      </c>
      <c r="AC1659" s="13">
        <v>418.55</v>
      </c>
      <c r="AD1659" s="13">
        <v>446.6</v>
      </c>
    </row>
    <row r="1660" spans="1:30">
      <c r="A1660" s="10">
        <v>43202</v>
      </c>
      <c r="B1660" s="13">
        <v>32038.79</v>
      </c>
      <c r="C1660" s="13">
        <v>16.95</v>
      </c>
      <c r="D1660" s="13">
        <v>14.55</v>
      </c>
      <c r="E1660" s="13">
        <v>143.55000000000001</v>
      </c>
      <c r="F1660" s="13">
        <v>219.65</v>
      </c>
      <c r="G1660" s="13">
        <v>411.2</v>
      </c>
      <c r="H1660" s="13">
        <v>34.15</v>
      </c>
      <c r="I1660" s="13">
        <v>4.34</v>
      </c>
      <c r="J1660" s="13">
        <v>41.996000000000002</v>
      </c>
      <c r="K1660" s="13">
        <v>453.25</v>
      </c>
      <c r="L1660" s="13">
        <v>62</v>
      </c>
      <c r="M1660" s="13">
        <v>58.8</v>
      </c>
      <c r="N1660" s="13">
        <v>154.75</v>
      </c>
      <c r="O1660" s="13">
        <v>134.9</v>
      </c>
      <c r="P1660" s="13">
        <v>105.1</v>
      </c>
      <c r="Q1660" s="13">
        <v>89.2</v>
      </c>
      <c r="R1660" s="13">
        <v>52.5</v>
      </c>
      <c r="S1660" s="13">
        <v>628.95000000000005</v>
      </c>
      <c r="T1660" s="13">
        <v>47.65</v>
      </c>
      <c r="U1660" s="13">
        <v>8.42</v>
      </c>
      <c r="V1660" s="13">
        <v>125.6</v>
      </c>
      <c r="W1660" s="13">
        <v>124.95</v>
      </c>
      <c r="X1660" s="13">
        <v>67.349999999999994</v>
      </c>
      <c r="Y1660" s="13">
        <v>83.85</v>
      </c>
      <c r="Z1660" s="13">
        <v>61.45</v>
      </c>
      <c r="AA1660" s="13">
        <v>376.45</v>
      </c>
      <c r="AB1660" s="13">
        <v>14.7</v>
      </c>
      <c r="AC1660" s="13">
        <v>411.2</v>
      </c>
      <c r="AD1660" s="13">
        <v>451.6</v>
      </c>
    </row>
    <row r="1661" spans="1:30">
      <c r="A1661" s="10">
        <v>43203</v>
      </c>
      <c r="B1661" s="13">
        <v>31593.11</v>
      </c>
      <c r="C1661" s="13">
        <v>16.75</v>
      </c>
      <c r="D1661" s="13">
        <v>14.5</v>
      </c>
      <c r="E1661" s="13">
        <v>139.6</v>
      </c>
      <c r="F1661" s="13">
        <v>217.1</v>
      </c>
      <c r="G1661" s="13">
        <v>403.6</v>
      </c>
      <c r="H1661" s="13">
        <v>33.700000000000003</v>
      </c>
      <c r="I1661" s="13">
        <v>4.3099999999999996</v>
      </c>
      <c r="J1661" s="13">
        <v>41.709000000000003</v>
      </c>
      <c r="K1661" s="13">
        <v>444.75</v>
      </c>
      <c r="L1661" s="13">
        <v>60.85</v>
      </c>
      <c r="M1661" s="13">
        <v>58.25</v>
      </c>
      <c r="N1661" s="13">
        <v>154</v>
      </c>
      <c r="O1661" s="13">
        <v>132.55000000000001</v>
      </c>
      <c r="P1661" s="13">
        <v>106</v>
      </c>
      <c r="Q1661" s="13">
        <v>87.5</v>
      </c>
      <c r="R1661" s="13">
        <v>49.45</v>
      </c>
      <c r="S1661" s="13">
        <v>626</v>
      </c>
      <c r="T1661" s="13">
        <v>47.45</v>
      </c>
      <c r="U1661" s="13">
        <v>8.1</v>
      </c>
      <c r="V1661" s="13">
        <v>123.85</v>
      </c>
      <c r="W1661" s="13">
        <v>124.45</v>
      </c>
      <c r="X1661" s="13">
        <v>66.849999999999994</v>
      </c>
      <c r="Y1661" s="13">
        <v>82.2</v>
      </c>
      <c r="Z1661" s="13">
        <v>61.3</v>
      </c>
      <c r="AA1661" s="13">
        <v>368.75</v>
      </c>
      <c r="AB1661" s="13">
        <v>14.6</v>
      </c>
      <c r="AC1661" s="13">
        <v>403.6</v>
      </c>
      <c r="AD1661" s="13">
        <v>451.8</v>
      </c>
    </row>
    <row r="1662" spans="1:30">
      <c r="A1662" s="10">
        <v>43206</v>
      </c>
      <c r="B1662" s="13">
        <v>31007.8</v>
      </c>
      <c r="C1662" s="13">
        <v>16</v>
      </c>
      <c r="D1662" s="13">
        <v>14.8</v>
      </c>
      <c r="E1662" s="13">
        <v>134.75</v>
      </c>
      <c r="F1662" s="13">
        <v>213.85</v>
      </c>
      <c r="G1662" s="13">
        <v>390.35</v>
      </c>
      <c r="H1662" s="13">
        <v>33.049999999999997</v>
      </c>
      <c r="I1662" s="13">
        <v>4.32</v>
      </c>
      <c r="J1662" s="13">
        <v>41.037999999999997</v>
      </c>
      <c r="K1662" s="13">
        <v>439.55</v>
      </c>
      <c r="L1662" s="13">
        <v>58.35</v>
      </c>
      <c r="M1662" s="13">
        <v>57.05</v>
      </c>
      <c r="N1662" s="13">
        <v>150</v>
      </c>
      <c r="O1662" s="13">
        <v>129.1</v>
      </c>
      <c r="P1662" s="13">
        <v>105.6</v>
      </c>
      <c r="Q1662" s="13">
        <v>86.65</v>
      </c>
      <c r="R1662" s="13">
        <v>48.25</v>
      </c>
      <c r="S1662" s="13">
        <v>605.65</v>
      </c>
      <c r="T1662" s="13">
        <v>46</v>
      </c>
      <c r="U1662" s="13">
        <v>7.85</v>
      </c>
      <c r="V1662" s="13">
        <v>121.75</v>
      </c>
      <c r="W1662" s="13">
        <v>123.8</v>
      </c>
      <c r="X1662" s="13">
        <v>65.150000000000006</v>
      </c>
      <c r="Y1662" s="13">
        <v>81.8</v>
      </c>
      <c r="Z1662" s="13">
        <v>60.15</v>
      </c>
      <c r="AA1662" s="13">
        <v>370.1</v>
      </c>
      <c r="AB1662" s="13">
        <v>14.35</v>
      </c>
      <c r="AC1662" s="13">
        <v>390.35</v>
      </c>
      <c r="AD1662" s="13">
        <v>442.1</v>
      </c>
    </row>
    <row r="1663" spans="1:30">
      <c r="A1663" s="10">
        <v>43207</v>
      </c>
      <c r="B1663" s="13">
        <v>31402.77</v>
      </c>
      <c r="C1663" s="13">
        <v>15.8</v>
      </c>
      <c r="D1663" s="13">
        <v>15.05</v>
      </c>
      <c r="E1663" s="13">
        <v>137.44999999999999</v>
      </c>
      <c r="F1663" s="13">
        <v>221</v>
      </c>
      <c r="G1663" s="13">
        <v>395.7</v>
      </c>
      <c r="H1663" s="13">
        <v>33.1</v>
      </c>
      <c r="I1663" s="13">
        <v>4.3899999999999997</v>
      </c>
      <c r="J1663" s="13">
        <v>41.613</v>
      </c>
      <c r="K1663" s="13">
        <v>432.55</v>
      </c>
      <c r="L1663" s="13">
        <v>58.2</v>
      </c>
      <c r="M1663" s="13">
        <v>56.2</v>
      </c>
      <c r="N1663" s="13">
        <v>152.69999999999999</v>
      </c>
      <c r="O1663" s="13">
        <v>134.44999999999999</v>
      </c>
      <c r="P1663" s="13">
        <v>105.7</v>
      </c>
      <c r="Q1663" s="13">
        <v>85.7</v>
      </c>
      <c r="R1663" s="13">
        <v>46.2</v>
      </c>
      <c r="S1663" s="13">
        <v>614.35</v>
      </c>
      <c r="T1663" s="13">
        <v>47.6</v>
      </c>
      <c r="U1663" s="13">
        <v>8.06</v>
      </c>
      <c r="V1663" s="13">
        <v>122.2</v>
      </c>
      <c r="W1663" s="13">
        <v>123.6</v>
      </c>
      <c r="X1663" s="13">
        <v>65.05</v>
      </c>
      <c r="Y1663" s="13">
        <v>83.05</v>
      </c>
      <c r="Z1663" s="13">
        <v>59.7</v>
      </c>
      <c r="AA1663" s="13">
        <v>371.45</v>
      </c>
      <c r="AB1663" s="13">
        <v>14.35</v>
      </c>
      <c r="AC1663" s="13">
        <v>395.7</v>
      </c>
      <c r="AD1663" s="13">
        <v>455.65</v>
      </c>
    </row>
    <row r="1664" spans="1:30">
      <c r="A1664" s="10">
        <v>43208</v>
      </c>
      <c r="B1664" s="13">
        <v>31531.9</v>
      </c>
      <c r="C1664" s="13">
        <v>16.149999999999999</v>
      </c>
      <c r="D1664" s="13">
        <v>15.35</v>
      </c>
      <c r="E1664" s="13">
        <v>143</v>
      </c>
      <c r="F1664" s="13">
        <v>219.05</v>
      </c>
      <c r="G1664" s="13">
        <v>394.4</v>
      </c>
      <c r="H1664" s="13">
        <v>33.35</v>
      </c>
      <c r="I1664" s="13">
        <v>4.46</v>
      </c>
      <c r="J1664" s="13">
        <v>41.420999999999999</v>
      </c>
      <c r="K1664" s="13">
        <v>425.3</v>
      </c>
      <c r="L1664" s="13">
        <v>58</v>
      </c>
      <c r="M1664" s="13">
        <v>56.3</v>
      </c>
      <c r="N1664" s="13">
        <v>152.9</v>
      </c>
      <c r="O1664" s="13">
        <v>134.15</v>
      </c>
      <c r="P1664" s="13">
        <v>108</v>
      </c>
      <c r="Q1664" s="13">
        <v>89.1</v>
      </c>
      <c r="R1664" s="13">
        <v>44.25</v>
      </c>
      <c r="S1664" s="13">
        <v>621.29999999999995</v>
      </c>
      <c r="T1664" s="13">
        <v>46.8</v>
      </c>
      <c r="U1664" s="13">
        <v>8.43</v>
      </c>
      <c r="V1664" s="13">
        <v>121.05</v>
      </c>
      <c r="W1664" s="13">
        <v>122.55</v>
      </c>
      <c r="X1664" s="13">
        <v>64.849999999999994</v>
      </c>
      <c r="Y1664" s="13">
        <v>82.45</v>
      </c>
      <c r="Z1664" s="13">
        <v>59.6</v>
      </c>
      <c r="AA1664" s="13">
        <v>378.95</v>
      </c>
      <c r="AB1664" s="13">
        <v>14.4</v>
      </c>
      <c r="AC1664" s="13">
        <v>394.4</v>
      </c>
      <c r="AD1664" s="13">
        <v>458.85</v>
      </c>
    </row>
    <row r="1665" spans="1:30">
      <c r="A1665" s="10">
        <v>43209</v>
      </c>
      <c r="B1665" s="13">
        <v>31281.32</v>
      </c>
      <c r="C1665" s="13">
        <v>16.100000000000001</v>
      </c>
      <c r="D1665" s="13">
        <v>15.7</v>
      </c>
      <c r="E1665" s="13">
        <v>145.25</v>
      </c>
      <c r="F1665" s="13">
        <v>219.75</v>
      </c>
      <c r="G1665" s="13">
        <v>389.05</v>
      </c>
      <c r="H1665" s="13">
        <v>32.4</v>
      </c>
      <c r="I1665" s="13">
        <v>4.38</v>
      </c>
      <c r="J1665" s="13">
        <v>40.654000000000003</v>
      </c>
      <c r="K1665" s="13">
        <v>418.2</v>
      </c>
      <c r="L1665" s="13">
        <v>56.55</v>
      </c>
      <c r="M1665" s="13">
        <v>57.5</v>
      </c>
      <c r="N1665" s="13">
        <v>152.19999999999999</v>
      </c>
      <c r="O1665" s="13">
        <v>132.85</v>
      </c>
      <c r="P1665" s="13">
        <v>105.6</v>
      </c>
      <c r="Q1665" s="13">
        <v>86.2</v>
      </c>
      <c r="R1665" s="13">
        <v>45.5</v>
      </c>
      <c r="S1665" s="13">
        <v>612.25</v>
      </c>
      <c r="T1665" s="13">
        <v>46.25</v>
      </c>
      <c r="U1665" s="13">
        <v>8.32</v>
      </c>
      <c r="V1665" s="13">
        <v>116.5</v>
      </c>
      <c r="W1665" s="13">
        <v>123.9</v>
      </c>
      <c r="X1665" s="13">
        <v>65.650000000000006</v>
      </c>
      <c r="Y1665" s="13">
        <v>80.849999999999994</v>
      </c>
      <c r="Z1665" s="13">
        <v>57.9</v>
      </c>
      <c r="AA1665" s="13">
        <v>379.95</v>
      </c>
      <c r="AB1665" s="13">
        <v>14.4</v>
      </c>
      <c r="AC1665" s="13">
        <v>389.05</v>
      </c>
      <c r="AD1665" s="13">
        <v>463.2</v>
      </c>
    </row>
    <row r="1666" spans="1:30">
      <c r="A1666" s="10">
        <v>43210</v>
      </c>
      <c r="B1666" s="13">
        <v>31161.7</v>
      </c>
      <c r="C1666" s="13">
        <v>16.350000000000001</v>
      </c>
      <c r="D1666" s="13">
        <v>15.5</v>
      </c>
      <c r="E1666" s="13">
        <v>145.15</v>
      </c>
      <c r="F1666" s="13">
        <v>215.05</v>
      </c>
      <c r="G1666" s="13">
        <v>389.7</v>
      </c>
      <c r="H1666" s="13">
        <v>32.75</v>
      </c>
      <c r="I1666" s="13">
        <v>4.34</v>
      </c>
      <c r="J1666" s="13">
        <v>40.317999999999998</v>
      </c>
      <c r="K1666" s="13">
        <v>424.6</v>
      </c>
      <c r="L1666" s="13">
        <v>57.15</v>
      </c>
      <c r="M1666" s="13">
        <v>56.75</v>
      </c>
      <c r="N1666" s="13">
        <v>151.55000000000001</v>
      </c>
      <c r="O1666" s="13">
        <v>130.65</v>
      </c>
      <c r="P1666" s="13">
        <v>107</v>
      </c>
      <c r="Q1666" s="13">
        <v>86.15</v>
      </c>
      <c r="R1666" s="13">
        <v>47.6</v>
      </c>
      <c r="S1666" s="13">
        <v>618.6</v>
      </c>
      <c r="T1666" s="13">
        <v>45.85</v>
      </c>
      <c r="U1666" s="13">
        <v>8.2200000000000006</v>
      </c>
      <c r="V1666" s="13">
        <v>116.45</v>
      </c>
      <c r="W1666" s="13">
        <v>122.05</v>
      </c>
      <c r="X1666" s="13">
        <v>64.5</v>
      </c>
      <c r="Y1666" s="13">
        <v>78.45</v>
      </c>
      <c r="Z1666" s="13">
        <v>57.5</v>
      </c>
      <c r="AA1666" s="13">
        <v>380.45</v>
      </c>
      <c r="AB1666" s="13">
        <v>14.7</v>
      </c>
      <c r="AC1666" s="13">
        <v>389.7</v>
      </c>
      <c r="AD1666" s="13">
        <v>457.25</v>
      </c>
    </row>
    <row r="1667" spans="1:30">
      <c r="A1667" s="10">
        <v>43213</v>
      </c>
      <c r="B1667" s="13">
        <v>30941.08</v>
      </c>
      <c r="C1667" s="13">
        <v>16.05</v>
      </c>
      <c r="D1667" s="13">
        <v>15.5</v>
      </c>
      <c r="E1667" s="13">
        <v>143.30000000000001</v>
      </c>
      <c r="F1667" s="13">
        <v>216.95</v>
      </c>
      <c r="G1667" s="13">
        <v>386.6</v>
      </c>
      <c r="H1667" s="13">
        <v>32.549999999999997</v>
      </c>
      <c r="I1667" s="13">
        <v>4.3099999999999996</v>
      </c>
      <c r="J1667" s="13">
        <v>40.462000000000003</v>
      </c>
      <c r="K1667" s="13">
        <v>417.5</v>
      </c>
      <c r="L1667" s="13">
        <v>55.25</v>
      </c>
      <c r="M1667" s="13">
        <v>55.8</v>
      </c>
      <c r="N1667" s="13">
        <v>153.80000000000001</v>
      </c>
      <c r="O1667" s="13">
        <v>130.9</v>
      </c>
      <c r="P1667" s="13">
        <v>105.9</v>
      </c>
      <c r="Q1667" s="13">
        <v>87.2</v>
      </c>
      <c r="R1667" s="13">
        <v>45.45</v>
      </c>
      <c r="S1667" s="13">
        <v>613.65</v>
      </c>
      <c r="T1667" s="13">
        <v>45.7</v>
      </c>
      <c r="U1667" s="13">
        <v>8.09</v>
      </c>
      <c r="V1667" s="13">
        <v>115.5</v>
      </c>
      <c r="W1667" s="13">
        <v>122.85</v>
      </c>
      <c r="X1667" s="13">
        <v>62.9</v>
      </c>
      <c r="Y1667" s="13">
        <v>77.650000000000006</v>
      </c>
      <c r="Z1667" s="13">
        <v>56.25</v>
      </c>
      <c r="AA1667" s="13">
        <v>381.7</v>
      </c>
      <c r="AB1667" s="13">
        <v>15.35</v>
      </c>
      <c r="AC1667" s="13">
        <v>386.6</v>
      </c>
      <c r="AD1667" s="13">
        <v>459.85</v>
      </c>
    </row>
    <row r="1668" spans="1:30">
      <c r="A1668" s="10">
        <v>43214</v>
      </c>
      <c r="B1668" s="13">
        <v>30568.86</v>
      </c>
      <c r="C1668" s="13">
        <v>15.8</v>
      </c>
      <c r="D1668" s="13">
        <v>14.8</v>
      </c>
      <c r="E1668" s="13">
        <v>140.85</v>
      </c>
      <c r="F1668" s="13">
        <v>215.8</v>
      </c>
      <c r="G1668" s="13">
        <v>381.7</v>
      </c>
      <c r="H1668" s="13">
        <v>32.4</v>
      </c>
      <c r="I1668" s="13">
        <v>4.24</v>
      </c>
      <c r="J1668" s="13">
        <v>40.271000000000001</v>
      </c>
      <c r="K1668" s="13">
        <v>411.25</v>
      </c>
      <c r="L1668" s="13">
        <v>51.4</v>
      </c>
      <c r="M1668" s="13">
        <v>56</v>
      </c>
      <c r="N1668" s="13">
        <v>153.5</v>
      </c>
      <c r="O1668" s="13">
        <v>131.94999999999999</v>
      </c>
      <c r="P1668" s="13">
        <v>104.95</v>
      </c>
      <c r="Q1668" s="13">
        <v>84.5</v>
      </c>
      <c r="R1668" s="13">
        <v>42.95</v>
      </c>
      <c r="S1668" s="13">
        <v>590.04999999999995</v>
      </c>
      <c r="T1668" s="13">
        <v>46.25</v>
      </c>
      <c r="U1668" s="13">
        <v>7.85</v>
      </c>
      <c r="V1668" s="13">
        <v>115.5</v>
      </c>
      <c r="W1668" s="13">
        <v>122.6</v>
      </c>
      <c r="X1668" s="13">
        <v>60.35</v>
      </c>
      <c r="Y1668" s="13">
        <v>77</v>
      </c>
      <c r="Z1668" s="13">
        <v>54</v>
      </c>
      <c r="AA1668" s="13">
        <v>381</v>
      </c>
      <c r="AB1668" s="13">
        <v>15.05</v>
      </c>
      <c r="AC1668" s="13">
        <v>381.7</v>
      </c>
      <c r="AD1668" s="13">
        <v>453.85</v>
      </c>
    </row>
    <row r="1669" spans="1:30">
      <c r="A1669" s="10">
        <v>43215</v>
      </c>
      <c r="B1669" s="13">
        <v>29946.83</v>
      </c>
      <c r="C1669" s="13">
        <v>15.45</v>
      </c>
      <c r="D1669" s="13">
        <v>14.75</v>
      </c>
      <c r="E1669" s="13">
        <v>137.65</v>
      </c>
      <c r="F1669" s="13">
        <v>204.7</v>
      </c>
      <c r="G1669" s="13">
        <v>376.75</v>
      </c>
      <c r="H1669" s="13">
        <v>31.6</v>
      </c>
      <c r="I1669" s="13">
        <v>4.18</v>
      </c>
      <c r="J1669" s="13">
        <v>40.079000000000001</v>
      </c>
      <c r="K1669" s="13">
        <v>400.05</v>
      </c>
      <c r="L1669" s="13">
        <v>50.8</v>
      </c>
      <c r="M1669" s="13">
        <v>54.85</v>
      </c>
      <c r="N1669" s="13">
        <v>149.19999999999999</v>
      </c>
      <c r="O1669" s="13">
        <v>125.3</v>
      </c>
      <c r="P1669" s="13">
        <v>100.2</v>
      </c>
      <c r="Q1669" s="13">
        <v>84.2</v>
      </c>
      <c r="R1669" s="13">
        <v>43.8</v>
      </c>
      <c r="S1669" s="13">
        <v>583.65</v>
      </c>
      <c r="T1669" s="13">
        <v>45.35</v>
      </c>
      <c r="U1669" s="13">
        <v>7.46</v>
      </c>
      <c r="V1669" s="13">
        <v>110</v>
      </c>
      <c r="W1669" s="13">
        <v>121.4</v>
      </c>
      <c r="X1669" s="13">
        <v>58.85</v>
      </c>
      <c r="Y1669" s="13">
        <v>76.900000000000006</v>
      </c>
      <c r="Z1669" s="13">
        <v>52.65</v>
      </c>
      <c r="AA1669" s="13">
        <v>377.65</v>
      </c>
      <c r="AB1669" s="13">
        <v>14.55</v>
      </c>
      <c r="AC1669" s="13">
        <v>376.75</v>
      </c>
      <c r="AD1669" s="13">
        <v>451.8</v>
      </c>
    </row>
    <row r="1670" spans="1:30">
      <c r="A1670" s="10">
        <v>43216</v>
      </c>
      <c r="B1670" s="13">
        <v>29487.82</v>
      </c>
      <c r="C1670" s="13">
        <v>15</v>
      </c>
      <c r="D1670" s="13">
        <v>14.7</v>
      </c>
      <c r="E1670" s="13">
        <v>145.6</v>
      </c>
      <c r="F1670" s="13">
        <v>199</v>
      </c>
      <c r="G1670" s="13">
        <v>359.9</v>
      </c>
      <c r="H1670" s="13">
        <v>31.1</v>
      </c>
      <c r="I1670" s="13">
        <v>4.03</v>
      </c>
      <c r="J1670" s="13">
        <v>40.271000000000001</v>
      </c>
      <c r="K1670" s="13">
        <v>398.1</v>
      </c>
      <c r="L1670" s="13">
        <v>48.7</v>
      </c>
      <c r="M1670" s="13">
        <v>54.5</v>
      </c>
      <c r="N1670" s="13">
        <v>147.4</v>
      </c>
      <c r="O1670" s="13">
        <v>123.5</v>
      </c>
      <c r="P1670" s="13">
        <v>93.35</v>
      </c>
      <c r="Q1670" s="13">
        <v>83.8</v>
      </c>
      <c r="R1670" s="13">
        <v>43.55</v>
      </c>
      <c r="S1670" s="13">
        <v>572.4</v>
      </c>
      <c r="T1670" s="13">
        <v>45.15</v>
      </c>
      <c r="U1670" s="13">
        <v>7.09</v>
      </c>
      <c r="V1670" s="13">
        <v>110.85</v>
      </c>
      <c r="W1670" s="13">
        <v>122.6</v>
      </c>
      <c r="X1670" s="13">
        <v>55.2</v>
      </c>
      <c r="Y1670" s="13">
        <v>75.900000000000006</v>
      </c>
      <c r="Z1670" s="13">
        <v>49.9</v>
      </c>
      <c r="AA1670" s="13">
        <v>386.7</v>
      </c>
      <c r="AB1670" s="13">
        <v>14.45</v>
      </c>
      <c r="AC1670" s="13">
        <v>359.9</v>
      </c>
      <c r="AD1670" s="13">
        <v>459.9</v>
      </c>
    </row>
    <row r="1671" spans="1:30">
      <c r="A1671" s="10">
        <v>43217</v>
      </c>
      <c r="B1671" s="13">
        <v>30006.35</v>
      </c>
      <c r="C1671" s="13">
        <v>15.65</v>
      </c>
      <c r="D1671" s="13">
        <v>15.05</v>
      </c>
      <c r="E1671" s="13">
        <v>145.25</v>
      </c>
      <c r="F1671" s="13">
        <v>198.7</v>
      </c>
      <c r="G1671" s="13">
        <v>374.95</v>
      </c>
      <c r="H1671" s="13">
        <v>31.8</v>
      </c>
      <c r="I1671" s="13">
        <v>4.03</v>
      </c>
      <c r="J1671" s="13">
        <v>40.558</v>
      </c>
      <c r="K1671" s="13">
        <v>409.3</v>
      </c>
      <c r="L1671" s="13">
        <v>50.45</v>
      </c>
      <c r="M1671" s="13">
        <v>54.05</v>
      </c>
      <c r="N1671" s="13">
        <v>149.94999999999999</v>
      </c>
      <c r="O1671" s="13">
        <v>128.4</v>
      </c>
      <c r="P1671" s="13">
        <v>90.75</v>
      </c>
      <c r="Q1671" s="13">
        <v>84.4</v>
      </c>
      <c r="R1671" s="13">
        <v>45.05</v>
      </c>
      <c r="S1671" s="13">
        <v>593</v>
      </c>
      <c r="T1671" s="13">
        <v>45.15</v>
      </c>
      <c r="U1671" s="13">
        <v>7.31</v>
      </c>
      <c r="V1671" s="13">
        <v>113.5</v>
      </c>
      <c r="W1671" s="13">
        <v>123</v>
      </c>
      <c r="X1671" s="13">
        <v>56.9</v>
      </c>
      <c r="Y1671" s="13">
        <v>78.05</v>
      </c>
      <c r="Z1671" s="13">
        <v>52.65</v>
      </c>
      <c r="AA1671" s="13">
        <v>384.45</v>
      </c>
      <c r="AB1671" s="13">
        <v>14.75</v>
      </c>
      <c r="AC1671" s="13">
        <v>374.95</v>
      </c>
      <c r="AD1671" s="13">
        <v>456.55</v>
      </c>
    </row>
    <row r="1672" spans="1:30">
      <c r="A1672" s="10">
        <v>43220</v>
      </c>
      <c r="B1672" s="13">
        <v>30006.35</v>
      </c>
      <c r="C1672" s="13">
        <v>15.65</v>
      </c>
      <c r="D1672" s="13">
        <v>15.05</v>
      </c>
      <c r="E1672" s="13">
        <v>145.25</v>
      </c>
      <c r="F1672" s="13">
        <v>198.7</v>
      </c>
      <c r="G1672" s="13">
        <v>374.95</v>
      </c>
      <c r="H1672" s="13">
        <v>31.8</v>
      </c>
      <c r="I1672" s="13">
        <v>4.03</v>
      </c>
      <c r="J1672" s="13">
        <v>40.558</v>
      </c>
      <c r="K1672" s="13">
        <v>409.3</v>
      </c>
      <c r="L1672" s="13">
        <v>50.45</v>
      </c>
      <c r="M1672" s="13">
        <v>54.05</v>
      </c>
      <c r="N1672" s="13">
        <v>149.94999999999999</v>
      </c>
      <c r="O1672" s="13">
        <v>128.4</v>
      </c>
      <c r="P1672" s="13">
        <v>90.75</v>
      </c>
      <c r="Q1672" s="13">
        <v>84.4</v>
      </c>
      <c r="R1672" s="13">
        <v>45.05</v>
      </c>
      <c r="S1672" s="13">
        <v>593</v>
      </c>
      <c r="T1672" s="13">
        <v>45.15</v>
      </c>
      <c r="U1672" s="13">
        <v>7.31</v>
      </c>
      <c r="V1672" s="13">
        <v>113.5</v>
      </c>
      <c r="W1672" s="13">
        <v>123</v>
      </c>
      <c r="X1672" s="13">
        <v>56.9</v>
      </c>
      <c r="Y1672" s="13">
        <v>78.05</v>
      </c>
      <c r="Z1672" s="13">
        <v>52.65</v>
      </c>
      <c r="AA1672" s="13">
        <v>384.45</v>
      </c>
      <c r="AB1672" s="13">
        <v>14.75</v>
      </c>
      <c r="AC1672" s="13">
        <v>374.95</v>
      </c>
      <c r="AD1672" s="13">
        <v>456.55</v>
      </c>
    </row>
    <row r="1673" spans="1:30">
      <c r="A1673" s="10">
        <v>43221</v>
      </c>
      <c r="B1673" s="13">
        <v>30006.35</v>
      </c>
      <c r="C1673" s="13">
        <v>15.65</v>
      </c>
      <c r="D1673" s="13">
        <v>15.05</v>
      </c>
      <c r="E1673" s="13">
        <v>145.25</v>
      </c>
      <c r="F1673" s="13">
        <v>198.7</v>
      </c>
      <c r="G1673" s="13">
        <v>374.95</v>
      </c>
      <c r="H1673" s="13">
        <v>31.8</v>
      </c>
      <c r="I1673" s="13">
        <v>4.03</v>
      </c>
      <c r="J1673" s="13">
        <v>40.558</v>
      </c>
      <c r="K1673" s="13">
        <v>409.3</v>
      </c>
      <c r="L1673" s="13">
        <v>50.45</v>
      </c>
      <c r="M1673" s="13">
        <v>54.05</v>
      </c>
      <c r="N1673" s="13">
        <v>149.94999999999999</v>
      </c>
      <c r="O1673" s="13">
        <v>128.4</v>
      </c>
      <c r="P1673" s="13">
        <v>90.75</v>
      </c>
      <c r="Q1673" s="13">
        <v>84.4</v>
      </c>
      <c r="R1673" s="13">
        <v>45.05</v>
      </c>
      <c r="S1673" s="13">
        <v>593</v>
      </c>
      <c r="T1673" s="13">
        <v>45.15</v>
      </c>
      <c r="U1673" s="13">
        <v>7.31</v>
      </c>
      <c r="V1673" s="13">
        <v>113.5</v>
      </c>
      <c r="W1673" s="13">
        <v>123</v>
      </c>
      <c r="X1673" s="13">
        <v>56.9</v>
      </c>
      <c r="Y1673" s="13">
        <v>78.05</v>
      </c>
      <c r="Z1673" s="13">
        <v>52.65</v>
      </c>
      <c r="AA1673" s="13">
        <v>384.45</v>
      </c>
      <c r="AB1673" s="13">
        <v>14.75</v>
      </c>
      <c r="AC1673" s="13">
        <v>374.95</v>
      </c>
      <c r="AD1673" s="13">
        <v>456.55</v>
      </c>
    </row>
    <row r="1674" spans="1:30">
      <c r="A1674" s="10">
        <v>43222</v>
      </c>
      <c r="B1674" s="13">
        <v>29613.98</v>
      </c>
      <c r="C1674" s="13">
        <v>15.25</v>
      </c>
      <c r="D1674" s="13">
        <v>15.35</v>
      </c>
      <c r="E1674" s="13">
        <v>146.9</v>
      </c>
      <c r="F1674" s="13">
        <v>198.15</v>
      </c>
      <c r="G1674" s="13">
        <v>359.45</v>
      </c>
      <c r="H1674" s="13">
        <v>31.6</v>
      </c>
      <c r="I1674" s="13">
        <v>3.89</v>
      </c>
      <c r="J1674" s="13">
        <v>39.982999999999997</v>
      </c>
      <c r="K1674" s="13">
        <v>399.4</v>
      </c>
      <c r="L1674" s="13">
        <v>48.05</v>
      </c>
      <c r="M1674" s="13">
        <v>55.55</v>
      </c>
      <c r="N1674" s="13">
        <v>144.80000000000001</v>
      </c>
      <c r="O1674" s="13">
        <v>122.5</v>
      </c>
      <c r="P1674" s="13">
        <v>88.95</v>
      </c>
      <c r="Q1674" s="13">
        <v>79.45</v>
      </c>
      <c r="R1674" s="13">
        <v>43.6</v>
      </c>
      <c r="S1674" s="13">
        <v>598.95000000000005</v>
      </c>
      <c r="T1674" s="13">
        <v>46.75</v>
      </c>
      <c r="U1674" s="13">
        <v>7.21</v>
      </c>
      <c r="V1674" s="13">
        <v>107.75</v>
      </c>
      <c r="W1674" s="13">
        <v>123</v>
      </c>
      <c r="X1674" s="13">
        <v>56.15</v>
      </c>
      <c r="Y1674" s="13">
        <v>78.05</v>
      </c>
      <c r="Z1674" s="13">
        <v>51.2</v>
      </c>
      <c r="AA1674" s="13">
        <v>409.1</v>
      </c>
      <c r="AB1674" s="13">
        <v>14.8</v>
      </c>
      <c r="AC1674" s="13">
        <v>359.45</v>
      </c>
      <c r="AD1674" s="13">
        <v>441.35</v>
      </c>
    </row>
    <row r="1675" spans="1:30">
      <c r="A1675" s="10">
        <v>43223</v>
      </c>
      <c r="B1675" s="13">
        <v>29503.4</v>
      </c>
      <c r="C1675" s="13">
        <v>14.5</v>
      </c>
      <c r="D1675" s="13">
        <v>15.35</v>
      </c>
      <c r="E1675" s="13">
        <v>155.1</v>
      </c>
      <c r="F1675" s="13">
        <v>203.05</v>
      </c>
      <c r="G1675" s="13">
        <v>329.65</v>
      </c>
      <c r="H1675" s="13">
        <v>31.15</v>
      </c>
      <c r="I1675" s="13">
        <v>3.8</v>
      </c>
      <c r="J1675" s="13">
        <v>40.030999999999999</v>
      </c>
      <c r="K1675" s="13">
        <v>394.5</v>
      </c>
      <c r="L1675" s="13">
        <v>46.9</v>
      </c>
      <c r="M1675" s="13">
        <v>55.1</v>
      </c>
      <c r="N1675" s="13">
        <v>149.05000000000001</v>
      </c>
      <c r="O1675" s="13">
        <v>119.35</v>
      </c>
      <c r="P1675" s="13">
        <v>88.65</v>
      </c>
      <c r="Q1675" s="13">
        <v>83.5</v>
      </c>
      <c r="R1675" s="13">
        <v>42.2</v>
      </c>
      <c r="S1675" s="13">
        <v>582.5</v>
      </c>
      <c r="T1675" s="13">
        <v>46.9</v>
      </c>
      <c r="U1675" s="13">
        <v>7.31</v>
      </c>
      <c r="V1675" s="13">
        <v>105.8</v>
      </c>
      <c r="W1675" s="13">
        <v>124.55</v>
      </c>
      <c r="X1675" s="13">
        <v>57.95</v>
      </c>
      <c r="Y1675" s="13">
        <v>80</v>
      </c>
      <c r="Z1675" s="13">
        <v>49.25</v>
      </c>
      <c r="AA1675" s="13">
        <v>440.1</v>
      </c>
      <c r="AB1675" s="13">
        <v>14.85</v>
      </c>
      <c r="AC1675" s="13">
        <v>329.65</v>
      </c>
      <c r="AD1675" s="13">
        <v>446.4</v>
      </c>
    </row>
    <row r="1676" spans="1:30">
      <c r="A1676" s="10">
        <v>43224</v>
      </c>
      <c r="B1676" s="13">
        <v>28553.27</v>
      </c>
      <c r="C1676" s="13">
        <v>14</v>
      </c>
      <c r="D1676" s="13">
        <v>15.05</v>
      </c>
      <c r="E1676" s="13">
        <v>149.44999999999999</v>
      </c>
      <c r="F1676" s="13">
        <v>182.9</v>
      </c>
      <c r="G1676" s="13">
        <v>334.1</v>
      </c>
      <c r="H1676" s="13">
        <v>29.9</v>
      </c>
      <c r="I1676" s="13">
        <v>3.83</v>
      </c>
      <c r="J1676" s="13">
        <v>37.969000000000001</v>
      </c>
      <c r="K1676" s="13">
        <v>382</v>
      </c>
      <c r="L1676" s="13">
        <v>45.85</v>
      </c>
      <c r="M1676" s="13">
        <v>52.6</v>
      </c>
      <c r="N1676" s="13">
        <v>140.35</v>
      </c>
      <c r="O1676" s="13">
        <v>115.05</v>
      </c>
      <c r="P1676" s="13">
        <v>85.85</v>
      </c>
      <c r="Q1676" s="13">
        <v>79.8</v>
      </c>
      <c r="R1676" s="13">
        <v>41.85</v>
      </c>
      <c r="S1676" s="13">
        <v>551.65</v>
      </c>
      <c r="T1676" s="13">
        <v>46.4</v>
      </c>
      <c r="U1676" s="13">
        <v>7.16</v>
      </c>
      <c r="V1676" s="13">
        <v>102</v>
      </c>
      <c r="W1676" s="13">
        <v>122.25</v>
      </c>
      <c r="X1676" s="13">
        <v>55.6</v>
      </c>
      <c r="Y1676" s="13">
        <v>74.7</v>
      </c>
      <c r="Z1676" s="13">
        <v>48.95</v>
      </c>
      <c r="AA1676" s="13">
        <v>422.9</v>
      </c>
      <c r="AB1676" s="13">
        <v>14.8</v>
      </c>
      <c r="AC1676" s="13">
        <v>334.1</v>
      </c>
      <c r="AD1676" s="13">
        <v>433.35</v>
      </c>
    </row>
    <row r="1677" spans="1:30">
      <c r="A1677" s="10">
        <v>43227</v>
      </c>
      <c r="B1677" s="13">
        <v>27512.560000000001</v>
      </c>
      <c r="C1677" s="13">
        <v>13.15</v>
      </c>
      <c r="D1677" s="13">
        <v>14.15</v>
      </c>
      <c r="E1677" s="13">
        <v>152.69999999999999</v>
      </c>
      <c r="F1677" s="13">
        <v>178.45</v>
      </c>
      <c r="G1677" s="13">
        <v>315.8</v>
      </c>
      <c r="H1677" s="13">
        <v>27.65</v>
      </c>
      <c r="I1677" s="13">
        <v>3.82</v>
      </c>
      <c r="J1677" s="13">
        <v>36.530999999999999</v>
      </c>
      <c r="K1677" s="13">
        <v>363.4</v>
      </c>
      <c r="L1677" s="13">
        <v>42.9</v>
      </c>
      <c r="M1677" s="13">
        <v>51.15</v>
      </c>
      <c r="N1677" s="13">
        <v>131.1</v>
      </c>
      <c r="O1677" s="13">
        <v>109.7</v>
      </c>
      <c r="P1677" s="13">
        <v>79.349999999999994</v>
      </c>
      <c r="Q1677" s="13">
        <v>77.3</v>
      </c>
      <c r="R1677" s="13">
        <v>39.6</v>
      </c>
      <c r="S1677" s="13">
        <v>523.4</v>
      </c>
      <c r="T1677" s="13">
        <v>44.3</v>
      </c>
      <c r="U1677" s="13">
        <v>6.77</v>
      </c>
      <c r="V1677" s="13">
        <v>95.2</v>
      </c>
      <c r="W1677" s="13">
        <v>118.95</v>
      </c>
      <c r="X1677" s="13">
        <v>53.4</v>
      </c>
      <c r="Y1677" s="13">
        <v>73</v>
      </c>
      <c r="Z1677" s="13">
        <v>46.4</v>
      </c>
      <c r="AA1677" s="13">
        <v>427.7</v>
      </c>
      <c r="AB1677" s="13">
        <v>13.95</v>
      </c>
      <c r="AC1677" s="13">
        <v>315.8</v>
      </c>
      <c r="AD1677" s="13">
        <v>437.8</v>
      </c>
    </row>
    <row r="1678" spans="1:30">
      <c r="A1678" s="10">
        <v>43228</v>
      </c>
      <c r="B1678" s="13">
        <v>26276.52</v>
      </c>
      <c r="C1678" s="13">
        <v>11.55</v>
      </c>
      <c r="D1678" s="13">
        <v>13.8</v>
      </c>
      <c r="E1678" s="13">
        <v>155.35</v>
      </c>
      <c r="F1678" s="13">
        <v>164.1</v>
      </c>
      <c r="G1678" s="13">
        <v>311.05</v>
      </c>
      <c r="H1678" s="13">
        <v>26.9</v>
      </c>
      <c r="I1678" s="13">
        <v>3.58</v>
      </c>
      <c r="J1678" s="13">
        <v>35.427999999999997</v>
      </c>
      <c r="K1678" s="13">
        <v>334.8</v>
      </c>
      <c r="L1678" s="13">
        <v>37.9</v>
      </c>
      <c r="M1678" s="13">
        <v>48.75</v>
      </c>
      <c r="N1678" s="13">
        <v>126</v>
      </c>
      <c r="O1678" s="13">
        <v>104.45</v>
      </c>
      <c r="P1678" s="13">
        <v>69.099999999999994</v>
      </c>
      <c r="Q1678" s="13">
        <v>74.95</v>
      </c>
      <c r="R1678" s="13">
        <v>35.6</v>
      </c>
      <c r="S1678" s="13">
        <v>501</v>
      </c>
      <c r="T1678" s="13">
        <v>42.1</v>
      </c>
      <c r="U1678" s="13">
        <v>6.13</v>
      </c>
      <c r="V1678" s="13">
        <v>95.55</v>
      </c>
      <c r="W1678" s="13">
        <v>110.9</v>
      </c>
      <c r="X1678" s="13">
        <v>49.2</v>
      </c>
      <c r="Y1678" s="13">
        <v>71.05</v>
      </c>
      <c r="Z1678" s="13">
        <v>42.25</v>
      </c>
      <c r="AA1678" s="13">
        <v>435</v>
      </c>
      <c r="AB1678" s="13">
        <v>12.95</v>
      </c>
      <c r="AC1678" s="13">
        <v>311.05</v>
      </c>
      <c r="AD1678" s="13">
        <v>432.1</v>
      </c>
    </row>
    <row r="1679" spans="1:30">
      <c r="A1679" s="10">
        <v>43229</v>
      </c>
      <c r="B1679" s="13">
        <v>27907.919999999998</v>
      </c>
      <c r="C1679" s="13">
        <v>12.6</v>
      </c>
      <c r="D1679" s="13">
        <v>15.35</v>
      </c>
      <c r="E1679" s="13">
        <v>170.75</v>
      </c>
      <c r="F1679" s="13">
        <v>171.2</v>
      </c>
      <c r="G1679" s="13">
        <v>340.05</v>
      </c>
      <c r="H1679" s="13">
        <v>28.15</v>
      </c>
      <c r="I1679" s="13">
        <v>3.75</v>
      </c>
      <c r="J1679" s="13">
        <v>36.003999999999998</v>
      </c>
      <c r="K1679" s="13">
        <v>339.95</v>
      </c>
      <c r="L1679" s="13">
        <v>39.950000000000003</v>
      </c>
      <c r="M1679" s="13">
        <v>50.25</v>
      </c>
      <c r="N1679" s="13">
        <v>128.94999999999999</v>
      </c>
      <c r="O1679" s="13">
        <v>114.2</v>
      </c>
      <c r="P1679" s="13">
        <v>74.349999999999994</v>
      </c>
      <c r="Q1679" s="13">
        <v>78.3</v>
      </c>
      <c r="R1679" s="13">
        <v>36.25</v>
      </c>
      <c r="S1679" s="13">
        <v>514.5</v>
      </c>
      <c r="T1679" s="13">
        <v>45.65</v>
      </c>
      <c r="U1679" s="13">
        <v>6.27</v>
      </c>
      <c r="V1679" s="13">
        <v>104.5</v>
      </c>
      <c r="W1679" s="13">
        <v>112.3</v>
      </c>
      <c r="X1679" s="13">
        <v>52.3</v>
      </c>
      <c r="Y1679" s="13">
        <v>73.599999999999994</v>
      </c>
      <c r="Z1679" s="13">
        <v>46.9</v>
      </c>
      <c r="AA1679" s="13">
        <v>441.65</v>
      </c>
      <c r="AB1679" s="13">
        <v>14.15</v>
      </c>
      <c r="AC1679" s="13">
        <v>340.05</v>
      </c>
      <c r="AD1679" s="13">
        <v>454.3</v>
      </c>
    </row>
    <row r="1680" spans="1:30">
      <c r="A1680" s="10">
        <v>43230</v>
      </c>
      <c r="B1680" s="13">
        <v>29600.66</v>
      </c>
      <c r="C1680" s="13">
        <v>14.75</v>
      </c>
      <c r="D1680" s="13">
        <v>16.25</v>
      </c>
      <c r="E1680" s="13">
        <v>186.05</v>
      </c>
      <c r="F1680" s="13">
        <v>182</v>
      </c>
      <c r="G1680" s="13">
        <v>353.4</v>
      </c>
      <c r="H1680" s="13">
        <v>30.6</v>
      </c>
      <c r="I1680" s="13">
        <v>3.81</v>
      </c>
      <c r="J1680" s="13">
        <v>37.011000000000003</v>
      </c>
      <c r="K1680" s="13">
        <v>353.05</v>
      </c>
      <c r="L1680" s="13">
        <v>44.75</v>
      </c>
      <c r="M1680" s="13">
        <v>52.7</v>
      </c>
      <c r="N1680" s="13">
        <v>136.19999999999999</v>
      </c>
      <c r="O1680" s="13">
        <v>120.85</v>
      </c>
      <c r="P1680" s="13">
        <v>79.400000000000006</v>
      </c>
      <c r="Q1680" s="13">
        <v>83.15</v>
      </c>
      <c r="R1680" s="13">
        <v>37.450000000000003</v>
      </c>
      <c r="S1680" s="13">
        <v>558.54999999999995</v>
      </c>
      <c r="T1680" s="13">
        <v>49.95</v>
      </c>
      <c r="U1680" s="13">
        <v>6.5600000000000005</v>
      </c>
      <c r="V1680" s="13">
        <v>106.4</v>
      </c>
      <c r="W1680" s="13">
        <v>112.15</v>
      </c>
      <c r="X1680" s="13">
        <v>58.05</v>
      </c>
      <c r="Y1680" s="13">
        <v>82.55</v>
      </c>
      <c r="Z1680" s="13">
        <v>50</v>
      </c>
      <c r="AA1680" s="13">
        <v>445.9</v>
      </c>
      <c r="AB1680" s="13">
        <v>14.6</v>
      </c>
      <c r="AC1680" s="13">
        <v>353.4</v>
      </c>
      <c r="AD1680" s="13">
        <v>478.45</v>
      </c>
    </row>
    <row r="1681" spans="1:30">
      <c r="A1681" s="10">
        <v>43231</v>
      </c>
      <c r="B1681" s="13">
        <v>29852.06</v>
      </c>
      <c r="C1681" s="13">
        <v>15.15</v>
      </c>
      <c r="D1681" s="13">
        <v>16.350000000000001</v>
      </c>
      <c r="E1681" s="13">
        <v>194.85</v>
      </c>
      <c r="F1681" s="13">
        <v>178.4</v>
      </c>
      <c r="G1681" s="13">
        <v>347.75</v>
      </c>
      <c r="H1681" s="13">
        <v>31</v>
      </c>
      <c r="I1681" s="13">
        <v>4.04</v>
      </c>
      <c r="J1681" s="13">
        <v>38.113</v>
      </c>
      <c r="K1681" s="13">
        <v>349.7</v>
      </c>
      <c r="L1681" s="13">
        <v>47.65</v>
      </c>
      <c r="M1681" s="13">
        <v>52.05</v>
      </c>
      <c r="N1681" s="13">
        <v>137.35</v>
      </c>
      <c r="O1681" s="13">
        <v>116.9</v>
      </c>
      <c r="P1681" s="13">
        <v>82.3</v>
      </c>
      <c r="Q1681" s="13">
        <v>81.05</v>
      </c>
      <c r="R1681" s="13">
        <v>36</v>
      </c>
      <c r="S1681" s="13">
        <v>554.35</v>
      </c>
      <c r="T1681" s="13">
        <v>50.6</v>
      </c>
      <c r="U1681" s="13">
        <v>6.44</v>
      </c>
      <c r="V1681" s="13">
        <v>102</v>
      </c>
      <c r="W1681" s="13">
        <v>107.05</v>
      </c>
      <c r="X1681" s="13">
        <v>57.9</v>
      </c>
      <c r="Y1681" s="13">
        <v>82.95</v>
      </c>
      <c r="Z1681" s="13">
        <v>50.85</v>
      </c>
      <c r="AA1681" s="13">
        <v>470.1</v>
      </c>
      <c r="AB1681" s="13">
        <v>14.75</v>
      </c>
      <c r="AC1681" s="13">
        <v>347.75</v>
      </c>
      <c r="AD1681" s="13">
        <v>502.15</v>
      </c>
    </row>
    <row r="1682" spans="1:30">
      <c r="A1682" s="10">
        <v>43234</v>
      </c>
      <c r="B1682" s="13">
        <v>30441.599999999999</v>
      </c>
      <c r="C1682" s="13">
        <v>14.5</v>
      </c>
      <c r="D1682" s="13">
        <v>17.75</v>
      </c>
      <c r="E1682" s="13">
        <v>208.15</v>
      </c>
      <c r="F1682" s="13">
        <v>181.05</v>
      </c>
      <c r="G1682" s="13">
        <v>340.2</v>
      </c>
      <c r="H1682" s="13">
        <v>33.35</v>
      </c>
      <c r="I1682" s="13">
        <v>4.0999999999999996</v>
      </c>
      <c r="J1682" s="13">
        <v>39.646999999999998</v>
      </c>
      <c r="K1682" s="13">
        <v>338.7</v>
      </c>
      <c r="L1682" s="13">
        <v>49.65</v>
      </c>
      <c r="M1682" s="13">
        <v>53.4</v>
      </c>
      <c r="N1682" s="13">
        <v>134.44999999999999</v>
      </c>
      <c r="O1682" s="13">
        <v>112.35</v>
      </c>
      <c r="P1682" s="13">
        <v>80.349999999999994</v>
      </c>
      <c r="Q1682" s="13">
        <v>71.75</v>
      </c>
      <c r="R1682" s="13">
        <v>35.4</v>
      </c>
      <c r="S1682" s="13">
        <v>545.85</v>
      </c>
      <c r="T1682" s="13">
        <v>52.85</v>
      </c>
      <c r="U1682" s="13">
        <v>6.65</v>
      </c>
      <c r="V1682" s="13">
        <v>97.6</v>
      </c>
      <c r="W1682" s="13">
        <v>111.6</v>
      </c>
      <c r="X1682" s="13">
        <v>60.05</v>
      </c>
      <c r="Y1682" s="13">
        <v>85.05</v>
      </c>
      <c r="Z1682" s="13">
        <v>53.75</v>
      </c>
      <c r="AA1682" s="13">
        <v>485.25</v>
      </c>
      <c r="AB1682" s="13">
        <v>15.6</v>
      </c>
      <c r="AC1682" s="13">
        <v>340.2</v>
      </c>
      <c r="AD1682" s="13">
        <v>512.54999999999995</v>
      </c>
    </row>
    <row r="1683" spans="1:30">
      <c r="A1683" s="10">
        <v>43235</v>
      </c>
      <c r="B1683" s="13">
        <v>30676.94</v>
      </c>
      <c r="C1683" s="13">
        <v>13.85</v>
      </c>
      <c r="D1683" s="13">
        <v>18.05</v>
      </c>
      <c r="E1683" s="13">
        <v>204.1</v>
      </c>
      <c r="F1683" s="13">
        <v>182.8</v>
      </c>
      <c r="G1683" s="13">
        <v>349.9</v>
      </c>
      <c r="H1683" s="13">
        <v>33.85</v>
      </c>
      <c r="I1683" s="13">
        <v>4.38</v>
      </c>
      <c r="J1683" s="13">
        <v>38.401000000000003</v>
      </c>
      <c r="K1683" s="13">
        <v>335.6</v>
      </c>
      <c r="L1683" s="13">
        <v>55.15</v>
      </c>
      <c r="M1683" s="13">
        <v>54</v>
      </c>
      <c r="N1683" s="13">
        <v>137.85</v>
      </c>
      <c r="O1683" s="13">
        <v>110.6</v>
      </c>
      <c r="P1683" s="13">
        <v>82.2</v>
      </c>
      <c r="Q1683" s="13">
        <v>72.8</v>
      </c>
      <c r="R1683" s="13">
        <v>38.5</v>
      </c>
      <c r="S1683" s="13">
        <v>540.04999999999995</v>
      </c>
      <c r="T1683" s="13">
        <v>52.5</v>
      </c>
      <c r="U1683" s="13">
        <v>6.91</v>
      </c>
      <c r="V1683" s="13">
        <v>97.1</v>
      </c>
      <c r="W1683" s="13">
        <v>114.15</v>
      </c>
      <c r="X1683" s="13">
        <v>61.1</v>
      </c>
      <c r="Y1683" s="13">
        <v>83.3</v>
      </c>
      <c r="Z1683" s="13">
        <v>56.5</v>
      </c>
      <c r="AA1683" s="13">
        <v>468.5</v>
      </c>
      <c r="AB1683" s="13">
        <v>16</v>
      </c>
      <c r="AC1683" s="13">
        <v>349.9</v>
      </c>
      <c r="AD1683" s="13">
        <v>480.3</v>
      </c>
    </row>
    <row r="1684" spans="1:30">
      <c r="A1684" s="10">
        <v>43236</v>
      </c>
      <c r="B1684" s="13">
        <v>31660.57</v>
      </c>
      <c r="C1684" s="13">
        <v>14.45</v>
      </c>
      <c r="D1684" s="13">
        <v>17.3</v>
      </c>
      <c r="E1684" s="13">
        <v>206.8</v>
      </c>
      <c r="F1684" s="13">
        <v>195.2</v>
      </c>
      <c r="G1684" s="13">
        <v>380.8</v>
      </c>
      <c r="H1684" s="13">
        <v>35.049999999999997</v>
      </c>
      <c r="I1684" s="13">
        <v>4.4800000000000004</v>
      </c>
      <c r="J1684" s="13">
        <v>40.798000000000002</v>
      </c>
      <c r="K1684" s="13">
        <v>331.25</v>
      </c>
      <c r="L1684" s="13">
        <v>57.15</v>
      </c>
      <c r="M1684" s="13">
        <v>55.1</v>
      </c>
      <c r="N1684" s="13">
        <v>147.19999999999999</v>
      </c>
      <c r="O1684" s="13">
        <v>112.8</v>
      </c>
      <c r="P1684" s="13">
        <v>78.400000000000006</v>
      </c>
      <c r="Q1684" s="13">
        <v>73.45</v>
      </c>
      <c r="R1684" s="13">
        <v>43.6</v>
      </c>
      <c r="S1684" s="13">
        <v>523.4</v>
      </c>
      <c r="T1684" s="13">
        <v>52.7</v>
      </c>
      <c r="U1684" s="13">
        <v>7.46</v>
      </c>
      <c r="V1684" s="13">
        <v>99.8</v>
      </c>
      <c r="W1684" s="13">
        <v>110.4</v>
      </c>
      <c r="X1684" s="13">
        <v>65.7</v>
      </c>
      <c r="Y1684" s="13">
        <v>88.05</v>
      </c>
      <c r="Z1684" s="13">
        <v>59.2</v>
      </c>
      <c r="AA1684" s="13">
        <v>480.4</v>
      </c>
      <c r="AB1684" s="13">
        <v>15.8</v>
      </c>
      <c r="AC1684" s="13">
        <v>380.8</v>
      </c>
      <c r="AD1684" s="13">
        <v>484.35</v>
      </c>
    </row>
    <row r="1685" spans="1:30">
      <c r="A1685" s="10">
        <v>43237</v>
      </c>
      <c r="B1685" s="13">
        <v>31806.18</v>
      </c>
      <c r="C1685" s="13">
        <v>14.9</v>
      </c>
      <c r="D1685" s="13">
        <v>17.600000000000001</v>
      </c>
      <c r="E1685" s="13">
        <v>199.9</v>
      </c>
      <c r="F1685" s="13">
        <v>201.85</v>
      </c>
      <c r="G1685" s="13">
        <v>373.85</v>
      </c>
      <c r="H1685" s="13">
        <v>34.1</v>
      </c>
      <c r="I1685" s="13">
        <v>4.32</v>
      </c>
      <c r="J1685" s="13">
        <v>39.790999999999997</v>
      </c>
      <c r="K1685" s="13">
        <v>346.7</v>
      </c>
      <c r="L1685" s="13">
        <v>59.35</v>
      </c>
      <c r="M1685" s="13">
        <v>55.75</v>
      </c>
      <c r="N1685" s="13">
        <v>144.35</v>
      </c>
      <c r="O1685" s="13">
        <v>115.45</v>
      </c>
      <c r="P1685" s="13">
        <v>76.349999999999994</v>
      </c>
      <c r="Q1685" s="13">
        <v>74.7</v>
      </c>
      <c r="R1685" s="13">
        <v>47.1</v>
      </c>
      <c r="S1685" s="13">
        <v>539.85</v>
      </c>
      <c r="T1685" s="13">
        <v>52.85</v>
      </c>
      <c r="U1685" s="13">
        <v>7.7</v>
      </c>
      <c r="V1685" s="13">
        <v>102.85</v>
      </c>
      <c r="W1685" s="13">
        <v>113.05</v>
      </c>
      <c r="X1685" s="13">
        <v>67</v>
      </c>
      <c r="Y1685" s="13">
        <v>87.95</v>
      </c>
      <c r="Z1685" s="13">
        <v>59.55</v>
      </c>
      <c r="AA1685" s="13">
        <v>491.95</v>
      </c>
      <c r="AB1685" s="13">
        <v>15.6</v>
      </c>
      <c r="AC1685" s="13">
        <v>373.85</v>
      </c>
      <c r="AD1685" s="13">
        <v>492.3</v>
      </c>
    </row>
    <row r="1686" spans="1:30">
      <c r="A1686" s="10">
        <v>43238</v>
      </c>
      <c r="B1686" s="13">
        <v>31869.82</v>
      </c>
      <c r="C1686" s="13">
        <v>15.25</v>
      </c>
      <c r="D1686" s="13">
        <v>17.8</v>
      </c>
      <c r="E1686" s="13">
        <v>196.8</v>
      </c>
      <c r="F1686" s="13">
        <v>198.85</v>
      </c>
      <c r="G1686" s="13">
        <v>369.9</v>
      </c>
      <c r="H1686" s="13">
        <v>34.75</v>
      </c>
      <c r="I1686" s="13">
        <v>4.21</v>
      </c>
      <c r="J1686" s="13">
        <v>40.366</v>
      </c>
      <c r="K1686" s="13">
        <v>347.5</v>
      </c>
      <c r="L1686" s="13">
        <v>58.65</v>
      </c>
      <c r="M1686" s="13">
        <v>59.15</v>
      </c>
      <c r="N1686" s="13">
        <v>140.6</v>
      </c>
      <c r="O1686" s="13">
        <v>114.35</v>
      </c>
      <c r="P1686" s="13">
        <v>75.900000000000006</v>
      </c>
      <c r="Q1686" s="13">
        <v>74.650000000000006</v>
      </c>
      <c r="R1686" s="13">
        <v>46.65</v>
      </c>
      <c r="S1686" s="13">
        <v>561.75</v>
      </c>
      <c r="T1686" s="13">
        <v>53.2</v>
      </c>
      <c r="U1686" s="13">
        <v>8.35</v>
      </c>
      <c r="V1686" s="13">
        <v>101.9</v>
      </c>
      <c r="W1686" s="13">
        <v>113.25</v>
      </c>
      <c r="X1686" s="13">
        <v>67.95</v>
      </c>
      <c r="Y1686" s="13">
        <v>88.15</v>
      </c>
      <c r="Z1686" s="13">
        <v>57.65</v>
      </c>
      <c r="AA1686" s="13">
        <v>496.15</v>
      </c>
      <c r="AB1686" s="13">
        <v>16.05</v>
      </c>
      <c r="AC1686" s="13">
        <v>369.9</v>
      </c>
      <c r="AD1686" s="13">
        <v>495</v>
      </c>
    </row>
    <row r="1687" spans="1:30">
      <c r="A1687" s="10">
        <v>43241</v>
      </c>
      <c r="B1687" s="13">
        <v>31632.45</v>
      </c>
      <c r="C1687" s="13">
        <v>16.149999999999999</v>
      </c>
      <c r="D1687" s="13">
        <v>17.45</v>
      </c>
      <c r="E1687" s="13">
        <v>193.55</v>
      </c>
      <c r="F1687" s="13">
        <v>198.5</v>
      </c>
      <c r="G1687" s="13">
        <v>372.1</v>
      </c>
      <c r="H1687" s="13">
        <v>33.9</v>
      </c>
      <c r="I1687" s="13">
        <v>4.24</v>
      </c>
      <c r="J1687" s="13">
        <v>39.838999999999999</v>
      </c>
      <c r="K1687" s="13">
        <v>340</v>
      </c>
      <c r="L1687" s="13">
        <v>57.7</v>
      </c>
      <c r="M1687" s="13">
        <v>58.4</v>
      </c>
      <c r="N1687" s="13">
        <v>139.80000000000001</v>
      </c>
      <c r="O1687" s="13">
        <v>114.45</v>
      </c>
      <c r="P1687" s="13">
        <v>73.95</v>
      </c>
      <c r="Q1687" s="13">
        <v>74.8</v>
      </c>
      <c r="R1687" s="13">
        <v>44.55</v>
      </c>
      <c r="S1687" s="13">
        <v>558.35</v>
      </c>
      <c r="T1687" s="13">
        <v>52.45</v>
      </c>
      <c r="U1687" s="13">
        <v>8.93</v>
      </c>
      <c r="V1687" s="13">
        <v>100.3</v>
      </c>
      <c r="W1687" s="13">
        <v>114.5</v>
      </c>
      <c r="X1687" s="13">
        <v>66.599999999999994</v>
      </c>
      <c r="Y1687" s="13">
        <v>87.05</v>
      </c>
      <c r="Z1687" s="13">
        <v>56.3</v>
      </c>
      <c r="AA1687" s="13">
        <v>488.05</v>
      </c>
      <c r="AB1687" s="13">
        <v>16.100000000000001</v>
      </c>
      <c r="AC1687" s="13">
        <v>372.1</v>
      </c>
      <c r="AD1687" s="13">
        <v>490.25</v>
      </c>
    </row>
    <row r="1688" spans="1:30">
      <c r="A1688" s="10">
        <v>43242</v>
      </c>
      <c r="B1688" s="4">
        <v>30991.35</v>
      </c>
      <c r="C1688" s="4">
        <v>16.75</v>
      </c>
      <c r="D1688" s="4">
        <v>17.350000000000001</v>
      </c>
      <c r="E1688" s="4">
        <v>190.45</v>
      </c>
      <c r="F1688" s="4">
        <v>197.55</v>
      </c>
      <c r="G1688" s="4">
        <v>365.25</v>
      </c>
      <c r="H1688" s="4">
        <v>32.9</v>
      </c>
      <c r="I1688" s="4">
        <v>4.17</v>
      </c>
      <c r="J1688" s="4">
        <v>39.167999999999999</v>
      </c>
      <c r="K1688" s="4">
        <v>339.2</v>
      </c>
      <c r="L1688" s="4">
        <v>55.5</v>
      </c>
      <c r="M1688" s="4">
        <v>58.25</v>
      </c>
      <c r="N1688" s="4">
        <v>139.15</v>
      </c>
      <c r="O1688" s="4">
        <v>111.6</v>
      </c>
      <c r="P1688" s="4">
        <v>70.55</v>
      </c>
      <c r="Q1688" s="4">
        <v>73.7</v>
      </c>
      <c r="R1688" s="4">
        <v>41.55</v>
      </c>
      <c r="S1688" s="4">
        <v>542.5</v>
      </c>
      <c r="T1688" s="4">
        <v>52</v>
      </c>
      <c r="U1688" s="4">
        <v>8.61</v>
      </c>
      <c r="V1688" s="4">
        <v>92.2</v>
      </c>
      <c r="W1688" s="4">
        <v>113.5</v>
      </c>
      <c r="X1688" s="4">
        <v>63.45</v>
      </c>
      <c r="Y1688" s="4">
        <v>86.15</v>
      </c>
      <c r="Z1688" s="4">
        <v>54.65</v>
      </c>
      <c r="AA1688" s="4">
        <v>475.55</v>
      </c>
      <c r="AB1688" s="4">
        <v>15.85</v>
      </c>
      <c r="AC1688" s="4">
        <v>365.25</v>
      </c>
      <c r="AD1688" s="4">
        <v>478.85</v>
      </c>
    </row>
    <row r="1689" spans="1:30">
      <c r="A1689" s="10">
        <v>43243</v>
      </c>
      <c r="B1689" s="4">
        <v>30233.95</v>
      </c>
      <c r="C1689" s="4">
        <v>15.55</v>
      </c>
      <c r="D1689" s="4">
        <v>17.2</v>
      </c>
      <c r="E1689" s="4">
        <v>184.2</v>
      </c>
      <c r="F1689" s="4">
        <v>195.35</v>
      </c>
      <c r="G1689" s="4">
        <v>346.05</v>
      </c>
      <c r="H1689" s="4">
        <v>32.549999999999997</v>
      </c>
      <c r="I1689" s="4">
        <v>4</v>
      </c>
      <c r="J1689" s="4">
        <v>39.887</v>
      </c>
      <c r="K1689" s="4">
        <v>338.3</v>
      </c>
      <c r="L1689" s="4">
        <v>52.55</v>
      </c>
      <c r="M1689" s="4">
        <v>58</v>
      </c>
      <c r="N1689" s="4">
        <v>133.55000000000001</v>
      </c>
      <c r="O1689" s="4">
        <v>108.4</v>
      </c>
      <c r="P1689" s="4">
        <v>63.6</v>
      </c>
      <c r="Q1689" s="4">
        <v>64.3</v>
      </c>
      <c r="R1689" s="4">
        <v>41.15</v>
      </c>
      <c r="S1689" s="4">
        <v>516.70000000000005</v>
      </c>
      <c r="T1689" s="4">
        <v>51.4</v>
      </c>
      <c r="U1689" s="4">
        <v>8.48</v>
      </c>
      <c r="V1689" s="4">
        <v>89.6</v>
      </c>
      <c r="W1689" s="4">
        <v>111.35</v>
      </c>
      <c r="X1689" s="4">
        <v>62.75</v>
      </c>
      <c r="Y1689" s="4">
        <v>85.75</v>
      </c>
      <c r="Z1689" s="4">
        <v>53.5</v>
      </c>
      <c r="AA1689" s="4">
        <v>476.5</v>
      </c>
      <c r="AB1689" s="4">
        <v>15.25</v>
      </c>
      <c r="AC1689" s="4">
        <v>346.05</v>
      </c>
      <c r="AD1689" s="4">
        <v>475.75</v>
      </c>
    </row>
    <row r="1690" spans="1:30">
      <c r="A1690" s="10">
        <v>43244</v>
      </c>
      <c r="B1690" s="4">
        <v>29664.9</v>
      </c>
      <c r="C1690" s="4">
        <v>14.95</v>
      </c>
      <c r="D1690" s="4">
        <v>16.850000000000001</v>
      </c>
      <c r="E1690" s="4">
        <v>158.85</v>
      </c>
      <c r="F1690" s="4">
        <v>197.95</v>
      </c>
      <c r="G1690" s="4">
        <v>330.55</v>
      </c>
      <c r="H1690" s="4">
        <v>33.25</v>
      </c>
      <c r="I1690" s="4">
        <v>4.13</v>
      </c>
      <c r="J1690" s="4">
        <v>40.51</v>
      </c>
      <c r="K1690" s="4">
        <v>328.65</v>
      </c>
      <c r="L1690" s="4">
        <v>50.2</v>
      </c>
      <c r="M1690" s="4">
        <v>60</v>
      </c>
      <c r="N1690" s="4">
        <v>130.75</v>
      </c>
      <c r="O1690" s="4">
        <v>107.7</v>
      </c>
      <c r="P1690" s="4">
        <v>60.45</v>
      </c>
      <c r="Q1690" s="4">
        <v>56.3</v>
      </c>
      <c r="R1690" s="4">
        <v>39.299999999999997</v>
      </c>
      <c r="S1690" s="4">
        <v>507.25</v>
      </c>
      <c r="T1690" s="4">
        <v>51.35</v>
      </c>
      <c r="U1690" s="4">
        <v>8.2200000000000006</v>
      </c>
      <c r="V1690" s="4">
        <v>88.65</v>
      </c>
      <c r="W1690" s="4">
        <v>110.85</v>
      </c>
      <c r="X1690" s="4">
        <v>63.85</v>
      </c>
      <c r="Y1690" s="4">
        <v>86.75</v>
      </c>
      <c r="Z1690" s="4">
        <v>52.95</v>
      </c>
      <c r="AA1690" s="4">
        <v>471</v>
      </c>
      <c r="AB1690" s="4">
        <v>14.65</v>
      </c>
      <c r="AC1690" s="4">
        <v>330.55</v>
      </c>
      <c r="AD1690" s="4">
        <v>470.5</v>
      </c>
    </row>
    <row r="1691" spans="1:30">
      <c r="A1691" s="10">
        <v>43245</v>
      </c>
      <c r="B1691" s="4">
        <v>29664.9</v>
      </c>
      <c r="C1691" s="4">
        <v>14.95</v>
      </c>
      <c r="D1691" s="4">
        <v>16.850000000000001</v>
      </c>
      <c r="E1691" s="4">
        <v>158.85</v>
      </c>
      <c r="F1691" s="4">
        <v>197.95</v>
      </c>
      <c r="G1691" s="4">
        <v>330.55</v>
      </c>
      <c r="H1691" s="4">
        <v>33.25</v>
      </c>
      <c r="I1691" s="4">
        <v>4.13</v>
      </c>
      <c r="J1691" s="4">
        <v>40.51</v>
      </c>
      <c r="K1691" s="4">
        <v>328.65</v>
      </c>
      <c r="L1691" s="4">
        <v>50.2</v>
      </c>
      <c r="M1691" s="4">
        <v>60</v>
      </c>
      <c r="N1691" s="4">
        <v>130.75</v>
      </c>
      <c r="O1691" s="4">
        <v>107.7</v>
      </c>
      <c r="P1691" s="4">
        <v>60.45</v>
      </c>
      <c r="Q1691" s="4">
        <v>56.3</v>
      </c>
      <c r="R1691" s="4">
        <v>39.299999999999997</v>
      </c>
      <c r="S1691" s="4">
        <v>507.25</v>
      </c>
      <c r="T1691" s="4">
        <v>51.35</v>
      </c>
      <c r="U1691" s="4">
        <v>8.2200000000000006</v>
      </c>
      <c r="V1691" s="4">
        <v>88.65</v>
      </c>
      <c r="W1691" s="4">
        <v>110.85</v>
      </c>
      <c r="X1691" s="4">
        <v>63.85</v>
      </c>
      <c r="Y1691" s="4">
        <v>86.75</v>
      </c>
      <c r="Z1691" s="4">
        <v>52.95</v>
      </c>
      <c r="AA1691" s="4">
        <v>471</v>
      </c>
      <c r="AB1691" s="4">
        <v>14.65</v>
      </c>
      <c r="AC1691" s="4">
        <v>330.55</v>
      </c>
      <c r="AD1691" s="4">
        <v>470.5</v>
      </c>
    </row>
    <row r="1692" spans="1:30">
      <c r="A1692" s="10">
        <v>43248</v>
      </c>
      <c r="B1692" s="4">
        <v>28653.75</v>
      </c>
      <c r="C1692" s="4">
        <v>14.45</v>
      </c>
      <c r="D1692" s="4">
        <v>16.8</v>
      </c>
      <c r="E1692" s="4">
        <v>138.25</v>
      </c>
      <c r="F1692" s="4">
        <v>192.3</v>
      </c>
      <c r="G1692" s="4">
        <v>331.6</v>
      </c>
      <c r="H1692" s="4">
        <v>31.85</v>
      </c>
      <c r="I1692" s="4">
        <v>3.96</v>
      </c>
      <c r="J1692" s="4">
        <v>39.982999999999997</v>
      </c>
      <c r="K1692" s="4">
        <v>311.55</v>
      </c>
      <c r="L1692" s="4">
        <v>49.7</v>
      </c>
      <c r="M1692" s="4">
        <v>60.1</v>
      </c>
      <c r="N1692" s="4">
        <v>127.2</v>
      </c>
      <c r="O1692" s="4">
        <v>103.75</v>
      </c>
      <c r="P1692" s="4">
        <v>57.4</v>
      </c>
      <c r="Q1692" s="4">
        <v>59.2</v>
      </c>
      <c r="R1692" s="4">
        <v>38.35</v>
      </c>
      <c r="S1692" s="4">
        <v>485.55</v>
      </c>
      <c r="T1692" s="4">
        <v>49.95</v>
      </c>
      <c r="U1692" s="4">
        <v>7.99</v>
      </c>
      <c r="V1692" s="4">
        <v>85.45</v>
      </c>
      <c r="W1692" s="4">
        <v>105.1</v>
      </c>
      <c r="X1692" s="4">
        <v>62.5</v>
      </c>
      <c r="Y1692" s="4">
        <v>86.1</v>
      </c>
      <c r="Z1692" s="4">
        <v>52.3</v>
      </c>
      <c r="AA1692" s="4">
        <v>449.4</v>
      </c>
      <c r="AB1692" s="4">
        <v>14.25</v>
      </c>
      <c r="AC1692" s="4">
        <v>331.6</v>
      </c>
      <c r="AD1692" s="4">
        <v>445.85</v>
      </c>
    </row>
    <row r="1693" spans="1:30">
      <c r="A1693" s="10">
        <v>43249</v>
      </c>
      <c r="B1693" s="4">
        <v>28325.59</v>
      </c>
      <c r="C1693" s="4">
        <v>13.2</v>
      </c>
      <c r="D1693" s="4">
        <v>16.149999999999999</v>
      </c>
      <c r="E1693" s="4">
        <v>149.19999999999999</v>
      </c>
      <c r="F1693" s="4">
        <v>189.6</v>
      </c>
      <c r="G1693" s="4">
        <v>318.95</v>
      </c>
      <c r="H1693" s="4">
        <v>32.049999999999997</v>
      </c>
      <c r="I1693" s="4">
        <v>3.89</v>
      </c>
      <c r="J1693" s="4">
        <v>39.167999999999999</v>
      </c>
      <c r="K1693" s="4">
        <v>299.60000000000002</v>
      </c>
      <c r="L1693" s="4">
        <v>47.15</v>
      </c>
      <c r="M1693" s="4">
        <v>57.35</v>
      </c>
      <c r="N1693" s="4">
        <v>121.1</v>
      </c>
      <c r="O1693" s="4">
        <v>102.9</v>
      </c>
      <c r="P1693" s="4">
        <v>56.75</v>
      </c>
      <c r="Q1693" s="4">
        <v>63.6</v>
      </c>
      <c r="R1693" s="4">
        <v>37.049999999999997</v>
      </c>
      <c r="S1693" s="4">
        <v>455</v>
      </c>
      <c r="T1693" s="4">
        <v>48.8</v>
      </c>
      <c r="U1693" s="4">
        <v>7.6</v>
      </c>
      <c r="V1693" s="4">
        <v>83.2</v>
      </c>
      <c r="W1693" s="4">
        <v>108.55</v>
      </c>
      <c r="X1693" s="4">
        <v>59.35</v>
      </c>
      <c r="Y1693" s="4">
        <v>83.9</v>
      </c>
      <c r="Z1693" s="4">
        <v>50.4</v>
      </c>
      <c r="AA1693" s="4">
        <v>453</v>
      </c>
      <c r="AB1693" s="4">
        <v>14.35</v>
      </c>
      <c r="AC1693" s="4">
        <v>318.95</v>
      </c>
      <c r="AD1693" s="4">
        <v>465.15</v>
      </c>
    </row>
    <row r="1694" spans="1:30">
      <c r="A1694" s="10">
        <v>43250</v>
      </c>
      <c r="B1694" s="4">
        <v>28389.4</v>
      </c>
      <c r="C1694" s="4">
        <v>13.7</v>
      </c>
      <c r="D1694" s="4">
        <v>16.649999999999999</v>
      </c>
      <c r="E1694" s="4">
        <v>149.9</v>
      </c>
      <c r="F1694" s="4">
        <v>189.95</v>
      </c>
      <c r="G1694" s="4">
        <v>320.25</v>
      </c>
      <c r="H1694" s="4">
        <v>32.4</v>
      </c>
      <c r="I1694" s="4">
        <v>3.82</v>
      </c>
      <c r="J1694" s="4">
        <v>39.646999999999998</v>
      </c>
      <c r="K1694" s="4">
        <v>296.95</v>
      </c>
      <c r="L1694" s="4">
        <v>46</v>
      </c>
      <c r="M1694" s="4">
        <v>57.45</v>
      </c>
      <c r="N1694" s="4">
        <v>119.1</v>
      </c>
      <c r="O1694" s="4">
        <v>104.6</v>
      </c>
      <c r="P1694" s="4">
        <v>57</v>
      </c>
      <c r="Q1694" s="4">
        <v>64.5</v>
      </c>
      <c r="R1694" s="4">
        <v>37.5</v>
      </c>
      <c r="S1694" s="4">
        <v>449.25</v>
      </c>
      <c r="T1694" s="4">
        <v>48.85</v>
      </c>
      <c r="U1694" s="4">
        <v>7.66</v>
      </c>
      <c r="V1694" s="4">
        <v>82.5</v>
      </c>
      <c r="W1694" s="4">
        <v>108.65</v>
      </c>
      <c r="X1694" s="4">
        <v>58.3</v>
      </c>
      <c r="Y1694" s="4">
        <v>83.65</v>
      </c>
      <c r="Z1694" s="4">
        <v>50.45</v>
      </c>
      <c r="AA1694" s="4">
        <v>465.8</v>
      </c>
      <c r="AB1694" s="4">
        <v>14.35</v>
      </c>
      <c r="AC1694" s="4">
        <v>320.25</v>
      </c>
      <c r="AD1694" s="4">
        <v>451.9</v>
      </c>
    </row>
    <row r="1695" spans="1:30">
      <c r="A1695" s="10">
        <v>43251</v>
      </c>
      <c r="B1695" s="4">
        <v>28558.83</v>
      </c>
      <c r="C1695" s="4">
        <v>14.2</v>
      </c>
      <c r="D1695" s="4">
        <v>16.45</v>
      </c>
      <c r="E1695" s="4">
        <v>149.94999999999999</v>
      </c>
      <c r="F1695" s="4">
        <v>196.55</v>
      </c>
      <c r="G1695" s="4">
        <v>332.05</v>
      </c>
      <c r="H1695" s="4">
        <v>33.4</v>
      </c>
      <c r="I1695" s="4">
        <v>3.89</v>
      </c>
      <c r="J1695" s="4">
        <v>40.366</v>
      </c>
      <c r="K1695" s="4">
        <v>292.2</v>
      </c>
      <c r="L1695" s="4">
        <v>47.2</v>
      </c>
      <c r="M1695" s="4">
        <v>55.35</v>
      </c>
      <c r="N1695" s="4">
        <v>119.9</v>
      </c>
      <c r="O1695" s="4">
        <v>105.8</v>
      </c>
      <c r="P1695" s="4">
        <v>58.15</v>
      </c>
      <c r="Q1695" s="4">
        <v>64.150000000000006</v>
      </c>
      <c r="R1695" s="4">
        <v>39.299999999999997</v>
      </c>
      <c r="S1695" s="4">
        <v>443</v>
      </c>
      <c r="T1695" s="4">
        <v>47.9</v>
      </c>
      <c r="U1695" s="4">
        <v>7.33</v>
      </c>
      <c r="V1695" s="4">
        <v>86.4</v>
      </c>
      <c r="W1695" s="4">
        <v>109.65</v>
      </c>
      <c r="X1695" s="4">
        <v>59.25</v>
      </c>
      <c r="Y1695" s="4">
        <v>84.3</v>
      </c>
      <c r="Z1695" s="4">
        <v>50.55</v>
      </c>
      <c r="AA1695" s="4">
        <v>451.1</v>
      </c>
      <c r="AB1695" s="4">
        <v>14.4</v>
      </c>
      <c r="AC1695" s="4">
        <v>332.05</v>
      </c>
      <c r="AD1695" s="4">
        <v>453.75</v>
      </c>
    </row>
    <row r="1696" spans="1:30">
      <c r="A1696" s="10">
        <v>43252</v>
      </c>
      <c r="B1696" s="4">
        <v>28436.75</v>
      </c>
      <c r="C1696" s="4">
        <v>14</v>
      </c>
      <c r="D1696" s="4">
        <v>15.85</v>
      </c>
      <c r="E1696" s="4">
        <v>127.15</v>
      </c>
      <c r="F1696" s="4">
        <v>194.1</v>
      </c>
      <c r="G1696" s="4">
        <v>349.15</v>
      </c>
      <c r="H1696" s="4">
        <v>33.85</v>
      </c>
      <c r="I1696" s="4">
        <v>3.79</v>
      </c>
      <c r="J1696" s="4">
        <v>40.558</v>
      </c>
      <c r="K1696" s="4">
        <v>300.75</v>
      </c>
      <c r="L1696" s="4">
        <v>47.7</v>
      </c>
      <c r="M1696" s="4">
        <v>55.9</v>
      </c>
      <c r="N1696" s="4">
        <v>120.55</v>
      </c>
      <c r="O1696" s="4">
        <v>106.2</v>
      </c>
      <c r="P1696" s="4">
        <v>62.35</v>
      </c>
      <c r="Q1696" s="4">
        <v>64.150000000000006</v>
      </c>
      <c r="R1696" s="4">
        <v>39.049999999999997</v>
      </c>
      <c r="S1696" s="4">
        <v>452.5</v>
      </c>
      <c r="T1696" s="4">
        <v>48</v>
      </c>
      <c r="U1696" s="4">
        <v>7.43</v>
      </c>
      <c r="V1696" s="4">
        <v>85.65</v>
      </c>
      <c r="W1696" s="4">
        <v>110.5</v>
      </c>
      <c r="X1696" s="4">
        <v>58</v>
      </c>
      <c r="Y1696" s="4">
        <v>85.4</v>
      </c>
      <c r="Z1696" s="4">
        <v>50.6</v>
      </c>
      <c r="AA1696" s="4">
        <v>455</v>
      </c>
      <c r="AB1696" s="4">
        <v>14.65</v>
      </c>
      <c r="AC1696" s="4">
        <v>349.15</v>
      </c>
      <c r="AD1696" s="4">
        <v>455.75</v>
      </c>
    </row>
    <row r="1697" spans="1:30">
      <c r="A1697" s="10">
        <v>43255</v>
      </c>
      <c r="B1697" s="4">
        <v>29036.15</v>
      </c>
      <c r="C1697" s="4">
        <v>13.75</v>
      </c>
      <c r="D1697" s="4">
        <v>15.5</v>
      </c>
      <c r="E1697" s="4">
        <v>134.15</v>
      </c>
      <c r="F1697" s="4">
        <v>198.1</v>
      </c>
      <c r="G1697" s="4">
        <v>374.2</v>
      </c>
      <c r="H1697" s="4">
        <v>34.35</v>
      </c>
      <c r="I1697" s="4">
        <v>3.8</v>
      </c>
      <c r="J1697" s="4">
        <v>40.558</v>
      </c>
      <c r="K1697" s="4">
        <v>298.60000000000002</v>
      </c>
      <c r="L1697" s="4">
        <v>48.35</v>
      </c>
      <c r="M1697" s="4">
        <v>56</v>
      </c>
      <c r="N1697" s="4">
        <v>125.85</v>
      </c>
      <c r="O1697" s="4">
        <v>113.75</v>
      </c>
      <c r="P1697" s="4">
        <v>65</v>
      </c>
      <c r="Q1697" s="4">
        <v>66.599999999999994</v>
      </c>
      <c r="R1697" s="4">
        <v>39</v>
      </c>
      <c r="S1697" s="4">
        <v>473.65</v>
      </c>
      <c r="T1697" s="4">
        <v>48.3</v>
      </c>
      <c r="U1697" s="4">
        <v>7.57</v>
      </c>
      <c r="V1697" s="4">
        <v>90.1</v>
      </c>
      <c r="W1697" s="4">
        <v>110</v>
      </c>
      <c r="X1697" s="4">
        <v>60.3</v>
      </c>
      <c r="Y1697" s="4">
        <v>84.05</v>
      </c>
      <c r="Z1697" s="4">
        <v>50.95</v>
      </c>
      <c r="AA1697" s="4">
        <v>442.6</v>
      </c>
      <c r="AB1697" s="4">
        <v>15</v>
      </c>
      <c r="AC1697" s="4">
        <v>374.2</v>
      </c>
      <c r="AD1697" s="4">
        <v>448.95</v>
      </c>
    </row>
    <row r="1698" spans="1:30">
      <c r="A1698" s="10">
        <v>43256</v>
      </c>
      <c r="B1698" s="4">
        <v>30359.26</v>
      </c>
      <c r="C1698" s="4">
        <v>14.85</v>
      </c>
      <c r="D1698" s="4">
        <v>16.3</v>
      </c>
      <c r="E1698" s="4">
        <v>129.05000000000001</v>
      </c>
      <c r="F1698" s="4">
        <v>208.05</v>
      </c>
      <c r="G1698" s="4">
        <v>399.4</v>
      </c>
      <c r="H1698" s="4">
        <v>36</v>
      </c>
      <c r="I1698" s="4">
        <v>4.05</v>
      </c>
      <c r="J1698" s="4">
        <v>41.469000000000001</v>
      </c>
      <c r="K1698" s="4">
        <v>319.64999999999998</v>
      </c>
      <c r="L1698" s="4">
        <v>52.9</v>
      </c>
      <c r="M1698" s="4">
        <v>57.5</v>
      </c>
      <c r="N1698" s="4">
        <v>140.65</v>
      </c>
      <c r="O1698" s="4">
        <v>119.9</v>
      </c>
      <c r="P1698" s="4">
        <v>68.2</v>
      </c>
      <c r="Q1698" s="4">
        <v>69.95</v>
      </c>
      <c r="R1698" s="4">
        <v>41.95</v>
      </c>
      <c r="S1698" s="4">
        <v>482.25</v>
      </c>
      <c r="T1698" s="4">
        <v>50</v>
      </c>
      <c r="U1698" s="4">
        <v>7.9</v>
      </c>
      <c r="V1698" s="4">
        <v>97.5</v>
      </c>
      <c r="W1698" s="4">
        <v>113.6</v>
      </c>
      <c r="X1698" s="4">
        <v>65</v>
      </c>
      <c r="Y1698" s="4">
        <v>88.6</v>
      </c>
      <c r="Z1698" s="4">
        <v>54.55</v>
      </c>
      <c r="AA1698" s="4">
        <v>447.95</v>
      </c>
      <c r="AB1698" s="4">
        <v>15.5</v>
      </c>
      <c r="AC1698" s="4">
        <v>399.4</v>
      </c>
      <c r="AD1698" s="4">
        <v>455.05</v>
      </c>
    </row>
    <row r="1699" spans="1:30">
      <c r="A1699" s="10">
        <v>43257</v>
      </c>
      <c r="B1699" s="4">
        <v>30428</v>
      </c>
      <c r="C1699" s="4">
        <v>15.6</v>
      </c>
      <c r="D1699" s="4">
        <v>17</v>
      </c>
      <c r="E1699" s="4">
        <v>126.05</v>
      </c>
      <c r="F1699" s="4">
        <v>203.3</v>
      </c>
      <c r="G1699" s="4">
        <v>397.95</v>
      </c>
      <c r="H1699" s="4">
        <v>36.65</v>
      </c>
      <c r="I1699" s="4">
        <v>4.13</v>
      </c>
      <c r="J1699" s="4">
        <v>41.469000000000001</v>
      </c>
      <c r="K1699" s="4">
        <v>322.45</v>
      </c>
      <c r="L1699" s="4">
        <v>56.1</v>
      </c>
      <c r="M1699" s="4">
        <v>57.4</v>
      </c>
      <c r="N1699" s="4">
        <v>138.80000000000001</v>
      </c>
      <c r="O1699" s="4">
        <v>118.6</v>
      </c>
      <c r="P1699" s="4">
        <v>68.5</v>
      </c>
      <c r="Q1699" s="4">
        <v>68.55</v>
      </c>
      <c r="R1699" s="4">
        <v>43.7</v>
      </c>
      <c r="S1699" s="4">
        <v>495.15</v>
      </c>
      <c r="T1699" s="4">
        <v>49.05</v>
      </c>
      <c r="U1699" s="4">
        <v>7.73</v>
      </c>
      <c r="V1699" s="4">
        <v>97.35</v>
      </c>
      <c r="W1699" s="4">
        <v>113.05</v>
      </c>
      <c r="X1699" s="4">
        <v>65.75</v>
      </c>
      <c r="Y1699" s="4">
        <v>87.65</v>
      </c>
      <c r="Z1699" s="4">
        <v>57.1</v>
      </c>
      <c r="AA1699" s="4">
        <v>453.2</v>
      </c>
      <c r="AB1699" s="4">
        <v>15.9</v>
      </c>
      <c r="AC1699" s="4">
        <v>397.95</v>
      </c>
      <c r="AD1699" s="4">
        <v>439.45</v>
      </c>
    </row>
    <row r="1700" spans="1:30">
      <c r="A1700" s="10">
        <v>43258</v>
      </c>
      <c r="B1700" s="4">
        <v>30177.81</v>
      </c>
      <c r="C1700" s="4">
        <v>15.85</v>
      </c>
      <c r="D1700" s="4">
        <v>16.899999999999999</v>
      </c>
      <c r="E1700" s="4">
        <v>120.5</v>
      </c>
      <c r="F1700" s="4">
        <v>202.55</v>
      </c>
      <c r="G1700" s="4">
        <v>388.15</v>
      </c>
      <c r="H1700" s="4">
        <v>36.700000000000003</v>
      </c>
      <c r="I1700" s="4">
        <v>4.08</v>
      </c>
      <c r="J1700" s="4">
        <v>40.75</v>
      </c>
      <c r="K1700" s="4">
        <v>321.45</v>
      </c>
      <c r="L1700" s="4">
        <v>55.6</v>
      </c>
      <c r="M1700" s="4">
        <v>57.7</v>
      </c>
      <c r="N1700" s="4">
        <v>136.19999999999999</v>
      </c>
      <c r="O1700" s="4">
        <v>118.85</v>
      </c>
      <c r="P1700" s="4">
        <v>69.900000000000006</v>
      </c>
      <c r="Q1700" s="4">
        <v>67.900000000000006</v>
      </c>
      <c r="R1700" s="4">
        <v>42.5</v>
      </c>
      <c r="S1700" s="4">
        <v>484.85</v>
      </c>
      <c r="T1700" s="4">
        <v>48.5</v>
      </c>
      <c r="U1700" s="4">
        <v>7.51</v>
      </c>
      <c r="V1700" s="4">
        <v>94.55</v>
      </c>
      <c r="W1700" s="4">
        <v>114.95</v>
      </c>
      <c r="X1700" s="4">
        <v>64</v>
      </c>
      <c r="Y1700" s="4">
        <v>85.05</v>
      </c>
      <c r="Z1700" s="4">
        <v>56.95</v>
      </c>
      <c r="AA1700" s="4">
        <v>459</v>
      </c>
      <c r="AB1700" s="4">
        <v>15.7</v>
      </c>
      <c r="AC1700" s="4">
        <v>388.15</v>
      </c>
      <c r="AD1700" s="4">
        <v>452.9</v>
      </c>
    </row>
    <row r="1701" spans="1:30">
      <c r="A1701" s="10">
        <v>43259</v>
      </c>
      <c r="B1701" s="4">
        <v>31444.080000000002</v>
      </c>
      <c r="C1701" s="4">
        <v>16.55</v>
      </c>
      <c r="D1701" s="4">
        <v>17.850000000000001</v>
      </c>
      <c r="E1701" s="4">
        <v>123.1</v>
      </c>
      <c r="F1701" s="4">
        <v>208.2</v>
      </c>
      <c r="G1701" s="4">
        <v>400.3</v>
      </c>
      <c r="H1701" s="4">
        <v>38.950000000000003</v>
      </c>
      <c r="I1701" s="4">
        <v>4.2300000000000004</v>
      </c>
      <c r="J1701" s="4">
        <v>42.14</v>
      </c>
      <c r="K1701" s="4">
        <v>334</v>
      </c>
      <c r="L1701" s="4">
        <v>60.3</v>
      </c>
      <c r="M1701" s="4">
        <v>60</v>
      </c>
      <c r="N1701" s="4">
        <v>145.35</v>
      </c>
      <c r="O1701" s="4">
        <v>127.4</v>
      </c>
      <c r="P1701" s="4">
        <v>75.099999999999994</v>
      </c>
      <c r="Q1701" s="4">
        <v>69.900000000000006</v>
      </c>
      <c r="R1701" s="4">
        <v>45.5</v>
      </c>
      <c r="S1701" s="4">
        <v>527.25</v>
      </c>
      <c r="T1701" s="4">
        <v>50.6</v>
      </c>
      <c r="U1701" s="4">
        <v>7.71</v>
      </c>
      <c r="V1701" s="4">
        <v>98.45</v>
      </c>
      <c r="W1701" s="4">
        <v>117.8</v>
      </c>
      <c r="X1701" s="4">
        <v>65.5</v>
      </c>
      <c r="Y1701" s="4">
        <v>89.25</v>
      </c>
      <c r="Z1701" s="4">
        <v>58.55</v>
      </c>
      <c r="AA1701" s="4">
        <v>467.45</v>
      </c>
      <c r="AB1701" s="4">
        <v>16.100000000000001</v>
      </c>
      <c r="AC1701" s="4">
        <v>400.3</v>
      </c>
      <c r="AD1701" s="4">
        <v>461.55</v>
      </c>
    </row>
    <row r="1702" spans="1:30">
      <c r="A1702" s="10">
        <v>43262</v>
      </c>
      <c r="B1702" s="4">
        <v>31703.85</v>
      </c>
      <c r="C1702" s="4">
        <v>18.399999999999999</v>
      </c>
      <c r="D1702" s="4">
        <v>18.149999999999999</v>
      </c>
      <c r="E1702" s="4">
        <v>129.69999999999999</v>
      </c>
      <c r="F1702" s="4">
        <v>213.35</v>
      </c>
      <c r="G1702" s="4">
        <v>405.45</v>
      </c>
      <c r="H1702" s="4">
        <v>39</v>
      </c>
      <c r="I1702" s="4">
        <v>4.2</v>
      </c>
      <c r="J1702" s="4">
        <v>43.243000000000002</v>
      </c>
      <c r="K1702" s="4">
        <v>339.95</v>
      </c>
      <c r="L1702" s="4">
        <v>58.3</v>
      </c>
      <c r="M1702" s="4">
        <v>61.4</v>
      </c>
      <c r="N1702" s="4">
        <v>148.9</v>
      </c>
      <c r="O1702" s="4">
        <v>128.1</v>
      </c>
      <c r="P1702" s="4">
        <v>72.25</v>
      </c>
      <c r="Q1702" s="4">
        <v>70.25</v>
      </c>
      <c r="R1702" s="4">
        <v>44.05</v>
      </c>
      <c r="S1702" s="4">
        <v>519.20000000000005</v>
      </c>
      <c r="T1702" s="4">
        <v>51.55</v>
      </c>
      <c r="U1702" s="4">
        <v>7.63</v>
      </c>
      <c r="V1702" s="4">
        <v>99.65</v>
      </c>
      <c r="W1702" s="4">
        <v>119.25</v>
      </c>
      <c r="X1702" s="4">
        <v>63.2</v>
      </c>
      <c r="Y1702" s="4">
        <v>88.9</v>
      </c>
      <c r="Z1702" s="4">
        <v>57.9</v>
      </c>
      <c r="AA1702" s="4">
        <v>484.2</v>
      </c>
      <c r="AB1702" s="4">
        <v>16.100000000000001</v>
      </c>
      <c r="AC1702" s="4">
        <v>405.45</v>
      </c>
      <c r="AD1702" s="4">
        <v>471.8</v>
      </c>
    </row>
    <row r="1703" spans="1:30">
      <c r="A1703" s="10">
        <v>43263</v>
      </c>
      <c r="B1703" s="4">
        <v>30749.09</v>
      </c>
      <c r="C1703" s="4">
        <v>19</v>
      </c>
      <c r="D1703" s="4">
        <v>17.7</v>
      </c>
      <c r="E1703" s="4">
        <v>126.1</v>
      </c>
      <c r="F1703" s="4">
        <v>206.85</v>
      </c>
      <c r="G1703" s="4">
        <v>390.2</v>
      </c>
      <c r="H1703" s="4">
        <v>38.25</v>
      </c>
      <c r="I1703" s="4">
        <v>4.01</v>
      </c>
      <c r="J1703" s="4">
        <v>43.578000000000003</v>
      </c>
      <c r="K1703" s="4">
        <v>335.25</v>
      </c>
      <c r="L1703" s="4">
        <v>55.1</v>
      </c>
      <c r="M1703" s="4">
        <v>59.65</v>
      </c>
      <c r="N1703" s="4">
        <v>144</v>
      </c>
      <c r="O1703" s="4">
        <v>121.05</v>
      </c>
      <c r="P1703" s="4">
        <v>68.55</v>
      </c>
      <c r="Q1703" s="4">
        <v>68.900000000000006</v>
      </c>
      <c r="R1703" s="4">
        <v>41.2</v>
      </c>
      <c r="S1703" s="4">
        <v>513.1</v>
      </c>
      <c r="T1703" s="4">
        <v>50</v>
      </c>
      <c r="U1703" s="4">
        <v>7.34</v>
      </c>
      <c r="V1703" s="4">
        <v>94.55</v>
      </c>
      <c r="W1703" s="4">
        <v>117.9</v>
      </c>
      <c r="X1703" s="4">
        <v>62.2</v>
      </c>
      <c r="Y1703" s="4">
        <v>85.8</v>
      </c>
      <c r="Z1703" s="4">
        <v>55.45</v>
      </c>
      <c r="AA1703" s="4">
        <v>472</v>
      </c>
      <c r="AB1703" s="4">
        <v>15.9</v>
      </c>
      <c r="AC1703" s="4">
        <v>390.2</v>
      </c>
      <c r="AD1703" s="4">
        <v>456.3</v>
      </c>
    </row>
    <row r="1704" spans="1:30">
      <c r="A1704" s="10">
        <v>43264</v>
      </c>
      <c r="B1704" s="4">
        <v>30228.42</v>
      </c>
      <c r="C1704" s="4">
        <v>17.649999999999999</v>
      </c>
      <c r="D1704" s="4">
        <v>18.350000000000001</v>
      </c>
      <c r="E1704" s="4">
        <v>126.9</v>
      </c>
      <c r="F1704" s="4">
        <v>201.4</v>
      </c>
      <c r="G1704" s="4">
        <v>368</v>
      </c>
      <c r="H1704" s="4">
        <v>38.15</v>
      </c>
      <c r="I1704" s="4">
        <v>3.9</v>
      </c>
      <c r="J1704" s="4">
        <v>44.680999999999997</v>
      </c>
      <c r="K1704" s="4">
        <v>319.2</v>
      </c>
      <c r="L1704" s="4">
        <v>52</v>
      </c>
      <c r="M1704" s="4">
        <v>59.75</v>
      </c>
      <c r="N1704" s="4">
        <v>144.80000000000001</v>
      </c>
      <c r="O1704" s="4">
        <v>117.9</v>
      </c>
      <c r="P1704" s="4">
        <v>64</v>
      </c>
      <c r="Q1704" s="4">
        <v>67.650000000000006</v>
      </c>
      <c r="R1704" s="4">
        <v>41</v>
      </c>
      <c r="S1704" s="4">
        <v>501.8</v>
      </c>
      <c r="T1704" s="4">
        <v>50</v>
      </c>
      <c r="U1704" s="4">
        <v>7.14</v>
      </c>
      <c r="V1704" s="4">
        <v>88.9</v>
      </c>
      <c r="W1704" s="4">
        <v>116.65</v>
      </c>
      <c r="X1704" s="4">
        <v>60.6</v>
      </c>
      <c r="Y1704" s="4">
        <v>85.6</v>
      </c>
      <c r="Z1704" s="4">
        <v>53.05</v>
      </c>
      <c r="AA1704" s="4">
        <v>479</v>
      </c>
      <c r="AB1704" s="4">
        <v>15.5</v>
      </c>
      <c r="AC1704" s="4">
        <v>368</v>
      </c>
      <c r="AD1704" s="4">
        <v>459.85</v>
      </c>
    </row>
    <row r="1705" spans="1:30">
      <c r="A1705" s="10">
        <v>43265</v>
      </c>
      <c r="B1705" s="4">
        <v>30114.880000000001</v>
      </c>
      <c r="C1705" s="4">
        <v>16.7</v>
      </c>
      <c r="D1705" s="4">
        <v>19</v>
      </c>
      <c r="E1705" s="4">
        <v>132.94999999999999</v>
      </c>
      <c r="F1705" s="4">
        <v>191.95</v>
      </c>
      <c r="G1705" s="4">
        <v>355.45</v>
      </c>
      <c r="H1705" s="4">
        <v>38.549999999999997</v>
      </c>
      <c r="I1705" s="4">
        <v>3.92</v>
      </c>
      <c r="J1705" s="4">
        <v>44.920999999999999</v>
      </c>
      <c r="K1705" s="4">
        <v>315.3</v>
      </c>
      <c r="L1705" s="4">
        <v>49.35</v>
      </c>
      <c r="M1705" s="4">
        <v>59.1</v>
      </c>
      <c r="N1705" s="4">
        <v>135.80000000000001</v>
      </c>
      <c r="O1705" s="4">
        <v>114.5</v>
      </c>
      <c r="P1705" s="4">
        <v>60.9</v>
      </c>
      <c r="Q1705" s="4">
        <v>69.45</v>
      </c>
      <c r="R1705" s="4">
        <v>38.85</v>
      </c>
      <c r="S1705" s="4">
        <v>474.55</v>
      </c>
      <c r="T1705" s="4">
        <v>49.8</v>
      </c>
      <c r="U1705" s="4">
        <v>7.11</v>
      </c>
      <c r="V1705" s="4">
        <v>84.15</v>
      </c>
      <c r="W1705" s="4">
        <v>122</v>
      </c>
      <c r="X1705" s="4">
        <v>57.25</v>
      </c>
      <c r="Y1705" s="4">
        <v>86.15</v>
      </c>
      <c r="Z1705" s="4">
        <v>50.9</v>
      </c>
      <c r="AA1705" s="4">
        <v>516.45000000000005</v>
      </c>
      <c r="AB1705" s="4">
        <v>16</v>
      </c>
      <c r="AC1705" s="4">
        <v>355.45</v>
      </c>
      <c r="AD1705" s="4">
        <v>479.55</v>
      </c>
    </row>
    <row r="1706" spans="1:30">
      <c r="A1706" s="10">
        <v>43266</v>
      </c>
      <c r="B1706" s="4">
        <v>30147.65</v>
      </c>
      <c r="C1706" s="4">
        <v>17</v>
      </c>
      <c r="D1706" s="4">
        <v>19</v>
      </c>
      <c r="E1706" s="4">
        <v>133.65</v>
      </c>
      <c r="F1706" s="4">
        <v>184.75</v>
      </c>
      <c r="G1706" s="4">
        <v>351</v>
      </c>
      <c r="H1706" s="4">
        <v>38.6</v>
      </c>
      <c r="I1706" s="4">
        <v>3.92</v>
      </c>
      <c r="J1706" s="4">
        <v>45.256</v>
      </c>
      <c r="K1706" s="4">
        <v>318.05</v>
      </c>
      <c r="L1706" s="4">
        <v>50</v>
      </c>
      <c r="M1706" s="4">
        <v>60</v>
      </c>
      <c r="N1706" s="4">
        <v>140.35</v>
      </c>
      <c r="O1706" s="4">
        <v>114.2</v>
      </c>
      <c r="P1706" s="4">
        <v>62</v>
      </c>
      <c r="Q1706" s="4">
        <v>69.900000000000006</v>
      </c>
      <c r="R1706" s="4">
        <v>39.450000000000003</v>
      </c>
      <c r="S1706" s="4">
        <v>474</v>
      </c>
      <c r="T1706" s="4">
        <v>50.45</v>
      </c>
      <c r="U1706" s="4">
        <v>7.24</v>
      </c>
      <c r="V1706" s="4">
        <v>83.45</v>
      </c>
      <c r="W1706" s="4">
        <v>124</v>
      </c>
      <c r="X1706" s="4">
        <v>55.75</v>
      </c>
      <c r="Y1706" s="4">
        <v>84.5</v>
      </c>
      <c r="Z1706" s="4">
        <v>52.1</v>
      </c>
      <c r="AA1706" s="4">
        <v>503.3</v>
      </c>
      <c r="AB1706" s="4">
        <v>16.149999999999999</v>
      </c>
      <c r="AC1706" s="4">
        <v>351</v>
      </c>
      <c r="AD1706" s="4">
        <v>481.05</v>
      </c>
    </row>
    <row r="1707" spans="1:30">
      <c r="A1707" s="10">
        <v>43269</v>
      </c>
      <c r="B1707" s="4">
        <v>27656.57</v>
      </c>
      <c r="C1707" s="4">
        <v>15.8</v>
      </c>
      <c r="D1707" s="4">
        <v>17.899999999999999</v>
      </c>
      <c r="E1707" s="4">
        <v>127.75</v>
      </c>
      <c r="F1707" s="4">
        <v>164.35</v>
      </c>
      <c r="G1707" s="4">
        <v>314.7</v>
      </c>
      <c r="H1707" s="4">
        <v>36</v>
      </c>
      <c r="I1707" s="4">
        <v>3.66</v>
      </c>
      <c r="J1707" s="4">
        <v>41.709000000000003</v>
      </c>
      <c r="K1707" s="4">
        <v>285.60000000000002</v>
      </c>
      <c r="L1707" s="4">
        <v>44.9</v>
      </c>
      <c r="M1707" s="4">
        <v>56.5</v>
      </c>
      <c r="N1707" s="4">
        <v>124.35</v>
      </c>
      <c r="O1707" s="4">
        <v>103.45</v>
      </c>
      <c r="P1707" s="4">
        <v>54.9</v>
      </c>
      <c r="Q1707" s="4">
        <v>63.3</v>
      </c>
      <c r="R1707" s="4">
        <v>35.6</v>
      </c>
      <c r="S1707" s="4">
        <v>410.7</v>
      </c>
      <c r="T1707" s="4">
        <v>45.4</v>
      </c>
      <c r="U1707" s="4">
        <v>6.91</v>
      </c>
      <c r="V1707" s="4">
        <v>73.599999999999994</v>
      </c>
      <c r="W1707" s="4">
        <v>114.05</v>
      </c>
      <c r="X1707" s="4">
        <v>48.05</v>
      </c>
      <c r="Y1707" s="4">
        <v>78</v>
      </c>
      <c r="Z1707" s="4">
        <v>45.7</v>
      </c>
      <c r="AA1707" s="4">
        <v>481.1</v>
      </c>
      <c r="AB1707" s="4">
        <v>15.45</v>
      </c>
      <c r="AC1707" s="4">
        <v>314.7</v>
      </c>
      <c r="AD1707" s="4">
        <v>446.15</v>
      </c>
    </row>
    <row r="1708" spans="1:30">
      <c r="A1708" s="10">
        <v>43270</v>
      </c>
      <c r="B1708" s="4">
        <v>29118.51</v>
      </c>
      <c r="C1708" s="4">
        <v>17.55</v>
      </c>
      <c r="D1708" s="4">
        <v>19.05</v>
      </c>
      <c r="E1708" s="4">
        <v>134.30000000000001</v>
      </c>
      <c r="F1708" s="4">
        <v>179.7</v>
      </c>
      <c r="G1708" s="4">
        <v>343.45</v>
      </c>
      <c r="H1708" s="4">
        <v>36.1</v>
      </c>
      <c r="I1708" s="4">
        <v>3.88</v>
      </c>
      <c r="J1708" s="4">
        <v>43.051000000000002</v>
      </c>
      <c r="K1708" s="4">
        <v>313.39999999999998</v>
      </c>
      <c r="L1708" s="4">
        <v>48.15</v>
      </c>
      <c r="M1708" s="4">
        <v>58.3</v>
      </c>
      <c r="N1708" s="4">
        <v>133.19999999999999</v>
      </c>
      <c r="O1708" s="4">
        <v>108.4</v>
      </c>
      <c r="P1708" s="4">
        <v>58.6</v>
      </c>
      <c r="Q1708" s="4">
        <v>67.95</v>
      </c>
      <c r="R1708" s="4">
        <v>36.65</v>
      </c>
      <c r="S1708" s="4">
        <v>417.2</v>
      </c>
      <c r="T1708" s="4">
        <v>48.6</v>
      </c>
      <c r="U1708" s="4">
        <v>7.06</v>
      </c>
      <c r="V1708" s="4">
        <v>78.400000000000006</v>
      </c>
      <c r="W1708" s="4">
        <v>120.95</v>
      </c>
      <c r="X1708" s="4">
        <v>49.95</v>
      </c>
      <c r="Y1708" s="4">
        <v>84.75</v>
      </c>
      <c r="Z1708" s="4">
        <v>47.1</v>
      </c>
      <c r="AA1708" s="4">
        <v>487.15</v>
      </c>
      <c r="AB1708" s="4">
        <v>15.8</v>
      </c>
      <c r="AC1708" s="4">
        <v>343.45</v>
      </c>
      <c r="AD1708" s="4">
        <v>465.8</v>
      </c>
    </row>
    <row r="1709" spans="1:30">
      <c r="A1709" s="10">
        <v>43271</v>
      </c>
      <c r="B1709" s="4">
        <v>29118.51</v>
      </c>
      <c r="C1709" s="4">
        <v>17.55</v>
      </c>
      <c r="D1709" s="4">
        <v>19.05</v>
      </c>
      <c r="E1709" s="4">
        <v>134.30000000000001</v>
      </c>
      <c r="F1709" s="4">
        <v>179.7</v>
      </c>
      <c r="G1709" s="4">
        <v>343.45</v>
      </c>
      <c r="H1709" s="4">
        <v>36.1</v>
      </c>
      <c r="I1709" s="4">
        <v>3.88</v>
      </c>
      <c r="J1709" s="4">
        <v>43.051000000000002</v>
      </c>
      <c r="K1709" s="4">
        <v>313.39999999999998</v>
      </c>
      <c r="L1709" s="4">
        <v>48.15</v>
      </c>
      <c r="M1709" s="4">
        <v>58.3</v>
      </c>
      <c r="N1709" s="4">
        <v>133.19999999999999</v>
      </c>
      <c r="O1709" s="4">
        <v>108.4</v>
      </c>
      <c r="P1709" s="4">
        <v>58.6</v>
      </c>
      <c r="Q1709" s="4">
        <v>67.95</v>
      </c>
      <c r="R1709" s="4">
        <v>36.65</v>
      </c>
      <c r="S1709" s="4">
        <v>417.2</v>
      </c>
      <c r="T1709" s="4">
        <v>48.6</v>
      </c>
      <c r="U1709" s="4">
        <v>7.06</v>
      </c>
      <c r="V1709" s="4">
        <v>78.400000000000006</v>
      </c>
      <c r="W1709" s="4">
        <v>120.95</v>
      </c>
      <c r="X1709" s="4">
        <v>49.95</v>
      </c>
      <c r="Y1709" s="4">
        <v>84.75</v>
      </c>
      <c r="Z1709" s="4">
        <v>47.1</v>
      </c>
      <c r="AA1709" s="4">
        <v>487.15</v>
      </c>
      <c r="AB1709" s="4">
        <v>15.8</v>
      </c>
      <c r="AC1709" s="4">
        <v>343.45</v>
      </c>
      <c r="AD1709" s="4">
        <v>465.8</v>
      </c>
    </row>
    <row r="1710" spans="1:30">
      <c r="A1710" s="10">
        <v>43272</v>
      </c>
      <c r="B1710" s="4">
        <v>30869.35</v>
      </c>
      <c r="C1710" s="4">
        <v>19.399999999999999</v>
      </c>
      <c r="D1710" s="4">
        <v>20.75</v>
      </c>
      <c r="E1710" s="4">
        <v>129.1</v>
      </c>
      <c r="F1710" s="4">
        <v>201.95</v>
      </c>
      <c r="G1710" s="4">
        <v>399.85</v>
      </c>
      <c r="H1710" s="4">
        <v>36.299999999999997</v>
      </c>
      <c r="I1710" s="4">
        <v>4.16</v>
      </c>
      <c r="J1710" s="4">
        <v>45.448</v>
      </c>
      <c r="K1710" s="4">
        <v>341.75</v>
      </c>
      <c r="L1710" s="4">
        <v>53</v>
      </c>
      <c r="M1710" s="4">
        <v>59.65</v>
      </c>
      <c r="N1710" s="4">
        <v>143.94999999999999</v>
      </c>
      <c r="O1710" s="4">
        <v>115.6</v>
      </c>
      <c r="P1710" s="4">
        <v>61.4</v>
      </c>
      <c r="Q1710" s="4">
        <v>69.5</v>
      </c>
      <c r="R1710" s="4">
        <v>42.1</v>
      </c>
      <c r="S1710" s="4">
        <v>436.5</v>
      </c>
      <c r="T1710" s="4">
        <v>49.6</v>
      </c>
      <c r="U1710" s="4">
        <v>7.38</v>
      </c>
      <c r="V1710" s="4">
        <v>83.65</v>
      </c>
      <c r="W1710" s="4">
        <v>120.7</v>
      </c>
      <c r="X1710" s="4">
        <v>53.6</v>
      </c>
      <c r="Y1710" s="4">
        <v>88.1</v>
      </c>
      <c r="Z1710" s="4">
        <v>53.45</v>
      </c>
      <c r="AA1710" s="4">
        <v>480.3</v>
      </c>
      <c r="AB1710" s="4">
        <v>16.399999999999999</v>
      </c>
      <c r="AC1710" s="4">
        <v>399.85</v>
      </c>
      <c r="AD1710" s="4">
        <v>470.2</v>
      </c>
    </row>
    <row r="1711" spans="1:30">
      <c r="A1711" s="10">
        <v>43273</v>
      </c>
      <c r="B1711" s="4">
        <v>30210.61</v>
      </c>
      <c r="C1711" s="4">
        <v>19.100000000000001</v>
      </c>
      <c r="D1711" s="4">
        <v>21.2</v>
      </c>
      <c r="E1711" s="4">
        <v>128.55000000000001</v>
      </c>
      <c r="F1711" s="4">
        <v>194.95</v>
      </c>
      <c r="G1711" s="4">
        <v>395.5</v>
      </c>
      <c r="H1711" s="4">
        <v>34.799999999999997</v>
      </c>
      <c r="I1711" s="4">
        <v>4.04</v>
      </c>
      <c r="J1711" s="4">
        <v>44.201999999999998</v>
      </c>
      <c r="K1711" s="4">
        <v>350.05</v>
      </c>
      <c r="L1711" s="4">
        <v>50.15</v>
      </c>
      <c r="M1711" s="4">
        <v>55.45</v>
      </c>
      <c r="N1711" s="4">
        <v>137.44999999999999</v>
      </c>
      <c r="O1711" s="4">
        <v>110.55</v>
      </c>
      <c r="P1711" s="4">
        <v>65</v>
      </c>
      <c r="Q1711" s="4">
        <v>72.3</v>
      </c>
      <c r="R1711" s="4">
        <v>40.1</v>
      </c>
      <c r="S1711" s="4">
        <v>438.65</v>
      </c>
      <c r="T1711" s="4">
        <v>47.55</v>
      </c>
      <c r="U1711" s="4">
        <v>7.57</v>
      </c>
      <c r="V1711" s="4">
        <v>77.05</v>
      </c>
      <c r="W1711" s="4">
        <v>115.9</v>
      </c>
      <c r="X1711" s="4">
        <v>54.5</v>
      </c>
      <c r="Y1711" s="4">
        <v>86.15</v>
      </c>
      <c r="Z1711" s="4">
        <v>52.2</v>
      </c>
      <c r="AA1711" s="4">
        <v>493.9</v>
      </c>
      <c r="AB1711" s="4">
        <v>16</v>
      </c>
      <c r="AC1711" s="4">
        <v>395.5</v>
      </c>
      <c r="AD1711" s="4">
        <v>458</v>
      </c>
    </row>
    <row r="1712" spans="1:30">
      <c r="A1712" s="10">
        <v>43276</v>
      </c>
      <c r="B1712" s="4">
        <v>28825.119999999999</v>
      </c>
      <c r="C1712" s="4">
        <v>18.3</v>
      </c>
      <c r="D1712" s="4">
        <v>19.8</v>
      </c>
      <c r="E1712" s="4">
        <v>129.5</v>
      </c>
      <c r="F1712" s="4">
        <v>183.4</v>
      </c>
      <c r="G1712" s="4">
        <v>385.35</v>
      </c>
      <c r="H1712" s="4">
        <v>32.75</v>
      </c>
      <c r="I1712" s="4">
        <v>3.89</v>
      </c>
      <c r="J1712" s="4">
        <v>42.811</v>
      </c>
      <c r="K1712" s="4">
        <v>332</v>
      </c>
      <c r="L1712" s="4">
        <v>48.75</v>
      </c>
      <c r="M1712" s="4">
        <v>53.95</v>
      </c>
      <c r="N1712" s="4">
        <v>127</v>
      </c>
      <c r="O1712" s="4">
        <v>102.15</v>
      </c>
      <c r="P1712" s="4">
        <v>65</v>
      </c>
      <c r="Q1712" s="4">
        <v>67.400000000000006</v>
      </c>
      <c r="R1712" s="4">
        <v>37.25</v>
      </c>
      <c r="S1712" s="4">
        <v>412.9</v>
      </c>
      <c r="T1712" s="4">
        <v>45.45</v>
      </c>
      <c r="U1712" s="4">
        <v>7.71</v>
      </c>
      <c r="V1712" s="4">
        <v>67.2</v>
      </c>
      <c r="W1712" s="4">
        <v>112.9</v>
      </c>
      <c r="X1712" s="4">
        <v>52.45</v>
      </c>
      <c r="Y1712" s="4">
        <v>83.45</v>
      </c>
      <c r="Z1712" s="4">
        <v>51.85</v>
      </c>
      <c r="AA1712" s="4">
        <v>476.05</v>
      </c>
      <c r="AB1712" s="4">
        <v>15.2</v>
      </c>
      <c r="AC1712" s="4">
        <v>385.35</v>
      </c>
      <c r="AD1712" s="4">
        <v>423.6</v>
      </c>
    </row>
    <row r="1713" spans="1:30">
      <c r="A1713" s="10">
        <v>43277</v>
      </c>
      <c r="B1713" s="4">
        <v>28473.48</v>
      </c>
      <c r="C1713" s="4">
        <v>18.3</v>
      </c>
      <c r="D1713" s="4">
        <v>19.8</v>
      </c>
      <c r="E1713" s="4">
        <v>131.35</v>
      </c>
      <c r="F1713" s="4">
        <v>179.45</v>
      </c>
      <c r="G1713" s="4">
        <v>374.2</v>
      </c>
      <c r="H1713" s="4">
        <v>31.75</v>
      </c>
      <c r="I1713" s="4">
        <v>3.89</v>
      </c>
      <c r="J1713" s="4">
        <v>42.091999999999999</v>
      </c>
      <c r="K1713" s="4">
        <v>329</v>
      </c>
      <c r="L1713" s="4">
        <v>50.85</v>
      </c>
      <c r="M1713" s="4">
        <v>53.6</v>
      </c>
      <c r="N1713" s="4">
        <v>126.85</v>
      </c>
      <c r="O1713" s="4">
        <v>101.7</v>
      </c>
      <c r="P1713" s="4">
        <v>66</v>
      </c>
      <c r="Q1713" s="4">
        <v>65.75</v>
      </c>
      <c r="R1713" s="4">
        <v>37.4</v>
      </c>
      <c r="S1713" s="4">
        <v>410.75</v>
      </c>
      <c r="T1713" s="4">
        <v>44.65</v>
      </c>
      <c r="U1713" s="4">
        <v>7.55</v>
      </c>
      <c r="V1713" s="4">
        <v>66.2</v>
      </c>
      <c r="W1713" s="4">
        <v>112</v>
      </c>
      <c r="X1713" s="4">
        <v>50.6</v>
      </c>
      <c r="Y1713" s="4">
        <v>80.55</v>
      </c>
      <c r="Z1713" s="4">
        <v>50.15</v>
      </c>
      <c r="AA1713" s="4">
        <v>481</v>
      </c>
      <c r="AB1713" s="4">
        <v>14.65</v>
      </c>
      <c r="AC1713" s="4">
        <v>374.2</v>
      </c>
      <c r="AD1713" s="4">
        <v>417.1</v>
      </c>
    </row>
    <row r="1714" spans="1:30">
      <c r="A1714" s="10">
        <v>43278</v>
      </c>
      <c r="B1714" s="4">
        <v>25921.08</v>
      </c>
      <c r="C1714" s="4">
        <v>16.3</v>
      </c>
      <c r="D1714" s="4">
        <v>18.5</v>
      </c>
      <c r="E1714" s="4">
        <v>132.6</v>
      </c>
      <c r="F1714" s="4">
        <v>162.35</v>
      </c>
      <c r="G1714" s="4">
        <v>343.6</v>
      </c>
      <c r="H1714" s="4">
        <v>27.95</v>
      </c>
      <c r="I1714" s="4">
        <v>3.4</v>
      </c>
      <c r="J1714" s="4">
        <v>39.838999999999999</v>
      </c>
      <c r="K1714" s="4">
        <v>282.95</v>
      </c>
      <c r="L1714" s="4">
        <v>44.85</v>
      </c>
      <c r="M1714" s="4">
        <v>50.4</v>
      </c>
      <c r="N1714" s="4">
        <v>113.85</v>
      </c>
      <c r="O1714" s="4">
        <v>90.6</v>
      </c>
      <c r="P1714" s="4">
        <v>56.85</v>
      </c>
      <c r="Q1714" s="4">
        <v>59</v>
      </c>
      <c r="R1714" s="4">
        <v>32.25</v>
      </c>
      <c r="S1714" s="4">
        <v>356.8</v>
      </c>
      <c r="T1714" s="4">
        <v>41.2</v>
      </c>
      <c r="U1714" s="4">
        <v>6.37</v>
      </c>
      <c r="V1714" s="4">
        <v>57.15</v>
      </c>
      <c r="W1714" s="4">
        <v>107</v>
      </c>
      <c r="X1714" s="4">
        <v>44.05</v>
      </c>
      <c r="Y1714" s="4">
        <v>72.7</v>
      </c>
      <c r="Z1714" s="4">
        <v>44.5</v>
      </c>
      <c r="AA1714" s="4">
        <v>500.5</v>
      </c>
      <c r="AB1714" s="4">
        <v>12.95</v>
      </c>
      <c r="AC1714" s="4">
        <v>343.6</v>
      </c>
      <c r="AD1714" s="4">
        <v>389.4</v>
      </c>
    </row>
    <row r="1715" spans="1:30">
      <c r="A1715" s="10">
        <v>43279</v>
      </c>
      <c r="B1715" s="4">
        <v>26789.41</v>
      </c>
      <c r="C1715" s="4">
        <v>16</v>
      </c>
      <c r="D1715" s="4">
        <v>19.3</v>
      </c>
      <c r="E1715" s="4">
        <v>138</v>
      </c>
      <c r="F1715" s="4">
        <v>176.95</v>
      </c>
      <c r="G1715" s="4">
        <v>353.65</v>
      </c>
      <c r="H1715" s="4">
        <v>27.95</v>
      </c>
      <c r="I1715" s="4">
        <v>3.42</v>
      </c>
      <c r="J1715" s="4">
        <v>41.037999999999997</v>
      </c>
      <c r="K1715" s="4">
        <v>297.10000000000002</v>
      </c>
      <c r="L1715" s="4">
        <v>45</v>
      </c>
      <c r="M1715" s="4">
        <v>52.4</v>
      </c>
      <c r="N1715" s="4">
        <v>121.85</v>
      </c>
      <c r="O1715" s="4">
        <v>99.9</v>
      </c>
      <c r="P1715" s="4">
        <v>58</v>
      </c>
      <c r="Q1715" s="4">
        <v>59.95</v>
      </c>
      <c r="R1715" s="4">
        <v>32.1</v>
      </c>
      <c r="S1715" s="4">
        <v>351.8</v>
      </c>
      <c r="T1715" s="4">
        <v>42.2</v>
      </c>
      <c r="U1715" s="4">
        <v>6.6899999999999995</v>
      </c>
      <c r="V1715" s="4">
        <v>61.5</v>
      </c>
      <c r="W1715" s="4">
        <v>110.35</v>
      </c>
      <c r="X1715" s="4">
        <v>45</v>
      </c>
      <c r="Y1715" s="4">
        <v>74</v>
      </c>
      <c r="Z1715" s="4">
        <v>45</v>
      </c>
      <c r="AA1715" s="4">
        <v>516.35</v>
      </c>
      <c r="AB1715" s="4">
        <v>13.4</v>
      </c>
      <c r="AC1715" s="4">
        <v>353.65</v>
      </c>
      <c r="AD1715" s="4">
        <v>396.85</v>
      </c>
    </row>
    <row r="1716" spans="1:30">
      <c r="A1716" s="10">
        <v>43280</v>
      </c>
      <c r="B1716" s="4">
        <v>26037.01</v>
      </c>
      <c r="C1716" s="4">
        <v>14.1</v>
      </c>
      <c r="D1716" s="4">
        <v>20.65</v>
      </c>
      <c r="E1716" s="4">
        <v>144.25</v>
      </c>
      <c r="F1716" s="4">
        <v>167.05</v>
      </c>
      <c r="G1716" s="4">
        <v>344.8</v>
      </c>
      <c r="H1716" s="4">
        <v>28.2</v>
      </c>
      <c r="I1716" s="4">
        <v>3.2</v>
      </c>
      <c r="J1716" s="4">
        <v>40.51</v>
      </c>
      <c r="K1716" s="4">
        <v>301.7</v>
      </c>
      <c r="L1716" s="4">
        <v>41.5</v>
      </c>
      <c r="M1716" s="4">
        <v>47.25</v>
      </c>
      <c r="N1716" s="4">
        <v>119.4</v>
      </c>
      <c r="O1716" s="4">
        <v>95.05</v>
      </c>
      <c r="P1716" s="4">
        <v>55.05</v>
      </c>
      <c r="Q1716" s="4">
        <v>59.1</v>
      </c>
      <c r="R1716" s="4">
        <v>29.85</v>
      </c>
      <c r="S1716" s="4">
        <v>337.7</v>
      </c>
      <c r="T1716" s="4">
        <v>40.950000000000003</v>
      </c>
      <c r="U1716" s="4">
        <v>6.1</v>
      </c>
      <c r="V1716" s="4">
        <v>61.6</v>
      </c>
      <c r="W1716" s="4">
        <v>102.55</v>
      </c>
      <c r="X1716" s="4">
        <v>43.95</v>
      </c>
      <c r="Y1716" s="4">
        <v>69.150000000000006</v>
      </c>
      <c r="Z1716" s="4">
        <v>40.9</v>
      </c>
      <c r="AA1716" s="4">
        <v>521.95000000000005</v>
      </c>
      <c r="AB1716" s="4">
        <v>13.25</v>
      </c>
      <c r="AC1716" s="4">
        <v>344.8</v>
      </c>
      <c r="AD1716" s="4">
        <v>390</v>
      </c>
    </row>
    <row r="1717" spans="1:30">
      <c r="A1717" s="10">
        <v>43283</v>
      </c>
      <c r="B1717" s="4">
        <v>25298.04</v>
      </c>
      <c r="C1717" s="4">
        <v>13.1</v>
      </c>
      <c r="D1717" s="4">
        <v>20.25</v>
      </c>
      <c r="E1717" s="4">
        <v>142.5</v>
      </c>
      <c r="F1717" s="4">
        <v>164.35</v>
      </c>
      <c r="G1717" s="4">
        <v>339.65</v>
      </c>
      <c r="H1717" s="4">
        <v>28</v>
      </c>
      <c r="I1717" s="4">
        <v>3.27</v>
      </c>
      <c r="J1717" s="4">
        <v>39.695</v>
      </c>
      <c r="K1717" s="4">
        <v>293.05</v>
      </c>
      <c r="L1717" s="4">
        <v>38.1</v>
      </c>
      <c r="M1717" s="4">
        <v>43.9</v>
      </c>
      <c r="N1717" s="4">
        <v>111</v>
      </c>
      <c r="O1717" s="4">
        <v>93.9</v>
      </c>
      <c r="P1717" s="4">
        <v>47.2</v>
      </c>
      <c r="Q1717" s="4">
        <v>57.25</v>
      </c>
      <c r="R1717" s="4">
        <v>29.05</v>
      </c>
      <c r="S1717" s="4">
        <v>312.5</v>
      </c>
      <c r="T1717" s="4">
        <v>38.85</v>
      </c>
      <c r="U1717" s="4">
        <v>5.85</v>
      </c>
      <c r="V1717" s="4">
        <v>63.35</v>
      </c>
      <c r="W1717" s="4">
        <v>97.7</v>
      </c>
      <c r="X1717" s="4">
        <v>41.85</v>
      </c>
      <c r="Y1717" s="4">
        <v>68.900000000000006</v>
      </c>
      <c r="Z1717" s="4">
        <v>38.450000000000003</v>
      </c>
      <c r="AA1717" s="4">
        <v>516.1</v>
      </c>
      <c r="AB1717" s="4">
        <v>12.85</v>
      </c>
      <c r="AC1717" s="4">
        <v>339.65</v>
      </c>
      <c r="AD1717" s="4">
        <v>375.7</v>
      </c>
    </row>
    <row r="1718" spans="1:30">
      <c r="A1718" s="10">
        <v>43284</v>
      </c>
      <c r="B1718" s="4">
        <v>27092.19</v>
      </c>
      <c r="C1718" s="4">
        <v>13.8</v>
      </c>
      <c r="D1718" s="4">
        <v>20.2</v>
      </c>
      <c r="E1718" s="4">
        <v>140.65</v>
      </c>
      <c r="F1718" s="4">
        <v>185.95</v>
      </c>
      <c r="G1718" s="4">
        <v>372.1</v>
      </c>
      <c r="H1718" s="4">
        <v>29.95</v>
      </c>
      <c r="I1718" s="4">
        <v>3.64</v>
      </c>
      <c r="J1718" s="4">
        <v>39.36</v>
      </c>
      <c r="K1718" s="4">
        <v>303.75</v>
      </c>
      <c r="L1718" s="4">
        <v>40.950000000000003</v>
      </c>
      <c r="M1718" s="4">
        <v>49.2</v>
      </c>
      <c r="N1718" s="4">
        <v>121</v>
      </c>
      <c r="O1718" s="4">
        <v>99.8</v>
      </c>
      <c r="P1718" s="4">
        <v>48.95</v>
      </c>
      <c r="Q1718" s="4">
        <v>61.95</v>
      </c>
      <c r="R1718" s="4">
        <v>33.65</v>
      </c>
      <c r="S1718" s="4">
        <v>322.7</v>
      </c>
      <c r="T1718" s="4">
        <v>42.2</v>
      </c>
      <c r="U1718" s="4">
        <v>7.2</v>
      </c>
      <c r="V1718" s="4">
        <v>71.3</v>
      </c>
      <c r="W1718" s="4">
        <v>102.55</v>
      </c>
      <c r="X1718" s="4">
        <v>46.8</v>
      </c>
      <c r="Y1718" s="4">
        <v>73.75</v>
      </c>
      <c r="Z1718" s="4">
        <v>43.35</v>
      </c>
      <c r="AA1718" s="4">
        <v>508.5</v>
      </c>
      <c r="AB1718" s="4">
        <v>13.45</v>
      </c>
      <c r="AC1718" s="4">
        <v>372.1</v>
      </c>
      <c r="AD1718" s="4">
        <v>406.75</v>
      </c>
    </row>
    <row r="1719" spans="1:30">
      <c r="A1719" s="10">
        <v>43285</v>
      </c>
      <c r="B1719" s="4">
        <v>27702.880000000001</v>
      </c>
      <c r="C1719" s="4">
        <v>14.15</v>
      </c>
      <c r="D1719" s="4">
        <v>20.5</v>
      </c>
      <c r="E1719" s="4">
        <v>147.65</v>
      </c>
      <c r="F1719" s="4">
        <v>183.8</v>
      </c>
      <c r="G1719" s="4">
        <v>372.5</v>
      </c>
      <c r="H1719" s="4">
        <v>30.05</v>
      </c>
      <c r="I1719" s="4">
        <v>3.71</v>
      </c>
      <c r="J1719" s="4">
        <v>39.838999999999999</v>
      </c>
      <c r="K1719" s="4">
        <v>305.8</v>
      </c>
      <c r="L1719" s="4">
        <v>43.1</v>
      </c>
      <c r="M1719" s="4">
        <v>50.5</v>
      </c>
      <c r="N1719" s="4">
        <v>123</v>
      </c>
      <c r="O1719" s="4">
        <v>101.45</v>
      </c>
      <c r="P1719" s="4">
        <v>49</v>
      </c>
      <c r="Q1719" s="4">
        <v>61.95</v>
      </c>
      <c r="R1719" s="4">
        <v>35.450000000000003</v>
      </c>
      <c r="S1719" s="4">
        <v>354.75</v>
      </c>
      <c r="T1719" s="4">
        <v>43.8</v>
      </c>
      <c r="U1719" s="4">
        <v>7.38</v>
      </c>
      <c r="V1719" s="4">
        <v>72.95</v>
      </c>
      <c r="W1719" s="4">
        <v>104</v>
      </c>
      <c r="X1719" s="4">
        <v>48.35</v>
      </c>
      <c r="Y1719" s="4">
        <v>73.75</v>
      </c>
      <c r="Z1719" s="4">
        <v>45.85</v>
      </c>
      <c r="AA1719" s="4">
        <v>505.45</v>
      </c>
      <c r="AB1719" s="4">
        <v>13.8</v>
      </c>
      <c r="AC1719" s="4">
        <v>372.5</v>
      </c>
      <c r="AD1719" s="4">
        <v>422</v>
      </c>
    </row>
    <row r="1720" spans="1:30">
      <c r="A1720" s="10">
        <v>43286</v>
      </c>
      <c r="B1720" s="4">
        <v>27813.17</v>
      </c>
      <c r="C1720" s="4">
        <v>14.6</v>
      </c>
      <c r="D1720" s="4">
        <v>21.1</v>
      </c>
      <c r="E1720" s="4">
        <v>144.05000000000001</v>
      </c>
      <c r="F1720" s="4">
        <v>189.5</v>
      </c>
      <c r="G1720" s="4">
        <v>380.05</v>
      </c>
      <c r="H1720" s="4">
        <v>30.45</v>
      </c>
      <c r="I1720" s="4">
        <v>3.76</v>
      </c>
      <c r="J1720" s="4">
        <v>41.325000000000003</v>
      </c>
      <c r="K1720" s="4">
        <v>298.35000000000002</v>
      </c>
      <c r="L1720" s="4">
        <v>42.25</v>
      </c>
      <c r="M1720" s="4">
        <v>47.05</v>
      </c>
      <c r="N1720" s="4">
        <v>123.5</v>
      </c>
      <c r="O1720" s="4">
        <v>101.45</v>
      </c>
      <c r="P1720" s="4">
        <v>50</v>
      </c>
      <c r="Q1720" s="4">
        <v>64.75</v>
      </c>
      <c r="R1720" s="4">
        <v>34.75</v>
      </c>
      <c r="S1720" s="4">
        <v>363.55</v>
      </c>
      <c r="T1720" s="4">
        <v>42.8</v>
      </c>
      <c r="U1720" s="4">
        <v>7.52</v>
      </c>
      <c r="V1720" s="4">
        <v>73.099999999999994</v>
      </c>
      <c r="W1720" s="4">
        <v>102.05</v>
      </c>
      <c r="X1720" s="4">
        <v>47.4</v>
      </c>
      <c r="Y1720" s="4">
        <v>79.650000000000006</v>
      </c>
      <c r="Z1720" s="4">
        <v>46.9</v>
      </c>
      <c r="AA1720" s="4">
        <v>523.95000000000005</v>
      </c>
      <c r="AB1720" s="4">
        <v>14.4</v>
      </c>
      <c r="AC1720" s="4">
        <v>380.05</v>
      </c>
      <c r="AD1720" s="4">
        <v>421.05</v>
      </c>
    </row>
    <row r="1721" spans="1:30">
      <c r="A1721" s="10">
        <v>43287</v>
      </c>
      <c r="B1721" s="4">
        <v>27611.040000000001</v>
      </c>
      <c r="C1721" s="4">
        <v>14.8</v>
      </c>
      <c r="D1721" s="4">
        <v>21.65</v>
      </c>
      <c r="E1721" s="4">
        <v>145.69999999999999</v>
      </c>
      <c r="F1721" s="4">
        <v>185.85</v>
      </c>
      <c r="G1721" s="4">
        <v>389.45</v>
      </c>
      <c r="H1721" s="4">
        <v>29.85</v>
      </c>
      <c r="I1721" s="4">
        <v>3.74</v>
      </c>
      <c r="J1721" s="4">
        <v>41.996000000000002</v>
      </c>
      <c r="K1721" s="4">
        <v>289.14999999999998</v>
      </c>
      <c r="L1721" s="4">
        <v>40.85</v>
      </c>
      <c r="M1721" s="4">
        <v>44.55</v>
      </c>
      <c r="N1721" s="4">
        <v>120.95</v>
      </c>
      <c r="O1721" s="4">
        <v>101.3</v>
      </c>
      <c r="P1721" s="4">
        <v>49.45</v>
      </c>
      <c r="Q1721" s="4">
        <v>62.95</v>
      </c>
      <c r="R1721" s="4">
        <v>34.4</v>
      </c>
      <c r="S1721" s="4">
        <v>360.8</v>
      </c>
      <c r="T1721" s="4">
        <v>41.85</v>
      </c>
      <c r="U1721" s="4">
        <v>7.5600000000000005</v>
      </c>
      <c r="V1721" s="4">
        <v>71.650000000000006</v>
      </c>
      <c r="W1721" s="4">
        <v>101.2</v>
      </c>
      <c r="X1721" s="4">
        <v>47</v>
      </c>
      <c r="Y1721" s="4">
        <v>77.95</v>
      </c>
      <c r="Z1721" s="4">
        <v>46.9</v>
      </c>
      <c r="AA1721" s="4">
        <v>528.20000000000005</v>
      </c>
      <c r="AB1721" s="4">
        <v>14.75</v>
      </c>
      <c r="AC1721" s="4">
        <v>389.45</v>
      </c>
      <c r="AD1721" s="4">
        <v>407.35</v>
      </c>
    </row>
    <row r="1722" spans="1:30">
      <c r="A1722" s="10">
        <v>43290</v>
      </c>
      <c r="B1722" s="4">
        <v>27611.040000000001</v>
      </c>
      <c r="C1722" s="4">
        <v>14.8</v>
      </c>
      <c r="D1722" s="4">
        <v>21.65</v>
      </c>
      <c r="E1722" s="4">
        <v>145.69999999999999</v>
      </c>
      <c r="F1722" s="4">
        <v>185.85</v>
      </c>
      <c r="G1722" s="4">
        <v>389.45</v>
      </c>
      <c r="H1722" s="4">
        <v>29.85</v>
      </c>
      <c r="I1722" s="4">
        <v>3.74</v>
      </c>
      <c r="J1722" s="4">
        <v>41.996000000000002</v>
      </c>
      <c r="K1722" s="4">
        <v>289.14999999999998</v>
      </c>
      <c r="L1722" s="4">
        <v>40.85</v>
      </c>
      <c r="M1722" s="4">
        <v>44.55</v>
      </c>
      <c r="N1722" s="4">
        <v>120.95</v>
      </c>
      <c r="O1722" s="4">
        <v>101.3</v>
      </c>
      <c r="P1722" s="4">
        <v>49.45</v>
      </c>
      <c r="Q1722" s="4">
        <v>62.95</v>
      </c>
      <c r="R1722" s="4">
        <v>34.4</v>
      </c>
      <c r="S1722" s="4">
        <v>360.8</v>
      </c>
      <c r="T1722" s="4">
        <v>41.85</v>
      </c>
      <c r="U1722" s="4">
        <v>7.5600000000000005</v>
      </c>
      <c r="V1722" s="4">
        <v>71.650000000000006</v>
      </c>
      <c r="W1722" s="4">
        <v>101.2</v>
      </c>
      <c r="X1722" s="4">
        <v>47</v>
      </c>
      <c r="Y1722" s="4">
        <v>77.95</v>
      </c>
      <c r="Z1722" s="4">
        <v>46.9</v>
      </c>
      <c r="AA1722" s="4">
        <v>528.20000000000005</v>
      </c>
      <c r="AB1722" s="4">
        <v>14.75</v>
      </c>
      <c r="AC1722" s="4">
        <v>389.45</v>
      </c>
      <c r="AD1722" s="4">
        <v>407.35</v>
      </c>
    </row>
    <row r="1723" spans="1:30">
      <c r="A1723" s="10">
        <v>43291</v>
      </c>
      <c r="B1723" s="4">
        <v>27635.21</v>
      </c>
      <c r="C1723" s="4">
        <v>15.15</v>
      </c>
      <c r="D1723" s="4">
        <v>22.25</v>
      </c>
      <c r="E1723" s="4">
        <v>145.65</v>
      </c>
      <c r="F1723" s="4">
        <v>189.2</v>
      </c>
      <c r="G1723" s="4">
        <v>386.7</v>
      </c>
      <c r="H1723" s="4">
        <v>29.35</v>
      </c>
      <c r="I1723" s="4">
        <v>3.7</v>
      </c>
      <c r="J1723" s="4">
        <v>41.948</v>
      </c>
      <c r="K1723" s="4">
        <v>278.8</v>
      </c>
      <c r="L1723" s="4">
        <v>41.1</v>
      </c>
      <c r="M1723" s="4">
        <v>47.2</v>
      </c>
      <c r="N1723" s="4">
        <v>122</v>
      </c>
      <c r="O1723" s="4">
        <v>99.1</v>
      </c>
      <c r="P1723" s="4">
        <v>48.05</v>
      </c>
      <c r="Q1723" s="4">
        <v>61.6</v>
      </c>
      <c r="R1723" s="4">
        <v>34.549999999999997</v>
      </c>
      <c r="S1723" s="4">
        <v>365.95</v>
      </c>
      <c r="T1723" s="4">
        <v>42.95</v>
      </c>
      <c r="U1723" s="4">
        <v>7.55</v>
      </c>
      <c r="V1723" s="4">
        <v>70.3</v>
      </c>
      <c r="W1723" s="4">
        <v>99.75</v>
      </c>
      <c r="X1723" s="4">
        <v>46.05</v>
      </c>
      <c r="Y1723" s="4">
        <v>76.650000000000006</v>
      </c>
      <c r="Z1723" s="4">
        <v>48.55</v>
      </c>
      <c r="AA1723" s="4">
        <v>529.95000000000005</v>
      </c>
      <c r="AB1723" s="4">
        <v>15.2</v>
      </c>
      <c r="AC1723" s="4">
        <v>386.7</v>
      </c>
      <c r="AD1723" s="4">
        <v>412.95</v>
      </c>
    </row>
    <row r="1724" spans="1:30">
      <c r="A1724" s="10">
        <v>43292</v>
      </c>
      <c r="B1724" s="4">
        <v>27231.78</v>
      </c>
      <c r="C1724" s="4">
        <v>14.35</v>
      </c>
      <c r="D1724" s="4">
        <v>21.75</v>
      </c>
      <c r="E1724" s="4">
        <v>141</v>
      </c>
      <c r="F1724" s="4">
        <v>189.95</v>
      </c>
      <c r="G1724" s="4">
        <v>381.15</v>
      </c>
      <c r="H1724" s="4">
        <v>29.1</v>
      </c>
      <c r="I1724" s="4">
        <v>3.63</v>
      </c>
      <c r="J1724" s="4">
        <v>41.756999999999998</v>
      </c>
      <c r="K1724" s="4">
        <v>275.75</v>
      </c>
      <c r="L1724" s="4">
        <v>40.15</v>
      </c>
      <c r="M1724" s="4">
        <v>46.5</v>
      </c>
      <c r="N1724" s="4">
        <v>122</v>
      </c>
      <c r="O1724" s="4">
        <v>100.65</v>
      </c>
      <c r="P1724" s="4">
        <v>47.5</v>
      </c>
      <c r="Q1724" s="4">
        <v>60.7</v>
      </c>
      <c r="R1724" s="4">
        <v>33.25</v>
      </c>
      <c r="S1724" s="4">
        <v>361.8</v>
      </c>
      <c r="T1724" s="4">
        <v>42.15</v>
      </c>
      <c r="U1724" s="4">
        <v>7.7</v>
      </c>
      <c r="V1724" s="4">
        <v>70.150000000000006</v>
      </c>
      <c r="W1724" s="4">
        <v>100</v>
      </c>
      <c r="X1724" s="4">
        <v>44.3</v>
      </c>
      <c r="Y1724" s="4">
        <v>79.45</v>
      </c>
      <c r="Z1724" s="4">
        <v>46.55</v>
      </c>
      <c r="AA1724" s="4">
        <v>510</v>
      </c>
      <c r="AB1724" s="4">
        <v>14.8</v>
      </c>
      <c r="AC1724" s="4">
        <v>381.15</v>
      </c>
      <c r="AD1724" s="4">
        <v>401.75</v>
      </c>
    </row>
    <row r="1725" spans="1:30">
      <c r="A1725" s="10">
        <v>43293</v>
      </c>
      <c r="B1725" s="4">
        <v>26704.91</v>
      </c>
      <c r="C1725" s="4">
        <v>13.95</v>
      </c>
      <c r="D1725" s="4">
        <v>21.5</v>
      </c>
      <c r="E1725" s="4">
        <v>144.05000000000001</v>
      </c>
      <c r="F1725" s="4">
        <v>183.95</v>
      </c>
      <c r="G1725" s="4">
        <v>367.9</v>
      </c>
      <c r="H1725" s="4">
        <v>28.85</v>
      </c>
      <c r="I1725" s="4">
        <v>3.5</v>
      </c>
      <c r="J1725" s="4">
        <v>41.756999999999998</v>
      </c>
      <c r="K1725" s="4">
        <v>268.89999999999998</v>
      </c>
      <c r="L1725" s="4">
        <v>38.5</v>
      </c>
      <c r="M1725" s="4">
        <v>45.7</v>
      </c>
      <c r="N1725" s="4">
        <v>118.5</v>
      </c>
      <c r="O1725" s="4">
        <v>95.95</v>
      </c>
      <c r="P1725" s="4">
        <v>47</v>
      </c>
      <c r="Q1725" s="4">
        <v>59.45</v>
      </c>
      <c r="R1725" s="4">
        <v>31.95</v>
      </c>
      <c r="S1725" s="4">
        <v>348.35</v>
      </c>
      <c r="T1725" s="4">
        <v>41.5</v>
      </c>
      <c r="U1725" s="4">
        <v>7.7</v>
      </c>
      <c r="V1725" s="4">
        <v>67.2</v>
      </c>
      <c r="W1725" s="4">
        <v>100</v>
      </c>
      <c r="X1725" s="4">
        <v>45.75</v>
      </c>
      <c r="Y1725" s="4">
        <v>78.7</v>
      </c>
      <c r="Z1725" s="4">
        <v>44.2</v>
      </c>
      <c r="AA1725" s="4">
        <v>511.15</v>
      </c>
      <c r="AB1725" s="4">
        <v>14.5</v>
      </c>
      <c r="AC1725" s="4">
        <v>367.9</v>
      </c>
      <c r="AD1725" s="4">
        <v>409.95</v>
      </c>
    </row>
    <row r="1726" spans="1:30">
      <c r="A1726" s="10">
        <v>43294</v>
      </c>
      <c r="B1726" s="4">
        <v>26514.16</v>
      </c>
      <c r="C1726" s="4">
        <v>13.7</v>
      </c>
      <c r="D1726" s="4">
        <v>21</v>
      </c>
      <c r="E1726" s="4">
        <v>145.4</v>
      </c>
      <c r="F1726" s="4">
        <v>180.4</v>
      </c>
      <c r="G1726" s="4">
        <v>365.7</v>
      </c>
      <c r="H1726" s="4">
        <v>28.7</v>
      </c>
      <c r="I1726" s="4">
        <v>3.49</v>
      </c>
      <c r="J1726" s="4">
        <v>41.996000000000002</v>
      </c>
      <c r="K1726" s="4">
        <v>255.75</v>
      </c>
      <c r="L1726" s="4">
        <v>40.1</v>
      </c>
      <c r="M1726" s="4">
        <v>45.45</v>
      </c>
      <c r="N1726" s="4">
        <v>117.75</v>
      </c>
      <c r="O1726" s="4">
        <v>94.8</v>
      </c>
      <c r="P1726" s="4">
        <v>45.1</v>
      </c>
      <c r="Q1726" s="4">
        <v>57.55</v>
      </c>
      <c r="R1726" s="4">
        <v>30.7</v>
      </c>
      <c r="S1726" s="4">
        <v>340</v>
      </c>
      <c r="T1726" s="4">
        <v>41.5</v>
      </c>
      <c r="U1726" s="4">
        <v>7.7</v>
      </c>
      <c r="V1726" s="4">
        <v>64.3</v>
      </c>
      <c r="W1726" s="4">
        <v>101.05</v>
      </c>
      <c r="X1726" s="4">
        <v>48.85</v>
      </c>
      <c r="Y1726" s="4">
        <v>76.400000000000006</v>
      </c>
      <c r="Z1726" s="4">
        <v>44.15</v>
      </c>
      <c r="AA1726" s="4">
        <v>512.85</v>
      </c>
      <c r="AB1726" s="4">
        <v>14.25</v>
      </c>
      <c r="AC1726" s="4">
        <v>365.7</v>
      </c>
      <c r="AD1726" s="4">
        <v>411</v>
      </c>
    </row>
    <row r="1727" spans="1:30">
      <c r="A1727" s="10">
        <v>43297</v>
      </c>
      <c r="B1727" s="4">
        <v>26263.65</v>
      </c>
      <c r="C1727" s="4">
        <v>13.45</v>
      </c>
      <c r="D1727" s="4">
        <v>19.8</v>
      </c>
      <c r="E1727" s="4">
        <v>144.5</v>
      </c>
      <c r="F1727" s="4">
        <v>180.2</v>
      </c>
      <c r="G1727" s="4">
        <v>367</v>
      </c>
      <c r="H1727" s="4">
        <v>28.35</v>
      </c>
      <c r="I1727" s="4">
        <v>3.4699999999999998</v>
      </c>
      <c r="J1727" s="4">
        <v>41.661000000000001</v>
      </c>
      <c r="K1727" s="4">
        <v>253.7</v>
      </c>
      <c r="L1727" s="4">
        <v>39.75</v>
      </c>
      <c r="M1727" s="4">
        <v>45.25</v>
      </c>
      <c r="N1727" s="4">
        <v>117</v>
      </c>
      <c r="O1727" s="4">
        <v>93.75</v>
      </c>
      <c r="P1727" s="4">
        <v>45</v>
      </c>
      <c r="Q1727" s="4">
        <v>56.6</v>
      </c>
      <c r="R1727" s="4">
        <v>29.75</v>
      </c>
      <c r="S1727" s="4">
        <v>331.85</v>
      </c>
      <c r="T1727" s="4">
        <v>41.05</v>
      </c>
      <c r="U1727" s="4">
        <v>7.45</v>
      </c>
      <c r="V1727" s="4">
        <v>64</v>
      </c>
      <c r="W1727" s="4">
        <v>102.85</v>
      </c>
      <c r="X1727" s="4">
        <v>48.95</v>
      </c>
      <c r="Y1727" s="4">
        <v>74.55</v>
      </c>
      <c r="Z1727" s="4">
        <v>43.15</v>
      </c>
      <c r="AA1727" s="4">
        <v>509.1</v>
      </c>
      <c r="AB1727" s="4">
        <v>14.2</v>
      </c>
      <c r="AC1727" s="4">
        <v>367</v>
      </c>
      <c r="AD1727" s="4">
        <v>410.1</v>
      </c>
    </row>
    <row r="1728" spans="1:30">
      <c r="A1728" s="10">
        <v>43298</v>
      </c>
      <c r="B1728" s="4">
        <v>26765.07</v>
      </c>
      <c r="C1728" s="4">
        <v>13.75</v>
      </c>
      <c r="D1728" s="4">
        <v>20</v>
      </c>
      <c r="E1728" s="4">
        <v>150.5</v>
      </c>
      <c r="F1728" s="4">
        <v>186.1</v>
      </c>
      <c r="G1728" s="4">
        <v>363.4</v>
      </c>
      <c r="H1728" s="4">
        <v>28.55</v>
      </c>
      <c r="I1728" s="4">
        <v>3.55</v>
      </c>
      <c r="J1728" s="4">
        <v>41.901000000000003</v>
      </c>
      <c r="K1728" s="4">
        <v>252.3</v>
      </c>
      <c r="L1728" s="4">
        <v>40.200000000000003</v>
      </c>
      <c r="M1728" s="4">
        <v>43.7</v>
      </c>
      <c r="N1728" s="4">
        <v>121</v>
      </c>
      <c r="O1728" s="4">
        <v>97.6</v>
      </c>
      <c r="P1728" s="4">
        <v>47.75</v>
      </c>
      <c r="Q1728" s="4">
        <v>56.95</v>
      </c>
      <c r="R1728" s="4">
        <v>31.2</v>
      </c>
      <c r="S1728" s="4">
        <v>335.2</v>
      </c>
      <c r="T1728" s="4">
        <v>41.55</v>
      </c>
      <c r="U1728" s="4">
        <v>7.38</v>
      </c>
      <c r="V1728" s="4">
        <v>64.2</v>
      </c>
      <c r="W1728" s="4">
        <v>106</v>
      </c>
      <c r="X1728" s="4">
        <v>49.1</v>
      </c>
      <c r="Y1728" s="4">
        <v>75.55</v>
      </c>
      <c r="Z1728" s="4">
        <v>45.15</v>
      </c>
      <c r="AA1728" s="4">
        <v>510.65</v>
      </c>
      <c r="AB1728" s="4">
        <v>14.55</v>
      </c>
      <c r="AC1728" s="4">
        <v>363.4</v>
      </c>
      <c r="AD1728" s="4">
        <v>422.9</v>
      </c>
    </row>
    <row r="1729" spans="1:30">
      <c r="A1729" s="10">
        <v>43299</v>
      </c>
      <c r="B1729" s="4">
        <v>27044.46</v>
      </c>
      <c r="C1729" s="4">
        <v>14</v>
      </c>
      <c r="D1729" s="4">
        <v>19.600000000000001</v>
      </c>
      <c r="E1729" s="4">
        <v>148.1</v>
      </c>
      <c r="F1729" s="4">
        <v>185.5</v>
      </c>
      <c r="G1729" s="4">
        <v>360.05</v>
      </c>
      <c r="H1729" s="4">
        <v>28.7</v>
      </c>
      <c r="I1729" s="4">
        <v>3.65</v>
      </c>
      <c r="J1729" s="4">
        <v>42.811</v>
      </c>
      <c r="K1729" s="4">
        <v>280</v>
      </c>
      <c r="L1729" s="4">
        <v>39.35</v>
      </c>
      <c r="M1729" s="4">
        <v>44.65</v>
      </c>
      <c r="N1729" s="4">
        <v>121.9</v>
      </c>
      <c r="O1729" s="4">
        <v>97</v>
      </c>
      <c r="P1729" s="4">
        <v>49.5</v>
      </c>
      <c r="Q1729" s="4">
        <v>57.35</v>
      </c>
      <c r="R1729" s="4">
        <v>31.55</v>
      </c>
      <c r="S1729" s="4">
        <v>356.05</v>
      </c>
      <c r="T1729" s="4">
        <v>42.4</v>
      </c>
      <c r="U1729" s="4">
        <v>7.6</v>
      </c>
      <c r="V1729" s="4">
        <v>65.349999999999994</v>
      </c>
      <c r="W1729" s="4">
        <v>112.95</v>
      </c>
      <c r="X1729" s="4">
        <v>50.2</v>
      </c>
      <c r="Y1729" s="4">
        <v>77.650000000000006</v>
      </c>
      <c r="Z1729" s="4">
        <v>44.85</v>
      </c>
      <c r="AA1729" s="4">
        <v>514.20000000000005</v>
      </c>
      <c r="AB1729" s="4">
        <v>14.55</v>
      </c>
      <c r="AC1729" s="4">
        <v>360.05</v>
      </c>
      <c r="AD1729" s="4">
        <v>431.85</v>
      </c>
    </row>
    <row r="1730" spans="1:30">
      <c r="A1730" s="10">
        <v>43300</v>
      </c>
      <c r="B1730" s="4">
        <v>26814.42</v>
      </c>
      <c r="C1730" s="4">
        <v>13.75</v>
      </c>
      <c r="D1730" s="4">
        <v>18.95</v>
      </c>
      <c r="E1730" s="4">
        <v>148.75</v>
      </c>
      <c r="F1730" s="4">
        <v>184.7</v>
      </c>
      <c r="G1730" s="4">
        <v>355.3</v>
      </c>
      <c r="H1730" s="4">
        <v>29.35</v>
      </c>
      <c r="I1730" s="4">
        <v>3.6</v>
      </c>
      <c r="J1730" s="4">
        <v>43.387</v>
      </c>
      <c r="K1730" s="4">
        <v>276.7</v>
      </c>
      <c r="L1730" s="4">
        <v>41</v>
      </c>
      <c r="M1730" s="4">
        <v>43.9</v>
      </c>
      <c r="N1730" s="4">
        <v>120.6</v>
      </c>
      <c r="O1730" s="4">
        <v>95.6</v>
      </c>
      <c r="P1730" s="4">
        <v>52</v>
      </c>
      <c r="Q1730" s="4">
        <v>57.2</v>
      </c>
      <c r="R1730" s="4">
        <v>31.45</v>
      </c>
      <c r="S1730" s="4">
        <v>349.65</v>
      </c>
      <c r="T1730" s="4">
        <v>41.65</v>
      </c>
      <c r="U1730" s="4">
        <v>7.55</v>
      </c>
      <c r="V1730" s="4">
        <v>62.75</v>
      </c>
      <c r="W1730" s="4">
        <v>109.6</v>
      </c>
      <c r="X1730" s="4">
        <v>51.7</v>
      </c>
      <c r="Y1730" s="4">
        <v>76.5</v>
      </c>
      <c r="Z1730" s="4">
        <v>44.55</v>
      </c>
      <c r="AA1730" s="4">
        <v>514.95000000000005</v>
      </c>
      <c r="AB1730" s="4">
        <v>13.8</v>
      </c>
      <c r="AC1730" s="4">
        <v>355.3</v>
      </c>
      <c r="AD1730" s="4">
        <v>430</v>
      </c>
    </row>
    <row r="1731" spans="1:30">
      <c r="A1731" s="10">
        <v>43301</v>
      </c>
      <c r="B1731" s="4">
        <v>27625.34</v>
      </c>
      <c r="C1731" s="4">
        <v>14.15</v>
      </c>
      <c r="D1731" s="4">
        <v>20.100000000000001</v>
      </c>
      <c r="E1731" s="4">
        <v>156.30000000000001</v>
      </c>
      <c r="F1731" s="4">
        <v>188.15</v>
      </c>
      <c r="G1731" s="4">
        <v>366.9</v>
      </c>
      <c r="H1731" s="4">
        <v>30.3</v>
      </c>
      <c r="I1731" s="4">
        <v>3.77</v>
      </c>
      <c r="J1731" s="4">
        <v>43.338999999999999</v>
      </c>
      <c r="K1731" s="4">
        <v>312.7</v>
      </c>
      <c r="L1731" s="4">
        <v>41.55</v>
      </c>
      <c r="M1731" s="4">
        <v>42.9</v>
      </c>
      <c r="N1731" s="4">
        <v>124.2</v>
      </c>
      <c r="O1731" s="4">
        <v>98.75</v>
      </c>
      <c r="P1731" s="4">
        <v>51.5</v>
      </c>
      <c r="Q1731" s="4">
        <v>60.1</v>
      </c>
      <c r="R1731" s="4">
        <v>31.7</v>
      </c>
      <c r="S1731" s="4">
        <v>360.4</v>
      </c>
      <c r="T1731" s="4">
        <v>42.55</v>
      </c>
      <c r="U1731" s="4">
        <v>7.75</v>
      </c>
      <c r="V1731" s="4">
        <v>63.85</v>
      </c>
      <c r="W1731" s="4">
        <v>110.45</v>
      </c>
      <c r="X1731" s="4">
        <v>52.7</v>
      </c>
      <c r="Y1731" s="4">
        <v>79.3</v>
      </c>
      <c r="Z1731" s="4">
        <v>45.55</v>
      </c>
      <c r="AA1731" s="4">
        <v>514.20000000000005</v>
      </c>
      <c r="AB1731" s="4">
        <v>14.05</v>
      </c>
      <c r="AC1731" s="4">
        <v>366.9</v>
      </c>
      <c r="AD1731" s="4">
        <v>449.6</v>
      </c>
    </row>
    <row r="1732" spans="1:30">
      <c r="A1732" s="10">
        <v>43304</v>
      </c>
      <c r="B1732" s="4">
        <v>27703.74</v>
      </c>
      <c r="C1732" s="4">
        <v>13.9</v>
      </c>
      <c r="D1732" s="4">
        <v>21</v>
      </c>
      <c r="E1732" s="4">
        <v>156.80000000000001</v>
      </c>
      <c r="F1732" s="4">
        <v>185</v>
      </c>
      <c r="G1732" s="4">
        <v>366.1</v>
      </c>
      <c r="H1732" s="4">
        <v>30.8</v>
      </c>
      <c r="I1732" s="4">
        <v>3.89</v>
      </c>
      <c r="J1732" s="4">
        <v>43.146999999999998</v>
      </c>
      <c r="K1732" s="4">
        <v>330.75</v>
      </c>
      <c r="L1732" s="4">
        <v>41.95</v>
      </c>
      <c r="M1732" s="4">
        <v>41.8</v>
      </c>
      <c r="N1732" s="4">
        <v>125</v>
      </c>
      <c r="O1732" s="4">
        <v>97.2</v>
      </c>
      <c r="P1732" s="4">
        <v>51</v>
      </c>
      <c r="Q1732" s="4">
        <v>57.95</v>
      </c>
      <c r="R1732" s="4">
        <v>32.200000000000003</v>
      </c>
      <c r="S1732" s="4">
        <v>358.95</v>
      </c>
      <c r="T1732" s="4">
        <v>41.9</v>
      </c>
      <c r="U1732" s="4">
        <v>8.4499999999999993</v>
      </c>
      <c r="V1732" s="4">
        <v>62.9</v>
      </c>
      <c r="W1732" s="4">
        <v>109.45</v>
      </c>
      <c r="X1732" s="4">
        <v>54.45</v>
      </c>
      <c r="Y1732" s="4">
        <v>79.95</v>
      </c>
      <c r="Z1732" s="4">
        <v>46.7</v>
      </c>
      <c r="AA1732" s="4">
        <v>509.6</v>
      </c>
      <c r="AB1732" s="4">
        <v>14.3</v>
      </c>
      <c r="AC1732" s="4">
        <v>366.1</v>
      </c>
      <c r="AD1732" s="4">
        <v>453.55</v>
      </c>
    </row>
    <row r="1733" spans="1:30">
      <c r="A1733" s="10">
        <v>43305</v>
      </c>
      <c r="B1733" s="4">
        <v>28272.52</v>
      </c>
      <c r="C1733" s="4">
        <v>14.45</v>
      </c>
      <c r="D1733" s="4">
        <v>21.45</v>
      </c>
      <c r="E1733" s="4">
        <v>159.85</v>
      </c>
      <c r="F1733" s="4">
        <v>187.1</v>
      </c>
      <c r="G1733" s="4">
        <v>367.9</v>
      </c>
      <c r="H1733" s="4">
        <v>30.75</v>
      </c>
      <c r="I1733" s="4">
        <v>3.95</v>
      </c>
      <c r="J1733" s="4">
        <v>43.625999999999998</v>
      </c>
      <c r="K1733" s="4">
        <v>321.35000000000002</v>
      </c>
      <c r="L1733" s="4">
        <v>46.5</v>
      </c>
      <c r="M1733" s="4">
        <v>43.7</v>
      </c>
      <c r="N1733" s="4">
        <v>125.2</v>
      </c>
      <c r="O1733" s="4">
        <v>99.2</v>
      </c>
      <c r="P1733" s="4">
        <v>52</v>
      </c>
      <c r="Q1733" s="4">
        <v>57.05</v>
      </c>
      <c r="R1733" s="4">
        <v>33.299999999999997</v>
      </c>
      <c r="S1733" s="4">
        <v>375.85</v>
      </c>
      <c r="T1733" s="4">
        <v>42.6</v>
      </c>
      <c r="U1733" s="4">
        <v>8.6999999999999993</v>
      </c>
      <c r="V1733" s="4">
        <v>65.45</v>
      </c>
      <c r="W1733" s="4">
        <v>108.8</v>
      </c>
      <c r="X1733" s="4">
        <v>55.75</v>
      </c>
      <c r="Y1733" s="4">
        <v>80.900000000000006</v>
      </c>
      <c r="Z1733" s="4">
        <v>48.7</v>
      </c>
      <c r="AA1733" s="4">
        <v>507.3</v>
      </c>
      <c r="AB1733" s="4">
        <v>15.05</v>
      </c>
      <c r="AC1733" s="4">
        <v>367.9</v>
      </c>
      <c r="AD1733" s="4">
        <v>468.45</v>
      </c>
    </row>
    <row r="1734" spans="1:30">
      <c r="A1734" s="10">
        <v>43306</v>
      </c>
      <c r="B1734" s="4">
        <v>29363.46</v>
      </c>
      <c r="C1734" s="4">
        <v>15.1</v>
      </c>
      <c r="D1734" s="4">
        <v>21.65</v>
      </c>
      <c r="E1734" s="4">
        <v>162.9</v>
      </c>
      <c r="F1734" s="4">
        <v>194.35</v>
      </c>
      <c r="G1734" s="4">
        <v>379.8</v>
      </c>
      <c r="H1734" s="4">
        <v>31.5</v>
      </c>
      <c r="I1734" s="4">
        <v>4.1100000000000003</v>
      </c>
      <c r="J1734" s="4">
        <v>43.290999999999997</v>
      </c>
      <c r="K1734" s="4">
        <v>328</v>
      </c>
      <c r="L1734" s="4">
        <v>50.05</v>
      </c>
      <c r="M1734" s="4">
        <v>45.9</v>
      </c>
      <c r="N1734" s="4">
        <v>131</v>
      </c>
      <c r="O1734" s="4">
        <v>101.95</v>
      </c>
      <c r="P1734" s="4">
        <v>54.5</v>
      </c>
      <c r="Q1734" s="4">
        <v>59.85</v>
      </c>
      <c r="R1734" s="4">
        <v>38.450000000000003</v>
      </c>
      <c r="S1734" s="4">
        <v>398.45</v>
      </c>
      <c r="T1734" s="4">
        <v>44.1</v>
      </c>
      <c r="U1734" s="4">
        <v>8.5</v>
      </c>
      <c r="V1734" s="4">
        <v>71.7</v>
      </c>
      <c r="W1734" s="4">
        <v>109.9</v>
      </c>
      <c r="X1734" s="4">
        <v>59.35</v>
      </c>
      <c r="Y1734" s="4">
        <v>87.2</v>
      </c>
      <c r="Z1734" s="4">
        <v>51.9</v>
      </c>
      <c r="AA1734" s="4">
        <v>501.95</v>
      </c>
      <c r="AB1734" s="4">
        <v>15.1</v>
      </c>
      <c r="AC1734" s="4">
        <v>379.8</v>
      </c>
      <c r="AD1734" s="4">
        <v>472</v>
      </c>
    </row>
    <row r="1735" spans="1:30">
      <c r="A1735" s="10">
        <v>43307</v>
      </c>
      <c r="B1735" s="4">
        <v>29204.92</v>
      </c>
      <c r="C1735" s="4">
        <v>14.4</v>
      </c>
      <c r="D1735" s="4">
        <v>20.5</v>
      </c>
      <c r="E1735" s="4">
        <v>158.15</v>
      </c>
      <c r="F1735" s="4">
        <v>196.1</v>
      </c>
      <c r="G1735" s="4">
        <v>381.55</v>
      </c>
      <c r="H1735" s="4">
        <v>31.25</v>
      </c>
      <c r="I1735" s="4">
        <v>4.09</v>
      </c>
      <c r="J1735" s="4">
        <v>43.866</v>
      </c>
      <c r="K1735" s="4">
        <v>326.55</v>
      </c>
      <c r="L1735" s="4">
        <v>51.35</v>
      </c>
      <c r="M1735" s="4">
        <v>45.5</v>
      </c>
      <c r="N1735" s="4">
        <v>131.5</v>
      </c>
      <c r="O1735" s="4">
        <v>101.2</v>
      </c>
      <c r="P1735" s="4">
        <v>54.5</v>
      </c>
      <c r="Q1735" s="4">
        <v>61.4</v>
      </c>
      <c r="R1735" s="4">
        <v>37.549999999999997</v>
      </c>
      <c r="S1735" s="4">
        <v>403.1</v>
      </c>
      <c r="T1735" s="4">
        <v>45</v>
      </c>
      <c r="U1735" s="4">
        <v>8.06</v>
      </c>
      <c r="V1735" s="4">
        <v>72.7</v>
      </c>
      <c r="W1735" s="4">
        <v>109.1</v>
      </c>
      <c r="X1735" s="4">
        <v>60</v>
      </c>
      <c r="Y1735" s="4">
        <v>90.35</v>
      </c>
      <c r="Z1735" s="4">
        <v>50.35</v>
      </c>
      <c r="AA1735" s="4">
        <v>497.7</v>
      </c>
      <c r="AB1735" s="4">
        <v>15.05</v>
      </c>
      <c r="AC1735" s="4">
        <v>381.55</v>
      </c>
      <c r="AD1735" s="4">
        <v>456.8</v>
      </c>
    </row>
    <row r="1736" spans="1:30">
      <c r="A1736" s="10">
        <v>43308</v>
      </c>
      <c r="B1736" s="4">
        <v>29259.02</v>
      </c>
      <c r="C1736" s="4">
        <v>14.1</v>
      </c>
      <c r="D1736" s="4">
        <v>20.350000000000001</v>
      </c>
      <c r="E1736" s="4">
        <v>162.4</v>
      </c>
      <c r="F1736" s="4">
        <v>195.85</v>
      </c>
      <c r="G1736" s="4">
        <v>381.9</v>
      </c>
      <c r="H1736" s="4">
        <v>30.9</v>
      </c>
      <c r="I1736" s="4">
        <v>4.0599999999999996</v>
      </c>
      <c r="J1736" s="4">
        <v>43.866</v>
      </c>
      <c r="K1736" s="4">
        <v>335.7</v>
      </c>
      <c r="L1736" s="4">
        <v>50.8</v>
      </c>
      <c r="M1736" s="4">
        <v>47.25</v>
      </c>
      <c r="N1736" s="4">
        <v>132</v>
      </c>
      <c r="O1736" s="4">
        <v>100</v>
      </c>
      <c r="P1736" s="4">
        <v>54.9</v>
      </c>
      <c r="Q1736" s="4">
        <v>63.9</v>
      </c>
      <c r="R1736" s="4">
        <v>36.6</v>
      </c>
      <c r="S1736" s="4">
        <v>399.9</v>
      </c>
      <c r="T1736" s="4">
        <v>46.25</v>
      </c>
      <c r="U1736" s="4">
        <v>8.27</v>
      </c>
      <c r="V1736" s="4">
        <v>74.25</v>
      </c>
      <c r="W1736" s="4">
        <v>109.5</v>
      </c>
      <c r="X1736" s="4">
        <v>59.5</v>
      </c>
      <c r="Y1736" s="4">
        <v>90.8</v>
      </c>
      <c r="Z1736" s="4">
        <v>50.9</v>
      </c>
      <c r="AA1736" s="4">
        <v>491.1</v>
      </c>
      <c r="AB1736" s="4">
        <v>14.8</v>
      </c>
      <c r="AC1736" s="4">
        <v>381.9</v>
      </c>
      <c r="AD1736" s="4">
        <v>453.4</v>
      </c>
    </row>
    <row r="1737" spans="1:30">
      <c r="A1737" s="10">
        <v>43311</v>
      </c>
      <c r="B1737" s="4">
        <v>29232.12</v>
      </c>
      <c r="C1737" s="4">
        <v>14.3</v>
      </c>
      <c r="D1737" s="4">
        <v>19.8</v>
      </c>
      <c r="E1737" s="4">
        <v>161.1</v>
      </c>
      <c r="F1737" s="4">
        <v>190.6</v>
      </c>
      <c r="G1737" s="4">
        <v>385.75</v>
      </c>
      <c r="H1737" s="4">
        <v>31.2</v>
      </c>
      <c r="I1737" s="4">
        <v>4.05</v>
      </c>
      <c r="J1737" s="4">
        <v>44.01</v>
      </c>
      <c r="K1737" s="4">
        <v>336.05</v>
      </c>
      <c r="L1737" s="4">
        <v>50.75</v>
      </c>
      <c r="M1737" s="4">
        <v>47.45</v>
      </c>
      <c r="N1737" s="4">
        <v>128.80000000000001</v>
      </c>
      <c r="O1737" s="4">
        <v>97.9</v>
      </c>
      <c r="P1737" s="4">
        <v>58.15</v>
      </c>
      <c r="Q1737" s="4">
        <v>63.3</v>
      </c>
      <c r="R1737" s="4">
        <v>36.299999999999997</v>
      </c>
      <c r="S1737" s="4">
        <v>392.25</v>
      </c>
      <c r="T1737" s="4">
        <v>46.3</v>
      </c>
      <c r="U1737" s="4">
        <v>8.1999999999999993</v>
      </c>
      <c r="V1737" s="4">
        <v>72.45</v>
      </c>
      <c r="W1737" s="4">
        <v>108</v>
      </c>
      <c r="X1737" s="4">
        <v>62</v>
      </c>
      <c r="Y1737" s="4">
        <v>90.65</v>
      </c>
      <c r="Z1737" s="4">
        <v>52.95</v>
      </c>
      <c r="AA1737" s="4">
        <v>496.05</v>
      </c>
      <c r="AB1737" s="4">
        <v>14.8</v>
      </c>
      <c r="AC1737" s="4">
        <v>385.75</v>
      </c>
      <c r="AD1737" s="4">
        <v>447.75</v>
      </c>
    </row>
    <row r="1738" spans="1:30">
      <c r="A1738" s="10">
        <v>43312</v>
      </c>
      <c r="B1738" s="4">
        <v>29287.34</v>
      </c>
      <c r="C1738" s="4">
        <v>14.6</v>
      </c>
      <c r="D1738" s="4">
        <v>19.7</v>
      </c>
      <c r="E1738" s="4">
        <v>159.85</v>
      </c>
      <c r="F1738" s="4">
        <v>187.25</v>
      </c>
      <c r="G1738" s="4">
        <v>385.7</v>
      </c>
      <c r="H1738" s="4">
        <v>31.55</v>
      </c>
      <c r="I1738" s="4">
        <v>4.0599999999999996</v>
      </c>
      <c r="J1738" s="4">
        <v>44.536999999999999</v>
      </c>
      <c r="K1738" s="4">
        <v>345</v>
      </c>
      <c r="L1738" s="4">
        <v>50</v>
      </c>
      <c r="M1738" s="4">
        <v>47.55</v>
      </c>
      <c r="N1738" s="4">
        <v>127</v>
      </c>
      <c r="O1738" s="4">
        <v>97.4</v>
      </c>
      <c r="P1738" s="4">
        <v>57</v>
      </c>
      <c r="Q1738" s="4">
        <v>62.05</v>
      </c>
      <c r="R1738" s="4">
        <v>36.9</v>
      </c>
      <c r="S1738" s="4">
        <v>395.9</v>
      </c>
      <c r="T1738" s="4">
        <v>46.45</v>
      </c>
      <c r="U1738" s="4">
        <v>8.2799999999999994</v>
      </c>
      <c r="V1738" s="4">
        <v>74.5</v>
      </c>
      <c r="W1738" s="4">
        <v>110.7</v>
      </c>
      <c r="X1738" s="4">
        <v>62.2</v>
      </c>
      <c r="Y1738" s="4">
        <v>90.95</v>
      </c>
      <c r="Z1738" s="4">
        <v>52.4</v>
      </c>
      <c r="AA1738" s="4">
        <v>504.9</v>
      </c>
      <c r="AB1738" s="4">
        <v>14.8</v>
      </c>
      <c r="AC1738" s="4">
        <v>385.7</v>
      </c>
      <c r="AD1738" s="4">
        <v>451.1</v>
      </c>
    </row>
    <row r="1739" spans="1:30">
      <c r="A1739" s="10">
        <v>43313</v>
      </c>
      <c r="B1739" s="4">
        <v>29387.8</v>
      </c>
      <c r="C1739" s="4">
        <v>14.75</v>
      </c>
      <c r="D1739" s="4">
        <v>20.149999999999999</v>
      </c>
      <c r="E1739" s="4">
        <v>160.80000000000001</v>
      </c>
      <c r="F1739" s="4">
        <v>184.95</v>
      </c>
      <c r="G1739" s="4">
        <v>385.3</v>
      </c>
      <c r="H1739" s="4">
        <v>32.25</v>
      </c>
      <c r="I1739" s="4">
        <v>4.0999999999999996</v>
      </c>
      <c r="J1739" s="4">
        <v>45.448</v>
      </c>
      <c r="K1739" s="4">
        <v>346.1</v>
      </c>
      <c r="L1739" s="4">
        <v>49.9</v>
      </c>
      <c r="M1739" s="4">
        <v>47.8</v>
      </c>
      <c r="N1739" s="4">
        <v>125</v>
      </c>
      <c r="O1739" s="4">
        <v>99.55</v>
      </c>
      <c r="P1739" s="4">
        <v>55.5</v>
      </c>
      <c r="Q1739" s="4">
        <v>61.25</v>
      </c>
      <c r="R1739" s="4">
        <v>37.450000000000003</v>
      </c>
      <c r="S1739" s="4">
        <v>393.1</v>
      </c>
      <c r="T1739" s="4">
        <v>45.4</v>
      </c>
      <c r="U1739" s="4">
        <v>8.2200000000000006</v>
      </c>
      <c r="V1739" s="4">
        <v>75.45</v>
      </c>
      <c r="W1739" s="4">
        <v>110.8</v>
      </c>
      <c r="X1739" s="4">
        <v>61.2</v>
      </c>
      <c r="Y1739" s="4">
        <v>90.65</v>
      </c>
      <c r="Z1739" s="4">
        <v>52.2</v>
      </c>
      <c r="AA1739" s="4">
        <v>510.15</v>
      </c>
      <c r="AB1739" s="4">
        <v>15.65</v>
      </c>
      <c r="AC1739" s="4">
        <v>385.3</v>
      </c>
      <c r="AD1739" s="4">
        <v>443</v>
      </c>
    </row>
    <row r="1740" spans="1:30">
      <c r="A1740" s="10">
        <v>43314</v>
      </c>
      <c r="B1740" s="4">
        <v>28882.85</v>
      </c>
      <c r="C1740" s="4">
        <v>14.4</v>
      </c>
      <c r="D1740" s="4">
        <v>20.25</v>
      </c>
      <c r="E1740" s="4">
        <v>163.35</v>
      </c>
      <c r="F1740" s="4">
        <v>173.7</v>
      </c>
      <c r="G1740" s="4">
        <v>379.6</v>
      </c>
      <c r="H1740" s="4">
        <v>31.35</v>
      </c>
      <c r="I1740" s="4">
        <v>4.26</v>
      </c>
      <c r="J1740" s="4">
        <v>44.488999999999997</v>
      </c>
      <c r="K1740" s="4">
        <v>331.75</v>
      </c>
      <c r="L1740" s="4">
        <v>50.05</v>
      </c>
      <c r="M1740" s="4">
        <v>46.55</v>
      </c>
      <c r="N1740" s="4">
        <v>122.5</v>
      </c>
      <c r="O1740" s="4">
        <v>100.15</v>
      </c>
      <c r="P1740" s="4">
        <v>52</v>
      </c>
      <c r="Q1740" s="4">
        <v>58.7</v>
      </c>
      <c r="R1740" s="4">
        <v>36.65</v>
      </c>
      <c r="S1740" s="4">
        <v>387</v>
      </c>
      <c r="T1740" s="4">
        <v>43.7</v>
      </c>
      <c r="U1740" s="4">
        <v>7.9</v>
      </c>
      <c r="V1740" s="4">
        <v>72.2</v>
      </c>
      <c r="W1740" s="4">
        <v>109.1</v>
      </c>
      <c r="X1740" s="4">
        <v>58.95</v>
      </c>
      <c r="Y1740" s="4">
        <v>88.1</v>
      </c>
      <c r="Z1740" s="4">
        <v>51.6</v>
      </c>
      <c r="AA1740" s="4">
        <v>469.1</v>
      </c>
      <c r="AB1740" s="4">
        <v>15.75</v>
      </c>
      <c r="AC1740" s="4">
        <v>379.6</v>
      </c>
      <c r="AD1740" s="4">
        <v>438.8</v>
      </c>
    </row>
    <row r="1741" spans="1:30">
      <c r="A1741" s="10">
        <v>43315</v>
      </c>
      <c r="B1741" s="4">
        <v>29215.98</v>
      </c>
      <c r="C1741" s="4">
        <v>14.4</v>
      </c>
      <c r="D1741" s="4">
        <v>20.8</v>
      </c>
      <c r="E1741" s="4">
        <v>170.65</v>
      </c>
      <c r="F1741" s="4">
        <v>179.75</v>
      </c>
      <c r="G1741" s="4">
        <v>380</v>
      </c>
      <c r="H1741" s="4">
        <v>31.25</v>
      </c>
      <c r="I1741" s="4">
        <v>4.3600000000000003</v>
      </c>
      <c r="J1741" s="4">
        <v>44.154000000000003</v>
      </c>
      <c r="K1741" s="4">
        <v>324.35000000000002</v>
      </c>
      <c r="L1741" s="4">
        <v>49.75</v>
      </c>
      <c r="M1741" s="4">
        <v>46.8</v>
      </c>
      <c r="N1741" s="4">
        <v>124</v>
      </c>
      <c r="O1741" s="4">
        <v>102</v>
      </c>
      <c r="P1741" s="4">
        <v>51.1</v>
      </c>
      <c r="Q1741" s="4">
        <v>59.6</v>
      </c>
      <c r="R1741" s="4">
        <v>36.700000000000003</v>
      </c>
      <c r="S1741" s="4">
        <v>383.85</v>
      </c>
      <c r="T1741" s="4">
        <v>43.7</v>
      </c>
      <c r="U1741" s="4">
        <v>8</v>
      </c>
      <c r="V1741" s="4">
        <v>72.7</v>
      </c>
      <c r="W1741" s="4">
        <v>110</v>
      </c>
      <c r="X1741" s="4">
        <v>59.15</v>
      </c>
      <c r="Y1741" s="4">
        <v>88.9</v>
      </c>
      <c r="Z1741" s="4">
        <v>53.15</v>
      </c>
      <c r="AA1741" s="4">
        <v>467.15</v>
      </c>
      <c r="AB1741" s="4">
        <v>15.65</v>
      </c>
      <c r="AC1741" s="4">
        <v>380</v>
      </c>
      <c r="AD1741" s="4">
        <v>451.9</v>
      </c>
    </row>
    <row r="1742" spans="1:30">
      <c r="A1742" s="10">
        <v>43318</v>
      </c>
      <c r="B1742" s="4">
        <v>28893.97</v>
      </c>
      <c r="C1742" s="4">
        <v>14.05</v>
      </c>
      <c r="D1742" s="4">
        <v>20.3</v>
      </c>
      <c r="E1742" s="4">
        <v>168.9</v>
      </c>
      <c r="F1742" s="4">
        <v>177.05</v>
      </c>
      <c r="G1742" s="4">
        <v>377.25</v>
      </c>
      <c r="H1742" s="4">
        <v>31.95</v>
      </c>
      <c r="I1742" s="4">
        <v>4.3499999999999996</v>
      </c>
      <c r="J1742" s="4">
        <v>43.77</v>
      </c>
      <c r="K1742" s="4">
        <v>308.25</v>
      </c>
      <c r="L1742" s="4">
        <v>48.3</v>
      </c>
      <c r="M1742" s="4">
        <v>47.4</v>
      </c>
      <c r="N1742" s="4">
        <v>121.5</v>
      </c>
      <c r="O1742" s="4">
        <v>101.6</v>
      </c>
      <c r="P1742" s="4">
        <v>50.5</v>
      </c>
      <c r="Q1742" s="4">
        <v>58.95</v>
      </c>
      <c r="R1742" s="4">
        <v>35.700000000000003</v>
      </c>
      <c r="S1742" s="4">
        <v>375.25</v>
      </c>
      <c r="T1742" s="4">
        <v>43.45</v>
      </c>
      <c r="U1742" s="4">
        <v>7.9</v>
      </c>
      <c r="V1742" s="4">
        <v>72.400000000000006</v>
      </c>
      <c r="W1742" s="4">
        <v>109.15</v>
      </c>
      <c r="X1742" s="4">
        <v>57</v>
      </c>
      <c r="Y1742" s="4">
        <v>89</v>
      </c>
      <c r="Z1742" s="4">
        <v>53</v>
      </c>
      <c r="AA1742" s="4">
        <v>468.35</v>
      </c>
      <c r="AB1742" s="4">
        <v>14.75</v>
      </c>
      <c r="AC1742" s="4">
        <v>377.25</v>
      </c>
      <c r="AD1742" s="4">
        <v>444.8</v>
      </c>
    </row>
    <row r="1743" spans="1:30">
      <c r="A1743" s="10">
        <v>43319</v>
      </c>
      <c r="B1743" s="4">
        <v>27783.35</v>
      </c>
      <c r="C1743" s="4">
        <v>14.3</v>
      </c>
      <c r="D1743" s="4">
        <v>19.100000000000001</v>
      </c>
      <c r="E1743" s="4">
        <v>168.55</v>
      </c>
      <c r="F1743" s="4">
        <v>163.30000000000001</v>
      </c>
      <c r="G1743" s="4">
        <v>365.25</v>
      </c>
      <c r="H1743" s="4">
        <v>31.6</v>
      </c>
      <c r="I1743" s="4">
        <v>4.0999999999999996</v>
      </c>
      <c r="J1743" s="4">
        <v>42.427999999999997</v>
      </c>
      <c r="K1743" s="4">
        <v>291.75</v>
      </c>
      <c r="L1743" s="4">
        <v>45.05</v>
      </c>
      <c r="M1743" s="4">
        <v>46.4</v>
      </c>
      <c r="N1743" s="4">
        <v>113.2</v>
      </c>
      <c r="O1743" s="4">
        <v>95.6</v>
      </c>
      <c r="P1743" s="4">
        <v>47.1</v>
      </c>
      <c r="Q1743" s="4">
        <v>56.85</v>
      </c>
      <c r="R1743" s="4">
        <v>33.299999999999997</v>
      </c>
      <c r="S1743" s="4">
        <v>363.8</v>
      </c>
      <c r="T1743" s="4">
        <v>41.9</v>
      </c>
      <c r="U1743" s="4">
        <v>7.8</v>
      </c>
      <c r="V1743" s="4">
        <v>68.25</v>
      </c>
      <c r="W1743" s="4">
        <v>110</v>
      </c>
      <c r="X1743" s="4">
        <v>54</v>
      </c>
      <c r="Y1743" s="4">
        <v>87</v>
      </c>
      <c r="Z1743" s="4">
        <v>50.15</v>
      </c>
      <c r="AA1743" s="4">
        <v>472.25</v>
      </c>
      <c r="AB1743" s="4">
        <v>13.85</v>
      </c>
      <c r="AC1743" s="4">
        <v>365.25</v>
      </c>
      <c r="AD1743" s="4">
        <v>435.6</v>
      </c>
    </row>
    <row r="1744" spans="1:30">
      <c r="A1744" s="10">
        <v>43320</v>
      </c>
      <c r="B1744" s="4">
        <v>26674.87</v>
      </c>
      <c r="C1744" s="4">
        <v>14.55</v>
      </c>
      <c r="D1744" s="4">
        <v>17.850000000000001</v>
      </c>
      <c r="E1744" s="4">
        <v>167.2</v>
      </c>
      <c r="F1744" s="4">
        <v>151.6</v>
      </c>
      <c r="G1744" s="4">
        <v>342.55</v>
      </c>
      <c r="H1744" s="4">
        <v>30.4</v>
      </c>
      <c r="I1744" s="4">
        <v>4.05</v>
      </c>
      <c r="J1744" s="4">
        <v>42.332000000000001</v>
      </c>
      <c r="K1744" s="4">
        <v>278.10000000000002</v>
      </c>
      <c r="L1744" s="4">
        <v>41.45</v>
      </c>
      <c r="M1744" s="4">
        <v>43.75</v>
      </c>
      <c r="N1744" s="4">
        <v>115</v>
      </c>
      <c r="O1744" s="4">
        <v>92.85</v>
      </c>
      <c r="P1744" s="4">
        <v>44</v>
      </c>
      <c r="Q1744" s="4">
        <v>54.45</v>
      </c>
      <c r="R1744" s="4">
        <v>30.45</v>
      </c>
      <c r="S1744" s="4">
        <v>342.6</v>
      </c>
      <c r="T1744" s="4">
        <v>40.85</v>
      </c>
      <c r="U1744" s="4">
        <v>7.7</v>
      </c>
      <c r="V1744" s="4">
        <v>64.7</v>
      </c>
      <c r="W1744" s="4">
        <v>106.1</v>
      </c>
      <c r="X1744" s="4">
        <v>51.5</v>
      </c>
      <c r="Y1744" s="4">
        <v>83.75</v>
      </c>
      <c r="Z1744" s="4">
        <v>46.35</v>
      </c>
      <c r="AA1744" s="4">
        <v>487.05</v>
      </c>
      <c r="AB1744" s="4">
        <v>13</v>
      </c>
      <c r="AC1744" s="4">
        <v>342.55</v>
      </c>
      <c r="AD1744" s="4">
        <v>427.8</v>
      </c>
    </row>
    <row r="1745" spans="1:30">
      <c r="A1745" s="10">
        <v>43321</v>
      </c>
      <c r="B1745" s="4">
        <v>26906.28</v>
      </c>
      <c r="C1745" s="4">
        <v>14.7</v>
      </c>
      <c r="D1745" s="4">
        <v>18.350000000000001</v>
      </c>
      <c r="E1745" s="4">
        <v>168.25</v>
      </c>
      <c r="F1745" s="4">
        <v>158.15</v>
      </c>
      <c r="G1745" s="4">
        <v>349.65</v>
      </c>
      <c r="H1745" s="4">
        <v>30.25</v>
      </c>
      <c r="I1745" s="4">
        <v>4.1399999999999997</v>
      </c>
      <c r="J1745" s="4">
        <v>42.043999999999997</v>
      </c>
      <c r="K1745" s="4">
        <v>270.5</v>
      </c>
      <c r="L1745" s="4">
        <v>41.15</v>
      </c>
      <c r="M1745" s="4">
        <v>42.95</v>
      </c>
      <c r="N1745" s="4">
        <v>115.5</v>
      </c>
      <c r="O1745" s="4">
        <v>95.6</v>
      </c>
      <c r="P1745" s="4">
        <v>42</v>
      </c>
      <c r="Q1745" s="4">
        <v>53</v>
      </c>
      <c r="R1745" s="4">
        <v>29.95</v>
      </c>
      <c r="S1745" s="4">
        <v>343.25</v>
      </c>
      <c r="T1745" s="4">
        <v>41.65</v>
      </c>
      <c r="U1745" s="4">
        <v>7.7</v>
      </c>
      <c r="V1745" s="4">
        <v>66.150000000000006</v>
      </c>
      <c r="W1745" s="4">
        <v>102.8</v>
      </c>
      <c r="X1745" s="4">
        <v>52</v>
      </c>
      <c r="Y1745" s="4">
        <v>84</v>
      </c>
      <c r="Z1745" s="4">
        <v>46.7</v>
      </c>
      <c r="AA1745" s="4">
        <v>490.9</v>
      </c>
      <c r="AB1745" s="4">
        <v>12.95</v>
      </c>
      <c r="AC1745" s="4">
        <v>349.65</v>
      </c>
      <c r="AD1745" s="4">
        <v>431.95</v>
      </c>
    </row>
    <row r="1746" spans="1:30">
      <c r="A1746" s="10">
        <v>43322</v>
      </c>
      <c r="B1746" s="4">
        <v>26856.15</v>
      </c>
      <c r="C1746" s="4">
        <v>14</v>
      </c>
      <c r="D1746" s="4">
        <v>19.350000000000001</v>
      </c>
      <c r="E1746" s="4">
        <v>168.9</v>
      </c>
      <c r="F1746" s="4">
        <v>153.44999999999999</v>
      </c>
      <c r="G1746" s="4">
        <v>359.9</v>
      </c>
      <c r="H1746" s="4">
        <v>30.45</v>
      </c>
      <c r="I1746" s="4">
        <v>4.07</v>
      </c>
      <c r="J1746" s="4">
        <v>42.38</v>
      </c>
      <c r="K1746" s="4">
        <v>263.05</v>
      </c>
      <c r="L1746" s="4">
        <v>39.950000000000003</v>
      </c>
      <c r="M1746" s="4">
        <v>43.4</v>
      </c>
      <c r="N1746" s="4">
        <v>108.6</v>
      </c>
      <c r="O1746" s="4">
        <v>93.6</v>
      </c>
      <c r="P1746" s="4">
        <v>47</v>
      </c>
      <c r="Q1746" s="4">
        <v>54.9</v>
      </c>
      <c r="R1746" s="4">
        <v>28.95</v>
      </c>
      <c r="S1746" s="4">
        <v>321.8</v>
      </c>
      <c r="T1746" s="4">
        <v>41.55</v>
      </c>
      <c r="U1746" s="4">
        <v>7.95</v>
      </c>
      <c r="V1746" s="4">
        <v>65.150000000000006</v>
      </c>
      <c r="W1746" s="4">
        <v>100.6</v>
      </c>
      <c r="X1746" s="4">
        <v>51.65</v>
      </c>
      <c r="Y1746" s="4">
        <v>86.8</v>
      </c>
      <c r="Z1746" s="4">
        <v>46.6</v>
      </c>
      <c r="AA1746" s="4">
        <v>502.55</v>
      </c>
      <c r="AB1746" s="4">
        <v>12.75</v>
      </c>
      <c r="AC1746" s="4">
        <v>359.9</v>
      </c>
      <c r="AD1746" s="4">
        <v>444.7</v>
      </c>
    </row>
    <row r="1747" spans="1:30">
      <c r="A1747" s="10">
        <v>43325</v>
      </c>
      <c r="B1747" s="4">
        <v>26061.96</v>
      </c>
      <c r="C1747" s="4">
        <v>13.1</v>
      </c>
      <c r="D1747" s="4">
        <v>19.149999999999999</v>
      </c>
      <c r="E1747" s="4">
        <v>172.55</v>
      </c>
      <c r="F1747" s="4">
        <v>145.05000000000001</v>
      </c>
      <c r="G1747" s="4">
        <v>353.85</v>
      </c>
      <c r="H1747" s="4">
        <v>29.55</v>
      </c>
      <c r="I1747" s="4">
        <v>3.91</v>
      </c>
      <c r="J1747" s="4">
        <v>42.188000000000002</v>
      </c>
      <c r="K1747" s="4">
        <v>245.6</v>
      </c>
      <c r="L1747" s="4">
        <v>38.9</v>
      </c>
      <c r="M1747" s="4">
        <v>42.3</v>
      </c>
      <c r="N1747" s="4">
        <v>101.3</v>
      </c>
      <c r="O1747" s="4">
        <v>91.05</v>
      </c>
      <c r="P1747" s="4">
        <v>45</v>
      </c>
      <c r="Q1747" s="4">
        <v>55.1</v>
      </c>
      <c r="R1747" s="4">
        <v>27.3</v>
      </c>
      <c r="S1747" s="4">
        <v>299.75</v>
      </c>
      <c r="T1747" s="4">
        <v>40.1</v>
      </c>
      <c r="U1747" s="4">
        <v>7.8</v>
      </c>
      <c r="V1747" s="4">
        <v>60.6</v>
      </c>
      <c r="W1747" s="4">
        <v>103.7</v>
      </c>
      <c r="X1747" s="4">
        <v>48.35</v>
      </c>
      <c r="Y1747" s="4">
        <v>83.05</v>
      </c>
      <c r="Z1747" s="4">
        <v>43.7</v>
      </c>
      <c r="AA1747" s="4">
        <v>507.7</v>
      </c>
      <c r="AB1747" s="4">
        <v>11.8</v>
      </c>
      <c r="AC1747" s="4">
        <v>353.85</v>
      </c>
      <c r="AD1747" s="4">
        <v>445.75</v>
      </c>
    </row>
    <row r="1748" spans="1:30">
      <c r="A1748" s="10">
        <v>43326</v>
      </c>
      <c r="B1748" s="4">
        <v>26536.63</v>
      </c>
      <c r="C1748" s="4">
        <v>13.4</v>
      </c>
      <c r="D1748" s="4">
        <v>19.95</v>
      </c>
      <c r="E1748" s="4">
        <v>171.35</v>
      </c>
      <c r="F1748" s="4">
        <v>145.30000000000001</v>
      </c>
      <c r="G1748" s="4">
        <v>352.3</v>
      </c>
      <c r="H1748" s="4">
        <v>29.75</v>
      </c>
      <c r="I1748" s="4">
        <v>4.05</v>
      </c>
      <c r="J1748" s="4">
        <v>41.180999999999997</v>
      </c>
      <c r="K1748" s="4">
        <v>276.10000000000002</v>
      </c>
      <c r="L1748" s="4">
        <v>43.05</v>
      </c>
      <c r="M1748" s="4">
        <v>41.25</v>
      </c>
      <c r="N1748" s="4">
        <v>102</v>
      </c>
      <c r="O1748" s="4">
        <v>91.1</v>
      </c>
      <c r="P1748" s="4">
        <v>46</v>
      </c>
      <c r="Q1748" s="4">
        <v>57.95</v>
      </c>
      <c r="R1748" s="4">
        <v>29.4</v>
      </c>
      <c r="S1748" s="4">
        <v>330.45</v>
      </c>
      <c r="T1748" s="4">
        <v>38.75</v>
      </c>
      <c r="U1748" s="4">
        <v>8.39</v>
      </c>
      <c r="V1748" s="4">
        <v>61.55</v>
      </c>
      <c r="W1748" s="4">
        <v>106.3</v>
      </c>
      <c r="X1748" s="4">
        <v>49.35</v>
      </c>
      <c r="Y1748" s="4">
        <v>83.15</v>
      </c>
      <c r="Z1748" s="4">
        <v>45.35</v>
      </c>
      <c r="AA1748" s="4">
        <v>500.45</v>
      </c>
      <c r="AB1748" s="4">
        <v>12.75</v>
      </c>
      <c r="AC1748" s="4">
        <v>352.3</v>
      </c>
      <c r="AD1748" s="4">
        <v>454.75</v>
      </c>
    </row>
    <row r="1749" spans="1:30">
      <c r="A1749" s="10">
        <v>43327</v>
      </c>
      <c r="B1749" s="4">
        <v>27008.2</v>
      </c>
      <c r="C1749" s="4">
        <v>13.85</v>
      </c>
      <c r="D1749" s="4">
        <v>20.65</v>
      </c>
      <c r="E1749" s="4">
        <v>166.35</v>
      </c>
      <c r="F1749" s="4">
        <v>146.05000000000001</v>
      </c>
      <c r="G1749" s="4">
        <v>374.45</v>
      </c>
      <c r="H1749" s="4">
        <v>30.75</v>
      </c>
      <c r="I1749" s="4">
        <v>4.08</v>
      </c>
      <c r="J1749" s="4">
        <v>41.564999999999998</v>
      </c>
      <c r="K1749" s="4">
        <v>293.39999999999998</v>
      </c>
      <c r="L1749" s="4">
        <v>44.1</v>
      </c>
      <c r="M1749" s="4">
        <v>42.3</v>
      </c>
      <c r="N1749" s="4">
        <v>102.5</v>
      </c>
      <c r="O1749" s="4">
        <v>95.15</v>
      </c>
      <c r="P1749" s="4">
        <v>46.3</v>
      </c>
      <c r="Q1749" s="4">
        <v>56.35</v>
      </c>
      <c r="R1749" s="4">
        <v>31.75</v>
      </c>
      <c r="S1749" s="4">
        <v>348.05</v>
      </c>
      <c r="T1749" s="4">
        <v>38.25</v>
      </c>
      <c r="U1749" s="4">
        <v>8.35</v>
      </c>
      <c r="V1749" s="4">
        <v>61.75</v>
      </c>
      <c r="W1749" s="4">
        <v>110.95</v>
      </c>
      <c r="X1749" s="4">
        <v>50.45</v>
      </c>
      <c r="Y1749" s="4">
        <v>85.15</v>
      </c>
      <c r="Z1749" s="4">
        <v>46.2</v>
      </c>
      <c r="AA1749" s="4">
        <v>488.9</v>
      </c>
      <c r="AB1749" s="4">
        <v>12.5</v>
      </c>
      <c r="AC1749" s="4">
        <v>374.45</v>
      </c>
      <c r="AD1749" s="4">
        <v>451.9</v>
      </c>
    </row>
    <row r="1750" spans="1:30">
      <c r="A1750" s="10">
        <v>43328</v>
      </c>
      <c r="B1750" s="4">
        <v>26938.75</v>
      </c>
      <c r="C1750" s="4">
        <v>13.6</v>
      </c>
      <c r="D1750" s="4">
        <v>20.45</v>
      </c>
      <c r="E1750" s="4">
        <v>163</v>
      </c>
      <c r="F1750" s="4">
        <v>143.69999999999999</v>
      </c>
      <c r="G1750" s="4">
        <v>375.8</v>
      </c>
      <c r="H1750" s="4">
        <v>30.5</v>
      </c>
      <c r="I1750" s="4">
        <v>4.0999999999999996</v>
      </c>
      <c r="J1750" s="4">
        <v>41.709000000000003</v>
      </c>
      <c r="K1750" s="4">
        <v>302.5</v>
      </c>
      <c r="L1750" s="4">
        <v>44.2</v>
      </c>
      <c r="M1750" s="4">
        <v>43</v>
      </c>
      <c r="N1750" s="4">
        <v>100</v>
      </c>
      <c r="O1750" s="4">
        <v>93</v>
      </c>
      <c r="P1750" s="4">
        <v>44.8</v>
      </c>
      <c r="Q1750" s="4">
        <v>54.8</v>
      </c>
      <c r="R1750" s="4">
        <v>31</v>
      </c>
      <c r="S1750" s="4">
        <v>347.45</v>
      </c>
      <c r="T1750" s="4">
        <v>38.299999999999997</v>
      </c>
      <c r="U1750" s="4">
        <v>8.35</v>
      </c>
      <c r="V1750" s="4">
        <v>60.15</v>
      </c>
      <c r="W1750" s="4">
        <v>110.3</v>
      </c>
      <c r="X1750" s="4">
        <v>50.05</v>
      </c>
      <c r="Y1750" s="4">
        <v>84.85</v>
      </c>
      <c r="Z1750" s="4">
        <v>47.35</v>
      </c>
      <c r="AA1750" s="4">
        <v>495.05</v>
      </c>
      <c r="AB1750" s="4">
        <v>12.45</v>
      </c>
      <c r="AC1750" s="4">
        <v>375.8</v>
      </c>
      <c r="AD1750" s="4">
        <v>454.2</v>
      </c>
    </row>
    <row r="1751" spans="1:30">
      <c r="A1751" s="10">
        <v>43329</v>
      </c>
      <c r="B1751" s="4">
        <v>26238.82</v>
      </c>
      <c r="C1751" s="4">
        <v>13.8</v>
      </c>
      <c r="D1751" s="4">
        <v>20</v>
      </c>
      <c r="E1751" s="4">
        <v>159.69999999999999</v>
      </c>
      <c r="F1751" s="4">
        <v>140.15</v>
      </c>
      <c r="G1751" s="4">
        <v>365.25</v>
      </c>
      <c r="H1751" s="4">
        <v>29.45</v>
      </c>
      <c r="I1751" s="4">
        <v>4.0199999999999996</v>
      </c>
      <c r="J1751" s="4">
        <v>40.75</v>
      </c>
      <c r="K1751" s="4">
        <v>296.7</v>
      </c>
      <c r="L1751" s="4">
        <v>44.05</v>
      </c>
      <c r="M1751" s="4">
        <v>42.65</v>
      </c>
      <c r="N1751" s="4">
        <v>99.5</v>
      </c>
      <c r="O1751" s="4">
        <v>87.7</v>
      </c>
      <c r="P1751" s="4">
        <v>46.5</v>
      </c>
      <c r="Q1751" s="4">
        <v>54.3</v>
      </c>
      <c r="R1751" s="4">
        <v>29.5</v>
      </c>
      <c r="S1751" s="4">
        <v>343.5</v>
      </c>
      <c r="T1751" s="4">
        <v>37.75</v>
      </c>
      <c r="U1751" s="4">
        <v>8.44</v>
      </c>
      <c r="V1751" s="4">
        <v>56.5</v>
      </c>
      <c r="W1751" s="4">
        <v>108</v>
      </c>
      <c r="X1751" s="4">
        <v>50.2</v>
      </c>
      <c r="Y1751" s="4">
        <v>81.599999999999994</v>
      </c>
      <c r="Z1751" s="4">
        <v>45.9</v>
      </c>
      <c r="AA1751" s="4">
        <v>499.05</v>
      </c>
      <c r="AB1751" s="4">
        <v>12.2</v>
      </c>
      <c r="AC1751" s="4">
        <v>365.25</v>
      </c>
      <c r="AD1751" s="4">
        <v>448.2</v>
      </c>
    </row>
    <row r="1752" spans="1:30">
      <c r="A1752" s="10">
        <v>43332</v>
      </c>
      <c r="B1752" s="4">
        <v>26238.82</v>
      </c>
      <c r="C1752" s="4">
        <v>13.8</v>
      </c>
      <c r="D1752" s="4">
        <v>20</v>
      </c>
      <c r="E1752" s="4">
        <v>159.69999999999999</v>
      </c>
      <c r="F1752" s="4">
        <v>140.15</v>
      </c>
      <c r="G1752" s="4">
        <v>365.25</v>
      </c>
      <c r="H1752" s="4">
        <v>29.45</v>
      </c>
      <c r="I1752" s="4">
        <v>4.0199999999999996</v>
      </c>
      <c r="J1752" s="4">
        <v>40.75</v>
      </c>
      <c r="K1752" s="4">
        <v>296.7</v>
      </c>
      <c r="L1752" s="4">
        <v>44.05</v>
      </c>
      <c r="M1752" s="4">
        <v>42.65</v>
      </c>
      <c r="N1752" s="4">
        <v>99.5</v>
      </c>
      <c r="O1752" s="4">
        <v>87.7</v>
      </c>
      <c r="P1752" s="4">
        <v>46.5</v>
      </c>
      <c r="Q1752" s="4">
        <v>54.3</v>
      </c>
      <c r="R1752" s="4">
        <v>29.5</v>
      </c>
      <c r="S1752" s="4">
        <v>343.5</v>
      </c>
      <c r="T1752" s="4">
        <v>37.75</v>
      </c>
      <c r="U1752" s="4">
        <v>8.44</v>
      </c>
      <c r="V1752" s="4">
        <v>56.5</v>
      </c>
      <c r="W1752" s="4">
        <v>108</v>
      </c>
      <c r="X1752" s="4">
        <v>50.2</v>
      </c>
      <c r="Y1752" s="4">
        <v>81.599999999999994</v>
      </c>
      <c r="Z1752" s="4">
        <v>45.9</v>
      </c>
      <c r="AA1752" s="4">
        <v>499.05</v>
      </c>
      <c r="AB1752" s="4">
        <v>12.2</v>
      </c>
      <c r="AC1752" s="4">
        <v>365.25</v>
      </c>
      <c r="AD1752" s="4">
        <v>448.2</v>
      </c>
    </row>
    <row r="1753" spans="1:30">
      <c r="A1753" s="10">
        <v>43333</v>
      </c>
      <c r="B1753" s="4">
        <v>26045.93</v>
      </c>
      <c r="C1753" s="4">
        <v>13.5</v>
      </c>
      <c r="D1753" s="4">
        <v>20.7</v>
      </c>
      <c r="E1753" s="4">
        <v>153.1</v>
      </c>
      <c r="F1753" s="4">
        <v>139.05000000000001</v>
      </c>
      <c r="G1753" s="4">
        <v>368</v>
      </c>
      <c r="H1753" s="4">
        <v>29.05</v>
      </c>
      <c r="I1753" s="4">
        <v>3.94</v>
      </c>
      <c r="J1753" s="4">
        <v>41.325000000000003</v>
      </c>
      <c r="K1753" s="4">
        <v>295.75</v>
      </c>
      <c r="L1753" s="4">
        <v>45.35</v>
      </c>
      <c r="M1753" s="4">
        <v>42.3</v>
      </c>
      <c r="N1753" s="4">
        <v>99.1</v>
      </c>
      <c r="O1753" s="4">
        <v>85.35</v>
      </c>
      <c r="P1753" s="4">
        <v>44.9</v>
      </c>
      <c r="Q1753" s="4">
        <v>52.5</v>
      </c>
      <c r="R1753" s="4">
        <v>29.1</v>
      </c>
      <c r="S1753" s="4">
        <v>355.55</v>
      </c>
      <c r="T1753" s="4">
        <v>38</v>
      </c>
      <c r="U1753" s="4">
        <v>8.5</v>
      </c>
      <c r="V1753" s="4">
        <v>54.15</v>
      </c>
      <c r="W1753" s="4">
        <v>107.8</v>
      </c>
      <c r="X1753" s="4">
        <v>48.95</v>
      </c>
      <c r="Y1753" s="4">
        <v>79.2</v>
      </c>
      <c r="Z1753" s="4">
        <v>44</v>
      </c>
      <c r="AA1753" s="4">
        <v>502.35</v>
      </c>
      <c r="AB1753" s="4">
        <v>12</v>
      </c>
      <c r="AC1753" s="4">
        <v>368</v>
      </c>
      <c r="AD1753" s="4">
        <v>464.95</v>
      </c>
    </row>
    <row r="1754" spans="1:30">
      <c r="A1754" s="10">
        <v>43334</v>
      </c>
      <c r="B1754" s="4">
        <v>26844.35</v>
      </c>
      <c r="C1754" s="4">
        <v>13.1</v>
      </c>
      <c r="D1754" s="4">
        <v>20.95</v>
      </c>
      <c r="E1754" s="4">
        <v>158.75</v>
      </c>
      <c r="F1754" s="4">
        <v>145.19999999999999</v>
      </c>
      <c r="G1754" s="4">
        <v>368.95</v>
      </c>
      <c r="H1754" s="4">
        <v>30.5</v>
      </c>
      <c r="I1754" s="4">
        <v>4.0999999999999996</v>
      </c>
      <c r="J1754" s="4">
        <v>41.805</v>
      </c>
      <c r="K1754" s="4">
        <v>286.64999999999998</v>
      </c>
      <c r="L1754" s="4">
        <v>46.5</v>
      </c>
      <c r="M1754" s="4">
        <v>42.75</v>
      </c>
      <c r="N1754" s="4">
        <v>101</v>
      </c>
      <c r="O1754" s="4">
        <v>88.95</v>
      </c>
      <c r="P1754" s="4">
        <v>44.5</v>
      </c>
      <c r="Q1754" s="4">
        <v>51.7</v>
      </c>
      <c r="R1754" s="4">
        <v>29.5</v>
      </c>
      <c r="S1754" s="4">
        <v>358.8</v>
      </c>
      <c r="T1754" s="4">
        <v>38.799999999999997</v>
      </c>
      <c r="U1754" s="4">
        <v>8.75</v>
      </c>
      <c r="V1754" s="4">
        <v>57.2</v>
      </c>
      <c r="W1754" s="4">
        <v>110</v>
      </c>
      <c r="X1754" s="4">
        <v>50.35</v>
      </c>
      <c r="Y1754" s="4">
        <v>82.7</v>
      </c>
      <c r="Z1754" s="4">
        <v>45.65</v>
      </c>
      <c r="AA1754" s="4">
        <v>513.6</v>
      </c>
      <c r="AB1754" s="4">
        <v>12.65</v>
      </c>
      <c r="AC1754" s="4">
        <v>368.95</v>
      </c>
      <c r="AD1754" s="4">
        <v>487.7</v>
      </c>
    </row>
    <row r="1755" spans="1:30">
      <c r="A1755" s="10">
        <v>43335</v>
      </c>
      <c r="B1755" s="4">
        <v>26523.200000000001</v>
      </c>
      <c r="C1755" s="4">
        <v>12.7</v>
      </c>
      <c r="D1755" s="4">
        <v>20.95</v>
      </c>
      <c r="E1755" s="4">
        <v>155.25</v>
      </c>
      <c r="F1755" s="4">
        <v>143.4</v>
      </c>
      <c r="G1755" s="4">
        <v>359.8</v>
      </c>
      <c r="H1755" s="4">
        <v>30.55</v>
      </c>
      <c r="I1755" s="4">
        <v>4.0599999999999996</v>
      </c>
      <c r="J1755" s="4">
        <v>42.14</v>
      </c>
      <c r="K1755" s="4">
        <v>269.3</v>
      </c>
      <c r="L1755" s="4">
        <v>44.3</v>
      </c>
      <c r="M1755" s="4">
        <v>42</v>
      </c>
      <c r="N1755" s="4">
        <v>99.55</v>
      </c>
      <c r="O1755" s="4">
        <v>86.4</v>
      </c>
      <c r="P1755" s="4">
        <v>43.9</v>
      </c>
      <c r="Q1755" s="4">
        <v>52.5</v>
      </c>
      <c r="R1755" s="4">
        <v>29.25</v>
      </c>
      <c r="S1755" s="4">
        <v>353.95</v>
      </c>
      <c r="T1755" s="4">
        <v>37.65</v>
      </c>
      <c r="U1755" s="4">
        <v>8.73</v>
      </c>
      <c r="V1755" s="4">
        <v>55.25</v>
      </c>
      <c r="W1755" s="4">
        <v>111.15</v>
      </c>
      <c r="X1755" s="4">
        <v>49.3</v>
      </c>
      <c r="Y1755" s="4">
        <v>81.400000000000006</v>
      </c>
      <c r="Z1755" s="4">
        <v>45.9</v>
      </c>
      <c r="AA1755" s="4">
        <v>522.15</v>
      </c>
      <c r="AB1755" s="4">
        <v>12.85</v>
      </c>
      <c r="AC1755" s="4">
        <v>359.8</v>
      </c>
      <c r="AD1755" s="4">
        <v>487.7</v>
      </c>
    </row>
    <row r="1756" spans="1:30">
      <c r="A1756" s="10">
        <v>43336</v>
      </c>
      <c r="B1756" s="4">
        <v>25167.96</v>
      </c>
      <c r="C1756" s="4">
        <v>11.6</v>
      </c>
      <c r="D1756" s="4">
        <v>19.149999999999999</v>
      </c>
      <c r="E1756" s="4">
        <v>157.05000000000001</v>
      </c>
      <c r="F1756" s="4">
        <v>138.4</v>
      </c>
      <c r="G1756" s="4">
        <v>345.3</v>
      </c>
      <c r="H1756" s="4">
        <v>28.6</v>
      </c>
      <c r="I1756" s="4">
        <v>3.71</v>
      </c>
      <c r="J1756" s="4">
        <v>42.38</v>
      </c>
      <c r="K1756" s="4">
        <v>252</v>
      </c>
      <c r="L1756" s="4">
        <v>41.2</v>
      </c>
      <c r="M1756" s="4">
        <v>41.1</v>
      </c>
      <c r="N1756" s="4">
        <v>95.6</v>
      </c>
      <c r="O1756" s="4">
        <v>80.7</v>
      </c>
      <c r="P1756" s="4">
        <v>40.5</v>
      </c>
      <c r="Q1756" s="4">
        <v>50.5</v>
      </c>
      <c r="R1756" s="4">
        <v>27.7</v>
      </c>
      <c r="S1756" s="4">
        <v>336.85</v>
      </c>
      <c r="T1756" s="4">
        <v>36.1</v>
      </c>
      <c r="U1756" s="4">
        <v>8.5</v>
      </c>
      <c r="V1756" s="4">
        <v>38.4</v>
      </c>
      <c r="W1756" s="4">
        <v>110</v>
      </c>
      <c r="X1756" s="4">
        <v>46.95</v>
      </c>
      <c r="Y1756" s="4">
        <v>79.099999999999994</v>
      </c>
      <c r="Z1756" s="4">
        <v>42.05</v>
      </c>
      <c r="AA1756" s="4">
        <v>533.70000000000005</v>
      </c>
      <c r="AB1756" s="4">
        <v>12.25</v>
      </c>
      <c r="AC1756" s="4">
        <v>345.3</v>
      </c>
      <c r="AD1756" s="4">
        <v>471.25</v>
      </c>
    </row>
    <row r="1757" spans="1:30">
      <c r="A1757" s="10">
        <v>43339</v>
      </c>
      <c r="B1757" s="4">
        <v>25435.39</v>
      </c>
      <c r="C1757" s="4">
        <v>11.3</v>
      </c>
      <c r="D1757" s="4">
        <v>18.850000000000001</v>
      </c>
      <c r="E1757" s="4">
        <v>162.44999999999999</v>
      </c>
      <c r="F1757" s="4">
        <v>137.6</v>
      </c>
      <c r="G1757" s="4">
        <v>335.15</v>
      </c>
      <c r="H1757" s="4">
        <v>29.35</v>
      </c>
      <c r="I1757" s="4">
        <v>3.74</v>
      </c>
      <c r="J1757" s="4">
        <v>43.77</v>
      </c>
      <c r="K1757" s="4">
        <v>258.95</v>
      </c>
      <c r="L1757" s="4">
        <v>41.5</v>
      </c>
      <c r="M1757" s="4">
        <v>41.4</v>
      </c>
      <c r="N1757" s="4">
        <v>94.25</v>
      </c>
      <c r="O1757" s="4">
        <v>79.55</v>
      </c>
      <c r="P1757" s="4">
        <v>39</v>
      </c>
      <c r="Q1757" s="4">
        <v>51.5</v>
      </c>
      <c r="R1757" s="4">
        <v>26.8</v>
      </c>
      <c r="S1757" s="4">
        <v>331.05</v>
      </c>
      <c r="T1757" s="4">
        <v>37.25</v>
      </c>
      <c r="U1757" s="4">
        <v>8.56</v>
      </c>
      <c r="V1757" s="4">
        <v>38.200000000000003</v>
      </c>
      <c r="W1757" s="4">
        <v>108.85</v>
      </c>
      <c r="X1757" s="4">
        <v>47.75</v>
      </c>
      <c r="Y1757" s="4">
        <v>85.15</v>
      </c>
      <c r="Z1757" s="4">
        <v>43.4</v>
      </c>
      <c r="AA1757" s="4">
        <v>547.79999999999995</v>
      </c>
      <c r="AB1757" s="4">
        <v>12.05</v>
      </c>
      <c r="AC1757" s="4">
        <v>335.15</v>
      </c>
      <c r="AD1757" s="4">
        <v>495.15</v>
      </c>
    </row>
    <row r="1758" spans="1:30">
      <c r="A1758" s="10">
        <v>43340</v>
      </c>
      <c r="B1758" s="4">
        <v>25032.95</v>
      </c>
      <c r="C1758" s="4">
        <v>10.75</v>
      </c>
      <c r="D1758" s="4">
        <v>18</v>
      </c>
      <c r="E1758" s="4">
        <v>163.19999999999999</v>
      </c>
      <c r="F1758" s="4">
        <v>135.19999999999999</v>
      </c>
      <c r="G1758" s="4">
        <v>322.39999999999998</v>
      </c>
      <c r="H1758" s="4">
        <v>29.45</v>
      </c>
      <c r="I1758" s="4">
        <v>3.62</v>
      </c>
      <c r="J1758" s="4">
        <v>44.106000000000002</v>
      </c>
      <c r="K1758" s="4">
        <v>258.39999999999998</v>
      </c>
      <c r="L1758" s="4">
        <v>39.700000000000003</v>
      </c>
      <c r="M1758" s="4">
        <v>42</v>
      </c>
      <c r="N1758" s="4">
        <v>89</v>
      </c>
      <c r="O1758" s="4">
        <v>76.099999999999994</v>
      </c>
      <c r="P1758" s="4">
        <v>38.75</v>
      </c>
      <c r="Q1758" s="4">
        <v>50.6</v>
      </c>
      <c r="R1758" s="4">
        <v>25.05</v>
      </c>
      <c r="S1758" s="4">
        <v>315.95</v>
      </c>
      <c r="T1758" s="4">
        <v>37.75</v>
      </c>
      <c r="U1758" s="4">
        <v>8.49</v>
      </c>
      <c r="V1758" s="4">
        <v>37.950000000000003</v>
      </c>
      <c r="W1758" s="4">
        <v>111.7</v>
      </c>
      <c r="X1758" s="4">
        <v>46.5</v>
      </c>
      <c r="Y1758" s="4">
        <v>84</v>
      </c>
      <c r="Z1758" s="4">
        <v>42</v>
      </c>
      <c r="AA1758" s="4">
        <v>553.15</v>
      </c>
      <c r="AB1758" s="4">
        <v>11.6</v>
      </c>
      <c r="AC1758" s="4">
        <v>322.39999999999998</v>
      </c>
      <c r="AD1758" s="4">
        <v>492.65</v>
      </c>
    </row>
    <row r="1759" spans="1:30">
      <c r="A1759" s="10">
        <v>43341</v>
      </c>
      <c r="B1759" s="4">
        <v>25398.41</v>
      </c>
      <c r="C1759" s="4">
        <v>10.8</v>
      </c>
      <c r="D1759" s="4">
        <v>19.899999999999999</v>
      </c>
      <c r="E1759" s="4">
        <v>180.9</v>
      </c>
      <c r="F1759" s="4">
        <v>130.35</v>
      </c>
      <c r="G1759" s="4">
        <v>318.64999999999998</v>
      </c>
      <c r="H1759" s="4">
        <v>30.55</v>
      </c>
      <c r="I1759" s="4">
        <v>3.57</v>
      </c>
      <c r="J1759" s="4">
        <v>44.728999999999999</v>
      </c>
      <c r="K1759" s="4">
        <v>253</v>
      </c>
      <c r="L1759" s="4">
        <v>38.25</v>
      </c>
      <c r="M1759" s="4">
        <v>40.799999999999997</v>
      </c>
      <c r="N1759" s="4">
        <v>91.5</v>
      </c>
      <c r="O1759" s="4">
        <v>74.45</v>
      </c>
      <c r="P1759" s="4">
        <v>38</v>
      </c>
      <c r="Q1759" s="4">
        <v>50.55</v>
      </c>
      <c r="R1759" s="4">
        <v>24</v>
      </c>
      <c r="S1759" s="4">
        <v>309.60000000000002</v>
      </c>
      <c r="T1759" s="4">
        <v>37.700000000000003</v>
      </c>
      <c r="U1759" s="4">
        <v>9.6999999999999993</v>
      </c>
      <c r="V1759" s="4">
        <v>38.1</v>
      </c>
      <c r="W1759" s="4">
        <v>115.3</v>
      </c>
      <c r="X1759" s="4">
        <v>44.9</v>
      </c>
      <c r="Y1759" s="4">
        <v>87.15</v>
      </c>
      <c r="Z1759" s="4">
        <v>40.549999999999997</v>
      </c>
      <c r="AA1759" s="4">
        <v>600.29999999999995</v>
      </c>
      <c r="AB1759" s="4">
        <v>11.9</v>
      </c>
      <c r="AC1759" s="4">
        <v>318.64999999999998</v>
      </c>
      <c r="AD1759" s="4">
        <v>515.35</v>
      </c>
    </row>
    <row r="1760" spans="1:30">
      <c r="A1760" s="10">
        <v>43342</v>
      </c>
      <c r="B1760" s="4">
        <v>26754.85</v>
      </c>
      <c r="C1760" s="4">
        <v>11.8</v>
      </c>
      <c r="D1760" s="4">
        <v>21.8</v>
      </c>
      <c r="E1760" s="4">
        <v>205.35</v>
      </c>
      <c r="F1760" s="4">
        <v>135.35</v>
      </c>
      <c r="G1760" s="4">
        <v>322.55</v>
      </c>
      <c r="H1760" s="4">
        <v>32.950000000000003</v>
      </c>
      <c r="I1760" s="4">
        <v>3.88</v>
      </c>
      <c r="J1760" s="4">
        <v>48.612000000000002</v>
      </c>
      <c r="K1760" s="4">
        <v>254.8</v>
      </c>
      <c r="L1760" s="4">
        <v>36.700000000000003</v>
      </c>
      <c r="M1760" s="4">
        <v>39.25</v>
      </c>
      <c r="N1760" s="4">
        <v>96</v>
      </c>
      <c r="O1760" s="4">
        <v>75.099999999999994</v>
      </c>
      <c r="P1760" s="4">
        <v>40</v>
      </c>
      <c r="Q1760" s="4">
        <v>53.75</v>
      </c>
      <c r="R1760" s="4">
        <v>24.35</v>
      </c>
      <c r="S1760" s="4">
        <v>306.8</v>
      </c>
      <c r="T1760" s="4">
        <v>41.35</v>
      </c>
      <c r="U1760" s="4">
        <v>10.75</v>
      </c>
      <c r="V1760" s="4">
        <v>42.55</v>
      </c>
      <c r="W1760" s="4">
        <v>125.95</v>
      </c>
      <c r="X1760" s="4">
        <v>43.65</v>
      </c>
      <c r="Y1760" s="4">
        <v>88</v>
      </c>
      <c r="Z1760" s="4">
        <v>40.25</v>
      </c>
      <c r="AA1760" s="4">
        <v>649.95000000000005</v>
      </c>
      <c r="AB1760" s="4">
        <v>12.65</v>
      </c>
      <c r="AC1760" s="4">
        <v>322.55</v>
      </c>
      <c r="AD1760" s="4">
        <v>549.65</v>
      </c>
    </row>
    <row r="1761" spans="1:30">
      <c r="A1761" s="10">
        <v>43343</v>
      </c>
      <c r="B1761" s="4">
        <v>29293.52</v>
      </c>
      <c r="C1761" s="4">
        <v>13.9</v>
      </c>
      <c r="D1761" s="4">
        <v>23</v>
      </c>
      <c r="E1761" s="4">
        <v>204.35</v>
      </c>
      <c r="F1761" s="4">
        <v>163.35</v>
      </c>
      <c r="G1761" s="4">
        <v>370.3</v>
      </c>
      <c r="H1761" s="4">
        <v>35.9</v>
      </c>
      <c r="I1761" s="4">
        <v>4.22</v>
      </c>
      <c r="J1761" s="4">
        <v>52.686999999999998</v>
      </c>
      <c r="K1761" s="4">
        <v>289.55</v>
      </c>
      <c r="L1761" s="4">
        <v>46.8</v>
      </c>
      <c r="M1761" s="4">
        <v>45.4</v>
      </c>
      <c r="N1761" s="4">
        <v>110</v>
      </c>
      <c r="O1761" s="4">
        <v>86.1</v>
      </c>
      <c r="P1761" s="4">
        <v>47.5</v>
      </c>
      <c r="Q1761" s="4">
        <v>56.45</v>
      </c>
      <c r="R1761" s="4">
        <v>30</v>
      </c>
      <c r="S1761" s="4">
        <v>346.85</v>
      </c>
      <c r="T1761" s="4">
        <v>46.35</v>
      </c>
      <c r="U1761" s="4">
        <v>11.3</v>
      </c>
      <c r="V1761" s="4">
        <v>51.45</v>
      </c>
      <c r="W1761" s="4">
        <v>124.9</v>
      </c>
      <c r="X1761" s="4">
        <v>49.05</v>
      </c>
      <c r="Y1761" s="4">
        <v>98.4</v>
      </c>
      <c r="Z1761" s="4">
        <v>44.2</v>
      </c>
      <c r="AA1761" s="4">
        <v>624.65</v>
      </c>
      <c r="AB1761" s="4">
        <v>13.8</v>
      </c>
      <c r="AC1761" s="4">
        <v>370.3</v>
      </c>
      <c r="AD1761" s="4">
        <v>566.70000000000005</v>
      </c>
    </row>
    <row r="1762" spans="1:30">
      <c r="A1762" s="10">
        <v>43346</v>
      </c>
      <c r="B1762" s="4">
        <v>28807.29</v>
      </c>
      <c r="C1762" s="4">
        <v>13.35</v>
      </c>
      <c r="D1762" s="4">
        <v>21.75</v>
      </c>
      <c r="E1762" s="4">
        <v>206.1</v>
      </c>
      <c r="F1762" s="4">
        <v>162.4</v>
      </c>
      <c r="G1762" s="4">
        <v>354.05</v>
      </c>
      <c r="H1762" s="4">
        <v>35.25</v>
      </c>
      <c r="I1762" s="4">
        <v>4.1500000000000004</v>
      </c>
      <c r="J1762" s="4">
        <v>52.064</v>
      </c>
      <c r="K1762" s="4">
        <v>291.14999999999998</v>
      </c>
      <c r="L1762" s="4">
        <v>46.8</v>
      </c>
      <c r="M1762" s="4">
        <v>45.5</v>
      </c>
      <c r="N1762" s="4">
        <v>115</v>
      </c>
      <c r="O1762" s="4">
        <v>86.75</v>
      </c>
      <c r="P1762" s="4">
        <v>45.05</v>
      </c>
      <c r="Q1762" s="4">
        <v>56</v>
      </c>
      <c r="R1762" s="4">
        <v>29.55</v>
      </c>
      <c r="S1762" s="4">
        <v>328.3</v>
      </c>
      <c r="T1762" s="4">
        <v>43.9</v>
      </c>
      <c r="U1762" s="4">
        <v>10.95</v>
      </c>
      <c r="V1762" s="4">
        <v>52.5</v>
      </c>
      <c r="W1762" s="4">
        <v>119.1</v>
      </c>
      <c r="X1762" s="4">
        <v>49.2</v>
      </c>
      <c r="Y1762" s="4">
        <v>95.45</v>
      </c>
      <c r="Z1762" s="4">
        <v>42.35</v>
      </c>
      <c r="AA1762" s="4">
        <v>621.85</v>
      </c>
      <c r="AB1762" s="4">
        <v>13.4</v>
      </c>
      <c r="AC1762" s="4">
        <v>354.05</v>
      </c>
      <c r="AD1762" s="4">
        <v>552.65</v>
      </c>
    </row>
    <row r="1763" spans="1:30">
      <c r="A1763" s="10">
        <v>43347</v>
      </c>
      <c r="B1763" s="4">
        <v>27625.35</v>
      </c>
      <c r="C1763" s="4">
        <v>12.95</v>
      </c>
      <c r="D1763" s="4">
        <v>21.1</v>
      </c>
      <c r="E1763" s="4">
        <v>200.9</v>
      </c>
      <c r="F1763" s="4">
        <v>144.9</v>
      </c>
      <c r="G1763" s="4">
        <v>338.05</v>
      </c>
      <c r="H1763" s="4">
        <v>32.700000000000003</v>
      </c>
      <c r="I1763" s="4">
        <v>3.95</v>
      </c>
      <c r="J1763" s="4">
        <v>49.570999999999998</v>
      </c>
      <c r="K1763" s="4">
        <v>289.14999999999998</v>
      </c>
      <c r="L1763" s="4">
        <v>43.25</v>
      </c>
      <c r="M1763" s="4">
        <v>40.6</v>
      </c>
      <c r="N1763" s="4">
        <v>102.1</v>
      </c>
      <c r="O1763" s="4">
        <v>78.3</v>
      </c>
      <c r="P1763" s="4">
        <v>43</v>
      </c>
      <c r="Q1763" s="4">
        <v>56.4</v>
      </c>
      <c r="R1763" s="4">
        <v>28.1</v>
      </c>
      <c r="S1763" s="4">
        <v>312.89999999999998</v>
      </c>
      <c r="T1763" s="4">
        <v>41.85</v>
      </c>
      <c r="U1763" s="4">
        <v>11</v>
      </c>
      <c r="V1763" s="4">
        <v>49.8</v>
      </c>
      <c r="W1763" s="4">
        <v>123.5</v>
      </c>
      <c r="X1763" s="4">
        <v>47</v>
      </c>
      <c r="Y1763" s="4">
        <v>95</v>
      </c>
      <c r="Z1763" s="4">
        <v>40.549999999999997</v>
      </c>
      <c r="AA1763" s="4">
        <v>637.25</v>
      </c>
      <c r="AB1763" s="4">
        <v>13.1</v>
      </c>
      <c r="AC1763" s="4">
        <v>338.05</v>
      </c>
      <c r="AD1763" s="4">
        <v>560.54999999999995</v>
      </c>
    </row>
    <row r="1764" spans="1:30">
      <c r="A1764" s="10">
        <v>43348</v>
      </c>
      <c r="B1764" s="4">
        <v>28769.09</v>
      </c>
      <c r="C1764" s="4">
        <v>13.85</v>
      </c>
      <c r="D1764" s="4">
        <v>20.350000000000001</v>
      </c>
      <c r="E1764" s="4">
        <v>204.85</v>
      </c>
      <c r="F1764" s="4">
        <v>160.15</v>
      </c>
      <c r="G1764" s="4">
        <v>348.85</v>
      </c>
      <c r="H1764" s="4">
        <v>32.9</v>
      </c>
      <c r="I1764" s="4">
        <v>4.18</v>
      </c>
      <c r="J1764" s="4">
        <v>51.152999999999999</v>
      </c>
      <c r="K1764" s="4">
        <v>288.8</v>
      </c>
      <c r="L1764" s="4">
        <v>46.9</v>
      </c>
      <c r="M1764" s="4">
        <v>45.25</v>
      </c>
      <c r="N1764" s="4">
        <v>108.3</v>
      </c>
      <c r="O1764" s="4">
        <v>82.95</v>
      </c>
      <c r="P1764" s="4">
        <v>45</v>
      </c>
      <c r="Q1764" s="4">
        <v>58.3</v>
      </c>
      <c r="R1764" s="4">
        <v>30.25</v>
      </c>
      <c r="S1764" s="4">
        <v>327</v>
      </c>
      <c r="T1764" s="4">
        <v>45.35</v>
      </c>
      <c r="U1764" s="4">
        <v>11.35</v>
      </c>
      <c r="V1764" s="4">
        <v>54.4</v>
      </c>
      <c r="W1764" s="4">
        <v>125.7</v>
      </c>
      <c r="X1764" s="4">
        <v>48.65</v>
      </c>
      <c r="Y1764" s="4">
        <v>102.5</v>
      </c>
      <c r="Z1764" s="4">
        <v>43.7</v>
      </c>
      <c r="AA1764" s="4">
        <v>626</v>
      </c>
      <c r="AB1764" s="4">
        <v>13.1</v>
      </c>
      <c r="AC1764" s="4">
        <v>348.85</v>
      </c>
      <c r="AD1764" s="4">
        <v>573.85</v>
      </c>
    </row>
    <row r="1765" spans="1:30">
      <c r="A1765" s="10">
        <v>43349</v>
      </c>
      <c r="B1765" s="4">
        <v>29948.35</v>
      </c>
      <c r="C1765" s="4">
        <v>14.1</v>
      </c>
      <c r="D1765" s="4">
        <v>19.55</v>
      </c>
      <c r="E1765" s="4">
        <v>198.55</v>
      </c>
      <c r="F1765" s="4">
        <v>167.85</v>
      </c>
      <c r="G1765" s="4">
        <v>351.8</v>
      </c>
      <c r="H1765" s="4">
        <v>37.700000000000003</v>
      </c>
      <c r="I1765" s="4">
        <v>4.25</v>
      </c>
      <c r="J1765" s="4">
        <v>50.051000000000002</v>
      </c>
      <c r="K1765" s="4">
        <v>300.14999999999998</v>
      </c>
      <c r="L1765" s="4">
        <v>52.85</v>
      </c>
      <c r="M1765" s="4">
        <v>45.85</v>
      </c>
      <c r="N1765" s="4">
        <v>120.5</v>
      </c>
      <c r="O1765" s="4">
        <v>92.65</v>
      </c>
      <c r="P1765" s="4">
        <v>46.5</v>
      </c>
      <c r="Q1765" s="4">
        <v>59.4</v>
      </c>
      <c r="R1765" s="4">
        <v>33.049999999999997</v>
      </c>
      <c r="S1765" s="4">
        <v>342.8</v>
      </c>
      <c r="T1765" s="4">
        <v>45.85</v>
      </c>
      <c r="U1765" s="4">
        <v>11</v>
      </c>
      <c r="V1765" s="4">
        <v>59.95</v>
      </c>
      <c r="W1765" s="4">
        <v>130.94999999999999</v>
      </c>
      <c r="X1765" s="4">
        <v>52.95</v>
      </c>
      <c r="Y1765" s="4">
        <v>110.95</v>
      </c>
      <c r="Z1765" s="4">
        <v>45.55</v>
      </c>
      <c r="AA1765" s="4">
        <v>595.65</v>
      </c>
      <c r="AB1765" s="4">
        <v>13.9</v>
      </c>
      <c r="AC1765" s="4">
        <v>351.8</v>
      </c>
      <c r="AD1765" s="4">
        <v>573.95000000000005</v>
      </c>
    </row>
    <row r="1766" spans="1:30">
      <c r="A1766" s="10">
        <v>43350</v>
      </c>
      <c r="B1766" s="4">
        <v>29811.22</v>
      </c>
      <c r="C1766" s="4">
        <v>14.25</v>
      </c>
      <c r="D1766" s="4">
        <v>20.2</v>
      </c>
      <c r="E1766" s="4">
        <v>204.35</v>
      </c>
      <c r="F1766" s="4">
        <v>158.4</v>
      </c>
      <c r="G1766" s="4">
        <v>346.35</v>
      </c>
      <c r="H1766" s="4">
        <v>36.950000000000003</v>
      </c>
      <c r="I1766" s="4">
        <v>4.2300000000000004</v>
      </c>
      <c r="J1766" s="4">
        <v>49.619</v>
      </c>
      <c r="K1766" s="4">
        <v>307</v>
      </c>
      <c r="L1766" s="4">
        <v>54.6</v>
      </c>
      <c r="M1766" s="4">
        <v>44</v>
      </c>
      <c r="N1766" s="4">
        <v>114</v>
      </c>
      <c r="O1766" s="4">
        <v>87.85</v>
      </c>
      <c r="P1766" s="4">
        <v>46</v>
      </c>
      <c r="Q1766" s="4">
        <v>59.45</v>
      </c>
      <c r="R1766" s="4">
        <v>32.6</v>
      </c>
      <c r="S1766" s="4">
        <v>355.95</v>
      </c>
      <c r="T1766" s="4">
        <v>45.65</v>
      </c>
      <c r="U1766" s="4">
        <v>10.95</v>
      </c>
      <c r="V1766" s="4">
        <v>58.75</v>
      </c>
      <c r="W1766" s="4">
        <v>128.5</v>
      </c>
      <c r="X1766" s="4">
        <v>53</v>
      </c>
      <c r="Y1766" s="4">
        <v>113.05</v>
      </c>
      <c r="Z1766" s="4">
        <v>47.95</v>
      </c>
      <c r="AA1766" s="4">
        <v>581.54999999999995</v>
      </c>
      <c r="AB1766" s="4">
        <v>13.7</v>
      </c>
      <c r="AC1766" s="4">
        <v>346.35</v>
      </c>
      <c r="AD1766" s="4">
        <v>571.6</v>
      </c>
    </row>
    <row r="1767" spans="1:30">
      <c r="A1767" s="10">
        <v>43353</v>
      </c>
      <c r="B1767" s="4">
        <v>29455.22</v>
      </c>
      <c r="C1767" s="4">
        <v>13.9</v>
      </c>
      <c r="D1767" s="4">
        <v>20.399999999999999</v>
      </c>
      <c r="E1767" s="4">
        <v>204.8</v>
      </c>
      <c r="F1767" s="4">
        <v>157.94999999999999</v>
      </c>
      <c r="G1767" s="4">
        <v>335.55</v>
      </c>
      <c r="H1767" s="4">
        <v>36.450000000000003</v>
      </c>
      <c r="I1767" s="4">
        <v>4.17</v>
      </c>
      <c r="J1767" s="4">
        <v>50.722000000000001</v>
      </c>
      <c r="K1767" s="4">
        <v>299.85000000000002</v>
      </c>
      <c r="L1767" s="4">
        <v>53.4</v>
      </c>
      <c r="M1767" s="4">
        <v>43.3</v>
      </c>
      <c r="N1767" s="4">
        <v>110.5</v>
      </c>
      <c r="O1767" s="4">
        <v>86</v>
      </c>
      <c r="P1767" s="4">
        <v>45.7</v>
      </c>
      <c r="Q1767" s="4">
        <v>57.85</v>
      </c>
      <c r="R1767" s="4">
        <v>31.5</v>
      </c>
      <c r="S1767" s="4">
        <v>350.35</v>
      </c>
      <c r="T1767" s="4">
        <v>45.75</v>
      </c>
      <c r="U1767" s="4">
        <v>10.8</v>
      </c>
      <c r="V1767" s="4">
        <v>56.85</v>
      </c>
      <c r="W1767" s="4">
        <v>126.65</v>
      </c>
      <c r="X1767" s="4">
        <v>53</v>
      </c>
      <c r="Y1767" s="4">
        <v>109.8</v>
      </c>
      <c r="Z1767" s="4">
        <v>47.55</v>
      </c>
      <c r="AA1767" s="4">
        <v>577.95000000000005</v>
      </c>
      <c r="AB1767" s="4">
        <v>13.75</v>
      </c>
      <c r="AC1767" s="4">
        <v>335.55</v>
      </c>
      <c r="AD1767" s="4">
        <v>558.54999999999995</v>
      </c>
    </row>
    <row r="1768" spans="1:30">
      <c r="A1768" s="10">
        <v>43354</v>
      </c>
      <c r="B1768" s="4">
        <v>29163.63</v>
      </c>
      <c r="C1768" s="4">
        <v>14</v>
      </c>
      <c r="D1768" s="4">
        <v>20.100000000000001</v>
      </c>
      <c r="E1768" s="4">
        <v>198.1</v>
      </c>
      <c r="F1768" s="4">
        <v>153.94999999999999</v>
      </c>
      <c r="G1768" s="4">
        <v>333.35</v>
      </c>
      <c r="H1768" s="4">
        <v>35.85</v>
      </c>
      <c r="I1768" s="4">
        <v>4.12</v>
      </c>
      <c r="J1768" s="4">
        <v>50.722000000000001</v>
      </c>
      <c r="K1768" s="4">
        <v>304.95</v>
      </c>
      <c r="L1768" s="4">
        <v>53.85</v>
      </c>
      <c r="M1768" s="4">
        <v>43.65</v>
      </c>
      <c r="N1768" s="4">
        <v>109.15</v>
      </c>
      <c r="O1768" s="4">
        <v>84.9</v>
      </c>
      <c r="P1768" s="4">
        <v>45.7</v>
      </c>
      <c r="Q1768" s="4">
        <v>59.45</v>
      </c>
      <c r="R1768" s="4">
        <v>30.75</v>
      </c>
      <c r="S1768" s="4">
        <v>344.2</v>
      </c>
      <c r="T1768" s="4">
        <v>44.9</v>
      </c>
      <c r="U1768" s="4">
        <v>10.65</v>
      </c>
      <c r="V1768" s="4">
        <v>56</v>
      </c>
      <c r="W1768" s="4">
        <v>127.75</v>
      </c>
      <c r="X1768" s="4">
        <v>52.4</v>
      </c>
      <c r="Y1768" s="4">
        <v>106.4</v>
      </c>
      <c r="Z1768" s="4">
        <v>47.8</v>
      </c>
      <c r="AA1768" s="4">
        <v>599.4</v>
      </c>
      <c r="AB1768" s="4">
        <v>13.75</v>
      </c>
      <c r="AC1768" s="4">
        <v>333.35</v>
      </c>
      <c r="AD1768" s="4">
        <v>559.9</v>
      </c>
    </row>
    <row r="1769" spans="1:30">
      <c r="A1769" s="10">
        <v>43355</v>
      </c>
      <c r="B1769" s="4">
        <v>29744.67</v>
      </c>
      <c r="C1769" s="4">
        <v>13.85</v>
      </c>
      <c r="D1769" s="4">
        <v>19.850000000000001</v>
      </c>
      <c r="E1769" s="4">
        <v>206.5</v>
      </c>
      <c r="F1769" s="4">
        <v>157.75</v>
      </c>
      <c r="G1769" s="4">
        <v>331.05</v>
      </c>
      <c r="H1769" s="4">
        <v>36.450000000000003</v>
      </c>
      <c r="I1769" s="4">
        <v>4.1100000000000003</v>
      </c>
      <c r="J1769" s="4">
        <v>51.249000000000002</v>
      </c>
      <c r="K1769" s="4">
        <v>305.8</v>
      </c>
      <c r="L1769" s="4">
        <v>54.95</v>
      </c>
      <c r="M1769" s="4">
        <v>43.85</v>
      </c>
      <c r="N1769" s="4">
        <v>115</v>
      </c>
      <c r="O1769" s="4">
        <v>86.55</v>
      </c>
      <c r="P1769" s="4">
        <v>45.6</v>
      </c>
      <c r="Q1769" s="4">
        <v>60.9</v>
      </c>
      <c r="R1769" s="4">
        <v>31.4</v>
      </c>
      <c r="S1769" s="4">
        <v>346.55</v>
      </c>
      <c r="T1769" s="4">
        <v>45.7</v>
      </c>
      <c r="U1769" s="4">
        <v>10.75</v>
      </c>
      <c r="V1769" s="4">
        <v>57.15</v>
      </c>
      <c r="W1769" s="4">
        <v>133.19999999999999</v>
      </c>
      <c r="X1769" s="4">
        <v>53</v>
      </c>
      <c r="Y1769" s="4">
        <v>110.1</v>
      </c>
      <c r="Z1769" s="4">
        <v>49</v>
      </c>
      <c r="AA1769" s="4">
        <v>619.70000000000005</v>
      </c>
      <c r="AB1769" s="4">
        <v>14.45</v>
      </c>
      <c r="AC1769" s="4">
        <v>331.05</v>
      </c>
      <c r="AD1769" s="4">
        <v>575.45000000000005</v>
      </c>
    </row>
    <row r="1770" spans="1:30">
      <c r="A1770" s="10">
        <v>43356</v>
      </c>
      <c r="B1770" s="4">
        <v>30023.759999999998</v>
      </c>
      <c r="C1770" s="4">
        <v>14</v>
      </c>
      <c r="D1770" s="4">
        <v>20.55</v>
      </c>
      <c r="E1770" s="4">
        <v>206.1</v>
      </c>
      <c r="F1770" s="4">
        <v>157.80000000000001</v>
      </c>
      <c r="G1770" s="4">
        <v>330.45</v>
      </c>
      <c r="H1770" s="4">
        <v>38.5</v>
      </c>
      <c r="I1770" s="4">
        <v>4.1100000000000003</v>
      </c>
      <c r="J1770" s="4">
        <v>51.585000000000001</v>
      </c>
      <c r="K1770" s="4">
        <v>300.05</v>
      </c>
      <c r="L1770" s="4">
        <v>55</v>
      </c>
      <c r="M1770" s="4">
        <v>43.75</v>
      </c>
      <c r="N1770" s="4">
        <v>115</v>
      </c>
      <c r="O1770" s="4">
        <v>84.1</v>
      </c>
      <c r="P1770" s="4">
        <v>45.3</v>
      </c>
      <c r="Q1770" s="4">
        <v>64.099999999999994</v>
      </c>
      <c r="R1770" s="4">
        <v>31.15</v>
      </c>
      <c r="S1770" s="4">
        <v>338.75</v>
      </c>
      <c r="T1770" s="4">
        <v>47.2</v>
      </c>
      <c r="U1770" s="4">
        <v>11.15</v>
      </c>
      <c r="V1770" s="4">
        <v>54.95</v>
      </c>
      <c r="W1770" s="4">
        <v>137.9</v>
      </c>
      <c r="X1770" s="4">
        <v>52.25</v>
      </c>
      <c r="Y1770" s="4">
        <v>115.95</v>
      </c>
      <c r="Z1770" s="4">
        <v>47.8</v>
      </c>
      <c r="AA1770" s="4">
        <v>649.5</v>
      </c>
      <c r="AB1770" s="4">
        <v>14.65</v>
      </c>
      <c r="AC1770" s="4">
        <v>330.45</v>
      </c>
      <c r="AD1770" s="4">
        <v>598.79999999999995</v>
      </c>
    </row>
    <row r="1771" spans="1:30">
      <c r="A1771" s="10">
        <v>43357</v>
      </c>
      <c r="B1771" s="4">
        <v>30177.43</v>
      </c>
      <c r="C1771" s="4">
        <v>13.85</v>
      </c>
      <c r="D1771" s="4">
        <v>20.5</v>
      </c>
      <c r="E1771" s="4">
        <v>210.5</v>
      </c>
      <c r="F1771" s="4">
        <v>157.9</v>
      </c>
      <c r="G1771" s="4">
        <v>333.6</v>
      </c>
      <c r="H1771" s="4">
        <v>39.200000000000003</v>
      </c>
      <c r="I1771" s="4">
        <v>4.0599999999999996</v>
      </c>
      <c r="J1771" s="4">
        <v>52.975000000000001</v>
      </c>
      <c r="K1771" s="4">
        <v>296.85000000000002</v>
      </c>
      <c r="L1771" s="4">
        <v>54.9</v>
      </c>
      <c r="M1771" s="4">
        <v>42.1</v>
      </c>
      <c r="N1771" s="4">
        <v>115</v>
      </c>
      <c r="O1771" s="4">
        <v>86.1</v>
      </c>
      <c r="P1771" s="4">
        <v>44.8</v>
      </c>
      <c r="Q1771" s="4">
        <v>62.2</v>
      </c>
      <c r="R1771" s="4">
        <v>31</v>
      </c>
      <c r="S1771" s="4">
        <v>338</v>
      </c>
      <c r="T1771" s="4">
        <v>46.8</v>
      </c>
      <c r="U1771" s="4">
        <v>11.1</v>
      </c>
      <c r="V1771" s="4">
        <v>55.7</v>
      </c>
      <c r="W1771" s="4">
        <v>139.80000000000001</v>
      </c>
      <c r="X1771" s="4">
        <v>53</v>
      </c>
      <c r="Y1771" s="4">
        <v>117.15</v>
      </c>
      <c r="Z1771" s="4">
        <v>47.4</v>
      </c>
      <c r="AA1771" s="4">
        <v>643.85</v>
      </c>
      <c r="AB1771" s="4">
        <v>14.35</v>
      </c>
      <c r="AC1771" s="4">
        <v>333.6</v>
      </c>
      <c r="AD1771" s="4">
        <v>599</v>
      </c>
    </row>
    <row r="1772" spans="1:30">
      <c r="A1772" s="10">
        <v>43360</v>
      </c>
      <c r="B1772" s="4">
        <v>31157.4</v>
      </c>
      <c r="C1772" s="4">
        <v>13.65</v>
      </c>
      <c r="D1772" s="4">
        <v>20.5</v>
      </c>
      <c r="E1772" s="4">
        <v>215.55</v>
      </c>
      <c r="F1772" s="4">
        <v>158.05000000000001</v>
      </c>
      <c r="G1772" s="4">
        <v>336.35</v>
      </c>
      <c r="H1772" s="4">
        <v>41.4</v>
      </c>
      <c r="I1772" s="4">
        <v>4.03</v>
      </c>
      <c r="J1772" s="4">
        <v>52.639000000000003</v>
      </c>
      <c r="K1772" s="4">
        <v>308.89999999999998</v>
      </c>
      <c r="L1772" s="4">
        <v>55.9</v>
      </c>
      <c r="M1772" s="4">
        <v>42.9</v>
      </c>
      <c r="N1772" s="4">
        <v>125.5</v>
      </c>
      <c r="O1772" s="4">
        <v>93.9</v>
      </c>
      <c r="P1772" s="4">
        <v>47</v>
      </c>
      <c r="Q1772" s="4">
        <v>62.65</v>
      </c>
      <c r="R1772" s="4">
        <v>31</v>
      </c>
      <c r="S1772" s="4">
        <v>383.5</v>
      </c>
      <c r="T1772" s="4">
        <v>48.65</v>
      </c>
      <c r="U1772" s="4">
        <v>12</v>
      </c>
      <c r="V1772" s="4">
        <v>59.6</v>
      </c>
      <c r="W1772" s="4">
        <v>137.05000000000001</v>
      </c>
      <c r="X1772" s="4">
        <v>55</v>
      </c>
      <c r="Y1772" s="4">
        <v>127</v>
      </c>
      <c r="Z1772" s="4">
        <v>49</v>
      </c>
      <c r="AA1772" s="4">
        <v>639.15</v>
      </c>
      <c r="AB1772" s="4">
        <v>14.75</v>
      </c>
      <c r="AC1772" s="4">
        <v>336.35</v>
      </c>
      <c r="AD1772" s="4">
        <v>598.45000000000005</v>
      </c>
    </row>
    <row r="1773" spans="1:30">
      <c r="A1773" s="10">
        <v>43361</v>
      </c>
      <c r="B1773" s="4">
        <v>32106.34</v>
      </c>
      <c r="C1773" s="4">
        <v>13.9</v>
      </c>
      <c r="D1773" s="4">
        <v>20.6</v>
      </c>
      <c r="E1773" s="4">
        <v>222.95</v>
      </c>
      <c r="F1773" s="4">
        <v>159.44999999999999</v>
      </c>
      <c r="G1773" s="4">
        <v>343.85</v>
      </c>
      <c r="H1773" s="4">
        <v>43</v>
      </c>
      <c r="I1773" s="4">
        <v>4.09</v>
      </c>
      <c r="J1773" s="4">
        <v>52.542999999999999</v>
      </c>
      <c r="K1773" s="4">
        <v>319.10000000000002</v>
      </c>
      <c r="L1773" s="4">
        <v>58.55</v>
      </c>
      <c r="M1773" s="4">
        <v>42.75</v>
      </c>
      <c r="N1773" s="4">
        <v>130</v>
      </c>
      <c r="O1773" s="4">
        <v>96.1</v>
      </c>
      <c r="P1773" s="4">
        <v>48.9</v>
      </c>
      <c r="Q1773" s="4">
        <v>61.45</v>
      </c>
      <c r="R1773" s="4">
        <v>33.200000000000003</v>
      </c>
      <c r="S1773" s="4">
        <v>393.75</v>
      </c>
      <c r="T1773" s="4">
        <v>49.4</v>
      </c>
      <c r="U1773" s="4">
        <v>12.2</v>
      </c>
      <c r="V1773" s="4">
        <v>59.45</v>
      </c>
      <c r="W1773" s="4">
        <v>140.05000000000001</v>
      </c>
      <c r="X1773" s="4">
        <v>57.8</v>
      </c>
      <c r="Y1773" s="4">
        <v>129.65</v>
      </c>
      <c r="Z1773" s="4">
        <v>50.9</v>
      </c>
      <c r="AA1773" s="4">
        <v>661.2</v>
      </c>
      <c r="AB1773" s="4">
        <v>15.35</v>
      </c>
      <c r="AC1773" s="4">
        <v>343.85</v>
      </c>
      <c r="AD1773" s="4">
        <v>635.70000000000005</v>
      </c>
    </row>
    <row r="1774" spans="1:30">
      <c r="A1774" s="10">
        <v>43362</v>
      </c>
      <c r="B1774" s="4">
        <v>33118.35</v>
      </c>
      <c r="C1774" s="4">
        <v>15.7</v>
      </c>
      <c r="D1774" s="4">
        <v>19.95</v>
      </c>
      <c r="E1774" s="4">
        <v>220.75</v>
      </c>
      <c r="F1774" s="4">
        <v>162.80000000000001</v>
      </c>
      <c r="G1774" s="4">
        <v>368.7</v>
      </c>
      <c r="H1774" s="4">
        <v>44.2</v>
      </c>
      <c r="I1774" s="4">
        <v>4.3499999999999996</v>
      </c>
      <c r="J1774" s="4">
        <v>52.686999999999998</v>
      </c>
      <c r="K1774" s="4">
        <v>333.05</v>
      </c>
      <c r="L1774" s="4">
        <v>58.8</v>
      </c>
      <c r="M1774" s="4">
        <v>48.15</v>
      </c>
      <c r="N1774" s="4">
        <v>145</v>
      </c>
      <c r="O1774" s="4">
        <v>98.95</v>
      </c>
      <c r="P1774" s="4">
        <v>53.15</v>
      </c>
      <c r="Q1774" s="4">
        <v>65.5</v>
      </c>
      <c r="R1774" s="4">
        <v>36.5</v>
      </c>
      <c r="S1774" s="4">
        <v>410.35</v>
      </c>
      <c r="T1774" s="4">
        <v>52.2</v>
      </c>
      <c r="U1774" s="4">
        <v>12.35</v>
      </c>
      <c r="V1774" s="4">
        <v>63.4</v>
      </c>
      <c r="W1774" s="4">
        <v>146.9</v>
      </c>
      <c r="X1774" s="4">
        <v>62.1</v>
      </c>
      <c r="Y1774" s="4">
        <v>128.9</v>
      </c>
      <c r="Z1774" s="4">
        <v>50.9</v>
      </c>
      <c r="AA1774" s="4">
        <v>647.65</v>
      </c>
      <c r="AB1774" s="4">
        <v>16.100000000000001</v>
      </c>
      <c r="AC1774" s="4">
        <v>368.7</v>
      </c>
      <c r="AD1774" s="4">
        <v>653.5</v>
      </c>
    </row>
    <row r="1775" spans="1:30">
      <c r="A1775" s="10">
        <v>43363</v>
      </c>
      <c r="B1775" s="4">
        <v>34514.239999999998</v>
      </c>
      <c r="C1775" s="4">
        <v>16.899999999999999</v>
      </c>
      <c r="D1775" s="4">
        <v>19.95</v>
      </c>
      <c r="E1775" s="4">
        <v>215.7</v>
      </c>
      <c r="F1775" s="4">
        <v>178.55</v>
      </c>
      <c r="G1775" s="4">
        <v>390.2</v>
      </c>
      <c r="H1775" s="4">
        <v>46.15</v>
      </c>
      <c r="I1775" s="4">
        <v>4.51</v>
      </c>
      <c r="J1775" s="4">
        <v>54.412999999999997</v>
      </c>
      <c r="K1775" s="4">
        <v>348.8</v>
      </c>
      <c r="L1775" s="4">
        <v>60</v>
      </c>
      <c r="M1775" s="4">
        <v>51.25</v>
      </c>
      <c r="N1775" s="4">
        <v>157.5</v>
      </c>
      <c r="O1775" s="4">
        <v>108.25</v>
      </c>
      <c r="P1775" s="4">
        <v>60.5</v>
      </c>
      <c r="Q1775" s="4">
        <v>75.55</v>
      </c>
      <c r="R1775" s="4">
        <v>39.85</v>
      </c>
      <c r="S1775" s="4">
        <v>412.7</v>
      </c>
      <c r="T1775" s="4">
        <v>56.55</v>
      </c>
      <c r="U1775" s="4">
        <v>11.85</v>
      </c>
      <c r="V1775" s="4">
        <v>68.7</v>
      </c>
      <c r="W1775" s="4">
        <v>147</v>
      </c>
      <c r="X1775" s="4">
        <v>65.55</v>
      </c>
      <c r="Y1775" s="4">
        <v>130.1</v>
      </c>
      <c r="Z1775" s="4">
        <v>52.9</v>
      </c>
      <c r="AA1775" s="4">
        <v>629.29999999999995</v>
      </c>
      <c r="AB1775" s="4">
        <v>16.7</v>
      </c>
      <c r="AC1775" s="4">
        <v>390.2</v>
      </c>
      <c r="AD1775" s="4">
        <v>659.75</v>
      </c>
    </row>
    <row r="1776" spans="1:30">
      <c r="A1776" s="10">
        <v>43364</v>
      </c>
      <c r="B1776" s="4">
        <v>34327.120000000003</v>
      </c>
      <c r="C1776" s="4">
        <v>15.8</v>
      </c>
      <c r="D1776" s="4">
        <v>19.899999999999999</v>
      </c>
      <c r="E1776" s="4">
        <v>214.25</v>
      </c>
      <c r="F1776" s="4">
        <v>181.25</v>
      </c>
      <c r="G1776" s="4">
        <v>378.5</v>
      </c>
      <c r="H1776" s="4">
        <v>45.25</v>
      </c>
      <c r="I1776" s="4">
        <v>4.68</v>
      </c>
      <c r="J1776" s="4">
        <v>53.886000000000003</v>
      </c>
      <c r="K1776" s="4">
        <v>357</v>
      </c>
      <c r="L1776" s="4">
        <v>58.05</v>
      </c>
      <c r="M1776" s="4">
        <v>52.65</v>
      </c>
      <c r="N1776" s="4">
        <v>150.19999999999999</v>
      </c>
      <c r="O1776" s="4">
        <v>110.95</v>
      </c>
      <c r="P1776" s="4">
        <v>63.9</v>
      </c>
      <c r="Q1776" s="4">
        <v>74</v>
      </c>
      <c r="R1776" s="4">
        <v>39.65</v>
      </c>
      <c r="S1776" s="4">
        <v>410.6</v>
      </c>
      <c r="T1776" s="4">
        <v>56.45</v>
      </c>
      <c r="U1776" s="4">
        <v>11.75</v>
      </c>
      <c r="V1776" s="4">
        <v>69.95</v>
      </c>
      <c r="W1776" s="4">
        <v>146.5</v>
      </c>
      <c r="X1776" s="4">
        <v>66.349999999999994</v>
      </c>
      <c r="Y1776" s="4">
        <v>126.75</v>
      </c>
      <c r="Z1776" s="4">
        <v>54.55</v>
      </c>
      <c r="AA1776" s="4">
        <v>610.15</v>
      </c>
      <c r="AB1776" s="4">
        <v>16.600000000000001</v>
      </c>
      <c r="AC1776" s="4">
        <v>378.5</v>
      </c>
      <c r="AD1776" s="4">
        <v>638.6</v>
      </c>
    </row>
    <row r="1777" spans="1:30">
      <c r="A1777" s="10">
        <v>43367</v>
      </c>
      <c r="B1777" s="4">
        <v>33163.61</v>
      </c>
      <c r="C1777" s="4">
        <v>16.399999999999999</v>
      </c>
      <c r="D1777" s="4">
        <v>20.100000000000001</v>
      </c>
      <c r="E1777" s="4">
        <v>213.1</v>
      </c>
      <c r="F1777" s="4">
        <v>174.85</v>
      </c>
      <c r="G1777" s="4">
        <v>375.2</v>
      </c>
      <c r="H1777" s="4">
        <v>42.1</v>
      </c>
      <c r="I1777" s="4">
        <v>4.54</v>
      </c>
      <c r="J1777" s="4">
        <v>53.167000000000002</v>
      </c>
      <c r="K1777" s="4">
        <v>336.25</v>
      </c>
      <c r="L1777" s="4">
        <v>55.7</v>
      </c>
      <c r="M1777" s="4">
        <v>51.5</v>
      </c>
      <c r="N1777" s="4">
        <v>143.44999999999999</v>
      </c>
      <c r="O1777" s="4">
        <v>106.1</v>
      </c>
      <c r="P1777" s="4">
        <v>61</v>
      </c>
      <c r="Q1777" s="4">
        <v>69.95</v>
      </c>
      <c r="R1777" s="4">
        <v>37.549999999999997</v>
      </c>
      <c r="S1777" s="4">
        <v>396.95</v>
      </c>
      <c r="T1777" s="4">
        <v>53.95</v>
      </c>
      <c r="U1777" s="4">
        <v>11.75</v>
      </c>
      <c r="V1777" s="4">
        <v>65.150000000000006</v>
      </c>
      <c r="W1777" s="4">
        <v>141.30000000000001</v>
      </c>
      <c r="X1777" s="4">
        <v>67.05</v>
      </c>
      <c r="Y1777" s="4">
        <v>121</v>
      </c>
      <c r="Z1777" s="4">
        <v>51.6</v>
      </c>
      <c r="AA1777" s="4">
        <v>621.45000000000005</v>
      </c>
      <c r="AB1777" s="4">
        <v>16.350000000000001</v>
      </c>
      <c r="AC1777" s="4">
        <v>375.2</v>
      </c>
      <c r="AD1777" s="4">
        <v>618.29999999999995</v>
      </c>
    </row>
    <row r="1778" spans="1:30">
      <c r="A1778" s="10">
        <v>43368</v>
      </c>
      <c r="B1778" s="4">
        <v>34052.620000000003</v>
      </c>
      <c r="C1778" s="4">
        <v>17.149999999999999</v>
      </c>
      <c r="D1778" s="4">
        <v>20.55</v>
      </c>
      <c r="E1778" s="4">
        <v>217.9</v>
      </c>
      <c r="F1778" s="4">
        <v>180.75</v>
      </c>
      <c r="G1778" s="4">
        <v>380.6</v>
      </c>
      <c r="H1778" s="4">
        <v>42.5</v>
      </c>
      <c r="I1778" s="4">
        <v>4.72</v>
      </c>
      <c r="J1778" s="4">
        <v>52.927</v>
      </c>
      <c r="K1778" s="4">
        <v>348.35</v>
      </c>
      <c r="L1778" s="4">
        <v>56.1</v>
      </c>
      <c r="M1778" s="4">
        <v>52.95</v>
      </c>
      <c r="N1778" s="4">
        <v>157</v>
      </c>
      <c r="O1778" s="4">
        <v>114.35</v>
      </c>
      <c r="P1778" s="4">
        <v>60.95</v>
      </c>
      <c r="Q1778" s="4">
        <v>71.650000000000006</v>
      </c>
      <c r="R1778" s="4">
        <v>39.200000000000003</v>
      </c>
      <c r="S1778" s="4">
        <v>404.5</v>
      </c>
      <c r="T1778" s="4">
        <v>54.15</v>
      </c>
      <c r="U1778" s="4">
        <v>11.65</v>
      </c>
      <c r="V1778" s="4">
        <v>70.7</v>
      </c>
      <c r="W1778" s="4">
        <v>146.9</v>
      </c>
      <c r="X1778" s="4">
        <v>66.900000000000006</v>
      </c>
      <c r="Y1778" s="4">
        <v>123</v>
      </c>
      <c r="Z1778" s="4">
        <v>51.75</v>
      </c>
      <c r="AA1778" s="4">
        <v>660.6</v>
      </c>
      <c r="AB1778" s="4">
        <v>16.350000000000001</v>
      </c>
      <c r="AC1778" s="4">
        <v>380.6</v>
      </c>
      <c r="AD1778" s="4">
        <v>634.75</v>
      </c>
    </row>
    <row r="1779" spans="1:30">
      <c r="A1779" s="10">
        <v>43369</v>
      </c>
      <c r="B1779" s="4">
        <v>33943.279999999999</v>
      </c>
      <c r="C1779" s="4">
        <v>16.850000000000001</v>
      </c>
      <c r="D1779" s="4">
        <v>20.95</v>
      </c>
      <c r="E1779" s="4">
        <v>224.1</v>
      </c>
      <c r="F1779" s="4">
        <v>182</v>
      </c>
      <c r="G1779" s="4">
        <v>379.85</v>
      </c>
      <c r="H1779" s="4">
        <v>42.35</v>
      </c>
      <c r="I1779" s="4">
        <v>4.6399999999999997</v>
      </c>
      <c r="J1779" s="4">
        <v>55.612000000000002</v>
      </c>
      <c r="K1779" s="4">
        <v>358.8</v>
      </c>
      <c r="L1779" s="4">
        <v>55.9</v>
      </c>
      <c r="M1779" s="4">
        <v>51.45</v>
      </c>
      <c r="N1779" s="4">
        <v>158.25</v>
      </c>
      <c r="O1779" s="4">
        <v>113.1</v>
      </c>
      <c r="P1779" s="4">
        <v>61</v>
      </c>
      <c r="Q1779" s="4">
        <v>72.650000000000006</v>
      </c>
      <c r="R1779" s="4">
        <v>38.200000000000003</v>
      </c>
      <c r="S1779" s="4">
        <v>404.4</v>
      </c>
      <c r="T1779" s="4">
        <v>50.9</v>
      </c>
      <c r="U1779" s="4">
        <v>11.95</v>
      </c>
      <c r="V1779" s="4">
        <v>70.05</v>
      </c>
      <c r="W1779" s="4">
        <v>142.5</v>
      </c>
      <c r="X1779" s="4">
        <v>67</v>
      </c>
      <c r="Y1779" s="4">
        <v>125.9</v>
      </c>
      <c r="Z1779" s="4">
        <v>50.6</v>
      </c>
      <c r="AA1779" s="4">
        <v>657.5</v>
      </c>
      <c r="AB1779" s="4">
        <v>16.3</v>
      </c>
      <c r="AC1779" s="4">
        <v>379.85</v>
      </c>
      <c r="AD1779" s="4">
        <v>629.4</v>
      </c>
    </row>
    <row r="1780" spans="1:30">
      <c r="A1780" s="10">
        <v>43370</v>
      </c>
      <c r="B1780" s="4">
        <v>33651.33</v>
      </c>
      <c r="C1780" s="4">
        <v>16.55</v>
      </c>
      <c r="D1780" s="4">
        <v>21.6</v>
      </c>
      <c r="E1780" s="4">
        <v>241.75</v>
      </c>
      <c r="F1780" s="4">
        <v>175.15</v>
      </c>
      <c r="G1780" s="4">
        <v>369.4</v>
      </c>
      <c r="H1780" s="4">
        <v>41.6</v>
      </c>
      <c r="I1780" s="4">
        <v>4.58</v>
      </c>
      <c r="J1780" s="4">
        <v>56.427</v>
      </c>
      <c r="K1780" s="4">
        <v>346.55</v>
      </c>
      <c r="L1780" s="4">
        <v>54.05</v>
      </c>
      <c r="M1780" s="4">
        <v>50.4</v>
      </c>
      <c r="N1780" s="4">
        <v>160.5</v>
      </c>
      <c r="O1780" s="4">
        <v>107.4</v>
      </c>
      <c r="P1780" s="4">
        <v>56.8</v>
      </c>
      <c r="Q1780" s="4">
        <v>69.75</v>
      </c>
      <c r="R1780" s="4">
        <v>38.15</v>
      </c>
      <c r="S1780" s="4">
        <v>387.95</v>
      </c>
      <c r="T1780" s="4">
        <v>51.5</v>
      </c>
      <c r="U1780" s="4">
        <v>12.1</v>
      </c>
      <c r="V1780" s="4">
        <v>66.25</v>
      </c>
      <c r="W1780" s="4">
        <v>146.44999999999999</v>
      </c>
      <c r="X1780" s="4">
        <v>65.900000000000006</v>
      </c>
      <c r="Y1780" s="4">
        <v>122.15</v>
      </c>
      <c r="Z1780" s="4">
        <v>48.9</v>
      </c>
      <c r="AA1780" s="4">
        <v>668.75</v>
      </c>
      <c r="AB1780" s="4">
        <v>16.5</v>
      </c>
      <c r="AC1780" s="4">
        <v>369.4</v>
      </c>
      <c r="AD1780" s="4">
        <v>641.4</v>
      </c>
    </row>
    <row r="1781" spans="1:30">
      <c r="A1781" s="10">
        <v>43371</v>
      </c>
      <c r="B1781" s="4">
        <v>33461.769999999997</v>
      </c>
      <c r="C1781" s="4">
        <v>16.5</v>
      </c>
      <c r="D1781" s="4">
        <v>22.6</v>
      </c>
      <c r="E1781" s="4">
        <v>249.05</v>
      </c>
      <c r="F1781" s="4">
        <v>172.05</v>
      </c>
      <c r="G1781" s="4">
        <v>359.85</v>
      </c>
      <c r="H1781" s="4">
        <v>41.15</v>
      </c>
      <c r="I1781" s="4">
        <v>4.49</v>
      </c>
      <c r="J1781" s="4">
        <v>55.276000000000003</v>
      </c>
      <c r="K1781" s="4">
        <v>337.75</v>
      </c>
      <c r="L1781" s="4">
        <v>50.8</v>
      </c>
      <c r="M1781" s="4">
        <v>51.3</v>
      </c>
      <c r="N1781" s="4">
        <v>160</v>
      </c>
      <c r="O1781" s="4">
        <v>105.65</v>
      </c>
      <c r="P1781" s="4">
        <v>55.25</v>
      </c>
      <c r="Q1781" s="4">
        <v>72.45</v>
      </c>
      <c r="R1781" s="4">
        <v>37.65</v>
      </c>
      <c r="S1781" s="4">
        <v>370.6</v>
      </c>
      <c r="T1781" s="4">
        <v>50.95</v>
      </c>
      <c r="U1781" s="4">
        <v>12</v>
      </c>
      <c r="V1781" s="4">
        <v>63.9</v>
      </c>
      <c r="W1781" s="4">
        <v>143.9</v>
      </c>
      <c r="X1781" s="4">
        <v>65.2</v>
      </c>
      <c r="Y1781" s="4">
        <v>120.05</v>
      </c>
      <c r="Z1781" s="4">
        <v>48.4</v>
      </c>
      <c r="AA1781" s="4">
        <v>695.6</v>
      </c>
      <c r="AB1781" s="4">
        <v>16.850000000000001</v>
      </c>
      <c r="AC1781" s="4">
        <v>359.85</v>
      </c>
      <c r="AD1781" s="4">
        <v>644.04999999999995</v>
      </c>
    </row>
    <row r="1782" spans="1:30">
      <c r="A1782" s="10">
        <v>43374</v>
      </c>
      <c r="B1782" s="4">
        <v>32584.94</v>
      </c>
      <c r="C1782" s="4">
        <v>16.600000000000001</v>
      </c>
      <c r="D1782" s="4">
        <v>21.75</v>
      </c>
      <c r="E1782" s="4">
        <v>236.3</v>
      </c>
      <c r="F1782" s="4">
        <v>166.4</v>
      </c>
      <c r="G1782" s="4">
        <v>361.25</v>
      </c>
      <c r="H1782" s="4">
        <v>40.6</v>
      </c>
      <c r="I1782" s="4">
        <v>4.43</v>
      </c>
      <c r="J1782" s="4">
        <v>52.064</v>
      </c>
      <c r="K1782" s="4">
        <v>324.14999999999998</v>
      </c>
      <c r="L1782" s="4">
        <v>49.55</v>
      </c>
      <c r="M1782" s="4">
        <v>49.75</v>
      </c>
      <c r="N1782" s="4">
        <v>156.1</v>
      </c>
      <c r="O1782" s="4">
        <v>101.75</v>
      </c>
      <c r="P1782" s="4">
        <v>56.6</v>
      </c>
      <c r="Q1782" s="4">
        <v>67.849999999999994</v>
      </c>
      <c r="R1782" s="4">
        <v>35.9</v>
      </c>
      <c r="S1782" s="4">
        <v>364.85</v>
      </c>
      <c r="T1782" s="4">
        <v>50.55</v>
      </c>
      <c r="U1782" s="4">
        <v>11.95</v>
      </c>
      <c r="V1782" s="4">
        <v>63.95</v>
      </c>
      <c r="W1782" s="4">
        <v>139.6</v>
      </c>
      <c r="X1782" s="4">
        <v>65.75</v>
      </c>
      <c r="Y1782" s="4">
        <v>116.6</v>
      </c>
      <c r="Z1782" s="4">
        <v>47.05</v>
      </c>
      <c r="AA1782" s="4">
        <v>680.25</v>
      </c>
      <c r="AB1782" s="4">
        <v>16.850000000000001</v>
      </c>
      <c r="AC1782" s="4">
        <v>361.25</v>
      </c>
      <c r="AD1782" s="4">
        <v>600.54999999999995</v>
      </c>
    </row>
    <row r="1783" spans="1:30">
      <c r="A1783" s="10">
        <v>43375</v>
      </c>
      <c r="B1783" s="4">
        <v>32730.38</v>
      </c>
      <c r="C1783" s="4">
        <v>16.2</v>
      </c>
      <c r="D1783" s="4">
        <v>20.9</v>
      </c>
      <c r="E1783" s="4">
        <v>249.75</v>
      </c>
      <c r="F1783" s="4">
        <v>168.9</v>
      </c>
      <c r="G1783" s="4">
        <v>360.35</v>
      </c>
      <c r="H1783" s="4">
        <v>40.700000000000003</v>
      </c>
      <c r="I1783" s="4">
        <v>4.38</v>
      </c>
      <c r="J1783" s="4">
        <v>51.057000000000002</v>
      </c>
      <c r="K1783" s="4">
        <v>316.89999999999998</v>
      </c>
      <c r="L1783" s="4">
        <v>49.1</v>
      </c>
      <c r="M1783" s="4">
        <v>49.2</v>
      </c>
      <c r="N1783" s="4">
        <v>158.19999999999999</v>
      </c>
      <c r="O1783" s="4">
        <v>105.9</v>
      </c>
      <c r="P1783" s="4">
        <v>58.8</v>
      </c>
      <c r="Q1783" s="4">
        <v>69.8</v>
      </c>
      <c r="R1783" s="4">
        <v>35.450000000000003</v>
      </c>
      <c r="S1783" s="4">
        <v>383.3</v>
      </c>
      <c r="T1783" s="4">
        <v>48.8</v>
      </c>
      <c r="U1783" s="4">
        <v>11.35</v>
      </c>
      <c r="V1783" s="4">
        <v>64.349999999999994</v>
      </c>
      <c r="W1783" s="4">
        <v>139</v>
      </c>
      <c r="X1783" s="4">
        <v>63.9</v>
      </c>
      <c r="Y1783" s="4">
        <v>111.65</v>
      </c>
      <c r="Z1783" s="4">
        <v>48.75</v>
      </c>
      <c r="AA1783" s="4">
        <v>651.5</v>
      </c>
      <c r="AB1783" s="4">
        <v>16</v>
      </c>
      <c r="AC1783" s="4">
        <v>360.35</v>
      </c>
      <c r="AD1783" s="4">
        <v>598.20000000000005</v>
      </c>
    </row>
    <row r="1784" spans="1:30">
      <c r="A1784" s="10">
        <v>43376</v>
      </c>
      <c r="B1784" s="4">
        <v>32201.47</v>
      </c>
      <c r="C1784" s="4">
        <v>16</v>
      </c>
      <c r="D1784" s="4">
        <v>21.6</v>
      </c>
      <c r="E1784" s="4">
        <v>254.35</v>
      </c>
      <c r="F1784" s="4">
        <v>165.85</v>
      </c>
      <c r="G1784" s="4">
        <v>360.45</v>
      </c>
      <c r="H1784" s="4">
        <v>39.799999999999997</v>
      </c>
      <c r="I1784" s="4">
        <v>4.18</v>
      </c>
      <c r="J1784" s="4">
        <v>50.194000000000003</v>
      </c>
      <c r="K1784" s="4">
        <v>301.7</v>
      </c>
      <c r="L1784" s="4">
        <v>47.45</v>
      </c>
      <c r="M1784" s="4">
        <v>47.35</v>
      </c>
      <c r="N1784" s="4">
        <v>155.75</v>
      </c>
      <c r="O1784" s="4">
        <v>101.4</v>
      </c>
      <c r="P1784" s="4">
        <v>57</v>
      </c>
      <c r="Q1784" s="4">
        <v>68.2</v>
      </c>
      <c r="R1784" s="4">
        <v>35.9</v>
      </c>
      <c r="S1784" s="4">
        <v>378</v>
      </c>
      <c r="T1784" s="4">
        <v>48.7</v>
      </c>
      <c r="U1784" s="4">
        <v>10.8</v>
      </c>
      <c r="V1784" s="4">
        <v>62.85</v>
      </c>
      <c r="W1784" s="4">
        <v>140</v>
      </c>
      <c r="X1784" s="4">
        <v>62.05</v>
      </c>
      <c r="Y1784" s="4">
        <v>110.5</v>
      </c>
      <c r="Z1784" s="4">
        <v>47.2</v>
      </c>
      <c r="AA1784" s="4">
        <v>656</v>
      </c>
      <c r="AB1784" s="4">
        <v>15.95</v>
      </c>
      <c r="AC1784" s="4">
        <v>360.45</v>
      </c>
      <c r="AD1784" s="4">
        <v>592.45000000000005</v>
      </c>
    </row>
    <row r="1785" spans="1:30">
      <c r="A1785" s="10">
        <v>43377</v>
      </c>
      <c r="B1785" s="4">
        <v>30928.83</v>
      </c>
      <c r="C1785" s="4">
        <v>15.45</v>
      </c>
      <c r="D1785" s="4">
        <v>21.55</v>
      </c>
      <c r="E1785" s="4">
        <v>264.39999999999998</v>
      </c>
      <c r="F1785" s="4">
        <v>156.35</v>
      </c>
      <c r="G1785" s="4">
        <v>360</v>
      </c>
      <c r="H1785" s="4">
        <v>36.6</v>
      </c>
      <c r="I1785" s="4">
        <v>4</v>
      </c>
      <c r="J1785" s="4">
        <v>48.707999999999998</v>
      </c>
      <c r="K1785" s="4">
        <v>294.60000000000002</v>
      </c>
      <c r="L1785" s="4">
        <v>45.5</v>
      </c>
      <c r="M1785" s="4">
        <v>43.9</v>
      </c>
      <c r="N1785" s="4">
        <v>147.05000000000001</v>
      </c>
      <c r="O1785" s="4">
        <v>94.8</v>
      </c>
      <c r="P1785" s="4">
        <v>54</v>
      </c>
      <c r="Q1785" s="4">
        <v>63.05</v>
      </c>
      <c r="R1785" s="4">
        <v>34.799999999999997</v>
      </c>
      <c r="S1785" s="4">
        <v>359.05</v>
      </c>
      <c r="T1785" s="4">
        <v>46</v>
      </c>
      <c r="U1785" s="4">
        <v>10.199999999999999</v>
      </c>
      <c r="V1785" s="4">
        <v>58.9</v>
      </c>
      <c r="W1785" s="4">
        <v>140</v>
      </c>
      <c r="X1785" s="4">
        <v>58.25</v>
      </c>
      <c r="Y1785" s="4">
        <v>105.15</v>
      </c>
      <c r="Z1785" s="4">
        <v>44.6</v>
      </c>
      <c r="AA1785" s="4">
        <v>661.6</v>
      </c>
      <c r="AB1785" s="4">
        <v>15.2</v>
      </c>
      <c r="AC1785" s="4">
        <v>360</v>
      </c>
      <c r="AD1785" s="4">
        <v>572.20000000000005</v>
      </c>
    </row>
    <row r="1786" spans="1:30">
      <c r="A1786" s="10">
        <v>43378</v>
      </c>
      <c r="B1786" s="4">
        <v>30168.720000000001</v>
      </c>
      <c r="C1786" s="4">
        <v>14.7</v>
      </c>
      <c r="D1786" s="4">
        <v>21</v>
      </c>
      <c r="E1786" s="4">
        <v>262.14999999999998</v>
      </c>
      <c r="F1786" s="4">
        <v>155.1</v>
      </c>
      <c r="G1786" s="4">
        <v>345.65</v>
      </c>
      <c r="H1786" s="4">
        <v>34.65</v>
      </c>
      <c r="I1786" s="4">
        <v>3.85</v>
      </c>
      <c r="J1786" s="4">
        <v>46.886000000000003</v>
      </c>
      <c r="K1786" s="4">
        <v>282.75</v>
      </c>
      <c r="L1786" s="4">
        <v>43</v>
      </c>
      <c r="M1786" s="4">
        <v>42.4</v>
      </c>
      <c r="N1786" s="4">
        <v>140.4</v>
      </c>
      <c r="O1786" s="4">
        <v>91.4</v>
      </c>
      <c r="P1786" s="4">
        <v>52.5</v>
      </c>
      <c r="Q1786" s="4">
        <v>55.55</v>
      </c>
      <c r="R1786" s="4">
        <v>33.75</v>
      </c>
      <c r="S1786" s="4">
        <v>342.2</v>
      </c>
      <c r="T1786" s="4">
        <v>45.95</v>
      </c>
      <c r="U1786" s="4">
        <v>9.9499999999999993</v>
      </c>
      <c r="V1786" s="4">
        <v>56.3</v>
      </c>
      <c r="W1786" s="4">
        <v>136</v>
      </c>
      <c r="X1786" s="4">
        <v>58</v>
      </c>
      <c r="Y1786" s="4">
        <v>105.55</v>
      </c>
      <c r="Z1786" s="4">
        <v>43.95</v>
      </c>
      <c r="AA1786" s="4">
        <v>641.1</v>
      </c>
      <c r="AB1786" s="4">
        <v>14.9</v>
      </c>
      <c r="AC1786" s="4">
        <v>345.65</v>
      </c>
      <c r="AD1786" s="4">
        <v>547.20000000000005</v>
      </c>
    </row>
    <row r="1787" spans="1:30">
      <c r="A1787" s="10">
        <v>43381</v>
      </c>
      <c r="B1787" s="4">
        <v>30547.13</v>
      </c>
      <c r="C1787" s="4">
        <v>14.45</v>
      </c>
      <c r="D1787" s="4">
        <v>20.9</v>
      </c>
      <c r="E1787" s="4">
        <v>287.39999999999998</v>
      </c>
      <c r="F1787" s="4">
        <v>156</v>
      </c>
      <c r="G1787" s="4">
        <v>355.3</v>
      </c>
      <c r="H1787" s="4">
        <v>34</v>
      </c>
      <c r="I1787" s="4">
        <v>3.88</v>
      </c>
      <c r="J1787" s="4">
        <v>46.311</v>
      </c>
      <c r="K1787" s="4">
        <v>286.39999999999998</v>
      </c>
      <c r="L1787" s="4">
        <v>43</v>
      </c>
      <c r="M1787" s="4">
        <v>41.5</v>
      </c>
      <c r="N1787" s="4">
        <v>139.44999999999999</v>
      </c>
      <c r="O1787" s="4">
        <v>92.95</v>
      </c>
      <c r="P1787" s="4">
        <v>53.8</v>
      </c>
      <c r="Q1787" s="4">
        <v>61</v>
      </c>
      <c r="R1787" s="4">
        <v>33.75</v>
      </c>
      <c r="S1787" s="4">
        <v>332.35</v>
      </c>
      <c r="T1787" s="4">
        <v>46.05</v>
      </c>
      <c r="U1787" s="4">
        <v>9.6999999999999993</v>
      </c>
      <c r="V1787" s="4">
        <v>55.35</v>
      </c>
      <c r="W1787" s="4">
        <v>139.5</v>
      </c>
      <c r="X1787" s="4">
        <v>55.95</v>
      </c>
      <c r="Y1787" s="4">
        <v>108.15</v>
      </c>
      <c r="Z1787" s="4">
        <v>43.35</v>
      </c>
      <c r="AA1787" s="4">
        <v>638.79999999999995</v>
      </c>
      <c r="AB1787" s="4">
        <v>14.9</v>
      </c>
      <c r="AC1787" s="4">
        <v>355.3</v>
      </c>
      <c r="AD1787" s="4">
        <v>569.95000000000005</v>
      </c>
    </row>
    <row r="1788" spans="1:30">
      <c r="A1788" s="10">
        <v>43382</v>
      </c>
      <c r="B1788" s="4">
        <v>29612.45</v>
      </c>
      <c r="C1788" s="4">
        <v>14.1</v>
      </c>
      <c r="D1788" s="4">
        <v>19.95</v>
      </c>
      <c r="E1788" s="4">
        <v>294.7</v>
      </c>
      <c r="F1788" s="4">
        <v>144.4</v>
      </c>
      <c r="G1788" s="4">
        <v>355.35</v>
      </c>
      <c r="H1788" s="4">
        <v>33.9</v>
      </c>
      <c r="I1788" s="4">
        <v>3.82</v>
      </c>
      <c r="J1788" s="4">
        <v>45.543999999999997</v>
      </c>
      <c r="K1788" s="4">
        <v>273.95</v>
      </c>
      <c r="L1788" s="4">
        <v>41</v>
      </c>
      <c r="M1788" s="4">
        <v>40.049999999999997</v>
      </c>
      <c r="N1788" s="4">
        <v>129.30000000000001</v>
      </c>
      <c r="O1788" s="4">
        <v>87.35</v>
      </c>
      <c r="P1788" s="4">
        <v>53</v>
      </c>
      <c r="Q1788" s="4">
        <v>58.65</v>
      </c>
      <c r="R1788" s="4">
        <v>31.5</v>
      </c>
      <c r="S1788" s="4">
        <v>313.55</v>
      </c>
      <c r="T1788" s="4">
        <v>44.9</v>
      </c>
      <c r="U1788" s="4">
        <v>9.6</v>
      </c>
      <c r="V1788" s="4">
        <v>53.25</v>
      </c>
      <c r="W1788" s="4">
        <v>137</v>
      </c>
      <c r="X1788" s="4">
        <v>52.6</v>
      </c>
      <c r="Y1788" s="4">
        <v>102</v>
      </c>
      <c r="Z1788" s="4">
        <v>41.85</v>
      </c>
      <c r="AA1788" s="4">
        <v>645</v>
      </c>
      <c r="AB1788" s="4">
        <v>14.5</v>
      </c>
      <c r="AC1788" s="4">
        <v>355.35</v>
      </c>
      <c r="AD1788" s="4">
        <v>568.1</v>
      </c>
    </row>
    <row r="1789" spans="1:30">
      <c r="A1789" s="10">
        <v>43383</v>
      </c>
      <c r="B1789" s="4">
        <v>28549.77</v>
      </c>
      <c r="C1789" s="4">
        <v>13.8</v>
      </c>
      <c r="D1789" s="4">
        <v>19.95</v>
      </c>
      <c r="E1789" s="4">
        <v>280.8</v>
      </c>
      <c r="F1789" s="4">
        <v>135.94999999999999</v>
      </c>
      <c r="G1789" s="4">
        <v>354.95</v>
      </c>
      <c r="H1789" s="4">
        <v>33.4</v>
      </c>
      <c r="I1789" s="4">
        <v>3.66</v>
      </c>
      <c r="J1789" s="4">
        <v>44.106000000000002</v>
      </c>
      <c r="K1789" s="4">
        <v>265.8</v>
      </c>
      <c r="L1789" s="4">
        <v>40.450000000000003</v>
      </c>
      <c r="M1789" s="4">
        <v>40</v>
      </c>
      <c r="N1789" s="4">
        <v>124.85</v>
      </c>
      <c r="O1789" s="4">
        <v>82.65</v>
      </c>
      <c r="P1789" s="4">
        <v>52</v>
      </c>
      <c r="Q1789" s="4">
        <v>58.5</v>
      </c>
      <c r="R1789" s="4">
        <v>29.05</v>
      </c>
      <c r="S1789" s="4">
        <v>309.60000000000002</v>
      </c>
      <c r="T1789" s="4">
        <v>43.7</v>
      </c>
      <c r="U1789" s="4">
        <v>9.49</v>
      </c>
      <c r="V1789" s="4">
        <v>50.15</v>
      </c>
      <c r="W1789" s="4">
        <v>134.19999999999999</v>
      </c>
      <c r="X1789" s="4">
        <v>50</v>
      </c>
      <c r="Y1789" s="4">
        <v>99.6</v>
      </c>
      <c r="Z1789" s="4">
        <v>40.549999999999997</v>
      </c>
      <c r="AA1789" s="4">
        <v>626.4</v>
      </c>
      <c r="AB1789" s="4">
        <v>14.25</v>
      </c>
      <c r="AC1789" s="4">
        <v>354.95</v>
      </c>
      <c r="AD1789" s="4">
        <v>544.20000000000005</v>
      </c>
    </row>
    <row r="1790" spans="1:30">
      <c r="A1790" s="10">
        <v>43384</v>
      </c>
      <c r="B1790" s="4">
        <v>27613.09</v>
      </c>
      <c r="C1790" s="4">
        <v>13.5</v>
      </c>
      <c r="D1790" s="4">
        <v>18.850000000000001</v>
      </c>
      <c r="E1790" s="4">
        <v>272.39999999999998</v>
      </c>
      <c r="F1790" s="4">
        <v>133.55000000000001</v>
      </c>
      <c r="G1790" s="4">
        <v>334.5</v>
      </c>
      <c r="H1790" s="4">
        <v>32.75</v>
      </c>
      <c r="I1790" s="4">
        <v>3.59</v>
      </c>
      <c r="J1790" s="4">
        <v>42.62</v>
      </c>
      <c r="K1790" s="4">
        <v>259.89999999999998</v>
      </c>
      <c r="L1790" s="4">
        <v>38.9</v>
      </c>
      <c r="M1790" s="4">
        <v>38.6</v>
      </c>
      <c r="N1790" s="4">
        <v>119.1</v>
      </c>
      <c r="O1790" s="4">
        <v>79.349999999999994</v>
      </c>
      <c r="P1790" s="4">
        <v>53</v>
      </c>
      <c r="Q1790" s="4">
        <v>57.8</v>
      </c>
      <c r="R1790" s="4">
        <v>29.6</v>
      </c>
      <c r="S1790" s="4">
        <v>301.10000000000002</v>
      </c>
      <c r="T1790" s="4">
        <v>42.05</v>
      </c>
      <c r="U1790" s="4">
        <v>9.1</v>
      </c>
      <c r="V1790" s="4">
        <v>48.7</v>
      </c>
      <c r="W1790" s="4">
        <v>130</v>
      </c>
      <c r="X1790" s="4">
        <v>47.85</v>
      </c>
      <c r="Y1790" s="4">
        <v>96.6</v>
      </c>
      <c r="Z1790" s="4">
        <v>38.65</v>
      </c>
      <c r="AA1790" s="4">
        <v>599.54999999999995</v>
      </c>
      <c r="AB1790" s="4">
        <v>14.2</v>
      </c>
      <c r="AC1790" s="4">
        <v>334.5</v>
      </c>
      <c r="AD1790" s="4">
        <v>522.65</v>
      </c>
    </row>
    <row r="1791" spans="1:30">
      <c r="A1791" s="10">
        <v>43385</v>
      </c>
      <c r="B1791" s="4">
        <v>29598.18</v>
      </c>
      <c r="C1791" s="4">
        <v>14.4</v>
      </c>
      <c r="D1791" s="4">
        <v>19.149999999999999</v>
      </c>
      <c r="E1791" s="4">
        <v>281.45</v>
      </c>
      <c r="F1791" s="4">
        <v>148.1</v>
      </c>
      <c r="G1791" s="4">
        <v>339.05</v>
      </c>
      <c r="H1791" s="4">
        <v>34.1</v>
      </c>
      <c r="I1791" s="4">
        <v>3.7199999999999998</v>
      </c>
      <c r="J1791" s="4">
        <v>43.578000000000003</v>
      </c>
      <c r="K1791" s="4">
        <v>284.25</v>
      </c>
      <c r="L1791" s="4">
        <v>42</v>
      </c>
      <c r="M1791" s="4">
        <v>41.8</v>
      </c>
      <c r="N1791" s="4">
        <v>129</v>
      </c>
      <c r="O1791" s="4">
        <v>91.4</v>
      </c>
      <c r="P1791" s="4">
        <v>52.1</v>
      </c>
      <c r="Q1791" s="4">
        <v>61.45</v>
      </c>
      <c r="R1791" s="4">
        <v>31.15</v>
      </c>
      <c r="S1791" s="4">
        <v>317.89999999999998</v>
      </c>
      <c r="T1791" s="4">
        <v>44.85</v>
      </c>
      <c r="U1791" s="4">
        <v>10.3</v>
      </c>
      <c r="V1791" s="4">
        <v>54.7</v>
      </c>
      <c r="W1791" s="4">
        <v>132</v>
      </c>
      <c r="X1791" s="4">
        <v>53.8</v>
      </c>
      <c r="Y1791" s="4">
        <v>100.65</v>
      </c>
      <c r="Z1791" s="4">
        <v>43.9</v>
      </c>
      <c r="AA1791" s="4">
        <v>599.79999999999995</v>
      </c>
      <c r="AB1791" s="4">
        <v>14.6</v>
      </c>
      <c r="AC1791" s="4">
        <v>339.05</v>
      </c>
      <c r="AD1791" s="4">
        <v>546.65</v>
      </c>
    </row>
    <row r="1792" spans="1:30">
      <c r="A1792" s="10">
        <v>43388</v>
      </c>
      <c r="B1792" s="4">
        <v>29598.18</v>
      </c>
      <c r="C1792" s="4">
        <v>14.4</v>
      </c>
      <c r="D1792" s="4">
        <v>19.149999999999999</v>
      </c>
      <c r="E1792" s="4">
        <v>281.45</v>
      </c>
      <c r="F1792" s="4">
        <v>148.1</v>
      </c>
      <c r="G1792" s="4">
        <v>339.05</v>
      </c>
      <c r="H1792" s="4">
        <v>34.1</v>
      </c>
      <c r="I1792" s="4">
        <v>3.7199999999999998</v>
      </c>
      <c r="J1792" s="4">
        <v>43.578000000000003</v>
      </c>
      <c r="K1792" s="4">
        <v>284.25</v>
      </c>
      <c r="L1792" s="4">
        <v>42</v>
      </c>
      <c r="M1792" s="4">
        <v>41.8</v>
      </c>
      <c r="N1792" s="4">
        <v>129</v>
      </c>
      <c r="O1792" s="4">
        <v>91.4</v>
      </c>
      <c r="P1792" s="4">
        <v>52.1</v>
      </c>
      <c r="Q1792" s="4">
        <v>61.45</v>
      </c>
      <c r="R1792" s="4">
        <v>31.15</v>
      </c>
      <c r="S1792" s="4">
        <v>317.89999999999998</v>
      </c>
      <c r="T1792" s="4">
        <v>44.85</v>
      </c>
      <c r="U1792" s="4">
        <v>10.3</v>
      </c>
      <c r="V1792" s="4">
        <v>54.7</v>
      </c>
      <c r="W1792" s="4">
        <v>132</v>
      </c>
      <c r="X1792" s="4">
        <v>53.8</v>
      </c>
      <c r="Y1792" s="4">
        <v>100.65</v>
      </c>
      <c r="Z1792" s="4">
        <v>43.9</v>
      </c>
      <c r="AA1792" s="4">
        <v>599.79999999999995</v>
      </c>
      <c r="AB1792" s="4">
        <v>14.6</v>
      </c>
      <c r="AC1792" s="4">
        <v>339.05</v>
      </c>
      <c r="AD1792" s="4">
        <v>546.65</v>
      </c>
    </row>
    <row r="1793" spans="1:30">
      <c r="A1793" s="10">
        <v>43389</v>
      </c>
      <c r="B1793" s="4">
        <v>29430.59</v>
      </c>
      <c r="C1793" s="4">
        <v>13.95</v>
      </c>
      <c r="D1793" s="4">
        <v>19.100000000000001</v>
      </c>
      <c r="E1793" s="4">
        <v>287.35000000000002</v>
      </c>
      <c r="F1793" s="4">
        <v>141.30000000000001</v>
      </c>
      <c r="G1793" s="4">
        <v>340</v>
      </c>
      <c r="H1793" s="4">
        <v>33.85</v>
      </c>
      <c r="I1793" s="4">
        <v>3.73</v>
      </c>
      <c r="J1793" s="4">
        <v>44.872999999999998</v>
      </c>
      <c r="K1793" s="4">
        <v>296</v>
      </c>
      <c r="L1793" s="4">
        <v>41.35</v>
      </c>
      <c r="M1793" s="4">
        <v>41.95</v>
      </c>
      <c r="N1793" s="4">
        <v>127.25</v>
      </c>
      <c r="O1793" s="4">
        <v>87.95</v>
      </c>
      <c r="P1793" s="4">
        <v>51</v>
      </c>
      <c r="Q1793" s="4">
        <v>63</v>
      </c>
      <c r="R1793" s="4">
        <v>31.95</v>
      </c>
      <c r="S1793" s="4">
        <v>320.95</v>
      </c>
      <c r="T1793" s="4">
        <v>45.7</v>
      </c>
      <c r="U1793" s="4">
        <v>10.199999999999999</v>
      </c>
      <c r="V1793" s="4">
        <v>53.95</v>
      </c>
      <c r="W1793" s="4">
        <v>130</v>
      </c>
      <c r="X1793" s="4">
        <v>55</v>
      </c>
      <c r="Y1793" s="4">
        <v>105</v>
      </c>
      <c r="Z1793" s="4">
        <v>43.95</v>
      </c>
      <c r="AA1793" s="4">
        <v>598.9</v>
      </c>
      <c r="AB1793" s="4">
        <v>14.6</v>
      </c>
      <c r="AC1793" s="4">
        <v>340</v>
      </c>
      <c r="AD1793" s="4">
        <v>530.4</v>
      </c>
    </row>
    <row r="1794" spans="1:30">
      <c r="A1794" s="10">
        <v>43390</v>
      </c>
      <c r="B1794" s="4">
        <v>28721.37</v>
      </c>
      <c r="C1794" s="4">
        <v>13.7</v>
      </c>
      <c r="D1794" s="4">
        <v>18.899999999999999</v>
      </c>
      <c r="E1794" s="4">
        <v>289.45</v>
      </c>
      <c r="F1794" s="4">
        <v>135.5</v>
      </c>
      <c r="G1794" s="4">
        <v>338.1</v>
      </c>
      <c r="H1794" s="4">
        <v>33.200000000000003</v>
      </c>
      <c r="I1794" s="4">
        <v>3.69</v>
      </c>
      <c r="J1794" s="4">
        <v>44.106000000000002</v>
      </c>
      <c r="K1794" s="4">
        <v>291.10000000000002</v>
      </c>
      <c r="L1794" s="4">
        <v>39.950000000000003</v>
      </c>
      <c r="M1794" s="4">
        <v>41</v>
      </c>
      <c r="N1794" s="4">
        <v>123.9</v>
      </c>
      <c r="O1794" s="4">
        <v>83.8</v>
      </c>
      <c r="P1794" s="4">
        <v>49.7</v>
      </c>
      <c r="Q1794" s="4">
        <v>60.5</v>
      </c>
      <c r="R1794" s="4">
        <v>31.55</v>
      </c>
      <c r="S1794" s="4">
        <v>311.95</v>
      </c>
      <c r="T1794" s="4">
        <v>43.7</v>
      </c>
      <c r="U1794" s="4">
        <v>9.6</v>
      </c>
      <c r="V1794" s="4">
        <v>51.4</v>
      </c>
      <c r="W1794" s="4">
        <v>129.30000000000001</v>
      </c>
      <c r="X1794" s="4">
        <v>53.3</v>
      </c>
      <c r="Y1794" s="4">
        <v>103.5</v>
      </c>
      <c r="Z1794" s="4">
        <v>41.55</v>
      </c>
      <c r="AA1794" s="4">
        <v>594.65</v>
      </c>
      <c r="AB1794" s="4">
        <v>14.3</v>
      </c>
      <c r="AC1794" s="4">
        <v>338.1</v>
      </c>
      <c r="AD1794" s="4">
        <v>530.35</v>
      </c>
    </row>
    <row r="1795" spans="1:30">
      <c r="A1795" s="10">
        <v>43391</v>
      </c>
      <c r="B1795" s="4">
        <v>28370.45</v>
      </c>
      <c r="C1795" s="4">
        <v>13.4</v>
      </c>
      <c r="D1795" s="4">
        <v>18.45</v>
      </c>
      <c r="E1795" s="4">
        <v>281.25</v>
      </c>
      <c r="F1795" s="4">
        <v>134.35</v>
      </c>
      <c r="G1795" s="4">
        <v>338.6</v>
      </c>
      <c r="H1795" s="4">
        <v>32.65</v>
      </c>
      <c r="I1795" s="4">
        <v>3.62</v>
      </c>
      <c r="J1795" s="4">
        <v>44.25</v>
      </c>
      <c r="K1795" s="4">
        <v>286.10000000000002</v>
      </c>
      <c r="L1795" s="4">
        <v>40</v>
      </c>
      <c r="M1795" s="4">
        <v>39.6</v>
      </c>
      <c r="N1795" s="4">
        <v>123</v>
      </c>
      <c r="O1795" s="4">
        <v>82.8</v>
      </c>
      <c r="P1795" s="4">
        <v>49.5</v>
      </c>
      <c r="Q1795" s="4">
        <v>60.5</v>
      </c>
      <c r="R1795" s="4">
        <v>30.45</v>
      </c>
      <c r="S1795" s="4">
        <v>308.85000000000002</v>
      </c>
      <c r="T1795" s="4">
        <v>43.05</v>
      </c>
      <c r="U1795" s="4">
        <v>9.5500000000000007</v>
      </c>
      <c r="V1795" s="4">
        <v>51.5</v>
      </c>
      <c r="W1795" s="4">
        <v>128</v>
      </c>
      <c r="X1795" s="4">
        <v>52.95</v>
      </c>
      <c r="Y1795" s="4">
        <v>104.15</v>
      </c>
      <c r="Z1795" s="4">
        <v>40.65</v>
      </c>
      <c r="AA1795" s="4">
        <v>588.54999999999995</v>
      </c>
      <c r="AB1795" s="4">
        <v>14.3</v>
      </c>
      <c r="AC1795" s="4">
        <v>338.6</v>
      </c>
      <c r="AD1795" s="4">
        <v>528.85</v>
      </c>
    </row>
    <row r="1796" spans="1:30">
      <c r="A1796" s="10">
        <v>43392</v>
      </c>
      <c r="B1796" s="4">
        <v>28673.279999999999</v>
      </c>
      <c r="C1796" s="4">
        <v>13.3</v>
      </c>
      <c r="D1796" s="4">
        <v>19</v>
      </c>
      <c r="E1796" s="4">
        <v>283</v>
      </c>
      <c r="F1796" s="4">
        <v>137.69999999999999</v>
      </c>
      <c r="G1796" s="4">
        <v>342.65</v>
      </c>
      <c r="H1796" s="4">
        <v>33.1</v>
      </c>
      <c r="I1796" s="4">
        <v>3.56</v>
      </c>
      <c r="J1796" s="4">
        <v>42.954999999999998</v>
      </c>
      <c r="K1796" s="4">
        <v>287.10000000000002</v>
      </c>
      <c r="L1796" s="4">
        <v>39.950000000000003</v>
      </c>
      <c r="M1796" s="4">
        <v>41.5</v>
      </c>
      <c r="N1796" s="4">
        <v>123.95</v>
      </c>
      <c r="O1796" s="4">
        <v>84.15</v>
      </c>
      <c r="P1796" s="4">
        <v>52</v>
      </c>
      <c r="Q1796" s="4">
        <v>60.95</v>
      </c>
      <c r="R1796" s="4">
        <v>30.55</v>
      </c>
      <c r="S1796" s="4">
        <v>311.45</v>
      </c>
      <c r="T1796" s="4">
        <v>44.05</v>
      </c>
      <c r="U1796" s="4">
        <v>9.25</v>
      </c>
      <c r="V1796" s="4">
        <v>51.4</v>
      </c>
      <c r="W1796" s="4">
        <v>126.5</v>
      </c>
      <c r="X1796" s="4">
        <v>53.8</v>
      </c>
      <c r="Y1796" s="4">
        <v>102.5</v>
      </c>
      <c r="Z1796" s="4">
        <v>41.15</v>
      </c>
      <c r="AA1796" s="4">
        <v>584.70000000000005</v>
      </c>
      <c r="AB1796" s="4">
        <v>14.7</v>
      </c>
      <c r="AC1796" s="4">
        <v>342.65</v>
      </c>
      <c r="AD1796" s="4">
        <v>529.45000000000005</v>
      </c>
    </row>
    <row r="1797" spans="1:30">
      <c r="A1797" s="10">
        <v>43395</v>
      </c>
      <c r="B1797" s="4">
        <v>28567.78</v>
      </c>
      <c r="C1797" s="4">
        <v>13.3</v>
      </c>
      <c r="D1797" s="4">
        <v>19</v>
      </c>
      <c r="E1797" s="4">
        <v>293.55</v>
      </c>
      <c r="F1797" s="4">
        <v>139.35</v>
      </c>
      <c r="G1797" s="4">
        <v>338</v>
      </c>
      <c r="H1797" s="4">
        <v>33.35</v>
      </c>
      <c r="I1797" s="4">
        <v>3.5300000000000002</v>
      </c>
      <c r="J1797" s="4">
        <v>42.091999999999999</v>
      </c>
      <c r="K1797" s="4">
        <v>279.5</v>
      </c>
      <c r="L1797" s="4">
        <v>38.75</v>
      </c>
      <c r="M1797" s="4">
        <v>41.15</v>
      </c>
      <c r="N1797" s="4">
        <v>120.1</v>
      </c>
      <c r="O1797" s="4">
        <v>83.4</v>
      </c>
      <c r="P1797" s="4">
        <v>49.5</v>
      </c>
      <c r="Q1797" s="4">
        <v>60.5</v>
      </c>
      <c r="R1797" s="4">
        <v>29.1</v>
      </c>
      <c r="S1797" s="4">
        <v>304.95</v>
      </c>
      <c r="T1797" s="4">
        <v>44</v>
      </c>
      <c r="U1797" s="4">
        <v>9.0500000000000007</v>
      </c>
      <c r="V1797" s="4">
        <v>51</v>
      </c>
      <c r="W1797" s="4">
        <v>124.6</v>
      </c>
      <c r="X1797" s="4">
        <v>52.3</v>
      </c>
      <c r="Y1797" s="4">
        <v>100.65</v>
      </c>
      <c r="Z1797" s="4">
        <v>40.299999999999997</v>
      </c>
      <c r="AA1797" s="4">
        <v>575.20000000000005</v>
      </c>
      <c r="AB1797" s="4">
        <v>14.55</v>
      </c>
      <c r="AC1797" s="4">
        <v>338</v>
      </c>
      <c r="AD1797" s="4">
        <v>519.6</v>
      </c>
    </row>
    <row r="1798" spans="1:30">
      <c r="A1798" s="10">
        <v>43396</v>
      </c>
      <c r="B1798" s="4">
        <v>28359.72</v>
      </c>
      <c r="C1798" s="4">
        <v>13.4</v>
      </c>
      <c r="D1798" s="4">
        <v>18.7</v>
      </c>
      <c r="E1798" s="4">
        <v>287.85000000000002</v>
      </c>
      <c r="F1798" s="4">
        <v>140.5</v>
      </c>
      <c r="G1798" s="4">
        <v>341.35</v>
      </c>
      <c r="H1798" s="4">
        <v>32.85</v>
      </c>
      <c r="I1798" s="4">
        <v>3.5</v>
      </c>
      <c r="J1798" s="4">
        <v>40.942</v>
      </c>
      <c r="K1798" s="4">
        <v>269.60000000000002</v>
      </c>
      <c r="L1798" s="4">
        <v>39</v>
      </c>
      <c r="M1798" s="4">
        <v>40.25</v>
      </c>
      <c r="N1798" s="4">
        <v>122.75</v>
      </c>
      <c r="O1798" s="4">
        <v>83.05</v>
      </c>
      <c r="P1798" s="4">
        <v>47.2</v>
      </c>
      <c r="Q1798" s="4">
        <v>60.75</v>
      </c>
      <c r="R1798" s="4">
        <v>28.55</v>
      </c>
      <c r="S1798" s="4">
        <v>295.85000000000002</v>
      </c>
      <c r="T1798" s="4">
        <v>43.15</v>
      </c>
      <c r="U1798" s="4">
        <v>8.75</v>
      </c>
      <c r="V1798" s="4">
        <v>52.1</v>
      </c>
      <c r="W1798" s="4">
        <v>124</v>
      </c>
      <c r="X1798" s="4">
        <v>50.35</v>
      </c>
      <c r="Y1798" s="4">
        <v>99.45</v>
      </c>
      <c r="Z1798" s="4">
        <v>40</v>
      </c>
      <c r="AA1798" s="4">
        <v>557.20000000000005</v>
      </c>
      <c r="AB1798" s="4">
        <v>14.45</v>
      </c>
      <c r="AC1798" s="4">
        <v>341.35</v>
      </c>
      <c r="AD1798" s="4">
        <v>516.29999999999995</v>
      </c>
    </row>
    <row r="1799" spans="1:30">
      <c r="A1799" s="10">
        <v>43397</v>
      </c>
      <c r="B1799" s="4">
        <v>28157.43</v>
      </c>
      <c r="C1799" s="4">
        <v>13.4</v>
      </c>
      <c r="D1799" s="4">
        <v>18.649999999999999</v>
      </c>
      <c r="E1799" s="4">
        <v>280.3</v>
      </c>
      <c r="F1799" s="4">
        <v>147.25</v>
      </c>
      <c r="G1799" s="4">
        <v>336.85</v>
      </c>
      <c r="H1799" s="4">
        <v>32.85</v>
      </c>
      <c r="I1799" s="4">
        <v>3.5300000000000002</v>
      </c>
      <c r="J1799" s="4">
        <v>39.790999999999997</v>
      </c>
      <c r="K1799" s="4">
        <v>258.3</v>
      </c>
      <c r="L1799" s="4">
        <v>39</v>
      </c>
      <c r="M1799" s="4">
        <v>39.049999999999997</v>
      </c>
      <c r="N1799" s="4">
        <v>128.30000000000001</v>
      </c>
      <c r="O1799" s="4">
        <v>82.75</v>
      </c>
      <c r="P1799" s="4">
        <v>45.5</v>
      </c>
      <c r="Q1799" s="4">
        <v>61</v>
      </c>
      <c r="R1799" s="4">
        <v>28</v>
      </c>
      <c r="S1799" s="4">
        <v>307.89999999999998</v>
      </c>
      <c r="T1799" s="4">
        <v>43.2</v>
      </c>
      <c r="U1799" s="4">
        <v>8.6999999999999993</v>
      </c>
      <c r="V1799" s="4">
        <v>52</v>
      </c>
      <c r="W1799" s="4">
        <v>122.9</v>
      </c>
      <c r="X1799" s="4">
        <v>47.8</v>
      </c>
      <c r="Y1799" s="4">
        <v>98.25</v>
      </c>
      <c r="Z1799" s="4">
        <v>39.049999999999997</v>
      </c>
      <c r="AA1799" s="4">
        <v>536.20000000000005</v>
      </c>
      <c r="AB1799" s="4">
        <v>14.45</v>
      </c>
      <c r="AC1799" s="4">
        <v>336.85</v>
      </c>
      <c r="AD1799" s="4">
        <v>499.9</v>
      </c>
    </row>
    <row r="1800" spans="1:30">
      <c r="A1800" s="10">
        <v>43398</v>
      </c>
      <c r="B1800" s="4">
        <v>29334.99</v>
      </c>
      <c r="C1800" s="4">
        <v>13.65</v>
      </c>
      <c r="D1800" s="4">
        <v>18.399999999999999</v>
      </c>
      <c r="E1800" s="4">
        <v>287.05</v>
      </c>
      <c r="F1800" s="4">
        <v>156.6</v>
      </c>
      <c r="G1800" s="4">
        <v>343.5</v>
      </c>
      <c r="H1800" s="4">
        <v>32.950000000000003</v>
      </c>
      <c r="I1800" s="4">
        <v>3.62</v>
      </c>
      <c r="J1800" s="4">
        <v>40.51</v>
      </c>
      <c r="K1800" s="4">
        <v>284.39999999999998</v>
      </c>
      <c r="L1800" s="4">
        <v>39.4</v>
      </c>
      <c r="M1800" s="4">
        <v>40.5</v>
      </c>
      <c r="N1800" s="4">
        <v>132.69999999999999</v>
      </c>
      <c r="O1800" s="4">
        <v>86.85</v>
      </c>
      <c r="P1800" s="4">
        <v>47</v>
      </c>
      <c r="Q1800" s="4">
        <v>64.25</v>
      </c>
      <c r="R1800" s="4">
        <v>30.6</v>
      </c>
      <c r="S1800" s="4">
        <v>322.64999999999998</v>
      </c>
      <c r="T1800" s="4">
        <v>44.05</v>
      </c>
      <c r="U1800" s="4">
        <v>8.86</v>
      </c>
      <c r="V1800" s="4">
        <v>58</v>
      </c>
      <c r="W1800" s="4">
        <v>123.5</v>
      </c>
      <c r="X1800" s="4">
        <v>50.3</v>
      </c>
      <c r="Y1800" s="4">
        <v>100.65</v>
      </c>
      <c r="Z1800" s="4">
        <v>40.75</v>
      </c>
      <c r="AA1800" s="4">
        <v>542.9</v>
      </c>
      <c r="AB1800" s="4">
        <v>14.55</v>
      </c>
      <c r="AC1800" s="4">
        <v>343.5</v>
      </c>
      <c r="AD1800" s="4">
        <v>538.9</v>
      </c>
    </row>
    <row r="1801" spans="1:30">
      <c r="A1801" s="10">
        <v>43399</v>
      </c>
      <c r="B1801" s="4">
        <v>29369.87</v>
      </c>
      <c r="C1801" s="4">
        <v>13.5</v>
      </c>
      <c r="D1801" s="4">
        <v>18.2</v>
      </c>
      <c r="E1801" s="4">
        <v>298.05</v>
      </c>
      <c r="F1801" s="4">
        <v>157.35</v>
      </c>
      <c r="G1801" s="4">
        <v>343.8</v>
      </c>
      <c r="H1801" s="4">
        <v>33.049999999999997</v>
      </c>
      <c r="I1801" s="4">
        <v>3.51</v>
      </c>
      <c r="J1801" s="4">
        <v>40.127000000000002</v>
      </c>
      <c r="K1801" s="4">
        <v>285</v>
      </c>
      <c r="L1801" s="4">
        <v>38.200000000000003</v>
      </c>
      <c r="M1801" s="4">
        <v>39.5</v>
      </c>
      <c r="N1801" s="4">
        <v>133.6</v>
      </c>
      <c r="O1801" s="4">
        <v>84.95</v>
      </c>
      <c r="P1801" s="4">
        <v>46.3</v>
      </c>
      <c r="Q1801" s="4">
        <v>62.5</v>
      </c>
      <c r="R1801" s="4">
        <v>29.35</v>
      </c>
      <c r="S1801" s="4">
        <v>324.35000000000002</v>
      </c>
      <c r="T1801" s="4">
        <v>44.5</v>
      </c>
      <c r="U1801" s="4">
        <v>8.8800000000000008</v>
      </c>
      <c r="V1801" s="4">
        <v>58.2</v>
      </c>
      <c r="W1801" s="4">
        <v>128</v>
      </c>
      <c r="X1801" s="4">
        <v>49.5</v>
      </c>
      <c r="Y1801" s="4">
        <v>100.85</v>
      </c>
      <c r="Z1801" s="4">
        <v>40.4</v>
      </c>
      <c r="AA1801" s="4">
        <v>545.15</v>
      </c>
      <c r="AB1801" s="4">
        <v>14.4</v>
      </c>
      <c r="AC1801" s="4">
        <v>343.8</v>
      </c>
      <c r="AD1801" s="4">
        <v>554.95000000000005</v>
      </c>
    </row>
    <row r="1802" spans="1:30">
      <c r="A1802" s="10">
        <v>43402</v>
      </c>
      <c r="B1802" s="4">
        <v>28898.240000000002</v>
      </c>
      <c r="C1802" s="4">
        <v>13.1</v>
      </c>
      <c r="D1802" s="4">
        <v>17.2</v>
      </c>
      <c r="E1802" s="4">
        <v>286.35000000000002</v>
      </c>
      <c r="F1802" s="4">
        <v>154.9</v>
      </c>
      <c r="G1802" s="4">
        <v>337.25</v>
      </c>
      <c r="H1802" s="4">
        <v>32.549999999999997</v>
      </c>
      <c r="I1802" s="4">
        <v>3.49</v>
      </c>
      <c r="J1802" s="4">
        <v>39.646999999999998</v>
      </c>
      <c r="K1802" s="4">
        <v>286.39999999999998</v>
      </c>
      <c r="L1802" s="4">
        <v>38.5</v>
      </c>
      <c r="M1802" s="4">
        <v>38.950000000000003</v>
      </c>
      <c r="N1802" s="4">
        <v>133.75</v>
      </c>
      <c r="O1802" s="4">
        <v>82.7</v>
      </c>
      <c r="P1802" s="4">
        <v>45.4</v>
      </c>
      <c r="Q1802" s="4">
        <v>61</v>
      </c>
      <c r="R1802" s="4">
        <v>28.4</v>
      </c>
      <c r="S1802" s="4">
        <v>317</v>
      </c>
      <c r="T1802" s="4">
        <v>45.55</v>
      </c>
      <c r="U1802" s="4">
        <v>8.6999999999999993</v>
      </c>
      <c r="V1802" s="4">
        <v>59.25</v>
      </c>
      <c r="W1802" s="4">
        <v>127.5</v>
      </c>
      <c r="X1802" s="4">
        <v>48.9</v>
      </c>
      <c r="Y1802" s="4">
        <v>98.25</v>
      </c>
      <c r="Z1802" s="4">
        <v>39.5</v>
      </c>
      <c r="AA1802" s="4">
        <v>528.79999999999995</v>
      </c>
      <c r="AB1802" s="4">
        <v>14.15</v>
      </c>
      <c r="AC1802" s="4">
        <v>337.25</v>
      </c>
      <c r="AD1802" s="4">
        <v>550.20000000000005</v>
      </c>
    </row>
    <row r="1803" spans="1:30">
      <c r="A1803" s="10">
        <v>43403</v>
      </c>
      <c r="B1803" s="4">
        <v>29425.79</v>
      </c>
      <c r="C1803" s="4">
        <v>13.4</v>
      </c>
      <c r="D1803" s="4">
        <v>18</v>
      </c>
      <c r="E1803" s="4">
        <v>300.2</v>
      </c>
      <c r="F1803" s="4">
        <v>158.85</v>
      </c>
      <c r="G1803" s="4">
        <v>339.45</v>
      </c>
      <c r="H1803" s="4">
        <v>33.049999999999997</v>
      </c>
      <c r="I1803" s="4">
        <v>3.5</v>
      </c>
      <c r="J1803" s="4">
        <v>39.646999999999998</v>
      </c>
      <c r="K1803" s="4">
        <v>284.75</v>
      </c>
      <c r="L1803" s="4">
        <v>42.3</v>
      </c>
      <c r="M1803" s="4">
        <v>40.049999999999997</v>
      </c>
      <c r="N1803" s="4">
        <v>134.15</v>
      </c>
      <c r="O1803" s="4">
        <v>84.2</v>
      </c>
      <c r="P1803" s="4">
        <v>44.15</v>
      </c>
      <c r="Q1803" s="4">
        <v>61.4</v>
      </c>
      <c r="R1803" s="4">
        <v>29.45</v>
      </c>
      <c r="S1803" s="4">
        <v>316.95</v>
      </c>
      <c r="T1803" s="4">
        <v>46</v>
      </c>
      <c r="U1803" s="4">
        <v>8.58</v>
      </c>
      <c r="V1803" s="4">
        <v>59.75</v>
      </c>
      <c r="W1803" s="4">
        <v>129.1</v>
      </c>
      <c r="X1803" s="4">
        <v>50.2</v>
      </c>
      <c r="Y1803" s="4">
        <v>101</v>
      </c>
      <c r="Z1803" s="4">
        <v>40.450000000000003</v>
      </c>
      <c r="AA1803" s="4">
        <v>536.79999999999995</v>
      </c>
      <c r="AB1803" s="4">
        <v>14.3</v>
      </c>
      <c r="AC1803" s="4">
        <v>339.45</v>
      </c>
      <c r="AD1803" s="4">
        <v>547.95000000000005</v>
      </c>
    </row>
    <row r="1804" spans="1:30">
      <c r="A1804" s="10">
        <v>43404</v>
      </c>
      <c r="B1804" s="4">
        <v>29491.11</v>
      </c>
      <c r="C1804" s="4">
        <v>13.25</v>
      </c>
      <c r="D1804" s="4">
        <v>18.45</v>
      </c>
      <c r="E1804" s="4">
        <v>290.89999999999998</v>
      </c>
      <c r="F1804" s="4">
        <v>159.35</v>
      </c>
      <c r="G1804" s="4">
        <v>336.3</v>
      </c>
      <c r="H1804" s="4">
        <v>34.049999999999997</v>
      </c>
      <c r="I1804" s="4">
        <v>3.56</v>
      </c>
      <c r="J1804" s="4">
        <v>40.271000000000001</v>
      </c>
      <c r="K1804" s="4">
        <v>288.64999999999998</v>
      </c>
      <c r="L1804" s="4">
        <v>43</v>
      </c>
      <c r="M1804" s="4">
        <v>40.5</v>
      </c>
      <c r="N1804" s="4">
        <v>132</v>
      </c>
      <c r="O1804" s="4">
        <v>83.25</v>
      </c>
      <c r="P1804" s="4">
        <v>44.2</v>
      </c>
      <c r="Q1804" s="4">
        <v>64</v>
      </c>
      <c r="R1804" s="4">
        <v>30.1</v>
      </c>
      <c r="S1804" s="4">
        <v>316</v>
      </c>
      <c r="T1804" s="4">
        <v>47.7</v>
      </c>
      <c r="U1804" s="4">
        <v>8.5</v>
      </c>
      <c r="V1804" s="4">
        <v>58.9</v>
      </c>
      <c r="W1804" s="4">
        <v>129.9</v>
      </c>
      <c r="X1804" s="4">
        <v>50.3</v>
      </c>
      <c r="Y1804" s="4">
        <v>103.95</v>
      </c>
      <c r="Z1804" s="4">
        <v>40.450000000000003</v>
      </c>
      <c r="AA1804" s="4">
        <v>527.5</v>
      </c>
      <c r="AB1804" s="4">
        <v>15.6</v>
      </c>
      <c r="AC1804" s="4">
        <v>336.3</v>
      </c>
      <c r="AD1804" s="4">
        <v>541.85</v>
      </c>
    </row>
    <row r="1805" spans="1:30">
      <c r="A1805" s="10">
        <v>43405</v>
      </c>
      <c r="B1805" s="4">
        <v>31308.63</v>
      </c>
      <c r="C1805" s="4">
        <v>13.5</v>
      </c>
      <c r="D1805" s="4">
        <v>18.399999999999999</v>
      </c>
      <c r="E1805" s="4">
        <v>288.85000000000002</v>
      </c>
      <c r="F1805" s="4">
        <v>175.05</v>
      </c>
      <c r="G1805" s="4">
        <v>345.05</v>
      </c>
      <c r="H1805" s="4">
        <v>35.85</v>
      </c>
      <c r="I1805" s="4">
        <v>3.7199999999999998</v>
      </c>
      <c r="J1805" s="4">
        <v>42.762999999999998</v>
      </c>
      <c r="K1805" s="4">
        <v>301.05</v>
      </c>
      <c r="L1805" s="4">
        <v>44</v>
      </c>
      <c r="M1805" s="4">
        <v>42.75</v>
      </c>
      <c r="N1805" s="4">
        <v>141.75</v>
      </c>
      <c r="O1805" s="4">
        <v>95.45</v>
      </c>
      <c r="P1805" s="4">
        <v>47.2</v>
      </c>
      <c r="Q1805" s="4">
        <v>72</v>
      </c>
      <c r="R1805" s="4">
        <v>31.5</v>
      </c>
      <c r="S1805" s="4">
        <v>341.55</v>
      </c>
      <c r="T1805" s="4">
        <v>50.65</v>
      </c>
      <c r="U1805" s="4">
        <v>8.7100000000000009</v>
      </c>
      <c r="V1805" s="4">
        <v>64.7</v>
      </c>
      <c r="W1805" s="4">
        <v>134.1</v>
      </c>
      <c r="X1805" s="4">
        <v>53</v>
      </c>
      <c r="Y1805" s="4">
        <v>108.3</v>
      </c>
      <c r="Z1805" s="4">
        <v>43.55</v>
      </c>
      <c r="AA1805" s="4">
        <v>549.85</v>
      </c>
      <c r="AB1805" s="4">
        <v>16.149999999999999</v>
      </c>
      <c r="AC1805" s="4">
        <v>345.05</v>
      </c>
      <c r="AD1805" s="4">
        <v>564.65</v>
      </c>
    </row>
    <row r="1806" spans="1:30">
      <c r="A1806" s="10">
        <v>43406</v>
      </c>
      <c r="B1806" s="4">
        <v>31419.26</v>
      </c>
      <c r="C1806" s="4">
        <v>13.65</v>
      </c>
      <c r="D1806" s="4">
        <v>18.45</v>
      </c>
      <c r="E1806" s="4">
        <v>286.60000000000002</v>
      </c>
      <c r="F1806" s="4">
        <v>171.8</v>
      </c>
      <c r="G1806" s="4">
        <v>352.1</v>
      </c>
      <c r="H1806" s="4">
        <v>36.85</v>
      </c>
      <c r="I1806" s="4">
        <v>3.6</v>
      </c>
      <c r="J1806" s="4">
        <v>44.201999999999998</v>
      </c>
      <c r="K1806" s="4">
        <v>299.75</v>
      </c>
      <c r="L1806" s="4">
        <v>43.25</v>
      </c>
      <c r="M1806" s="4">
        <v>43.65</v>
      </c>
      <c r="N1806" s="4">
        <v>147.19999999999999</v>
      </c>
      <c r="O1806" s="4">
        <v>95.85</v>
      </c>
      <c r="P1806" s="4">
        <v>52.1</v>
      </c>
      <c r="Q1806" s="4">
        <v>75.400000000000006</v>
      </c>
      <c r="R1806" s="4">
        <v>31.9</v>
      </c>
      <c r="S1806" s="4">
        <v>347.85</v>
      </c>
      <c r="T1806" s="4">
        <v>51.05</v>
      </c>
      <c r="U1806" s="4">
        <v>9.14</v>
      </c>
      <c r="V1806" s="4">
        <v>64.55</v>
      </c>
      <c r="W1806" s="4">
        <v>132.5</v>
      </c>
      <c r="X1806" s="4">
        <v>52.2</v>
      </c>
      <c r="Y1806" s="4">
        <v>109.75</v>
      </c>
      <c r="Z1806" s="4">
        <v>43.75</v>
      </c>
      <c r="AA1806" s="4">
        <v>545.95000000000005</v>
      </c>
      <c r="AB1806" s="4">
        <v>16.45</v>
      </c>
      <c r="AC1806" s="4">
        <v>352.1</v>
      </c>
      <c r="AD1806" s="4">
        <v>566.04999999999995</v>
      </c>
    </row>
    <row r="1807" spans="1:30">
      <c r="A1807" s="10">
        <v>43409</v>
      </c>
      <c r="B1807" s="4">
        <v>31429.3</v>
      </c>
      <c r="C1807" s="4">
        <v>13.25</v>
      </c>
      <c r="D1807" s="4">
        <v>18.55</v>
      </c>
      <c r="E1807" s="4">
        <v>290.75</v>
      </c>
      <c r="F1807" s="4">
        <v>169.5</v>
      </c>
      <c r="G1807" s="4">
        <v>373.1</v>
      </c>
      <c r="H1807" s="4">
        <v>36.200000000000003</v>
      </c>
      <c r="I1807" s="4">
        <v>3.5</v>
      </c>
      <c r="J1807" s="4">
        <v>44.298000000000002</v>
      </c>
      <c r="K1807" s="4">
        <v>298</v>
      </c>
      <c r="L1807" s="4">
        <v>42</v>
      </c>
      <c r="M1807" s="4">
        <v>44.55</v>
      </c>
      <c r="N1807" s="4">
        <v>145.05000000000001</v>
      </c>
      <c r="O1807" s="4">
        <v>96.1</v>
      </c>
      <c r="P1807" s="4">
        <v>52.9</v>
      </c>
      <c r="Q1807" s="4">
        <v>77.5</v>
      </c>
      <c r="R1807" s="4">
        <v>31.1</v>
      </c>
      <c r="S1807" s="4">
        <v>342.15</v>
      </c>
      <c r="T1807" s="4">
        <v>51.25</v>
      </c>
      <c r="U1807" s="4">
        <v>9.14</v>
      </c>
      <c r="V1807" s="4">
        <v>62.95</v>
      </c>
      <c r="W1807" s="4">
        <v>132.5</v>
      </c>
      <c r="X1807" s="4">
        <v>52.55</v>
      </c>
      <c r="Y1807" s="4">
        <v>110.8</v>
      </c>
      <c r="Z1807" s="4">
        <v>42.8</v>
      </c>
      <c r="AA1807" s="4">
        <v>548.65</v>
      </c>
      <c r="AB1807" s="4">
        <v>15.95</v>
      </c>
      <c r="AC1807" s="4">
        <v>373.1</v>
      </c>
      <c r="AD1807" s="4">
        <v>577.95000000000005</v>
      </c>
    </row>
    <row r="1808" spans="1:30">
      <c r="A1808" s="10">
        <v>43410</v>
      </c>
      <c r="B1808" s="4">
        <v>30973.55</v>
      </c>
      <c r="C1808" s="4">
        <v>13.35</v>
      </c>
      <c r="D1808" s="4">
        <v>18.649999999999999</v>
      </c>
      <c r="E1808" s="4">
        <v>280.55</v>
      </c>
      <c r="F1808" s="4">
        <v>162.55000000000001</v>
      </c>
      <c r="G1808" s="4">
        <v>386.25</v>
      </c>
      <c r="H1808" s="4">
        <v>35.799999999999997</v>
      </c>
      <c r="I1808" s="4">
        <v>3.49</v>
      </c>
      <c r="J1808" s="4">
        <v>44.298000000000002</v>
      </c>
      <c r="K1808" s="4">
        <v>297.85000000000002</v>
      </c>
      <c r="L1808" s="4">
        <v>42.05</v>
      </c>
      <c r="M1808" s="4">
        <v>43.25</v>
      </c>
      <c r="N1808" s="4">
        <v>139.15</v>
      </c>
      <c r="O1808" s="4">
        <v>93.65</v>
      </c>
      <c r="P1808" s="4">
        <v>55</v>
      </c>
      <c r="Q1808" s="4">
        <v>78</v>
      </c>
      <c r="R1808" s="4">
        <v>30.95</v>
      </c>
      <c r="S1808" s="4">
        <v>342.9</v>
      </c>
      <c r="T1808" s="4">
        <v>50.95</v>
      </c>
      <c r="U1808" s="4">
        <v>9.1</v>
      </c>
      <c r="V1808" s="4">
        <v>60.35</v>
      </c>
      <c r="W1808" s="4">
        <v>132.5</v>
      </c>
      <c r="X1808" s="4">
        <v>51.7</v>
      </c>
      <c r="Y1808" s="4">
        <v>110.15</v>
      </c>
      <c r="Z1808" s="4">
        <v>42.95</v>
      </c>
      <c r="AA1808" s="4">
        <v>548.5</v>
      </c>
      <c r="AB1808" s="4">
        <v>15.85</v>
      </c>
      <c r="AC1808" s="4">
        <v>386.25</v>
      </c>
      <c r="AD1808" s="4">
        <v>575.15</v>
      </c>
    </row>
    <row r="1809" spans="1:30">
      <c r="A1809" s="10">
        <v>43411</v>
      </c>
      <c r="B1809" s="4">
        <v>31404.69</v>
      </c>
      <c r="C1809" s="4">
        <v>13.85</v>
      </c>
      <c r="D1809" s="4">
        <v>19.100000000000001</v>
      </c>
      <c r="E1809" s="4">
        <v>276.95</v>
      </c>
      <c r="F1809" s="4">
        <v>160.4</v>
      </c>
      <c r="G1809" s="4">
        <v>390.15</v>
      </c>
      <c r="H1809" s="4">
        <v>37.6</v>
      </c>
      <c r="I1809" s="4">
        <v>3.54</v>
      </c>
      <c r="J1809" s="4">
        <v>43.625999999999998</v>
      </c>
      <c r="K1809" s="4">
        <v>303.89999999999998</v>
      </c>
      <c r="L1809" s="4">
        <v>43</v>
      </c>
      <c r="M1809" s="4">
        <v>44.05</v>
      </c>
      <c r="N1809" s="4">
        <v>141.75</v>
      </c>
      <c r="O1809" s="4">
        <v>95.9</v>
      </c>
      <c r="P1809" s="4">
        <v>55.85</v>
      </c>
      <c r="Q1809" s="4">
        <v>77</v>
      </c>
      <c r="R1809" s="4">
        <v>31.9</v>
      </c>
      <c r="S1809" s="4">
        <v>339.95</v>
      </c>
      <c r="T1809" s="4">
        <v>50.15</v>
      </c>
      <c r="U1809" s="4">
        <v>8.82</v>
      </c>
      <c r="V1809" s="4">
        <v>62.5</v>
      </c>
      <c r="W1809" s="4">
        <v>134.05000000000001</v>
      </c>
      <c r="X1809" s="4">
        <v>52.5</v>
      </c>
      <c r="Y1809" s="4">
        <v>111.85</v>
      </c>
      <c r="Z1809" s="4">
        <v>45.85</v>
      </c>
      <c r="AA1809" s="4">
        <v>543.4</v>
      </c>
      <c r="AB1809" s="4">
        <v>15.9</v>
      </c>
      <c r="AC1809" s="4">
        <v>390.15</v>
      </c>
      <c r="AD1809" s="4">
        <v>579.54999999999995</v>
      </c>
    </row>
    <row r="1810" spans="1:30">
      <c r="A1810" s="10">
        <v>43412</v>
      </c>
      <c r="B1810" s="4">
        <v>30736.41</v>
      </c>
      <c r="C1810" s="4">
        <v>13.55</v>
      </c>
      <c r="D1810" s="4">
        <v>18.649999999999999</v>
      </c>
      <c r="E1810" s="4">
        <v>266.25</v>
      </c>
      <c r="F1810" s="4">
        <v>158.25</v>
      </c>
      <c r="G1810" s="4">
        <v>382.9</v>
      </c>
      <c r="H1810" s="4">
        <v>37.799999999999997</v>
      </c>
      <c r="I1810" s="4">
        <v>3.42</v>
      </c>
      <c r="J1810" s="4">
        <v>41.85</v>
      </c>
      <c r="K1810" s="4">
        <v>293.75</v>
      </c>
      <c r="L1810" s="4">
        <v>42.7</v>
      </c>
      <c r="M1810" s="4">
        <v>42.55</v>
      </c>
      <c r="N1810" s="4">
        <v>141</v>
      </c>
      <c r="O1810" s="4">
        <v>94.05</v>
      </c>
      <c r="P1810" s="4">
        <v>53.5</v>
      </c>
      <c r="Q1810" s="4">
        <v>76.55</v>
      </c>
      <c r="R1810" s="4">
        <v>30.55</v>
      </c>
      <c r="S1810" s="4">
        <v>338.2</v>
      </c>
      <c r="T1810" s="4">
        <v>50</v>
      </c>
      <c r="U1810" s="4">
        <v>8.5</v>
      </c>
      <c r="V1810" s="4">
        <v>60.3</v>
      </c>
      <c r="W1810" s="4">
        <v>132</v>
      </c>
      <c r="X1810" s="4">
        <v>51.5</v>
      </c>
      <c r="Y1810" s="4">
        <v>110.7</v>
      </c>
      <c r="Z1810" s="4">
        <v>44.5</v>
      </c>
      <c r="AA1810" s="4">
        <v>533.25</v>
      </c>
      <c r="AB1810" s="4">
        <v>15.55</v>
      </c>
      <c r="AC1810" s="4">
        <v>382.9</v>
      </c>
      <c r="AD1810" s="4">
        <v>561.70000000000005</v>
      </c>
    </row>
    <row r="1811" spans="1:30">
      <c r="A1811" s="10">
        <v>43413</v>
      </c>
      <c r="B1811" s="4">
        <v>29912.49</v>
      </c>
      <c r="C1811" s="4">
        <v>13.3</v>
      </c>
      <c r="D1811" s="4">
        <v>18.2</v>
      </c>
      <c r="E1811" s="4">
        <v>265.8</v>
      </c>
      <c r="F1811" s="4">
        <v>155.4</v>
      </c>
      <c r="G1811" s="4">
        <v>363.05</v>
      </c>
      <c r="H1811" s="4">
        <v>36.9</v>
      </c>
      <c r="I1811" s="4">
        <v>3.51</v>
      </c>
      <c r="J1811" s="4">
        <v>40.5</v>
      </c>
      <c r="K1811" s="4">
        <v>281.95</v>
      </c>
      <c r="L1811" s="4">
        <v>41.1</v>
      </c>
      <c r="M1811" s="4">
        <v>40.85</v>
      </c>
      <c r="N1811" s="4">
        <v>135.4</v>
      </c>
      <c r="O1811" s="4">
        <v>90.25</v>
      </c>
      <c r="P1811" s="4">
        <v>52.5</v>
      </c>
      <c r="Q1811" s="4">
        <v>78.2</v>
      </c>
      <c r="R1811" s="4">
        <v>30</v>
      </c>
      <c r="S1811" s="4">
        <v>319.95</v>
      </c>
      <c r="T1811" s="4">
        <v>49.35</v>
      </c>
      <c r="U1811" s="4">
        <v>8.2799999999999994</v>
      </c>
      <c r="V1811" s="4">
        <v>59.25</v>
      </c>
      <c r="W1811" s="4">
        <v>126.25</v>
      </c>
      <c r="X1811" s="4">
        <v>48.95</v>
      </c>
      <c r="Y1811" s="4">
        <v>108</v>
      </c>
      <c r="Z1811" s="4">
        <v>42.65</v>
      </c>
      <c r="AA1811" s="4">
        <v>520.15</v>
      </c>
      <c r="AB1811" s="4">
        <v>15.25</v>
      </c>
      <c r="AC1811" s="4">
        <v>363.05</v>
      </c>
      <c r="AD1811" s="4">
        <v>545.54999999999995</v>
      </c>
    </row>
    <row r="1812" spans="1:30">
      <c r="A1812" s="10">
        <v>43416</v>
      </c>
      <c r="B1812" s="4">
        <v>29423.3</v>
      </c>
      <c r="C1812" s="4">
        <v>13.45</v>
      </c>
      <c r="D1812" s="4">
        <v>18.100000000000001</v>
      </c>
      <c r="E1812" s="4">
        <v>261.8</v>
      </c>
      <c r="F1812" s="4">
        <v>152.05000000000001</v>
      </c>
      <c r="G1812" s="4">
        <v>357.95</v>
      </c>
      <c r="H1812" s="4">
        <v>35.799999999999997</v>
      </c>
      <c r="I1812" s="4">
        <v>3.44</v>
      </c>
      <c r="J1812" s="4">
        <v>40.950000000000003</v>
      </c>
      <c r="K1812" s="4">
        <v>270.5</v>
      </c>
      <c r="L1812" s="4">
        <v>40.6</v>
      </c>
      <c r="M1812" s="4">
        <v>41.5</v>
      </c>
      <c r="N1812" s="4">
        <v>138.55000000000001</v>
      </c>
      <c r="O1812" s="4">
        <v>87.9</v>
      </c>
      <c r="P1812" s="4">
        <v>50.8</v>
      </c>
      <c r="Q1812" s="4">
        <v>73.099999999999994</v>
      </c>
      <c r="R1812" s="4">
        <v>29.1</v>
      </c>
      <c r="S1812" s="4">
        <v>307</v>
      </c>
      <c r="T1812" s="4">
        <v>47.65</v>
      </c>
      <c r="U1812" s="4">
        <v>8.1999999999999993</v>
      </c>
      <c r="V1812" s="4">
        <v>58.15</v>
      </c>
      <c r="W1812" s="4">
        <v>121.5</v>
      </c>
      <c r="X1812" s="4">
        <v>49.3</v>
      </c>
      <c r="Y1812" s="4">
        <v>108.9</v>
      </c>
      <c r="Z1812" s="4">
        <v>41.5</v>
      </c>
      <c r="AA1812" s="4">
        <v>511.7</v>
      </c>
      <c r="AB1812" s="4">
        <v>14.75</v>
      </c>
      <c r="AC1812" s="4">
        <v>357.95</v>
      </c>
      <c r="AD1812" s="4">
        <v>562.75</v>
      </c>
    </row>
    <row r="1813" spans="1:30">
      <c r="A1813" s="10">
        <v>43417</v>
      </c>
      <c r="B1813" s="4">
        <v>28543.43</v>
      </c>
      <c r="C1813" s="4">
        <v>13.3</v>
      </c>
      <c r="D1813" s="4">
        <v>17.95</v>
      </c>
      <c r="E1813" s="4">
        <v>251.45</v>
      </c>
      <c r="F1813" s="4">
        <v>151.30000000000001</v>
      </c>
      <c r="G1813" s="4">
        <v>363.35</v>
      </c>
      <c r="H1813" s="4">
        <v>34.1</v>
      </c>
      <c r="I1813" s="4">
        <v>3.4</v>
      </c>
      <c r="J1813" s="4">
        <v>40</v>
      </c>
      <c r="K1813" s="4">
        <v>260.85000000000002</v>
      </c>
      <c r="L1813" s="4">
        <v>39.950000000000003</v>
      </c>
      <c r="M1813" s="4">
        <v>40.25</v>
      </c>
      <c r="N1813" s="4">
        <v>134.25</v>
      </c>
      <c r="O1813" s="4">
        <v>85.05</v>
      </c>
      <c r="P1813" s="4">
        <v>51</v>
      </c>
      <c r="Q1813" s="4">
        <v>75.5</v>
      </c>
      <c r="R1813" s="4">
        <v>27.75</v>
      </c>
      <c r="S1813" s="4">
        <v>296</v>
      </c>
      <c r="T1813" s="4">
        <v>44.2</v>
      </c>
      <c r="U1813" s="4">
        <v>7.8100000000000005</v>
      </c>
      <c r="V1813" s="4">
        <v>55.55</v>
      </c>
      <c r="W1813" s="4">
        <v>123</v>
      </c>
      <c r="X1813" s="4">
        <v>47.6</v>
      </c>
      <c r="Y1813" s="4">
        <v>103.55</v>
      </c>
      <c r="Z1813" s="4">
        <v>40.9</v>
      </c>
      <c r="AA1813" s="4">
        <v>498.5</v>
      </c>
      <c r="AB1813" s="4">
        <v>14.7</v>
      </c>
      <c r="AC1813" s="4">
        <v>363.35</v>
      </c>
      <c r="AD1813" s="4">
        <v>535.65</v>
      </c>
    </row>
    <row r="1814" spans="1:30">
      <c r="A1814" s="10">
        <v>43418</v>
      </c>
      <c r="B1814" s="4">
        <v>29372.54</v>
      </c>
      <c r="C1814" s="4">
        <v>13.3</v>
      </c>
      <c r="D1814" s="4">
        <v>17.95</v>
      </c>
      <c r="E1814" s="4">
        <v>254.55</v>
      </c>
      <c r="F1814" s="4">
        <v>158.5</v>
      </c>
      <c r="G1814" s="4">
        <v>364.45</v>
      </c>
      <c r="H1814" s="4">
        <v>33.950000000000003</v>
      </c>
      <c r="I1814" s="4">
        <v>3.44</v>
      </c>
      <c r="J1814" s="4">
        <v>39.6</v>
      </c>
      <c r="K1814" s="4">
        <v>270.60000000000002</v>
      </c>
      <c r="L1814" s="4">
        <v>40.6</v>
      </c>
      <c r="M1814" s="4">
        <v>41.55</v>
      </c>
      <c r="N1814" s="4">
        <v>136.94999999999999</v>
      </c>
      <c r="O1814" s="4">
        <v>88.95</v>
      </c>
      <c r="P1814" s="4">
        <v>51</v>
      </c>
      <c r="Q1814" s="4">
        <v>75.400000000000006</v>
      </c>
      <c r="R1814" s="4">
        <v>28.75</v>
      </c>
      <c r="S1814" s="4">
        <v>302.75</v>
      </c>
      <c r="T1814" s="4">
        <v>47</v>
      </c>
      <c r="U1814" s="4">
        <v>8.18</v>
      </c>
      <c r="V1814" s="4">
        <v>58.3</v>
      </c>
      <c r="W1814" s="4">
        <v>126</v>
      </c>
      <c r="X1814" s="4">
        <v>49.75</v>
      </c>
      <c r="Y1814" s="4">
        <v>107.35</v>
      </c>
      <c r="Z1814" s="4">
        <v>41.25</v>
      </c>
      <c r="AA1814" s="4">
        <v>509.75</v>
      </c>
      <c r="AB1814" s="4">
        <v>14.7</v>
      </c>
      <c r="AC1814" s="4">
        <v>364.45</v>
      </c>
      <c r="AD1814" s="4">
        <v>550</v>
      </c>
    </row>
    <row r="1815" spans="1:30">
      <c r="A1815" s="10">
        <v>43419</v>
      </c>
      <c r="B1815" s="4">
        <v>30473.82</v>
      </c>
      <c r="C1815" s="4">
        <v>13.5</v>
      </c>
      <c r="D1815" s="4">
        <v>18</v>
      </c>
      <c r="E1815" s="4">
        <v>261.95</v>
      </c>
      <c r="F1815" s="4">
        <v>164.2</v>
      </c>
      <c r="G1815" s="4">
        <v>372.8</v>
      </c>
      <c r="H1815" s="4">
        <v>36.200000000000003</v>
      </c>
      <c r="I1815" s="4">
        <v>3.45</v>
      </c>
      <c r="J1815" s="4">
        <v>42.05</v>
      </c>
      <c r="K1815" s="4">
        <v>275.75</v>
      </c>
      <c r="L1815" s="4">
        <v>41.3</v>
      </c>
      <c r="M1815" s="4">
        <v>44.2</v>
      </c>
      <c r="N1815" s="4">
        <v>147.15</v>
      </c>
      <c r="O1815" s="4">
        <v>93.8</v>
      </c>
      <c r="P1815" s="4">
        <v>52</v>
      </c>
      <c r="Q1815" s="4">
        <v>80.099999999999994</v>
      </c>
      <c r="R1815" s="4">
        <v>29.25</v>
      </c>
      <c r="S1815" s="4">
        <v>312.55</v>
      </c>
      <c r="T1815" s="4">
        <v>48.85</v>
      </c>
      <c r="U1815" s="4">
        <v>8.34</v>
      </c>
      <c r="V1815" s="4">
        <v>60.75</v>
      </c>
      <c r="W1815" s="4">
        <v>124.1</v>
      </c>
      <c r="X1815" s="4">
        <v>51.05</v>
      </c>
      <c r="Y1815" s="4">
        <v>111.8</v>
      </c>
      <c r="Z1815" s="4">
        <v>42.75</v>
      </c>
      <c r="AA1815" s="4">
        <v>518</v>
      </c>
      <c r="AB1815" s="4">
        <v>15.4</v>
      </c>
      <c r="AC1815" s="4">
        <v>372.8</v>
      </c>
      <c r="AD1815" s="4">
        <v>574.04999999999995</v>
      </c>
    </row>
    <row r="1816" spans="1:30">
      <c r="A1816" s="10">
        <v>43420</v>
      </c>
      <c r="B1816" s="4">
        <v>31109.25</v>
      </c>
      <c r="C1816" s="4">
        <v>14.2</v>
      </c>
      <c r="D1816" s="4">
        <v>18.600000000000001</v>
      </c>
      <c r="E1816" s="4">
        <v>268.89999999999998</v>
      </c>
      <c r="F1816" s="4">
        <v>170.85</v>
      </c>
      <c r="G1816" s="4">
        <v>378</v>
      </c>
      <c r="H1816" s="4">
        <v>36.799999999999997</v>
      </c>
      <c r="I1816" s="4">
        <v>3.56</v>
      </c>
      <c r="J1816" s="4">
        <v>42.2</v>
      </c>
      <c r="K1816" s="4">
        <v>276.10000000000002</v>
      </c>
      <c r="L1816" s="4">
        <v>41.7</v>
      </c>
      <c r="M1816" s="4">
        <v>45.45</v>
      </c>
      <c r="N1816" s="4">
        <v>151</v>
      </c>
      <c r="O1816" s="4">
        <v>96.1</v>
      </c>
      <c r="P1816" s="4">
        <v>52.05</v>
      </c>
      <c r="Q1816" s="4">
        <v>84.95</v>
      </c>
      <c r="R1816" s="4">
        <v>28.8</v>
      </c>
      <c r="S1816" s="4">
        <v>316.3</v>
      </c>
      <c r="T1816" s="4">
        <v>49.5</v>
      </c>
      <c r="U1816" s="4">
        <v>8.3000000000000007</v>
      </c>
      <c r="V1816" s="4">
        <v>63.1</v>
      </c>
      <c r="W1816" s="4">
        <v>126</v>
      </c>
      <c r="X1816" s="4">
        <v>51</v>
      </c>
      <c r="Y1816" s="4">
        <v>114.5</v>
      </c>
      <c r="Z1816" s="4">
        <v>43.95</v>
      </c>
      <c r="AA1816" s="4">
        <v>509.15</v>
      </c>
      <c r="AB1816" s="4">
        <v>15.65</v>
      </c>
      <c r="AC1816" s="4">
        <v>378</v>
      </c>
      <c r="AD1816" s="4">
        <v>574.04999999999995</v>
      </c>
    </row>
    <row r="1817" spans="1:30">
      <c r="A1817" s="10">
        <v>43423</v>
      </c>
      <c r="B1817" s="4">
        <v>31109.25</v>
      </c>
      <c r="C1817" s="4">
        <v>14.2</v>
      </c>
      <c r="D1817" s="4">
        <v>18.600000000000001</v>
      </c>
      <c r="E1817" s="4">
        <v>268.89999999999998</v>
      </c>
      <c r="F1817" s="4">
        <v>170.85</v>
      </c>
      <c r="G1817" s="4">
        <v>378</v>
      </c>
      <c r="H1817" s="4">
        <v>36.799999999999997</v>
      </c>
      <c r="I1817" s="4">
        <v>3.56</v>
      </c>
      <c r="J1817" s="4">
        <v>42.2</v>
      </c>
      <c r="K1817" s="4">
        <v>276.10000000000002</v>
      </c>
      <c r="L1817" s="4">
        <v>41.7</v>
      </c>
      <c r="M1817" s="4">
        <v>45.45</v>
      </c>
      <c r="N1817" s="4">
        <v>151</v>
      </c>
      <c r="O1817" s="4">
        <v>96.1</v>
      </c>
      <c r="P1817" s="4">
        <v>52.05</v>
      </c>
      <c r="Q1817" s="4">
        <v>84.95</v>
      </c>
      <c r="R1817" s="4">
        <v>28.8</v>
      </c>
      <c r="S1817" s="4">
        <v>316.3</v>
      </c>
      <c r="T1817" s="4">
        <v>49.5</v>
      </c>
      <c r="U1817" s="4">
        <v>8.3000000000000007</v>
      </c>
      <c r="V1817" s="4">
        <v>63.1</v>
      </c>
      <c r="W1817" s="4">
        <v>126</v>
      </c>
      <c r="X1817" s="4">
        <v>51</v>
      </c>
      <c r="Y1817" s="4">
        <v>114.5</v>
      </c>
      <c r="Z1817" s="4">
        <v>43.95</v>
      </c>
      <c r="AA1817" s="4">
        <v>509.15</v>
      </c>
      <c r="AB1817" s="4">
        <v>15.65</v>
      </c>
      <c r="AC1817" s="4">
        <v>378</v>
      </c>
      <c r="AD1817" s="4">
        <v>574.04999999999995</v>
      </c>
    </row>
    <row r="1818" spans="1:30">
      <c r="A1818" s="10">
        <v>43424</v>
      </c>
      <c r="B1818" s="4">
        <v>29714.68</v>
      </c>
      <c r="C1818" s="4">
        <v>13.6</v>
      </c>
      <c r="D1818" s="4">
        <v>18.399999999999999</v>
      </c>
      <c r="E1818" s="4">
        <v>254.25</v>
      </c>
      <c r="F1818" s="4">
        <v>159.80000000000001</v>
      </c>
      <c r="G1818" s="4">
        <v>356.25</v>
      </c>
      <c r="H1818" s="4">
        <v>34.1</v>
      </c>
      <c r="I1818" s="4">
        <v>3.38</v>
      </c>
      <c r="J1818" s="4">
        <v>40.200000000000003</v>
      </c>
      <c r="K1818" s="4">
        <v>265.05</v>
      </c>
      <c r="L1818" s="4">
        <v>39.700000000000003</v>
      </c>
      <c r="M1818" s="4">
        <v>46.6</v>
      </c>
      <c r="N1818" s="4">
        <v>145.69999999999999</v>
      </c>
      <c r="O1818" s="4">
        <v>91.3</v>
      </c>
      <c r="P1818" s="4">
        <v>51.5</v>
      </c>
      <c r="Q1818" s="4">
        <v>76.900000000000006</v>
      </c>
      <c r="R1818" s="4">
        <v>27.8</v>
      </c>
      <c r="S1818" s="4">
        <v>307</v>
      </c>
      <c r="T1818" s="4">
        <v>46.25</v>
      </c>
      <c r="U1818" s="4">
        <v>7.9</v>
      </c>
      <c r="V1818" s="4">
        <v>62.9</v>
      </c>
      <c r="W1818" s="4">
        <v>123.9</v>
      </c>
      <c r="X1818" s="4">
        <v>49.65</v>
      </c>
      <c r="Y1818" s="4">
        <v>110.15</v>
      </c>
      <c r="Z1818" s="4">
        <v>41.8</v>
      </c>
      <c r="AA1818" s="4">
        <v>480.8</v>
      </c>
      <c r="AB1818" s="4">
        <v>15.5</v>
      </c>
      <c r="AC1818" s="4">
        <v>356.25</v>
      </c>
      <c r="AD1818" s="4">
        <v>540</v>
      </c>
    </row>
    <row r="1819" spans="1:30">
      <c r="A1819" s="10">
        <v>43425</v>
      </c>
      <c r="B1819" s="4">
        <v>30262.92</v>
      </c>
      <c r="C1819" s="4">
        <v>13.7</v>
      </c>
      <c r="D1819" s="4">
        <v>18.05</v>
      </c>
      <c r="E1819" s="4">
        <v>258.39999999999998</v>
      </c>
      <c r="F1819" s="4">
        <v>168.85</v>
      </c>
      <c r="G1819" s="4">
        <v>355.95</v>
      </c>
      <c r="H1819" s="4">
        <v>34.65</v>
      </c>
      <c r="I1819" s="4">
        <v>3.41</v>
      </c>
      <c r="J1819" s="4">
        <v>40.6</v>
      </c>
      <c r="K1819" s="4">
        <v>273</v>
      </c>
      <c r="L1819" s="4">
        <v>40</v>
      </c>
      <c r="M1819" s="4">
        <v>47.4</v>
      </c>
      <c r="N1819" s="4">
        <v>146.94999999999999</v>
      </c>
      <c r="O1819" s="4">
        <v>93.45</v>
      </c>
      <c r="P1819" s="4">
        <v>52</v>
      </c>
      <c r="Q1819" s="4">
        <v>76.05</v>
      </c>
      <c r="R1819" s="4">
        <v>28.1</v>
      </c>
      <c r="S1819" s="4">
        <v>311.55</v>
      </c>
      <c r="T1819" s="4">
        <v>48</v>
      </c>
      <c r="U1819" s="4">
        <v>7.85</v>
      </c>
      <c r="V1819" s="4">
        <v>64.75</v>
      </c>
      <c r="W1819" s="4">
        <v>123.4</v>
      </c>
      <c r="X1819" s="4">
        <v>49.4</v>
      </c>
      <c r="Y1819" s="4">
        <v>110.9</v>
      </c>
      <c r="Z1819" s="4">
        <v>42.4</v>
      </c>
      <c r="AA1819" s="4">
        <v>499.45</v>
      </c>
      <c r="AB1819" s="4">
        <v>15.05</v>
      </c>
      <c r="AC1819" s="4">
        <v>355.95</v>
      </c>
      <c r="AD1819" s="4">
        <v>547.20000000000005</v>
      </c>
    </row>
    <row r="1820" spans="1:30">
      <c r="A1820" s="10">
        <v>43426</v>
      </c>
      <c r="B1820" s="4">
        <v>30274.51</v>
      </c>
      <c r="C1820" s="4">
        <v>13.7</v>
      </c>
      <c r="D1820" s="4">
        <v>18.5</v>
      </c>
      <c r="E1820" s="4">
        <v>261.05</v>
      </c>
      <c r="F1820" s="4">
        <v>170</v>
      </c>
      <c r="G1820" s="4">
        <v>357.1</v>
      </c>
      <c r="H1820" s="4">
        <v>34.700000000000003</v>
      </c>
      <c r="I1820" s="4">
        <v>3.37</v>
      </c>
      <c r="J1820" s="4">
        <v>40.6</v>
      </c>
      <c r="K1820" s="4">
        <v>269.89999999999998</v>
      </c>
      <c r="L1820" s="4">
        <v>39.35</v>
      </c>
      <c r="M1820" s="4">
        <v>46.55</v>
      </c>
      <c r="N1820" s="4">
        <v>146.19999999999999</v>
      </c>
      <c r="O1820" s="4">
        <v>93.2</v>
      </c>
      <c r="P1820" s="4">
        <v>52</v>
      </c>
      <c r="Q1820" s="4">
        <v>73.8</v>
      </c>
      <c r="R1820" s="4">
        <v>28.3</v>
      </c>
      <c r="S1820" s="4">
        <v>309.45</v>
      </c>
      <c r="T1820" s="4">
        <v>46.9</v>
      </c>
      <c r="U1820" s="4">
        <v>7.85</v>
      </c>
      <c r="V1820" s="4">
        <v>64.7</v>
      </c>
      <c r="W1820" s="4">
        <v>120</v>
      </c>
      <c r="X1820" s="4">
        <v>49.8</v>
      </c>
      <c r="Y1820" s="4">
        <v>111.15</v>
      </c>
      <c r="Z1820" s="4">
        <v>42.15</v>
      </c>
      <c r="AA1820" s="4">
        <v>501.55</v>
      </c>
      <c r="AB1820" s="4">
        <v>15.1</v>
      </c>
      <c r="AC1820" s="4">
        <v>357.1</v>
      </c>
      <c r="AD1820" s="4">
        <v>549.1</v>
      </c>
    </row>
    <row r="1821" spans="1:30">
      <c r="A1821" s="10">
        <v>43427</v>
      </c>
      <c r="B1821" s="4">
        <v>30723.48</v>
      </c>
      <c r="C1821" s="4">
        <v>13.4</v>
      </c>
      <c r="D1821" s="4">
        <v>19.100000000000001</v>
      </c>
      <c r="E1821" s="4">
        <v>261.14999999999998</v>
      </c>
      <c r="F1821" s="4">
        <v>171.7</v>
      </c>
      <c r="G1821" s="4">
        <v>355.05</v>
      </c>
      <c r="H1821" s="4">
        <v>34.6</v>
      </c>
      <c r="I1821" s="4">
        <v>3.37</v>
      </c>
      <c r="J1821" s="4">
        <v>40.6</v>
      </c>
      <c r="K1821" s="4">
        <v>267.39999999999998</v>
      </c>
      <c r="L1821" s="4">
        <v>40.75</v>
      </c>
      <c r="M1821" s="4">
        <v>46.1</v>
      </c>
      <c r="N1821" s="4">
        <v>148.9</v>
      </c>
      <c r="O1821" s="4">
        <v>97.3</v>
      </c>
      <c r="P1821" s="4">
        <v>52</v>
      </c>
      <c r="Q1821" s="4">
        <v>75.5</v>
      </c>
      <c r="R1821" s="4">
        <v>28.3</v>
      </c>
      <c r="S1821" s="4">
        <v>306.85000000000002</v>
      </c>
      <c r="T1821" s="4">
        <v>47.95</v>
      </c>
      <c r="U1821" s="4">
        <v>7.7</v>
      </c>
      <c r="V1821" s="4">
        <v>66.75</v>
      </c>
      <c r="W1821" s="4">
        <v>120</v>
      </c>
      <c r="X1821" s="4">
        <v>49.6</v>
      </c>
      <c r="Y1821" s="4">
        <v>110.95</v>
      </c>
      <c r="Z1821" s="4">
        <v>41.9</v>
      </c>
      <c r="AA1821" s="4">
        <v>495</v>
      </c>
      <c r="AB1821" s="4">
        <v>15.35</v>
      </c>
      <c r="AC1821" s="4">
        <v>355.05</v>
      </c>
      <c r="AD1821" s="4">
        <v>560.25</v>
      </c>
    </row>
    <row r="1822" spans="1:30">
      <c r="A1822" s="10">
        <v>43430</v>
      </c>
      <c r="B1822" s="4">
        <v>31131.87</v>
      </c>
      <c r="C1822" s="4">
        <v>13.2</v>
      </c>
      <c r="D1822" s="4">
        <v>18.75</v>
      </c>
      <c r="E1822" s="4">
        <v>265.75</v>
      </c>
      <c r="F1822" s="4">
        <v>171.15</v>
      </c>
      <c r="G1822" s="4">
        <v>349.35</v>
      </c>
      <c r="H1822" s="4">
        <v>35.65</v>
      </c>
      <c r="I1822" s="4">
        <v>3.41</v>
      </c>
      <c r="J1822" s="4">
        <v>43</v>
      </c>
      <c r="K1822" s="4">
        <v>268.2</v>
      </c>
      <c r="L1822" s="4">
        <v>39.5</v>
      </c>
      <c r="M1822" s="4">
        <v>46.55</v>
      </c>
      <c r="N1822" s="4">
        <v>149.4</v>
      </c>
      <c r="O1822" s="4">
        <v>97.85</v>
      </c>
      <c r="P1822" s="4">
        <v>52</v>
      </c>
      <c r="Q1822" s="4">
        <v>83</v>
      </c>
      <c r="R1822" s="4">
        <v>28.55</v>
      </c>
      <c r="S1822" s="4">
        <v>304.39999999999998</v>
      </c>
      <c r="T1822" s="4">
        <v>51.2</v>
      </c>
      <c r="U1822" s="4">
        <v>8</v>
      </c>
      <c r="V1822" s="4">
        <v>66.900000000000006</v>
      </c>
      <c r="W1822" s="4">
        <v>136</v>
      </c>
      <c r="X1822" s="4">
        <v>49.6</v>
      </c>
      <c r="Y1822" s="4">
        <v>114.65</v>
      </c>
      <c r="Z1822" s="4">
        <v>42.35</v>
      </c>
      <c r="AA1822" s="4">
        <v>528.15</v>
      </c>
      <c r="AB1822" s="4">
        <v>15.25</v>
      </c>
      <c r="AC1822" s="4">
        <v>349.35</v>
      </c>
      <c r="AD1822" s="4">
        <v>570.15</v>
      </c>
    </row>
    <row r="1823" spans="1:30">
      <c r="A1823" s="10">
        <v>43431</v>
      </c>
      <c r="B1823" s="4">
        <v>30921.11</v>
      </c>
      <c r="C1823" s="4">
        <v>13</v>
      </c>
      <c r="D1823" s="4">
        <v>18.5</v>
      </c>
      <c r="E1823" s="4">
        <v>278.25</v>
      </c>
      <c r="F1823" s="4">
        <v>172.15</v>
      </c>
      <c r="G1823" s="4">
        <v>339.55</v>
      </c>
      <c r="H1823" s="4">
        <v>35.65</v>
      </c>
      <c r="I1823" s="4">
        <v>3.37</v>
      </c>
      <c r="J1823" s="4">
        <v>42.35</v>
      </c>
      <c r="K1823" s="4">
        <v>265</v>
      </c>
      <c r="L1823" s="4">
        <v>39.4</v>
      </c>
      <c r="M1823" s="4">
        <v>47.55</v>
      </c>
      <c r="N1823" s="4">
        <v>147.15</v>
      </c>
      <c r="O1823" s="4">
        <v>97.2</v>
      </c>
      <c r="P1823" s="4">
        <v>53</v>
      </c>
      <c r="Q1823" s="4">
        <v>82.3</v>
      </c>
      <c r="R1823" s="4">
        <v>28</v>
      </c>
      <c r="S1823" s="4">
        <v>299.7</v>
      </c>
      <c r="T1823" s="4">
        <v>51.25</v>
      </c>
      <c r="U1823" s="4">
        <v>7.9399999999999995</v>
      </c>
      <c r="V1823" s="4">
        <v>64.400000000000006</v>
      </c>
      <c r="W1823" s="4">
        <v>135</v>
      </c>
      <c r="X1823" s="4">
        <v>49.5</v>
      </c>
      <c r="Y1823" s="4">
        <v>110.65</v>
      </c>
      <c r="Z1823" s="4">
        <v>42.65</v>
      </c>
      <c r="AA1823" s="4">
        <v>475.8</v>
      </c>
      <c r="AB1823" s="4">
        <v>14.65</v>
      </c>
      <c r="AC1823" s="4">
        <v>339.55</v>
      </c>
      <c r="AD1823" s="4">
        <v>562.85</v>
      </c>
    </row>
    <row r="1824" spans="1:30">
      <c r="A1824" s="10">
        <v>43432</v>
      </c>
      <c r="B1824" s="4">
        <v>31138.66</v>
      </c>
      <c r="C1824" s="4">
        <v>13.05</v>
      </c>
      <c r="D1824" s="4">
        <v>18.649999999999999</v>
      </c>
      <c r="E1824" s="4">
        <v>275.8</v>
      </c>
      <c r="F1824" s="4">
        <v>167.8</v>
      </c>
      <c r="G1824" s="4">
        <v>348.6</v>
      </c>
      <c r="H1824" s="4">
        <v>34.950000000000003</v>
      </c>
      <c r="I1824" s="4">
        <v>3.39</v>
      </c>
      <c r="J1824" s="4">
        <v>43.55</v>
      </c>
      <c r="K1824" s="4">
        <v>262.75</v>
      </c>
      <c r="L1824" s="4">
        <v>39.4</v>
      </c>
      <c r="M1824" s="4">
        <v>47.8</v>
      </c>
      <c r="N1824" s="4">
        <v>149.1</v>
      </c>
      <c r="O1824" s="4">
        <v>99.8</v>
      </c>
      <c r="P1824" s="4">
        <v>53</v>
      </c>
      <c r="Q1824" s="4">
        <v>81</v>
      </c>
      <c r="R1824" s="4">
        <v>28.25</v>
      </c>
      <c r="S1824" s="4">
        <v>300.05</v>
      </c>
      <c r="T1824" s="4">
        <v>50.95</v>
      </c>
      <c r="U1824" s="4">
        <v>7.9</v>
      </c>
      <c r="V1824" s="4">
        <v>65.95</v>
      </c>
      <c r="W1824" s="4">
        <v>134</v>
      </c>
      <c r="X1824" s="4">
        <v>50.05</v>
      </c>
      <c r="Y1824" s="4">
        <v>113.7</v>
      </c>
      <c r="Z1824" s="4">
        <v>43.4</v>
      </c>
      <c r="AA1824" s="4">
        <v>485.6</v>
      </c>
      <c r="AB1824" s="4">
        <v>14.6</v>
      </c>
      <c r="AC1824" s="4">
        <v>348.6</v>
      </c>
      <c r="AD1824" s="4">
        <v>579.35</v>
      </c>
    </row>
    <row r="1825" spans="1:30">
      <c r="A1825" s="10">
        <v>43433</v>
      </c>
      <c r="B1825" s="4">
        <v>31482.58</v>
      </c>
      <c r="C1825" s="4">
        <v>13.3</v>
      </c>
      <c r="D1825" s="4">
        <v>19</v>
      </c>
      <c r="E1825" s="4">
        <v>268.7</v>
      </c>
      <c r="F1825" s="4">
        <v>169.85</v>
      </c>
      <c r="G1825" s="4">
        <v>360.15</v>
      </c>
      <c r="H1825" s="4">
        <v>35.299999999999997</v>
      </c>
      <c r="I1825" s="4">
        <v>3.46</v>
      </c>
      <c r="J1825" s="4">
        <v>43.8</v>
      </c>
      <c r="K1825" s="4">
        <v>265.64999999999998</v>
      </c>
      <c r="L1825" s="4">
        <v>40.549999999999997</v>
      </c>
      <c r="M1825" s="4">
        <v>48.15</v>
      </c>
      <c r="N1825" s="4">
        <v>149.9</v>
      </c>
      <c r="O1825" s="4">
        <v>101.9</v>
      </c>
      <c r="P1825" s="4">
        <v>55</v>
      </c>
      <c r="Q1825" s="4">
        <v>78</v>
      </c>
      <c r="R1825" s="4">
        <v>28.05</v>
      </c>
      <c r="S1825" s="4">
        <v>306.39999999999998</v>
      </c>
      <c r="T1825" s="4">
        <v>53.75</v>
      </c>
      <c r="U1825" s="4">
        <v>7.9</v>
      </c>
      <c r="V1825" s="4">
        <v>66.5</v>
      </c>
      <c r="W1825" s="4">
        <v>129.9</v>
      </c>
      <c r="X1825" s="4">
        <v>51.4</v>
      </c>
      <c r="Y1825" s="4">
        <v>115.45</v>
      </c>
      <c r="Z1825" s="4">
        <v>44.05</v>
      </c>
      <c r="AA1825" s="4">
        <v>464.3</v>
      </c>
      <c r="AB1825" s="4">
        <v>14.85</v>
      </c>
      <c r="AC1825" s="4">
        <v>360.15</v>
      </c>
      <c r="AD1825" s="4">
        <v>567.15</v>
      </c>
    </row>
    <row r="1826" spans="1:30">
      <c r="A1826" s="10">
        <v>43434</v>
      </c>
      <c r="B1826" s="4">
        <v>31482.58</v>
      </c>
      <c r="C1826" s="4">
        <v>13.3</v>
      </c>
      <c r="D1826" s="4">
        <v>19</v>
      </c>
      <c r="E1826" s="4">
        <v>268.7</v>
      </c>
      <c r="F1826" s="4">
        <v>169.85</v>
      </c>
      <c r="G1826" s="4">
        <v>360.15</v>
      </c>
      <c r="H1826" s="4">
        <v>35.299999999999997</v>
      </c>
      <c r="I1826" s="4">
        <v>3.46</v>
      </c>
      <c r="J1826" s="4">
        <v>43.8</v>
      </c>
      <c r="K1826" s="4">
        <v>265.64999999999998</v>
      </c>
      <c r="L1826" s="4">
        <v>40.549999999999997</v>
      </c>
      <c r="M1826" s="4">
        <v>48.15</v>
      </c>
      <c r="N1826" s="4">
        <v>149.9</v>
      </c>
      <c r="O1826" s="4">
        <v>101.9</v>
      </c>
      <c r="P1826" s="4">
        <v>55</v>
      </c>
      <c r="Q1826" s="4">
        <v>78</v>
      </c>
      <c r="R1826" s="4">
        <v>28.05</v>
      </c>
      <c r="S1826" s="4">
        <v>306.39999999999998</v>
      </c>
      <c r="T1826" s="4">
        <v>53.75</v>
      </c>
      <c r="U1826" s="4">
        <v>7.9</v>
      </c>
      <c r="V1826" s="4">
        <v>66.5</v>
      </c>
      <c r="W1826" s="4">
        <v>129.9</v>
      </c>
      <c r="X1826" s="4">
        <v>51.4</v>
      </c>
      <c r="Y1826" s="4">
        <v>115.45</v>
      </c>
      <c r="Z1826" s="4">
        <v>44.05</v>
      </c>
      <c r="AA1826" s="4">
        <v>464.3</v>
      </c>
      <c r="AB1826" s="4">
        <v>14.85</v>
      </c>
      <c r="AC1826" s="4">
        <v>360.15</v>
      </c>
      <c r="AD1826" s="4">
        <v>567.15</v>
      </c>
    </row>
    <row r="1827" spans="1:30">
      <c r="A1827" s="10">
        <v>43437</v>
      </c>
      <c r="B1827" s="4">
        <v>31888.79</v>
      </c>
      <c r="C1827" s="4">
        <v>13.8</v>
      </c>
      <c r="D1827" s="4">
        <v>19</v>
      </c>
      <c r="E1827" s="4">
        <v>274.95</v>
      </c>
      <c r="F1827" s="4">
        <v>169.9</v>
      </c>
      <c r="G1827" s="4">
        <v>367.2</v>
      </c>
      <c r="H1827" s="4">
        <v>35.700000000000003</v>
      </c>
      <c r="I1827" s="4">
        <v>3.43</v>
      </c>
      <c r="J1827" s="4">
        <v>44.1</v>
      </c>
      <c r="K1827" s="4">
        <v>268.3</v>
      </c>
      <c r="L1827" s="4">
        <v>42</v>
      </c>
      <c r="M1827" s="4">
        <v>48.7</v>
      </c>
      <c r="N1827" s="4">
        <v>151.94999999999999</v>
      </c>
      <c r="O1827" s="4">
        <v>103.25</v>
      </c>
      <c r="P1827" s="4">
        <v>55.55</v>
      </c>
      <c r="Q1827" s="4">
        <v>79.2</v>
      </c>
      <c r="R1827" s="4">
        <v>29.7</v>
      </c>
      <c r="S1827" s="4">
        <v>326.05</v>
      </c>
      <c r="T1827" s="4">
        <v>54.75</v>
      </c>
      <c r="U1827" s="4">
        <v>8.14</v>
      </c>
      <c r="V1827" s="4">
        <v>66.099999999999994</v>
      </c>
      <c r="W1827" s="4">
        <v>125.5</v>
      </c>
      <c r="X1827" s="4">
        <v>52</v>
      </c>
      <c r="Y1827" s="4">
        <v>116.8</v>
      </c>
      <c r="Z1827" s="4">
        <v>45.5</v>
      </c>
      <c r="AA1827" s="4">
        <v>459.65</v>
      </c>
      <c r="AB1827" s="4">
        <v>15.15</v>
      </c>
      <c r="AC1827" s="4">
        <v>367.2</v>
      </c>
      <c r="AD1827" s="4">
        <v>572.25</v>
      </c>
    </row>
    <row r="1828" spans="1:30">
      <c r="A1828" s="10">
        <v>43438</v>
      </c>
      <c r="B1828" s="4">
        <v>31958.33</v>
      </c>
      <c r="C1828" s="4">
        <v>13.5</v>
      </c>
      <c r="D1828" s="4">
        <v>18.7</v>
      </c>
      <c r="E1828" s="4">
        <v>276</v>
      </c>
      <c r="F1828" s="4">
        <v>169.75</v>
      </c>
      <c r="G1828" s="4">
        <v>364.95</v>
      </c>
      <c r="H1828" s="4">
        <v>36.35</v>
      </c>
      <c r="I1828" s="4">
        <v>3.42</v>
      </c>
      <c r="J1828" s="4">
        <v>44.85</v>
      </c>
      <c r="K1828" s="4">
        <v>267.85000000000002</v>
      </c>
      <c r="L1828" s="4">
        <v>41.5</v>
      </c>
      <c r="M1828" s="4">
        <v>48.55</v>
      </c>
      <c r="N1828" s="4">
        <v>147.1</v>
      </c>
      <c r="O1828" s="4">
        <v>102.8</v>
      </c>
      <c r="P1828" s="4">
        <v>57.2</v>
      </c>
      <c r="Q1828" s="4">
        <v>80</v>
      </c>
      <c r="R1828" s="4">
        <v>29.6</v>
      </c>
      <c r="S1828" s="4">
        <v>324.8</v>
      </c>
      <c r="T1828" s="4">
        <v>54.7</v>
      </c>
      <c r="U1828" s="4">
        <v>8.19</v>
      </c>
      <c r="V1828" s="4">
        <v>67</v>
      </c>
      <c r="W1828" s="4">
        <v>125</v>
      </c>
      <c r="X1828" s="4">
        <v>53</v>
      </c>
      <c r="Y1828" s="4">
        <v>120.35</v>
      </c>
      <c r="Z1828" s="4">
        <v>46.4</v>
      </c>
      <c r="AA1828" s="4">
        <v>459.5</v>
      </c>
      <c r="AB1828" s="4">
        <v>14.85</v>
      </c>
      <c r="AC1828" s="4">
        <v>364.95</v>
      </c>
      <c r="AD1828" s="4">
        <v>585.75</v>
      </c>
    </row>
    <row r="1829" spans="1:30">
      <c r="A1829" s="10">
        <v>43439</v>
      </c>
      <c r="B1829" s="4">
        <v>31779.87</v>
      </c>
      <c r="C1829" s="4">
        <v>13.45</v>
      </c>
      <c r="D1829" s="4">
        <v>18.5</v>
      </c>
      <c r="E1829" s="4">
        <v>278.45</v>
      </c>
      <c r="F1829" s="4">
        <v>166.95</v>
      </c>
      <c r="G1829" s="4">
        <v>367.55</v>
      </c>
      <c r="H1829" s="4">
        <v>35.700000000000003</v>
      </c>
      <c r="I1829" s="4">
        <v>3.44</v>
      </c>
      <c r="J1829" s="4">
        <v>46.9</v>
      </c>
      <c r="K1829" s="4">
        <v>269.95</v>
      </c>
      <c r="L1829" s="4">
        <v>41.5</v>
      </c>
      <c r="M1829" s="4">
        <v>49.9</v>
      </c>
      <c r="N1829" s="4">
        <v>145.05000000000001</v>
      </c>
      <c r="O1829" s="4">
        <v>101.35</v>
      </c>
      <c r="P1829" s="4">
        <v>58</v>
      </c>
      <c r="Q1829" s="4">
        <v>79</v>
      </c>
      <c r="R1829" s="4">
        <v>29.15</v>
      </c>
      <c r="S1829" s="4">
        <v>344.55</v>
      </c>
      <c r="T1829" s="4">
        <v>53.3</v>
      </c>
      <c r="U1829" s="4">
        <v>8.09</v>
      </c>
      <c r="V1829" s="4">
        <v>66.75</v>
      </c>
      <c r="W1829" s="4">
        <v>125.6</v>
      </c>
      <c r="X1829" s="4">
        <v>53.25</v>
      </c>
      <c r="Y1829" s="4">
        <v>121.1</v>
      </c>
      <c r="Z1829" s="4">
        <v>46.7</v>
      </c>
      <c r="AA1829" s="4">
        <v>444.85</v>
      </c>
      <c r="AB1829" s="4">
        <v>14.3</v>
      </c>
      <c r="AC1829" s="4">
        <v>367.55</v>
      </c>
      <c r="AD1829" s="4">
        <v>590.29999999999995</v>
      </c>
    </row>
    <row r="1830" spans="1:30">
      <c r="A1830" s="10">
        <v>43440</v>
      </c>
      <c r="B1830" s="4">
        <v>32019.84</v>
      </c>
      <c r="C1830" s="4">
        <v>13.55</v>
      </c>
      <c r="D1830" s="4">
        <v>18.399999999999999</v>
      </c>
      <c r="E1830" s="4">
        <v>265.3</v>
      </c>
      <c r="F1830" s="4">
        <v>167.4</v>
      </c>
      <c r="G1830" s="4">
        <v>361.1</v>
      </c>
      <c r="H1830" s="4">
        <v>37.299999999999997</v>
      </c>
      <c r="I1830" s="4">
        <v>3.7</v>
      </c>
      <c r="J1830" s="4">
        <v>45.8</v>
      </c>
      <c r="K1830" s="4">
        <v>262.25</v>
      </c>
      <c r="L1830" s="4">
        <v>41.5</v>
      </c>
      <c r="M1830" s="4">
        <v>49.6</v>
      </c>
      <c r="N1830" s="4">
        <v>151.6</v>
      </c>
      <c r="O1830" s="4">
        <v>104.6</v>
      </c>
      <c r="P1830" s="4">
        <v>56.8</v>
      </c>
      <c r="Q1830" s="4">
        <v>78.5</v>
      </c>
      <c r="R1830" s="4">
        <v>29.8</v>
      </c>
      <c r="S1830" s="4">
        <v>358.65</v>
      </c>
      <c r="T1830" s="4">
        <v>55.05</v>
      </c>
      <c r="U1830" s="4">
        <v>7.9399999999999995</v>
      </c>
      <c r="V1830" s="4">
        <v>68.349999999999994</v>
      </c>
      <c r="W1830" s="4">
        <v>130.80000000000001</v>
      </c>
      <c r="X1830" s="4">
        <v>54.5</v>
      </c>
      <c r="Y1830" s="4">
        <v>126.3</v>
      </c>
      <c r="Z1830" s="4">
        <v>46.65</v>
      </c>
      <c r="AA1830" s="4">
        <v>439.55</v>
      </c>
      <c r="AB1830" s="4">
        <v>14.05</v>
      </c>
      <c r="AC1830" s="4">
        <v>361.1</v>
      </c>
      <c r="AD1830" s="4">
        <v>572.29999999999995</v>
      </c>
    </row>
    <row r="1831" spans="1:30">
      <c r="A1831" s="10">
        <v>43441</v>
      </c>
      <c r="B1831" s="4">
        <v>31550.400000000001</v>
      </c>
      <c r="C1831" s="4">
        <v>13.1</v>
      </c>
      <c r="D1831" s="4">
        <v>18.149999999999999</v>
      </c>
      <c r="E1831" s="4">
        <v>265.60000000000002</v>
      </c>
      <c r="F1831" s="4">
        <v>162</v>
      </c>
      <c r="G1831" s="4">
        <v>366.45</v>
      </c>
      <c r="H1831" s="4">
        <v>36.049999999999997</v>
      </c>
      <c r="I1831" s="4">
        <v>3.67</v>
      </c>
      <c r="J1831" s="4">
        <v>46</v>
      </c>
      <c r="K1831" s="4">
        <v>261.75</v>
      </c>
      <c r="L1831" s="4">
        <v>41.8</v>
      </c>
      <c r="M1831" s="4">
        <v>49.5</v>
      </c>
      <c r="N1831" s="4">
        <v>149.55000000000001</v>
      </c>
      <c r="O1831" s="4">
        <v>103.6</v>
      </c>
      <c r="P1831" s="4">
        <v>55.45</v>
      </c>
      <c r="Q1831" s="4">
        <v>74</v>
      </c>
      <c r="R1831" s="4">
        <v>28.85</v>
      </c>
      <c r="S1831" s="4">
        <v>349</v>
      </c>
      <c r="T1831" s="4">
        <v>53</v>
      </c>
      <c r="U1831" s="4">
        <v>7.95</v>
      </c>
      <c r="V1831" s="4">
        <v>66.849999999999994</v>
      </c>
      <c r="W1831" s="4">
        <v>124</v>
      </c>
      <c r="X1831" s="4">
        <v>55.7</v>
      </c>
      <c r="Y1831" s="4">
        <v>121.75</v>
      </c>
      <c r="Z1831" s="4">
        <v>46.2</v>
      </c>
      <c r="AA1831" s="4">
        <v>433.95</v>
      </c>
      <c r="AB1831" s="4">
        <v>13.9</v>
      </c>
      <c r="AC1831" s="4">
        <v>366.45</v>
      </c>
      <c r="AD1831" s="4">
        <v>561.15</v>
      </c>
    </row>
    <row r="1832" spans="1:30">
      <c r="A1832" s="10">
        <v>43444</v>
      </c>
      <c r="B1832" s="4">
        <v>30753.54</v>
      </c>
      <c r="C1832" s="4">
        <v>13.3</v>
      </c>
      <c r="D1832" s="4">
        <v>18.05</v>
      </c>
      <c r="E1832" s="4">
        <v>256.05</v>
      </c>
      <c r="F1832" s="4">
        <v>156.19999999999999</v>
      </c>
      <c r="G1832" s="4">
        <v>357.3</v>
      </c>
      <c r="H1832" s="4">
        <v>34.950000000000003</v>
      </c>
      <c r="I1832" s="4">
        <v>3.57</v>
      </c>
      <c r="J1832" s="4">
        <v>44.5</v>
      </c>
      <c r="K1832" s="4">
        <v>254.6</v>
      </c>
      <c r="L1832" s="4">
        <v>40.35</v>
      </c>
      <c r="M1832" s="4">
        <v>49.15</v>
      </c>
      <c r="N1832" s="4">
        <v>145.6</v>
      </c>
      <c r="O1832" s="4">
        <v>101.15</v>
      </c>
      <c r="P1832" s="4">
        <v>55</v>
      </c>
      <c r="Q1832" s="4">
        <v>74</v>
      </c>
      <c r="R1832" s="4">
        <v>28.5</v>
      </c>
      <c r="S1832" s="4">
        <v>341.8</v>
      </c>
      <c r="T1832" s="4">
        <v>51.3</v>
      </c>
      <c r="U1832" s="4">
        <v>7.65</v>
      </c>
      <c r="V1832" s="4">
        <v>65.5</v>
      </c>
      <c r="W1832" s="4">
        <v>123.95</v>
      </c>
      <c r="X1832" s="4">
        <v>55</v>
      </c>
      <c r="Y1832" s="4">
        <v>117.9</v>
      </c>
      <c r="Z1832" s="4">
        <v>44.9</v>
      </c>
      <c r="AA1832" s="4">
        <v>429.45</v>
      </c>
      <c r="AB1832" s="4">
        <v>13.4</v>
      </c>
      <c r="AC1832" s="4">
        <v>357.3</v>
      </c>
      <c r="AD1832" s="4">
        <v>551.75</v>
      </c>
    </row>
    <row r="1833" spans="1:30">
      <c r="A1833" s="10">
        <v>43445</v>
      </c>
      <c r="B1833" s="4">
        <v>30941.09</v>
      </c>
      <c r="C1833" s="4">
        <v>13.25</v>
      </c>
      <c r="D1833" s="4">
        <v>17.850000000000001</v>
      </c>
      <c r="E1833" s="4">
        <v>253.85</v>
      </c>
      <c r="F1833" s="4">
        <v>158.05000000000001</v>
      </c>
      <c r="G1833" s="4">
        <v>358.2</v>
      </c>
      <c r="H1833" s="4">
        <v>34.6</v>
      </c>
      <c r="I1833" s="4">
        <v>3.4699999999999998</v>
      </c>
      <c r="J1833" s="4">
        <v>45.2</v>
      </c>
      <c r="K1833" s="4">
        <v>258.55</v>
      </c>
      <c r="L1833" s="4">
        <v>40.15</v>
      </c>
      <c r="M1833" s="4">
        <v>49.8</v>
      </c>
      <c r="N1833" s="4">
        <v>149</v>
      </c>
      <c r="O1833" s="4">
        <v>105.9</v>
      </c>
      <c r="P1833" s="4">
        <v>53.55</v>
      </c>
      <c r="Q1833" s="4">
        <v>75.8</v>
      </c>
      <c r="R1833" s="4">
        <v>28.6</v>
      </c>
      <c r="S1833" s="4">
        <v>339.8</v>
      </c>
      <c r="T1833" s="4">
        <v>50.95</v>
      </c>
      <c r="U1833" s="4">
        <v>8.48</v>
      </c>
      <c r="V1833" s="4">
        <v>66.900000000000006</v>
      </c>
      <c r="W1833" s="4">
        <v>127</v>
      </c>
      <c r="X1833" s="4">
        <v>54.65</v>
      </c>
      <c r="Y1833" s="4">
        <v>119</v>
      </c>
      <c r="Z1833" s="4">
        <v>44.7</v>
      </c>
      <c r="AA1833" s="4">
        <v>431.9</v>
      </c>
      <c r="AB1833" s="4">
        <v>13.45</v>
      </c>
      <c r="AC1833" s="4">
        <v>358.2</v>
      </c>
      <c r="AD1833" s="4">
        <v>539.75</v>
      </c>
    </row>
    <row r="1834" spans="1:30">
      <c r="A1834" s="10">
        <v>43446</v>
      </c>
      <c r="B1834" s="4">
        <v>31081.37</v>
      </c>
      <c r="C1834" s="4">
        <v>13.45</v>
      </c>
      <c r="D1834" s="4">
        <v>17.55</v>
      </c>
      <c r="E1834" s="4">
        <v>255.7</v>
      </c>
      <c r="F1834" s="4">
        <v>157.75</v>
      </c>
      <c r="G1834" s="4">
        <v>363.3</v>
      </c>
      <c r="H1834" s="4">
        <v>34.75</v>
      </c>
      <c r="I1834" s="4">
        <v>3.5</v>
      </c>
      <c r="J1834" s="4">
        <v>45.5</v>
      </c>
      <c r="K1834" s="4">
        <v>261.89999999999998</v>
      </c>
      <c r="L1834" s="4">
        <v>39.549999999999997</v>
      </c>
      <c r="M1834" s="4">
        <v>50.65</v>
      </c>
      <c r="N1834" s="4">
        <v>146.6</v>
      </c>
      <c r="O1834" s="4">
        <v>105.75</v>
      </c>
      <c r="P1834" s="4">
        <v>54.5</v>
      </c>
      <c r="Q1834" s="4">
        <v>79.7</v>
      </c>
      <c r="R1834" s="4">
        <v>29.05</v>
      </c>
      <c r="S1834" s="4">
        <v>343.8</v>
      </c>
      <c r="T1834" s="4">
        <v>50.95</v>
      </c>
      <c r="U1834" s="4">
        <v>9</v>
      </c>
      <c r="V1834" s="4">
        <v>66.75</v>
      </c>
      <c r="W1834" s="4">
        <v>125</v>
      </c>
      <c r="X1834" s="4">
        <v>56.25</v>
      </c>
      <c r="Y1834" s="4">
        <v>119.95</v>
      </c>
      <c r="Z1834" s="4">
        <v>45.35</v>
      </c>
      <c r="AA1834" s="4">
        <v>438.15</v>
      </c>
      <c r="AB1834" s="4">
        <v>13.7</v>
      </c>
      <c r="AC1834" s="4">
        <v>363.3</v>
      </c>
      <c r="AD1834" s="4">
        <v>540.15</v>
      </c>
    </row>
    <row r="1835" spans="1:30">
      <c r="A1835" s="10">
        <v>43447</v>
      </c>
      <c r="B1835" s="4">
        <v>31019.79</v>
      </c>
      <c r="C1835" s="4">
        <v>13.25</v>
      </c>
      <c r="D1835" s="4">
        <v>17.7</v>
      </c>
      <c r="E1835" s="4">
        <v>256.3</v>
      </c>
      <c r="F1835" s="4">
        <v>159.25</v>
      </c>
      <c r="G1835" s="4">
        <v>360</v>
      </c>
      <c r="H1835" s="4">
        <v>35.049999999999997</v>
      </c>
      <c r="I1835" s="4">
        <v>3.46</v>
      </c>
      <c r="J1835" s="4">
        <v>46</v>
      </c>
      <c r="K1835" s="4">
        <v>260.35000000000002</v>
      </c>
      <c r="L1835" s="4">
        <v>39.549999999999997</v>
      </c>
      <c r="M1835" s="4">
        <v>50.1</v>
      </c>
      <c r="N1835" s="4">
        <v>145</v>
      </c>
      <c r="O1835" s="4">
        <v>104.85</v>
      </c>
      <c r="P1835" s="4">
        <v>55</v>
      </c>
      <c r="Q1835" s="4">
        <v>76</v>
      </c>
      <c r="R1835" s="4">
        <v>28.5</v>
      </c>
      <c r="S1835" s="4">
        <v>328.8</v>
      </c>
      <c r="T1835" s="4">
        <v>51.35</v>
      </c>
      <c r="U1835" s="4">
        <v>9.09</v>
      </c>
      <c r="V1835" s="4">
        <v>65.349999999999994</v>
      </c>
      <c r="W1835" s="4">
        <v>124</v>
      </c>
      <c r="X1835" s="4">
        <v>56.8</v>
      </c>
      <c r="Y1835" s="4">
        <v>119</v>
      </c>
      <c r="Z1835" s="4">
        <v>46.55</v>
      </c>
      <c r="AA1835" s="4">
        <v>437.85</v>
      </c>
      <c r="AB1835" s="4">
        <v>13.9</v>
      </c>
      <c r="AC1835" s="4">
        <v>360</v>
      </c>
      <c r="AD1835" s="4">
        <v>540</v>
      </c>
    </row>
    <row r="1836" spans="1:30">
      <c r="A1836" s="10">
        <v>43448</v>
      </c>
      <c r="B1836" s="4">
        <v>31109.45</v>
      </c>
      <c r="C1836" s="4">
        <v>13.15</v>
      </c>
      <c r="D1836" s="4">
        <v>17.5</v>
      </c>
      <c r="E1836" s="4">
        <v>257</v>
      </c>
      <c r="F1836" s="4">
        <v>160.4</v>
      </c>
      <c r="G1836" s="4">
        <v>361.2</v>
      </c>
      <c r="H1836" s="4">
        <v>34.450000000000003</v>
      </c>
      <c r="I1836" s="4">
        <v>3.38</v>
      </c>
      <c r="J1836" s="4">
        <v>46.5</v>
      </c>
      <c r="K1836" s="4">
        <v>261.45</v>
      </c>
      <c r="L1836" s="4">
        <v>39.950000000000003</v>
      </c>
      <c r="M1836" s="4">
        <v>50.7</v>
      </c>
      <c r="N1836" s="4">
        <v>144.4</v>
      </c>
      <c r="O1836" s="4">
        <v>105.8</v>
      </c>
      <c r="P1836" s="4">
        <v>53.5</v>
      </c>
      <c r="Q1836" s="4">
        <v>77.25</v>
      </c>
      <c r="R1836" s="4">
        <v>28.75</v>
      </c>
      <c r="S1836" s="4">
        <v>332.65</v>
      </c>
      <c r="T1836" s="4">
        <v>51.35</v>
      </c>
      <c r="U1836" s="4">
        <v>9.59</v>
      </c>
      <c r="V1836" s="4">
        <v>65.900000000000006</v>
      </c>
      <c r="W1836" s="4">
        <v>124.05</v>
      </c>
      <c r="X1836" s="4">
        <v>58</v>
      </c>
      <c r="Y1836" s="4">
        <v>118.05</v>
      </c>
      <c r="Z1836" s="4">
        <v>47.15</v>
      </c>
      <c r="AA1836" s="4">
        <v>429.65</v>
      </c>
      <c r="AB1836" s="4">
        <v>13.95</v>
      </c>
      <c r="AC1836" s="4">
        <v>361.2</v>
      </c>
      <c r="AD1836" s="4">
        <v>550.04999999999995</v>
      </c>
    </row>
    <row r="1837" spans="1:30">
      <c r="A1837" s="10">
        <v>43451</v>
      </c>
      <c r="B1837" s="4">
        <v>29888.02</v>
      </c>
      <c r="C1837" s="4">
        <v>12.3</v>
      </c>
      <c r="D1837" s="4">
        <v>17.8</v>
      </c>
      <c r="E1837" s="4">
        <v>258.89999999999998</v>
      </c>
      <c r="F1837" s="4">
        <v>148.25</v>
      </c>
      <c r="G1837" s="4">
        <v>353</v>
      </c>
      <c r="H1837" s="4">
        <v>33</v>
      </c>
      <c r="I1837" s="4">
        <v>3.35</v>
      </c>
      <c r="J1837" s="4">
        <v>45.75</v>
      </c>
      <c r="K1837" s="4">
        <v>247.3</v>
      </c>
      <c r="L1837" s="4">
        <v>38.200000000000003</v>
      </c>
      <c r="M1837" s="4">
        <v>50.65</v>
      </c>
      <c r="N1837" s="4">
        <v>135.25</v>
      </c>
      <c r="O1837" s="4">
        <v>98</v>
      </c>
      <c r="P1837" s="4">
        <v>53.75</v>
      </c>
      <c r="Q1837" s="4">
        <v>76.900000000000006</v>
      </c>
      <c r="R1837" s="4">
        <v>27</v>
      </c>
      <c r="S1837" s="4">
        <v>323.75</v>
      </c>
      <c r="T1837" s="4">
        <v>48.75</v>
      </c>
      <c r="U1837" s="4">
        <v>9.5</v>
      </c>
      <c r="V1837" s="4">
        <v>61.7</v>
      </c>
      <c r="W1837" s="4">
        <v>118.5</v>
      </c>
      <c r="X1837" s="4">
        <v>57.7</v>
      </c>
      <c r="Y1837" s="4">
        <v>115.7</v>
      </c>
      <c r="Z1837" s="4">
        <v>46.65</v>
      </c>
      <c r="AA1837" s="4">
        <v>424.7</v>
      </c>
      <c r="AB1837" s="4">
        <v>13.55</v>
      </c>
      <c r="AC1837" s="4">
        <v>353</v>
      </c>
      <c r="AD1837" s="4">
        <v>523.75</v>
      </c>
    </row>
    <row r="1838" spans="1:30">
      <c r="A1838" s="10">
        <v>43452</v>
      </c>
      <c r="B1838" s="4">
        <v>29777.26</v>
      </c>
      <c r="C1838" s="4">
        <v>12.1</v>
      </c>
      <c r="D1838" s="4">
        <v>18</v>
      </c>
      <c r="E1838" s="4">
        <v>247.35</v>
      </c>
      <c r="F1838" s="4">
        <v>151.9</v>
      </c>
      <c r="G1838" s="4">
        <v>343.95</v>
      </c>
      <c r="H1838" s="4">
        <v>32.950000000000003</v>
      </c>
      <c r="I1838" s="4">
        <v>3.37</v>
      </c>
      <c r="J1838" s="4">
        <v>45.7</v>
      </c>
      <c r="K1838" s="4">
        <v>245.25</v>
      </c>
      <c r="L1838" s="4">
        <v>38.5</v>
      </c>
      <c r="M1838" s="4">
        <v>50.55</v>
      </c>
      <c r="N1838" s="4">
        <v>140.35</v>
      </c>
      <c r="O1838" s="4">
        <v>100.1</v>
      </c>
      <c r="P1838" s="4">
        <v>53</v>
      </c>
      <c r="Q1838" s="4">
        <v>75</v>
      </c>
      <c r="R1838" s="4">
        <v>26.35</v>
      </c>
      <c r="S1838" s="4">
        <v>321.05</v>
      </c>
      <c r="T1838" s="4">
        <v>49.1</v>
      </c>
      <c r="U1838" s="4">
        <v>9.67</v>
      </c>
      <c r="V1838" s="4">
        <v>61.2</v>
      </c>
      <c r="W1838" s="4">
        <v>121</v>
      </c>
      <c r="X1838" s="4">
        <v>57.55</v>
      </c>
      <c r="Y1838" s="4">
        <v>113.75</v>
      </c>
      <c r="Z1838" s="4">
        <v>48.15</v>
      </c>
      <c r="AA1838" s="4">
        <v>419.9</v>
      </c>
      <c r="AB1838" s="4">
        <v>13.2</v>
      </c>
      <c r="AC1838" s="4">
        <v>343.95</v>
      </c>
      <c r="AD1838" s="4">
        <v>506.85</v>
      </c>
    </row>
    <row r="1839" spans="1:30">
      <c r="A1839" s="10">
        <v>43453</v>
      </c>
      <c r="B1839" s="4">
        <v>29968.28</v>
      </c>
      <c r="C1839" s="4">
        <v>12.25</v>
      </c>
      <c r="D1839" s="4">
        <v>18.25</v>
      </c>
      <c r="E1839" s="4">
        <v>248.3</v>
      </c>
      <c r="F1839" s="4">
        <v>153.1</v>
      </c>
      <c r="G1839" s="4">
        <v>343.05</v>
      </c>
      <c r="H1839" s="4">
        <v>33.549999999999997</v>
      </c>
      <c r="I1839" s="4">
        <v>3.37</v>
      </c>
      <c r="J1839" s="4">
        <v>45.85</v>
      </c>
      <c r="K1839" s="4">
        <v>241.85</v>
      </c>
      <c r="L1839" s="4">
        <v>38.049999999999997</v>
      </c>
      <c r="M1839" s="4">
        <v>49.75</v>
      </c>
      <c r="N1839" s="4">
        <v>141.05000000000001</v>
      </c>
      <c r="O1839" s="4">
        <v>102.6</v>
      </c>
      <c r="P1839" s="4">
        <v>51.95</v>
      </c>
      <c r="Q1839" s="4">
        <v>75</v>
      </c>
      <c r="R1839" s="4">
        <v>26.8</v>
      </c>
      <c r="S1839" s="4">
        <v>322.5</v>
      </c>
      <c r="T1839" s="4">
        <v>49.6</v>
      </c>
      <c r="U1839" s="4">
        <v>9.69</v>
      </c>
      <c r="V1839" s="4">
        <v>61.8</v>
      </c>
      <c r="W1839" s="4">
        <v>116.3</v>
      </c>
      <c r="X1839" s="4">
        <v>57</v>
      </c>
      <c r="Y1839" s="4">
        <v>113.25</v>
      </c>
      <c r="Z1839" s="4">
        <v>47.85</v>
      </c>
      <c r="AA1839" s="4">
        <v>416.55</v>
      </c>
      <c r="AB1839" s="4">
        <v>13.25</v>
      </c>
      <c r="AC1839" s="4">
        <v>343.05</v>
      </c>
      <c r="AD1839" s="4">
        <v>505.6</v>
      </c>
    </row>
    <row r="1840" spans="1:30">
      <c r="A1840" s="10">
        <v>43454</v>
      </c>
      <c r="B1840" s="4">
        <v>29242.75</v>
      </c>
      <c r="C1840" s="4">
        <v>12.2</v>
      </c>
      <c r="D1840" s="4">
        <v>17.899999999999999</v>
      </c>
      <c r="E1840" s="4">
        <v>244.35</v>
      </c>
      <c r="F1840" s="4">
        <v>146.65</v>
      </c>
      <c r="G1840" s="4">
        <v>339.75</v>
      </c>
      <c r="H1840" s="4">
        <v>33.1</v>
      </c>
      <c r="I1840" s="4">
        <v>3.36</v>
      </c>
      <c r="J1840" s="4">
        <v>44.4</v>
      </c>
      <c r="K1840" s="4">
        <v>237.65</v>
      </c>
      <c r="L1840" s="4">
        <v>37.85</v>
      </c>
      <c r="M1840" s="4">
        <v>48.15</v>
      </c>
      <c r="N1840" s="4">
        <v>137.75</v>
      </c>
      <c r="O1840" s="4">
        <v>100.65</v>
      </c>
      <c r="P1840" s="4">
        <v>50.9</v>
      </c>
      <c r="Q1840" s="4">
        <v>74.849999999999994</v>
      </c>
      <c r="R1840" s="4">
        <v>25.25</v>
      </c>
      <c r="S1840" s="4">
        <v>319.5</v>
      </c>
      <c r="T1840" s="4">
        <v>46.4</v>
      </c>
      <c r="U1840" s="4">
        <v>10</v>
      </c>
      <c r="V1840" s="4">
        <v>60.2</v>
      </c>
      <c r="W1840" s="4">
        <v>112</v>
      </c>
      <c r="X1840" s="4">
        <v>56.3</v>
      </c>
      <c r="Y1840" s="4">
        <v>109.05</v>
      </c>
      <c r="Z1840" s="4">
        <v>43.55</v>
      </c>
      <c r="AA1840" s="4">
        <v>403.25</v>
      </c>
      <c r="AB1840" s="4">
        <v>13.3</v>
      </c>
      <c r="AC1840" s="4">
        <v>339.75</v>
      </c>
      <c r="AD1840" s="4">
        <v>495.3</v>
      </c>
    </row>
    <row r="1841" spans="1:30">
      <c r="A1841" s="10">
        <v>43455</v>
      </c>
      <c r="B1841" s="4">
        <v>28456.92</v>
      </c>
      <c r="C1841" s="4">
        <v>11.75</v>
      </c>
      <c r="D1841" s="4">
        <v>17.600000000000001</v>
      </c>
      <c r="E1841" s="4">
        <v>234.2</v>
      </c>
      <c r="F1841" s="4">
        <v>141.80000000000001</v>
      </c>
      <c r="G1841" s="4">
        <v>340.75</v>
      </c>
      <c r="H1841" s="4">
        <v>32.700000000000003</v>
      </c>
      <c r="I1841" s="4">
        <v>3.25</v>
      </c>
      <c r="J1841" s="4">
        <v>42.15</v>
      </c>
      <c r="K1841" s="4">
        <v>232.75</v>
      </c>
      <c r="L1841" s="4">
        <v>36.5</v>
      </c>
      <c r="M1841" s="4">
        <v>47.3</v>
      </c>
      <c r="N1841" s="4">
        <v>130.44999999999999</v>
      </c>
      <c r="O1841" s="4">
        <v>96.45</v>
      </c>
      <c r="P1841" s="4">
        <v>50</v>
      </c>
      <c r="Q1841" s="4">
        <v>73.099999999999994</v>
      </c>
      <c r="R1841" s="4">
        <v>24.6</v>
      </c>
      <c r="S1841" s="4">
        <v>305.25</v>
      </c>
      <c r="T1841" s="4">
        <v>46.4</v>
      </c>
      <c r="U1841" s="4">
        <v>10.75</v>
      </c>
      <c r="V1841" s="4">
        <v>56.8</v>
      </c>
      <c r="W1841" s="4">
        <v>112.5</v>
      </c>
      <c r="X1841" s="4">
        <v>55.55</v>
      </c>
      <c r="Y1841" s="4">
        <v>105.65</v>
      </c>
      <c r="Z1841" s="4">
        <v>43</v>
      </c>
      <c r="AA1841" s="4">
        <v>402.3</v>
      </c>
      <c r="AB1841" s="4">
        <v>12.95</v>
      </c>
      <c r="AC1841" s="4">
        <v>340.75</v>
      </c>
      <c r="AD1841" s="4">
        <v>476.6</v>
      </c>
    </row>
    <row r="1842" spans="1:30">
      <c r="A1842" s="10">
        <v>43458</v>
      </c>
      <c r="B1842" s="4">
        <v>28456.92</v>
      </c>
      <c r="C1842" s="4">
        <v>11.75</v>
      </c>
      <c r="D1842" s="4">
        <v>17.600000000000001</v>
      </c>
      <c r="E1842" s="4">
        <v>234.2</v>
      </c>
      <c r="F1842" s="4">
        <v>141.80000000000001</v>
      </c>
      <c r="G1842" s="4">
        <v>340.75</v>
      </c>
      <c r="H1842" s="4">
        <v>32.700000000000003</v>
      </c>
      <c r="I1842" s="4">
        <v>3.25</v>
      </c>
      <c r="J1842" s="4">
        <v>42.15</v>
      </c>
      <c r="K1842" s="4">
        <v>232.75</v>
      </c>
      <c r="L1842" s="4">
        <v>36.5</v>
      </c>
      <c r="M1842" s="4">
        <v>47.3</v>
      </c>
      <c r="N1842" s="4">
        <v>130.44999999999999</v>
      </c>
      <c r="O1842" s="4">
        <v>96.45</v>
      </c>
      <c r="P1842" s="4">
        <v>50</v>
      </c>
      <c r="Q1842" s="4">
        <v>73.099999999999994</v>
      </c>
      <c r="R1842" s="4">
        <v>24.6</v>
      </c>
      <c r="S1842" s="4">
        <v>305.25</v>
      </c>
      <c r="T1842" s="4">
        <v>46.4</v>
      </c>
      <c r="U1842" s="4">
        <v>10.75</v>
      </c>
      <c r="V1842" s="4">
        <v>56.8</v>
      </c>
      <c r="W1842" s="4">
        <v>112.5</v>
      </c>
      <c r="X1842" s="4">
        <v>55.55</v>
      </c>
      <c r="Y1842" s="4">
        <v>105.65</v>
      </c>
      <c r="Z1842" s="4">
        <v>43</v>
      </c>
      <c r="AA1842" s="4">
        <v>402.3</v>
      </c>
      <c r="AB1842" s="4">
        <v>12.95</v>
      </c>
      <c r="AC1842" s="4">
        <v>340.75</v>
      </c>
      <c r="AD1842" s="4">
        <v>476.6</v>
      </c>
    </row>
    <row r="1843" spans="1:30">
      <c r="A1843" s="10">
        <v>43459</v>
      </c>
      <c r="B1843" s="4">
        <v>28456.92</v>
      </c>
      <c r="C1843" s="4">
        <v>11.75</v>
      </c>
      <c r="D1843" s="4">
        <v>17.600000000000001</v>
      </c>
      <c r="E1843" s="4">
        <v>234.2</v>
      </c>
      <c r="F1843" s="4">
        <v>141.80000000000001</v>
      </c>
      <c r="G1843" s="4">
        <v>340.75</v>
      </c>
      <c r="H1843" s="4">
        <v>32.700000000000003</v>
      </c>
      <c r="I1843" s="4">
        <v>3.25</v>
      </c>
      <c r="J1843" s="4">
        <v>42.15</v>
      </c>
      <c r="K1843" s="4">
        <v>232.75</v>
      </c>
      <c r="L1843" s="4">
        <v>36.5</v>
      </c>
      <c r="M1843" s="4">
        <v>47.3</v>
      </c>
      <c r="N1843" s="4">
        <v>130.44999999999999</v>
      </c>
      <c r="O1843" s="4">
        <v>96.45</v>
      </c>
      <c r="P1843" s="4">
        <v>50</v>
      </c>
      <c r="Q1843" s="4">
        <v>73.099999999999994</v>
      </c>
      <c r="R1843" s="4">
        <v>24.6</v>
      </c>
      <c r="S1843" s="4">
        <v>305.25</v>
      </c>
      <c r="T1843" s="4">
        <v>46.4</v>
      </c>
      <c r="U1843" s="4">
        <v>10.75</v>
      </c>
      <c r="V1843" s="4">
        <v>56.8</v>
      </c>
      <c r="W1843" s="4">
        <v>112.5</v>
      </c>
      <c r="X1843" s="4">
        <v>55.55</v>
      </c>
      <c r="Y1843" s="4">
        <v>105.65</v>
      </c>
      <c r="Z1843" s="4">
        <v>43</v>
      </c>
      <c r="AA1843" s="4">
        <v>402.3</v>
      </c>
      <c r="AB1843" s="4">
        <v>12.95</v>
      </c>
      <c r="AC1843" s="4">
        <v>340.75</v>
      </c>
      <c r="AD1843" s="4">
        <v>476.6</v>
      </c>
    </row>
    <row r="1844" spans="1:30">
      <c r="A1844" s="10">
        <v>43460</v>
      </c>
      <c r="B1844" s="4">
        <v>28473.439999999999</v>
      </c>
      <c r="C1844" s="4">
        <v>11.45</v>
      </c>
      <c r="D1844" s="4">
        <v>17.600000000000001</v>
      </c>
      <c r="E1844" s="4">
        <v>238.1</v>
      </c>
      <c r="F1844" s="4">
        <v>144.4</v>
      </c>
      <c r="G1844" s="4">
        <v>341.4</v>
      </c>
      <c r="H1844" s="4">
        <v>32.299999999999997</v>
      </c>
      <c r="I1844" s="4">
        <v>3.21</v>
      </c>
      <c r="J1844" s="4">
        <v>42.7</v>
      </c>
      <c r="K1844" s="4">
        <v>238.8</v>
      </c>
      <c r="L1844" s="4">
        <v>37.200000000000003</v>
      </c>
      <c r="M1844" s="4">
        <v>48.05</v>
      </c>
      <c r="N1844" s="4">
        <v>130.15</v>
      </c>
      <c r="O1844" s="4">
        <v>95.5</v>
      </c>
      <c r="P1844" s="4">
        <v>50.3</v>
      </c>
      <c r="Q1844" s="4">
        <v>73.650000000000006</v>
      </c>
      <c r="R1844" s="4">
        <v>25.35</v>
      </c>
      <c r="S1844" s="4">
        <v>314.3</v>
      </c>
      <c r="T1844" s="4">
        <v>44.85</v>
      </c>
      <c r="U1844" s="4">
        <v>10.7</v>
      </c>
      <c r="V1844" s="4">
        <v>55.95</v>
      </c>
      <c r="W1844" s="4">
        <v>107.9</v>
      </c>
      <c r="X1844" s="4">
        <v>55.05</v>
      </c>
      <c r="Y1844" s="4">
        <v>104.45</v>
      </c>
      <c r="Z1844" s="4">
        <v>43</v>
      </c>
      <c r="AA1844" s="4">
        <v>405.1</v>
      </c>
      <c r="AB1844" s="4">
        <v>12.85</v>
      </c>
      <c r="AC1844" s="4">
        <v>341.4</v>
      </c>
      <c r="AD1844" s="4">
        <v>500</v>
      </c>
    </row>
    <row r="1845" spans="1:30">
      <c r="A1845" s="10">
        <v>43461</v>
      </c>
      <c r="B1845" s="4">
        <v>29519.37</v>
      </c>
      <c r="C1845" s="4">
        <v>12</v>
      </c>
      <c r="D1845" s="4">
        <v>18.100000000000001</v>
      </c>
      <c r="E1845" s="4">
        <v>240.95</v>
      </c>
      <c r="F1845" s="4">
        <v>154.25</v>
      </c>
      <c r="G1845" s="4">
        <v>352.25</v>
      </c>
      <c r="H1845" s="4">
        <v>33</v>
      </c>
      <c r="I1845" s="4">
        <v>3.32</v>
      </c>
      <c r="J1845" s="4">
        <v>42.95</v>
      </c>
      <c r="K1845" s="4">
        <v>240</v>
      </c>
      <c r="L1845" s="4">
        <v>37.799999999999997</v>
      </c>
      <c r="M1845" s="4">
        <v>50.8</v>
      </c>
      <c r="N1845" s="4">
        <v>139.69999999999999</v>
      </c>
      <c r="O1845" s="4">
        <v>100.5</v>
      </c>
      <c r="P1845" s="4">
        <v>54</v>
      </c>
      <c r="Q1845" s="4">
        <v>75</v>
      </c>
      <c r="R1845" s="4">
        <v>26.3</v>
      </c>
      <c r="S1845" s="4">
        <v>334</v>
      </c>
      <c r="T1845" s="4">
        <v>46.15</v>
      </c>
      <c r="U1845" s="4">
        <v>11.2</v>
      </c>
      <c r="V1845" s="4">
        <v>60.45</v>
      </c>
      <c r="W1845" s="4">
        <v>113</v>
      </c>
      <c r="X1845" s="4">
        <v>57.05</v>
      </c>
      <c r="Y1845" s="4">
        <v>105.55</v>
      </c>
      <c r="Z1845" s="4">
        <v>44.8</v>
      </c>
      <c r="AA1845" s="4">
        <v>406.1</v>
      </c>
      <c r="AB1845" s="4">
        <v>13.25</v>
      </c>
      <c r="AC1845" s="4">
        <v>352.25</v>
      </c>
      <c r="AD1845" s="4">
        <v>502.1</v>
      </c>
    </row>
    <row r="1846" spans="1:30">
      <c r="A1846" s="10">
        <v>43462</v>
      </c>
      <c r="B1846" s="4">
        <v>30292.55</v>
      </c>
      <c r="C1846" s="4">
        <v>12</v>
      </c>
      <c r="D1846" s="4">
        <v>17.3</v>
      </c>
      <c r="E1846" s="4">
        <v>249.65</v>
      </c>
      <c r="F1846" s="4">
        <v>163.95</v>
      </c>
      <c r="G1846" s="4">
        <v>378.4</v>
      </c>
      <c r="H1846" s="4">
        <v>33.299999999999997</v>
      </c>
      <c r="I1846" s="4">
        <v>3.34</v>
      </c>
      <c r="J1846" s="4">
        <v>44.9</v>
      </c>
      <c r="K1846" s="4">
        <v>238.45</v>
      </c>
      <c r="L1846" s="4">
        <v>38.25</v>
      </c>
      <c r="M1846" s="4">
        <v>50.95</v>
      </c>
      <c r="N1846" s="4">
        <v>140.75</v>
      </c>
      <c r="O1846" s="4">
        <v>103.3</v>
      </c>
      <c r="P1846" s="4">
        <v>58.5</v>
      </c>
      <c r="Q1846" s="4">
        <v>80.5</v>
      </c>
      <c r="R1846" s="4">
        <v>26.5</v>
      </c>
      <c r="S1846" s="4">
        <v>355.5</v>
      </c>
      <c r="T1846" s="4">
        <v>46.75</v>
      </c>
      <c r="U1846" s="4">
        <v>11.05</v>
      </c>
      <c r="V1846" s="4">
        <v>63.3</v>
      </c>
      <c r="W1846" s="4">
        <v>119</v>
      </c>
      <c r="X1846" s="4">
        <v>56.55</v>
      </c>
      <c r="Y1846" s="4">
        <v>109.65</v>
      </c>
      <c r="Z1846" s="4">
        <v>45.05</v>
      </c>
      <c r="AA1846" s="4">
        <v>410.6</v>
      </c>
      <c r="AB1846" s="4">
        <v>13.2</v>
      </c>
      <c r="AC1846" s="4">
        <v>378.4</v>
      </c>
      <c r="AD1846" s="4">
        <v>502.15</v>
      </c>
    </row>
    <row r="1847" spans="1:30">
      <c r="A1847" s="10">
        <v>43465</v>
      </c>
      <c r="B1847" s="4">
        <v>30292.55</v>
      </c>
      <c r="C1847" s="4">
        <v>12</v>
      </c>
      <c r="D1847" s="4">
        <v>17.3</v>
      </c>
      <c r="E1847" s="4">
        <v>249.65</v>
      </c>
      <c r="F1847" s="4">
        <v>163.95</v>
      </c>
      <c r="G1847" s="4">
        <v>378.4</v>
      </c>
      <c r="H1847" s="4">
        <v>33.299999999999997</v>
      </c>
      <c r="I1847" s="4">
        <v>3.34</v>
      </c>
      <c r="J1847" s="4">
        <v>44.9</v>
      </c>
      <c r="K1847" s="4">
        <v>238.45</v>
      </c>
      <c r="L1847" s="4">
        <v>38.25</v>
      </c>
      <c r="M1847" s="4">
        <v>50.95</v>
      </c>
      <c r="N1847" s="4">
        <v>140.75</v>
      </c>
      <c r="O1847" s="4">
        <v>103.3</v>
      </c>
      <c r="P1847" s="4">
        <v>58.5</v>
      </c>
      <c r="Q1847" s="4">
        <v>80.5</v>
      </c>
      <c r="R1847" s="4">
        <v>26.5</v>
      </c>
      <c r="S1847" s="4">
        <v>355.5</v>
      </c>
      <c r="T1847" s="4">
        <v>46.75</v>
      </c>
      <c r="U1847" s="4">
        <v>11.05</v>
      </c>
      <c r="V1847" s="4">
        <v>63.3</v>
      </c>
      <c r="W1847" s="4">
        <v>119</v>
      </c>
      <c r="X1847" s="4">
        <v>56.55</v>
      </c>
      <c r="Y1847" s="4">
        <v>109.65</v>
      </c>
      <c r="Z1847" s="4">
        <v>45.05</v>
      </c>
      <c r="AA1847" s="4">
        <v>410.6</v>
      </c>
      <c r="AB1847" s="4">
        <v>13.2</v>
      </c>
      <c r="AC1847" s="4">
        <v>378.4</v>
      </c>
      <c r="AD1847" s="4">
        <v>502.15</v>
      </c>
    </row>
    <row r="1848" spans="1:30">
      <c r="A1848" s="10">
        <v>43466</v>
      </c>
      <c r="B1848" s="4">
        <v>30292.55</v>
      </c>
      <c r="C1848" s="4">
        <v>12</v>
      </c>
      <c r="D1848" s="4">
        <v>17.3</v>
      </c>
      <c r="E1848" s="4">
        <v>249.65</v>
      </c>
      <c r="F1848" s="4">
        <v>163.95</v>
      </c>
      <c r="G1848" s="4">
        <v>378.4</v>
      </c>
      <c r="H1848" s="4">
        <v>33.299999999999997</v>
      </c>
      <c r="I1848" s="4">
        <v>3.34</v>
      </c>
      <c r="J1848" s="4">
        <v>44.9</v>
      </c>
      <c r="K1848" s="4">
        <v>238.45</v>
      </c>
      <c r="L1848" s="4">
        <v>38.25</v>
      </c>
      <c r="M1848" s="4">
        <v>50.95</v>
      </c>
      <c r="N1848" s="4">
        <v>140.75</v>
      </c>
      <c r="O1848" s="4">
        <v>103.3</v>
      </c>
      <c r="P1848" s="4">
        <v>58.5</v>
      </c>
      <c r="Q1848" s="4">
        <v>80.5</v>
      </c>
      <c r="R1848" s="4">
        <v>26.5</v>
      </c>
      <c r="S1848" s="4">
        <v>355.5</v>
      </c>
      <c r="T1848" s="4">
        <v>46.75</v>
      </c>
      <c r="U1848" s="4">
        <v>11.05</v>
      </c>
      <c r="V1848" s="4">
        <v>63.3</v>
      </c>
      <c r="W1848" s="4">
        <v>119</v>
      </c>
      <c r="X1848" s="4">
        <v>56.55</v>
      </c>
      <c r="Y1848" s="4">
        <v>109.65</v>
      </c>
      <c r="Z1848" s="4">
        <v>45.05</v>
      </c>
      <c r="AA1848" s="4">
        <v>410.6</v>
      </c>
      <c r="AB1848" s="4">
        <v>13.2</v>
      </c>
      <c r="AC1848" s="4">
        <v>378.4</v>
      </c>
      <c r="AD1848" s="4">
        <v>502.15</v>
      </c>
    </row>
    <row r="1849" spans="1:30">
      <c r="A1849" s="10">
        <v>43467</v>
      </c>
      <c r="B1849" s="4">
        <v>31096.63</v>
      </c>
      <c r="C1849" s="4">
        <v>12.35</v>
      </c>
      <c r="D1849" s="4">
        <v>17.25</v>
      </c>
      <c r="E1849" s="4">
        <v>266</v>
      </c>
      <c r="F1849" s="4">
        <v>166.25</v>
      </c>
      <c r="G1849" s="4">
        <v>370.3</v>
      </c>
      <c r="H1849" s="4">
        <v>34.450000000000003</v>
      </c>
      <c r="I1849" s="4">
        <v>3.4</v>
      </c>
      <c r="J1849" s="4">
        <v>46</v>
      </c>
      <c r="K1849" s="4">
        <v>242.9</v>
      </c>
      <c r="L1849" s="4">
        <v>38.5</v>
      </c>
      <c r="M1849" s="4">
        <v>51.8</v>
      </c>
      <c r="N1849" s="4">
        <v>140.25</v>
      </c>
      <c r="O1849" s="4">
        <v>106.95</v>
      </c>
      <c r="P1849" s="4">
        <v>59</v>
      </c>
      <c r="Q1849" s="4">
        <v>81.75</v>
      </c>
      <c r="R1849" s="4">
        <v>26.3</v>
      </c>
      <c r="S1849" s="4">
        <v>355.75</v>
      </c>
      <c r="T1849" s="4">
        <v>50.15</v>
      </c>
      <c r="U1849" s="4">
        <v>11.25</v>
      </c>
      <c r="V1849" s="4">
        <v>64.599999999999994</v>
      </c>
      <c r="W1849" s="4">
        <v>116</v>
      </c>
      <c r="X1849" s="4">
        <v>56.55</v>
      </c>
      <c r="Y1849" s="4">
        <v>111.15</v>
      </c>
      <c r="Z1849" s="4">
        <v>47</v>
      </c>
      <c r="AA1849" s="4">
        <v>413.8</v>
      </c>
      <c r="AB1849" s="4">
        <v>13.7</v>
      </c>
      <c r="AC1849" s="4">
        <v>370.3</v>
      </c>
      <c r="AD1849" s="4">
        <v>513.6</v>
      </c>
    </row>
    <row r="1850" spans="1:30">
      <c r="A1850" s="10">
        <v>43468</v>
      </c>
      <c r="B1850" s="4">
        <v>31065.119999999999</v>
      </c>
      <c r="C1850" s="4">
        <v>12</v>
      </c>
      <c r="D1850" s="4">
        <v>17.5</v>
      </c>
      <c r="E1850" s="4">
        <v>271.14999999999998</v>
      </c>
      <c r="F1850" s="4">
        <v>168</v>
      </c>
      <c r="G1850" s="4">
        <v>364.65</v>
      </c>
      <c r="H1850" s="4">
        <v>34.25</v>
      </c>
      <c r="I1850" s="4">
        <v>3.31</v>
      </c>
      <c r="J1850" s="4">
        <v>45.75</v>
      </c>
      <c r="K1850" s="4">
        <v>239.8</v>
      </c>
      <c r="L1850" s="4">
        <v>37.700000000000003</v>
      </c>
      <c r="M1850" s="4">
        <v>49.6</v>
      </c>
      <c r="N1850" s="4">
        <v>140.55000000000001</v>
      </c>
      <c r="O1850" s="4">
        <v>107.9</v>
      </c>
      <c r="P1850" s="4">
        <v>59</v>
      </c>
      <c r="Q1850" s="4">
        <v>79.5</v>
      </c>
      <c r="R1850" s="4">
        <v>26.2</v>
      </c>
      <c r="S1850" s="4">
        <v>341</v>
      </c>
      <c r="T1850" s="4">
        <v>50.05</v>
      </c>
      <c r="U1850" s="4">
        <v>11.15</v>
      </c>
      <c r="V1850" s="4">
        <v>63.5</v>
      </c>
      <c r="W1850" s="4">
        <v>111.6</v>
      </c>
      <c r="X1850" s="4">
        <v>55.1</v>
      </c>
      <c r="Y1850" s="4">
        <v>108.8</v>
      </c>
      <c r="Z1850" s="4">
        <v>47.3</v>
      </c>
      <c r="AA1850" s="4">
        <v>408</v>
      </c>
      <c r="AB1850" s="4">
        <v>13.85</v>
      </c>
      <c r="AC1850" s="4">
        <v>364.65</v>
      </c>
      <c r="AD1850" s="4">
        <v>518.5</v>
      </c>
    </row>
    <row r="1851" spans="1:30">
      <c r="A1851" s="10">
        <v>43469</v>
      </c>
      <c r="B1851" s="4">
        <v>32303.05</v>
      </c>
      <c r="C1851" s="4">
        <v>11.9</v>
      </c>
      <c r="D1851" s="4">
        <v>17.600000000000001</v>
      </c>
      <c r="E1851" s="4">
        <v>276.89999999999998</v>
      </c>
      <c r="F1851" s="4">
        <v>174.2</v>
      </c>
      <c r="G1851" s="4">
        <v>363.7</v>
      </c>
      <c r="H1851" s="4">
        <v>34.799999999999997</v>
      </c>
      <c r="I1851" s="4">
        <v>3.46</v>
      </c>
      <c r="J1851" s="4">
        <v>46.6</v>
      </c>
      <c r="K1851" s="4">
        <v>252.5</v>
      </c>
      <c r="L1851" s="4">
        <v>39.200000000000003</v>
      </c>
      <c r="M1851" s="4">
        <v>50.55</v>
      </c>
      <c r="N1851" s="4">
        <v>147.9</v>
      </c>
      <c r="O1851" s="4">
        <v>113.95</v>
      </c>
      <c r="P1851" s="4">
        <v>58.75</v>
      </c>
      <c r="Q1851" s="4">
        <v>82.4</v>
      </c>
      <c r="R1851" s="4">
        <v>27.2</v>
      </c>
      <c r="S1851" s="4">
        <v>352.4</v>
      </c>
      <c r="T1851" s="4">
        <v>52.95</v>
      </c>
      <c r="U1851" s="4">
        <v>11.4</v>
      </c>
      <c r="V1851" s="4">
        <v>66.3</v>
      </c>
      <c r="W1851" s="4">
        <v>115.8</v>
      </c>
      <c r="X1851" s="4">
        <v>58.15</v>
      </c>
      <c r="Y1851" s="4">
        <v>116.5</v>
      </c>
      <c r="Z1851" s="4">
        <v>48.6</v>
      </c>
      <c r="AA1851" s="4">
        <v>424</v>
      </c>
      <c r="AB1851" s="4">
        <v>14.7</v>
      </c>
      <c r="AC1851" s="4">
        <v>363.7</v>
      </c>
      <c r="AD1851" s="4">
        <v>538.54999999999995</v>
      </c>
    </row>
    <row r="1852" spans="1:30">
      <c r="A1852" s="10">
        <v>43472</v>
      </c>
      <c r="B1852" s="4">
        <v>33010.54</v>
      </c>
      <c r="C1852" s="4">
        <v>12.45</v>
      </c>
      <c r="D1852" s="4">
        <v>18.3</v>
      </c>
      <c r="E1852" s="4">
        <v>284.5</v>
      </c>
      <c r="F1852" s="4">
        <v>187.5</v>
      </c>
      <c r="G1852" s="4">
        <v>372.5</v>
      </c>
      <c r="H1852" s="4">
        <v>34.5</v>
      </c>
      <c r="I1852" s="4">
        <v>3.5</v>
      </c>
      <c r="J1852" s="4">
        <v>48.15</v>
      </c>
      <c r="K1852" s="4">
        <v>250</v>
      </c>
      <c r="L1852" s="4">
        <v>40</v>
      </c>
      <c r="M1852" s="4">
        <v>50.4</v>
      </c>
      <c r="N1852" s="4">
        <v>152</v>
      </c>
      <c r="O1852" s="4">
        <v>117.5</v>
      </c>
      <c r="P1852" s="4">
        <v>58.6</v>
      </c>
      <c r="Q1852" s="4">
        <v>84.9</v>
      </c>
      <c r="R1852" s="4">
        <v>26.95</v>
      </c>
      <c r="S1852" s="4">
        <v>347.5</v>
      </c>
      <c r="T1852" s="4">
        <v>52.9</v>
      </c>
      <c r="U1852" s="4">
        <v>11.3</v>
      </c>
      <c r="V1852" s="4">
        <v>67.3</v>
      </c>
      <c r="W1852" s="4">
        <v>110.5</v>
      </c>
      <c r="X1852" s="4">
        <v>61.3</v>
      </c>
      <c r="Y1852" s="4">
        <v>117.25</v>
      </c>
      <c r="Z1852" s="4">
        <v>49.55</v>
      </c>
      <c r="AA1852" s="4">
        <v>428.5</v>
      </c>
      <c r="AB1852" s="4">
        <v>14.95</v>
      </c>
      <c r="AC1852" s="4">
        <v>372.5</v>
      </c>
      <c r="AD1852" s="4">
        <v>539</v>
      </c>
    </row>
    <row r="1853" spans="1:30">
      <c r="A1853" s="10">
        <v>43473</v>
      </c>
      <c r="B1853" s="4">
        <v>32914.879999999997</v>
      </c>
      <c r="C1853" s="4">
        <v>12.6</v>
      </c>
      <c r="D1853" s="4">
        <v>18.7</v>
      </c>
      <c r="E1853" s="4">
        <v>286</v>
      </c>
      <c r="F1853" s="4">
        <v>184</v>
      </c>
      <c r="G1853" s="4">
        <v>366</v>
      </c>
      <c r="H1853" s="4">
        <v>34.200000000000003</v>
      </c>
      <c r="I1853" s="4">
        <v>3.51</v>
      </c>
      <c r="J1853" s="4">
        <v>47.75</v>
      </c>
      <c r="K1853" s="4">
        <v>245.75</v>
      </c>
      <c r="L1853" s="4">
        <v>39.700000000000003</v>
      </c>
      <c r="M1853" s="4">
        <v>50.5</v>
      </c>
      <c r="N1853" s="4">
        <v>153</v>
      </c>
      <c r="O1853" s="4">
        <v>116.5</v>
      </c>
      <c r="P1853" s="4">
        <v>58.2</v>
      </c>
      <c r="Q1853" s="4">
        <v>90</v>
      </c>
      <c r="R1853" s="4">
        <v>26.35</v>
      </c>
      <c r="S1853" s="4">
        <v>345</v>
      </c>
      <c r="T1853" s="4">
        <v>53.8</v>
      </c>
      <c r="U1853" s="4">
        <v>11.4</v>
      </c>
      <c r="V1853" s="4">
        <v>65.599999999999994</v>
      </c>
      <c r="W1853" s="4">
        <v>115</v>
      </c>
      <c r="X1853" s="4">
        <v>61.3</v>
      </c>
      <c r="Y1853" s="4">
        <v>114.5</v>
      </c>
      <c r="Z1853" s="4">
        <v>50.4</v>
      </c>
      <c r="AA1853" s="4">
        <v>436.5</v>
      </c>
      <c r="AB1853" s="4">
        <v>15.2</v>
      </c>
      <c r="AC1853" s="4">
        <v>366</v>
      </c>
      <c r="AD1853" s="4">
        <v>536.5</v>
      </c>
    </row>
    <row r="1854" spans="1:30">
      <c r="A1854" s="10">
        <v>43474</v>
      </c>
      <c r="B1854" s="4">
        <v>33769.360000000001</v>
      </c>
      <c r="C1854" s="4">
        <v>12.75</v>
      </c>
      <c r="D1854" s="4">
        <v>19.05</v>
      </c>
      <c r="E1854" s="4">
        <v>290.5</v>
      </c>
      <c r="F1854" s="4">
        <v>187.5</v>
      </c>
      <c r="G1854" s="4">
        <v>369.5</v>
      </c>
      <c r="H1854" s="4">
        <v>36.4</v>
      </c>
      <c r="I1854" s="4">
        <v>3.51</v>
      </c>
      <c r="J1854" s="4">
        <v>48.7</v>
      </c>
      <c r="K1854" s="4">
        <v>260</v>
      </c>
      <c r="L1854" s="4">
        <v>40.299999999999997</v>
      </c>
      <c r="M1854" s="4">
        <v>51.6</v>
      </c>
      <c r="N1854" s="4">
        <v>156.5</v>
      </c>
      <c r="O1854" s="4">
        <v>120.5</v>
      </c>
      <c r="P1854" s="4">
        <v>59</v>
      </c>
      <c r="Q1854" s="4">
        <v>94</v>
      </c>
      <c r="R1854" s="4">
        <v>26.45</v>
      </c>
      <c r="S1854" s="4">
        <v>353</v>
      </c>
      <c r="T1854" s="4">
        <v>55.3</v>
      </c>
      <c r="U1854" s="4">
        <v>11.25</v>
      </c>
      <c r="V1854" s="4">
        <v>68.599999999999994</v>
      </c>
      <c r="W1854" s="4">
        <v>117</v>
      </c>
      <c r="X1854" s="4">
        <v>62.7</v>
      </c>
      <c r="Y1854" s="4">
        <v>118</v>
      </c>
      <c r="Z1854" s="4">
        <v>51.4</v>
      </c>
      <c r="AA1854" s="4">
        <v>448.5</v>
      </c>
      <c r="AB1854" s="4">
        <v>15.4</v>
      </c>
      <c r="AC1854" s="4">
        <v>369.5</v>
      </c>
      <c r="AD1854" s="4">
        <v>538.5</v>
      </c>
    </row>
    <row r="1855" spans="1:30">
      <c r="A1855" s="10">
        <v>43475</v>
      </c>
      <c r="B1855" s="4">
        <v>34167.449999999997</v>
      </c>
      <c r="C1855" s="4">
        <v>12.8</v>
      </c>
      <c r="D1855" s="4">
        <v>18.899999999999999</v>
      </c>
      <c r="E1855" s="4">
        <v>288.2</v>
      </c>
      <c r="F1855" s="4">
        <v>194.5</v>
      </c>
      <c r="G1855" s="4">
        <v>367.5</v>
      </c>
      <c r="H1855" s="4">
        <v>37.6</v>
      </c>
      <c r="I1855" s="4">
        <v>3.5</v>
      </c>
      <c r="J1855" s="4">
        <v>47.5</v>
      </c>
      <c r="K1855" s="4">
        <v>265.5</v>
      </c>
      <c r="L1855" s="4">
        <v>42</v>
      </c>
      <c r="M1855" s="4">
        <v>51.5</v>
      </c>
      <c r="N1855" s="4">
        <v>159.30000000000001</v>
      </c>
      <c r="O1855" s="4">
        <v>123.7</v>
      </c>
      <c r="P1855" s="4">
        <v>61</v>
      </c>
      <c r="Q1855" s="4">
        <v>96.6</v>
      </c>
      <c r="R1855" s="4">
        <v>26.7</v>
      </c>
      <c r="S1855" s="4">
        <v>350</v>
      </c>
      <c r="T1855" s="4">
        <v>53.5</v>
      </c>
      <c r="U1855" s="4">
        <v>11.45</v>
      </c>
      <c r="V1855" s="4">
        <v>71.349999999999994</v>
      </c>
      <c r="W1855" s="4">
        <v>119.95</v>
      </c>
      <c r="X1855" s="4">
        <v>63</v>
      </c>
      <c r="Y1855" s="4">
        <v>118.4</v>
      </c>
      <c r="Z1855" s="4">
        <v>53.3</v>
      </c>
      <c r="AA1855" s="4">
        <v>448.7</v>
      </c>
      <c r="AB1855" s="4">
        <v>15.9</v>
      </c>
      <c r="AC1855" s="4">
        <v>367.5</v>
      </c>
      <c r="AD1855" s="4">
        <v>535.20000000000005</v>
      </c>
    </row>
    <row r="1856" spans="1:30">
      <c r="A1856" s="10">
        <v>43476</v>
      </c>
      <c r="B1856" s="4">
        <v>33884.6</v>
      </c>
      <c r="C1856" s="4">
        <v>12.95</v>
      </c>
      <c r="D1856" s="4">
        <v>18.45</v>
      </c>
      <c r="E1856" s="4">
        <v>283.45</v>
      </c>
      <c r="F1856" s="4">
        <v>194.1</v>
      </c>
      <c r="G1856" s="4">
        <v>365</v>
      </c>
      <c r="H1856" s="4">
        <v>37.15</v>
      </c>
      <c r="I1856" s="4">
        <v>3.5</v>
      </c>
      <c r="J1856" s="4">
        <v>48.6</v>
      </c>
      <c r="K1856" s="4">
        <v>263</v>
      </c>
      <c r="L1856" s="4">
        <v>43.9</v>
      </c>
      <c r="M1856" s="4">
        <v>51.4</v>
      </c>
      <c r="N1856" s="4">
        <v>157.35</v>
      </c>
      <c r="O1856" s="4">
        <v>120.2</v>
      </c>
      <c r="P1856" s="4">
        <v>61.5</v>
      </c>
      <c r="Q1856" s="4">
        <v>93.5</v>
      </c>
      <c r="R1856" s="4">
        <v>26.35</v>
      </c>
      <c r="S1856" s="4">
        <v>364.5</v>
      </c>
      <c r="T1856" s="4">
        <v>53.35</v>
      </c>
      <c r="U1856" s="4">
        <v>11.35</v>
      </c>
      <c r="V1856" s="4">
        <v>71.3</v>
      </c>
      <c r="W1856" s="4">
        <v>118.2</v>
      </c>
      <c r="X1856" s="4">
        <v>63.6</v>
      </c>
      <c r="Y1856" s="4">
        <v>118.35</v>
      </c>
      <c r="Z1856" s="4">
        <v>52.9</v>
      </c>
      <c r="AA1856" s="4">
        <v>438.95</v>
      </c>
      <c r="AB1856" s="4">
        <v>15.75</v>
      </c>
      <c r="AC1856" s="4">
        <v>365</v>
      </c>
      <c r="AD1856" s="4">
        <v>549.70000000000005</v>
      </c>
    </row>
    <row r="1857" spans="1:30">
      <c r="A1857" s="10">
        <v>43479</v>
      </c>
      <c r="B1857" s="4">
        <v>33771.24</v>
      </c>
      <c r="C1857" s="4">
        <v>12.85</v>
      </c>
      <c r="D1857" s="4">
        <v>17.899999999999999</v>
      </c>
      <c r="E1857" s="4">
        <v>285</v>
      </c>
      <c r="F1857" s="4">
        <v>197.8</v>
      </c>
      <c r="G1857" s="4">
        <v>371</v>
      </c>
      <c r="H1857" s="4">
        <v>37.549999999999997</v>
      </c>
      <c r="I1857" s="4">
        <v>3.43</v>
      </c>
      <c r="J1857" s="4">
        <v>48.6</v>
      </c>
      <c r="K1857" s="4">
        <v>257.5</v>
      </c>
      <c r="L1857" s="4">
        <v>45.9</v>
      </c>
      <c r="M1857" s="4">
        <v>51.2</v>
      </c>
      <c r="N1857" s="4">
        <v>155.55000000000001</v>
      </c>
      <c r="O1857" s="4">
        <v>118.35</v>
      </c>
      <c r="P1857" s="4">
        <v>62</v>
      </c>
      <c r="Q1857" s="4">
        <v>94.9</v>
      </c>
      <c r="R1857" s="4">
        <v>28.2</v>
      </c>
      <c r="S1857" s="4">
        <v>362.5</v>
      </c>
      <c r="T1857" s="4">
        <v>53</v>
      </c>
      <c r="U1857" s="4">
        <v>11.35</v>
      </c>
      <c r="V1857" s="4">
        <v>70.599999999999994</v>
      </c>
      <c r="W1857" s="4">
        <v>118.3</v>
      </c>
      <c r="X1857" s="4">
        <v>65.099999999999994</v>
      </c>
      <c r="Y1857" s="4">
        <v>118.85</v>
      </c>
      <c r="Z1857" s="4">
        <v>54</v>
      </c>
      <c r="AA1857" s="4">
        <v>433.1</v>
      </c>
      <c r="AB1857" s="4">
        <v>15.75</v>
      </c>
      <c r="AC1857" s="4">
        <v>371</v>
      </c>
      <c r="AD1857" s="4">
        <v>536.6</v>
      </c>
    </row>
    <row r="1858" spans="1:30">
      <c r="A1858" s="10">
        <v>43480</v>
      </c>
      <c r="B1858" s="4">
        <v>33562.54</v>
      </c>
      <c r="C1858" s="4">
        <v>12.85</v>
      </c>
      <c r="D1858" s="4">
        <v>17.8</v>
      </c>
      <c r="E1858" s="4">
        <v>281.8</v>
      </c>
      <c r="F1858" s="4">
        <v>196.1</v>
      </c>
      <c r="G1858" s="4">
        <v>377.5</v>
      </c>
      <c r="H1858" s="4">
        <v>37.6</v>
      </c>
      <c r="I1858" s="4">
        <v>3.35</v>
      </c>
      <c r="J1858" s="4">
        <v>48.25</v>
      </c>
      <c r="K1858" s="4">
        <v>252</v>
      </c>
      <c r="L1858" s="4">
        <v>45</v>
      </c>
      <c r="M1858" s="4">
        <v>50.2</v>
      </c>
      <c r="N1858" s="4">
        <v>155.9</v>
      </c>
      <c r="O1858" s="4">
        <v>117.5</v>
      </c>
      <c r="P1858" s="4">
        <v>61</v>
      </c>
      <c r="Q1858" s="4">
        <v>92.15</v>
      </c>
      <c r="R1858" s="4">
        <v>28.05</v>
      </c>
      <c r="S1858" s="4">
        <v>366</v>
      </c>
      <c r="T1858" s="4">
        <v>53.2</v>
      </c>
      <c r="U1858" s="4">
        <v>11.35</v>
      </c>
      <c r="V1858" s="4">
        <v>69.599999999999994</v>
      </c>
      <c r="W1858" s="4">
        <v>119.5</v>
      </c>
      <c r="X1858" s="4">
        <v>64.900000000000006</v>
      </c>
      <c r="Y1858" s="4">
        <v>120</v>
      </c>
      <c r="Z1858" s="4">
        <v>53.9</v>
      </c>
      <c r="AA1858" s="4">
        <v>432.75</v>
      </c>
      <c r="AB1858" s="4">
        <v>15.05</v>
      </c>
      <c r="AC1858" s="4">
        <v>377.5</v>
      </c>
      <c r="AD1858" s="4">
        <v>532.35</v>
      </c>
    </row>
    <row r="1859" spans="1:30">
      <c r="A1859" s="10">
        <v>43481</v>
      </c>
      <c r="B1859" s="4">
        <v>34048.019999999997</v>
      </c>
      <c r="C1859" s="4">
        <v>12.6</v>
      </c>
      <c r="D1859" s="4">
        <v>18.05</v>
      </c>
      <c r="E1859" s="4">
        <v>284.95</v>
      </c>
      <c r="F1859" s="4">
        <v>190.55</v>
      </c>
      <c r="G1859" s="4">
        <v>379.5</v>
      </c>
      <c r="H1859" s="4">
        <v>38.4</v>
      </c>
      <c r="I1859" s="4">
        <v>3.4</v>
      </c>
      <c r="J1859" s="4">
        <v>49.25</v>
      </c>
      <c r="K1859" s="4">
        <v>266</v>
      </c>
      <c r="L1859" s="4">
        <v>43.6</v>
      </c>
      <c r="M1859" s="4">
        <v>52.05</v>
      </c>
      <c r="N1859" s="4">
        <v>162.94999999999999</v>
      </c>
      <c r="O1859" s="4">
        <v>119.5</v>
      </c>
      <c r="P1859" s="4">
        <v>63</v>
      </c>
      <c r="Q1859" s="4">
        <v>94.4</v>
      </c>
      <c r="R1859" s="4">
        <v>29.15</v>
      </c>
      <c r="S1859" s="4">
        <v>370</v>
      </c>
      <c r="T1859" s="4">
        <v>53.8</v>
      </c>
      <c r="U1859" s="4">
        <v>11.45</v>
      </c>
      <c r="V1859" s="4">
        <v>69.849999999999994</v>
      </c>
      <c r="W1859" s="4">
        <v>122.7</v>
      </c>
      <c r="X1859" s="4">
        <v>66</v>
      </c>
      <c r="Y1859" s="4">
        <v>122.9</v>
      </c>
      <c r="Z1859" s="4">
        <v>55</v>
      </c>
      <c r="AA1859" s="4">
        <v>443.5</v>
      </c>
      <c r="AB1859" s="4">
        <v>15.25</v>
      </c>
      <c r="AC1859" s="4">
        <v>379.5</v>
      </c>
      <c r="AD1859" s="4">
        <v>554.35</v>
      </c>
    </row>
    <row r="1860" spans="1:30">
      <c r="A1860" s="10">
        <v>43482</v>
      </c>
      <c r="B1860" s="4">
        <v>34262.74</v>
      </c>
      <c r="C1860" s="4">
        <v>12.45</v>
      </c>
      <c r="D1860" s="4">
        <v>18.05</v>
      </c>
      <c r="E1860" s="4">
        <v>291.75</v>
      </c>
      <c r="F1860" s="4">
        <v>194.9</v>
      </c>
      <c r="G1860" s="4">
        <v>379.5</v>
      </c>
      <c r="H1860" s="4">
        <v>38.200000000000003</v>
      </c>
      <c r="I1860" s="4">
        <v>3.58</v>
      </c>
      <c r="J1860" s="4">
        <v>49.25</v>
      </c>
      <c r="K1860" s="4">
        <v>263</v>
      </c>
      <c r="L1860" s="4">
        <v>44.25</v>
      </c>
      <c r="M1860" s="4">
        <v>51.95</v>
      </c>
      <c r="N1860" s="4">
        <v>163</v>
      </c>
      <c r="O1860" s="4">
        <v>119.15</v>
      </c>
      <c r="P1860" s="4">
        <v>64.8</v>
      </c>
      <c r="Q1860" s="4">
        <v>93.35</v>
      </c>
      <c r="R1860" s="4">
        <v>30.35</v>
      </c>
      <c r="S1860" s="4">
        <v>370.5</v>
      </c>
      <c r="T1860" s="4">
        <v>53.8</v>
      </c>
      <c r="U1860" s="4">
        <v>11.95</v>
      </c>
      <c r="V1860" s="4">
        <v>69.849999999999994</v>
      </c>
      <c r="W1860" s="4">
        <v>125</v>
      </c>
      <c r="X1860" s="4">
        <v>66</v>
      </c>
      <c r="Y1860" s="4">
        <v>124.8</v>
      </c>
      <c r="Z1860" s="4">
        <v>55.5</v>
      </c>
      <c r="AA1860" s="4">
        <v>449.65</v>
      </c>
      <c r="AB1860" s="4">
        <v>15.05</v>
      </c>
      <c r="AC1860" s="4">
        <v>379.5</v>
      </c>
      <c r="AD1860" s="4">
        <v>563.25</v>
      </c>
    </row>
    <row r="1861" spans="1:30">
      <c r="A1861" s="10">
        <v>43483</v>
      </c>
      <c r="B1861" s="4">
        <v>35100.449999999997</v>
      </c>
      <c r="C1861" s="4">
        <v>13.1</v>
      </c>
      <c r="D1861" s="4">
        <v>18.25</v>
      </c>
      <c r="E1861" s="4">
        <v>293.25</v>
      </c>
      <c r="F1861" s="4">
        <v>203.35</v>
      </c>
      <c r="G1861" s="4">
        <v>386</v>
      </c>
      <c r="H1861" s="4">
        <v>38.450000000000003</v>
      </c>
      <c r="I1861" s="4">
        <v>3.69</v>
      </c>
      <c r="J1861" s="4">
        <v>49.5</v>
      </c>
      <c r="K1861" s="4">
        <v>277</v>
      </c>
      <c r="L1861" s="4">
        <v>44.5</v>
      </c>
      <c r="M1861" s="4">
        <v>51.7</v>
      </c>
      <c r="N1861" s="4">
        <v>164.8</v>
      </c>
      <c r="O1861" s="4">
        <v>126</v>
      </c>
      <c r="P1861" s="4">
        <v>65.5</v>
      </c>
      <c r="Q1861" s="4">
        <v>95.35</v>
      </c>
      <c r="R1861" s="4">
        <v>30.7</v>
      </c>
      <c r="S1861" s="4">
        <v>384.5</v>
      </c>
      <c r="T1861" s="4">
        <v>54</v>
      </c>
      <c r="U1861" s="4">
        <v>11.55</v>
      </c>
      <c r="V1861" s="4">
        <v>71.5</v>
      </c>
      <c r="W1861" s="4">
        <v>123.3</v>
      </c>
      <c r="X1861" s="4">
        <v>65.2</v>
      </c>
      <c r="Y1861" s="4">
        <v>124.8</v>
      </c>
      <c r="Z1861" s="4">
        <v>56.1</v>
      </c>
      <c r="AA1861" s="4">
        <v>461.25</v>
      </c>
      <c r="AB1861" s="4">
        <v>15.05</v>
      </c>
      <c r="AC1861" s="4">
        <v>386</v>
      </c>
      <c r="AD1861" s="4">
        <v>578.25</v>
      </c>
    </row>
    <row r="1862" spans="1:30">
      <c r="A1862" s="10">
        <v>43486</v>
      </c>
      <c r="B1862" s="4">
        <v>35303.25</v>
      </c>
      <c r="C1862" s="4">
        <v>13</v>
      </c>
      <c r="D1862" s="4">
        <v>18.600000000000001</v>
      </c>
      <c r="E1862" s="4">
        <v>293.60000000000002</v>
      </c>
      <c r="F1862" s="4">
        <v>205.6</v>
      </c>
      <c r="G1862" s="4">
        <v>390.5</v>
      </c>
      <c r="H1862" s="4">
        <v>38.200000000000003</v>
      </c>
      <c r="I1862" s="4">
        <v>3.71</v>
      </c>
      <c r="J1862" s="4">
        <v>48.5</v>
      </c>
      <c r="K1862" s="4">
        <v>272.5</v>
      </c>
      <c r="L1862" s="4">
        <v>45</v>
      </c>
      <c r="M1862" s="4">
        <v>51.7</v>
      </c>
      <c r="N1862" s="4">
        <v>161.30000000000001</v>
      </c>
      <c r="O1862" s="4">
        <v>125.45</v>
      </c>
      <c r="P1862" s="4">
        <v>67.5</v>
      </c>
      <c r="Q1862" s="4">
        <v>93</v>
      </c>
      <c r="R1862" s="4">
        <v>30.95</v>
      </c>
      <c r="S1862" s="4">
        <v>399</v>
      </c>
      <c r="T1862" s="4">
        <v>53.7</v>
      </c>
      <c r="U1862" s="4">
        <v>11.6</v>
      </c>
      <c r="V1862" s="4">
        <v>72.849999999999994</v>
      </c>
      <c r="W1862" s="4">
        <v>122</v>
      </c>
      <c r="X1862" s="4">
        <v>66.400000000000006</v>
      </c>
      <c r="Y1862" s="4">
        <v>124.05</v>
      </c>
      <c r="Z1862" s="4">
        <v>56.2</v>
      </c>
      <c r="AA1862" s="4">
        <v>467.85</v>
      </c>
      <c r="AB1862" s="4">
        <v>15.2</v>
      </c>
      <c r="AC1862" s="4">
        <v>390.5</v>
      </c>
      <c r="AD1862" s="4">
        <v>596.5</v>
      </c>
    </row>
    <row r="1863" spans="1:30">
      <c r="A1863" s="10">
        <v>43487</v>
      </c>
      <c r="B1863" s="4">
        <v>34042.75</v>
      </c>
      <c r="C1863" s="4">
        <v>12.65</v>
      </c>
      <c r="D1863" s="4">
        <v>18.350000000000001</v>
      </c>
      <c r="E1863" s="4">
        <v>285.8</v>
      </c>
      <c r="F1863" s="4">
        <v>196.5</v>
      </c>
      <c r="G1863" s="4">
        <v>382.5</v>
      </c>
      <c r="H1863" s="4">
        <v>36.15</v>
      </c>
      <c r="I1863" s="4">
        <v>3.55</v>
      </c>
      <c r="J1863" s="4">
        <v>47.7</v>
      </c>
      <c r="K1863" s="4">
        <v>267.5</v>
      </c>
      <c r="L1863" s="4">
        <v>43.5</v>
      </c>
      <c r="M1863" s="4">
        <v>50.4</v>
      </c>
      <c r="N1863" s="4">
        <v>157</v>
      </c>
      <c r="O1863" s="4">
        <v>120.85</v>
      </c>
      <c r="P1863" s="4">
        <v>63</v>
      </c>
      <c r="Q1863" s="4">
        <v>93.2</v>
      </c>
      <c r="R1863" s="4">
        <v>29.95</v>
      </c>
      <c r="S1863" s="4">
        <v>379</v>
      </c>
      <c r="T1863" s="4">
        <v>52.05</v>
      </c>
      <c r="U1863" s="4">
        <v>11.6</v>
      </c>
      <c r="V1863" s="4">
        <v>68</v>
      </c>
      <c r="W1863" s="4">
        <v>122.05</v>
      </c>
      <c r="X1863" s="4">
        <v>64</v>
      </c>
      <c r="Y1863" s="4">
        <v>122</v>
      </c>
      <c r="Z1863" s="4">
        <v>55.8</v>
      </c>
      <c r="AA1863" s="4">
        <v>445.9</v>
      </c>
      <c r="AB1863" s="4">
        <v>14.85</v>
      </c>
      <c r="AC1863" s="4">
        <v>382.5</v>
      </c>
      <c r="AD1863" s="4">
        <v>572.15</v>
      </c>
    </row>
    <row r="1864" spans="1:30">
      <c r="A1864" s="10">
        <v>43488</v>
      </c>
      <c r="B1864" s="4">
        <v>34819.129999999997</v>
      </c>
      <c r="C1864" s="4">
        <v>12.6</v>
      </c>
      <c r="D1864" s="4">
        <v>18.5</v>
      </c>
      <c r="E1864" s="4">
        <v>288.8</v>
      </c>
      <c r="F1864" s="4">
        <v>206.35</v>
      </c>
      <c r="G1864" s="4">
        <v>383.5</v>
      </c>
      <c r="H1864" s="4">
        <v>36.85</v>
      </c>
      <c r="I1864" s="4">
        <v>3.57</v>
      </c>
      <c r="J1864" s="4">
        <v>48.05</v>
      </c>
      <c r="K1864" s="4">
        <v>268</v>
      </c>
      <c r="L1864" s="4">
        <v>44.4</v>
      </c>
      <c r="M1864" s="4">
        <v>50.7</v>
      </c>
      <c r="N1864" s="4">
        <v>157.94999999999999</v>
      </c>
      <c r="O1864" s="4">
        <v>127.7</v>
      </c>
      <c r="P1864" s="4">
        <v>65.7</v>
      </c>
      <c r="Q1864" s="4">
        <v>91.65</v>
      </c>
      <c r="R1864" s="4">
        <v>29.75</v>
      </c>
      <c r="S1864" s="4">
        <v>395</v>
      </c>
      <c r="T1864" s="4">
        <v>52.35</v>
      </c>
      <c r="U1864" s="4">
        <v>11.55</v>
      </c>
      <c r="V1864" s="4">
        <v>69.849999999999994</v>
      </c>
      <c r="W1864" s="4">
        <v>120.4</v>
      </c>
      <c r="X1864" s="4">
        <v>65.400000000000006</v>
      </c>
      <c r="Y1864" s="4">
        <v>123.35</v>
      </c>
      <c r="Z1864" s="4">
        <v>56.5</v>
      </c>
      <c r="AA1864" s="4">
        <v>447</v>
      </c>
      <c r="AB1864" s="4">
        <v>15.2</v>
      </c>
      <c r="AC1864" s="4">
        <v>383.5</v>
      </c>
      <c r="AD1864" s="4">
        <v>567.45000000000005</v>
      </c>
    </row>
    <row r="1865" spans="1:30">
      <c r="A1865" s="10">
        <v>43489</v>
      </c>
      <c r="B1865" s="4">
        <v>34939.050000000003</v>
      </c>
      <c r="C1865" s="4">
        <v>12.8</v>
      </c>
      <c r="D1865" s="4">
        <v>18.45</v>
      </c>
      <c r="E1865" s="4">
        <v>290.7</v>
      </c>
      <c r="F1865" s="4">
        <v>204.6</v>
      </c>
      <c r="G1865" s="4">
        <v>386</v>
      </c>
      <c r="H1865" s="4">
        <v>37.65</v>
      </c>
      <c r="I1865" s="4">
        <v>3.55</v>
      </c>
      <c r="J1865" s="4">
        <v>48.95</v>
      </c>
      <c r="K1865" s="4">
        <v>268</v>
      </c>
      <c r="L1865" s="4">
        <v>43.65</v>
      </c>
      <c r="M1865" s="4">
        <v>50.95</v>
      </c>
      <c r="N1865" s="4">
        <v>159.25</v>
      </c>
      <c r="O1865" s="4">
        <v>124.9</v>
      </c>
      <c r="P1865" s="4">
        <v>67.8</v>
      </c>
      <c r="Q1865" s="4">
        <v>91.7</v>
      </c>
      <c r="R1865" s="4">
        <v>29.9</v>
      </c>
      <c r="S1865" s="4">
        <v>400</v>
      </c>
      <c r="T1865" s="4">
        <v>52.6</v>
      </c>
      <c r="U1865" s="4">
        <v>11.7</v>
      </c>
      <c r="V1865" s="4">
        <v>70.25</v>
      </c>
      <c r="W1865" s="4">
        <v>122.1</v>
      </c>
      <c r="X1865" s="4">
        <v>65.099999999999994</v>
      </c>
      <c r="Y1865" s="4">
        <v>123.4</v>
      </c>
      <c r="Z1865" s="4">
        <v>57.1</v>
      </c>
      <c r="AA1865" s="4">
        <v>452.6</v>
      </c>
      <c r="AB1865" s="4">
        <v>15.25</v>
      </c>
      <c r="AC1865" s="4">
        <v>386</v>
      </c>
      <c r="AD1865" s="4">
        <v>591.95000000000005</v>
      </c>
    </row>
    <row r="1866" spans="1:30">
      <c r="A1866" s="10">
        <v>43490</v>
      </c>
      <c r="B1866" s="4">
        <v>34810.519999999997</v>
      </c>
      <c r="C1866" s="4">
        <v>12.55</v>
      </c>
      <c r="D1866" s="4">
        <v>18.399999999999999</v>
      </c>
      <c r="E1866" s="4">
        <v>292.75</v>
      </c>
      <c r="F1866" s="4">
        <v>205.4</v>
      </c>
      <c r="G1866" s="4">
        <v>380</v>
      </c>
      <c r="H1866" s="4">
        <v>37.5</v>
      </c>
      <c r="I1866" s="4">
        <v>3.4699999999999998</v>
      </c>
      <c r="J1866" s="4">
        <v>49</v>
      </c>
      <c r="K1866" s="4">
        <v>262.5</v>
      </c>
      <c r="L1866" s="4">
        <v>43</v>
      </c>
      <c r="M1866" s="4">
        <v>50.8</v>
      </c>
      <c r="N1866" s="4">
        <v>157.85</v>
      </c>
      <c r="O1866" s="4">
        <v>126.9</v>
      </c>
      <c r="P1866" s="4">
        <v>67</v>
      </c>
      <c r="Q1866" s="4">
        <v>92.7</v>
      </c>
      <c r="R1866" s="4">
        <v>29.5</v>
      </c>
      <c r="S1866" s="4">
        <v>393.5</v>
      </c>
      <c r="T1866" s="4">
        <v>51.5</v>
      </c>
      <c r="U1866" s="4">
        <v>11.7</v>
      </c>
      <c r="V1866" s="4">
        <v>69.55</v>
      </c>
      <c r="W1866" s="4">
        <v>121</v>
      </c>
      <c r="X1866" s="4">
        <v>63.7</v>
      </c>
      <c r="Y1866" s="4">
        <v>121.15</v>
      </c>
      <c r="Z1866" s="4">
        <v>56.7</v>
      </c>
      <c r="AA1866" s="4">
        <v>464.85</v>
      </c>
      <c r="AB1866" s="4">
        <v>15.15</v>
      </c>
      <c r="AC1866" s="4">
        <v>380</v>
      </c>
      <c r="AD1866" s="4">
        <v>575.45000000000005</v>
      </c>
    </row>
    <row r="1867" spans="1:30">
      <c r="A1867" s="10">
        <v>43493</v>
      </c>
      <c r="B1867" s="4">
        <v>34840.800000000003</v>
      </c>
      <c r="C1867" s="4">
        <v>12.2</v>
      </c>
      <c r="D1867" s="4">
        <v>17.8</v>
      </c>
      <c r="E1867" s="4">
        <v>283.05</v>
      </c>
      <c r="F1867" s="4">
        <v>205.7</v>
      </c>
      <c r="G1867" s="4">
        <v>377</v>
      </c>
      <c r="H1867" s="4">
        <v>36.799999999999997</v>
      </c>
      <c r="I1867" s="4">
        <v>3.37</v>
      </c>
      <c r="J1867" s="4">
        <v>49.5</v>
      </c>
      <c r="K1867" s="4">
        <v>257.5</v>
      </c>
      <c r="L1867" s="4">
        <v>42.45</v>
      </c>
      <c r="M1867" s="4">
        <v>52</v>
      </c>
      <c r="N1867" s="4">
        <v>161.9</v>
      </c>
      <c r="O1867" s="4">
        <v>130.94999999999999</v>
      </c>
      <c r="P1867" s="4">
        <v>68.5</v>
      </c>
      <c r="Q1867" s="4">
        <v>92.45</v>
      </c>
      <c r="R1867" s="4">
        <v>29.3</v>
      </c>
      <c r="S1867" s="4">
        <v>384</v>
      </c>
      <c r="T1867" s="4">
        <v>51.55</v>
      </c>
      <c r="U1867" s="4">
        <v>11.65</v>
      </c>
      <c r="V1867" s="4">
        <v>72.7</v>
      </c>
      <c r="W1867" s="4">
        <v>121</v>
      </c>
      <c r="X1867" s="4">
        <v>63</v>
      </c>
      <c r="Y1867" s="4">
        <v>122</v>
      </c>
      <c r="Z1867" s="4">
        <v>55.6</v>
      </c>
      <c r="AA1867" s="4">
        <v>456</v>
      </c>
      <c r="AB1867" s="4">
        <v>14.85</v>
      </c>
      <c r="AC1867" s="4">
        <v>377</v>
      </c>
      <c r="AD1867" s="4">
        <v>567.70000000000005</v>
      </c>
    </row>
    <row r="1868" spans="1:30">
      <c r="A1868" s="10">
        <v>43494</v>
      </c>
      <c r="B1868" s="4">
        <v>35511.21</v>
      </c>
      <c r="C1868" s="4">
        <v>12.25</v>
      </c>
      <c r="D1868" s="4">
        <v>18.600000000000001</v>
      </c>
      <c r="E1868" s="4">
        <v>293.14999999999998</v>
      </c>
      <c r="F1868" s="4">
        <v>215.45</v>
      </c>
      <c r="G1868" s="4">
        <v>370.5</v>
      </c>
      <c r="H1868" s="4">
        <v>38</v>
      </c>
      <c r="I1868" s="4">
        <v>3.4</v>
      </c>
      <c r="J1868" s="4">
        <v>50.2</v>
      </c>
      <c r="K1868" s="4">
        <v>263</v>
      </c>
      <c r="L1868" s="4">
        <v>42.3</v>
      </c>
      <c r="M1868" s="4">
        <v>52.55</v>
      </c>
      <c r="N1868" s="4">
        <v>165.5</v>
      </c>
      <c r="O1868" s="4">
        <v>130.69999999999999</v>
      </c>
      <c r="P1868" s="4">
        <v>70</v>
      </c>
      <c r="Q1868" s="4">
        <v>92.95</v>
      </c>
      <c r="R1868" s="4">
        <v>29.1</v>
      </c>
      <c r="S1868" s="4">
        <v>383.5</v>
      </c>
      <c r="T1868" s="4">
        <v>52.55</v>
      </c>
      <c r="U1868" s="4">
        <v>11.8</v>
      </c>
      <c r="V1868" s="4">
        <v>74.05</v>
      </c>
      <c r="W1868" s="4">
        <v>123.65</v>
      </c>
      <c r="X1868" s="4">
        <v>64.7</v>
      </c>
      <c r="Y1868" s="4">
        <v>123.85</v>
      </c>
      <c r="Z1868" s="4">
        <v>56.5</v>
      </c>
      <c r="AA1868" s="4">
        <v>462</v>
      </c>
      <c r="AB1868" s="4">
        <v>15.15</v>
      </c>
      <c r="AC1868" s="4">
        <v>370.5</v>
      </c>
      <c r="AD1868" s="4">
        <v>589</v>
      </c>
    </row>
    <row r="1869" spans="1:30">
      <c r="A1869" s="10">
        <v>43495</v>
      </c>
      <c r="B1869" s="4">
        <v>36039.11</v>
      </c>
      <c r="C1869" s="4">
        <v>12.65</v>
      </c>
      <c r="D1869" s="4">
        <v>19.25</v>
      </c>
      <c r="E1869" s="4">
        <v>298.35000000000002</v>
      </c>
      <c r="F1869" s="4">
        <v>214.85</v>
      </c>
      <c r="G1869" s="4">
        <v>381</v>
      </c>
      <c r="H1869" s="4">
        <v>38.1</v>
      </c>
      <c r="I1869" s="4">
        <v>3.39</v>
      </c>
      <c r="J1869" s="4">
        <v>50.45</v>
      </c>
      <c r="K1869" s="4">
        <v>267.5</v>
      </c>
      <c r="L1869" s="4">
        <v>44.5</v>
      </c>
      <c r="M1869" s="4">
        <v>53.2</v>
      </c>
      <c r="N1869" s="4">
        <v>169.7</v>
      </c>
      <c r="O1869" s="4">
        <v>132.5</v>
      </c>
      <c r="P1869" s="4">
        <v>70.900000000000006</v>
      </c>
      <c r="Q1869" s="4">
        <v>95.5</v>
      </c>
      <c r="R1869" s="4">
        <v>30.5</v>
      </c>
      <c r="S1869" s="4">
        <v>386</v>
      </c>
      <c r="T1869" s="4">
        <v>53.3</v>
      </c>
      <c r="U1869" s="4">
        <v>11.85</v>
      </c>
      <c r="V1869" s="4">
        <v>77.150000000000006</v>
      </c>
      <c r="W1869" s="4">
        <v>123.6</v>
      </c>
      <c r="X1869" s="4">
        <v>65.900000000000006</v>
      </c>
      <c r="Y1869" s="4">
        <v>125.6</v>
      </c>
      <c r="Z1869" s="4">
        <v>57.1</v>
      </c>
      <c r="AA1869" s="4">
        <v>472.6</v>
      </c>
      <c r="AB1869" s="4">
        <v>15.05</v>
      </c>
      <c r="AC1869" s="4">
        <v>381</v>
      </c>
      <c r="AD1869" s="4">
        <v>595.54999999999995</v>
      </c>
    </row>
    <row r="1870" spans="1:30">
      <c r="A1870" s="10">
        <v>43496</v>
      </c>
      <c r="B1870" s="4">
        <v>36326.92</v>
      </c>
      <c r="C1870" s="4">
        <v>12.65</v>
      </c>
      <c r="D1870" s="4">
        <v>19.05</v>
      </c>
      <c r="E1870" s="4">
        <v>301.95</v>
      </c>
      <c r="F1870" s="4">
        <v>214.5</v>
      </c>
      <c r="G1870" s="4">
        <v>382.5</v>
      </c>
      <c r="H1870" s="4">
        <v>38.450000000000003</v>
      </c>
      <c r="I1870" s="4">
        <v>3.4699999999999998</v>
      </c>
      <c r="J1870" s="4">
        <v>50</v>
      </c>
      <c r="K1870" s="4">
        <v>274</v>
      </c>
      <c r="L1870" s="4">
        <v>45.4</v>
      </c>
      <c r="M1870" s="4">
        <v>53.5</v>
      </c>
      <c r="N1870" s="4">
        <v>168</v>
      </c>
      <c r="O1870" s="4">
        <v>135.35</v>
      </c>
      <c r="P1870" s="4">
        <v>71.5</v>
      </c>
      <c r="Q1870" s="4">
        <v>93.8</v>
      </c>
      <c r="R1870" s="4">
        <v>30.65</v>
      </c>
      <c r="S1870" s="4">
        <v>384.5</v>
      </c>
      <c r="T1870" s="4">
        <v>53.25</v>
      </c>
      <c r="U1870" s="4">
        <v>11.75</v>
      </c>
      <c r="V1870" s="4">
        <v>77.7</v>
      </c>
      <c r="W1870" s="4">
        <v>123.8</v>
      </c>
      <c r="X1870" s="4">
        <v>66.7</v>
      </c>
      <c r="Y1870" s="4">
        <v>125.85</v>
      </c>
      <c r="Z1870" s="4">
        <v>57.1</v>
      </c>
      <c r="AA1870" s="4">
        <v>465.6</v>
      </c>
      <c r="AB1870" s="4">
        <v>15.15</v>
      </c>
      <c r="AC1870" s="4">
        <v>382.5</v>
      </c>
      <c r="AD1870" s="4">
        <v>606.29999999999995</v>
      </c>
    </row>
    <row r="1871" spans="1:30">
      <c r="A1871" s="10">
        <v>43497</v>
      </c>
      <c r="B1871" s="4">
        <v>36599.879999999997</v>
      </c>
      <c r="C1871" s="4">
        <v>12.6</v>
      </c>
      <c r="D1871" s="4">
        <v>19.100000000000001</v>
      </c>
      <c r="E1871" s="4">
        <v>303.35000000000002</v>
      </c>
      <c r="F1871" s="4">
        <v>216</v>
      </c>
      <c r="G1871" s="4">
        <v>377.5</v>
      </c>
      <c r="H1871" s="4">
        <v>39.799999999999997</v>
      </c>
      <c r="I1871" s="4">
        <v>3.55</v>
      </c>
      <c r="J1871" s="4">
        <v>50.75</v>
      </c>
      <c r="K1871" s="4">
        <v>286.5</v>
      </c>
      <c r="L1871" s="4">
        <v>45.3</v>
      </c>
      <c r="M1871" s="4">
        <v>54.9</v>
      </c>
      <c r="N1871" s="4">
        <v>166.35</v>
      </c>
      <c r="O1871" s="4">
        <v>134.05000000000001</v>
      </c>
      <c r="P1871" s="4">
        <v>72</v>
      </c>
      <c r="Q1871" s="4">
        <v>94.85</v>
      </c>
      <c r="R1871" s="4">
        <v>30</v>
      </c>
      <c r="S1871" s="4">
        <v>384.5</v>
      </c>
      <c r="T1871" s="4">
        <v>53.25</v>
      </c>
      <c r="U1871" s="4">
        <v>11.75</v>
      </c>
      <c r="V1871" s="4">
        <v>79.599999999999994</v>
      </c>
      <c r="W1871" s="4">
        <v>124.35</v>
      </c>
      <c r="X1871" s="4">
        <v>69.5</v>
      </c>
      <c r="Y1871" s="4">
        <v>124.45</v>
      </c>
      <c r="Z1871" s="4">
        <v>58.9</v>
      </c>
      <c r="AA1871" s="4">
        <v>467.5</v>
      </c>
      <c r="AB1871" s="4">
        <v>15.5</v>
      </c>
      <c r="AC1871" s="4">
        <v>377.5</v>
      </c>
      <c r="AD1871" s="4">
        <v>614.75</v>
      </c>
    </row>
    <row r="1872" spans="1:30">
      <c r="A1872" s="10">
        <v>43500</v>
      </c>
      <c r="B1872" s="4">
        <v>37145</v>
      </c>
      <c r="C1872" s="4">
        <v>13.25</v>
      </c>
      <c r="D1872" s="4">
        <v>18.55</v>
      </c>
      <c r="E1872" s="4">
        <v>306.95</v>
      </c>
      <c r="F1872" s="4">
        <v>222.65</v>
      </c>
      <c r="G1872" s="4">
        <v>374</v>
      </c>
      <c r="H1872" s="4">
        <v>41.75</v>
      </c>
      <c r="I1872" s="4">
        <v>3.5300000000000002</v>
      </c>
      <c r="J1872" s="4">
        <v>51.1</v>
      </c>
      <c r="K1872" s="4">
        <v>288.5</v>
      </c>
      <c r="L1872" s="4">
        <v>45.85</v>
      </c>
      <c r="M1872" s="4">
        <v>54</v>
      </c>
      <c r="N1872" s="4">
        <v>171.5</v>
      </c>
      <c r="O1872" s="4">
        <v>137.55000000000001</v>
      </c>
      <c r="P1872" s="4">
        <v>72</v>
      </c>
      <c r="Q1872" s="4">
        <v>95.95</v>
      </c>
      <c r="R1872" s="4">
        <v>30.2</v>
      </c>
      <c r="S1872" s="4">
        <v>376.5</v>
      </c>
      <c r="T1872" s="4">
        <v>53.1</v>
      </c>
      <c r="U1872" s="4">
        <v>11.6</v>
      </c>
      <c r="V1872" s="4">
        <v>84.15</v>
      </c>
      <c r="W1872" s="4">
        <v>123.05</v>
      </c>
      <c r="X1872" s="4">
        <v>71.3</v>
      </c>
      <c r="Y1872" s="4">
        <v>123.45</v>
      </c>
      <c r="Z1872" s="4">
        <v>58.7</v>
      </c>
      <c r="AA1872" s="4">
        <v>471.9</v>
      </c>
      <c r="AB1872" s="4">
        <v>15.15</v>
      </c>
      <c r="AC1872" s="4">
        <v>374</v>
      </c>
      <c r="AD1872" s="4">
        <v>615.65</v>
      </c>
    </row>
    <row r="1873" spans="1:30">
      <c r="A1873" s="10">
        <v>43501</v>
      </c>
      <c r="B1873" s="4">
        <v>37471.67</v>
      </c>
      <c r="C1873" s="4">
        <v>13.4</v>
      </c>
      <c r="D1873" s="4">
        <v>18.45</v>
      </c>
      <c r="E1873" s="4">
        <v>308.05</v>
      </c>
      <c r="F1873" s="4">
        <v>223.6</v>
      </c>
      <c r="G1873" s="4">
        <v>384.5</v>
      </c>
      <c r="H1873" s="4">
        <v>42</v>
      </c>
      <c r="I1873" s="4">
        <v>3.51</v>
      </c>
      <c r="J1873" s="4">
        <v>51.7</v>
      </c>
      <c r="K1873" s="4">
        <v>283</v>
      </c>
      <c r="L1873" s="4">
        <v>45</v>
      </c>
      <c r="M1873" s="4">
        <v>54.15</v>
      </c>
      <c r="N1873" s="4">
        <v>174.3</v>
      </c>
      <c r="O1873" s="4">
        <v>139</v>
      </c>
      <c r="P1873" s="4">
        <v>73</v>
      </c>
      <c r="Q1873" s="4">
        <v>96</v>
      </c>
      <c r="R1873" s="4">
        <v>29.65</v>
      </c>
      <c r="S1873" s="4">
        <v>373</v>
      </c>
      <c r="T1873" s="4">
        <v>55.9</v>
      </c>
      <c r="U1873" s="4">
        <v>11.5</v>
      </c>
      <c r="V1873" s="4">
        <v>84.6</v>
      </c>
      <c r="W1873" s="4">
        <v>123.35</v>
      </c>
      <c r="X1873" s="4">
        <v>70</v>
      </c>
      <c r="Y1873" s="4">
        <v>125.45</v>
      </c>
      <c r="Z1873" s="4">
        <v>59.7</v>
      </c>
      <c r="AA1873" s="4">
        <v>475.5</v>
      </c>
      <c r="AB1873" s="4">
        <v>15.15</v>
      </c>
      <c r="AC1873" s="4">
        <v>384.5</v>
      </c>
      <c r="AD1873" s="4">
        <v>613.1</v>
      </c>
    </row>
    <row r="1874" spans="1:30">
      <c r="A1874" s="10">
        <v>43502</v>
      </c>
      <c r="B1874" s="4">
        <v>36731.660000000003</v>
      </c>
      <c r="C1874" s="4">
        <v>13.2</v>
      </c>
      <c r="D1874" s="4">
        <v>18.2</v>
      </c>
      <c r="E1874" s="4">
        <v>303.45</v>
      </c>
      <c r="F1874" s="4">
        <v>216.05</v>
      </c>
      <c r="G1874" s="4">
        <v>379.5</v>
      </c>
      <c r="H1874" s="4">
        <v>42.25</v>
      </c>
      <c r="I1874" s="4">
        <v>3.43</v>
      </c>
      <c r="J1874" s="4">
        <v>51.4</v>
      </c>
      <c r="K1874" s="4">
        <v>275.5</v>
      </c>
      <c r="L1874" s="4">
        <v>44.85</v>
      </c>
      <c r="M1874" s="4">
        <v>54.3</v>
      </c>
      <c r="N1874" s="4">
        <v>168.1</v>
      </c>
      <c r="O1874" s="4">
        <v>134.85</v>
      </c>
      <c r="P1874" s="4">
        <v>72.400000000000006</v>
      </c>
      <c r="Q1874" s="4">
        <v>94</v>
      </c>
      <c r="R1874" s="4">
        <v>28.5</v>
      </c>
      <c r="S1874" s="4">
        <v>367.5</v>
      </c>
      <c r="T1874" s="4">
        <v>55.6</v>
      </c>
      <c r="U1874" s="4">
        <v>11.5</v>
      </c>
      <c r="V1874" s="4">
        <v>81.05</v>
      </c>
      <c r="W1874" s="4">
        <v>118.5</v>
      </c>
      <c r="X1874" s="4">
        <v>68.7</v>
      </c>
      <c r="Y1874" s="4">
        <v>122.25</v>
      </c>
      <c r="Z1874" s="4">
        <v>59.3</v>
      </c>
      <c r="AA1874" s="4">
        <v>479.45</v>
      </c>
      <c r="AB1874" s="4">
        <v>15.2</v>
      </c>
      <c r="AC1874" s="4">
        <v>379.5</v>
      </c>
      <c r="AD1874" s="4">
        <v>604.6</v>
      </c>
    </row>
    <row r="1875" spans="1:30">
      <c r="A1875" s="10">
        <v>43503</v>
      </c>
      <c r="B1875" s="4">
        <v>35928.99</v>
      </c>
      <c r="C1875" s="4">
        <v>12.6</v>
      </c>
      <c r="D1875" s="4">
        <v>18.25</v>
      </c>
      <c r="E1875" s="4">
        <v>299.75</v>
      </c>
      <c r="F1875" s="4">
        <v>213.15</v>
      </c>
      <c r="G1875" s="4">
        <v>377</v>
      </c>
      <c r="H1875" s="4">
        <v>40.299999999999997</v>
      </c>
      <c r="I1875" s="4">
        <v>3.37</v>
      </c>
      <c r="J1875" s="4">
        <v>51.4</v>
      </c>
      <c r="K1875" s="4">
        <v>267</v>
      </c>
      <c r="L1875" s="4">
        <v>43</v>
      </c>
      <c r="M1875" s="4">
        <v>54.25</v>
      </c>
      <c r="N1875" s="4">
        <v>163.5</v>
      </c>
      <c r="O1875" s="4">
        <v>131.05000000000001</v>
      </c>
      <c r="P1875" s="4">
        <v>72</v>
      </c>
      <c r="Q1875" s="4">
        <v>91.05</v>
      </c>
      <c r="R1875" s="4">
        <v>27.9</v>
      </c>
      <c r="S1875" s="4">
        <v>366</v>
      </c>
      <c r="T1875" s="4">
        <v>54.4</v>
      </c>
      <c r="U1875" s="4">
        <v>11.7</v>
      </c>
      <c r="V1875" s="4">
        <v>79.3</v>
      </c>
      <c r="W1875" s="4">
        <v>119.65</v>
      </c>
      <c r="X1875" s="4">
        <v>66.8</v>
      </c>
      <c r="Y1875" s="4">
        <v>118.6</v>
      </c>
      <c r="Z1875" s="4">
        <v>57.2</v>
      </c>
      <c r="AA1875" s="4">
        <v>474</v>
      </c>
      <c r="AB1875" s="4">
        <v>15.35</v>
      </c>
      <c r="AC1875" s="4">
        <v>377</v>
      </c>
      <c r="AD1875" s="4">
        <v>581.9</v>
      </c>
    </row>
    <row r="1876" spans="1:30">
      <c r="A1876" s="10">
        <v>43504</v>
      </c>
      <c r="B1876" s="4">
        <v>36664.239999999998</v>
      </c>
      <c r="C1876" s="4">
        <v>12.75</v>
      </c>
      <c r="D1876" s="4">
        <v>18.55</v>
      </c>
      <c r="E1876" s="4">
        <v>296.45</v>
      </c>
      <c r="F1876" s="4">
        <v>216.95</v>
      </c>
      <c r="G1876" s="4">
        <v>387.5</v>
      </c>
      <c r="H1876" s="4">
        <v>40.450000000000003</v>
      </c>
      <c r="I1876" s="4">
        <v>3.42</v>
      </c>
      <c r="J1876" s="4">
        <v>51.65</v>
      </c>
      <c r="K1876" s="4">
        <v>274.5</v>
      </c>
      <c r="L1876" s="4">
        <v>44.8</v>
      </c>
      <c r="M1876" s="4">
        <v>55.95</v>
      </c>
      <c r="N1876" s="4">
        <v>167.2</v>
      </c>
      <c r="O1876" s="4">
        <v>136.05000000000001</v>
      </c>
      <c r="P1876" s="4">
        <v>71.900000000000006</v>
      </c>
      <c r="Q1876" s="4">
        <v>89.6</v>
      </c>
      <c r="R1876" s="4">
        <v>29.1</v>
      </c>
      <c r="S1876" s="4">
        <v>383.5</v>
      </c>
      <c r="T1876" s="4">
        <v>55.45</v>
      </c>
      <c r="U1876" s="4">
        <v>11.85</v>
      </c>
      <c r="V1876" s="4">
        <v>82.35</v>
      </c>
      <c r="W1876" s="4">
        <v>122.2</v>
      </c>
      <c r="X1876" s="4">
        <v>68.2</v>
      </c>
      <c r="Y1876" s="4">
        <v>119.25</v>
      </c>
      <c r="Z1876" s="4">
        <v>59.5</v>
      </c>
      <c r="AA1876" s="4">
        <v>463.75</v>
      </c>
      <c r="AB1876" s="4">
        <v>15.45</v>
      </c>
      <c r="AC1876" s="4">
        <v>387.5</v>
      </c>
      <c r="AD1876" s="4">
        <v>591.45000000000005</v>
      </c>
    </row>
    <row r="1877" spans="1:30">
      <c r="A1877" s="10">
        <v>43507</v>
      </c>
      <c r="B1877" s="4">
        <v>37023.74</v>
      </c>
      <c r="C1877" s="4">
        <v>13</v>
      </c>
      <c r="D1877" s="4">
        <v>18.3</v>
      </c>
      <c r="E1877" s="4">
        <v>291.75</v>
      </c>
      <c r="F1877" s="4">
        <v>217.9</v>
      </c>
      <c r="G1877" s="4">
        <v>385</v>
      </c>
      <c r="H1877" s="4">
        <v>41.95</v>
      </c>
      <c r="I1877" s="4">
        <v>3.44</v>
      </c>
      <c r="J1877" s="4">
        <v>51.2</v>
      </c>
      <c r="K1877" s="4">
        <v>281</v>
      </c>
      <c r="L1877" s="4">
        <v>45</v>
      </c>
      <c r="M1877" s="4">
        <v>56.5</v>
      </c>
      <c r="N1877" s="4">
        <v>166.55</v>
      </c>
      <c r="O1877" s="4">
        <v>138.44999999999999</v>
      </c>
      <c r="P1877" s="4">
        <v>71.5</v>
      </c>
      <c r="Q1877" s="4">
        <v>91.3</v>
      </c>
      <c r="R1877" s="4">
        <v>28.9</v>
      </c>
      <c r="S1877" s="4">
        <v>393</v>
      </c>
      <c r="T1877" s="4">
        <v>58.9</v>
      </c>
      <c r="U1877" s="4">
        <v>11.8</v>
      </c>
      <c r="V1877" s="4">
        <v>81.849999999999994</v>
      </c>
      <c r="W1877" s="4">
        <v>122.2</v>
      </c>
      <c r="X1877" s="4">
        <v>69.099999999999994</v>
      </c>
      <c r="Y1877" s="4">
        <v>125.3</v>
      </c>
      <c r="Z1877" s="4">
        <v>59.6</v>
      </c>
      <c r="AA1877" s="4">
        <v>473</v>
      </c>
      <c r="AB1877" s="4">
        <v>15.35</v>
      </c>
      <c r="AC1877" s="4">
        <v>385</v>
      </c>
      <c r="AD1877" s="4">
        <v>584.6</v>
      </c>
    </row>
    <row r="1878" spans="1:30">
      <c r="A1878" s="10">
        <v>43508</v>
      </c>
      <c r="B1878" s="4">
        <v>37685.96</v>
      </c>
      <c r="C1878" s="4">
        <v>13.8</v>
      </c>
      <c r="D1878" s="4">
        <v>18.649999999999999</v>
      </c>
      <c r="E1878" s="4">
        <v>305.60000000000002</v>
      </c>
      <c r="F1878" s="4">
        <v>223.5</v>
      </c>
      <c r="G1878" s="4">
        <v>387.5</v>
      </c>
      <c r="H1878" s="4">
        <v>42.65</v>
      </c>
      <c r="I1878" s="4">
        <v>3.45</v>
      </c>
      <c r="J1878" s="4">
        <v>51.2</v>
      </c>
      <c r="K1878" s="4">
        <v>282.5</v>
      </c>
      <c r="L1878" s="4">
        <v>44.2</v>
      </c>
      <c r="M1878" s="4">
        <v>55.9</v>
      </c>
      <c r="N1878" s="4">
        <v>173.25</v>
      </c>
      <c r="O1878" s="4">
        <v>140.30000000000001</v>
      </c>
      <c r="P1878" s="4">
        <v>70.8</v>
      </c>
      <c r="Q1878" s="4">
        <v>91.1</v>
      </c>
      <c r="R1878" s="4">
        <v>29.3</v>
      </c>
      <c r="S1878" s="4">
        <v>398</v>
      </c>
      <c r="T1878" s="4">
        <v>58.55</v>
      </c>
      <c r="U1878" s="4">
        <v>11.7</v>
      </c>
      <c r="V1878" s="4">
        <v>83.95</v>
      </c>
      <c r="W1878" s="4">
        <v>124.45</v>
      </c>
      <c r="X1878" s="4">
        <v>69.599999999999994</v>
      </c>
      <c r="Y1878" s="4">
        <v>126.9</v>
      </c>
      <c r="Z1878" s="4">
        <v>59.9</v>
      </c>
      <c r="AA1878" s="4">
        <v>483.05</v>
      </c>
      <c r="AB1878" s="4">
        <v>15.2</v>
      </c>
      <c r="AC1878" s="4">
        <v>387.5</v>
      </c>
      <c r="AD1878" s="4">
        <v>605.54999999999995</v>
      </c>
    </row>
    <row r="1879" spans="1:30">
      <c r="A1879" s="10">
        <v>43509</v>
      </c>
      <c r="B1879" s="4">
        <v>37038.93</v>
      </c>
      <c r="C1879" s="4">
        <v>13.85</v>
      </c>
      <c r="D1879" s="4">
        <v>18.350000000000001</v>
      </c>
      <c r="E1879" s="4">
        <v>309.35000000000002</v>
      </c>
      <c r="F1879" s="4">
        <v>216.05</v>
      </c>
      <c r="G1879" s="4">
        <v>386.5</v>
      </c>
      <c r="H1879" s="4">
        <v>42.1</v>
      </c>
      <c r="I1879" s="4">
        <v>3.44</v>
      </c>
      <c r="J1879" s="4">
        <v>50.7</v>
      </c>
      <c r="K1879" s="4">
        <v>275</v>
      </c>
      <c r="L1879" s="4">
        <v>44</v>
      </c>
      <c r="M1879" s="4">
        <v>55.1</v>
      </c>
      <c r="N1879" s="4">
        <v>166.6</v>
      </c>
      <c r="O1879" s="4">
        <v>135.15</v>
      </c>
      <c r="P1879" s="4">
        <v>69.2</v>
      </c>
      <c r="Q1879" s="4">
        <v>87.8</v>
      </c>
      <c r="R1879" s="4">
        <v>29.35</v>
      </c>
      <c r="S1879" s="4">
        <v>393</v>
      </c>
      <c r="T1879" s="4">
        <v>57.8</v>
      </c>
      <c r="U1879" s="4">
        <v>11.8</v>
      </c>
      <c r="V1879" s="4">
        <v>81.5</v>
      </c>
      <c r="W1879" s="4">
        <v>122.9</v>
      </c>
      <c r="X1879" s="4">
        <v>69.099999999999994</v>
      </c>
      <c r="Y1879" s="4">
        <v>123.5</v>
      </c>
      <c r="Z1879" s="4">
        <v>59.3</v>
      </c>
      <c r="AA1879" s="4">
        <v>495.2</v>
      </c>
      <c r="AB1879" s="4">
        <v>15.1</v>
      </c>
      <c r="AC1879" s="4">
        <v>386.5</v>
      </c>
      <c r="AD1879" s="4">
        <v>599.54999999999995</v>
      </c>
    </row>
    <row r="1880" spans="1:30">
      <c r="A1880" s="10">
        <v>43510</v>
      </c>
      <c r="B1880" s="4">
        <v>37385.75</v>
      </c>
      <c r="C1880" s="4">
        <v>13.75</v>
      </c>
      <c r="D1880" s="4">
        <v>18.3</v>
      </c>
      <c r="E1880" s="4">
        <v>321</v>
      </c>
      <c r="F1880" s="4">
        <v>221.55</v>
      </c>
      <c r="G1880" s="4">
        <v>386.5</v>
      </c>
      <c r="H1880" s="4">
        <v>42.2</v>
      </c>
      <c r="I1880" s="4">
        <v>3.57</v>
      </c>
      <c r="J1880" s="4">
        <v>50.45</v>
      </c>
      <c r="K1880" s="4">
        <v>275</v>
      </c>
      <c r="L1880" s="4">
        <v>43.85</v>
      </c>
      <c r="M1880" s="4">
        <v>55.4</v>
      </c>
      <c r="N1880" s="4">
        <v>166.9</v>
      </c>
      <c r="O1880" s="4">
        <v>136.15</v>
      </c>
      <c r="P1880" s="4">
        <v>68.3</v>
      </c>
      <c r="Q1880" s="4">
        <v>90.2</v>
      </c>
      <c r="R1880" s="4">
        <v>29.5</v>
      </c>
      <c r="S1880" s="4">
        <v>384.5</v>
      </c>
      <c r="T1880" s="4">
        <v>57.75</v>
      </c>
      <c r="U1880" s="4">
        <v>11.7</v>
      </c>
      <c r="V1880" s="4">
        <v>81.900000000000006</v>
      </c>
      <c r="W1880" s="4">
        <v>124.1</v>
      </c>
      <c r="X1880" s="4">
        <v>69.5</v>
      </c>
      <c r="Y1880" s="4">
        <v>123.95</v>
      </c>
      <c r="Z1880" s="4">
        <v>58.8</v>
      </c>
      <c r="AA1880" s="4">
        <v>504.1</v>
      </c>
      <c r="AB1880" s="4">
        <v>15.05</v>
      </c>
      <c r="AC1880" s="4">
        <v>386.5</v>
      </c>
      <c r="AD1880" s="4">
        <v>605.20000000000005</v>
      </c>
    </row>
    <row r="1881" spans="1:30">
      <c r="A1881" s="10">
        <v>43511</v>
      </c>
      <c r="B1881" s="4">
        <v>37469.97</v>
      </c>
      <c r="C1881" s="4">
        <v>13.7</v>
      </c>
      <c r="D1881" s="4">
        <v>19</v>
      </c>
      <c r="E1881" s="4">
        <v>325.60000000000002</v>
      </c>
      <c r="F1881" s="4">
        <v>220.6</v>
      </c>
      <c r="G1881" s="4">
        <v>386</v>
      </c>
      <c r="H1881" s="4">
        <v>41.65</v>
      </c>
      <c r="I1881" s="4">
        <v>3.5</v>
      </c>
      <c r="J1881" s="4">
        <v>50.25</v>
      </c>
      <c r="K1881" s="4">
        <v>270</v>
      </c>
      <c r="L1881" s="4">
        <v>42.95</v>
      </c>
      <c r="M1881" s="4">
        <v>55</v>
      </c>
      <c r="N1881" s="4">
        <v>164.05</v>
      </c>
      <c r="O1881" s="4">
        <v>134.80000000000001</v>
      </c>
      <c r="P1881" s="4">
        <v>68.5</v>
      </c>
      <c r="Q1881" s="4">
        <v>90.65</v>
      </c>
      <c r="R1881" s="4">
        <v>29.45</v>
      </c>
      <c r="S1881" s="4">
        <v>394.5</v>
      </c>
      <c r="T1881" s="4">
        <v>57.75</v>
      </c>
      <c r="U1881" s="4">
        <v>11.65</v>
      </c>
      <c r="V1881" s="4">
        <v>81.5</v>
      </c>
      <c r="W1881" s="4">
        <v>123.75</v>
      </c>
      <c r="X1881" s="4">
        <v>69.400000000000006</v>
      </c>
      <c r="Y1881" s="4">
        <v>122.3</v>
      </c>
      <c r="Z1881" s="4">
        <v>58.5</v>
      </c>
      <c r="AA1881" s="4">
        <v>521.20000000000005</v>
      </c>
      <c r="AB1881" s="4">
        <v>15.8</v>
      </c>
      <c r="AC1881" s="4">
        <v>386</v>
      </c>
      <c r="AD1881" s="4">
        <v>603.45000000000005</v>
      </c>
    </row>
    <row r="1882" spans="1:30">
      <c r="A1882" s="10">
        <v>43514</v>
      </c>
      <c r="B1882" s="4">
        <v>37355.230000000003</v>
      </c>
      <c r="C1882" s="4">
        <v>14</v>
      </c>
      <c r="D1882" s="4">
        <v>20</v>
      </c>
      <c r="E1882" s="4">
        <v>322.14999999999998</v>
      </c>
      <c r="F1882" s="4">
        <v>217.1</v>
      </c>
      <c r="G1882" s="4">
        <v>385.5</v>
      </c>
      <c r="H1882" s="4">
        <v>40.9</v>
      </c>
      <c r="I1882" s="4">
        <v>3.51</v>
      </c>
      <c r="J1882" s="4">
        <v>50.2</v>
      </c>
      <c r="K1882" s="4">
        <v>276.5</v>
      </c>
      <c r="L1882" s="4">
        <v>43.2</v>
      </c>
      <c r="M1882" s="4">
        <v>54.05</v>
      </c>
      <c r="N1882" s="4">
        <v>160.55000000000001</v>
      </c>
      <c r="O1882" s="4">
        <v>134</v>
      </c>
      <c r="P1882" s="4">
        <v>69.5</v>
      </c>
      <c r="Q1882" s="4">
        <v>89.05</v>
      </c>
      <c r="R1882" s="4">
        <v>29</v>
      </c>
      <c r="S1882" s="4">
        <v>387</v>
      </c>
      <c r="T1882" s="4">
        <v>56.9</v>
      </c>
      <c r="U1882" s="4">
        <v>11.9</v>
      </c>
      <c r="V1882" s="4">
        <v>81.25</v>
      </c>
      <c r="W1882" s="4">
        <v>124.95</v>
      </c>
      <c r="X1882" s="4">
        <v>69.2</v>
      </c>
      <c r="Y1882" s="4">
        <v>120.8</v>
      </c>
      <c r="Z1882" s="4">
        <v>57.7</v>
      </c>
      <c r="AA1882" s="4">
        <v>527.75</v>
      </c>
      <c r="AB1882" s="4">
        <v>16.600000000000001</v>
      </c>
      <c r="AC1882" s="4">
        <v>385.5</v>
      </c>
      <c r="AD1882" s="4">
        <v>594.1</v>
      </c>
    </row>
    <row r="1883" spans="1:30">
      <c r="A1883" s="10">
        <v>43515</v>
      </c>
      <c r="B1883" s="4">
        <v>36292.29</v>
      </c>
      <c r="C1883" s="4">
        <v>13.55</v>
      </c>
      <c r="D1883" s="4">
        <v>19.55</v>
      </c>
      <c r="E1883" s="4">
        <v>330.95</v>
      </c>
      <c r="F1883" s="4">
        <v>205.2</v>
      </c>
      <c r="G1883" s="4">
        <v>377</v>
      </c>
      <c r="H1883" s="4">
        <v>40.25</v>
      </c>
      <c r="I1883" s="4">
        <v>3.43</v>
      </c>
      <c r="J1883" s="4">
        <v>49.3</v>
      </c>
      <c r="K1883" s="4">
        <v>271</v>
      </c>
      <c r="L1883" s="4">
        <v>41</v>
      </c>
      <c r="M1883" s="4">
        <v>52.65</v>
      </c>
      <c r="N1883" s="4">
        <v>155.80000000000001</v>
      </c>
      <c r="O1883" s="4">
        <v>128.55000000000001</v>
      </c>
      <c r="P1883" s="4">
        <v>68.5</v>
      </c>
      <c r="Q1883" s="4">
        <v>86.4</v>
      </c>
      <c r="R1883" s="4">
        <v>28</v>
      </c>
      <c r="S1883" s="4">
        <v>383.5</v>
      </c>
      <c r="T1883" s="4">
        <v>54.1</v>
      </c>
      <c r="U1883" s="4">
        <v>11.9</v>
      </c>
      <c r="V1883" s="4">
        <v>77.7</v>
      </c>
      <c r="W1883" s="4">
        <v>119</v>
      </c>
      <c r="X1883" s="4">
        <v>67.5</v>
      </c>
      <c r="Y1883" s="4">
        <v>115.05</v>
      </c>
      <c r="Z1883" s="4">
        <v>56</v>
      </c>
      <c r="AA1883" s="4">
        <v>528.85</v>
      </c>
      <c r="AB1883" s="4">
        <v>16.05</v>
      </c>
      <c r="AC1883" s="4">
        <v>377</v>
      </c>
      <c r="AD1883" s="4">
        <v>580.9</v>
      </c>
    </row>
    <row r="1884" spans="1:30">
      <c r="A1884" s="10">
        <v>43516</v>
      </c>
      <c r="B1884" s="4">
        <v>36503.51</v>
      </c>
      <c r="C1884" s="4">
        <v>13.45</v>
      </c>
      <c r="D1884" s="4">
        <v>19.399999999999999</v>
      </c>
      <c r="E1884" s="4">
        <v>338.75</v>
      </c>
      <c r="F1884" s="4">
        <v>204.9</v>
      </c>
      <c r="G1884" s="4">
        <v>366.5</v>
      </c>
      <c r="H1884" s="4">
        <v>40.049999999999997</v>
      </c>
      <c r="I1884" s="4">
        <v>3.4</v>
      </c>
      <c r="J1884" s="4">
        <v>49.05</v>
      </c>
      <c r="K1884" s="4">
        <v>270</v>
      </c>
      <c r="L1884" s="4">
        <v>40.799999999999997</v>
      </c>
      <c r="M1884" s="4">
        <v>53.4</v>
      </c>
      <c r="N1884" s="4">
        <v>152.4</v>
      </c>
      <c r="O1884" s="4">
        <v>131</v>
      </c>
      <c r="P1884" s="4">
        <v>69</v>
      </c>
      <c r="Q1884" s="4">
        <v>87.25</v>
      </c>
      <c r="R1884" s="4">
        <v>27.65</v>
      </c>
      <c r="S1884" s="4">
        <v>378.5</v>
      </c>
      <c r="T1884" s="4">
        <v>55.5</v>
      </c>
      <c r="U1884" s="4">
        <v>12.65</v>
      </c>
      <c r="V1884" s="4">
        <v>77.3</v>
      </c>
      <c r="W1884" s="4">
        <v>119.05</v>
      </c>
      <c r="X1884" s="4">
        <v>67.2</v>
      </c>
      <c r="Y1884" s="4">
        <v>116.9</v>
      </c>
      <c r="Z1884" s="4">
        <v>55.2</v>
      </c>
      <c r="AA1884" s="4">
        <v>548</v>
      </c>
      <c r="AB1884" s="4">
        <v>15.35</v>
      </c>
      <c r="AC1884" s="4">
        <v>366.5</v>
      </c>
      <c r="AD1884" s="4">
        <v>588.5</v>
      </c>
    </row>
    <row r="1885" spans="1:30">
      <c r="A1885" s="10">
        <v>43517</v>
      </c>
      <c r="B1885" s="4">
        <v>35852.14</v>
      </c>
      <c r="C1885" s="4">
        <v>13.95</v>
      </c>
      <c r="D1885" s="4">
        <v>18.75</v>
      </c>
      <c r="E1885" s="4">
        <v>331.8</v>
      </c>
      <c r="F1885" s="4">
        <v>203.1</v>
      </c>
      <c r="G1885" s="4">
        <v>365</v>
      </c>
      <c r="H1885" s="4">
        <v>40.1</v>
      </c>
      <c r="I1885" s="4">
        <v>3.39</v>
      </c>
      <c r="J1885" s="4">
        <v>48.95</v>
      </c>
      <c r="K1885" s="4">
        <v>269.5</v>
      </c>
      <c r="L1885" s="4">
        <v>40.950000000000003</v>
      </c>
      <c r="M1885" s="4">
        <v>51.75</v>
      </c>
      <c r="N1885" s="4">
        <v>149</v>
      </c>
      <c r="O1885" s="4">
        <v>127.8</v>
      </c>
      <c r="P1885" s="4">
        <v>68.3</v>
      </c>
      <c r="Q1885" s="4">
        <v>88.3</v>
      </c>
      <c r="R1885" s="4">
        <v>27.7</v>
      </c>
      <c r="S1885" s="4">
        <v>370</v>
      </c>
      <c r="T1885" s="4">
        <v>53.25</v>
      </c>
      <c r="U1885" s="4">
        <v>12.5</v>
      </c>
      <c r="V1885" s="4">
        <v>74.400000000000006</v>
      </c>
      <c r="W1885" s="4">
        <v>121.95</v>
      </c>
      <c r="X1885" s="4">
        <v>67.8</v>
      </c>
      <c r="Y1885" s="4">
        <v>113.75</v>
      </c>
      <c r="Z1885" s="4">
        <v>54.5</v>
      </c>
      <c r="AA1885" s="4">
        <v>547.4</v>
      </c>
      <c r="AB1885" s="4">
        <v>15.1</v>
      </c>
      <c r="AC1885" s="4">
        <v>365</v>
      </c>
      <c r="AD1885" s="4">
        <v>578.4</v>
      </c>
    </row>
    <row r="1886" spans="1:30">
      <c r="A1886" s="10">
        <v>43518</v>
      </c>
      <c r="B1886" s="4">
        <v>36646.79</v>
      </c>
      <c r="C1886" s="4">
        <v>13.85</v>
      </c>
      <c r="D1886" s="4">
        <v>18.95</v>
      </c>
      <c r="E1886" s="4">
        <v>328.2</v>
      </c>
      <c r="F1886" s="4">
        <v>211.55</v>
      </c>
      <c r="G1886" s="4">
        <v>366.5</v>
      </c>
      <c r="H1886" s="4">
        <v>41.5</v>
      </c>
      <c r="I1886" s="4">
        <v>3.41</v>
      </c>
      <c r="J1886" s="4">
        <v>49.45</v>
      </c>
      <c r="K1886" s="4">
        <v>275</v>
      </c>
      <c r="L1886" s="4">
        <v>40.950000000000003</v>
      </c>
      <c r="M1886" s="4">
        <v>52.9</v>
      </c>
      <c r="N1886" s="4">
        <v>157.69999999999999</v>
      </c>
      <c r="O1886" s="4">
        <v>131.85</v>
      </c>
      <c r="P1886" s="4">
        <v>69.900000000000006</v>
      </c>
      <c r="Q1886" s="4">
        <v>91.85</v>
      </c>
      <c r="R1886" s="4">
        <v>28.4</v>
      </c>
      <c r="S1886" s="4">
        <v>370</v>
      </c>
      <c r="T1886" s="4">
        <v>53.75</v>
      </c>
      <c r="U1886" s="4">
        <v>12.4</v>
      </c>
      <c r="V1886" s="4">
        <v>77.7</v>
      </c>
      <c r="W1886" s="4">
        <v>121.5</v>
      </c>
      <c r="X1886" s="4">
        <v>71.5</v>
      </c>
      <c r="Y1886" s="4">
        <v>119.4</v>
      </c>
      <c r="Z1886" s="4">
        <v>55.7</v>
      </c>
      <c r="AA1886" s="4">
        <v>537.85</v>
      </c>
      <c r="AB1886" s="4">
        <v>15.35</v>
      </c>
      <c r="AC1886" s="4">
        <v>366.5</v>
      </c>
      <c r="AD1886" s="4">
        <v>592.35</v>
      </c>
    </row>
    <row r="1887" spans="1:30">
      <c r="A1887" s="10">
        <v>43521</v>
      </c>
      <c r="B1887" s="4">
        <v>36332.03</v>
      </c>
      <c r="C1887" s="4">
        <v>13.45</v>
      </c>
      <c r="D1887" s="4">
        <v>19.149999999999999</v>
      </c>
      <c r="E1887" s="4">
        <v>321.45</v>
      </c>
      <c r="F1887" s="4">
        <v>206.4</v>
      </c>
      <c r="G1887" s="4">
        <v>371.5</v>
      </c>
      <c r="H1887" s="4">
        <v>41.45</v>
      </c>
      <c r="I1887" s="4">
        <v>3.38</v>
      </c>
      <c r="J1887" s="4">
        <v>49.3</v>
      </c>
      <c r="K1887" s="4">
        <v>271.5</v>
      </c>
      <c r="L1887" s="4">
        <v>41</v>
      </c>
      <c r="M1887" s="4">
        <v>52.6</v>
      </c>
      <c r="N1887" s="4">
        <v>156</v>
      </c>
      <c r="O1887" s="4">
        <v>131.5</v>
      </c>
      <c r="P1887" s="4">
        <v>71.5</v>
      </c>
      <c r="Q1887" s="4">
        <v>90.85</v>
      </c>
      <c r="R1887" s="4">
        <v>28.45</v>
      </c>
      <c r="S1887" s="4">
        <v>367.5</v>
      </c>
      <c r="T1887" s="4">
        <v>53.45</v>
      </c>
      <c r="U1887" s="4">
        <v>12.1</v>
      </c>
      <c r="V1887" s="4">
        <v>75.650000000000006</v>
      </c>
      <c r="W1887" s="4">
        <v>118.4</v>
      </c>
      <c r="X1887" s="4">
        <v>71.8</v>
      </c>
      <c r="Y1887" s="4">
        <v>122.35</v>
      </c>
      <c r="Z1887" s="4">
        <v>55.5</v>
      </c>
      <c r="AA1887" s="4">
        <v>536.6</v>
      </c>
      <c r="AB1887" s="4">
        <v>15.2</v>
      </c>
      <c r="AC1887" s="4">
        <v>371.5</v>
      </c>
      <c r="AD1887" s="4">
        <v>578.15</v>
      </c>
    </row>
    <row r="1888" spans="1:30">
      <c r="A1888" s="10">
        <v>43522</v>
      </c>
      <c r="B1888" s="4">
        <v>36026.629999999997</v>
      </c>
      <c r="C1888" s="4">
        <v>13.3</v>
      </c>
      <c r="D1888" s="4">
        <v>18.95</v>
      </c>
      <c r="E1888" s="4">
        <v>319.55</v>
      </c>
      <c r="F1888" s="4">
        <v>207.85</v>
      </c>
      <c r="G1888" s="4">
        <v>368</v>
      </c>
      <c r="H1888" s="4">
        <v>40.65</v>
      </c>
      <c r="I1888" s="4">
        <v>3.37</v>
      </c>
      <c r="J1888" s="4">
        <v>47.9</v>
      </c>
      <c r="K1888" s="4">
        <v>266</v>
      </c>
      <c r="L1888" s="4">
        <v>40</v>
      </c>
      <c r="M1888" s="4">
        <v>52</v>
      </c>
      <c r="N1888" s="4">
        <v>152.55000000000001</v>
      </c>
      <c r="O1888" s="4">
        <v>129.75</v>
      </c>
      <c r="P1888" s="4">
        <v>72.099999999999994</v>
      </c>
      <c r="Q1888" s="4">
        <v>90.25</v>
      </c>
      <c r="R1888" s="4">
        <v>28</v>
      </c>
      <c r="S1888" s="4">
        <v>368</v>
      </c>
      <c r="T1888" s="4">
        <v>53.25</v>
      </c>
      <c r="U1888" s="4">
        <v>12.15</v>
      </c>
      <c r="V1888" s="4">
        <v>76</v>
      </c>
      <c r="W1888" s="4">
        <v>118.9</v>
      </c>
      <c r="X1888" s="4">
        <v>71.8</v>
      </c>
      <c r="Y1888" s="4">
        <v>119.8</v>
      </c>
      <c r="Z1888" s="4">
        <v>55.4</v>
      </c>
      <c r="AA1888" s="4">
        <v>525.1</v>
      </c>
      <c r="AB1888" s="4">
        <v>15</v>
      </c>
      <c r="AC1888" s="4">
        <v>368</v>
      </c>
      <c r="AD1888" s="4">
        <v>567.20000000000005</v>
      </c>
    </row>
    <row r="1889" spans="1:30">
      <c r="A1889" s="10">
        <v>43523</v>
      </c>
      <c r="B1889" s="4">
        <v>35345.46</v>
      </c>
      <c r="C1889" s="4">
        <v>12.95</v>
      </c>
      <c r="D1889" s="4">
        <v>18.850000000000001</v>
      </c>
      <c r="E1889" s="4">
        <v>323.05</v>
      </c>
      <c r="F1889" s="4">
        <v>207.7</v>
      </c>
      <c r="G1889" s="4">
        <v>365</v>
      </c>
      <c r="H1889" s="4">
        <v>39.799999999999997</v>
      </c>
      <c r="I1889" s="4">
        <v>3.35</v>
      </c>
      <c r="J1889" s="4">
        <v>48.25</v>
      </c>
      <c r="K1889" s="4">
        <v>265</v>
      </c>
      <c r="L1889" s="4">
        <v>39.799999999999997</v>
      </c>
      <c r="M1889" s="4">
        <v>50</v>
      </c>
      <c r="N1889" s="4">
        <v>148</v>
      </c>
      <c r="O1889" s="4">
        <v>124.45</v>
      </c>
      <c r="P1889" s="4">
        <v>73</v>
      </c>
      <c r="Q1889" s="4">
        <v>89</v>
      </c>
      <c r="R1889" s="4">
        <v>27.4</v>
      </c>
      <c r="S1889" s="4">
        <v>370.5</v>
      </c>
      <c r="T1889" s="4">
        <v>51.05</v>
      </c>
      <c r="U1889" s="4">
        <v>12.3</v>
      </c>
      <c r="V1889" s="4">
        <v>72.75</v>
      </c>
      <c r="W1889" s="4">
        <v>117</v>
      </c>
      <c r="X1889" s="4">
        <v>72.2</v>
      </c>
      <c r="Y1889" s="4">
        <v>116.5</v>
      </c>
      <c r="Z1889" s="4">
        <v>55</v>
      </c>
      <c r="AA1889" s="4">
        <v>527.95000000000005</v>
      </c>
      <c r="AB1889" s="4">
        <v>14.7</v>
      </c>
      <c r="AC1889" s="4">
        <v>365</v>
      </c>
      <c r="AD1889" s="4">
        <v>561</v>
      </c>
    </row>
    <row r="1890" spans="1:30">
      <c r="A1890" s="10">
        <v>43524</v>
      </c>
      <c r="B1890" s="4">
        <v>34485.800000000003</v>
      </c>
      <c r="C1890" s="4">
        <v>12.95</v>
      </c>
      <c r="D1890" s="4">
        <v>18.7</v>
      </c>
      <c r="E1890" s="4">
        <v>309.39999999999998</v>
      </c>
      <c r="F1890" s="4">
        <v>196.7</v>
      </c>
      <c r="G1890" s="4">
        <v>356</v>
      </c>
      <c r="H1890" s="4">
        <v>39.799999999999997</v>
      </c>
      <c r="I1890" s="4">
        <v>3.29</v>
      </c>
      <c r="J1890" s="4">
        <v>48.25</v>
      </c>
      <c r="K1890" s="4">
        <v>258.5</v>
      </c>
      <c r="L1890" s="4">
        <v>39.799999999999997</v>
      </c>
      <c r="M1890" s="4">
        <v>50.25</v>
      </c>
      <c r="N1890" s="4">
        <v>144.5</v>
      </c>
      <c r="O1890" s="4">
        <v>120.8</v>
      </c>
      <c r="P1890" s="4">
        <v>72</v>
      </c>
      <c r="Q1890" s="4">
        <v>87.6</v>
      </c>
      <c r="R1890" s="4">
        <v>26.9</v>
      </c>
      <c r="S1890" s="4">
        <v>371.5</v>
      </c>
      <c r="T1890" s="4">
        <v>50.75</v>
      </c>
      <c r="U1890" s="4">
        <v>12.2</v>
      </c>
      <c r="V1890" s="4">
        <v>69</v>
      </c>
      <c r="W1890" s="4">
        <v>116.95</v>
      </c>
      <c r="X1890" s="4">
        <v>70.8</v>
      </c>
      <c r="Y1890" s="4">
        <v>114.5</v>
      </c>
      <c r="Z1890" s="4">
        <v>55</v>
      </c>
      <c r="AA1890" s="4">
        <v>521.20000000000005</v>
      </c>
      <c r="AB1890" s="4">
        <v>14.6</v>
      </c>
      <c r="AC1890" s="4">
        <v>356</v>
      </c>
      <c r="AD1890" s="4">
        <v>554.20000000000005</v>
      </c>
    </row>
    <row r="1891" spans="1:30">
      <c r="A1891" s="10">
        <v>43525</v>
      </c>
      <c r="B1891" s="4">
        <v>33834.86</v>
      </c>
      <c r="C1891" s="4">
        <v>12.6</v>
      </c>
      <c r="D1891" s="4">
        <v>18.850000000000001</v>
      </c>
      <c r="E1891" s="4">
        <v>309.5</v>
      </c>
      <c r="F1891" s="4">
        <v>187.4</v>
      </c>
      <c r="G1891" s="4">
        <v>347.5</v>
      </c>
      <c r="H1891" s="4">
        <v>39.200000000000003</v>
      </c>
      <c r="I1891" s="4">
        <v>3.25</v>
      </c>
      <c r="J1891" s="4">
        <v>48.3</v>
      </c>
      <c r="K1891" s="4">
        <v>253</v>
      </c>
      <c r="L1891" s="4">
        <v>39.700000000000003</v>
      </c>
      <c r="M1891" s="4">
        <v>50.4</v>
      </c>
      <c r="N1891" s="4">
        <v>140.75</v>
      </c>
      <c r="O1891" s="4">
        <v>117.4</v>
      </c>
      <c r="P1891" s="4">
        <v>72</v>
      </c>
      <c r="Q1891" s="4">
        <v>87.95</v>
      </c>
      <c r="R1891" s="4">
        <v>26.8</v>
      </c>
      <c r="S1891" s="4">
        <v>377</v>
      </c>
      <c r="T1891" s="4">
        <v>49.1</v>
      </c>
      <c r="U1891" s="4">
        <v>12.4</v>
      </c>
      <c r="V1891" s="4">
        <v>67</v>
      </c>
      <c r="W1891" s="4">
        <v>117.1</v>
      </c>
      <c r="X1891" s="4">
        <v>69</v>
      </c>
      <c r="Y1891" s="4">
        <v>111.5</v>
      </c>
      <c r="Z1891" s="4">
        <v>54</v>
      </c>
      <c r="AA1891" s="4">
        <v>529.75</v>
      </c>
      <c r="AB1891" s="4">
        <v>14.55</v>
      </c>
      <c r="AC1891" s="4">
        <v>347.5</v>
      </c>
      <c r="AD1891" s="4">
        <v>550.15</v>
      </c>
    </row>
    <row r="1892" spans="1:30">
      <c r="A1892" s="10">
        <v>43528</v>
      </c>
      <c r="B1892" s="4">
        <v>33834.86</v>
      </c>
      <c r="C1892" s="4">
        <v>12.6</v>
      </c>
      <c r="D1892" s="4">
        <v>18.850000000000001</v>
      </c>
      <c r="E1892" s="4">
        <v>309.5</v>
      </c>
      <c r="F1892" s="4">
        <v>187.4</v>
      </c>
      <c r="G1892" s="4">
        <v>347.5</v>
      </c>
      <c r="H1892" s="4">
        <v>39.200000000000003</v>
      </c>
      <c r="I1892" s="4">
        <v>3.25</v>
      </c>
      <c r="J1892" s="4">
        <v>48.3</v>
      </c>
      <c r="K1892" s="4">
        <v>253</v>
      </c>
      <c r="L1892" s="4">
        <v>39.700000000000003</v>
      </c>
      <c r="M1892" s="4">
        <v>50.4</v>
      </c>
      <c r="N1892" s="4">
        <v>140.75</v>
      </c>
      <c r="O1892" s="4">
        <v>117.4</v>
      </c>
      <c r="P1892" s="4">
        <v>72</v>
      </c>
      <c r="Q1892" s="4">
        <v>87.95</v>
      </c>
      <c r="R1892" s="4">
        <v>26.8</v>
      </c>
      <c r="S1892" s="4">
        <v>377</v>
      </c>
      <c r="T1892" s="4">
        <v>49.1</v>
      </c>
      <c r="U1892" s="4">
        <v>12.4</v>
      </c>
      <c r="V1892" s="4">
        <v>67</v>
      </c>
      <c r="W1892" s="4">
        <v>117.1</v>
      </c>
      <c r="X1892" s="4">
        <v>69</v>
      </c>
      <c r="Y1892" s="4">
        <v>111.5</v>
      </c>
      <c r="Z1892" s="4">
        <v>54</v>
      </c>
      <c r="AA1892" s="4">
        <v>529.75</v>
      </c>
      <c r="AB1892" s="4">
        <v>14.55</v>
      </c>
      <c r="AC1892" s="4">
        <v>347.5</v>
      </c>
      <c r="AD1892" s="4">
        <v>550.15</v>
      </c>
    </row>
    <row r="1893" spans="1:30">
      <c r="A1893" s="10">
        <v>43529</v>
      </c>
      <c r="B1893" s="4">
        <v>33834.86</v>
      </c>
      <c r="C1893" s="4">
        <v>12.6</v>
      </c>
      <c r="D1893" s="4">
        <v>18.850000000000001</v>
      </c>
      <c r="E1893" s="4">
        <v>309.5</v>
      </c>
      <c r="F1893" s="4">
        <v>187.4</v>
      </c>
      <c r="G1893" s="4">
        <v>347.5</v>
      </c>
      <c r="H1893" s="4">
        <v>39.200000000000003</v>
      </c>
      <c r="I1893" s="4">
        <v>3.25</v>
      </c>
      <c r="J1893" s="4">
        <v>48.3</v>
      </c>
      <c r="K1893" s="4">
        <v>253</v>
      </c>
      <c r="L1893" s="4">
        <v>39.700000000000003</v>
      </c>
      <c r="M1893" s="4">
        <v>50.4</v>
      </c>
      <c r="N1893" s="4">
        <v>140.75</v>
      </c>
      <c r="O1893" s="4">
        <v>117.4</v>
      </c>
      <c r="P1893" s="4">
        <v>72</v>
      </c>
      <c r="Q1893" s="4">
        <v>87.95</v>
      </c>
      <c r="R1893" s="4">
        <v>26.8</v>
      </c>
      <c r="S1893" s="4">
        <v>377</v>
      </c>
      <c r="T1893" s="4">
        <v>49.1</v>
      </c>
      <c r="U1893" s="4">
        <v>12.4</v>
      </c>
      <c r="V1893" s="4">
        <v>67</v>
      </c>
      <c r="W1893" s="4">
        <v>117.1</v>
      </c>
      <c r="X1893" s="4">
        <v>69</v>
      </c>
      <c r="Y1893" s="4">
        <v>111.5</v>
      </c>
      <c r="Z1893" s="4">
        <v>54</v>
      </c>
      <c r="AA1893" s="4">
        <v>529.75</v>
      </c>
      <c r="AB1893" s="4">
        <v>14.55</v>
      </c>
      <c r="AC1893" s="4">
        <v>347.5</v>
      </c>
      <c r="AD1893" s="4">
        <v>550.15</v>
      </c>
    </row>
    <row r="1894" spans="1:30">
      <c r="A1894" s="10">
        <v>43530</v>
      </c>
      <c r="B1894" s="4">
        <v>32340.43</v>
      </c>
      <c r="C1894" s="4">
        <v>12.1</v>
      </c>
      <c r="D1894" s="4">
        <v>18.350000000000001</v>
      </c>
      <c r="E1894" s="4">
        <v>309.10000000000002</v>
      </c>
      <c r="F1894" s="4">
        <v>178.05</v>
      </c>
      <c r="G1894" s="4">
        <v>335.5</v>
      </c>
      <c r="H1894" s="4">
        <v>38.9</v>
      </c>
      <c r="I1894" s="4">
        <v>3.16</v>
      </c>
      <c r="J1894" s="4">
        <v>47.5</v>
      </c>
      <c r="K1894" s="4">
        <v>250.5</v>
      </c>
      <c r="L1894" s="4">
        <v>37.5</v>
      </c>
      <c r="M1894" s="4">
        <v>50.4</v>
      </c>
      <c r="N1894" s="4">
        <v>138.19999999999999</v>
      </c>
      <c r="O1894" s="4">
        <v>108.75</v>
      </c>
      <c r="P1894" s="4">
        <v>69</v>
      </c>
      <c r="Q1894" s="4">
        <v>90.1</v>
      </c>
      <c r="R1894" s="4">
        <v>24.9</v>
      </c>
      <c r="S1894" s="4">
        <v>367.5</v>
      </c>
      <c r="T1894" s="4">
        <v>47.55</v>
      </c>
      <c r="U1894" s="4">
        <v>11.55</v>
      </c>
      <c r="V1894" s="4">
        <v>61.45</v>
      </c>
      <c r="W1894" s="4">
        <v>118.2</v>
      </c>
      <c r="X1894" s="4">
        <v>65.400000000000006</v>
      </c>
      <c r="Y1894" s="4">
        <v>106.65</v>
      </c>
      <c r="Z1894" s="4">
        <v>50.9</v>
      </c>
      <c r="AA1894" s="4">
        <v>537.45000000000005</v>
      </c>
      <c r="AB1894" s="4">
        <v>14.1</v>
      </c>
      <c r="AC1894" s="4">
        <v>335.5</v>
      </c>
      <c r="AD1894" s="4">
        <v>502.25</v>
      </c>
    </row>
    <row r="1895" spans="1:30">
      <c r="A1895" s="10">
        <v>43531</v>
      </c>
      <c r="B1895" s="4">
        <v>33189.910000000003</v>
      </c>
      <c r="C1895" s="4">
        <v>12.25</v>
      </c>
      <c r="D1895" s="4">
        <v>18.5</v>
      </c>
      <c r="E1895" s="4">
        <v>324.35000000000002</v>
      </c>
      <c r="F1895" s="4">
        <v>184.95</v>
      </c>
      <c r="G1895" s="4">
        <v>328.5</v>
      </c>
      <c r="H1895" s="4">
        <v>40.049999999999997</v>
      </c>
      <c r="I1895" s="4">
        <v>3.18</v>
      </c>
      <c r="J1895" s="4">
        <v>49.85</v>
      </c>
      <c r="K1895" s="4">
        <v>248</v>
      </c>
      <c r="L1895" s="4">
        <v>38</v>
      </c>
      <c r="M1895" s="4">
        <v>51.25</v>
      </c>
      <c r="N1895" s="4">
        <v>144.75</v>
      </c>
      <c r="O1895" s="4">
        <v>109.1</v>
      </c>
      <c r="P1895" s="4">
        <v>69.8</v>
      </c>
      <c r="Q1895" s="4">
        <v>90.35</v>
      </c>
      <c r="R1895" s="4">
        <v>25.2</v>
      </c>
      <c r="S1895" s="4">
        <v>361.5</v>
      </c>
      <c r="T1895" s="4">
        <v>50.1</v>
      </c>
      <c r="U1895" s="4">
        <v>12</v>
      </c>
      <c r="V1895" s="4">
        <v>63.5</v>
      </c>
      <c r="W1895" s="4">
        <v>125.9</v>
      </c>
      <c r="X1895" s="4">
        <v>69.5</v>
      </c>
      <c r="Y1895" s="4">
        <v>111.5</v>
      </c>
      <c r="Z1895" s="4">
        <v>50.6</v>
      </c>
      <c r="AA1895" s="4">
        <v>556.65</v>
      </c>
      <c r="AB1895" s="4">
        <v>13.9</v>
      </c>
      <c r="AC1895" s="4">
        <v>328.5</v>
      </c>
      <c r="AD1895" s="4">
        <v>541.95000000000005</v>
      </c>
    </row>
    <row r="1896" spans="1:30">
      <c r="A1896" s="10">
        <v>43532</v>
      </c>
      <c r="B1896" s="4">
        <v>33020.07</v>
      </c>
      <c r="C1896" s="4">
        <v>11.9</v>
      </c>
      <c r="D1896" s="4">
        <v>17.899999999999999</v>
      </c>
      <c r="E1896" s="4">
        <v>310.85000000000002</v>
      </c>
      <c r="F1896" s="4">
        <v>183.7</v>
      </c>
      <c r="G1896" s="4">
        <v>339</v>
      </c>
      <c r="H1896" s="4">
        <v>39.950000000000003</v>
      </c>
      <c r="I1896" s="4">
        <v>3.19</v>
      </c>
      <c r="J1896" s="4">
        <v>49.3</v>
      </c>
      <c r="K1896" s="4">
        <v>240</v>
      </c>
      <c r="L1896" s="4">
        <v>39</v>
      </c>
      <c r="M1896" s="4">
        <v>51.3</v>
      </c>
      <c r="N1896" s="4">
        <v>145.75</v>
      </c>
      <c r="O1896" s="4">
        <v>110.25</v>
      </c>
      <c r="P1896" s="4">
        <v>69</v>
      </c>
      <c r="Q1896" s="4">
        <v>96.95</v>
      </c>
      <c r="R1896" s="4">
        <v>24.9</v>
      </c>
      <c r="S1896" s="4">
        <v>360.5</v>
      </c>
      <c r="T1896" s="4">
        <v>49.85</v>
      </c>
      <c r="U1896" s="4">
        <v>12.1</v>
      </c>
      <c r="V1896" s="4">
        <v>63.5</v>
      </c>
      <c r="W1896" s="4">
        <v>121.4</v>
      </c>
      <c r="X1896" s="4">
        <v>68.7</v>
      </c>
      <c r="Y1896" s="4">
        <v>116.4</v>
      </c>
      <c r="Z1896" s="4">
        <v>51</v>
      </c>
      <c r="AA1896" s="4">
        <v>531.95000000000005</v>
      </c>
      <c r="AB1896" s="4">
        <v>13.7</v>
      </c>
      <c r="AC1896" s="4">
        <v>339</v>
      </c>
      <c r="AD1896" s="4">
        <v>535.9</v>
      </c>
    </row>
    <row r="1897" spans="1:30">
      <c r="A1897" s="10">
        <v>43535</v>
      </c>
      <c r="B1897" s="4">
        <v>33790.68</v>
      </c>
      <c r="C1897" s="4">
        <v>12.1</v>
      </c>
      <c r="D1897" s="4">
        <v>18.05</v>
      </c>
      <c r="E1897" s="4">
        <v>328.3</v>
      </c>
      <c r="F1897" s="4">
        <v>196.7</v>
      </c>
      <c r="G1897" s="4">
        <v>332.5</v>
      </c>
      <c r="H1897" s="4">
        <v>38.950000000000003</v>
      </c>
      <c r="I1897" s="4">
        <v>3.18</v>
      </c>
      <c r="J1897" s="4">
        <v>48.7</v>
      </c>
      <c r="K1897" s="4">
        <v>243</v>
      </c>
      <c r="L1897" s="4">
        <v>38.5</v>
      </c>
      <c r="M1897" s="4">
        <v>51.75</v>
      </c>
      <c r="N1897" s="4">
        <v>147.15</v>
      </c>
      <c r="O1897" s="4">
        <v>113.5</v>
      </c>
      <c r="P1897" s="4">
        <v>71</v>
      </c>
      <c r="Q1897" s="4">
        <v>100.3</v>
      </c>
      <c r="R1897" s="4">
        <v>24.6</v>
      </c>
      <c r="S1897" s="4">
        <v>348.5</v>
      </c>
      <c r="T1897" s="4">
        <v>50.6</v>
      </c>
      <c r="U1897" s="4">
        <v>12</v>
      </c>
      <c r="V1897" s="4">
        <v>62.95</v>
      </c>
      <c r="W1897" s="4">
        <v>125.2</v>
      </c>
      <c r="X1897" s="4">
        <v>69.099999999999994</v>
      </c>
      <c r="Y1897" s="4">
        <v>119.95</v>
      </c>
      <c r="Z1897" s="4">
        <v>52.3</v>
      </c>
      <c r="AA1897" s="4">
        <v>547.29999999999995</v>
      </c>
      <c r="AB1897" s="4">
        <v>13.85</v>
      </c>
      <c r="AC1897" s="4">
        <v>332.5</v>
      </c>
      <c r="AD1897" s="4">
        <v>560.70000000000005</v>
      </c>
    </row>
    <row r="1898" spans="1:30">
      <c r="A1898" s="10">
        <v>43536</v>
      </c>
      <c r="B1898" s="4">
        <v>33681.279999999999</v>
      </c>
      <c r="C1898" s="4">
        <v>12.1</v>
      </c>
      <c r="D1898" s="4">
        <v>18.2</v>
      </c>
      <c r="E1898" s="4">
        <v>327.75</v>
      </c>
      <c r="F1898" s="4">
        <v>189.1</v>
      </c>
      <c r="G1898" s="4">
        <v>332.5</v>
      </c>
      <c r="H1898" s="4">
        <v>39.799999999999997</v>
      </c>
      <c r="I1898" s="4">
        <v>3.26</v>
      </c>
      <c r="J1898" s="4">
        <v>49.2</v>
      </c>
      <c r="K1898" s="4">
        <v>243</v>
      </c>
      <c r="L1898" s="4">
        <v>38.799999999999997</v>
      </c>
      <c r="M1898" s="4">
        <v>52.2</v>
      </c>
      <c r="N1898" s="4">
        <v>142.25</v>
      </c>
      <c r="O1898" s="4">
        <v>111.8</v>
      </c>
      <c r="P1898" s="4">
        <v>71</v>
      </c>
      <c r="Q1898" s="4">
        <v>99.1</v>
      </c>
      <c r="R1898" s="4">
        <v>25</v>
      </c>
      <c r="S1898" s="4">
        <v>342.5</v>
      </c>
      <c r="T1898" s="4">
        <v>49.65</v>
      </c>
      <c r="U1898" s="4">
        <v>11.9</v>
      </c>
      <c r="V1898" s="4">
        <v>62</v>
      </c>
      <c r="W1898" s="4">
        <v>127</v>
      </c>
      <c r="X1898" s="4">
        <v>69.400000000000006</v>
      </c>
      <c r="Y1898" s="4">
        <v>116.75</v>
      </c>
      <c r="Z1898" s="4">
        <v>51.9</v>
      </c>
      <c r="AA1898" s="4">
        <v>561.85</v>
      </c>
      <c r="AB1898" s="4">
        <v>14.25</v>
      </c>
      <c r="AC1898" s="4">
        <v>332.5</v>
      </c>
      <c r="AD1898" s="4">
        <v>568</v>
      </c>
    </row>
    <row r="1899" spans="1:30">
      <c r="A1899" s="10">
        <v>43537</v>
      </c>
      <c r="B1899" s="4">
        <v>34351.660000000003</v>
      </c>
      <c r="C1899" s="4">
        <v>12.5</v>
      </c>
      <c r="D1899" s="4">
        <v>18.399999999999999</v>
      </c>
      <c r="E1899" s="4">
        <v>335.3</v>
      </c>
      <c r="F1899" s="4">
        <v>196</v>
      </c>
      <c r="G1899" s="4">
        <v>333</v>
      </c>
      <c r="H1899" s="4">
        <v>40.25</v>
      </c>
      <c r="I1899" s="4">
        <v>3.36</v>
      </c>
      <c r="J1899" s="4">
        <v>50.15</v>
      </c>
      <c r="K1899" s="4">
        <v>239</v>
      </c>
      <c r="L1899" s="4">
        <v>38.799999999999997</v>
      </c>
      <c r="M1899" s="4">
        <v>52</v>
      </c>
      <c r="N1899" s="4">
        <v>146</v>
      </c>
      <c r="O1899" s="4">
        <v>115</v>
      </c>
      <c r="P1899" s="4">
        <v>70.5</v>
      </c>
      <c r="Q1899" s="4">
        <v>100</v>
      </c>
      <c r="R1899" s="4">
        <v>25.25</v>
      </c>
      <c r="S1899" s="4">
        <v>337</v>
      </c>
      <c r="T1899" s="4">
        <v>51.75</v>
      </c>
      <c r="U1899" s="4">
        <v>12.1</v>
      </c>
      <c r="V1899" s="4">
        <v>63</v>
      </c>
      <c r="W1899" s="4">
        <v>126.5</v>
      </c>
      <c r="X1899" s="4">
        <v>68.5</v>
      </c>
      <c r="Y1899" s="4">
        <v>119</v>
      </c>
      <c r="Z1899" s="4">
        <v>51.9</v>
      </c>
      <c r="AA1899" s="4">
        <v>580.5</v>
      </c>
      <c r="AB1899" s="4">
        <v>14.75</v>
      </c>
      <c r="AC1899" s="4">
        <v>333</v>
      </c>
      <c r="AD1899" s="4">
        <v>581.9</v>
      </c>
    </row>
  </sheetData>
  <conditionalFormatting sqref="B10:AD14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B1:I5678"/>
  <sheetViews>
    <sheetView workbookViewId="0"/>
  </sheetViews>
  <sheetFormatPr baseColWidth="10" defaultRowHeight="15"/>
  <sheetData>
    <row r="1" spans="2:9">
      <c r="B1" s="49" t="s">
        <v>217</v>
      </c>
    </row>
    <row r="3" spans="2:9" ht="15.75" thickBot="1">
      <c r="B3" t="s">
        <v>218</v>
      </c>
      <c r="C3" t="s">
        <v>219</v>
      </c>
    </row>
    <row r="4" spans="2:9" ht="15.75" thickBot="1">
      <c r="B4" s="45">
        <v>37622</v>
      </c>
      <c r="C4" s="46">
        <v>1.4055</v>
      </c>
    </row>
    <row r="5" spans="2:9" ht="15.75" thickBot="1">
      <c r="B5" s="47">
        <v>37623</v>
      </c>
      <c r="C5" s="48">
        <v>1.4057999999999999</v>
      </c>
    </row>
    <row r="6" spans="2:9" ht="15.75" thickBot="1">
      <c r="B6" s="45">
        <v>37624</v>
      </c>
      <c r="C6" s="46">
        <v>1.4059999999999999</v>
      </c>
    </row>
    <row r="7" spans="2:9" ht="15.75" thickBot="1">
      <c r="B7" s="47">
        <v>37625</v>
      </c>
      <c r="C7" s="48">
        <v>1.4061999999999999</v>
      </c>
    </row>
    <row r="8" spans="2:9" ht="15.75" thickBot="1">
      <c r="B8" s="45">
        <v>37626</v>
      </c>
      <c r="C8" s="46">
        <v>1.4064000000000001</v>
      </c>
    </row>
    <row r="9" spans="2:9" ht="15.75" thickBot="1">
      <c r="B9" s="47">
        <v>37627</v>
      </c>
      <c r="C9" s="48">
        <v>1.4067000000000001</v>
      </c>
    </row>
    <row r="10" spans="2:9" ht="15.75" thickBot="1">
      <c r="B10" s="45">
        <v>37628</v>
      </c>
      <c r="C10" s="46">
        <v>1.4068000000000001</v>
      </c>
    </row>
    <row r="11" spans="2:9" ht="15.75" thickBot="1">
      <c r="B11" s="47">
        <v>37629</v>
      </c>
      <c r="C11" s="48">
        <v>1.4069</v>
      </c>
    </row>
    <row r="12" spans="2:9" ht="15.75" thickBot="1">
      <c r="B12" s="45">
        <v>37630</v>
      </c>
      <c r="C12" s="46">
        <v>1.4069</v>
      </c>
    </row>
    <row r="13" spans="2:9" ht="15.75" thickBot="1">
      <c r="B13" s="47">
        <v>37631</v>
      </c>
      <c r="C13" s="48">
        <v>1.407</v>
      </c>
    </row>
    <row r="14" spans="2:9" ht="15.75" thickBot="1">
      <c r="B14" s="45">
        <v>37632</v>
      </c>
      <c r="C14" s="46">
        <v>1.4071</v>
      </c>
      <c r="H14" s="50"/>
      <c r="I14" s="50"/>
    </row>
    <row r="15" spans="2:9" ht="15.75" thickBot="1">
      <c r="B15" s="47">
        <v>37633</v>
      </c>
      <c r="C15" s="48">
        <v>1.4072</v>
      </c>
    </row>
    <row r="16" spans="2:9" ht="15.75" thickBot="1">
      <c r="B16" s="45">
        <v>37634</v>
      </c>
      <c r="C16" s="46">
        <v>1.4073</v>
      </c>
    </row>
    <row r="17" spans="2:3" ht="15.75" thickBot="1">
      <c r="B17" s="47">
        <v>37635</v>
      </c>
      <c r="C17" s="48">
        <v>1.4074</v>
      </c>
    </row>
    <row r="18" spans="2:3" ht="15.75" thickBot="1">
      <c r="B18" s="45">
        <v>37636</v>
      </c>
      <c r="C18" s="46">
        <v>1.4075</v>
      </c>
    </row>
    <row r="19" spans="2:3" ht="15.75" thickBot="1">
      <c r="B19" s="47">
        <v>37637</v>
      </c>
      <c r="C19" s="48">
        <v>1.4075</v>
      </c>
    </row>
    <row r="20" spans="2:3" ht="15.75" thickBot="1">
      <c r="B20" s="45">
        <v>37638</v>
      </c>
      <c r="C20" s="46">
        <v>1.4076</v>
      </c>
    </row>
    <row r="21" spans="2:3" ht="15.75" thickBot="1">
      <c r="B21" s="47">
        <v>37639</v>
      </c>
      <c r="C21" s="48">
        <v>1.4077</v>
      </c>
    </row>
    <row r="22" spans="2:3" ht="15.75" thickBot="1">
      <c r="B22" s="45">
        <v>37640</v>
      </c>
      <c r="C22" s="46">
        <v>1.4077999999999999</v>
      </c>
    </row>
    <row r="23" spans="2:3" ht="15.75" thickBot="1">
      <c r="B23" s="47">
        <v>37641</v>
      </c>
      <c r="C23" s="48">
        <v>1.4078999999999999</v>
      </c>
    </row>
    <row r="24" spans="2:3" ht="15.75" thickBot="1">
      <c r="B24" s="45">
        <v>37642</v>
      </c>
      <c r="C24" s="46">
        <v>1.4079999999999999</v>
      </c>
    </row>
    <row r="25" spans="2:3" ht="15.75" thickBot="1">
      <c r="B25" s="47">
        <v>37643</v>
      </c>
      <c r="C25" s="48">
        <v>1.4080999999999999</v>
      </c>
    </row>
    <row r="26" spans="2:3" ht="15.75" thickBot="1">
      <c r="B26" s="45">
        <v>37644</v>
      </c>
      <c r="C26" s="46">
        <v>1.4080999999999999</v>
      </c>
    </row>
    <row r="27" spans="2:3" ht="15.75" thickBot="1">
      <c r="B27" s="47">
        <v>37645</v>
      </c>
      <c r="C27" s="48">
        <v>1.4081999999999999</v>
      </c>
    </row>
    <row r="28" spans="2:3" ht="15.75" thickBot="1">
      <c r="B28" s="45">
        <v>37646</v>
      </c>
      <c r="C28" s="46">
        <v>1.4083000000000001</v>
      </c>
    </row>
    <row r="29" spans="2:3" ht="15.75" thickBot="1">
      <c r="B29" s="47">
        <v>37647</v>
      </c>
      <c r="C29" s="48">
        <v>1.4084000000000001</v>
      </c>
    </row>
    <row r="30" spans="2:3" ht="15.75" thickBot="1">
      <c r="B30" s="45">
        <v>37648</v>
      </c>
      <c r="C30" s="46">
        <v>1.4085000000000001</v>
      </c>
    </row>
    <row r="31" spans="2:3" ht="15.75" thickBot="1">
      <c r="B31" s="47">
        <v>37649</v>
      </c>
      <c r="C31" s="48">
        <v>1.4086000000000001</v>
      </c>
    </row>
    <row r="32" spans="2:3" ht="15.75" thickBot="1">
      <c r="B32" s="45">
        <v>37650</v>
      </c>
      <c r="C32" s="46">
        <v>1.4087000000000001</v>
      </c>
    </row>
    <row r="33" spans="2:3" ht="15.75" thickBot="1">
      <c r="B33" s="47">
        <v>37651</v>
      </c>
      <c r="C33" s="48">
        <v>1.4087000000000001</v>
      </c>
    </row>
    <row r="34" spans="2:3" ht="15.75" thickBot="1">
      <c r="B34" s="45">
        <v>37652</v>
      </c>
      <c r="C34" s="46">
        <v>1.4088000000000001</v>
      </c>
    </row>
    <row r="35" spans="2:3" ht="15.75" thickBot="1">
      <c r="B35" s="47">
        <v>37653</v>
      </c>
      <c r="C35" s="48">
        <v>1.4089</v>
      </c>
    </row>
    <row r="36" spans="2:3" ht="15.75" thickBot="1">
      <c r="B36" s="45">
        <v>37654</v>
      </c>
      <c r="C36" s="46">
        <v>1.409</v>
      </c>
    </row>
    <row r="37" spans="2:3" ht="15.75" thickBot="1">
      <c r="B37" s="47">
        <v>37655</v>
      </c>
      <c r="C37" s="48">
        <v>1.4091</v>
      </c>
    </row>
    <row r="38" spans="2:3" ht="15.75" thickBot="1">
      <c r="B38" s="45">
        <v>37656</v>
      </c>
      <c r="C38" s="46">
        <v>1.4092</v>
      </c>
    </row>
    <row r="39" spans="2:3" ht="15.75" thickBot="1">
      <c r="B39" s="47">
        <v>37657</v>
      </c>
      <c r="C39" s="48">
        <v>1.4093</v>
      </c>
    </row>
    <row r="40" spans="2:3" ht="15.75" thickBot="1">
      <c r="B40" s="45">
        <v>37658</v>
      </c>
      <c r="C40" s="46">
        <v>1.4094</v>
      </c>
    </row>
    <row r="41" spans="2:3" ht="15.75" thickBot="1">
      <c r="B41" s="47">
        <v>37659</v>
      </c>
      <c r="C41" s="48">
        <v>1.4100999999999999</v>
      </c>
    </row>
    <row r="42" spans="2:3" ht="15.75" thickBot="1">
      <c r="B42" s="45">
        <v>37660</v>
      </c>
      <c r="C42" s="46">
        <v>1.4107000000000001</v>
      </c>
    </row>
    <row r="43" spans="2:3" ht="15.75" thickBot="1">
      <c r="B43" s="47">
        <v>37661</v>
      </c>
      <c r="C43" s="48">
        <v>1.4114</v>
      </c>
    </row>
    <row r="44" spans="2:3" ht="15.75" thickBot="1">
      <c r="B44" s="45">
        <v>37662</v>
      </c>
      <c r="C44" s="46">
        <v>1.4119999999999999</v>
      </c>
    </row>
    <row r="45" spans="2:3" ht="15.75" thickBot="1">
      <c r="B45" s="47">
        <v>37663</v>
      </c>
      <c r="C45" s="48">
        <v>1.4127000000000001</v>
      </c>
    </row>
    <row r="46" spans="2:3" ht="15.75" thickBot="1">
      <c r="B46" s="45">
        <v>37664</v>
      </c>
      <c r="C46" s="46">
        <v>1.4134</v>
      </c>
    </row>
    <row r="47" spans="2:3" ht="15.75" thickBot="1">
      <c r="B47" s="47">
        <v>37665</v>
      </c>
      <c r="C47" s="48">
        <v>1.4139999999999999</v>
      </c>
    </row>
    <row r="48" spans="2:3" ht="15.75" thickBot="1">
      <c r="B48" s="45">
        <v>37666</v>
      </c>
      <c r="C48" s="46">
        <v>1.4147000000000001</v>
      </c>
    </row>
    <row r="49" spans="2:3" ht="15.75" thickBot="1">
      <c r="B49" s="47">
        <v>37667</v>
      </c>
      <c r="C49" s="48">
        <v>1.4153</v>
      </c>
    </row>
    <row r="50" spans="2:3" ht="15.75" thickBot="1">
      <c r="B50" s="45">
        <v>37668</v>
      </c>
      <c r="C50" s="46">
        <v>1.4159999999999999</v>
      </c>
    </row>
    <row r="51" spans="2:3" ht="15.75" thickBot="1">
      <c r="B51" s="47">
        <v>37669</v>
      </c>
      <c r="C51" s="48">
        <v>1.4167000000000001</v>
      </c>
    </row>
    <row r="52" spans="2:3" ht="15.75" thickBot="1">
      <c r="B52" s="45">
        <v>37670</v>
      </c>
      <c r="C52" s="46">
        <v>1.4173</v>
      </c>
    </row>
    <row r="53" spans="2:3" ht="15.75" thickBot="1">
      <c r="B53" s="47">
        <v>37671</v>
      </c>
      <c r="C53" s="48">
        <v>1.4179999999999999</v>
      </c>
    </row>
    <row r="54" spans="2:3" ht="15.75" thickBot="1">
      <c r="B54" s="45">
        <v>37672</v>
      </c>
      <c r="C54" s="46">
        <v>1.4186000000000001</v>
      </c>
    </row>
    <row r="55" spans="2:3" ht="15.75" thickBot="1">
      <c r="B55" s="47">
        <v>37673</v>
      </c>
      <c r="C55" s="48">
        <v>1.4193</v>
      </c>
    </row>
    <row r="56" spans="2:3" ht="15.75" thickBot="1">
      <c r="B56" s="45">
        <v>37674</v>
      </c>
      <c r="C56" s="46">
        <v>1.42</v>
      </c>
    </row>
    <row r="57" spans="2:3" ht="15.75" thickBot="1">
      <c r="B57" s="47">
        <v>37675</v>
      </c>
      <c r="C57" s="48">
        <v>1.4206000000000001</v>
      </c>
    </row>
    <row r="58" spans="2:3" ht="15.75" thickBot="1">
      <c r="B58" s="45">
        <v>37676</v>
      </c>
      <c r="C58" s="46">
        <v>1.4213</v>
      </c>
    </row>
    <row r="59" spans="2:3" ht="15.75" thickBot="1">
      <c r="B59" s="47">
        <v>37677</v>
      </c>
      <c r="C59" s="48">
        <v>1.4219999999999999</v>
      </c>
    </row>
    <row r="60" spans="2:3" ht="15.75" thickBot="1">
      <c r="B60" s="45">
        <v>37678</v>
      </c>
      <c r="C60" s="46">
        <v>1.4226000000000001</v>
      </c>
    </row>
    <row r="61" spans="2:3" ht="15.75" thickBot="1">
      <c r="B61" s="47">
        <v>37679</v>
      </c>
      <c r="C61" s="48">
        <v>1.4233</v>
      </c>
    </row>
    <row r="62" spans="2:3" ht="15.75" thickBot="1">
      <c r="B62" s="45">
        <v>37680</v>
      </c>
      <c r="C62" s="46">
        <v>1.4238999999999999</v>
      </c>
    </row>
    <row r="63" spans="2:3" ht="15.75" thickBot="1">
      <c r="B63" s="47">
        <v>37681</v>
      </c>
      <c r="C63" s="48">
        <v>1.4246000000000001</v>
      </c>
    </row>
    <row r="64" spans="2:3" ht="15.75" thickBot="1">
      <c r="B64" s="45">
        <v>37682</v>
      </c>
      <c r="C64" s="46">
        <v>1.4252</v>
      </c>
    </row>
    <row r="65" spans="2:3" ht="15.75" thickBot="1">
      <c r="B65" s="47">
        <v>37683</v>
      </c>
      <c r="C65" s="48">
        <v>1.4258</v>
      </c>
    </row>
    <row r="66" spans="2:3" ht="15.75" thickBot="1">
      <c r="B66" s="45">
        <v>37684</v>
      </c>
      <c r="C66" s="46">
        <v>1.4263999999999999</v>
      </c>
    </row>
    <row r="67" spans="2:3" ht="15.75" thickBot="1">
      <c r="B67" s="47">
        <v>37685</v>
      </c>
      <c r="C67" s="48">
        <v>1.427</v>
      </c>
    </row>
    <row r="68" spans="2:3" ht="15.75" thickBot="1">
      <c r="B68" s="45">
        <v>37686</v>
      </c>
      <c r="C68" s="46">
        <v>1.4276</v>
      </c>
    </row>
    <row r="69" spans="2:3" ht="15.75" thickBot="1">
      <c r="B69" s="47">
        <v>37687</v>
      </c>
      <c r="C69" s="48">
        <v>1.4278</v>
      </c>
    </row>
    <row r="70" spans="2:3" ht="15.75" thickBot="1">
      <c r="B70" s="45">
        <v>37688</v>
      </c>
      <c r="C70" s="46">
        <v>1.4280999999999999</v>
      </c>
    </row>
    <row r="71" spans="2:3" ht="15.75" thickBot="1">
      <c r="B71" s="47">
        <v>37689</v>
      </c>
      <c r="C71" s="48">
        <v>1.4282999999999999</v>
      </c>
    </row>
    <row r="72" spans="2:3" ht="15.75" thickBot="1">
      <c r="B72" s="45">
        <v>37690</v>
      </c>
      <c r="C72" s="46">
        <v>1.4286000000000001</v>
      </c>
    </row>
    <row r="73" spans="2:3" ht="15.75" thickBot="1">
      <c r="B73" s="47">
        <v>37691</v>
      </c>
      <c r="C73" s="48">
        <v>1.4289000000000001</v>
      </c>
    </row>
    <row r="74" spans="2:3" ht="15.75" thickBot="1">
      <c r="B74" s="45">
        <v>37692</v>
      </c>
      <c r="C74" s="46">
        <v>1.4291</v>
      </c>
    </row>
    <row r="75" spans="2:3" ht="15.75" thickBot="1">
      <c r="B75" s="47">
        <v>37693</v>
      </c>
      <c r="C75" s="48">
        <v>1.4294</v>
      </c>
    </row>
    <row r="76" spans="2:3" ht="15.75" thickBot="1">
      <c r="B76" s="45">
        <v>37694</v>
      </c>
      <c r="C76" s="46">
        <v>1.4296</v>
      </c>
    </row>
    <row r="77" spans="2:3" ht="15.75" thickBot="1">
      <c r="B77" s="47">
        <v>37695</v>
      </c>
      <c r="C77" s="48">
        <v>1.4298999999999999</v>
      </c>
    </row>
    <row r="78" spans="2:3" ht="15.75" thickBot="1">
      <c r="B78" s="45">
        <v>37696</v>
      </c>
      <c r="C78" s="46">
        <v>1.4301999999999999</v>
      </c>
    </row>
    <row r="79" spans="2:3" ht="15.75" thickBot="1">
      <c r="B79" s="47">
        <v>37697</v>
      </c>
      <c r="C79" s="48">
        <v>1.4303999999999999</v>
      </c>
    </row>
    <row r="80" spans="2:3" ht="15.75" thickBot="1">
      <c r="B80" s="45">
        <v>37698</v>
      </c>
      <c r="C80" s="46">
        <v>1.4307000000000001</v>
      </c>
    </row>
    <row r="81" spans="2:3" ht="15.75" thickBot="1">
      <c r="B81" s="47">
        <v>37699</v>
      </c>
      <c r="C81" s="48">
        <v>1.4309000000000001</v>
      </c>
    </row>
    <row r="82" spans="2:3" ht="15.75" thickBot="1">
      <c r="B82" s="45">
        <v>37700</v>
      </c>
      <c r="C82" s="46">
        <v>1.4312</v>
      </c>
    </row>
    <row r="83" spans="2:3" ht="15.75" thickBot="1">
      <c r="B83" s="47">
        <v>37701</v>
      </c>
      <c r="C83" s="48">
        <v>1.4315</v>
      </c>
    </row>
    <row r="84" spans="2:3" ht="15.75" thickBot="1">
      <c r="B84" s="45">
        <v>37702</v>
      </c>
      <c r="C84" s="46">
        <v>1.4317</v>
      </c>
    </row>
    <row r="85" spans="2:3" ht="15.75" thickBot="1">
      <c r="B85" s="47">
        <v>37703</v>
      </c>
      <c r="C85" s="48">
        <v>1.4319999999999999</v>
      </c>
    </row>
    <row r="86" spans="2:3" ht="15.75" thickBot="1">
      <c r="B86" s="45">
        <v>37704</v>
      </c>
      <c r="C86" s="46">
        <v>1.4321999999999999</v>
      </c>
    </row>
    <row r="87" spans="2:3" ht="15.75" thickBot="1">
      <c r="B87" s="47">
        <v>37705</v>
      </c>
      <c r="C87" s="48">
        <v>1.4325000000000001</v>
      </c>
    </row>
    <row r="88" spans="2:3" ht="15.75" thickBot="1">
      <c r="B88" s="45">
        <v>37706</v>
      </c>
      <c r="C88" s="46">
        <v>1.4328000000000001</v>
      </c>
    </row>
    <row r="89" spans="2:3" ht="15.75" thickBot="1">
      <c r="B89" s="47">
        <v>37707</v>
      </c>
      <c r="C89" s="48">
        <v>1.4330000000000001</v>
      </c>
    </row>
    <row r="90" spans="2:3" ht="15.75" thickBot="1">
      <c r="B90" s="45">
        <v>37708</v>
      </c>
      <c r="C90" s="46">
        <v>1.4333</v>
      </c>
    </row>
    <row r="91" spans="2:3" ht="15.75" thickBot="1">
      <c r="B91" s="47">
        <v>37709</v>
      </c>
      <c r="C91" s="48">
        <v>1.4336</v>
      </c>
    </row>
    <row r="92" spans="2:3" ht="15.75" thickBot="1">
      <c r="B92" s="45">
        <v>37710</v>
      </c>
      <c r="C92" s="46">
        <v>1.4338</v>
      </c>
    </row>
    <row r="93" spans="2:3" ht="15.75" thickBot="1">
      <c r="B93" s="47">
        <v>37711</v>
      </c>
      <c r="C93" s="48">
        <v>1.4340999999999999</v>
      </c>
    </row>
    <row r="94" spans="2:3" ht="15.75" thickBot="1">
      <c r="B94" s="45">
        <v>37712</v>
      </c>
      <c r="C94" s="46">
        <v>1.4342999999999999</v>
      </c>
    </row>
    <row r="95" spans="2:3" ht="15.75" thickBot="1">
      <c r="B95" s="47">
        <v>37713</v>
      </c>
      <c r="C95" s="48">
        <v>1.4346000000000001</v>
      </c>
    </row>
    <row r="96" spans="2:3" ht="15.75" thickBot="1">
      <c r="B96" s="45">
        <v>37714</v>
      </c>
      <c r="C96" s="46">
        <v>1.4349000000000001</v>
      </c>
    </row>
    <row r="97" spans="2:3" ht="15.75" thickBot="1">
      <c r="B97" s="47">
        <v>37715</v>
      </c>
      <c r="C97" s="48">
        <v>1.4352</v>
      </c>
    </row>
    <row r="98" spans="2:3" ht="15.75" thickBot="1">
      <c r="B98" s="45">
        <v>37716</v>
      </c>
      <c r="C98" s="46">
        <v>1.4354</v>
      </c>
    </row>
    <row r="99" spans="2:3" ht="15.75" thickBot="1">
      <c r="B99" s="47">
        <v>37717</v>
      </c>
      <c r="C99" s="48">
        <v>1.4357</v>
      </c>
    </row>
    <row r="100" spans="2:3" ht="15.75" thickBot="1">
      <c r="B100" s="45">
        <v>37718</v>
      </c>
      <c r="C100" s="46">
        <v>1.4359999999999999</v>
      </c>
    </row>
    <row r="101" spans="2:3" ht="15.75" thickBot="1">
      <c r="B101" s="47">
        <v>37719</v>
      </c>
      <c r="C101" s="48">
        <v>1.4362999999999999</v>
      </c>
    </row>
    <row r="102" spans="2:3" ht="15.75" thickBot="1">
      <c r="B102" s="45">
        <v>37720</v>
      </c>
      <c r="C102" s="46">
        <v>1.4365000000000001</v>
      </c>
    </row>
    <row r="103" spans="2:3" ht="15.75" thickBot="1">
      <c r="B103" s="47">
        <v>37721</v>
      </c>
      <c r="C103" s="48">
        <v>1.4368000000000001</v>
      </c>
    </row>
    <row r="104" spans="2:3" ht="15.75" thickBot="1">
      <c r="B104" s="45">
        <v>37722</v>
      </c>
      <c r="C104" s="46">
        <v>1.4371</v>
      </c>
    </row>
    <row r="105" spans="2:3" ht="15.75" thickBot="1">
      <c r="B105" s="47">
        <v>37723</v>
      </c>
      <c r="C105" s="48">
        <v>1.4374</v>
      </c>
    </row>
    <row r="106" spans="2:3" ht="15.75" thickBot="1">
      <c r="B106" s="45">
        <v>37724</v>
      </c>
      <c r="C106" s="46">
        <v>1.4377</v>
      </c>
    </row>
    <row r="107" spans="2:3" ht="15.75" thickBot="1">
      <c r="B107" s="47">
        <v>37725</v>
      </c>
      <c r="C107" s="48">
        <v>1.4379</v>
      </c>
    </row>
    <row r="108" spans="2:3" ht="15.75" thickBot="1">
      <c r="B108" s="45">
        <v>37726</v>
      </c>
      <c r="C108" s="46">
        <v>1.4381999999999999</v>
      </c>
    </row>
    <row r="109" spans="2:3" ht="15.75" thickBot="1">
      <c r="B109" s="47">
        <v>37727</v>
      </c>
      <c r="C109" s="48">
        <v>1.4384999999999999</v>
      </c>
    </row>
    <row r="110" spans="2:3" ht="15.75" thickBot="1">
      <c r="B110" s="45">
        <v>37728</v>
      </c>
      <c r="C110" s="46">
        <v>1.4388000000000001</v>
      </c>
    </row>
    <row r="111" spans="2:3" ht="15.75" thickBot="1">
      <c r="B111" s="47">
        <v>37729</v>
      </c>
      <c r="C111" s="48">
        <v>1.4391</v>
      </c>
    </row>
    <row r="112" spans="2:3" ht="15.75" thickBot="1">
      <c r="B112" s="45">
        <v>37730</v>
      </c>
      <c r="C112" s="46">
        <v>1.4393</v>
      </c>
    </row>
    <row r="113" spans="2:3" ht="15.75" thickBot="1">
      <c r="B113" s="47">
        <v>37731</v>
      </c>
      <c r="C113" s="48">
        <v>1.4396</v>
      </c>
    </row>
    <row r="114" spans="2:3" ht="15.75" thickBot="1">
      <c r="B114" s="45">
        <v>37732</v>
      </c>
      <c r="C114" s="46">
        <v>1.4399</v>
      </c>
    </row>
    <row r="115" spans="2:3" ht="15.75" thickBot="1">
      <c r="B115" s="47">
        <v>37733</v>
      </c>
      <c r="C115" s="48">
        <v>1.4401999999999999</v>
      </c>
    </row>
    <row r="116" spans="2:3" ht="15.75" thickBot="1">
      <c r="B116" s="45">
        <v>37734</v>
      </c>
      <c r="C116" s="46">
        <v>1.4404999999999999</v>
      </c>
    </row>
    <row r="117" spans="2:3" ht="15.75" thickBot="1">
      <c r="B117" s="47">
        <v>37735</v>
      </c>
      <c r="C117" s="48">
        <v>1.4407000000000001</v>
      </c>
    </row>
    <row r="118" spans="2:3" ht="15.75" thickBot="1">
      <c r="B118" s="45">
        <v>37736</v>
      </c>
      <c r="C118" s="46">
        <v>1.4410000000000001</v>
      </c>
    </row>
    <row r="119" spans="2:3" ht="15.75" thickBot="1">
      <c r="B119" s="47">
        <v>37737</v>
      </c>
      <c r="C119" s="48">
        <v>1.4413</v>
      </c>
    </row>
    <row r="120" spans="2:3" ht="15.75" thickBot="1">
      <c r="B120" s="45">
        <v>37738</v>
      </c>
      <c r="C120" s="46">
        <v>1.4416</v>
      </c>
    </row>
    <row r="121" spans="2:3" ht="15.75" thickBot="1">
      <c r="B121" s="47">
        <v>37739</v>
      </c>
      <c r="C121" s="48">
        <v>1.4419</v>
      </c>
    </row>
    <row r="122" spans="2:3" ht="15.75" thickBot="1">
      <c r="B122" s="45">
        <v>37740</v>
      </c>
      <c r="C122" s="46">
        <v>1.4420999999999999</v>
      </c>
    </row>
    <row r="123" spans="2:3" ht="15.75" thickBot="1">
      <c r="B123" s="47">
        <v>37741</v>
      </c>
      <c r="C123" s="48">
        <v>1.4423999999999999</v>
      </c>
    </row>
    <row r="124" spans="2:3" ht="15.75" thickBot="1">
      <c r="B124" s="45">
        <v>37742</v>
      </c>
      <c r="C124" s="46">
        <v>1.4427000000000001</v>
      </c>
    </row>
    <row r="125" spans="2:3" ht="15.75" thickBot="1">
      <c r="B125" s="47">
        <v>37743</v>
      </c>
      <c r="C125" s="48">
        <v>1.4430000000000001</v>
      </c>
    </row>
    <row r="126" spans="2:3" ht="15.75" thickBot="1">
      <c r="B126" s="45">
        <v>37744</v>
      </c>
      <c r="C126" s="46">
        <v>1.4432</v>
      </c>
    </row>
    <row r="127" spans="2:3" ht="15.75" thickBot="1">
      <c r="B127" s="47">
        <v>37745</v>
      </c>
      <c r="C127" s="48">
        <v>1.4435</v>
      </c>
    </row>
    <row r="128" spans="2:3" ht="15.75" thickBot="1">
      <c r="B128" s="45">
        <v>37746</v>
      </c>
      <c r="C128" s="46">
        <v>1.4438</v>
      </c>
    </row>
    <row r="129" spans="2:3" ht="15.75" thickBot="1">
      <c r="B129" s="47">
        <v>37747</v>
      </c>
      <c r="C129" s="48">
        <v>1.444</v>
      </c>
    </row>
    <row r="130" spans="2:3" ht="15.75" thickBot="1">
      <c r="B130" s="45">
        <v>37748</v>
      </c>
      <c r="C130" s="46">
        <v>1.4440999999999999</v>
      </c>
    </row>
    <row r="131" spans="2:3" ht="15.75" thickBot="1">
      <c r="B131" s="47">
        <v>37749</v>
      </c>
      <c r="C131" s="48">
        <v>1.4440999999999999</v>
      </c>
    </row>
    <row r="132" spans="2:3" ht="15.75" thickBot="1">
      <c r="B132" s="45">
        <v>37750</v>
      </c>
      <c r="C132" s="46">
        <v>1.4440999999999999</v>
      </c>
    </row>
    <row r="133" spans="2:3" ht="15.75" thickBot="1">
      <c r="B133" s="47">
        <v>37751</v>
      </c>
      <c r="C133" s="48">
        <v>1.4441999999999999</v>
      </c>
    </row>
    <row r="134" spans="2:3" ht="15.75" thickBot="1">
      <c r="B134" s="45">
        <v>37752</v>
      </c>
      <c r="C134" s="46">
        <v>1.4441999999999999</v>
      </c>
    </row>
    <row r="135" spans="2:3" ht="15.75" thickBot="1">
      <c r="B135" s="47">
        <v>37753</v>
      </c>
      <c r="C135" s="48">
        <v>1.4441999999999999</v>
      </c>
    </row>
    <row r="136" spans="2:3" ht="15.75" thickBot="1">
      <c r="B136" s="45">
        <v>37754</v>
      </c>
      <c r="C136" s="46">
        <v>1.4441999999999999</v>
      </c>
    </row>
    <row r="137" spans="2:3" ht="15.75" thickBot="1">
      <c r="B137" s="47">
        <v>37755</v>
      </c>
      <c r="C137" s="48">
        <v>1.4442999999999999</v>
      </c>
    </row>
    <row r="138" spans="2:3" ht="15.75" thickBot="1">
      <c r="B138" s="45">
        <v>37756</v>
      </c>
      <c r="C138" s="46">
        <v>1.4442999999999999</v>
      </c>
    </row>
    <row r="139" spans="2:3" ht="15.75" thickBot="1">
      <c r="B139" s="47">
        <v>37757</v>
      </c>
      <c r="C139" s="48">
        <v>1.4442999999999999</v>
      </c>
    </row>
    <row r="140" spans="2:3" ht="15.75" thickBot="1">
      <c r="B140" s="45">
        <v>37758</v>
      </c>
      <c r="C140" s="46">
        <v>1.4442999999999999</v>
      </c>
    </row>
    <row r="141" spans="2:3" ht="15.75" thickBot="1">
      <c r="B141" s="47">
        <v>37759</v>
      </c>
      <c r="C141" s="48">
        <v>1.4443999999999999</v>
      </c>
    </row>
    <row r="142" spans="2:3" ht="15.75" thickBot="1">
      <c r="B142" s="45">
        <v>37760</v>
      </c>
      <c r="C142" s="46">
        <v>1.4443999999999999</v>
      </c>
    </row>
    <row r="143" spans="2:3" ht="15.75" thickBot="1">
      <c r="B143" s="47">
        <v>37761</v>
      </c>
      <c r="C143" s="48">
        <v>1.4443999999999999</v>
      </c>
    </row>
    <row r="144" spans="2:3" ht="15.75" thickBot="1">
      <c r="B144" s="45">
        <v>37762</v>
      </c>
      <c r="C144" s="46">
        <v>1.4443999999999999</v>
      </c>
    </row>
    <row r="145" spans="2:3" ht="15.75" thickBot="1">
      <c r="B145" s="47">
        <v>37763</v>
      </c>
      <c r="C145" s="48">
        <v>1.4444999999999999</v>
      </c>
    </row>
    <row r="146" spans="2:3" ht="15.75" thickBot="1">
      <c r="B146" s="45">
        <v>37764</v>
      </c>
      <c r="C146" s="46">
        <v>1.4444999999999999</v>
      </c>
    </row>
    <row r="147" spans="2:3" ht="15.75" thickBot="1">
      <c r="B147" s="47">
        <v>37765</v>
      </c>
      <c r="C147" s="48">
        <v>1.4444999999999999</v>
      </c>
    </row>
    <row r="148" spans="2:3" ht="15.75" thickBot="1">
      <c r="B148" s="45">
        <v>37766</v>
      </c>
      <c r="C148" s="46">
        <v>1.4444999999999999</v>
      </c>
    </row>
    <row r="149" spans="2:3" ht="15.75" thickBot="1">
      <c r="B149" s="47">
        <v>37767</v>
      </c>
      <c r="C149" s="48">
        <v>1.4446000000000001</v>
      </c>
    </row>
    <row r="150" spans="2:3" ht="15.75" thickBot="1">
      <c r="B150" s="45">
        <v>37768</v>
      </c>
      <c r="C150" s="46">
        <v>1.4446000000000001</v>
      </c>
    </row>
    <row r="151" spans="2:3" ht="15.75" thickBot="1">
      <c r="B151" s="47">
        <v>37769</v>
      </c>
      <c r="C151" s="48">
        <v>1.4446000000000001</v>
      </c>
    </row>
    <row r="152" spans="2:3" ht="15.75" thickBot="1">
      <c r="B152" s="45">
        <v>37770</v>
      </c>
      <c r="C152" s="46">
        <v>1.4447000000000001</v>
      </c>
    </row>
    <row r="153" spans="2:3" ht="15.75" thickBot="1">
      <c r="B153" s="47">
        <v>37771</v>
      </c>
      <c r="C153" s="48">
        <v>1.4447000000000001</v>
      </c>
    </row>
    <row r="154" spans="2:3" ht="15.75" thickBot="1">
      <c r="B154" s="45">
        <v>37772</v>
      </c>
      <c r="C154" s="46">
        <v>1.4447000000000001</v>
      </c>
    </row>
    <row r="155" spans="2:3" ht="15.75" thickBot="1">
      <c r="B155" s="47">
        <v>37773</v>
      </c>
      <c r="C155" s="48">
        <v>1.4447000000000001</v>
      </c>
    </row>
    <row r="156" spans="2:3" ht="15.75" thickBot="1">
      <c r="B156" s="45">
        <v>37774</v>
      </c>
      <c r="C156" s="46">
        <v>1.4448000000000001</v>
      </c>
    </row>
    <row r="157" spans="2:3" ht="15.75" thickBot="1">
      <c r="B157" s="47">
        <v>37775</v>
      </c>
      <c r="C157" s="48">
        <v>1.4448000000000001</v>
      </c>
    </row>
    <row r="158" spans="2:3" ht="15.75" thickBot="1">
      <c r="B158" s="45">
        <v>37776</v>
      </c>
      <c r="C158" s="46">
        <v>1.4448000000000001</v>
      </c>
    </row>
    <row r="159" spans="2:3" ht="15.75" thickBot="1">
      <c r="B159" s="47">
        <v>37777</v>
      </c>
      <c r="C159" s="48">
        <v>1.4448000000000001</v>
      </c>
    </row>
    <row r="160" spans="2:3" ht="15.75" thickBot="1">
      <c r="B160" s="45">
        <v>37778</v>
      </c>
      <c r="C160" s="46">
        <v>1.4449000000000001</v>
      </c>
    </row>
    <row r="161" spans="2:3" ht="15.75" thickBot="1">
      <c r="B161" s="47">
        <v>37779</v>
      </c>
      <c r="C161" s="48">
        <v>1.4447000000000001</v>
      </c>
    </row>
    <row r="162" spans="2:3" ht="15.75" thickBot="1">
      <c r="B162" s="45">
        <v>37780</v>
      </c>
      <c r="C162" s="46">
        <v>1.4444999999999999</v>
      </c>
    </row>
    <row r="163" spans="2:3" ht="15.75" thickBot="1">
      <c r="B163" s="47">
        <v>37781</v>
      </c>
      <c r="C163" s="48">
        <v>1.4442999999999999</v>
      </c>
    </row>
    <row r="164" spans="2:3" ht="15.75" thickBot="1">
      <c r="B164" s="45">
        <v>37782</v>
      </c>
      <c r="C164" s="46">
        <v>1.4440999999999999</v>
      </c>
    </row>
    <row r="165" spans="2:3" ht="15.75" thickBot="1">
      <c r="B165" s="47">
        <v>37783</v>
      </c>
      <c r="C165" s="48">
        <v>1.4439</v>
      </c>
    </row>
    <row r="166" spans="2:3" ht="15.75" thickBot="1">
      <c r="B166" s="45">
        <v>37784</v>
      </c>
      <c r="C166" s="46">
        <v>1.4437</v>
      </c>
    </row>
    <row r="167" spans="2:3" ht="15.75" thickBot="1">
      <c r="B167" s="47">
        <v>37785</v>
      </c>
      <c r="C167" s="48">
        <v>1.4436</v>
      </c>
    </row>
    <row r="168" spans="2:3" ht="15.75" thickBot="1">
      <c r="B168" s="45">
        <v>37786</v>
      </c>
      <c r="C168" s="46">
        <v>1.4434</v>
      </c>
    </row>
    <row r="169" spans="2:3" ht="15.75" thickBot="1">
      <c r="B169" s="47">
        <v>37787</v>
      </c>
      <c r="C169" s="48">
        <v>1.4432</v>
      </c>
    </row>
    <row r="170" spans="2:3" ht="15.75" thickBot="1">
      <c r="B170" s="45">
        <v>37788</v>
      </c>
      <c r="C170" s="46">
        <v>1.4430000000000001</v>
      </c>
    </row>
    <row r="171" spans="2:3" ht="15.75" thickBot="1">
      <c r="B171" s="47">
        <v>37789</v>
      </c>
      <c r="C171" s="48">
        <v>1.4428000000000001</v>
      </c>
    </row>
    <row r="172" spans="2:3" ht="15.75" thickBot="1">
      <c r="B172" s="45">
        <v>37790</v>
      </c>
      <c r="C172" s="46">
        <v>1.4426000000000001</v>
      </c>
    </row>
    <row r="173" spans="2:3" ht="15.75" thickBot="1">
      <c r="B173" s="47">
        <v>37791</v>
      </c>
      <c r="C173" s="48">
        <v>1.4423999999999999</v>
      </c>
    </row>
    <row r="174" spans="2:3" ht="15.75" thickBot="1">
      <c r="B174" s="45">
        <v>37792</v>
      </c>
      <c r="C174" s="46">
        <v>1.4421999999999999</v>
      </c>
    </row>
    <row r="175" spans="2:3" ht="15.75" thickBot="1">
      <c r="B175" s="47">
        <v>37793</v>
      </c>
      <c r="C175" s="48">
        <v>1.4420999999999999</v>
      </c>
    </row>
    <row r="176" spans="2:3" ht="15.75" thickBot="1">
      <c r="B176" s="45">
        <v>37794</v>
      </c>
      <c r="C176" s="46">
        <v>1.4419</v>
      </c>
    </row>
    <row r="177" spans="2:3" ht="15.75" thickBot="1">
      <c r="B177" s="47">
        <v>37795</v>
      </c>
      <c r="C177" s="48">
        <v>1.4417</v>
      </c>
    </row>
    <row r="178" spans="2:3" ht="15.75" thickBot="1">
      <c r="B178" s="45">
        <v>37796</v>
      </c>
      <c r="C178" s="46">
        <v>1.4415</v>
      </c>
    </row>
    <row r="179" spans="2:3" ht="15.75" thickBot="1">
      <c r="B179" s="47">
        <v>37797</v>
      </c>
      <c r="C179" s="48">
        <v>1.4413</v>
      </c>
    </row>
    <row r="180" spans="2:3" ht="15.75" thickBot="1">
      <c r="B180" s="45">
        <v>37798</v>
      </c>
      <c r="C180" s="46">
        <v>1.4411</v>
      </c>
    </row>
    <row r="181" spans="2:3" ht="15.75" thickBot="1">
      <c r="B181" s="47">
        <v>37799</v>
      </c>
      <c r="C181" s="48">
        <v>1.4409000000000001</v>
      </c>
    </row>
    <row r="182" spans="2:3" ht="15.75" thickBot="1">
      <c r="B182" s="45">
        <v>37800</v>
      </c>
      <c r="C182" s="46">
        <v>1.4407000000000001</v>
      </c>
    </row>
    <row r="183" spans="2:3" ht="15.75" thickBot="1">
      <c r="B183" s="47">
        <v>37801</v>
      </c>
      <c r="C183" s="48">
        <v>1.4404999999999999</v>
      </c>
    </row>
    <row r="184" spans="2:3" ht="15.75" thickBot="1">
      <c r="B184" s="45">
        <v>37802</v>
      </c>
      <c r="C184" s="46">
        <v>1.4403999999999999</v>
      </c>
    </row>
    <row r="185" spans="2:3" ht="15.75" thickBot="1">
      <c r="B185" s="47">
        <v>37803</v>
      </c>
      <c r="C185" s="48">
        <v>1.4401999999999999</v>
      </c>
    </row>
    <row r="186" spans="2:3" ht="15.75" thickBot="1">
      <c r="B186" s="45">
        <v>37804</v>
      </c>
      <c r="C186" s="46">
        <v>1.44</v>
      </c>
    </row>
    <row r="187" spans="2:3" ht="15.75" thickBot="1">
      <c r="B187" s="47">
        <v>37805</v>
      </c>
      <c r="C187" s="48">
        <v>1.4398</v>
      </c>
    </row>
    <row r="188" spans="2:3" ht="15.75" thickBot="1">
      <c r="B188" s="45">
        <v>37806</v>
      </c>
      <c r="C188" s="46">
        <v>1.4396</v>
      </c>
    </row>
    <row r="189" spans="2:3" ht="15.75" thickBot="1">
      <c r="B189" s="47">
        <v>37807</v>
      </c>
      <c r="C189" s="48">
        <v>1.4395</v>
      </c>
    </row>
    <row r="190" spans="2:3" ht="15.75" thickBot="1">
      <c r="B190" s="45">
        <v>37808</v>
      </c>
      <c r="C190" s="46">
        <v>1.4393</v>
      </c>
    </row>
    <row r="191" spans="2:3" ht="15.75" thickBot="1">
      <c r="B191" s="47">
        <v>37809</v>
      </c>
      <c r="C191" s="48">
        <v>1.4392</v>
      </c>
    </row>
    <row r="192" spans="2:3" ht="15.75" thickBot="1">
      <c r="B192" s="45">
        <v>37810</v>
      </c>
      <c r="C192" s="46">
        <v>1.4392</v>
      </c>
    </row>
    <row r="193" spans="2:3" ht="15.75" thickBot="1">
      <c r="B193" s="47">
        <v>37811</v>
      </c>
      <c r="C193" s="48">
        <v>1.4392</v>
      </c>
    </row>
    <row r="194" spans="2:3" ht="15.75" thickBot="1">
      <c r="B194" s="45">
        <v>37812</v>
      </c>
      <c r="C194" s="46">
        <v>1.4391</v>
      </c>
    </row>
    <row r="195" spans="2:3" ht="15.75" thickBot="1">
      <c r="B195" s="47">
        <v>37813</v>
      </c>
      <c r="C195" s="48">
        <v>1.4391</v>
      </c>
    </row>
    <row r="196" spans="2:3" ht="15.75" thickBot="1">
      <c r="B196" s="45">
        <v>37814</v>
      </c>
      <c r="C196" s="46">
        <v>1.4390000000000001</v>
      </c>
    </row>
    <row r="197" spans="2:3" ht="15.75" thickBot="1">
      <c r="B197" s="47">
        <v>37815</v>
      </c>
      <c r="C197" s="48">
        <v>1.4390000000000001</v>
      </c>
    </row>
    <row r="198" spans="2:3" ht="15.75" thickBot="1">
      <c r="B198" s="45">
        <v>37816</v>
      </c>
      <c r="C198" s="46">
        <v>1.4390000000000001</v>
      </c>
    </row>
    <row r="199" spans="2:3" ht="15.75" thickBot="1">
      <c r="B199" s="47">
        <v>37817</v>
      </c>
      <c r="C199" s="48">
        <v>1.4389000000000001</v>
      </c>
    </row>
    <row r="200" spans="2:3" ht="15.75" thickBot="1">
      <c r="B200" s="45">
        <v>37818</v>
      </c>
      <c r="C200" s="46">
        <v>1.4389000000000001</v>
      </c>
    </row>
    <row r="201" spans="2:3" ht="15.75" thickBot="1">
      <c r="B201" s="47">
        <v>37819</v>
      </c>
      <c r="C201" s="48">
        <v>1.4388000000000001</v>
      </c>
    </row>
    <row r="202" spans="2:3" ht="15.75" thickBot="1">
      <c r="B202" s="45">
        <v>37820</v>
      </c>
      <c r="C202" s="46">
        <v>1.4388000000000001</v>
      </c>
    </row>
    <row r="203" spans="2:3" ht="15.75" thickBot="1">
      <c r="B203" s="47">
        <v>37821</v>
      </c>
      <c r="C203" s="48">
        <v>1.4388000000000001</v>
      </c>
    </row>
    <row r="204" spans="2:3" ht="15.75" thickBot="1">
      <c r="B204" s="45">
        <v>37822</v>
      </c>
      <c r="C204" s="46">
        <v>1.4387000000000001</v>
      </c>
    </row>
    <row r="205" spans="2:3" ht="15.75" thickBot="1">
      <c r="B205" s="47">
        <v>37823</v>
      </c>
      <c r="C205" s="48">
        <v>1.4387000000000001</v>
      </c>
    </row>
    <row r="206" spans="2:3" ht="15.75" thickBot="1">
      <c r="B206" s="45">
        <v>37824</v>
      </c>
      <c r="C206" s="46">
        <v>1.4386000000000001</v>
      </c>
    </row>
    <row r="207" spans="2:3" ht="15.75" thickBot="1">
      <c r="B207" s="47">
        <v>37825</v>
      </c>
      <c r="C207" s="48">
        <v>1.4386000000000001</v>
      </c>
    </row>
    <row r="208" spans="2:3" ht="15.75" thickBot="1">
      <c r="B208" s="45">
        <v>37826</v>
      </c>
      <c r="C208" s="46">
        <v>1.4386000000000001</v>
      </c>
    </row>
    <row r="209" spans="2:3" ht="15.75" thickBot="1">
      <c r="B209" s="47">
        <v>37827</v>
      </c>
      <c r="C209" s="48">
        <v>1.4384999999999999</v>
      </c>
    </row>
    <row r="210" spans="2:3" ht="15.75" thickBot="1">
      <c r="B210" s="45">
        <v>37828</v>
      </c>
      <c r="C210" s="46">
        <v>1.4384999999999999</v>
      </c>
    </row>
    <row r="211" spans="2:3" ht="15.75" thickBot="1">
      <c r="B211" s="47">
        <v>37829</v>
      </c>
      <c r="C211" s="48">
        <v>1.4383999999999999</v>
      </c>
    </row>
    <row r="212" spans="2:3" ht="15.75" thickBot="1">
      <c r="B212" s="45">
        <v>37830</v>
      </c>
      <c r="C212" s="46">
        <v>1.4383999999999999</v>
      </c>
    </row>
    <row r="213" spans="2:3" ht="15.75" thickBot="1">
      <c r="B213" s="47">
        <v>37831</v>
      </c>
      <c r="C213" s="48">
        <v>1.4383999999999999</v>
      </c>
    </row>
    <row r="214" spans="2:3" ht="15.75" thickBot="1">
      <c r="B214" s="45">
        <v>37832</v>
      </c>
      <c r="C214" s="46">
        <v>1.4382999999999999</v>
      </c>
    </row>
    <row r="215" spans="2:3" ht="15.75" thickBot="1">
      <c r="B215" s="47">
        <v>37833</v>
      </c>
      <c r="C215" s="48">
        <v>1.4382999999999999</v>
      </c>
    </row>
    <row r="216" spans="2:3" ht="15.75" thickBot="1">
      <c r="B216" s="45">
        <v>37834</v>
      </c>
      <c r="C216" s="46">
        <v>1.4381999999999999</v>
      </c>
    </row>
    <row r="217" spans="2:3" ht="15.75" thickBot="1">
      <c r="B217" s="47">
        <v>37835</v>
      </c>
      <c r="C217" s="48">
        <v>1.4381999999999999</v>
      </c>
    </row>
    <row r="218" spans="2:3" ht="15.75" thickBot="1">
      <c r="B218" s="45">
        <v>37836</v>
      </c>
      <c r="C218" s="46">
        <v>1.4381999999999999</v>
      </c>
    </row>
    <row r="219" spans="2:3" ht="15.75" thickBot="1">
      <c r="B219" s="47">
        <v>37837</v>
      </c>
      <c r="C219" s="48">
        <v>1.4380999999999999</v>
      </c>
    </row>
    <row r="220" spans="2:3" ht="15.75" thickBot="1">
      <c r="B220" s="45">
        <v>37838</v>
      </c>
      <c r="C220" s="46">
        <v>1.4380999999999999</v>
      </c>
    </row>
    <row r="221" spans="2:3" ht="15.75" thickBot="1">
      <c r="B221" s="47">
        <v>37839</v>
      </c>
      <c r="C221" s="48">
        <v>1.4379999999999999</v>
      </c>
    </row>
    <row r="222" spans="2:3" ht="15.75" thickBot="1">
      <c r="B222" s="45">
        <v>37840</v>
      </c>
      <c r="C222" s="46">
        <v>1.4382999999999999</v>
      </c>
    </row>
    <row r="223" spans="2:3" ht="15.75" thickBot="1">
      <c r="B223" s="47">
        <v>37841</v>
      </c>
      <c r="C223" s="48">
        <v>1.4384999999999999</v>
      </c>
    </row>
    <row r="224" spans="2:3" ht="15.75" thickBot="1">
      <c r="B224" s="45">
        <v>37842</v>
      </c>
      <c r="C224" s="46">
        <v>1.4387000000000001</v>
      </c>
    </row>
    <row r="225" spans="2:3" ht="15.75" thickBot="1">
      <c r="B225" s="47">
        <v>37843</v>
      </c>
      <c r="C225" s="48">
        <v>1.4389000000000001</v>
      </c>
    </row>
    <row r="226" spans="2:3" ht="15.75" thickBot="1">
      <c r="B226" s="45">
        <v>37844</v>
      </c>
      <c r="C226" s="46">
        <v>1.4391</v>
      </c>
    </row>
    <row r="227" spans="2:3" ht="15.75" thickBot="1">
      <c r="B227" s="47">
        <v>37845</v>
      </c>
      <c r="C227" s="48">
        <v>1.4393</v>
      </c>
    </row>
    <row r="228" spans="2:3" ht="15.75" thickBot="1">
      <c r="B228" s="45">
        <v>37846</v>
      </c>
      <c r="C228" s="46">
        <v>1.4395</v>
      </c>
    </row>
    <row r="229" spans="2:3" ht="15.75" thickBot="1">
      <c r="B229" s="47">
        <v>37847</v>
      </c>
      <c r="C229" s="48">
        <v>1.4397</v>
      </c>
    </row>
    <row r="230" spans="2:3" ht="15.75" thickBot="1">
      <c r="B230" s="45">
        <v>37848</v>
      </c>
      <c r="C230" s="46">
        <v>1.4399</v>
      </c>
    </row>
    <row r="231" spans="2:3" ht="15.75" thickBot="1">
      <c r="B231" s="47">
        <v>37849</v>
      </c>
      <c r="C231" s="48">
        <v>1.4400999999999999</v>
      </c>
    </row>
    <row r="232" spans="2:3" ht="15.75" thickBot="1">
      <c r="B232" s="45">
        <v>37850</v>
      </c>
      <c r="C232" s="46">
        <v>1.4402999999999999</v>
      </c>
    </row>
    <row r="233" spans="2:3" ht="15.75" thickBot="1">
      <c r="B233" s="47">
        <v>37851</v>
      </c>
      <c r="C233" s="48">
        <v>1.4404999999999999</v>
      </c>
    </row>
    <row r="234" spans="2:3" ht="15.75" thickBot="1">
      <c r="B234" s="45">
        <v>37852</v>
      </c>
      <c r="C234" s="46">
        <v>1.4407000000000001</v>
      </c>
    </row>
    <row r="235" spans="2:3" ht="15.75" thickBot="1">
      <c r="B235" s="47">
        <v>37853</v>
      </c>
      <c r="C235" s="48">
        <v>1.4410000000000001</v>
      </c>
    </row>
    <row r="236" spans="2:3" ht="15.75" thickBot="1">
      <c r="B236" s="45">
        <v>37854</v>
      </c>
      <c r="C236" s="46">
        <v>1.4412</v>
      </c>
    </row>
    <row r="237" spans="2:3" ht="15.75" thickBot="1">
      <c r="B237" s="47">
        <v>37855</v>
      </c>
      <c r="C237" s="48">
        <v>1.4414</v>
      </c>
    </row>
    <row r="238" spans="2:3" ht="15.75" thickBot="1">
      <c r="B238" s="45">
        <v>37856</v>
      </c>
      <c r="C238" s="46">
        <v>1.4416</v>
      </c>
    </row>
    <row r="239" spans="2:3" ht="15.75" thickBot="1">
      <c r="B239" s="47">
        <v>37857</v>
      </c>
      <c r="C239" s="48">
        <v>1.4418</v>
      </c>
    </row>
    <row r="240" spans="2:3" ht="15.75" thickBot="1">
      <c r="B240" s="45">
        <v>37858</v>
      </c>
      <c r="C240" s="46">
        <v>1.4419999999999999</v>
      </c>
    </row>
    <row r="241" spans="2:3" ht="15.75" thickBot="1">
      <c r="B241" s="47">
        <v>37859</v>
      </c>
      <c r="C241" s="48">
        <v>1.4421999999999999</v>
      </c>
    </row>
    <row r="242" spans="2:3" ht="15.75" thickBot="1">
      <c r="B242" s="45">
        <v>37860</v>
      </c>
      <c r="C242" s="46">
        <v>1.4423999999999999</v>
      </c>
    </row>
    <row r="243" spans="2:3" ht="15.75" thickBot="1">
      <c r="B243" s="47">
        <v>37861</v>
      </c>
      <c r="C243" s="48">
        <v>1.4426000000000001</v>
      </c>
    </row>
    <row r="244" spans="2:3" ht="15.75" thickBot="1">
      <c r="B244" s="45">
        <v>37862</v>
      </c>
      <c r="C244" s="46">
        <v>1.4428000000000001</v>
      </c>
    </row>
    <row r="245" spans="2:3" ht="15.75" thickBot="1">
      <c r="B245" s="47">
        <v>37863</v>
      </c>
      <c r="C245" s="48">
        <v>1.4430000000000001</v>
      </c>
    </row>
    <row r="246" spans="2:3" ht="15.75" thickBot="1">
      <c r="B246" s="45">
        <v>37864</v>
      </c>
      <c r="C246" s="46">
        <v>1.4432</v>
      </c>
    </row>
    <row r="247" spans="2:3" ht="15.75" thickBot="1">
      <c r="B247" s="47">
        <v>37865</v>
      </c>
      <c r="C247" s="48">
        <v>1.4435</v>
      </c>
    </row>
    <row r="248" spans="2:3" ht="15.75" thickBot="1">
      <c r="B248" s="45">
        <v>37866</v>
      </c>
      <c r="C248" s="46">
        <v>1.4437</v>
      </c>
    </row>
    <row r="249" spans="2:3" ht="15.75" thickBot="1">
      <c r="B249" s="47">
        <v>37867</v>
      </c>
      <c r="C249" s="48">
        <v>1.4439</v>
      </c>
    </row>
    <row r="250" spans="2:3" ht="15.75" thickBot="1">
      <c r="B250" s="45">
        <v>37868</v>
      </c>
      <c r="C250" s="46">
        <v>1.4440999999999999</v>
      </c>
    </row>
    <row r="251" spans="2:3" ht="15.75" thickBot="1">
      <c r="B251" s="47">
        <v>37869</v>
      </c>
      <c r="C251" s="48">
        <v>1.4442999999999999</v>
      </c>
    </row>
    <row r="252" spans="2:3" ht="15.75" thickBot="1">
      <c r="B252" s="45">
        <v>37870</v>
      </c>
      <c r="C252" s="46">
        <v>1.4444999999999999</v>
      </c>
    </row>
    <row r="253" spans="2:3" ht="15.75" thickBot="1">
      <c r="B253" s="47">
        <v>37871</v>
      </c>
      <c r="C253" s="48">
        <v>1.4444999999999999</v>
      </c>
    </row>
    <row r="254" spans="2:3" ht="15.75" thickBot="1">
      <c r="B254" s="45">
        <v>37872</v>
      </c>
      <c r="C254" s="46">
        <v>1.4446000000000001</v>
      </c>
    </row>
    <row r="255" spans="2:3" ht="15.75" thickBot="1">
      <c r="B255" s="47">
        <v>37873</v>
      </c>
      <c r="C255" s="48">
        <v>1.4446000000000001</v>
      </c>
    </row>
    <row r="256" spans="2:3" ht="15.75" thickBot="1">
      <c r="B256" s="45">
        <v>37874</v>
      </c>
      <c r="C256" s="46">
        <v>1.4446000000000001</v>
      </c>
    </row>
    <row r="257" spans="2:3" ht="15.75" thickBot="1">
      <c r="B257" s="47">
        <v>37875</v>
      </c>
      <c r="C257" s="48">
        <v>1.4446000000000001</v>
      </c>
    </row>
    <row r="258" spans="2:3" ht="15.75" thickBot="1">
      <c r="B258" s="45">
        <v>37876</v>
      </c>
      <c r="C258" s="46">
        <v>1.4446000000000001</v>
      </c>
    </row>
    <row r="259" spans="2:3" ht="15.75" thickBot="1">
      <c r="B259" s="47">
        <v>37877</v>
      </c>
      <c r="C259" s="48">
        <v>1.4446000000000001</v>
      </c>
    </row>
    <row r="260" spans="2:3" ht="15.75" thickBot="1">
      <c r="B260" s="45">
        <v>37878</v>
      </c>
      <c r="C260" s="46">
        <v>1.4446000000000001</v>
      </c>
    </row>
    <row r="261" spans="2:3" ht="15.75" thickBot="1">
      <c r="B261" s="47">
        <v>37879</v>
      </c>
      <c r="C261" s="48">
        <v>1.4446000000000001</v>
      </c>
    </row>
    <row r="262" spans="2:3" ht="15.75" thickBot="1">
      <c r="B262" s="45">
        <v>37880</v>
      </c>
      <c r="C262" s="46">
        <v>1.4446000000000001</v>
      </c>
    </row>
    <row r="263" spans="2:3" ht="15.75" thickBot="1">
      <c r="B263" s="47">
        <v>37881</v>
      </c>
      <c r="C263" s="48">
        <v>1.4447000000000001</v>
      </c>
    </row>
    <row r="264" spans="2:3" ht="15.75" thickBot="1">
      <c r="B264" s="45">
        <v>37882</v>
      </c>
      <c r="C264" s="46">
        <v>1.4447000000000001</v>
      </c>
    </row>
    <row r="265" spans="2:3" ht="15.75" thickBot="1">
      <c r="B265" s="47">
        <v>37883</v>
      </c>
      <c r="C265" s="48">
        <v>1.4447000000000001</v>
      </c>
    </row>
    <row r="266" spans="2:3" ht="15.75" thickBot="1">
      <c r="B266" s="45">
        <v>37884</v>
      </c>
      <c r="C266" s="46">
        <v>1.4447000000000001</v>
      </c>
    </row>
    <row r="267" spans="2:3" ht="15.75" thickBot="1">
      <c r="B267" s="47">
        <v>37885</v>
      </c>
      <c r="C267" s="48">
        <v>1.4447000000000001</v>
      </c>
    </row>
    <row r="268" spans="2:3" ht="15.75" thickBot="1">
      <c r="B268" s="45">
        <v>37886</v>
      </c>
      <c r="C268" s="46">
        <v>1.4447000000000001</v>
      </c>
    </row>
    <row r="269" spans="2:3" ht="15.75" thickBot="1">
      <c r="B269" s="47">
        <v>37887</v>
      </c>
      <c r="C269" s="48">
        <v>1.4447000000000001</v>
      </c>
    </row>
    <row r="270" spans="2:3" ht="15.75" thickBot="1">
      <c r="B270" s="45">
        <v>37888</v>
      </c>
      <c r="C270" s="46">
        <v>1.4447000000000001</v>
      </c>
    </row>
    <row r="271" spans="2:3" ht="15.75" thickBot="1">
      <c r="B271" s="47">
        <v>37889</v>
      </c>
      <c r="C271" s="48">
        <v>1.4447000000000001</v>
      </c>
    </row>
    <row r="272" spans="2:3" ht="15.75" thickBot="1">
      <c r="B272" s="45">
        <v>37890</v>
      </c>
      <c r="C272" s="46">
        <v>1.4447000000000001</v>
      </c>
    </row>
    <row r="273" spans="2:3" ht="15.75" thickBot="1">
      <c r="B273" s="47">
        <v>37891</v>
      </c>
      <c r="C273" s="48">
        <v>1.4448000000000001</v>
      </c>
    </row>
    <row r="274" spans="2:3" ht="15.75" thickBot="1">
      <c r="B274" s="45">
        <v>37892</v>
      </c>
      <c r="C274" s="46">
        <v>1.4448000000000001</v>
      </c>
    </row>
    <row r="275" spans="2:3" ht="15.75" thickBot="1">
      <c r="B275" s="47">
        <v>37893</v>
      </c>
      <c r="C275" s="48">
        <v>1.4448000000000001</v>
      </c>
    </row>
    <row r="276" spans="2:3" ht="15.75" thickBot="1">
      <c r="B276" s="45">
        <v>37894</v>
      </c>
      <c r="C276" s="46">
        <v>1.4448000000000001</v>
      </c>
    </row>
    <row r="277" spans="2:3" ht="15.75" thickBot="1">
      <c r="B277" s="47">
        <v>37895</v>
      </c>
      <c r="C277" s="48">
        <v>1.4448000000000001</v>
      </c>
    </row>
    <row r="278" spans="2:3" ht="15.75" thickBot="1">
      <c r="B278" s="45">
        <v>37896</v>
      </c>
      <c r="C278" s="46">
        <v>1.4448000000000001</v>
      </c>
    </row>
    <row r="279" spans="2:3" ht="15.75" thickBot="1">
      <c r="B279" s="47">
        <v>37897</v>
      </c>
      <c r="C279" s="48">
        <v>1.4448000000000001</v>
      </c>
    </row>
    <row r="280" spans="2:3" ht="15.75" thickBot="1">
      <c r="B280" s="45">
        <v>37898</v>
      </c>
      <c r="C280" s="46">
        <v>1.4448000000000001</v>
      </c>
    </row>
    <row r="281" spans="2:3" ht="15.75" thickBot="1">
      <c r="B281" s="47">
        <v>37899</v>
      </c>
      <c r="C281" s="48">
        <v>1.4448000000000001</v>
      </c>
    </row>
    <row r="282" spans="2:3" ht="15.75" thickBot="1">
      <c r="B282" s="45">
        <v>37900</v>
      </c>
      <c r="C282" s="46">
        <v>1.4448000000000001</v>
      </c>
    </row>
    <row r="283" spans="2:3" ht="15.75" thickBot="1">
      <c r="B283" s="47">
        <v>37901</v>
      </c>
      <c r="C283" s="48">
        <v>1.4449000000000001</v>
      </c>
    </row>
    <row r="284" spans="2:3" ht="15.75" thickBot="1">
      <c r="B284" s="45">
        <v>37902</v>
      </c>
      <c r="C284" s="46">
        <v>1.4449000000000001</v>
      </c>
    </row>
    <row r="285" spans="2:3" ht="15.75" thickBot="1">
      <c r="B285" s="47">
        <v>37903</v>
      </c>
      <c r="C285" s="48">
        <v>1.4449000000000001</v>
      </c>
    </row>
    <row r="286" spans="2:3" ht="15.75" thickBot="1">
      <c r="B286" s="45">
        <v>37904</v>
      </c>
      <c r="C286" s="46">
        <v>1.4449000000000001</v>
      </c>
    </row>
    <row r="287" spans="2:3" ht="15.75" thickBot="1">
      <c r="B287" s="47">
        <v>37905</v>
      </c>
      <c r="C287" s="48">
        <v>1.4449000000000001</v>
      </c>
    </row>
    <row r="288" spans="2:3" ht="15.75" thickBot="1">
      <c r="B288" s="45">
        <v>37906</v>
      </c>
      <c r="C288" s="46">
        <v>1.4450000000000001</v>
      </c>
    </row>
    <row r="289" spans="2:3" ht="15.75" thickBot="1">
      <c r="B289" s="47">
        <v>37907</v>
      </c>
      <c r="C289" s="48">
        <v>1.4450000000000001</v>
      </c>
    </row>
    <row r="290" spans="2:3" ht="15.75" thickBot="1">
      <c r="B290" s="45">
        <v>37908</v>
      </c>
      <c r="C290" s="46">
        <v>1.4450000000000001</v>
      </c>
    </row>
    <row r="291" spans="2:3" ht="15.75" thickBot="1">
      <c r="B291" s="47">
        <v>37909</v>
      </c>
      <c r="C291" s="48">
        <v>1.4450000000000001</v>
      </c>
    </row>
    <row r="292" spans="2:3" ht="15.75" thickBot="1">
      <c r="B292" s="45">
        <v>37910</v>
      </c>
      <c r="C292" s="46">
        <v>1.4450000000000001</v>
      </c>
    </row>
    <row r="293" spans="2:3" ht="15.75" thickBot="1">
      <c r="B293" s="47">
        <v>37911</v>
      </c>
      <c r="C293" s="48">
        <v>1.4451000000000001</v>
      </c>
    </row>
    <row r="294" spans="2:3" ht="15.75" thickBot="1">
      <c r="B294" s="45">
        <v>37912</v>
      </c>
      <c r="C294" s="46">
        <v>1.4451000000000001</v>
      </c>
    </row>
    <row r="295" spans="2:3" ht="15.75" thickBot="1">
      <c r="B295" s="47">
        <v>37913</v>
      </c>
      <c r="C295" s="48">
        <v>1.4451000000000001</v>
      </c>
    </row>
    <row r="296" spans="2:3" ht="15.75" thickBot="1">
      <c r="B296" s="45">
        <v>37914</v>
      </c>
      <c r="C296" s="46">
        <v>1.4451000000000001</v>
      </c>
    </row>
    <row r="297" spans="2:3" ht="15.75" thickBot="1">
      <c r="B297" s="47">
        <v>37915</v>
      </c>
      <c r="C297" s="48">
        <v>1.4451000000000001</v>
      </c>
    </row>
    <row r="298" spans="2:3" ht="15.75" thickBot="1">
      <c r="B298" s="45">
        <v>37916</v>
      </c>
      <c r="C298" s="46">
        <v>1.4452</v>
      </c>
    </row>
    <row r="299" spans="2:3" ht="15.75" thickBot="1">
      <c r="B299" s="47">
        <v>37917</v>
      </c>
      <c r="C299" s="48">
        <v>1.4452</v>
      </c>
    </row>
    <row r="300" spans="2:3" ht="15.75" thickBot="1">
      <c r="B300" s="45">
        <v>37918</v>
      </c>
      <c r="C300" s="46">
        <v>1.4452</v>
      </c>
    </row>
    <row r="301" spans="2:3" ht="15.75" thickBot="1">
      <c r="B301" s="47">
        <v>37919</v>
      </c>
      <c r="C301" s="48">
        <v>1.4452</v>
      </c>
    </row>
    <row r="302" spans="2:3" ht="15.75" thickBot="1">
      <c r="B302" s="45">
        <v>37920</v>
      </c>
      <c r="C302" s="46">
        <v>1.4452</v>
      </c>
    </row>
    <row r="303" spans="2:3" ht="15.75" thickBot="1">
      <c r="B303" s="47">
        <v>37921</v>
      </c>
      <c r="C303" s="48">
        <v>1.4453</v>
      </c>
    </row>
    <row r="304" spans="2:3" ht="15.75" thickBot="1">
      <c r="B304" s="45">
        <v>37922</v>
      </c>
      <c r="C304" s="46">
        <v>1.4453</v>
      </c>
    </row>
    <row r="305" spans="2:3" ht="15.75" thickBot="1">
      <c r="B305" s="47">
        <v>37923</v>
      </c>
      <c r="C305" s="48">
        <v>1.4453</v>
      </c>
    </row>
    <row r="306" spans="2:3" ht="15.75" thickBot="1">
      <c r="B306" s="45">
        <v>37924</v>
      </c>
      <c r="C306" s="46">
        <v>1.4453</v>
      </c>
    </row>
    <row r="307" spans="2:3" ht="15.75" thickBot="1">
      <c r="B307" s="47">
        <v>37925</v>
      </c>
      <c r="C307" s="48">
        <v>1.4453</v>
      </c>
    </row>
    <row r="308" spans="2:3" ht="15.75" thickBot="1">
      <c r="B308" s="45">
        <v>37926</v>
      </c>
      <c r="C308" s="46">
        <v>1.4454</v>
      </c>
    </row>
    <row r="309" spans="2:3" ht="15.75" thickBot="1">
      <c r="B309" s="47">
        <v>37927</v>
      </c>
      <c r="C309" s="48">
        <v>1.4454</v>
      </c>
    </row>
    <row r="310" spans="2:3" ht="15.75" thickBot="1">
      <c r="B310" s="45">
        <v>37928</v>
      </c>
      <c r="C310" s="46">
        <v>1.4454</v>
      </c>
    </row>
    <row r="311" spans="2:3" ht="15.75" thickBot="1">
      <c r="B311" s="47">
        <v>37929</v>
      </c>
      <c r="C311" s="48">
        <v>1.4454</v>
      </c>
    </row>
    <row r="312" spans="2:3" ht="15.75" thickBot="1">
      <c r="B312" s="45">
        <v>37930</v>
      </c>
      <c r="C312" s="46">
        <v>1.4454</v>
      </c>
    </row>
    <row r="313" spans="2:3" ht="15.75" thickBot="1">
      <c r="B313" s="47">
        <v>37931</v>
      </c>
      <c r="C313" s="48">
        <v>1.4455</v>
      </c>
    </row>
    <row r="314" spans="2:3" ht="15.75" thickBot="1">
      <c r="B314" s="45">
        <v>37932</v>
      </c>
      <c r="C314" s="46">
        <v>1.4457</v>
      </c>
    </row>
    <row r="315" spans="2:3" ht="15.75" thickBot="1">
      <c r="B315" s="47">
        <v>37933</v>
      </c>
      <c r="C315" s="48">
        <v>1.446</v>
      </c>
    </row>
    <row r="316" spans="2:3" ht="15.75" thickBot="1">
      <c r="B316" s="45">
        <v>37934</v>
      </c>
      <c r="C316" s="46">
        <v>1.4462999999999999</v>
      </c>
    </row>
    <row r="317" spans="2:3" ht="15.75" thickBot="1">
      <c r="B317" s="47">
        <v>37935</v>
      </c>
      <c r="C317" s="48">
        <v>1.4466000000000001</v>
      </c>
    </row>
    <row r="318" spans="2:3" ht="15.75" thickBot="1">
      <c r="B318" s="45">
        <v>37936</v>
      </c>
      <c r="C318" s="46">
        <v>1.4469000000000001</v>
      </c>
    </row>
    <row r="319" spans="2:3" ht="15.75" thickBot="1">
      <c r="B319" s="47">
        <v>37937</v>
      </c>
      <c r="C319" s="48">
        <v>1.4472</v>
      </c>
    </row>
    <row r="320" spans="2:3" ht="15.75" thickBot="1">
      <c r="B320" s="45">
        <v>37938</v>
      </c>
      <c r="C320" s="46">
        <v>1.4474</v>
      </c>
    </row>
    <row r="321" spans="2:3" ht="15.75" thickBot="1">
      <c r="B321" s="47">
        <v>37939</v>
      </c>
      <c r="C321" s="48">
        <v>1.4477</v>
      </c>
    </row>
    <row r="322" spans="2:3" ht="15.75" thickBot="1">
      <c r="B322" s="45">
        <v>37940</v>
      </c>
      <c r="C322" s="46">
        <v>1.448</v>
      </c>
    </row>
    <row r="323" spans="2:3" ht="15.75" thickBot="1">
      <c r="B323" s="47">
        <v>37941</v>
      </c>
      <c r="C323" s="48">
        <v>1.4482999999999999</v>
      </c>
    </row>
    <row r="324" spans="2:3" ht="15.75" thickBot="1">
      <c r="B324" s="45">
        <v>37942</v>
      </c>
      <c r="C324" s="46">
        <v>1.4486000000000001</v>
      </c>
    </row>
    <row r="325" spans="2:3" ht="15.75" thickBot="1">
      <c r="B325" s="47">
        <v>37943</v>
      </c>
      <c r="C325" s="48">
        <v>1.4489000000000001</v>
      </c>
    </row>
    <row r="326" spans="2:3" ht="15.75" thickBot="1">
      <c r="B326" s="45">
        <v>37944</v>
      </c>
      <c r="C326" s="46">
        <v>1.4491000000000001</v>
      </c>
    </row>
    <row r="327" spans="2:3" ht="15.75" thickBot="1">
      <c r="B327" s="47">
        <v>37945</v>
      </c>
      <c r="C327" s="48">
        <v>1.4494</v>
      </c>
    </row>
    <row r="328" spans="2:3" ht="15.75" thickBot="1">
      <c r="B328" s="45">
        <v>37946</v>
      </c>
      <c r="C328" s="46">
        <v>1.4497</v>
      </c>
    </row>
    <row r="329" spans="2:3" ht="15.75" thickBot="1">
      <c r="B329" s="47">
        <v>37947</v>
      </c>
      <c r="C329" s="48">
        <v>1.45</v>
      </c>
    </row>
    <row r="330" spans="2:3" ht="15.75" thickBot="1">
      <c r="B330" s="45">
        <v>37948</v>
      </c>
      <c r="C330" s="46">
        <v>1.4502999999999999</v>
      </c>
    </row>
    <row r="331" spans="2:3" ht="15.75" thickBot="1">
      <c r="B331" s="47">
        <v>37949</v>
      </c>
      <c r="C331" s="48">
        <v>1.4505999999999999</v>
      </c>
    </row>
    <row r="332" spans="2:3" ht="15.75" thickBot="1">
      <c r="B332" s="45">
        <v>37950</v>
      </c>
      <c r="C332" s="46">
        <v>1.4508000000000001</v>
      </c>
    </row>
    <row r="333" spans="2:3" ht="15.75" thickBot="1">
      <c r="B333" s="47">
        <v>37951</v>
      </c>
      <c r="C333" s="48">
        <v>1.4511000000000001</v>
      </c>
    </row>
    <row r="334" spans="2:3" ht="15.75" thickBot="1">
      <c r="B334" s="45">
        <v>37952</v>
      </c>
      <c r="C334" s="46">
        <v>1.4514</v>
      </c>
    </row>
    <row r="335" spans="2:3" ht="15.75" thickBot="1">
      <c r="B335" s="47">
        <v>37953</v>
      </c>
      <c r="C335" s="48">
        <v>1.4517</v>
      </c>
    </row>
    <row r="336" spans="2:3" ht="15.75" thickBot="1">
      <c r="B336" s="45">
        <v>37954</v>
      </c>
      <c r="C336" s="46">
        <v>1.452</v>
      </c>
    </row>
    <row r="337" spans="2:3" ht="15.75" thickBot="1">
      <c r="B337" s="47">
        <v>37955</v>
      </c>
      <c r="C337" s="48">
        <v>1.4522999999999999</v>
      </c>
    </row>
    <row r="338" spans="2:3" ht="15.75" thickBot="1">
      <c r="B338" s="45">
        <v>37956</v>
      </c>
      <c r="C338" s="46">
        <v>1.4524999999999999</v>
      </c>
    </row>
    <row r="339" spans="2:3" ht="15.75" thickBot="1">
      <c r="B339" s="47">
        <v>37957</v>
      </c>
      <c r="C339" s="48">
        <v>1.4528000000000001</v>
      </c>
    </row>
    <row r="340" spans="2:3" ht="15.75" thickBot="1">
      <c r="B340" s="45">
        <v>37958</v>
      </c>
      <c r="C340" s="46">
        <v>1.4531000000000001</v>
      </c>
    </row>
    <row r="341" spans="2:3" ht="15.75" thickBot="1">
      <c r="B341" s="47">
        <v>37959</v>
      </c>
      <c r="C341" s="48">
        <v>1.4534</v>
      </c>
    </row>
    <row r="342" spans="2:3" ht="15.75" thickBot="1">
      <c r="B342" s="45">
        <v>37960</v>
      </c>
      <c r="C342" s="46">
        <v>1.4536</v>
      </c>
    </row>
    <row r="343" spans="2:3" ht="15.75" thickBot="1">
      <c r="B343" s="47">
        <v>37961</v>
      </c>
      <c r="C343" s="48">
        <v>1.4539</v>
      </c>
    </row>
    <row r="344" spans="2:3" ht="15.75" thickBot="1">
      <c r="B344" s="45">
        <v>37962</v>
      </c>
      <c r="C344" s="46">
        <v>1.454</v>
      </c>
    </row>
    <row r="345" spans="2:3" ht="15.75" thickBot="1">
      <c r="B345" s="47">
        <v>37963</v>
      </c>
      <c r="C345" s="48">
        <v>1.4540999999999999</v>
      </c>
    </row>
    <row r="346" spans="2:3" ht="15.75" thickBot="1">
      <c r="B346" s="45">
        <v>37964</v>
      </c>
      <c r="C346" s="46">
        <v>1.4542999999999999</v>
      </c>
    </row>
    <row r="347" spans="2:3" ht="15.75" thickBot="1">
      <c r="B347" s="47">
        <v>37965</v>
      </c>
      <c r="C347" s="48">
        <v>1.4543999999999999</v>
      </c>
    </row>
    <row r="348" spans="2:3" ht="15.75" thickBot="1">
      <c r="B348" s="45">
        <v>37966</v>
      </c>
      <c r="C348" s="46">
        <v>1.4544999999999999</v>
      </c>
    </row>
    <row r="349" spans="2:3" ht="15.75" thickBot="1">
      <c r="B349" s="47">
        <v>37967</v>
      </c>
      <c r="C349" s="48">
        <v>1.4545999999999999</v>
      </c>
    </row>
    <row r="350" spans="2:3" ht="15.75" thickBot="1">
      <c r="B350" s="45">
        <v>37968</v>
      </c>
      <c r="C350" s="46">
        <v>1.4547000000000001</v>
      </c>
    </row>
    <row r="351" spans="2:3" ht="15.75" thickBot="1">
      <c r="B351" s="47">
        <v>37969</v>
      </c>
      <c r="C351" s="48">
        <v>1.4548000000000001</v>
      </c>
    </row>
    <row r="352" spans="2:3" ht="15.75" thickBot="1">
      <c r="B352" s="45">
        <v>37970</v>
      </c>
      <c r="C352" s="46">
        <v>1.4549000000000001</v>
      </c>
    </row>
    <row r="353" spans="2:3" ht="15.75" thickBot="1">
      <c r="B353" s="47">
        <v>37971</v>
      </c>
      <c r="C353" s="48">
        <v>1.4551000000000001</v>
      </c>
    </row>
    <row r="354" spans="2:3" ht="15.75" thickBot="1">
      <c r="B354" s="45">
        <v>37972</v>
      </c>
      <c r="C354" s="46">
        <v>1.4552</v>
      </c>
    </row>
    <row r="355" spans="2:3" ht="15.75" thickBot="1">
      <c r="B355" s="47">
        <v>37973</v>
      </c>
      <c r="C355" s="48">
        <v>1.4553</v>
      </c>
    </row>
    <row r="356" spans="2:3" ht="15.75" thickBot="1">
      <c r="B356" s="45">
        <v>37974</v>
      </c>
      <c r="C356" s="46">
        <v>1.4554</v>
      </c>
    </row>
    <row r="357" spans="2:3" ht="15.75" thickBot="1">
      <c r="B357" s="47">
        <v>37975</v>
      </c>
      <c r="C357" s="48">
        <v>1.4555</v>
      </c>
    </row>
    <row r="358" spans="2:3" ht="15.75" thickBot="1">
      <c r="B358" s="45">
        <v>37976</v>
      </c>
      <c r="C358" s="46">
        <v>1.4556</v>
      </c>
    </row>
    <row r="359" spans="2:3" ht="15.75" thickBot="1">
      <c r="B359" s="47">
        <v>37977</v>
      </c>
      <c r="C359" s="48">
        <v>1.4558</v>
      </c>
    </row>
    <row r="360" spans="2:3" ht="15.75" thickBot="1">
      <c r="B360" s="45">
        <v>37978</v>
      </c>
      <c r="C360" s="46">
        <v>1.4559</v>
      </c>
    </row>
    <row r="361" spans="2:3" ht="15.75" thickBot="1">
      <c r="B361" s="47">
        <v>37979</v>
      </c>
      <c r="C361" s="48">
        <v>1.456</v>
      </c>
    </row>
    <row r="362" spans="2:3" ht="15.75" thickBot="1">
      <c r="B362" s="45">
        <v>37980</v>
      </c>
      <c r="C362" s="46">
        <v>1.4560999999999999</v>
      </c>
    </row>
    <row r="363" spans="2:3" ht="15.75" thickBot="1">
      <c r="B363" s="47">
        <v>37981</v>
      </c>
      <c r="C363" s="48">
        <v>1.4561999999999999</v>
      </c>
    </row>
    <row r="364" spans="2:3" ht="15.75" thickBot="1">
      <c r="B364" s="45">
        <v>37982</v>
      </c>
      <c r="C364" s="46">
        <v>1.4562999999999999</v>
      </c>
    </row>
    <row r="365" spans="2:3" ht="15.75" thickBot="1">
      <c r="B365" s="47">
        <v>37983</v>
      </c>
      <c r="C365" s="48">
        <v>1.4564999999999999</v>
      </c>
    </row>
    <row r="366" spans="2:3" ht="15.75" thickBot="1">
      <c r="B366" s="45">
        <v>37984</v>
      </c>
      <c r="C366" s="46">
        <v>1.4565999999999999</v>
      </c>
    </row>
    <row r="367" spans="2:3" ht="15.75" thickBot="1">
      <c r="B367" s="47">
        <v>37985</v>
      </c>
      <c r="C367" s="48">
        <v>1.4567000000000001</v>
      </c>
    </row>
    <row r="368" spans="2:3" ht="15.75" thickBot="1">
      <c r="B368" s="45">
        <v>37986</v>
      </c>
      <c r="C368" s="46">
        <v>1.4568000000000001</v>
      </c>
    </row>
    <row r="369" spans="2:3" ht="15.75" thickBot="1">
      <c r="B369" s="47">
        <v>37987</v>
      </c>
      <c r="C369" s="48">
        <v>1.4569000000000001</v>
      </c>
    </row>
    <row r="370" spans="2:3" ht="15.75" thickBot="1">
      <c r="B370" s="45">
        <v>37988</v>
      </c>
      <c r="C370" s="46">
        <v>1.4570000000000001</v>
      </c>
    </row>
    <row r="371" spans="2:3" ht="15.75" thickBot="1">
      <c r="B371" s="47">
        <v>37989</v>
      </c>
      <c r="C371" s="48">
        <v>1.4571000000000001</v>
      </c>
    </row>
    <row r="372" spans="2:3" ht="15.75" thickBot="1">
      <c r="B372" s="45">
        <v>37990</v>
      </c>
      <c r="C372" s="46">
        <v>1.4573</v>
      </c>
    </row>
    <row r="373" spans="2:3" ht="15.75" thickBot="1">
      <c r="B373" s="47">
        <v>37991</v>
      </c>
      <c r="C373" s="48">
        <v>1.4574</v>
      </c>
    </row>
    <row r="374" spans="2:3" ht="15.75" thickBot="1">
      <c r="B374" s="45">
        <v>37992</v>
      </c>
      <c r="C374" s="46">
        <v>1.4575</v>
      </c>
    </row>
    <row r="375" spans="2:3" ht="15.75" thickBot="1">
      <c r="B375" s="47">
        <v>37993</v>
      </c>
      <c r="C375" s="48">
        <v>1.4576</v>
      </c>
    </row>
    <row r="376" spans="2:3" ht="15.75" thickBot="1">
      <c r="B376" s="45">
        <v>37994</v>
      </c>
      <c r="C376" s="46">
        <v>1.4577</v>
      </c>
    </row>
    <row r="377" spans="2:3" ht="15.75" thickBot="1">
      <c r="B377" s="47">
        <v>37995</v>
      </c>
      <c r="C377" s="48">
        <v>1.4578</v>
      </c>
    </row>
    <row r="378" spans="2:3" ht="15.75" thickBot="1">
      <c r="B378" s="45">
        <v>37996</v>
      </c>
      <c r="C378" s="46">
        <v>1.4579</v>
      </c>
    </row>
    <row r="379" spans="2:3" ht="15.75" thickBot="1">
      <c r="B379" s="47">
        <v>37997</v>
      </c>
      <c r="C379" s="48">
        <v>1.458</v>
      </c>
    </row>
    <row r="380" spans="2:3" ht="15.75" thickBot="1">
      <c r="B380" s="45">
        <v>37998</v>
      </c>
      <c r="C380" s="46">
        <v>1.4581</v>
      </c>
    </row>
    <row r="381" spans="2:3" ht="15.75" thickBot="1">
      <c r="B381" s="47">
        <v>37999</v>
      </c>
      <c r="C381" s="48">
        <v>1.4581999999999999</v>
      </c>
    </row>
    <row r="382" spans="2:3" ht="15.75" thickBot="1">
      <c r="B382" s="45">
        <v>38000</v>
      </c>
      <c r="C382" s="46">
        <v>1.4582999999999999</v>
      </c>
    </row>
    <row r="383" spans="2:3" ht="15.75" thickBot="1">
      <c r="B383" s="47">
        <v>38001</v>
      </c>
      <c r="C383" s="48">
        <v>1.4583999999999999</v>
      </c>
    </row>
    <row r="384" spans="2:3" ht="15.75" thickBot="1">
      <c r="B384" s="45">
        <v>38002</v>
      </c>
      <c r="C384" s="46">
        <v>1.4584999999999999</v>
      </c>
    </row>
    <row r="385" spans="2:3" ht="15.75" thickBot="1">
      <c r="B385" s="47">
        <v>38003</v>
      </c>
      <c r="C385" s="48">
        <v>1.4585999999999999</v>
      </c>
    </row>
    <row r="386" spans="2:3" ht="15.75" thickBot="1">
      <c r="B386" s="45">
        <v>38004</v>
      </c>
      <c r="C386" s="46">
        <v>1.4587000000000001</v>
      </c>
    </row>
    <row r="387" spans="2:3" ht="15.75" thickBot="1">
      <c r="B387" s="47">
        <v>38005</v>
      </c>
      <c r="C387" s="48">
        <v>1.4588000000000001</v>
      </c>
    </row>
    <row r="388" spans="2:3" ht="15.75" thickBot="1">
      <c r="B388" s="45">
        <v>38006</v>
      </c>
      <c r="C388" s="46">
        <v>1.4589000000000001</v>
      </c>
    </row>
    <row r="389" spans="2:3" ht="15.75" thickBot="1">
      <c r="B389" s="47">
        <v>38007</v>
      </c>
      <c r="C389" s="48">
        <v>1.4590000000000001</v>
      </c>
    </row>
    <row r="390" spans="2:3" ht="15.75" thickBot="1">
      <c r="B390" s="45">
        <v>38008</v>
      </c>
      <c r="C390" s="46">
        <v>1.4591000000000001</v>
      </c>
    </row>
    <row r="391" spans="2:3" ht="15.75" thickBot="1">
      <c r="B391" s="47">
        <v>38009</v>
      </c>
      <c r="C391" s="48">
        <v>1.4592000000000001</v>
      </c>
    </row>
    <row r="392" spans="2:3" ht="15.75" thickBot="1">
      <c r="B392" s="45">
        <v>38010</v>
      </c>
      <c r="C392" s="46">
        <v>1.4593</v>
      </c>
    </row>
    <row r="393" spans="2:3" ht="15.75" thickBot="1">
      <c r="B393" s="47">
        <v>38011</v>
      </c>
      <c r="C393" s="48">
        <v>1.4594</v>
      </c>
    </row>
    <row r="394" spans="2:3" ht="15.75" thickBot="1">
      <c r="B394" s="45">
        <v>38012</v>
      </c>
      <c r="C394" s="46">
        <v>1.4595</v>
      </c>
    </row>
    <row r="395" spans="2:3" ht="15.75" thickBot="1">
      <c r="B395" s="47">
        <v>38013</v>
      </c>
      <c r="C395" s="48">
        <v>1.4596</v>
      </c>
    </row>
    <row r="396" spans="2:3" ht="15.75" thickBot="1">
      <c r="B396" s="45">
        <v>38014</v>
      </c>
      <c r="C396" s="46">
        <v>1.4597</v>
      </c>
    </row>
    <row r="397" spans="2:3" ht="15.75" thickBot="1">
      <c r="B397" s="47">
        <v>38015</v>
      </c>
      <c r="C397" s="48">
        <v>1.4598</v>
      </c>
    </row>
    <row r="398" spans="2:3" ht="15.75" thickBot="1">
      <c r="B398" s="45">
        <v>38016</v>
      </c>
      <c r="C398" s="46">
        <v>1.4599</v>
      </c>
    </row>
    <row r="399" spans="2:3" ht="15.75" thickBot="1">
      <c r="B399" s="47">
        <v>38017</v>
      </c>
      <c r="C399" s="48">
        <v>1.46</v>
      </c>
    </row>
    <row r="400" spans="2:3" ht="15.75" thickBot="1">
      <c r="B400" s="45">
        <v>38018</v>
      </c>
      <c r="C400" s="46">
        <v>1.4601</v>
      </c>
    </row>
    <row r="401" spans="2:3" ht="15.75" thickBot="1">
      <c r="B401" s="47">
        <v>38019</v>
      </c>
      <c r="C401" s="48">
        <v>1.4601999999999999</v>
      </c>
    </row>
    <row r="402" spans="2:3" ht="15.75" thickBot="1">
      <c r="B402" s="45">
        <v>38020</v>
      </c>
      <c r="C402" s="46">
        <v>1.4602999999999999</v>
      </c>
    </row>
    <row r="403" spans="2:3" ht="15.75" thickBot="1">
      <c r="B403" s="47">
        <v>38021</v>
      </c>
      <c r="C403" s="48">
        <v>1.4603999999999999</v>
      </c>
    </row>
    <row r="404" spans="2:3" ht="15.75" thickBot="1">
      <c r="B404" s="45">
        <v>38022</v>
      </c>
      <c r="C404" s="46">
        <v>1.4604999999999999</v>
      </c>
    </row>
    <row r="405" spans="2:3" ht="15.75" thickBot="1">
      <c r="B405" s="47">
        <v>38023</v>
      </c>
      <c r="C405" s="48">
        <v>1.4605999999999999</v>
      </c>
    </row>
    <row r="406" spans="2:3" ht="15.75" thickBot="1">
      <c r="B406" s="45">
        <v>38024</v>
      </c>
      <c r="C406" s="46">
        <v>1.4608000000000001</v>
      </c>
    </row>
    <row r="407" spans="2:3" ht="15.75" thickBot="1">
      <c r="B407" s="47">
        <v>38025</v>
      </c>
      <c r="C407" s="48">
        <v>1.4610000000000001</v>
      </c>
    </row>
    <row r="408" spans="2:3" ht="15.75" thickBot="1">
      <c r="B408" s="45">
        <v>38026</v>
      </c>
      <c r="C408" s="46">
        <v>1.4612000000000001</v>
      </c>
    </row>
    <row r="409" spans="2:3" ht="15.75" thickBot="1">
      <c r="B409" s="47">
        <v>38027</v>
      </c>
      <c r="C409" s="48">
        <v>1.4615</v>
      </c>
    </row>
    <row r="410" spans="2:3" ht="15.75" thickBot="1">
      <c r="B410" s="45">
        <v>38028</v>
      </c>
      <c r="C410" s="46">
        <v>1.4617</v>
      </c>
    </row>
    <row r="411" spans="2:3" ht="15.75" thickBot="1">
      <c r="B411" s="47">
        <v>38029</v>
      </c>
      <c r="C411" s="48">
        <v>1.4619</v>
      </c>
    </row>
    <row r="412" spans="2:3" ht="15.75" thickBot="1">
      <c r="B412" s="45">
        <v>38030</v>
      </c>
      <c r="C412" s="46">
        <v>1.4621</v>
      </c>
    </row>
    <row r="413" spans="2:3" ht="15.75" thickBot="1">
      <c r="B413" s="47">
        <v>38031</v>
      </c>
      <c r="C413" s="48">
        <v>1.4622999999999999</v>
      </c>
    </row>
    <row r="414" spans="2:3" ht="15.75" thickBot="1">
      <c r="B414" s="45">
        <v>38032</v>
      </c>
      <c r="C414" s="46">
        <v>1.4624999999999999</v>
      </c>
    </row>
    <row r="415" spans="2:3" ht="15.75" thickBot="1">
      <c r="B415" s="47">
        <v>38033</v>
      </c>
      <c r="C415" s="48">
        <v>1.4626999999999999</v>
      </c>
    </row>
    <row r="416" spans="2:3" ht="15.75" thickBot="1">
      <c r="B416" s="45">
        <v>38034</v>
      </c>
      <c r="C416" s="46">
        <v>1.4629000000000001</v>
      </c>
    </row>
    <row r="417" spans="2:3" ht="15.75" thickBot="1">
      <c r="B417" s="47">
        <v>38035</v>
      </c>
      <c r="C417" s="48">
        <v>1.4631000000000001</v>
      </c>
    </row>
    <row r="418" spans="2:3" ht="15.75" thickBot="1">
      <c r="B418" s="45">
        <v>38036</v>
      </c>
      <c r="C418" s="46">
        <v>1.4634</v>
      </c>
    </row>
    <row r="419" spans="2:3" ht="15.75" thickBot="1">
      <c r="B419" s="47">
        <v>38037</v>
      </c>
      <c r="C419" s="48">
        <v>1.4636</v>
      </c>
    </row>
    <row r="420" spans="2:3" ht="15.75" thickBot="1">
      <c r="B420" s="45">
        <v>38038</v>
      </c>
      <c r="C420" s="46">
        <v>1.4638</v>
      </c>
    </row>
    <row r="421" spans="2:3" ht="15.75" thickBot="1">
      <c r="B421" s="47">
        <v>38039</v>
      </c>
      <c r="C421" s="48">
        <v>1.464</v>
      </c>
    </row>
    <row r="422" spans="2:3" ht="15.75" thickBot="1">
      <c r="B422" s="45">
        <v>38040</v>
      </c>
      <c r="C422" s="46">
        <v>1.4641999999999999</v>
      </c>
    </row>
    <row r="423" spans="2:3" ht="15.75" thickBot="1">
      <c r="B423" s="47">
        <v>38041</v>
      </c>
      <c r="C423" s="48">
        <v>1.4643999999999999</v>
      </c>
    </row>
    <row r="424" spans="2:3" ht="15.75" thickBot="1">
      <c r="B424" s="45">
        <v>38042</v>
      </c>
      <c r="C424" s="46">
        <v>1.4645999999999999</v>
      </c>
    </row>
    <row r="425" spans="2:3" ht="15.75" thickBot="1">
      <c r="B425" s="47">
        <v>38043</v>
      </c>
      <c r="C425" s="48">
        <v>1.4648000000000001</v>
      </c>
    </row>
    <row r="426" spans="2:3" ht="15.75" thickBot="1">
      <c r="B426" s="45">
        <v>38044</v>
      </c>
      <c r="C426" s="46">
        <v>1.4651000000000001</v>
      </c>
    </row>
    <row r="427" spans="2:3" ht="15.75" thickBot="1">
      <c r="B427" s="47">
        <v>38045</v>
      </c>
      <c r="C427" s="48">
        <v>1.4653</v>
      </c>
    </row>
    <row r="428" spans="2:3" ht="15.75" thickBot="1">
      <c r="B428" s="45">
        <v>38046</v>
      </c>
      <c r="C428" s="46">
        <v>1.4655</v>
      </c>
    </row>
    <row r="429" spans="2:3" ht="15.75" thickBot="1">
      <c r="B429" s="47">
        <v>38047</v>
      </c>
      <c r="C429" s="48">
        <v>1.4657</v>
      </c>
    </row>
    <row r="430" spans="2:3" ht="15.75" thickBot="1">
      <c r="B430" s="45">
        <v>38048</v>
      </c>
      <c r="C430" s="46">
        <v>1.4659</v>
      </c>
    </row>
    <row r="431" spans="2:3" ht="15.75" thickBot="1">
      <c r="B431" s="47">
        <v>38049</v>
      </c>
      <c r="C431" s="48">
        <v>1.4661</v>
      </c>
    </row>
    <row r="432" spans="2:3" ht="15.75" thickBot="1">
      <c r="B432" s="45">
        <v>38050</v>
      </c>
      <c r="C432" s="46">
        <v>1.4662999999999999</v>
      </c>
    </row>
    <row r="433" spans="2:3" ht="15.75" thickBot="1">
      <c r="B433" s="47">
        <v>38051</v>
      </c>
      <c r="C433" s="48">
        <v>1.4664999999999999</v>
      </c>
    </row>
    <row r="434" spans="2:3" ht="15.75" thickBot="1">
      <c r="B434" s="45">
        <v>38052</v>
      </c>
      <c r="C434" s="46">
        <v>1.4666999999999999</v>
      </c>
    </row>
    <row r="435" spans="2:3" ht="15.75" thickBot="1">
      <c r="B435" s="47">
        <v>38053</v>
      </c>
      <c r="C435" s="48">
        <v>1.4666999999999999</v>
      </c>
    </row>
    <row r="436" spans="2:3" ht="15.75" thickBot="1">
      <c r="B436" s="45">
        <v>38054</v>
      </c>
      <c r="C436" s="46">
        <v>1.4668000000000001</v>
      </c>
    </row>
    <row r="437" spans="2:3" ht="15.75" thickBot="1">
      <c r="B437" s="47">
        <v>38055</v>
      </c>
      <c r="C437" s="48">
        <v>1.4668000000000001</v>
      </c>
    </row>
    <row r="438" spans="2:3" ht="15.75" thickBot="1">
      <c r="B438" s="45">
        <v>38056</v>
      </c>
      <c r="C438" s="46">
        <v>1.4669000000000001</v>
      </c>
    </row>
    <row r="439" spans="2:3" ht="15.75" thickBot="1">
      <c r="B439" s="47">
        <v>38057</v>
      </c>
      <c r="C439" s="48">
        <v>1.4669000000000001</v>
      </c>
    </row>
    <row r="440" spans="2:3" ht="15.75" thickBot="1">
      <c r="B440" s="45">
        <v>38058</v>
      </c>
      <c r="C440" s="46">
        <v>1.4669000000000001</v>
      </c>
    </row>
    <row r="441" spans="2:3" ht="15.75" thickBot="1">
      <c r="B441" s="47">
        <v>38059</v>
      </c>
      <c r="C441" s="48">
        <v>1.4670000000000001</v>
      </c>
    </row>
    <row r="442" spans="2:3" ht="15.75" thickBot="1">
      <c r="B442" s="45">
        <v>38060</v>
      </c>
      <c r="C442" s="46">
        <v>1.4670000000000001</v>
      </c>
    </row>
    <row r="443" spans="2:3" ht="15.75" thickBot="1">
      <c r="B443" s="47">
        <v>38061</v>
      </c>
      <c r="C443" s="48">
        <v>1.4671000000000001</v>
      </c>
    </row>
    <row r="444" spans="2:3" ht="15.75" thickBot="1">
      <c r="B444" s="45">
        <v>38062</v>
      </c>
      <c r="C444" s="46">
        <v>1.4671000000000001</v>
      </c>
    </row>
    <row r="445" spans="2:3" ht="15.75" thickBot="1">
      <c r="B445" s="47">
        <v>38063</v>
      </c>
      <c r="C445" s="48">
        <v>1.4672000000000001</v>
      </c>
    </row>
    <row r="446" spans="2:3" ht="15.75" thickBot="1">
      <c r="B446" s="45">
        <v>38064</v>
      </c>
      <c r="C446" s="46">
        <v>1.4672000000000001</v>
      </c>
    </row>
    <row r="447" spans="2:3" ht="15.75" thickBot="1">
      <c r="B447" s="47">
        <v>38065</v>
      </c>
      <c r="C447" s="48">
        <v>1.4673</v>
      </c>
    </row>
    <row r="448" spans="2:3" ht="15.75" thickBot="1">
      <c r="B448" s="45">
        <v>38066</v>
      </c>
      <c r="C448" s="46">
        <v>1.4673</v>
      </c>
    </row>
    <row r="449" spans="2:3" ht="15.75" thickBot="1">
      <c r="B449" s="47">
        <v>38067</v>
      </c>
      <c r="C449" s="48">
        <v>1.4674</v>
      </c>
    </row>
    <row r="450" spans="2:3" ht="15.75" thickBot="1">
      <c r="B450" s="45">
        <v>38068</v>
      </c>
      <c r="C450" s="46">
        <v>1.4674</v>
      </c>
    </row>
    <row r="451" spans="2:3" ht="15.75" thickBot="1">
      <c r="B451" s="47">
        <v>38069</v>
      </c>
      <c r="C451" s="48">
        <v>1.4675</v>
      </c>
    </row>
    <row r="452" spans="2:3" ht="15.75" thickBot="1">
      <c r="B452" s="45">
        <v>38070</v>
      </c>
      <c r="C452" s="46">
        <v>1.4675</v>
      </c>
    </row>
    <row r="453" spans="2:3" ht="15.75" thickBot="1">
      <c r="B453" s="47">
        <v>38071</v>
      </c>
      <c r="C453" s="48">
        <v>1.4675</v>
      </c>
    </row>
    <row r="454" spans="2:3" ht="15.75" thickBot="1">
      <c r="B454" s="45">
        <v>38072</v>
      </c>
      <c r="C454" s="46">
        <v>1.4676</v>
      </c>
    </row>
    <row r="455" spans="2:3" ht="15.75" thickBot="1">
      <c r="B455" s="47">
        <v>38073</v>
      </c>
      <c r="C455" s="48">
        <v>1.4676</v>
      </c>
    </row>
    <row r="456" spans="2:3" ht="15.75" thickBot="1">
      <c r="B456" s="45">
        <v>38074</v>
      </c>
      <c r="C456" s="46">
        <v>1.4677</v>
      </c>
    </row>
    <row r="457" spans="2:3" ht="15.75" thickBot="1">
      <c r="B457" s="47">
        <v>38075</v>
      </c>
      <c r="C457" s="48">
        <v>1.4677</v>
      </c>
    </row>
    <row r="458" spans="2:3" ht="15.75" thickBot="1">
      <c r="B458" s="45">
        <v>38076</v>
      </c>
      <c r="C458" s="46">
        <v>1.4678</v>
      </c>
    </row>
    <row r="459" spans="2:3" ht="15.75" thickBot="1">
      <c r="B459" s="47">
        <v>38077</v>
      </c>
      <c r="C459" s="48">
        <v>1.4678</v>
      </c>
    </row>
    <row r="460" spans="2:3" ht="15.75" thickBot="1">
      <c r="B460" s="45">
        <v>38078</v>
      </c>
      <c r="C460" s="46">
        <v>1.4679</v>
      </c>
    </row>
    <row r="461" spans="2:3" ht="15.75" thickBot="1">
      <c r="B461" s="47">
        <v>38079</v>
      </c>
      <c r="C461" s="48">
        <v>1.4679</v>
      </c>
    </row>
    <row r="462" spans="2:3" ht="15.75" thickBot="1">
      <c r="B462" s="45">
        <v>38080</v>
      </c>
      <c r="C462" s="46">
        <v>1.468</v>
      </c>
    </row>
    <row r="463" spans="2:3" ht="15.75" thickBot="1">
      <c r="B463" s="47">
        <v>38081</v>
      </c>
      <c r="C463" s="48">
        <v>1.468</v>
      </c>
    </row>
    <row r="464" spans="2:3" ht="15.75" thickBot="1">
      <c r="B464" s="45">
        <v>38082</v>
      </c>
      <c r="C464" s="46">
        <v>1.4681</v>
      </c>
    </row>
    <row r="465" spans="2:3" ht="15.75" thickBot="1">
      <c r="B465" s="47">
        <v>38083</v>
      </c>
      <c r="C465" s="48">
        <v>1.4681</v>
      </c>
    </row>
    <row r="466" spans="2:3" ht="15.75" thickBot="1">
      <c r="B466" s="45">
        <v>38084</v>
      </c>
      <c r="C466" s="46">
        <v>1.4683999999999999</v>
      </c>
    </row>
    <row r="467" spans="2:3" ht="15.75" thickBot="1">
      <c r="B467" s="47">
        <v>38085</v>
      </c>
      <c r="C467" s="48">
        <v>1.4686999999999999</v>
      </c>
    </row>
    <row r="468" spans="2:3" ht="15.75" thickBot="1">
      <c r="B468" s="45">
        <v>38086</v>
      </c>
      <c r="C468" s="46">
        <v>1.4690000000000001</v>
      </c>
    </row>
    <row r="469" spans="2:3" ht="15.75" thickBot="1">
      <c r="B469" s="47">
        <v>38087</v>
      </c>
      <c r="C469" s="48">
        <v>1.4693000000000001</v>
      </c>
    </row>
    <row r="470" spans="2:3" ht="15.75" thickBot="1">
      <c r="B470" s="45">
        <v>38088</v>
      </c>
      <c r="C470" s="46">
        <v>1.4696</v>
      </c>
    </row>
    <row r="471" spans="2:3" ht="15.75" thickBot="1">
      <c r="B471" s="47">
        <v>38089</v>
      </c>
      <c r="C471" s="48">
        <v>1.4699</v>
      </c>
    </row>
    <row r="472" spans="2:3" ht="15.75" thickBot="1">
      <c r="B472" s="45">
        <v>38090</v>
      </c>
      <c r="C472" s="46">
        <v>1.4702</v>
      </c>
    </row>
    <row r="473" spans="2:3" ht="15.75" thickBot="1">
      <c r="B473" s="47">
        <v>38091</v>
      </c>
      <c r="C473" s="48">
        <v>1.4704999999999999</v>
      </c>
    </row>
    <row r="474" spans="2:3" ht="15.75" thickBot="1">
      <c r="B474" s="45">
        <v>38092</v>
      </c>
      <c r="C474" s="46">
        <v>1.4708000000000001</v>
      </c>
    </row>
    <row r="475" spans="2:3" ht="15.75" thickBot="1">
      <c r="B475" s="47">
        <v>38093</v>
      </c>
      <c r="C475" s="48">
        <v>1.4710000000000001</v>
      </c>
    </row>
    <row r="476" spans="2:3" ht="15.75" thickBot="1">
      <c r="B476" s="45">
        <v>38094</v>
      </c>
      <c r="C476" s="46">
        <v>1.4713000000000001</v>
      </c>
    </row>
    <row r="477" spans="2:3" ht="15.75" thickBot="1">
      <c r="B477" s="47">
        <v>38095</v>
      </c>
      <c r="C477" s="48">
        <v>1.4716</v>
      </c>
    </row>
    <row r="478" spans="2:3" ht="15.75" thickBot="1">
      <c r="B478" s="45">
        <v>38096</v>
      </c>
      <c r="C478" s="46">
        <v>1.4719</v>
      </c>
    </row>
    <row r="479" spans="2:3" ht="15.75" thickBot="1">
      <c r="B479" s="47">
        <v>38097</v>
      </c>
      <c r="C479" s="48">
        <v>1.4722</v>
      </c>
    </row>
    <row r="480" spans="2:3" ht="15.75" thickBot="1">
      <c r="B480" s="45">
        <v>38098</v>
      </c>
      <c r="C480" s="46">
        <v>1.4724999999999999</v>
      </c>
    </row>
    <row r="481" spans="2:3" ht="15.75" thickBot="1">
      <c r="B481" s="47">
        <v>38099</v>
      </c>
      <c r="C481" s="48">
        <v>1.4728000000000001</v>
      </c>
    </row>
    <row r="482" spans="2:3" ht="15.75" thickBot="1">
      <c r="B482" s="45">
        <v>38100</v>
      </c>
      <c r="C482" s="46">
        <v>1.4731000000000001</v>
      </c>
    </row>
    <row r="483" spans="2:3" ht="15.75" thickBot="1">
      <c r="B483" s="47">
        <v>38101</v>
      </c>
      <c r="C483" s="48">
        <v>1.4734</v>
      </c>
    </row>
    <row r="484" spans="2:3" ht="15.75" thickBot="1">
      <c r="B484" s="45">
        <v>38102</v>
      </c>
      <c r="C484" s="46">
        <v>1.4737</v>
      </c>
    </row>
    <row r="485" spans="2:3" ht="15.75" thickBot="1">
      <c r="B485" s="47">
        <v>38103</v>
      </c>
      <c r="C485" s="48">
        <v>1.474</v>
      </c>
    </row>
    <row r="486" spans="2:3" ht="15.75" thickBot="1">
      <c r="B486" s="45">
        <v>38104</v>
      </c>
      <c r="C486" s="46">
        <v>1.4742999999999999</v>
      </c>
    </row>
    <row r="487" spans="2:3" ht="15.75" thickBot="1">
      <c r="B487" s="47">
        <v>38105</v>
      </c>
      <c r="C487" s="48">
        <v>1.4745999999999999</v>
      </c>
    </row>
    <row r="488" spans="2:3" ht="15.75" thickBot="1">
      <c r="B488" s="45">
        <v>38106</v>
      </c>
      <c r="C488" s="46">
        <v>1.4749000000000001</v>
      </c>
    </row>
    <row r="489" spans="2:3" ht="15.75" thickBot="1">
      <c r="B489" s="47">
        <v>38107</v>
      </c>
      <c r="C489" s="48">
        <v>1.4752000000000001</v>
      </c>
    </row>
    <row r="490" spans="2:3" ht="15.75" thickBot="1">
      <c r="B490" s="45">
        <v>38108</v>
      </c>
      <c r="C490" s="46">
        <v>1.4754</v>
      </c>
    </row>
    <row r="491" spans="2:3" ht="15.75" thickBot="1">
      <c r="B491" s="47">
        <v>38109</v>
      </c>
      <c r="C491" s="48">
        <v>1.4757</v>
      </c>
    </row>
    <row r="492" spans="2:3" ht="15.75" thickBot="1">
      <c r="B492" s="45">
        <v>38110</v>
      </c>
      <c r="C492" s="46">
        <v>1.476</v>
      </c>
    </row>
    <row r="493" spans="2:3" ht="15.75" thickBot="1">
      <c r="B493" s="47">
        <v>38111</v>
      </c>
      <c r="C493" s="48">
        <v>1.4762999999999999</v>
      </c>
    </row>
    <row r="494" spans="2:3" ht="15.75" thickBot="1">
      <c r="B494" s="45">
        <v>38112</v>
      </c>
      <c r="C494" s="46">
        <v>1.4765999999999999</v>
      </c>
    </row>
    <row r="495" spans="2:3" ht="15.75" thickBot="1">
      <c r="B495" s="47">
        <v>38113</v>
      </c>
      <c r="C495" s="48">
        <v>1.4769000000000001</v>
      </c>
    </row>
    <row r="496" spans="2:3" ht="15.75" thickBot="1">
      <c r="B496" s="45">
        <v>38114</v>
      </c>
      <c r="C496" s="46">
        <v>1.4773000000000001</v>
      </c>
    </row>
    <row r="497" spans="2:3" ht="15.75" thickBot="1">
      <c r="B497" s="47">
        <v>38115</v>
      </c>
      <c r="C497" s="48">
        <v>1.4777</v>
      </c>
    </row>
    <row r="498" spans="2:3" ht="15.75" thickBot="1">
      <c r="B498" s="45">
        <v>38116</v>
      </c>
      <c r="C498" s="46">
        <v>1.4781</v>
      </c>
    </row>
    <row r="499" spans="2:3" ht="15.75" thickBot="1">
      <c r="B499" s="47">
        <v>38117</v>
      </c>
      <c r="C499" s="48">
        <v>1.4784999999999999</v>
      </c>
    </row>
    <row r="500" spans="2:3" ht="15.75" thickBot="1">
      <c r="B500" s="45">
        <v>38118</v>
      </c>
      <c r="C500" s="46">
        <v>1.4789000000000001</v>
      </c>
    </row>
    <row r="501" spans="2:3" ht="15.75" thickBot="1">
      <c r="B501" s="47">
        <v>38119</v>
      </c>
      <c r="C501" s="48">
        <v>1.4793000000000001</v>
      </c>
    </row>
    <row r="502" spans="2:3" ht="15.75" thickBot="1">
      <c r="B502" s="45">
        <v>38120</v>
      </c>
      <c r="C502" s="46">
        <v>1.4797</v>
      </c>
    </row>
    <row r="503" spans="2:3" ht="15.75" thickBot="1">
      <c r="B503" s="47">
        <v>38121</v>
      </c>
      <c r="C503" s="48">
        <v>1.4801</v>
      </c>
    </row>
    <row r="504" spans="2:3" ht="15.75" thickBot="1">
      <c r="B504" s="45">
        <v>38122</v>
      </c>
      <c r="C504" s="46">
        <v>1.4804999999999999</v>
      </c>
    </row>
    <row r="505" spans="2:3" ht="15.75" thickBot="1">
      <c r="B505" s="47">
        <v>38123</v>
      </c>
      <c r="C505" s="48">
        <v>1.4809000000000001</v>
      </c>
    </row>
    <row r="506" spans="2:3" ht="15.75" thickBot="1">
      <c r="B506" s="45">
        <v>38124</v>
      </c>
      <c r="C506" s="46">
        <v>1.4813000000000001</v>
      </c>
    </row>
    <row r="507" spans="2:3" ht="15.75" thickBot="1">
      <c r="B507" s="47">
        <v>38125</v>
      </c>
      <c r="C507" s="48">
        <v>1.4817</v>
      </c>
    </row>
    <row r="508" spans="2:3" ht="15.75" thickBot="1">
      <c r="B508" s="45">
        <v>38126</v>
      </c>
      <c r="C508" s="46">
        <v>1.4821</v>
      </c>
    </row>
    <row r="509" spans="2:3" ht="15.75" thickBot="1">
      <c r="B509" s="47">
        <v>38127</v>
      </c>
      <c r="C509" s="48">
        <v>1.4824999999999999</v>
      </c>
    </row>
    <row r="510" spans="2:3" ht="15.75" thickBot="1">
      <c r="B510" s="45">
        <v>38128</v>
      </c>
      <c r="C510" s="46">
        <v>1.4829000000000001</v>
      </c>
    </row>
    <row r="511" spans="2:3" ht="15.75" thickBot="1">
      <c r="B511" s="47">
        <v>38129</v>
      </c>
      <c r="C511" s="48">
        <v>1.4834000000000001</v>
      </c>
    </row>
    <row r="512" spans="2:3" ht="15.75" thickBot="1">
      <c r="B512" s="45">
        <v>38130</v>
      </c>
      <c r="C512" s="46">
        <v>1.4838</v>
      </c>
    </row>
    <row r="513" spans="2:3" ht="15.75" thickBot="1">
      <c r="B513" s="47">
        <v>38131</v>
      </c>
      <c r="C513" s="48">
        <v>1.4842</v>
      </c>
    </row>
    <row r="514" spans="2:3" ht="15.75" thickBot="1">
      <c r="B514" s="45">
        <v>38132</v>
      </c>
      <c r="C514" s="46">
        <v>1.4845999999999999</v>
      </c>
    </row>
    <row r="515" spans="2:3" ht="15.75" thickBot="1">
      <c r="B515" s="47">
        <v>38133</v>
      </c>
      <c r="C515" s="48">
        <v>1.4850000000000001</v>
      </c>
    </row>
    <row r="516" spans="2:3" ht="15.75" thickBot="1">
      <c r="B516" s="45">
        <v>38134</v>
      </c>
      <c r="C516" s="46">
        <v>1.4854000000000001</v>
      </c>
    </row>
    <row r="517" spans="2:3" ht="15.75" thickBot="1">
      <c r="B517" s="47">
        <v>38135</v>
      </c>
      <c r="C517" s="48">
        <v>1.4858</v>
      </c>
    </row>
    <row r="518" spans="2:3" ht="15.75" thickBot="1">
      <c r="B518" s="45">
        <v>38136</v>
      </c>
      <c r="C518" s="46">
        <v>1.4862</v>
      </c>
    </row>
    <row r="519" spans="2:3" ht="15.75" thickBot="1">
      <c r="B519" s="47">
        <v>38137</v>
      </c>
      <c r="C519" s="48">
        <v>1.4865999999999999</v>
      </c>
    </row>
    <row r="520" spans="2:3" ht="15.75" thickBot="1">
      <c r="B520" s="45">
        <v>38138</v>
      </c>
      <c r="C520" s="46">
        <v>1.4870000000000001</v>
      </c>
    </row>
    <row r="521" spans="2:3" ht="15.75" thickBot="1">
      <c r="B521" s="47">
        <v>38139</v>
      </c>
      <c r="C521" s="48">
        <v>1.4874000000000001</v>
      </c>
    </row>
    <row r="522" spans="2:3" ht="15.75" thickBot="1">
      <c r="B522" s="45">
        <v>38140</v>
      </c>
      <c r="C522" s="46">
        <v>1.4879</v>
      </c>
    </row>
    <row r="523" spans="2:3" ht="15.75" thickBot="1">
      <c r="B523" s="47">
        <v>38141</v>
      </c>
      <c r="C523" s="48">
        <v>1.4883</v>
      </c>
    </row>
    <row r="524" spans="2:3" ht="15.75" thickBot="1">
      <c r="B524" s="45">
        <v>38142</v>
      </c>
      <c r="C524" s="46">
        <v>1.4886999999999999</v>
      </c>
    </row>
    <row r="525" spans="2:3" ht="15.75" thickBot="1">
      <c r="B525" s="47">
        <v>38143</v>
      </c>
      <c r="C525" s="48">
        <v>1.4891000000000001</v>
      </c>
    </row>
    <row r="526" spans="2:3" ht="15.75" thickBot="1">
      <c r="B526" s="45">
        <v>38144</v>
      </c>
      <c r="C526" s="46">
        <v>1.4895</v>
      </c>
    </row>
    <row r="527" spans="2:3" ht="15.75" thickBot="1">
      <c r="B527" s="47">
        <v>38145</v>
      </c>
      <c r="C527" s="48">
        <v>1.4899</v>
      </c>
    </row>
    <row r="528" spans="2:3" ht="15.75" thickBot="1">
      <c r="B528" s="45">
        <v>38146</v>
      </c>
      <c r="C528" s="46">
        <v>1.4903</v>
      </c>
    </row>
    <row r="529" spans="2:3" ht="15.75" thickBot="1">
      <c r="B529" s="47">
        <v>38147</v>
      </c>
      <c r="C529" s="48">
        <v>1.4905999999999999</v>
      </c>
    </row>
    <row r="530" spans="2:3" ht="15.75" thickBot="1">
      <c r="B530" s="45">
        <v>38148</v>
      </c>
      <c r="C530" s="46">
        <v>1.4910000000000001</v>
      </c>
    </row>
    <row r="531" spans="2:3" ht="15.75" thickBot="1">
      <c r="B531" s="47">
        <v>38149</v>
      </c>
      <c r="C531" s="48">
        <v>1.4914000000000001</v>
      </c>
    </row>
    <row r="532" spans="2:3" ht="15.75" thickBot="1">
      <c r="B532" s="45">
        <v>38150</v>
      </c>
      <c r="C532" s="46">
        <v>1.4917</v>
      </c>
    </row>
    <row r="533" spans="2:3" ht="15.75" thickBot="1">
      <c r="B533" s="47">
        <v>38151</v>
      </c>
      <c r="C533" s="48">
        <v>1.4921</v>
      </c>
    </row>
    <row r="534" spans="2:3" ht="15.75" thickBot="1">
      <c r="B534" s="45">
        <v>38152</v>
      </c>
      <c r="C534" s="46">
        <v>1.4924999999999999</v>
      </c>
    </row>
    <row r="535" spans="2:3" ht="15.75" thickBot="1">
      <c r="B535" s="47">
        <v>38153</v>
      </c>
      <c r="C535" s="48">
        <v>1.4927999999999999</v>
      </c>
    </row>
    <row r="536" spans="2:3" ht="15.75" thickBot="1">
      <c r="B536" s="45">
        <v>38154</v>
      </c>
      <c r="C536" s="46">
        <v>1.4932000000000001</v>
      </c>
    </row>
    <row r="537" spans="2:3" ht="15.75" thickBot="1">
      <c r="B537" s="47">
        <v>38155</v>
      </c>
      <c r="C537" s="48">
        <v>1.4936</v>
      </c>
    </row>
    <row r="538" spans="2:3" ht="15.75" thickBot="1">
      <c r="B538" s="45">
        <v>38156</v>
      </c>
      <c r="C538" s="46">
        <v>1.4939</v>
      </c>
    </row>
    <row r="539" spans="2:3" ht="15.75" thickBot="1">
      <c r="B539" s="47">
        <v>38157</v>
      </c>
      <c r="C539" s="48">
        <v>1.4943</v>
      </c>
    </row>
    <row r="540" spans="2:3" ht="15.75" thickBot="1">
      <c r="B540" s="45">
        <v>38158</v>
      </c>
      <c r="C540" s="46">
        <v>1.4945999999999999</v>
      </c>
    </row>
    <row r="541" spans="2:3" ht="15.75" thickBot="1">
      <c r="B541" s="47">
        <v>38159</v>
      </c>
      <c r="C541" s="48">
        <v>1.4950000000000001</v>
      </c>
    </row>
    <row r="542" spans="2:3" ht="15.75" thickBot="1">
      <c r="B542" s="45">
        <v>38160</v>
      </c>
      <c r="C542" s="46">
        <v>1.4954000000000001</v>
      </c>
    </row>
    <row r="543" spans="2:3" ht="15.75" thickBot="1">
      <c r="B543" s="47">
        <v>38161</v>
      </c>
      <c r="C543" s="48">
        <v>1.4957</v>
      </c>
    </row>
    <row r="544" spans="2:3" ht="15.75" thickBot="1">
      <c r="B544" s="45">
        <v>38162</v>
      </c>
      <c r="C544" s="46">
        <v>1.4961</v>
      </c>
    </row>
    <row r="545" spans="2:3" ht="15.75" thickBot="1">
      <c r="B545" s="47">
        <v>38163</v>
      </c>
      <c r="C545" s="48">
        <v>1.4964999999999999</v>
      </c>
    </row>
    <row r="546" spans="2:3" ht="15.75" thickBot="1">
      <c r="B546" s="45">
        <v>38164</v>
      </c>
      <c r="C546" s="46">
        <v>1.4967999999999999</v>
      </c>
    </row>
    <row r="547" spans="2:3" ht="15.75" thickBot="1">
      <c r="B547" s="47">
        <v>38165</v>
      </c>
      <c r="C547" s="48">
        <v>1.4972000000000001</v>
      </c>
    </row>
    <row r="548" spans="2:3" ht="15.75" thickBot="1">
      <c r="B548" s="45">
        <v>38166</v>
      </c>
      <c r="C548" s="46">
        <v>1.4976</v>
      </c>
    </row>
    <row r="549" spans="2:3" ht="15.75" thickBot="1">
      <c r="B549" s="47">
        <v>38167</v>
      </c>
      <c r="C549" s="48">
        <v>1.4979</v>
      </c>
    </row>
    <row r="550" spans="2:3" ht="15.75" thickBot="1">
      <c r="B550" s="45">
        <v>38168</v>
      </c>
      <c r="C550" s="46">
        <v>1.4983</v>
      </c>
    </row>
    <row r="551" spans="2:3" ht="15.75" thickBot="1">
      <c r="B551" s="47">
        <v>38169</v>
      </c>
      <c r="C551" s="48">
        <v>1.4986999999999999</v>
      </c>
    </row>
    <row r="552" spans="2:3" ht="15.75" thickBot="1">
      <c r="B552" s="45">
        <v>38170</v>
      </c>
      <c r="C552" s="46">
        <v>1.4990000000000001</v>
      </c>
    </row>
    <row r="553" spans="2:3" ht="15.75" thickBot="1">
      <c r="B553" s="47">
        <v>38171</v>
      </c>
      <c r="C553" s="48">
        <v>1.4994000000000001</v>
      </c>
    </row>
    <row r="554" spans="2:3" ht="15.75" thickBot="1">
      <c r="B554" s="45">
        <v>38172</v>
      </c>
      <c r="C554" s="46">
        <v>1.4997</v>
      </c>
    </row>
    <row r="555" spans="2:3" ht="15.75" thickBot="1">
      <c r="B555" s="47">
        <v>38173</v>
      </c>
      <c r="C555" s="48">
        <v>1.5001</v>
      </c>
    </row>
    <row r="556" spans="2:3" ht="15.75" thickBot="1">
      <c r="B556" s="45">
        <v>38174</v>
      </c>
      <c r="C556" s="46">
        <v>1.5004</v>
      </c>
    </row>
    <row r="557" spans="2:3" ht="15.75" thickBot="1">
      <c r="B557" s="47">
        <v>38175</v>
      </c>
      <c r="C557" s="48">
        <v>1.5006999999999999</v>
      </c>
    </row>
    <row r="558" spans="2:3" ht="15.75" thickBot="1">
      <c r="B558" s="45">
        <v>38176</v>
      </c>
      <c r="C558" s="46">
        <v>1.5009999999999999</v>
      </c>
    </row>
    <row r="559" spans="2:3" ht="15.75" thickBot="1">
      <c r="B559" s="47">
        <v>38177</v>
      </c>
      <c r="C559" s="48">
        <v>1.5012000000000001</v>
      </c>
    </row>
    <row r="560" spans="2:3" ht="15.75" thickBot="1">
      <c r="B560" s="45">
        <v>38178</v>
      </c>
      <c r="C560" s="46">
        <v>1.5015000000000001</v>
      </c>
    </row>
    <row r="561" spans="2:3" ht="15.75" thickBot="1">
      <c r="B561" s="47">
        <v>38179</v>
      </c>
      <c r="C561" s="48">
        <v>1.5018</v>
      </c>
    </row>
    <row r="562" spans="2:3" ht="15.75" thickBot="1">
      <c r="B562" s="45">
        <v>38180</v>
      </c>
      <c r="C562" s="46">
        <v>1.5021</v>
      </c>
    </row>
    <row r="563" spans="2:3" ht="15.75" thickBot="1">
      <c r="B563" s="47">
        <v>38181</v>
      </c>
      <c r="C563" s="48">
        <v>1.5023</v>
      </c>
    </row>
    <row r="564" spans="2:3" ht="15.75" thickBot="1">
      <c r="B564" s="45">
        <v>38182</v>
      </c>
      <c r="C564" s="46">
        <v>1.5025999999999999</v>
      </c>
    </row>
    <row r="565" spans="2:3" ht="15.75" thickBot="1">
      <c r="B565" s="47">
        <v>38183</v>
      </c>
      <c r="C565" s="48">
        <v>1.5028999999999999</v>
      </c>
    </row>
    <row r="566" spans="2:3" ht="15.75" thickBot="1">
      <c r="B566" s="45">
        <v>38184</v>
      </c>
      <c r="C566" s="46">
        <v>1.5031000000000001</v>
      </c>
    </row>
    <row r="567" spans="2:3" ht="15.75" thickBot="1">
      <c r="B567" s="47">
        <v>38185</v>
      </c>
      <c r="C567" s="48">
        <v>1.5034000000000001</v>
      </c>
    </row>
    <row r="568" spans="2:3" ht="15.75" thickBot="1">
      <c r="B568" s="45">
        <v>38186</v>
      </c>
      <c r="C568" s="46">
        <v>1.5037</v>
      </c>
    </row>
    <row r="569" spans="2:3" ht="15.75" thickBot="1">
      <c r="B569" s="47">
        <v>38187</v>
      </c>
      <c r="C569" s="48">
        <v>1.5039</v>
      </c>
    </row>
    <row r="570" spans="2:3" ht="15.75" thickBot="1">
      <c r="B570" s="45">
        <v>38188</v>
      </c>
      <c r="C570" s="46">
        <v>1.5042</v>
      </c>
    </row>
    <row r="571" spans="2:3" ht="15.75" thickBot="1">
      <c r="B571" s="47">
        <v>38189</v>
      </c>
      <c r="C571" s="48">
        <v>1.5044999999999999</v>
      </c>
    </row>
    <row r="572" spans="2:3" ht="15.75" thickBot="1">
      <c r="B572" s="45">
        <v>38190</v>
      </c>
      <c r="C572" s="46">
        <v>1.5047999999999999</v>
      </c>
    </row>
    <row r="573" spans="2:3" ht="15.75" thickBot="1">
      <c r="B573" s="47">
        <v>38191</v>
      </c>
      <c r="C573" s="48">
        <v>1.5049999999999999</v>
      </c>
    </row>
    <row r="574" spans="2:3" ht="15.75" thickBot="1">
      <c r="B574" s="45">
        <v>38192</v>
      </c>
      <c r="C574" s="46">
        <v>1.5053000000000001</v>
      </c>
    </row>
    <row r="575" spans="2:3" ht="15.75" thickBot="1">
      <c r="B575" s="47">
        <v>38193</v>
      </c>
      <c r="C575" s="48">
        <v>1.5056</v>
      </c>
    </row>
    <row r="576" spans="2:3" ht="15.75" thickBot="1">
      <c r="B576" s="45">
        <v>38194</v>
      </c>
      <c r="C576" s="46">
        <v>1.5058</v>
      </c>
    </row>
    <row r="577" spans="2:3" ht="15.75" thickBot="1">
      <c r="B577" s="47">
        <v>38195</v>
      </c>
      <c r="C577" s="48">
        <v>1.5061</v>
      </c>
    </row>
    <row r="578" spans="2:3" ht="15.75" thickBot="1">
      <c r="B578" s="45">
        <v>38196</v>
      </c>
      <c r="C578" s="46">
        <v>1.5064</v>
      </c>
    </row>
    <row r="579" spans="2:3" ht="15.75" thickBot="1">
      <c r="B579" s="47">
        <v>38197</v>
      </c>
      <c r="C579" s="48">
        <v>1.5066999999999999</v>
      </c>
    </row>
    <row r="580" spans="2:3" ht="15.75" thickBot="1">
      <c r="B580" s="45">
        <v>38198</v>
      </c>
      <c r="C580" s="46">
        <v>1.5068999999999999</v>
      </c>
    </row>
    <row r="581" spans="2:3" ht="15.75" thickBot="1">
      <c r="B581" s="47">
        <v>38199</v>
      </c>
      <c r="C581" s="48">
        <v>1.5072000000000001</v>
      </c>
    </row>
    <row r="582" spans="2:3" ht="15.75" thickBot="1">
      <c r="B582" s="45">
        <v>38200</v>
      </c>
      <c r="C582" s="46">
        <v>1.5075000000000001</v>
      </c>
    </row>
    <row r="583" spans="2:3" ht="15.75" thickBot="1">
      <c r="B583" s="47">
        <v>38201</v>
      </c>
      <c r="C583" s="48">
        <v>1.5077</v>
      </c>
    </row>
    <row r="584" spans="2:3" ht="15.75" thickBot="1">
      <c r="B584" s="45">
        <v>38202</v>
      </c>
      <c r="C584" s="46">
        <v>1.508</v>
      </c>
    </row>
    <row r="585" spans="2:3" ht="15.75" thickBot="1">
      <c r="B585" s="47">
        <v>38203</v>
      </c>
      <c r="C585" s="48">
        <v>1.5083</v>
      </c>
    </row>
    <row r="586" spans="2:3" ht="15.75" thickBot="1">
      <c r="B586" s="45">
        <v>38204</v>
      </c>
      <c r="C586" s="46">
        <v>1.5085999999999999</v>
      </c>
    </row>
    <row r="587" spans="2:3" ht="15.75" thickBot="1">
      <c r="B587" s="47">
        <v>38205</v>
      </c>
      <c r="C587" s="48">
        <v>1.5087999999999999</v>
      </c>
    </row>
    <row r="588" spans="2:3" ht="15.75" thickBot="1">
      <c r="B588" s="45">
        <v>38206</v>
      </c>
      <c r="C588" s="46">
        <v>1.5091000000000001</v>
      </c>
    </row>
    <row r="589" spans="2:3" ht="15.75" thickBot="1">
      <c r="B589" s="47">
        <v>38207</v>
      </c>
      <c r="C589" s="48">
        <v>1.5093000000000001</v>
      </c>
    </row>
    <row r="590" spans="2:3" ht="15.75" thickBot="1">
      <c r="B590" s="45">
        <v>38208</v>
      </c>
      <c r="C590" s="46">
        <v>1.5095000000000001</v>
      </c>
    </row>
    <row r="591" spans="2:3" ht="15.75" thickBot="1">
      <c r="B591" s="47">
        <v>38209</v>
      </c>
      <c r="C591" s="48">
        <v>1.5097</v>
      </c>
    </row>
    <row r="592" spans="2:3" ht="15.75" thickBot="1">
      <c r="B592" s="45">
        <v>38210</v>
      </c>
      <c r="C592" s="46">
        <v>1.51</v>
      </c>
    </row>
    <row r="593" spans="2:3" ht="15.75" thickBot="1">
      <c r="B593" s="47">
        <v>38211</v>
      </c>
      <c r="C593" s="48">
        <v>1.5102</v>
      </c>
    </row>
    <row r="594" spans="2:3" ht="15.75" thickBot="1">
      <c r="B594" s="45">
        <v>38212</v>
      </c>
      <c r="C594" s="46">
        <v>1.5104</v>
      </c>
    </row>
    <row r="595" spans="2:3" ht="15.75" thickBot="1">
      <c r="B595" s="47">
        <v>38213</v>
      </c>
      <c r="C595" s="48">
        <v>1.5105999999999999</v>
      </c>
    </row>
    <row r="596" spans="2:3" ht="15.75" thickBot="1">
      <c r="B596" s="45">
        <v>38214</v>
      </c>
      <c r="C596" s="46">
        <v>1.5107999999999999</v>
      </c>
    </row>
    <row r="597" spans="2:3" ht="15.75" thickBot="1">
      <c r="B597" s="47">
        <v>38215</v>
      </c>
      <c r="C597" s="48">
        <v>1.5111000000000001</v>
      </c>
    </row>
    <row r="598" spans="2:3" ht="15.75" thickBot="1">
      <c r="B598" s="45">
        <v>38216</v>
      </c>
      <c r="C598" s="46">
        <v>1.5113000000000001</v>
      </c>
    </row>
    <row r="599" spans="2:3" ht="15.75" thickBot="1">
      <c r="B599" s="47">
        <v>38217</v>
      </c>
      <c r="C599" s="48">
        <v>1.5115000000000001</v>
      </c>
    </row>
    <row r="600" spans="2:3" ht="15.75" thickBot="1">
      <c r="B600" s="45">
        <v>38218</v>
      </c>
      <c r="C600" s="46">
        <v>1.5117</v>
      </c>
    </row>
    <row r="601" spans="2:3" ht="15.75" thickBot="1">
      <c r="B601" s="47">
        <v>38219</v>
      </c>
      <c r="C601" s="48">
        <v>1.512</v>
      </c>
    </row>
    <row r="602" spans="2:3" ht="15.75" thickBot="1">
      <c r="B602" s="45">
        <v>38220</v>
      </c>
      <c r="C602" s="46">
        <v>1.5122</v>
      </c>
    </row>
    <row r="603" spans="2:3" ht="15.75" thickBot="1">
      <c r="B603" s="47">
        <v>38221</v>
      </c>
      <c r="C603" s="48">
        <v>1.5124</v>
      </c>
    </row>
    <row r="604" spans="2:3" ht="15.75" thickBot="1">
      <c r="B604" s="45">
        <v>38222</v>
      </c>
      <c r="C604" s="46">
        <v>1.5125999999999999</v>
      </c>
    </row>
    <row r="605" spans="2:3" ht="15.75" thickBot="1">
      <c r="B605" s="47">
        <v>38223</v>
      </c>
      <c r="C605" s="48">
        <v>1.5128999999999999</v>
      </c>
    </row>
    <row r="606" spans="2:3" ht="15.75" thickBot="1">
      <c r="B606" s="45">
        <v>38224</v>
      </c>
      <c r="C606" s="46">
        <v>1.5130999999999999</v>
      </c>
    </row>
    <row r="607" spans="2:3" ht="15.75" thickBot="1">
      <c r="B607" s="47">
        <v>38225</v>
      </c>
      <c r="C607" s="48">
        <v>1.5133000000000001</v>
      </c>
    </row>
    <row r="608" spans="2:3" ht="15.75" thickBot="1">
      <c r="B608" s="45">
        <v>38226</v>
      </c>
      <c r="C608" s="46">
        <v>1.5135000000000001</v>
      </c>
    </row>
    <row r="609" spans="2:3" ht="15.75" thickBot="1">
      <c r="B609" s="47">
        <v>38227</v>
      </c>
      <c r="C609" s="48">
        <v>1.5138</v>
      </c>
    </row>
    <row r="610" spans="2:3" ht="15.75" thickBot="1">
      <c r="B610" s="45">
        <v>38228</v>
      </c>
      <c r="C610" s="46">
        <v>1.514</v>
      </c>
    </row>
    <row r="611" spans="2:3" ht="15.75" thickBot="1">
      <c r="B611" s="47">
        <v>38229</v>
      </c>
      <c r="C611" s="48">
        <v>1.5142</v>
      </c>
    </row>
    <row r="612" spans="2:3" ht="15.75" thickBot="1">
      <c r="B612" s="45">
        <v>38230</v>
      </c>
      <c r="C612" s="46">
        <v>1.5144</v>
      </c>
    </row>
    <row r="613" spans="2:3" ht="15.75" thickBot="1">
      <c r="B613" s="47">
        <v>38231</v>
      </c>
      <c r="C613" s="48">
        <v>1.5146999999999999</v>
      </c>
    </row>
    <row r="614" spans="2:3" ht="15.75" thickBot="1">
      <c r="B614" s="45">
        <v>38232</v>
      </c>
      <c r="C614" s="46">
        <v>1.5148999999999999</v>
      </c>
    </row>
    <row r="615" spans="2:3" ht="15.75" thickBot="1">
      <c r="B615" s="47">
        <v>38233</v>
      </c>
      <c r="C615" s="48">
        <v>1.5150999999999999</v>
      </c>
    </row>
    <row r="616" spans="2:3" ht="15.75" thickBot="1">
      <c r="B616" s="45">
        <v>38234</v>
      </c>
      <c r="C616" s="46">
        <v>1.5154000000000001</v>
      </c>
    </row>
    <row r="617" spans="2:3" ht="15.75" thickBot="1">
      <c r="B617" s="47">
        <v>38235</v>
      </c>
      <c r="C617" s="48">
        <v>1.5156000000000001</v>
      </c>
    </row>
    <row r="618" spans="2:3" ht="15.75" thickBot="1">
      <c r="B618" s="45">
        <v>38236</v>
      </c>
      <c r="C618" s="46">
        <v>1.5158</v>
      </c>
    </row>
    <row r="619" spans="2:3" ht="15.75" thickBot="1">
      <c r="B619" s="47">
        <v>38237</v>
      </c>
      <c r="C619" s="48">
        <v>1.516</v>
      </c>
    </row>
    <row r="620" spans="2:3" ht="15.75" thickBot="1">
      <c r="B620" s="45">
        <v>38238</v>
      </c>
      <c r="C620" s="46">
        <v>1.5162</v>
      </c>
    </row>
    <row r="621" spans="2:3" ht="15.75" thickBot="1">
      <c r="B621" s="47">
        <v>38239</v>
      </c>
      <c r="C621" s="48">
        <v>1.5164</v>
      </c>
    </row>
    <row r="622" spans="2:3" ht="15.75" thickBot="1">
      <c r="B622" s="45">
        <v>38240</v>
      </c>
      <c r="C622" s="46">
        <v>1.5165</v>
      </c>
    </row>
    <row r="623" spans="2:3" ht="15.75" thickBot="1">
      <c r="B623" s="47">
        <v>38241</v>
      </c>
      <c r="C623" s="48">
        <v>1.5166999999999999</v>
      </c>
    </row>
    <row r="624" spans="2:3" ht="15.75" thickBot="1">
      <c r="B624" s="45">
        <v>38242</v>
      </c>
      <c r="C624" s="46">
        <v>1.5168999999999999</v>
      </c>
    </row>
    <row r="625" spans="2:3" ht="15.75" thickBot="1">
      <c r="B625" s="47">
        <v>38243</v>
      </c>
      <c r="C625" s="48">
        <v>1.5170999999999999</v>
      </c>
    </row>
    <row r="626" spans="2:3" ht="15.75" thickBot="1">
      <c r="B626" s="45">
        <v>38244</v>
      </c>
      <c r="C626" s="46">
        <v>1.5172000000000001</v>
      </c>
    </row>
    <row r="627" spans="2:3" ht="15.75" thickBot="1">
      <c r="B627" s="47">
        <v>38245</v>
      </c>
      <c r="C627" s="48">
        <v>1.5174000000000001</v>
      </c>
    </row>
    <row r="628" spans="2:3" ht="15.75" thickBot="1">
      <c r="B628" s="45">
        <v>38246</v>
      </c>
      <c r="C628" s="46">
        <v>1.5176000000000001</v>
      </c>
    </row>
    <row r="629" spans="2:3" ht="15.75" thickBot="1">
      <c r="B629" s="47">
        <v>38247</v>
      </c>
      <c r="C629" s="48">
        <v>1.5178</v>
      </c>
    </row>
    <row r="630" spans="2:3" ht="15.75" thickBot="1">
      <c r="B630" s="45">
        <v>38248</v>
      </c>
      <c r="C630" s="46">
        <v>1.5179</v>
      </c>
    </row>
    <row r="631" spans="2:3" ht="15.75" thickBot="1">
      <c r="B631" s="47">
        <v>38249</v>
      </c>
      <c r="C631" s="48">
        <v>1.5181</v>
      </c>
    </row>
    <row r="632" spans="2:3" ht="15.75" thickBot="1">
      <c r="B632" s="45">
        <v>38250</v>
      </c>
      <c r="C632" s="46">
        <v>1.5183</v>
      </c>
    </row>
    <row r="633" spans="2:3" ht="15.75" thickBot="1">
      <c r="B633" s="47">
        <v>38251</v>
      </c>
      <c r="C633" s="48">
        <v>1.5184</v>
      </c>
    </row>
    <row r="634" spans="2:3" ht="15.75" thickBot="1">
      <c r="B634" s="45">
        <v>38252</v>
      </c>
      <c r="C634" s="46">
        <v>1.5185999999999999</v>
      </c>
    </row>
    <row r="635" spans="2:3" ht="15.75" thickBot="1">
      <c r="B635" s="47">
        <v>38253</v>
      </c>
      <c r="C635" s="48">
        <v>1.5187999999999999</v>
      </c>
    </row>
    <row r="636" spans="2:3" ht="15.75" thickBot="1">
      <c r="B636" s="45">
        <v>38254</v>
      </c>
      <c r="C636" s="46">
        <v>1.5189999999999999</v>
      </c>
    </row>
    <row r="637" spans="2:3" ht="15.75" thickBot="1">
      <c r="B637" s="47">
        <v>38255</v>
      </c>
      <c r="C637" s="48">
        <v>1.5190999999999999</v>
      </c>
    </row>
    <row r="638" spans="2:3" ht="15.75" thickBot="1">
      <c r="B638" s="45">
        <v>38256</v>
      </c>
      <c r="C638" s="46">
        <v>1.5193000000000001</v>
      </c>
    </row>
    <row r="639" spans="2:3" ht="15.75" thickBot="1">
      <c r="B639" s="47">
        <v>38257</v>
      </c>
      <c r="C639" s="48">
        <v>1.5195000000000001</v>
      </c>
    </row>
    <row r="640" spans="2:3" ht="15.75" thickBot="1">
      <c r="B640" s="45">
        <v>38258</v>
      </c>
      <c r="C640" s="46">
        <v>1.5197000000000001</v>
      </c>
    </row>
    <row r="641" spans="2:3" ht="15.75" thickBot="1">
      <c r="B641" s="47">
        <v>38259</v>
      </c>
      <c r="C641" s="48">
        <v>1.5198</v>
      </c>
    </row>
    <row r="642" spans="2:3" ht="15.75" thickBot="1">
      <c r="B642" s="45">
        <v>38260</v>
      </c>
      <c r="C642" s="46">
        <v>1.52</v>
      </c>
    </row>
    <row r="643" spans="2:3" ht="15.75" thickBot="1">
      <c r="B643" s="47">
        <v>38261</v>
      </c>
      <c r="C643" s="48">
        <v>1.5202</v>
      </c>
    </row>
    <row r="644" spans="2:3" ht="15.75" thickBot="1">
      <c r="B644" s="45">
        <v>38262</v>
      </c>
      <c r="C644" s="46">
        <v>1.5204</v>
      </c>
    </row>
    <row r="645" spans="2:3" ht="15.75" thickBot="1">
      <c r="B645" s="47">
        <v>38263</v>
      </c>
      <c r="C645" s="48">
        <v>1.5205</v>
      </c>
    </row>
    <row r="646" spans="2:3" ht="15.75" thickBot="1">
      <c r="B646" s="45">
        <v>38264</v>
      </c>
      <c r="C646" s="46">
        <v>1.5206999999999999</v>
      </c>
    </row>
    <row r="647" spans="2:3" ht="15.75" thickBot="1">
      <c r="B647" s="47">
        <v>38265</v>
      </c>
      <c r="C647" s="48">
        <v>1.5208999999999999</v>
      </c>
    </row>
    <row r="648" spans="2:3" ht="15.75" thickBot="1">
      <c r="B648" s="45">
        <v>38266</v>
      </c>
      <c r="C648" s="46">
        <v>1.5209999999999999</v>
      </c>
    </row>
    <row r="649" spans="2:3" ht="15.75" thickBot="1">
      <c r="B649" s="47">
        <v>38267</v>
      </c>
      <c r="C649" s="48">
        <v>1.5213000000000001</v>
      </c>
    </row>
    <row r="650" spans="2:3" ht="15.75" thickBot="1">
      <c r="B650" s="45">
        <v>38268</v>
      </c>
      <c r="C650" s="46">
        <v>1.5216000000000001</v>
      </c>
    </row>
    <row r="651" spans="2:3" ht="15.75" thickBot="1">
      <c r="B651" s="47">
        <v>38269</v>
      </c>
      <c r="C651" s="48">
        <v>1.522</v>
      </c>
    </row>
    <row r="652" spans="2:3" ht="15.75" thickBot="1">
      <c r="B652" s="45">
        <v>38270</v>
      </c>
      <c r="C652" s="46">
        <v>1.5223</v>
      </c>
    </row>
    <row r="653" spans="2:3" ht="15.75" thickBot="1">
      <c r="B653" s="47">
        <v>38271</v>
      </c>
      <c r="C653" s="48">
        <v>1.5226</v>
      </c>
    </row>
    <row r="654" spans="2:3" ht="15.75" thickBot="1">
      <c r="B654" s="45">
        <v>38272</v>
      </c>
      <c r="C654" s="46">
        <v>1.5228999999999999</v>
      </c>
    </row>
    <row r="655" spans="2:3" ht="15.75" thickBot="1">
      <c r="B655" s="47">
        <v>38273</v>
      </c>
      <c r="C655" s="48">
        <v>1.5232000000000001</v>
      </c>
    </row>
    <row r="656" spans="2:3" ht="15.75" thickBot="1">
      <c r="B656" s="45">
        <v>38274</v>
      </c>
      <c r="C656" s="46">
        <v>1.5235000000000001</v>
      </c>
    </row>
    <row r="657" spans="2:3" ht="15.75" thickBot="1">
      <c r="B657" s="47">
        <v>38275</v>
      </c>
      <c r="C657" s="48">
        <v>1.5238</v>
      </c>
    </row>
    <row r="658" spans="2:3" ht="15.75" thickBot="1">
      <c r="B658" s="45">
        <v>38276</v>
      </c>
      <c r="C658" s="46">
        <v>1.5241</v>
      </c>
    </row>
    <row r="659" spans="2:3" ht="15.75" thickBot="1">
      <c r="B659" s="47">
        <v>38277</v>
      </c>
      <c r="C659" s="48">
        <v>1.5244</v>
      </c>
    </row>
    <row r="660" spans="2:3" ht="15.75" thickBot="1">
      <c r="B660" s="45">
        <v>38278</v>
      </c>
      <c r="C660" s="46">
        <v>1.5246999999999999</v>
      </c>
    </row>
    <row r="661" spans="2:3" ht="15.75" thickBot="1">
      <c r="B661" s="47">
        <v>38279</v>
      </c>
      <c r="C661" s="48">
        <v>1.5250999999999999</v>
      </c>
    </row>
    <row r="662" spans="2:3" ht="15.75" thickBot="1">
      <c r="B662" s="45">
        <v>38280</v>
      </c>
      <c r="C662" s="46">
        <v>1.5254000000000001</v>
      </c>
    </row>
    <row r="663" spans="2:3" ht="15.75" thickBot="1">
      <c r="B663" s="47">
        <v>38281</v>
      </c>
      <c r="C663" s="48">
        <v>1.5257000000000001</v>
      </c>
    </row>
    <row r="664" spans="2:3" ht="15.75" thickBot="1">
      <c r="B664" s="45">
        <v>38282</v>
      </c>
      <c r="C664" s="46">
        <v>1.526</v>
      </c>
    </row>
    <row r="665" spans="2:3" ht="15.75" thickBot="1">
      <c r="B665" s="47">
        <v>38283</v>
      </c>
      <c r="C665" s="48">
        <v>1.5263</v>
      </c>
    </row>
    <row r="666" spans="2:3" ht="15.75" thickBot="1">
      <c r="B666" s="45">
        <v>38284</v>
      </c>
      <c r="C666" s="46">
        <v>1.5266</v>
      </c>
    </row>
    <row r="667" spans="2:3" ht="15.75" thickBot="1">
      <c r="B667" s="47">
        <v>38285</v>
      </c>
      <c r="C667" s="48">
        <v>1.5268999999999999</v>
      </c>
    </row>
    <row r="668" spans="2:3" ht="15.75" thickBot="1">
      <c r="B668" s="45">
        <v>38286</v>
      </c>
      <c r="C668" s="46">
        <v>1.5271999999999999</v>
      </c>
    </row>
    <row r="669" spans="2:3" ht="15.75" thickBot="1">
      <c r="B669" s="47">
        <v>38287</v>
      </c>
      <c r="C669" s="48">
        <v>1.5275000000000001</v>
      </c>
    </row>
    <row r="670" spans="2:3" ht="15.75" thickBot="1">
      <c r="B670" s="45">
        <v>38288</v>
      </c>
      <c r="C670" s="46">
        <v>1.5279</v>
      </c>
    </row>
    <row r="671" spans="2:3" ht="15.75" thickBot="1">
      <c r="B671" s="47">
        <v>38289</v>
      </c>
      <c r="C671" s="48">
        <v>1.5282</v>
      </c>
    </row>
    <row r="672" spans="2:3" ht="15.75" thickBot="1">
      <c r="B672" s="45">
        <v>38290</v>
      </c>
      <c r="C672" s="46">
        <v>1.5285</v>
      </c>
    </row>
    <row r="673" spans="2:3" ht="15.75" thickBot="1">
      <c r="B673" s="47">
        <v>38291</v>
      </c>
      <c r="C673" s="48">
        <v>1.5287999999999999</v>
      </c>
    </row>
    <row r="674" spans="2:3" ht="15.75" thickBot="1">
      <c r="B674" s="45">
        <v>38292</v>
      </c>
      <c r="C674" s="46">
        <v>1.5290999999999999</v>
      </c>
    </row>
    <row r="675" spans="2:3" ht="15.75" thickBot="1">
      <c r="B675" s="47">
        <v>38293</v>
      </c>
      <c r="C675" s="48">
        <v>1.5294000000000001</v>
      </c>
    </row>
    <row r="676" spans="2:3" ht="15.75" thickBot="1">
      <c r="B676" s="45">
        <v>38294</v>
      </c>
      <c r="C676" s="46">
        <v>1.5298</v>
      </c>
    </row>
    <row r="677" spans="2:3" ht="15.75" thickBot="1">
      <c r="B677" s="47">
        <v>38295</v>
      </c>
      <c r="C677" s="48">
        <v>1.5301</v>
      </c>
    </row>
    <row r="678" spans="2:3" ht="15.75" thickBot="1">
      <c r="B678" s="45">
        <v>38296</v>
      </c>
      <c r="C678" s="46">
        <v>1.5304</v>
      </c>
    </row>
    <row r="679" spans="2:3" ht="15.75" thickBot="1">
      <c r="B679" s="47">
        <v>38297</v>
      </c>
      <c r="C679" s="48">
        <v>1.5306999999999999</v>
      </c>
    </row>
    <row r="680" spans="2:3" ht="15.75" thickBot="1">
      <c r="B680" s="45">
        <v>38298</v>
      </c>
      <c r="C680" s="46">
        <v>1.5308999999999999</v>
      </c>
    </row>
    <row r="681" spans="2:3" ht="15.75" thickBot="1">
      <c r="B681" s="47">
        <v>38299</v>
      </c>
      <c r="C681" s="48">
        <v>1.5310999999999999</v>
      </c>
    </row>
    <row r="682" spans="2:3" ht="15.75" thickBot="1">
      <c r="B682" s="45">
        <v>38300</v>
      </c>
      <c r="C682" s="46">
        <v>1.5313000000000001</v>
      </c>
    </row>
    <row r="683" spans="2:3" ht="15.75" thickBot="1">
      <c r="B683" s="47">
        <v>38301</v>
      </c>
      <c r="C683" s="48">
        <v>1.5315000000000001</v>
      </c>
    </row>
    <row r="684" spans="2:3" ht="15.75" thickBot="1">
      <c r="B684" s="45">
        <v>38302</v>
      </c>
      <c r="C684" s="46">
        <v>1.5317000000000001</v>
      </c>
    </row>
    <row r="685" spans="2:3" ht="15.75" thickBot="1">
      <c r="B685" s="47">
        <v>38303</v>
      </c>
      <c r="C685" s="48">
        <v>1.5319</v>
      </c>
    </row>
    <row r="686" spans="2:3" ht="15.75" thickBot="1">
      <c r="B686" s="45">
        <v>38304</v>
      </c>
      <c r="C686" s="46">
        <v>1.5321</v>
      </c>
    </row>
    <row r="687" spans="2:3" ht="15.75" thickBot="1">
      <c r="B687" s="47">
        <v>38305</v>
      </c>
      <c r="C687" s="48">
        <v>1.5323</v>
      </c>
    </row>
    <row r="688" spans="2:3" ht="15.75" thickBot="1">
      <c r="B688" s="45">
        <v>38306</v>
      </c>
      <c r="C688" s="46">
        <v>1.5325</v>
      </c>
    </row>
    <row r="689" spans="2:3" ht="15.75" thickBot="1">
      <c r="B689" s="47">
        <v>38307</v>
      </c>
      <c r="C689" s="48">
        <v>1.5327</v>
      </c>
    </row>
    <row r="690" spans="2:3" ht="15.75" thickBot="1">
      <c r="B690" s="45">
        <v>38308</v>
      </c>
      <c r="C690" s="46">
        <v>1.5328999999999999</v>
      </c>
    </row>
    <row r="691" spans="2:3" ht="15.75" thickBot="1">
      <c r="B691" s="47">
        <v>38309</v>
      </c>
      <c r="C691" s="48">
        <v>1.5330999999999999</v>
      </c>
    </row>
    <row r="692" spans="2:3" ht="15.75" thickBot="1">
      <c r="B692" s="45">
        <v>38310</v>
      </c>
      <c r="C692" s="46">
        <v>1.5333000000000001</v>
      </c>
    </row>
    <row r="693" spans="2:3" ht="15.75" thickBot="1">
      <c r="B693" s="47">
        <v>38311</v>
      </c>
      <c r="C693" s="48">
        <v>1.5335000000000001</v>
      </c>
    </row>
    <row r="694" spans="2:3" ht="15.75" thickBot="1">
      <c r="B694" s="45">
        <v>38312</v>
      </c>
      <c r="C694" s="46">
        <v>1.5337000000000001</v>
      </c>
    </row>
    <row r="695" spans="2:3" ht="15.75" thickBot="1">
      <c r="B695" s="47">
        <v>38313</v>
      </c>
      <c r="C695" s="48">
        <v>1.5339</v>
      </c>
    </row>
    <row r="696" spans="2:3" ht="15.75" thickBot="1">
      <c r="B696" s="45">
        <v>38314</v>
      </c>
      <c r="C696" s="46">
        <v>1.5341</v>
      </c>
    </row>
    <row r="697" spans="2:3" ht="15.75" thickBot="1">
      <c r="B697" s="47">
        <v>38315</v>
      </c>
      <c r="C697" s="48">
        <v>1.5343</v>
      </c>
    </row>
    <row r="698" spans="2:3" ht="15.75" thickBot="1">
      <c r="B698" s="45">
        <v>38316</v>
      </c>
      <c r="C698" s="46">
        <v>1.5345</v>
      </c>
    </row>
    <row r="699" spans="2:3" ht="15.75" thickBot="1">
      <c r="B699" s="47">
        <v>38317</v>
      </c>
      <c r="C699" s="48">
        <v>1.5347</v>
      </c>
    </row>
    <row r="700" spans="2:3" ht="15.75" thickBot="1">
      <c r="B700" s="45">
        <v>38318</v>
      </c>
      <c r="C700" s="46">
        <v>1.5348999999999999</v>
      </c>
    </row>
    <row r="701" spans="2:3" ht="15.75" thickBot="1">
      <c r="B701" s="47">
        <v>38319</v>
      </c>
      <c r="C701" s="48">
        <v>1.5350999999999999</v>
      </c>
    </row>
    <row r="702" spans="2:3" ht="15.75" thickBot="1">
      <c r="B702" s="45">
        <v>38320</v>
      </c>
      <c r="C702" s="46">
        <v>1.5354000000000001</v>
      </c>
    </row>
    <row r="703" spans="2:3" ht="15.75" thickBot="1">
      <c r="B703" s="47">
        <v>38321</v>
      </c>
      <c r="C703" s="48">
        <v>1.5356000000000001</v>
      </c>
    </row>
    <row r="704" spans="2:3" ht="15.75" thickBot="1">
      <c r="B704" s="45">
        <v>38322</v>
      </c>
      <c r="C704" s="46">
        <v>1.5357000000000001</v>
      </c>
    </row>
    <row r="705" spans="2:3" ht="15.75" thickBot="1">
      <c r="B705" s="47">
        <v>38323</v>
      </c>
      <c r="C705" s="48">
        <v>1.5359</v>
      </c>
    </row>
    <row r="706" spans="2:3" ht="15.75" thickBot="1">
      <c r="B706" s="45">
        <v>38324</v>
      </c>
      <c r="C706" s="46">
        <v>1.5361</v>
      </c>
    </row>
    <row r="707" spans="2:3" ht="15.75" thickBot="1">
      <c r="B707" s="47">
        <v>38325</v>
      </c>
      <c r="C707" s="48">
        <v>1.5363</v>
      </c>
    </row>
    <row r="708" spans="2:3" ht="15.75" thickBot="1">
      <c r="B708" s="45">
        <v>38326</v>
      </c>
      <c r="C708" s="46">
        <v>1.5365</v>
      </c>
    </row>
    <row r="709" spans="2:3" ht="15.75" thickBot="1">
      <c r="B709" s="47">
        <v>38327</v>
      </c>
      <c r="C709" s="48">
        <v>1.5367</v>
      </c>
    </row>
    <row r="710" spans="2:3" ht="15.75" thickBot="1">
      <c r="B710" s="45">
        <v>38328</v>
      </c>
      <c r="C710" s="46">
        <v>1.5367</v>
      </c>
    </row>
    <row r="711" spans="2:3" ht="15.75" thickBot="1">
      <c r="B711" s="47">
        <v>38329</v>
      </c>
      <c r="C711" s="48">
        <v>1.5367</v>
      </c>
    </row>
    <row r="712" spans="2:3" ht="15.75" thickBot="1">
      <c r="B712" s="45">
        <v>38330</v>
      </c>
      <c r="C712" s="46">
        <v>1.5367</v>
      </c>
    </row>
    <row r="713" spans="2:3" ht="15.75" thickBot="1">
      <c r="B713" s="47">
        <v>38331</v>
      </c>
      <c r="C713" s="48">
        <v>1.5367</v>
      </c>
    </row>
    <row r="714" spans="2:3" ht="15.75" thickBot="1">
      <c r="B714" s="45">
        <v>38332</v>
      </c>
      <c r="C714" s="46">
        <v>1.5367</v>
      </c>
    </row>
    <row r="715" spans="2:3" ht="15.75" thickBot="1">
      <c r="B715" s="47">
        <v>38333</v>
      </c>
      <c r="C715" s="48">
        <v>1.5367</v>
      </c>
    </row>
    <row r="716" spans="2:3" ht="15.75" thickBot="1">
      <c r="B716" s="45">
        <v>38334</v>
      </c>
      <c r="C716" s="46">
        <v>1.5367</v>
      </c>
    </row>
    <row r="717" spans="2:3" ht="15.75" thickBot="1">
      <c r="B717" s="47">
        <v>38335</v>
      </c>
      <c r="C717" s="48">
        <v>1.5367</v>
      </c>
    </row>
    <row r="718" spans="2:3" ht="15.75" thickBot="1">
      <c r="B718" s="45">
        <v>38336</v>
      </c>
      <c r="C718" s="46">
        <v>1.5367</v>
      </c>
    </row>
    <row r="719" spans="2:3" ht="15.75" thickBot="1">
      <c r="B719" s="47">
        <v>38337</v>
      </c>
      <c r="C719" s="48">
        <v>1.5367</v>
      </c>
    </row>
    <row r="720" spans="2:3" ht="15.75" thickBot="1">
      <c r="B720" s="45">
        <v>38338</v>
      </c>
      <c r="C720" s="46">
        <v>1.5367</v>
      </c>
    </row>
    <row r="721" spans="2:3" ht="15.75" thickBot="1">
      <c r="B721" s="47">
        <v>38339</v>
      </c>
      <c r="C721" s="48">
        <v>1.5367</v>
      </c>
    </row>
    <row r="722" spans="2:3" ht="15.75" thickBot="1">
      <c r="B722" s="45">
        <v>38340</v>
      </c>
      <c r="C722" s="46">
        <v>1.5367</v>
      </c>
    </row>
    <row r="723" spans="2:3" ht="15.75" thickBot="1">
      <c r="B723" s="47">
        <v>38341</v>
      </c>
      <c r="C723" s="48">
        <v>1.5367</v>
      </c>
    </row>
    <row r="724" spans="2:3" ht="15.75" thickBot="1">
      <c r="B724" s="45">
        <v>38342</v>
      </c>
      <c r="C724" s="46">
        <v>1.5367</v>
      </c>
    </row>
    <row r="725" spans="2:3" ht="15.75" thickBot="1">
      <c r="B725" s="47">
        <v>38343</v>
      </c>
      <c r="C725" s="48">
        <v>1.5367</v>
      </c>
    </row>
    <row r="726" spans="2:3" ht="15.75" thickBot="1">
      <c r="B726" s="45">
        <v>38344</v>
      </c>
      <c r="C726" s="46">
        <v>1.5367</v>
      </c>
    </row>
    <row r="727" spans="2:3" ht="15.75" thickBot="1">
      <c r="B727" s="47">
        <v>38345</v>
      </c>
      <c r="C727" s="48">
        <v>1.5367</v>
      </c>
    </row>
    <row r="728" spans="2:3" ht="15.75" thickBot="1">
      <c r="B728" s="45">
        <v>38346</v>
      </c>
      <c r="C728" s="46">
        <v>1.5367</v>
      </c>
    </row>
    <row r="729" spans="2:3" ht="15.75" thickBot="1">
      <c r="B729" s="47">
        <v>38347</v>
      </c>
      <c r="C729" s="48">
        <v>1.5367</v>
      </c>
    </row>
    <row r="730" spans="2:3" ht="15.75" thickBot="1">
      <c r="B730" s="45">
        <v>38348</v>
      </c>
      <c r="C730" s="46">
        <v>1.5367</v>
      </c>
    </row>
    <row r="731" spans="2:3" ht="15.75" thickBot="1">
      <c r="B731" s="47">
        <v>38349</v>
      </c>
      <c r="C731" s="48">
        <v>1.5367</v>
      </c>
    </row>
    <row r="732" spans="2:3" ht="15.75" thickBot="1">
      <c r="B732" s="45">
        <v>38350</v>
      </c>
      <c r="C732" s="46">
        <v>1.5367</v>
      </c>
    </row>
    <row r="733" spans="2:3" ht="15.75" thickBot="1">
      <c r="B733" s="47">
        <v>38351</v>
      </c>
      <c r="C733" s="48">
        <v>1.5367</v>
      </c>
    </row>
    <row r="734" spans="2:3" ht="15.75" thickBot="1">
      <c r="B734" s="45">
        <v>38352</v>
      </c>
      <c r="C734" s="46">
        <v>1.5367</v>
      </c>
    </row>
    <row r="735" spans="2:3" ht="15.75" thickBot="1">
      <c r="B735" s="47">
        <v>38353</v>
      </c>
      <c r="C735" s="48">
        <v>1.5367</v>
      </c>
    </row>
    <row r="736" spans="2:3" ht="15.75" thickBot="1">
      <c r="B736" s="45">
        <v>38354</v>
      </c>
      <c r="C736" s="46">
        <v>1.5367</v>
      </c>
    </row>
    <row r="737" spans="2:3" ht="15.75" thickBot="1">
      <c r="B737" s="47">
        <v>38355</v>
      </c>
      <c r="C737" s="48">
        <v>1.5367</v>
      </c>
    </row>
    <row r="738" spans="2:3" ht="15.75" thickBot="1">
      <c r="B738" s="45">
        <v>38356</v>
      </c>
      <c r="C738" s="46">
        <v>1.5367</v>
      </c>
    </row>
    <row r="739" spans="2:3" ht="15.75" thickBot="1">
      <c r="B739" s="47">
        <v>38357</v>
      </c>
      <c r="C739" s="48">
        <v>1.5367</v>
      </c>
    </row>
    <row r="740" spans="2:3" ht="15.75" thickBot="1">
      <c r="B740" s="45">
        <v>38358</v>
      </c>
      <c r="C740" s="46">
        <v>1.5367</v>
      </c>
    </row>
    <row r="741" spans="2:3" ht="15.75" thickBot="1">
      <c r="B741" s="47">
        <v>38359</v>
      </c>
      <c r="C741" s="48">
        <v>1.5370999999999999</v>
      </c>
    </row>
    <row r="742" spans="2:3" ht="15.75" thickBot="1">
      <c r="B742" s="45">
        <v>38360</v>
      </c>
      <c r="C742" s="46">
        <v>1.5376000000000001</v>
      </c>
    </row>
    <row r="743" spans="2:3" ht="15.75" thickBot="1">
      <c r="B743" s="47">
        <v>38361</v>
      </c>
      <c r="C743" s="48">
        <v>1.538</v>
      </c>
    </row>
    <row r="744" spans="2:3" ht="15.75" thickBot="1">
      <c r="B744" s="45">
        <v>38362</v>
      </c>
      <c r="C744" s="46">
        <v>1.5384</v>
      </c>
    </row>
    <row r="745" spans="2:3" ht="15.75" thickBot="1">
      <c r="B745" s="47">
        <v>38363</v>
      </c>
      <c r="C745" s="48">
        <v>1.5387999999999999</v>
      </c>
    </row>
    <row r="746" spans="2:3" ht="15.75" thickBot="1">
      <c r="B746" s="45">
        <v>38364</v>
      </c>
      <c r="C746" s="46">
        <v>1.5391999999999999</v>
      </c>
    </row>
    <row r="747" spans="2:3" ht="15.75" thickBot="1">
      <c r="B747" s="47">
        <v>38365</v>
      </c>
      <c r="C747" s="48">
        <v>1.5396000000000001</v>
      </c>
    </row>
    <row r="748" spans="2:3" ht="15.75" thickBot="1">
      <c r="B748" s="45">
        <v>38366</v>
      </c>
      <c r="C748" s="46">
        <v>1.54</v>
      </c>
    </row>
    <row r="749" spans="2:3" ht="15.75" thickBot="1">
      <c r="B749" s="47">
        <v>38367</v>
      </c>
      <c r="C749" s="48">
        <v>1.5405</v>
      </c>
    </row>
    <row r="750" spans="2:3" ht="15.75" thickBot="1">
      <c r="B750" s="45">
        <v>38368</v>
      </c>
      <c r="C750" s="46">
        <v>1.5408999999999999</v>
      </c>
    </row>
    <row r="751" spans="2:3" ht="15.75" thickBot="1">
      <c r="B751" s="47">
        <v>38369</v>
      </c>
      <c r="C751" s="48">
        <v>1.5412999999999999</v>
      </c>
    </row>
    <row r="752" spans="2:3" ht="15.75" thickBot="1">
      <c r="B752" s="45">
        <v>38370</v>
      </c>
      <c r="C752" s="46">
        <v>1.5417000000000001</v>
      </c>
    </row>
    <row r="753" spans="2:3" ht="15.75" thickBot="1">
      <c r="B753" s="47">
        <v>38371</v>
      </c>
      <c r="C753" s="48">
        <v>1.5421</v>
      </c>
    </row>
    <row r="754" spans="2:3" ht="15.75" thickBot="1">
      <c r="B754" s="45">
        <v>38372</v>
      </c>
      <c r="C754" s="46">
        <v>1.5425</v>
      </c>
    </row>
    <row r="755" spans="2:3" ht="15.75" thickBot="1">
      <c r="B755" s="47">
        <v>38373</v>
      </c>
      <c r="C755" s="48">
        <v>1.5429999999999999</v>
      </c>
    </row>
    <row r="756" spans="2:3" ht="15.75" thickBot="1">
      <c r="B756" s="45">
        <v>38374</v>
      </c>
      <c r="C756" s="46">
        <v>1.5434000000000001</v>
      </c>
    </row>
    <row r="757" spans="2:3" ht="15.75" thickBot="1">
      <c r="B757" s="47">
        <v>38375</v>
      </c>
      <c r="C757" s="48">
        <v>1.5438000000000001</v>
      </c>
    </row>
    <row r="758" spans="2:3" ht="15.75" thickBot="1">
      <c r="B758" s="45">
        <v>38376</v>
      </c>
      <c r="C758" s="46">
        <v>1.5442</v>
      </c>
    </row>
    <row r="759" spans="2:3" ht="15.75" thickBot="1">
      <c r="B759" s="47">
        <v>38377</v>
      </c>
      <c r="C759" s="48">
        <v>1.5446</v>
      </c>
    </row>
    <row r="760" spans="2:3" ht="15.75" thickBot="1">
      <c r="B760" s="45">
        <v>38378</v>
      </c>
      <c r="C760" s="46">
        <v>1.5449999999999999</v>
      </c>
    </row>
    <row r="761" spans="2:3" ht="15.75" thickBot="1">
      <c r="B761" s="47">
        <v>38379</v>
      </c>
      <c r="C761" s="48">
        <v>1.5455000000000001</v>
      </c>
    </row>
    <row r="762" spans="2:3" ht="15.75" thickBot="1">
      <c r="B762" s="45">
        <v>38380</v>
      </c>
      <c r="C762" s="46">
        <v>1.5459000000000001</v>
      </c>
    </row>
    <row r="763" spans="2:3" ht="15.75" thickBot="1">
      <c r="B763" s="47">
        <v>38381</v>
      </c>
      <c r="C763" s="48">
        <v>1.5463</v>
      </c>
    </row>
    <row r="764" spans="2:3" ht="15.75" thickBot="1">
      <c r="B764" s="45">
        <v>38382</v>
      </c>
      <c r="C764" s="46">
        <v>1.5467</v>
      </c>
    </row>
    <row r="765" spans="2:3" ht="15.75" thickBot="1">
      <c r="B765" s="47">
        <v>38383</v>
      </c>
      <c r="C765" s="48">
        <v>1.5470999999999999</v>
      </c>
    </row>
    <row r="766" spans="2:3" ht="15.75" thickBot="1">
      <c r="B766" s="45">
        <v>38384</v>
      </c>
      <c r="C766" s="46">
        <v>1.5476000000000001</v>
      </c>
    </row>
    <row r="767" spans="2:3" ht="15.75" thickBot="1">
      <c r="B767" s="47">
        <v>38385</v>
      </c>
      <c r="C767" s="48">
        <v>1.548</v>
      </c>
    </row>
    <row r="768" spans="2:3" ht="15.75" thickBot="1">
      <c r="B768" s="45">
        <v>38386</v>
      </c>
      <c r="C768" s="46">
        <v>1.5485</v>
      </c>
    </row>
    <row r="769" spans="2:3" ht="15.75" thickBot="1">
      <c r="B769" s="47">
        <v>38387</v>
      </c>
      <c r="C769" s="48">
        <v>1.5489999999999999</v>
      </c>
    </row>
    <row r="770" spans="2:3" ht="15.75" thickBot="1">
      <c r="B770" s="45">
        <v>38388</v>
      </c>
      <c r="C770" s="46">
        <v>1.5494000000000001</v>
      </c>
    </row>
    <row r="771" spans="2:3" ht="15.75" thickBot="1">
      <c r="B771" s="47">
        <v>38389</v>
      </c>
      <c r="C771" s="48">
        <v>1.5499000000000001</v>
      </c>
    </row>
    <row r="772" spans="2:3" ht="15.75" thickBot="1">
      <c r="B772" s="45">
        <v>38390</v>
      </c>
      <c r="C772" s="46">
        <v>1.5507</v>
      </c>
    </row>
    <row r="773" spans="2:3" ht="15.75" thickBot="1">
      <c r="B773" s="47">
        <v>38391</v>
      </c>
      <c r="C773" s="48">
        <v>1.5515000000000001</v>
      </c>
    </row>
    <row r="774" spans="2:3" ht="15.75" thickBot="1">
      <c r="B774" s="45">
        <v>38392</v>
      </c>
      <c r="C774" s="46">
        <v>1.5523</v>
      </c>
    </row>
    <row r="775" spans="2:3" ht="15.75" thickBot="1">
      <c r="B775" s="47">
        <v>38393</v>
      </c>
      <c r="C775" s="48">
        <v>1.5531999999999999</v>
      </c>
    </row>
    <row r="776" spans="2:3" ht="15.75" thickBot="1">
      <c r="B776" s="45">
        <v>38394</v>
      </c>
      <c r="C776" s="46">
        <v>1.554</v>
      </c>
    </row>
    <row r="777" spans="2:3" ht="15.75" thickBot="1">
      <c r="B777" s="47">
        <v>38395</v>
      </c>
      <c r="C777" s="48">
        <v>1.5548</v>
      </c>
    </row>
    <row r="778" spans="2:3" ht="15.75" thickBot="1">
      <c r="B778" s="45">
        <v>38396</v>
      </c>
      <c r="C778" s="46">
        <v>1.5556000000000001</v>
      </c>
    </row>
    <row r="779" spans="2:3" ht="15.75" thickBot="1">
      <c r="B779" s="47">
        <v>38397</v>
      </c>
      <c r="C779" s="48">
        <v>1.5564</v>
      </c>
    </row>
    <row r="780" spans="2:3" ht="15.75" thickBot="1">
      <c r="B780" s="45">
        <v>38398</v>
      </c>
      <c r="C780" s="46">
        <v>1.5571999999999999</v>
      </c>
    </row>
    <row r="781" spans="2:3" ht="15.75" thickBot="1">
      <c r="B781" s="47">
        <v>38399</v>
      </c>
      <c r="C781" s="48">
        <v>1.5581</v>
      </c>
    </row>
    <row r="782" spans="2:3" ht="15.75" thickBot="1">
      <c r="B782" s="45">
        <v>38400</v>
      </c>
      <c r="C782" s="46">
        <v>1.5589</v>
      </c>
    </row>
    <row r="783" spans="2:3" ht="15.75" thickBot="1">
      <c r="B783" s="47">
        <v>38401</v>
      </c>
      <c r="C783" s="48">
        <v>1.5597000000000001</v>
      </c>
    </row>
    <row r="784" spans="2:3" ht="15.75" thickBot="1">
      <c r="B784" s="45">
        <v>38402</v>
      </c>
      <c r="C784" s="46">
        <v>1.5605</v>
      </c>
    </row>
    <row r="785" spans="2:3" ht="15.75" thickBot="1">
      <c r="B785" s="47">
        <v>38403</v>
      </c>
      <c r="C785" s="48">
        <v>1.5612999999999999</v>
      </c>
    </row>
    <row r="786" spans="2:3" ht="15.75" thickBot="1">
      <c r="B786" s="45">
        <v>38404</v>
      </c>
      <c r="C786" s="46">
        <v>1.5621</v>
      </c>
    </row>
    <row r="787" spans="2:3" ht="15.75" thickBot="1">
      <c r="B787" s="47">
        <v>38405</v>
      </c>
      <c r="C787" s="48">
        <v>1.5629999999999999</v>
      </c>
    </row>
    <row r="788" spans="2:3" ht="15.75" thickBot="1">
      <c r="B788" s="45">
        <v>38406</v>
      </c>
      <c r="C788" s="46">
        <v>1.5638000000000001</v>
      </c>
    </row>
    <row r="789" spans="2:3" ht="15.75" thickBot="1">
      <c r="B789" s="47">
        <v>38407</v>
      </c>
      <c r="C789" s="48">
        <v>1.5646</v>
      </c>
    </row>
    <row r="790" spans="2:3" ht="15.75" thickBot="1">
      <c r="B790" s="45">
        <v>38408</v>
      </c>
      <c r="C790" s="46">
        <v>1.5653999999999999</v>
      </c>
    </row>
    <row r="791" spans="2:3" ht="15.75" thickBot="1">
      <c r="B791" s="47">
        <v>38409</v>
      </c>
      <c r="C791" s="48">
        <v>1.5663</v>
      </c>
    </row>
    <row r="792" spans="2:3" ht="15.75" thickBot="1">
      <c r="B792" s="45">
        <v>38410</v>
      </c>
      <c r="C792" s="46">
        <v>1.5670999999999999</v>
      </c>
    </row>
    <row r="793" spans="2:3" ht="15.75" thickBot="1">
      <c r="B793" s="47">
        <v>38411</v>
      </c>
      <c r="C793" s="48">
        <v>1.5679000000000001</v>
      </c>
    </row>
    <row r="794" spans="2:3" ht="15.75" thickBot="1">
      <c r="B794" s="45">
        <v>38412</v>
      </c>
      <c r="C794" s="46">
        <v>1.5686</v>
      </c>
    </row>
    <row r="795" spans="2:3" ht="15.75" thickBot="1">
      <c r="B795" s="47">
        <v>38413</v>
      </c>
      <c r="C795" s="48">
        <v>1.5693999999999999</v>
      </c>
    </row>
    <row r="796" spans="2:3" ht="15.75" thickBot="1">
      <c r="B796" s="45">
        <v>38414</v>
      </c>
      <c r="C796" s="46">
        <v>1.5701000000000001</v>
      </c>
    </row>
    <row r="797" spans="2:3" ht="15.75" thickBot="1">
      <c r="B797" s="47">
        <v>38415</v>
      </c>
      <c r="C797" s="48">
        <v>1.5709</v>
      </c>
    </row>
    <row r="798" spans="2:3" ht="15.75" thickBot="1">
      <c r="B798" s="45">
        <v>38416</v>
      </c>
      <c r="C798" s="46">
        <v>1.5716000000000001</v>
      </c>
    </row>
    <row r="799" spans="2:3" ht="15.75" thickBot="1">
      <c r="B799" s="47">
        <v>38417</v>
      </c>
      <c r="C799" s="48">
        <v>1.5724</v>
      </c>
    </row>
    <row r="800" spans="2:3" ht="15.75" thickBot="1">
      <c r="B800" s="45">
        <v>38418</v>
      </c>
      <c r="C800" s="46">
        <v>1.5728</v>
      </c>
    </row>
    <row r="801" spans="2:3" ht="15.75" thickBot="1">
      <c r="B801" s="47">
        <v>38419</v>
      </c>
      <c r="C801" s="48">
        <v>1.5732999999999999</v>
      </c>
    </row>
    <row r="802" spans="2:3" ht="15.75" thickBot="1">
      <c r="B802" s="45">
        <v>38420</v>
      </c>
      <c r="C802" s="46">
        <v>1.5738000000000001</v>
      </c>
    </row>
    <row r="803" spans="2:3" ht="15.75" thickBot="1">
      <c r="B803" s="47">
        <v>38421</v>
      </c>
      <c r="C803" s="48">
        <v>1.5743</v>
      </c>
    </row>
    <row r="804" spans="2:3" ht="15.75" thickBot="1">
      <c r="B804" s="45">
        <v>38422</v>
      </c>
      <c r="C804" s="46">
        <v>1.5748</v>
      </c>
    </row>
    <row r="805" spans="2:3" ht="15.75" thickBot="1">
      <c r="B805" s="47">
        <v>38423</v>
      </c>
      <c r="C805" s="48">
        <v>1.5751999999999999</v>
      </c>
    </row>
    <row r="806" spans="2:3" ht="15.75" thickBot="1">
      <c r="B806" s="45">
        <v>38424</v>
      </c>
      <c r="C806" s="46">
        <v>1.5757000000000001</v>
      </c>
    </row>
    <row r="807" spans="2:3" ht="15.75" thickBot="1">
      <c r="B807" s="47">
        <v>38425</v>
      </c>
      <c r="C807" s="48">
        <v>1.5762</v>
      </c>
    </row>
    <row r="808" spans="2:3" ht="15.75" thickBot="1">
      <c r="B808" s="45">
        <v>38426</v>
      </c>
      <c r="C808" s="46">
        <v>1.5767</v>
      </c>
    </row>
    <row r="809" spans="2:3" ht="15.75" thickBot="1">
      <c r="B809" s="47">
        <v>38427</v>
      </c>
      <c r="C809" s="48">
        <v>1.5771999999999999</v>
      </c>
    </row>
    <row r="810" spans="2:3" ht="15.75" thickBot="1">
      <c r="B810" s="45">
        <v>38428</v>
      </c>
      <c r="C810" s="46">
        <v>1.5777000000000001</v>
      </c>
    </row>
    <row r="811" spans="2:3" ht="15.75" thickBot="1">
      <c r="B811" s="47">
        <v>38429</v>
      </c>
      <c r="C811" s="48">
        <v>1.5781000000000001</v>
      </c>
    </row>
    <row r="812" spans="2:3" ht="15.75" thickBot="1">
      <c r="B812" s="45">
        <v>38430</v>
      </c>
      <c r="C812" s="46">
        <v>1.5786</v>
      </c>
    </row>
    <row r="813" spans="2:3" ht="15.75" thickBot="1">
      <c r="B813" s="47">
        <v>38431</v>
      </c>
      <c r="C813" s="48">
        <v>1.5790999999999999</v>
      </c>
    </row>
    <row r="814" spans="2:3" ht="15.75" thickBot="1">
      <c r="B814" s="45">
        <v>38432</v>
      </c>
      <c r="C814" s="46">
        <v>1.5795999999999999</v>
      </c>
    </row>
    <row r="815" spans="2:3" ht="15.75" thickBot="1">
      <c r="B815" s="47">
        <v>38433</v>
      </c>
      <c r="C815" s="48">
        <v>1.5801000000000001</v>
      </c>
    </row>
    <row r="816" spans="2:3" ht="15.75" thickBot="1">
      <c r="B816" s="45">
        <v>38434</v>
      </c>
      <c r="C816" s="46">
        <v>1.5805</v>
      </c>
    </row>
    <row r="817" spans="2:3" ht="15.75" thickBot="1">
      <c r="B817" s="47">
        <v>38435</v>
      </c>
      <c r="C817" s="48">
        <v>1.581</v>
      </c>
    </row>
    <row r="818" spans="2:3" ht="15.75" thickBot="1">
      <c r="B818" s="45">
        <v>38436</v>
      </c>
      <c r="C818" s="46">
        <v>1.5814999999999999</v>
      </c>
    </row>
    <row r="819" spans="2:3" ht="15.75" thickBot="1">
      <c r="B819" s="47">
        <v>38437</v>
      </c>
      <c r="C819" s="48">
        <v>1.5820000000000001</v>
      </c>
    </row>
    <row r="820" spans="2:3" ht="15.75" thickBot="1">
      <c r="B820" s="45">
        <v>38438</v>
      </c>
      <c r="C820" s="46">
        <v>1.5825</v>
      </c>
    </row>
    <row r="821" spans="2:3" ht="15.75" thickBot="1">
      <c r="B821" s="47">
        <v>38439</v>
      </c>
      <c r="C821" s="48">
        <v>1.583</v>
      </c>
    </row>
    <row r="822" spans="2:3" ht="15.75" thickBot="1">
      <c r="B822" s="45">
        <v>38440</v>
      </c>
      <c r="C822" s="46">
        <v>1.5833999999999999</v>
      </c>
    </row>
    <row r="823" spans="2:3" ht="15.75" thickBot="1">
      <c r="B823" s="47">
        <v>38441</v>
      </c>
      <c r="C823" s="48">
        <v>1.5839000000000001</v>
      </c>
    </row>
    <row r="824" spans="2:3" ht="15.75" thickBot="1">
      <c r="B824" s="45">
        <v>38442</v>
      </c>
      <c r="C824" s="46">
        <v>1.5844</v>
      </c>
    </row>
    <row r="825" spans="2:3" ht="15.75" thickBot="1">
      <c r="B825" s="47">
        <v>38443</v>
      </c>
      <c r="C825" s="48">
        <v>1.5849</v>
      </c>
    </row>
    <row r="826" spans="2:3" ht="15.75" thickBot="1">
      <c r="B826" s="45">
        <v>38444</v>
      </c>
      <c r="C826" s="46">
        <v>1.5853999999999999</v>
      </c>
    </row>
    <row r="827" spans="2:3" ht="15.75" thickBot="1">
      <c r="B827" s="47">
        <v>38445</v>
      </c>
      <c r="C827" s="48">
        <v>1.5859000000000001</v>
      </c>
    </row>
    <row r="828" spans="2:3" ht="15.75" thickBot="1">
      <c r="B828" s="45">
        <v>38446</v>
      </c>
      <c r="C828" s="46">
        <v>1.5864</v>
      </c>
    </row>
    <row r="829" spans="2:3" ht="15.75" thickBot="1">
      <c r="B829" s="47">
        <v>38447</v>
      </c>
      <c r="C829" s="48">
        <v>1.5869</v>
      </c>
    </row>
    <row r="830" spans="2:3" ht="15.75" thickBot="1">
      <c r="B830" s="45">
        <v>38448</v>
      </c>
      <c r="C830" s="46">
        <v>1.5873999999999999</v>
      </c>
    </row>
    <row r="831" spans="2:3" ht="15.75" thickBot="1">
      <c r="B831" s="47">
        <v>38449</v>
      </c>
      <c r="C831" s="48">
        <v>1.5882000000000001</v>
      </c>
    </row>
    <row r="832" spans="2:3" ht="15.75" thickBot="1">
      <c r="B832" s="45">
        <v>38450</v>
      </c>
      <c r="C832" s="46">
        <v>1.589</v>
      </c>
    </row>
    <row r="833" spans="2:3" ht="15.75" thickBot="1">
      <c r="B833" s="47">
        <v>38451</v>
      </c>
      <c r="C833" s="48">
        <v>1.5898000000000001</v>
      </c>
    </row>
    <row r="834" spans="2:3" ht="15.75" thickBot="1">
      <c r="B834" s="45">
        <v>38452</v>
      </c>
      <c r="C834" s="46">
        <v>1.5907</v>
      </c>
    </row>
    <row r="835" spans="2:3" ht="15.75" thickBot="1">
      <c r="B835" s="47">
        <v>38453</v>
      </c>
      <c r="C835" s="48">
        <v>1.5914999999999999</v>
      </c>
    </row>
    <row r="836" spans="2:3" ht="15.75" thickBot="1">
      <c r="B836" s="45">
        <v>38454</v>
      </c>
      <c r="C836" s="46">
        <v>1.5923</v>
      </c>
    </row>
    <row r="837" spans="2:3" ht="15.75" thickBot="1">
      <c r="B837" s="47">
        <v>38455</v>
      </c>
      <c r="C837" s="48">
        <v>1.5931</v>
      </c>
    </row>
    <row r="838" spans="2:3" ht="15.75" thickBot="1">
      <c r="B838" s="45">
        <v>38456</v>
      </c>
      <c r="C838" s="46">
        <v>1.5939000000000001</v>
      </c>
    </row>
    <row r="839" spans="2:3" ht="15.75" thickBot="1">
      <c r="B839" s="47">
        <v>38457</v>
      </c>
      <c r="C839" s="48">
        <v>1.5947</v>
      </c>
    </row>
    <row r="840" spans="2:3" ht="15.75" thickBot="1">
      <c r="B840" s="45">
        <v>38458</v>
      </c>
      <c r="C840" s="46">
        <v>1.5954999999999999</v>
      </c>
    </row>
    <row r="841" spans="2:3" ht="15.75" thickBot="1">
      <c r="B841" s="47">
        <v>38459</v>
      </c>
      <c r="C841" s="48">
        <v>1.5963000000000001</v>
      </c>
    </row>
    <row r="842" spans="2:3" ht="15.75" thickBot="1">
      <c r="B842" s="45">
        <v>38460</v>
      </c>
      <c r="C842" s="46">
        <v>1.5972</v>
      </c>
    </row>
    <row r="843" spans="2:3" ht="15.75" thickBot="1">
      <c r="B843" s="47">
        <v>38461</v>
      </c>
      <c r="C843" s="48">
        <v>1.5980000000000001</v>
      </c>
    </row>
    <row r="844" spans="2:3" ht="15.75" thickBot="1">
      <c r="B844" s="45">
        <v>38462</v>
      </c>
      <c r="C844" s="46">
        <v>1.5988</v>
      </c>
    </row>
    <row r="845" spans="2:3" ht="15.75" thickBot="1">
      <c r="B845" s="47">
        <v>38463</v>
      </c>
      <c r="C845" s="48">
        <v>1.5995999999999999</v>
      </c>
    </row>
    <row r="846" spans="2:3" ht="15.75" thickBot="1">
      <c r="B846" s="45">
        <v>38464</v>
      </c>
      <c r="C846" s="46">
        <v>1.6004</v>
      </c>
    </row>
    <row r="847" spans="2:3" ht="15.75" thickBot="1">
      <c r="B847" s="47">
        <v>38465</v>
      </c>
      <c r="C847" s="48">
        <v>1.6012</v>
      </c>
    </row>
    <row r="848" spans="2:3" ht="15.75" thickBot="1">
      <c r="B848" s="45">
        <v>38466</v>
      </c>
      <c r="C848" s="46">
        <v>1.6021000000000001</v>
      </c>
    </row>
    <row r="849" spans="2:3" ht="15.75" thickBot="1">
      <c r="B849" s="47">
        <v>38467</v>
      </c>
      <c r="C849" s="48">
        <v>1.6029</v>
      </c>
    </row>
    <row r="850" spans="2:3" ht="15.75" thickBot="1">
      <c r="B850" s="45">
        <v>38468</v>
      </c>
      <c r="C850" s="46">
        <v>1.6036999999999999</v>
      </c>
    </row>
    <row r="851" spans="2:3" ht="15.75" thickBot="1">
      <c r="B851" s="47">
        <v>38469</v>
      </c>
      <c r="C851" s="48">
        <v>1.6045</v>
      </c>
    </row>
    <row r="852" spans="2:3" ht="15.75" thickBot="1">
      <c r="B852" s="45">
        <v>38470</v>
      </c>
      <c r="C852" s="46">
        <v>1.6052999999999999</v>
      </c>
    </row>
    <row r="853" spans="2:3" ht="15.75" thickBot="1">
      <c r="B853" s="47">
        <v>38471</v>
      </c>
      <c r="C853" s="48">
        <v>1.6061000000000001</v>
      </c>
    </row>
    <row r="854" spans="2:3" ht="15.75" thickBot="1">
      <c r="B854" s="45">
        <v>38472</v>
      </c>
      <c r="C854" s="46">
        <v>1.607</v>
      </c>
    </row>
    <row r="855" spans="2:3" ht="15.75" thickBot="1">
      <c r="B855" s="47">
        <v>38473</v>
      </c>
      <c r="C855" s="48">
        <v>1.6077999999999999</v>
      </c>
    </row>
    <row r="856" spans="2:3" ht="15.75" thickBot="1">
      <c r="B856" s="45">
        <v>38474</v>
      </c>
      <c r="C856" s="46">
        <v>1.6086</v>
      </c>
    </row>
    <row r="857" spans="2:3" ht="15.75" thickBot="1">
      <c r="B857" s="47">
        <v>38475</v>
      </c>
      <c r="C857" s="48">
        <v>1.6093</v>
      </c>
    </row>
    <row r="858" spans="2:3" ht="15.75" thickBot="1">
      <c r="B858" s="45">
        <v>38476</v>
      </c>
      <c r="C858" s="46">
        <v>1.6101000000000001</v>
      </c>
    </row>
    <row r="859" spans="2:3" ht="15.75" thickBot="1">
      <c r="B859" s="47">
        <v>38477</v>
      </c>
      <c r="C859" s="48">
        <v>1.6109</v>
      </c>
    </row>
    <row r="860" spans="2:3" ht="15.75" thickBot="1">
      <c r="B860" s="45">
        <v>38478</v>
      </c>
      <c r="C860" s="46">
        <v>1.6116999999999999</v>
      </c>
    </row>
    <row r="861" spans="2:3" ht="15.75" thickBot="1">
      <c r="B861" s="47">
        <v>38479</v>
      </c>
      <c r="C861" s="48">
        <v>1.6120000000000001</v>
      </c>
    </row>
    <row r="862" spans="2:3" ht="15.75" thickBot="1">
      <c r="B862" s="45">
        <v>38480</v>
      </c>
      <c r="C862" s="46">
        <v>1.6122000000000001</v>
      </c>
    </row>
    <row r="863" spans="2:3" ht="15.75" thickBot="1">
      <c r="B863" s="47">
        <v>38481</v>
      </c>
      <c r="C863" s="48">
        <v>1.6125</v>
      </c>
    </row>
    <row r="864" spans="2:3" ht="15.75" thickBot="1">
      <c r="B864" s="45">
        <v>38482</v>
      </c>
      <c r="C864" s="46">
        <v>1.6127</v>
      </c>
    </row>
    <row r="865" spans="2:3" ht="15.75" thickBot="1">
      <c r="B865" s="47">
        <v>38483</v>
      </c>
      <c r="C865" s="48">
        <v>1.613</v>
      </c>
    </row>
    <row r="866" spans="2:3" ht="15.75" thickBot="1">
      <c r="B866" s="45">
        <v>38484</v>
      </c>
      <c r="C866" s="46">
        <v>1.6133</v>
      </c>
    </row>
    <row r="867" spans="2:3" ht="15.75" thickBot="1">
      <c r="B867" s="47">
        <v>38485</v>
      </c>
      <c r="C867" s="48">
        <v>1.6134999999999999</v>
      </c>
    </row>
    <row r="868" spans="2:3" ht="15.75" thickBot="1">
      <c r="B868" s="45">
        <v>38486</v>
      </c>
      <c r="C868" s="46">
        <v>1.6137999999999999</v>
      </c>
    </row>
    <row r="869" spans="2:3" ht="15.75" thickBot="1">
      <c r="B869" s="47">
        <v>38487</v>
      </c>
      <c r="C869" s="48">
        <v>1.6140000000000001</v>
      </c>
    </row>
    <row r="870" spans="2:3" ht="15.75" thickBot="1">
      <c r="B870" s="45">
        <v>38488</v>
      </c>
      <c r="C870" s="46">
        <v>1.6143000000000001</v>
      </c>
    </row>
    <row r="871" spans="2:3" ht="15.75" thickBot="1">
      <c r="B871" s="47">
        <v>38489</v>
      </c>
      <c r="C871" s="48">
        <v>1.6145</v>
      </c>
    </row>
    <row r="872" spans="2:3" ht="15.75" thickBot="1">
      <c r="B872" s="45">
        <v>38490</v>
      </c>
      <c r="C872" s="46">
        <v>1.6148</v>
      </c>
    </row>
    <row r="873" spans="2:3" ht="15.75" thickBot="1">
      <c r="B873" s="47">
        <v>38491</v>
      </c>
      <c r="C873" s="48">
        <v>1.615</v>
      </c>
    </row>
    <row r="874" spans="2:3" ht="15.75" thickBot="1">
      <c r="B874" s="45">
        <v>38492</v>
      </c>
      <c r="C874" s="46">
        <v>1.6153</v>
      </c>
    </row>
    <row r="875" spans="2:3" ht="15.75" thickBot="1">
      <c r="B875" s="47">
        <v>38493</v>
      </c>
      <c r="C875" s="48">
        <v>1.6154999999999999</v>
      </c>
    </row>
    <row r="876" spans="2:3" ht="15.75" thickBot="1">
      <c r="B876" s="45">
        <v>38494</v>
      </c>
      <c r="C876" s="46">
        <v>1.6157999999999999</v>
      </c>
    </row>
    <row r="877" spans="2:3" ht="15.75" thickBot="1">
      <c r="B877" s="47">
        <v>38495</v>
      </c>
      <c r="C877" s="48">
        <v>1.6160000000000001</v>
      </c>
    </row>
    <row r="878" spans="2:3" ht="15.75" thickBot="1">
      <c r="B878" s="45">
        <v>38496</v>
      </c>
      <c r="C878" s="46">
        <v>1.6163000000000001</v>
      </c>
    </row>
    <row r="879" spans="2:3" ht="15.75" thickBot="1">
      <c r="B879" s="47">
        <v>38497</v>
      </c>
      <c r="C879" s="48">
        <v>1.6166</v>
      </c>
    </row>
    <row r="880" spans="2:3" ht="15.75" thickBot="1">
      <c r="B880" s="45">
        <v>38498</v>
      </c>
      <c r="C880" s="46">
        <v>1.6168</v>
      </c>
    </row>
    <row r="881" spans="2:3" ht="15.75" thickBot="1">
      <c r="B881" s="47">
        <v>38499</v>
      </c>
      <c r="C881" s="48">
        <v>1.6171</v>
      </c>
    </row>
    <row r="882" spans="2:3" ht="15.75" thickBot="1">
      <c r="B882" s="45">
        <v>38500</v>
      </c>
      <c r="C882" s="46">
        <v>1.6173</v>
      </c>
    </row>
    <row r="883" spans="2:3" ht="15.75" thickBot="1">
      <c r="B883" s="47">
        <v>38501</v>
      </c>
      <c r="C883" s="48">
        <v>1.6175999999999999</v>
      </c>
    </row>
    <row r="884" spans="2:3" ht="15.75" thickBot="1">
      <c r="B884" s="45">
        <v>38502</v>
      </c>
      <c r="C884" s="46">
        <v>1.6177999999999999</v>
      </c>
    </row>
    <row r="885" spans="2:3" ht="15.75" thickBot="1">
      <c r="B885" s="47">
        <v>38503</v>
      </c>
      <c r="C885" s="48">
        <v>1.6181000000000001</v>
      </c>
    </row>
    <row r="886" spans="2:3" ht="15.75" thickBot="1">
      <c r="B886" s="45">
        <v>38504</v>
      </c>
      <c r="C886" s="46">
        <v>1.6183000000000001</v>
      </c>
    </row>
    <row r="887" spans="2:3" ht="15.75" thickBot="1">
      <c r="B887" s="47">
        <v>38505</v>
      </c>
      <c r="C887" s="48">
        <v>1.6186</v>
      </c>
    </row>
    <row r="888" spans="2:3" ht="15.75" thickBot="1">
      <c r="B888" s="45">
        <v>38506</v>
      </c>
      <c r="C888" s="46">
        <v>1.6189</v>
      </c>
    </row>
    <row r="889" spans="2:3" ht="15.75" thickBot="1">
      <c r="B889" s="47">
        <v>38507</v>
      </c>
      <c r="C889" s="48">
        <v>1.6191</v>
      </c>
    </row>
    <row r="890" spans="2:3" ht="15.75" thickBot="1">
      <c r="B890" s="45">
        <v>38508</v>
      </c>
      <c r="C890" s="46">
        <v>1.6194</v>
      </c>
    </row>
    <row r="891" spans="2:3" ht="15.75" thickBot="1">
      <c r="B891" s="47">
        <v>38509</v>
      </c>
      <c r="C891" s="48">
        <v>1.6195999999999999</v>
      </c>
    </row>
    <row r="892" spans="2:3" ht="15.75" thickBot="1">
      <c r="B892" s="45">
        <v>38510</v>
      </c>
      <c r="C892" s="46">
        <v>1.62</v>
      </c>
    </row>
    <row r="893" spans="2:3" ht="15.75" thickBot="1">
      <c r="B893" s="47">
        <v>38511</v>
      </c>
      <c r="C893" s="48">
        <v>1.6203000000000001</v>
      </c>
    </row>
    <row r="894" spans="2:3" ht="15.75" thickBot="1">
      <c r="B894" s="45">
        <v>38512</v>
      </c>
      <c r="C894" s="46">
        <v>1.6206</v>
      </c>
    </row>
    <row r="895" spans="2:3" ht="15.75" thickBot="1">
      <c r="B895" s="47">
        <v>38513</v>
      </c>
      <c r="C895" s="48">
        <v>1.6209</v>
      </c>
    </row>
    <row r="896" spans="2:3" ht="15.75" thickBot="1">
      <c r="B896" s="45">
        <v>38514</v>
      </c>
      <c r="C896" s="46">
        <v>1.6213</v>
      </c>
    </row>
    <row r="897" spans="2:3" ht="15.75" thickBot="1">
      <c r="B897" s="47">
        <v>38515</v>
      </c>
      <c r="C897" s="48">
        <v>1.6215999999999999</v>
      </c>
    </row>
    <row r="898" spans="2:3" ht="15.75" thickBot="1">
      <c r="B898" s="45">
        <v>38516</v>
      </c>
      <c r="C898" s="46">
        <v>1.6218999999999999</v>
      </c>
    </row>
    <row r="899" spans="2:3" ht="15.75" thickBot="1">
      <c r="B899" s="47">
        <v>38517</v>
      </c>
      <c r="C899" s="48">
        <v>1.6222000000000001</v>
      </c>
    </row>
    <row r="900" spans="2:3" ht="15.75" thickBot="1">
      <c r="B900" s="45">
        <v>38518</v>
      </c>
      <c r="C900" s="46">
        <v>1.6226</v>
      </c>
    </row>
    <row r="901" spans="2:3" ht="15.75" thickBot="1">
      <c r="B901" s="47">
        <v>38519</v>
      </c>
      <c r="C901" s="48">
        <v>1.6229</v>
      </c>
    </row>
    <row r="902" spans="2:3" ht="15.75" thickBot="1">
      <c r="B902" s="45">
        <v>38520</v>
      </c>
      <c r="C902" s="46">
        <v>1.6232</v>
      </c>
    </row>
    <row r="903" spans="2:3" ht="15.75" thickBot="1">
      <c r="B903" s="47">
        <v>38521</v>
      </c>
      <c r="C903" s="48">
        <v>1.6234999999999999</v>
      </c>
    </row>
    <row r="904" spans="2:3" ht="15.75" thickBot="1">
      <c r="B904" s="45">
        <v>38522</v>
      </c>
      <c r="C904" s="46">
        <v>1.6238999999999999</v>
      </c>
    </row>
    <row r="905" spans="2:3" ht="15.75" thickBot="1">
      <c r="B905" s="47">
        <v>38523</v>
      </c>
      <c r="C905" s="48">
        <v>1.6242000000000001</v>
      </c>
    </row>
    <row r="906" spans="2:3" ht="15.75" thickBot="1">
      <c r="B906" s="45">
        <v>38524</v>
      </c>
      <c r="C906" s="46">
        <v>1.6245000000000001</v>
      </c>
    </row>
    <row r="907" spans="2:3" ht="15.75" thickBot="1">
      <c r="B907" s="47">
        <v>38525</v>
      </c>
      <c r="C907" s="48">
        <v>1.6248</v>
      </c>
    </row>
    <row r="908" spans="2:3" ht="15.75" thickBot="1">
      <c r="B908" s="45">
        <v>38526</v>
      </c>
      <c r="C908" s="46">
        <v>1.6252</v>
      </c>
    </row>
    <row r="909" spans="2:3" ht="15.75" thickBot="1">
      <c r="B909" s="47">
        <v>38527</v>
      </c>
      <c r="C909" s="48">
        <v>1.6254999999999999</v>
      </c>
    </row>
    <row r="910" spans="2:3" ht="15.75" thickBot="1">
      <c r="B910" s="45">
        <v>38528</v>
      </c>
      <c r="C910" s="46">
        <v>1.6257999999999999</v>
      </c>
    </row>
    <row r="911" spans="2:3" ht="15.75" thickBot="1">
      <c r="B911" s="47">
        <v>38529</v>
      </c>
      <c r="C911" s="48">
        <v>1.6261000000000001</v>
      </c>
    </row>
    <row r="912" spans="2:3" ht="15.75" thickBot="1">
      <c r="B912" s="45">
        <v>38530</v>
      </c>
      <c r="C912" s="46">
        <v>1.6265000000000001</v>
      </c>
    </row>
    <row r="913" spans="2:3" ht="15.75" thickBot="1">
      <c r="B913" s="47">
        <v>38531</v>
      </c>
      <c r="C913" s="48">
        <v>1.6268</v>
      </c>
    </row>
    <row r="914" spans="2:3" ht="15.75" thickBot="1">
      <c r="B914" s="45">
        <v>38532</v>
      </c>
      <c r="C914" s="46">
        <v>1.6271</v>
      </c>
    </row>
    <row r="915" spans="2:3" ht="15.75" thickBot="1">
      <c r="B915" s="47">
        <v>38533</v>
      </c>
      <c r="C915" s="48">
        <v>1.6274</v>
      </c>
    </row>
    <row r="916" spans="2:3" ht="15.75" thickBot="1">
      <c r="B916" s="45">
        <v>38534</v>
      </c>
      <c r="C916" s="46">
        <v>1.6277999999999999</v>
      </c>
    </row>
    <row r="917" spans="2:3" ht="15.75" thickBot="1">
      <c r="B917" s="47">
        <v>38535</v>
      </c>
      <c r="C917" s="48">
        <v>1.6281000000000001</v>
      </c>
    </row>
    <row r="918" spans="2:3" ht="15.75" thickBot="1">
      <c r="B918" s="45">
        <v>38536</v>
      </c>
      <c r="C918" s="46">
        <v>1.6284000000000001</v>
      </c>
    </row>
    <row r="919" spans="2:3" ht="15.75" thickBot="1">
      <c r="B919" s="47">
        <v>38537</v>
      </c>
      <c r="C919" s="48">
        <v>1.6287</v>
      </c>
    </row>
    <row r="920" spans="2:3" ht="15.75" thickBot="1">
      <c r="B920" s="45">
        <v>38538</v>
      </c>
      <c r="C920" s="46">
        <v>1.629</v>
      </c>
    </row>
    <row r="921" spans="2:3" ht="15.75" thickBot="1">
      <c r="B921" s="47">
        <v>38539</v>
      </c>
      <c r="C921" s="48">
        <v>1.6293</v>
      </c>
    </row>
    <row r="922" spans="2:3" ht="15.75" thickBot="1">
      <c r="B922" s="45">
        <v>38540</v>
      </c>
      <c r="C922" s="46">
        <v>1.6297999999999999</v>
      </c>
    </row>
    <row r="923" spans="2:3" ht="15.75" thickBot="1">
      <c r="B923" s="47">
        <v>38541</v>
      </c>
      <c r="C923" s="48">
        <v>1.6303000000000001</v>
      </c>
    </row>
    <row r="924" spans="2:3" ht="15.75" thickBot="1">
      <c r="B924" s="45">
        <v>38542</v>
      </c>
      <c r="C924" s="46">
        <v>1.6308</v>
      </c>
    </row>
    <row r="925" spans="2:3" ht="15.75" thickBot="1">
      <c r="B925" s="47">
        <v>38543</v>
      </c>
      <c r="C925" s="48">
        <v>1.6313</v>
      </c>
    </row>
    <row r="926" spans="2:3" ht="15.75" thickBot="1">
      <c r="B926" s="45">
        <v>38544</v>
      </c>
      <c r="C926" s="46">
        <v>1.6316999999999999</v>
      </c>
    </row>
    <row r="927" spans="2:3" ht="15.75" thickBot="1">
      <c r="B927" s="47">
        <v>38545</v>
      </c>
      <c r="C927" s="48">
        <v>1.6322000000000001</v>
      </c>
    </row>
    <row r="928" spans="2:3" ht="15.75" thickBot="1">
      <c r="B928" s="45">
        <v>38546</v>
      </c>
      <c r="C928" s="46">
        <v>1.6327</v>
      </c>
    </row>
    <row r="929" spans="2:3" ht="15.75" thickBot="1">
      <c r="B929" s="47">
        <v>38547</v>
      </c>
      <c r="C929" s="48">
        <v>1.6332</v>
      </c>
    </row>
    <row r="930" spans="2:3" ht="15.75" thickBot="1">
      <c r="B930" s="45">
        <v>38548</v>
      </c>
      <c r="C930" s="46">
        <v>1.6336999999999999</v>
      </c>
    </row>
    <row r="931" spans="2:3" ht="15.75" thickBot="1">
      <c r="B931" s="47">
        <v>38549</v>
      </c>
      <c r="C931" s="48">
        <v>1.6341000000000001</v>
      </c>
    </row>
    <row r="932" spans="2:3" ht="15.75" thickBot="1">
      <c r="B932" s="45">
        <v>38550</v>
      </c>
      <c r="C932" s="46">
        <v>1.6346000000000001</v>
      </c>
    </row>
    <row r="933" spans="2:3" ht="15.75" thickBot="1">
      <c r="B933" s="47">
        <v>38551</v>
      </c>
      <c r="C933" s="48">
        <v>1.6351</v>
      </c>
    </row>
    <row r="934" spans="2:3" ht="15.75" thickBot="1">
      <c r="B934" s="45">
        <v>38552</v>
      </c>
      <c r="C934" s="46">
        <v>1.6355999999999999</v>
      </c>
    </row>
    <row r="935" spans="2:3" ht="15.75" thickBot="1">
      <c r="B935" s="47">
        <v>38553</v>
      </c>
      <c r="C935" s="48">
        <v>1.6361000000000001</v>
      </c>
    </row>
    <row r="936" spans="2:3" ht="15.75" thickBot="1">
      <c r="B936" s="45">
        <v>38554</v>
      </c>
      <c r="C936" s="46">
        <v>1.6365000000000001</v>
      </c>
    </row>
    <row r="937" spans="2:3" ht="15.75" thickBot="1">
      <c r="B937" s="47">
        <v>38555</v>
      </c>
      <c r="C937" s="48">
        <v>1.637</v>
      </c>
    </row>
    <row r="938" spans="2:3" ht="15.75" thickBot="1">
      <c r="B938" s="45">
        <v>38556</v>
      </c>
      <c r="C938" s="46">
        <v>1.6375</v>
      </c>
    </row>
    <row r="939" spans="2:3" ht="15.75" thickBot="1">
      <c r="B939" s="47">
        <v>38557</v>
      </c>
      <c r="C939" s="48">
        <v>1.6379999999999999</v>
      </c>
    </row>
    <row r="940" spans="2:3" ht="15.75" thickBot="1">
      <c r="B940" s="45">
        <v>38558</v>
      </c>
      <c r="C940" s="46">
        <v>1.6385000000000001</v>
      </c>
    </row>
    <row r="941" spans="2:3" ht="15.75" thickBot="1">
      <c r="B941" s="47">
        <v>38559</v>
      </c>
      <c r="C941" s="48">
        <v>1.639</v>
      </c>
    </row>
    <row r="942" spans="2:3" ht="15.75" thickBot="1">
      <c r="B942" s="45">
        <v>38560</v>
      </c>
      <c r="C942" s="46">
        <v>1.6394</v>
      </c>
    </row>
    <row r="943" spans="2:3" ht="15.75" thickBot="1">
      <c r="B943" s="47">
        <v>38561</v>
      </c>
      <c r="C943" s="48">
        <v>1.6398999999999999</v>
      </c>
    </row>
    <row r="944" spans="2:3" ht="15.75" thickBot="1">
      <c r="B944" s="45">
        <v>38562</v>
      </c>
      <c r="C944" s="46">
        <v>1.6404000000000001</v>
      </c>
    </row>
    <row r="945" spans="2:3" ht="15.75" thickBot="1">
      <c r="B945" s="47">
        <v>38563</v>
      </c>
      <c r="C945" s="48">
        <v>1.6409</v>
      </c>
    </row>
    <row r="946" spans="2:3" ht="15.75" thickBot="1">
      <c r="B946" s="45">
        <v>38564</v>
      </c>
      <c r="C946" s="46">
        <v>1.6414</v>
      </c>
    </row>
    <row r="947" spans="2:3" ht="15.75" thickBot="1">
      <c r="B947" s="47">
        <v>38565</v>
      </c>
      <c r="C947" s="48">
        <v>1.6417999999999999</v>
      </c>
    </row>
    <row r="948" spans="2:3" ht="15.75" thickBot="1">
      <c r="B948" s="45">
        <v>38566</v>
      </c>
      <c r="C948" s="46">
        <v>1.6423000000000001</v>
      </c>
    </row>
    <row r="949" spans="2:3" ht="15.75" thickBot="1">
      <c r="B949" s="47">
        <v>38567</v>
      </c>
      <c r="C949" s="48">
        <v>1.6428</v>
      </c>
    </row>
    <row r="950" spans="2:3" ht="15.75" thickBot="1">
      <c r="B950" s="45">
        <v>38568</v>
      </c>
      <c r="C950" s="46">
        <v>1.6433</v>
      </c>
    </row>
    <row r="951" spans="2:3" ht="15.75" thickBot="1">
      <c r="B951" s="47">
        <v>38569</v>
      </c>
      <c r="C951" s="48">
        <v>1.6437999999999999</v>
      </c>
    </row>
    <row r="952" spans="2:3" ht="15.75" thickBot="1">
      <c r="B952" s="45">
        <v>38570</v>
      </c>
      <c r="C952" s="46">
        <v>1.6443000000000001</v>
      </c>
    </row>
    <row r="953" spans="2:3" ht="15.75" thickBot="1">
      <c r="B953" s="47">
        <v>38571</v>
      </c>
      <c r="C953" s="48">
        <v>1.6448</v>
      </c>
    </row>
    <row r="954" spans="2:3" ht="15.75" thickBot="1">
      <c r="B954" s="45">
        <v>38572</v>
      </c>
      <c r="C954" s="46">
        <v>1.6453</v>
      </c>
    </row>
    <row r="955" spans="2:3" ht="15.75" thickBot="1">
      <c r="B955" s="47">
        <v>38573</v>
      </c>
      <c r="C955" s="48">
        <v>1.6458999999999999</v>
      </c>
    </row>
    <row r="956" spans="2:3" ht="15.75" thickBot="1">
      <c r="B956" s="45">
        <v>38574</v>
      </c>
      <c r="C956" s="46">
        <v>1.6464000000000001</v>
      </c>
    </row>
    <row r="957" spans="2:3" ht="15.75" thickBot="1">
      <c r="B957" s="47">
        <v>38575</v>
      </c>
      <c r="C957" s="48">
        <v>1.6469</v>
      </c>
    </row>
    <row r="958" spans="2:3" ht="15.75" thickBot="1">
      <c r="B958" s="45">
        <v>38576</v>
      </c>
      <c r="C958" s="46">
        <v>1.6474</v>
      </c>
    </row>
    <row r="959" spans="2:3" ht="15.75" thickBot="1">
      <c r="B959" s="47">
        <v>38577</v>
      </c>
      <c r="C959" s="48">
        <v>1.6479999999999999</v>
      </c>
    </row>
    <row r="960" spans="2:3" ht="15.75" thickBot="1">
      <c r="B960" s="45">
        <v>38578</v>
      </c>
      <c r="C960" s="46">
        <v>1.6485000000000001</v>
      </c>
    </row>
    <row r="961" spans="2:3" ht="15.75" thickBot="1">
      <c r="B961" s="47">
        <v>38579</v>
      </c>
      <c r="C961" s="48">
        <v>1.649</v>
      </c>
    </row>
    <row r="962" spans="2:3" ht="15.75" thickBot="1">
      <c r="B962" s="45">
        <v>38580</v>
      </c>
      <c r="C962" s="46">
        <v>1.6496</v>
      </c>
    </row>
    <row r="963" spans="2:3" ht="15.75" thickBot="1">
      <c r="B963" s="47">
        <v>38581</v>
      </c>
      <c r="C963" s="48">
        <v>1.6500999999999999</v>
      </c>
    </row>
    <row r="964" spans="2:3" ht="15.75" thickBot="1">
      <c r="B964" s="45">
        <v>38582</v>
      </c>
      <c r="C964" s="46">
        <v>1.6506000000000001</v>
      </c>
    </row>
    <row r="965" spans="2:3" ht="15.75" thickBot="1">
      <c r="B965" s="47">
        <v>38583</v>
      </c>
      <c r="C965" s="48">
        <v>1.6512</v>
      </c>
    </row>
    <row r="966" spans="2:3" ht="15.75" thickBot="1">
      <c r="B966" s="45">
        <v>38584</v>
      </c>
      <c r="C966" s="46">
        <v>1.6516999999999999</v>
      </c>
    </row>
    <row r="967" spans="2:3" ht="15.75" thickBot="1">
      <c r="B967" s="47">
        <v>38585</v>
      </c>
      <c r="C967" s="48">
        <v>1.6521999999999999</v>
      </c>
    </row>
    <row r="968" spans="2:3" ht="15.75" thickBot="1">
      <c r="B968" s="45">
        <v>38586</v>
      </c>
      <c r="C968" s="46">
        <v>1.6528</v>
      </c>
    </row>
    <row r="969" spans="2:3" ht="15.75" thickBot="1">
      <c r="B969" s="47">
        <v>38587</v>
      </c>
      <c r="C969" s="48">
        <v>1.6533</v>
      </c>
    </row>
    <row r="970" spans="2:3" ht="15.75" thickBot="1">
      <c r="B970" s="45">
        <v>38588</v>
      </c>
      <c r="C970" s="46">
        <v>1.6537999999999999</v>
      </c>
    </row>
    <row r="971" spans="2:3" ht="15.75" thickBot="1">
      <c r="B971" s="47">
        <v>38589</v>
      </c>
      <c r="C971" s="48">
        <v>1.6543000000000001</v>
      </c>
    </row>
    <row r="972" spans="2:3" ht="15.75" thickBot="1">
      <c r="B972" s="45">
        <v>38590</v>
      </c>
      <c r="C972" s="46">
        <v>1.6549</v>
      </c>
    </row>
    <row r="973" spans="2:3" ht="15.75" thickBot="1">
      <c r="B973" s="47">
        <v>38591</v>
      </c>
      <c r="C973" s="48">
        <v>1.6554</v>
      </c>
    </row>
    <row r="974" spans="2:3" ht="15.75" thickBot="1">
      <c r="B974" s="45">
        <v>38592</v>
      </c>
      <c r="C974" s="46">
        <v>1.6558999999999999</v>
      </c>
    </row>
    <row r="975" spans="2:3" ht="15.75" thickBot="1">
      <c r="B975" s="47">
        <v>38593</v>
      </c>
      <c r="C975" s="48">
        <v>1.6565000000000001</v>
      </c>
    </row>
    <row r="976" spans="2:3" ht="15.75" thickBot="1">
      <c r="B976" s="45">
        <v>38594</v>
      </c>
      <c r="C976" s="46">
        <v>1.657</v>
      </c>
    </row>
    <row r="977" spans="2:3" ht="15.75" thickBot="1">
      <c r="B977" s="47">
        <v>38595</v>
      </c>
      <c r="C977" s="48">
        <v>1.6575</v>
      </c>
    </row>
    <row r="978" spans="2:3" ht="15.75" thickBot="1">
      <c r="B978" s="45">
        <v>38596</v>
      </c>
      <c r="C978" s="46">
        <v>1.6580999999999999</v>
      </c>
    </row>
    <row r="979" spans="2:3" ht="15.75" thickBot="1">
      <c r="B979" s="47">
        <v>38597</v>
      </c>
      <c r="C979" s="48">
        <v>1.6586000000000001</v>
      </c>
    </row>
    <row r="980" spans="2:3" ht="15.75" thickBot="1">
      <c r="B980" s="45">
        <v>38598</v>
      </c>
      <c r="C980" s="46">
        <v>1.6592</v>
      </c>
    </row>
    <row r="981" spans="2:3" ht="15.75" thickBot="1">
      <c r="B981" s="47">
        <v>38599</v>
      </c>
      <c r="C981" s="48">
        <v>1.6597999999999999</v>
      </c>
    </row>
    <row r="982" spans="2:3" ht="15.75" thickBot="1">
      <c r="B982" s="45">
        <v>38600</v>
      </c>
      <c r="C982" s="46">
        <v>1.6603000000000001</v>
      </c>
    </row>
    <row r="983" spans="2:3" ht="15.75" thickBot="1">
      <c r="B983" s="47">
        <v>38601</v>
      </c>
      <c r="C983" s="48">
        <v>1.6609</v>
      </c>
    </row>
    <row r="984" spans="2:3" ht="15.75" thickBot="1">
      <c r="B984" s="45">
        <v>38602</v>
      </c>
      <c r="C984" s="46">
        <v>1.6611</v>
      </c>
    </row>
    <row r="985" spans="2:3" ht="15.75" thickBot="1">
      <c r="B985" s="47">
        <v>38603</v>
      </c>
      <c r="C985" s="48">
        <v>1.6613</v>
      </c>
    </row>
    <row r="986" spans="2:3" ht="15.75" thickBot="1">
      <c r="B986" s="45">
        <v>38604</v>
      </c>
      <c r="C986" s="46">
        <v>1.6616</v>
      </c>
    </row>
    <row r="987" spans="2:3" ht="15.75" thickBot="1">
      <c r="B987" s="47">
        <v>38605</v>
      </c>
      <c r="C987" s="48">
        <v>1.6617999999999999</v>
      </c>
    </row>
    <row r="988" spans="2:3" ht="15.75" thickBot="1">
      <c r="B988" s="45">
        <v>38606</v>
      </c>
      <c r="C988" s="46">
        <v>1.6620999999999999</v>
      </c>
    </row>
    <row r="989" spans="2:3" ht="15.75" thickBot="1">
      <c r="B989" s="47">
        <v>38607</v>
      </c>
      <c r="C989" s="48">
        <v>1.6623000000000001</v>
      </c>
    </row>
    <row r="990" spans="2:3" ht="15.75" thickBot="1">
      <c r="B990" s="45">
        <v>38608</v>
      </c>
      <c r="C990" s="46">
        <v>1.6626000000000001</v>
      </c>
    </row>
    <row r="991" spans="2:3" ht="15.75" thickBot="1">
      <c r="B991" s="47">
        <v>38609</v>
      </c>
      <c r="C991" s="48">
        <v>1.6628000000000001</v>
      </c>
    </row>
    <row r="992" spans="2:3" ht="15.75" thickBot="1">
      <c r="B992" s="45">
        <v>38610</v>
      </c>
      <c r="C992" s="46">
        <v>1.663</v>
      </c>
    </row>
    <row r="993" spans="2:3" ht="15.75" thickBot="1">
      <c r="B993" s="47">
        <v>38611</v>
      </c>
      <c r="C993" s="48">
        <v>1.6633</v>
      </c>
    </row>
    <row r="994" spans="2:3" ht="15.75" thickBot="1">
      <c r="B994" s="45">
        <v>38612</v>
      </c>
      <c r="C994" s="46">
        <v>1.6635</v>
      </c>
    </row>
    <row r="995" spans="2:3" ht="15.75" thickBot="1">
      <c r="B995" s="47">
        <v>38613</v>
      </c>
      <c r="C995" s="48">
        <v>1.6637999999999999</v>
      </c>
    </row>
    <row r="996" spans="2:3" ht="15.75" thickBot="1">
      <c r="B996" s="45">
        <v>38614</v>
      </c>
      <c r="C996" s="46">
        <v>1.6639999999999999</v>
      </c>
    </row>
    <row r="997" spans="2:3" ht="15.75" thickBot="1">
      <c r="B997" s="47">
        <v>38615</v>
      </c>
      <c r="C997" s="48">
        <v>1.6641999999999999</v>
      </c>
    </row>
    <row r="998" spans="2:3" ht="15.75" thickBot="1">
      <c r="B998" s="45">
        <v>38616</v>
      </c>
      <c r="C998" s="46">
        <v>1.6645000000000001</v>
      </c>
    </row>
    <row r="999" spans="2:3" ht="15.75" thickBot="1">
      <c r="B999" s="47">
        <v>38617</v>
      </c>
      <c r="C999" s="48">
        <v>1.6647000000000001</v>
      </c>
    </row>
    <row r="1000" spans="2:3" ht="15.75" thickBot="1">
      <c r="B1000" s="45">
        <v>38618</v>
      </c>
      <c r="C1000" s="46">
        <v>1.665</v>
      </c>
    </row>
    <row r="1001" spans="2:3" ht="15.75" thickBot="1">
      <c r="B1001" s="47">
        <v>38619</v>
      </c>
      <c r="C1001" s="48">
        <v>1.6652</v>
      </c>
    </row>
    <row r="1002" spans="2:3" ht="15.75" thickBot="1">
      <c r="B1002" s="45">
        <v>38620</v>
      </c>
      <c r="C1002" s="46">
        <v>1.6655</v>
      </c>
    </row>
    <row r="1003" spans="2:3" ht="15.75" thickBot="1">
      <c r="B1003" s="47">
        <v>38621</v>
      </c>
      <c r="C1003" s="48">
        <v>1.6657</v>
      </c>
    </row>
    <row r="1004" spans="2:3" ht="15.75" thickBot="1">
      <c r="B1004" s="45">
        <v>38622</v>
      </c>
      <c r="C1004" s="46">
        <v>1.6658999999999999</v>
      </c>
    </row>
    <row r="1005" spans="2:3" ht="15.75" thickBot="1">
      <c r="B1005" s="47">
        <v>38623</v>
      </c>
      <c r="C1005" s="48">
        <v>1.6661999999999999</v>
      </c>
    </row>
    <row r="1006" spans="2:3" ht="15.75" thickBot="1">
      <c r="B1006" s="45">
        <v>38624</v>
      </c>
      <c r="C1006" s="46">
        <v>1.6664000000000001</v>
      </c>
    </row>
    <row r="1007" spans="2:3" ht="15.75" thickBot="1">
      <c r="B1007" s="47">
        <v>38625</v>
      </c>
      <c r="C1007" s="48">
        <v>1.6667000000000001</v>
      </c>
    </row>
    <row r="1008" spans="2:3" ht="15.75" thickBot="1">
      <c r="B1008" s="45">
        <v>38626</v>
      </c>
      <c r="C1008" s="46">
        <v>1.6669</v>
      </c>
    </row>
    <row r="1009" spans="2:3" ht="15.75" thickBot="1">
      <c r="B1009" s="47">
        <v>38627</v>
      </c>
      <c r="C1009" s="48">
        <v>1.6671</v>
      </c>
    </row>
    <row r="1010" spans="2:3" ht="15.75" thickBot="1">
      <c r="B1010" s="45">
        <v>38628</v>
      </c>
      <c r="C1010" s="46">
        <v>1.6674</v>
      </c>
    </row>
    <row r="1011" spans="2:3" ht="15.75" thickBot="1">
      <c r="B1011" s="47">
        <v>38629</v>
      </c>
      <c r="C1011" s="48">
        <v>1.6676</v>
      </c>
    </row>
    <row r="1012" spans="2:3" ht="15.75" thickBot="1">
      <c r="B1012" s="45">
        <v>38630</v>
      </c>
      <c r="C1012" s="46">
        <v>1.6677999999999999</v>
      </c>
    </row>
    <row r="1013" spans="2:3" ht="15.75" thickBot="1">
      <c r="B1013" s="47">
        <v>38631</v>
      </c>
      <c r="C1013" s="48">
        <v>1.6680999999999999</v>
      </c>
    </row>
    <row r="1014" spans="2:3" ht="15.75" thickBot="1">
      <c r="B1014" s="45">
        <v>38632</v>
      </c>
      <c r="C1014" s="46">
        <v>1.6687000000000001</v>
      </c>
    </row>
    <row r="1015" spans="2:3" ht="15.75" thickBot="1">
      <c r="B1015" s="47">
        <v>38633</v>
      </c>
      <c r="C1015" s="48">
        <v>1.6693</v>
      </c>
    </row>
    <row r="1016" spans="2:3" ht="15.75" thickBot="1">
      <c r="B1016" s="45">
        <v>38634</v>
      </c>
      <c r="C1016" s="46">
        <v>1.67</v>
      </c>
    </row>
    <row r="1017" spans="2:3" ht="15.75" thickBot="1">
      <c r="B1017" s="47">
        <v>38635</v>
      </c>
      <c r="C1017" s="48">
        <v>1.6706000000000001</v>
      </c>
    </row>
    <row r="1018" spans="2:3" ht="15.75" thickBot="1">
      <c r="B1018" s="45">
        <v>38636</v>
      </c>
      <c r="C1018" s="46">
        <v>1.6712</v>
      </c>
    </row>
    <row r="1019" spans="2:3" ht="15.75" thickBot="1">
      <c r="B1019" s="47">
        <v>38637</v>
      </c>
      <c r="C1019" s="48">
        <v>1.6718</v>
      </c>
    </row>
    <row r="1020" spans="2:3" ht="15.75" thickBot="1">
      <c r="B1020" s="45">
        <v>38638</v>
      </c>
      <c r="C1020" s="46">
        <v>1.6725000000000001</v>
      </c>
    </row>
    <row r="1021" spans="2:3" ht="15.75" thickBot="1">
      <c r="B1021" s="47">
        <v>38639</v>
      </c>
      <c r="C1021" s="48">
        <v>1.6731</v>
      </c>
    </row>
    <row r="1022" spans="2:3" ht="15.75" thickBot="1">
      <c r="B1022" s="45">
        <v>38640</v>
      </c>
      <c r="C1022" s="46">
        <v>1.6737</v>
      </c>
    </row>
    <row r="1023" spans="2:3" ht="15.75" thickBot="1">
      <c r="B1023" s="47">
        <v>38641</v>
      </c>
      <c r="C1023" s="48">
        <v>1.6742999999999999</v>
      </c>
    </row>
    <row r="1024" spans="2:3" ht="15.75" thickBot="1">
      <c r="B1024" s="45">
        <v>38642</v>
      </c>
      <c r="C1024" s="46">
        <v>1.675</v>
      </c>
    </row>
    <row r="1025" spans="2:3" ht="15.75" thickBot="1">
      <c r="B1025" s="47">
        <v>38643</v>
      </c>
      <c r="C1025" s="48">
        <v>1.6756</v>
      </c>
    </row>
    <row r="1026" spans="2:3" ht="15.75" thickBot="1">
      <c r="B1026" s="45">
        <v>38644</v>
      </c>
      <c r="C1026" s="46">
        <v>1.6761999999999999</v>
      </c>
    </row>
    <row r="1027" spans="2:3" ht="15.75" thickBot="1">
      <c r="B1027" s="47">
        <v>38645</v>
      </c>
      <c r="C1027" s="48">
        <v>1.6768000000000001</v>
      </c>
    </row>
    <row r="1028" spans="2:3" ht="15.75" thickBot="1">
      <c r="B1028" s="45">
        <v>38646</v>
      </c>
      <c r="C1028" s="46">
        <v>1.6775</v>
      </c>
    </row>
    <row r="1029" spans="2:3" ht="15.75" thickBot="1">
      <c r="B1029" s="47">
        <v>38647</v>
      </c>
      <c r="C1029" s="48">
        <v>1.6780999999999999</v>
      </c>
    </row>
    <row r="1030" spans="2:3" ht="15.75" thickBot="1">
      <c r="B1030" s="45">
        <v>38648</v>
      </c>
      <c r="C1030" s="46">
        <v>1.6787000000000001</v>
      </c>
    </row>
    <row r="1031" spans="2:3" ht="15.75" thickBot="1">
      <c r="B1031" s="47">
        <v>38649</v>
      </c>
      <c r="C1031" s="48">
        <v>1.6794</v>
      </c>
    </row>
    <row r="1032" spans="2:3" ht="15.75" thickBot="1">
      <c r="B1032" s="45">
        <v>38650</v>
      </c>
      <c r="C1032" s="46">
        <v>1.68</v>
      </c>
    </row>
    <row r="1033" spans="2:3" ht="15.75" thickBot="1">
      <c r="B1033" s="47">
        <v>38651</v>
      </c>
      <c r="C1033" s="48">
        <v>1.6806000000000001</v>
      </c>
    </row>
    <row r="1034" spans="2:3" ht="15.75" thickBot="1">
      <c r="B1034" s="45">
        <v>38652</v>
      </c>
      <c r="C1034" s="46">
        <v>1.6812</v>
      </c>
    </row>
    <row r="1035" spans="2:3" ht="15.75" thickBot="1">
      <c r="B1035" s="47">
        <v>38653</v>
      </c>
      <c r="C1035" s="48">
        <v>1.6819</v>
      </c>
    </row>
    <row r="1036" spans="2:3" ht="15.75" thickBot="1">
      <c r="B1036" s="45">
        <v>38654</v>
      </c>
      <c r="C1036" s="46">
        <v>1.6825000000000001</v>
      </c>
    </row>
    <row r="1037" spans="2:3" ht="15.75" thickBot="1">
      <c r="B1037" s="47">
        <v>38655</v>
      </c>
      <c r="C1037" s="48">
        <v>1.6831</v>
      </c>
    </row>
    <row r="1038" spans="2:3" ht="15.75" thickBot="1">
      <c r="B1038" s="45">
        <v>38656</v>
      </c>
      <c r="C1038" s="46">
        <v>1.6838</v>
      </c>
    </row>
    <row r="1039" spans="2:3" ht="15.75" thickBot="1">
      <c r="B1039" s="47">
        <v>38657</v>
      </c>
      <c r="C1039" s="48">
        <v>1.6843999999999999</v>
      </c>
    </row>
    <row r="1040" spans="2:3" ht="15.75" thickBot="1">
      <c r="B1040" s="45">
        <v>38658</v>
      </c>
      <c r="C1040" s="46">
        <v>1.6851</v>
      </c>
    </row>
    <row r="1041" spans="2:3" ht="15.75" thickBot="1">
      <c r="B1041" s="47">
        <v>38659</v>
      </c>
      <c r="C1041" s="48">
        <v>1.6857</v>
      </c>
    </row>
    <row r="1042" spans="2:3" ht="15.75" thickBot="1">
      <c r="B1042" s="45">
        <v>38660</v>
      </c>
      <c r="C1042" s="46">
        <v>1.6863999999999999</v>
      </c>
    </row>
    <row r="1043" spans="2:3" ht="15.75" thickBot="1">
      <c r="B1043" s="47">
        <v>38661</v>
      </c>
      <c r="C1043" s="48">
        <v>1.6870000000000001</v>
      </c>
    </row>
    <row r="1044" spans="2:3" ht="15.75" thickBot="1">
      <c r="B1044" s="45">
        <v>38662</v>
      </c>
      <c r="C1044" s="46">
        <v>1.6877</v>
      </c>
    </row>
    <row r="1045" spans="2:3" ht="15.75" thickBot="1">
      <c r="B1045" s="47">
        <v>38663</v>
      </c>
      <c r="C1045" s="48">
        <v>1.6880999999999999</v>
      </c>
    </row>
    <row r="1046" spans="2:3" ht="15.75" thickBot="1">
      <c r="B1046" s="45">
        <v>38664</v>
      </c>
      <c r="C1046" s="46">
        <v>1.6884999999999999</v>
      </c>
    </row>
    <row r="1047" spans="2:3" ht="15.75" thickBot="1">
      <c r="B1047" s="47">
        <v>38665</v>
      </c>
      <c r="C1047" s="48">
        <v>1.6890000000000001</v>
      </c>
    </row>
    <row r="1048" spans="2:3" ht="15.75" thickBot="1">
      <c r="B1048" s="45">
        <v>38666</v>
      </c>
      <c r="C1048" s="46">
        <v>1.6894</v>
      </c>
    </row>
    <row r="1049" spans="2:3" ht="15.75" thickBot="1">
      <c r="B1049" s="47">
        <v>38667</v>
      </c>
      <c r="C1049" s="48">
        <v>1.6898</v>
      </c>
    </row>
    <row r="1050" spans="2:3" ht="15.75" thickBot="1">
      <c r="B1050" s="45">
        <v>38668</v>
      </c>
      <c r="C1050" s="46">
        <v>1.6902999999999999</v>
      </c>
    </row>
    <row r="1051" spans="2:3" ht="15.75" thickBot="1">
      <c r="B1051" s="47">
        <v>38669</v>
      </c>
      <c r="C1051" s="48">
        <v>1.6907000000000001</v>
      </c>
    </row>
    <row r="1052" spans="2:3" ht="15.75" thickBot="1">
      <c r="B1052" s="45">
        <v>38670</v>
      </c>
      <c r="C1052" s="46">
        <v>1.6911</v>
      </c>
    </row>
    <row r="1053" spans="2:3" ht="15.75" thickBot="1">
      <c r="B1053" s="47">
        <v>38671</v>
      </c>
      <c r="C1053" s="48">
        <v>1.6916</v>
      </c>
    </row>
    <row r="1054" spans="2:3" ht="15.75" thickBot="1">
      <c r="B1054" s="45">
        <v>38672</v>
      </c>
      <c r="C1054" s="46">
        <v>1.6919999999999999</v>
      </c>
    </row>
    <row r="1055" spans="2:3" ht="15.75" thickBot="1">
      <c r="B1055" s="47">
        <v>38673</v>
      </c>
      <c r="C1055" s="48">
        <v>1.6924999999999999</v>
      </c>
    </row>
    <row r="1056" spans="2:3" ht="15.75" thickBot="1">
      <c r="B1056" s="45">
        <v>38674</v>
      </c>
      <c r="C1056" s="46">
        <v>1.6929000000000001</v>
      </c>
    </row>
    <row r="1057" spans="2:3" ht="15.75" thickBot="1">
      <c r="B1057" s="47">
        <v>38675</v>
      </c>
      <c r="C1057" s="48">
        <v>1.6933</v>
      </c>
    </row>
    <row r="1058" spans="2:3" ht="15.75" thickBot="1">
      <c r="B1058" s="45">
        <v>38676</v>
      </c>
      <c r="C1058" s="46">
        <v>1.6938</v>
      </c>
    </row>
    <row r="1059" spans="2:3" ht="15.75" thickBot="1">
      <c r="B1059" s="47">
        <v>38677</v>
      </c>
      <c r="C1059" s="48">
        <v>1.6941999999999999</v>
      </c>
    </row>
    <row r="1060" spans="2:3" ht="15.75" thickBot="1">
      <c r="B1060" s="45">
        <v>38678</v>
      </c>
      <c r="C1060" s="46">
        <v>1.6946000000000001</v>
      </c>
    </row>
    <row r="1061" spans="2:3" ht="15.75" thickBot="1">
      <c r="B1061" s="47">
        <v>38679</v>
      </c>
      <c r="C1061" s="48">
        <v>1.6951000000000001</v>
      </c>
    </row>
    <row r="1062" spans="2:3" ht="15.75" thickBot="1">
      <c r="B1062" s="45">
        <v>38680</v>
      </c>
      <c r="C1062" s="46">
        <v>1.6955</v>
      </c>
    </row>
    <row r="1063" spans="2:3" ht="15.75" thickBot="1">
      <c r="B1063" s="47">
        <v>38681</v>
      </c>
      <c r="C1063" s="48">
        <v>1.696</v>
      </c>
    </row>
    <row r="1064" spans="2:3" ht="15.75" thickBot="1">
      <c r="B1064" s="45">
        <v>38682</v>
      </c>
      <c r="C1064" s="46">
        <v>1.6963999999999999</v>
      </c>
    </row>
    <row r="1065" spans="2:3" ht="15.75" thickBot="1">
      <c r="B1065" s="47">
        <v>38683</v>
      </c>
      <c r="C1065" s="48">
        <v>1.6968000000000001</v>
      </c>
    </row>
    <row r="1066" spans="2:3" ht="15.75" thickBot="1">
      <c r="B1066" s="45">
        <v>38684</v>
      </c>
      <c r="C1066" s="46">
        <v>1.6973</v>
      </c>
    </row>
    <row r="1067" spans="2:3" ht="15.75" thickBot="1">
      <c r="B1067" s="47">
        <v>38685</v>
      </c>
      <c r="C1067" s="48">
        <v>1.6977</v>
      </c>
    </row>
    <row r="1068" spans="2:3" ht="15.75" thickBot="1">
      <c r="B1068" s="45">
        <v>38686</v>
      </c>
      <c r="C1068" s="46">
        <v>1.6980999999999999</v>
      </c>
    </row>
    <row r="1069" spans="2:3" ht="15.75" thickBot="1">
      <c r="B1069" s="47">
        <v>38687</v>
      </c>
      <c r="C1069" s="48">
        <v>1.6986000000000001</v>
      </c>
    </row>
    <row r="1070" spans="2:3" ht="15.75" thickBot="1">
      <c r="B1070" s="45">
        <v>38688</v>
      </c>
      <c r="C1070" s="46">
        <v>1.6990000000000001</v>
      </c>
    </row>
    <row r="1071" spans="2:3" ht="15.75" thickBot="1">
      <c r="B1071" s="47">
        <v>38689</v>
      </c>
      <c r="C1071" s="48">
        <v>1.6994</v>
      </c>
    </row>
    <row r="1072" spans="2:3" ht="15.75" thickBot="1">
      <c r="B1072" s="45">
        <v>38690</v>
      </c>
      <c r="C1072" s="46">
        <v>1.6998</v>
      </c>
    </row>
    <row r="1073" spans="2:3" ht="15.75" thickBot="1">
      <c r="B1073" s="47">
        <v>38691</v>
      </c>
      <c r="C1073" s="48">
        <v>1.7002999999999999</v>
      </c>
    </row>
    <row r="1074" spans="2:3" ht="15.75" thickBot="1">
      <c r="B1074" s="45">
        <v>38692</v>
      </c>
      <c r="C1074" s="46">
        <v>1.7007000000000001</v>
      </c>
    </row>
    <row r="1075" spans="2:3" ht="15.75" thickBot="1">
      <c r="B1075" s="47">
        <v>38693</v>
      </c>
      <c r="C1075" s="48">
        <v>1.7013</v>
      </c>
    </row>
    <row r="1076" spans="2:3" ht="15.75" thickBot="1">
      <c r="B1076" s="45">
        <v>38694</v>
      </c>
      <c r="C1076" s="46">
        <v>1.702</v>
      </c>
    </row>
    <row r="1077" spans="2:3" ht="15.75" thickBot="1">
      <c r="B1077" s="47">
        <v>38695</v>
      </c>
      <c r="C1077" s="48">
        <v>1.7027000000000001</v>
      </c>
    </row>
    <row r="1078" spans="2:3" ht="15.75" thickBot="1">
      <c r="B1078" s="45">
        <v>38696</v>
      </c>
      <c r="C1078" s="46">
        <v>1.7033</v>
      </c>
    </row>
    <row r="1079" spans="2:3" ht="15.75" thickBot="1">
      <c r="B1079" s="47">
        <v>38697</v>
      </c>
      <c r="C1079" s="48">
        <v>1.704</v>
      </c>
    </row>
    <row r="1080" spans="2:3" ht="15.75" thickBot="1">
      <c r="B1080" s="45">
        <v>38698</v>
      </c>
      <c r="C1080" s="46">
        <v>1.7047000000000001</v>
      </c>
    </row>
    <row r="1081" spans="2:3" ht="15.75" thickBot="1">
      <c r="B1081" s="47">
        <v>38699</v>
      </c>
      <c r="C1081" s="48">
        <v>1.7053</v>
      </c>
    </row>
    <row r="1082" spans="2:3" ht="15.75" thickBot="1">
      <c r="B1082" s="45">
        <v>38700</v>
      </c>
      <c r="C1082" s="46">
        <v>1.706</v>
      </c>
    </row>
    <row r="1083" spans="2:3" ht="15.75" thickBot="1">
      <c r="B1083" s="47">
        <v>38701</v>
      </c>
      <c r="C1083" s="48">
        <v>1.7065999999999999</v>
      </c>
    </row>
    <row r="1084" spans="2:3" ht="15.75" thickBot="1">
      <c r="B1084" s="45">
        <v>38702</v>
      </c>
      <c r="C1084" s="46">
        <v>1.7073</v>
      </c>
    </row>
    <row r="1085" spans="2:3" ht="15.75" thickBot="1">
      <c r="B1085" s="47">
        <v>38703</v>
      </c>
      <c r="C1085" s="48">
        <v>1.708</v>
      </c>
    </row>
    <row r="1086" spans="2:3" ht="15.75" thickBot="1">
      <c r="B1086" s="45">
        <v>38704</v>
      </c>
      <c r="C1086" s="46">
        <v>1.7085999999999999</v>
      </c>
    </row>
    <row r="1087" spans="2:3" ht="15.75" thickBot="1">
      <c r="B1087" s="47">
        <v>38705</v>
      </c>
      <c r="C1087" s="48">
        <v>1.7093</v>
      </c>
    </row>
    <row r="1088" spans="2:3" ht="15.75" thickBot="1">
      <c r="B1088" s="45">
        <v>38706</v>
      </c>
      <c r="C1088" s="46">
        <v>1.71</v>
      </c>
    </row>
    <row r="1089" spans="2:3" ht="15.75" thickBot="1">
      <c r="B1089" s="47">
        <v>38707</v>
      </c>
      <c r="C1089" s="48">
        <v>1.7105999999999999</v>
      </c>
    </row>
    <row r="1090" spans="2:3" ht="15.75" thickBot="1">
      <c r="B1090" s="45">
        <v>38708</v>
      </c>
      <c r="C1090" s="46">
        <v>1.7113</v>
      </c>
    </row>
    <row r="1091" spans="2:3" ht="15.75" thickBot="1">
      <c r="B1091" s="47">
        <v>38709</v>
      </c>
      <c r="C1091" s="48">
        <v>1.7119</v>
      </c>
    </row>
    <row r="1092" spans="2:3" ht="15.75" thickBot="1">
      <c r="B1092" s="45">
        <v>38710</v>
      </c>
      <c r="C1092" s="46">
        <v>1.7125999999999999</v>
      </c>
    </row>
    <row r="1093" spans="2:3" ht="15.75" thickBot="1">
      <c r="B1093" s="47">
        <v>38711</v>
      </c>
      <c r="C1093" s="48">
        <v>1.7133</v>
      </c>
    </row>
    <row r="1094" spans="2:3" ht="15.75" thickBot="1">
      <c r="B1094" s="45">
        <v>38712</v>
      </c>
      <c r="C1094" s="46">
        <v>1.7139</v>
      </c>
    </row>
    <row r="1095" spans="2:3" ht="15.75" thickBot="1">
      <c r="B1095" s="47">
        <v>38713</v>
      </c>
      <c r="C1095" s="48">
        <v>1.7145999999999999</v>
      </c>
    </row>
    <row r="1096" spans="2:3" ht="15.75" thickBot="1">
      <c r="B1096" s="45">
        <v>38714</v>
      </c>
      <c r="C1096" s="46">
        <v>1.7153</v>
      </c>
    </row>
    <row r="1097" spans="2:3" ht="15.75" thickBot="1">
      <c r="B1097" s="47">
        <v>38715</v>
      </c>
      <c r="C1097" s="48">
        <v>1.7159</v>
      </c>
    </row>
    <row r="1098" spans="2:3" ht="15.75" thickBot="1">
      <c r="B1098" s="45">
        <v>38716</v>
      </c>
      <c r="C1098" s="46">
        <v>1.7165999999999999</v>
      </c>
    </row>
    <row r="1099" spans="2:3" ht="15.75" thickBot="1">
      <c r="B1099" s="47">
        <v>38717</v>
      </c>
      <c r="C1099" s="48">
        <v>1.7173</v>
      </c>
    </row>
    <row r="1100" spans="2:3" ht="15.75" thickBot="1">
      <c r="B1100" s="45">
        <v>38718</v>
      </c>
      <c r="C1100" s="46">
        <v>1.7179</v>
      </c>
    </row>
    <row r="1101" spans="2:3" ht="15.75" thickBot="1">
      <c r="B1101" s="47">
        <v>38719</v>
      </c>
      <c r="C1101" s="48">
        <v>1.7185999999999999</v>
      </c>
    </row>
    <row r="1102" spans="2:3" ht="15.75" thickBot="1">
      <c r="B1102" s="45">
        <v>38720</v>
      </c>
      <c r="C1102" s="46">
        <v>1.7193000000000001</v>
      </c>
    </row>
    <row r="1103" spans="2:3" ht="15.75" thickBot="1">
      <c r="B1103" s="47">
        <v>38721</v>
      </c>
      <c r="C1103" s="48">
        <v>1.7199</v>
      </c>
    </row>
    <row r="1104" spans="2:3" ht="15.75" thickBot="1">
      <c r="B1104" s="45">
        <v>38722</v>
      </c>
      <c r="C1104" s="46">
        <v>1.7205999999999999</v>
      </c>
    </row>
    <row r="1105" spans="2:3" ht="15.75" thickBot="1">
      <c r="B1105" s="47">
        <v>38723</v>
      </c>
      <c r="C1105" s="48">
        <v>1.7213000000000001</v>
      </c>
    </row>
    <row r="1106" spans="2:3" ht="15.75" thickBot="1">
      <c r="B1106" s="45">
        <v>38724</v>
      </c>
      <c r="C1106" s="46">
        <v>1.7219</v>
      </c>
    </row>
    <row r="1107" spans="2:3" ht="15.75" thickBot="1">
      <c r="B1107" s="47">
        <v>38725</v>
      </c>
      <c r="C1107" s="48">
        <v>1.7224999999999999</v>
      </c>
    </row>
    <row r="1108" spans="2:3" ht="15.75" thickBot="1">
      <c r="B1108" s="45">
        <v>38726</v>
      </c>
      <c r="C1108" s="46">
        <v>1.7231000000000001</v>
      </c>
    </row>
    <row r="1109" spans="2:3" ht="15.75" thickBot="1">
      <c r="B1109" s="47">
        <v>38727</v>
      </c>
      <c r="C1109" s="48">
        <v>1.7237</v>
      </c>
    </row>
    <row r="1110" spans="2:3" ht="15.75" thickBot="1">
      <c r="B1110" s="45">
        <v>38728</v>
      </c>
      <c r="C1110" s="46">
        <v>1.7242999999999999</v>
      </c>
    </row>
    <row r="1111" spans="2:3" ht="15.75" thickBot="1">
      <c r="B1111" s="47">
        <v>38729</v>
      </c>
      <c r="C1111" s="48">
        <v>1.7250000000000001</v>
      </c>
    </row>
    <row r="1112" spans="2:3" ht="15.75" thickBot="1">
      <c r="B1112" s="45">
        <v>38730</v>
      </c>
      <c r="C1112" s="46">
        <v>1.7256</v>
      </c>
    </row>
    <row r="1113" spans="2:3" ht="15.75" thickBot="1">
      <c r="B1113" s="47">
        <v>38731</v>
      </c>
      <c r="C1113" s="48">
        <v>1.7262</v>
      </c>
    </row>
    <row r="1114" spans="2:3" ht="15.75" thickBot="1">
      <c r="B1114" s="45">
        <v>38732</v>
      </c>
      <c r="C1114" s="46">
        <v>1.7267999999999999</v>
      </c>
    </row>
    <row r="1115" spans="2:3" ht="15.75" thickBot="1">
      <c r="B1115" s="47">
        <v>38733</v>
      </c>
      <c r="C1115" s="48">
        <v>1.7274</v>
      </c>
    </row>
    <row r="1116" spans="2:3" ht="15.75" thickBot="1">
      <c r="B1116" s="45">
        <v>38734</v>
      </c>
      <c r="C1116" s="46">
        <v>1.728</v>
      </c>
    </row>
    <row r="1117" spans="2:3" ht="15.75" thickBot="1">
      <c r="B1117" s="47">
        <v>38735</v>
      </c>
      <c r="C1117" s="48">
        <v>1.7286999999999999</v>
      </c>
    </row>
    <row r="1118" spans="2:3" ht="15.75" thickBot="1">
      <c r="B1118" s="45">
        <v>38736</v>
      </c>
      <c r="C1118" s="46">
        <v>1.7293000000000001</v>
      </c>
    </row>
    <row r="1119" spans="2:3" ht="15.75" thickBot="1">
      <c r="B1119" s="47">
        <v>38737</v>
      </c>
      <c r="C1119" s="48">
        <v>1.7299</v>
      </c>
    </row>
    <row r="1120" spans="2:3" ht="15.75" thickBot="1">
      <c r="B1120" s="45">
        <v>38738</v>
      </c>
      <c r="C1120" s="46">
        <v>1.7304999999999999</v>
      </c>
    </row>
    <row r="1121" spans="2:3" ht="15.75" thickBot="1">
      <c r="B1121" s="47">
        <v>38739</v>
      </c>
      <c r="C1121" s="48">
        <v>1.7311000000000001</v>
      </c>
    </row>
    <row r="1122" spans="2:3" ht="15.75" thickBot="1">
      <c r="B1122" s="45">
        <v>38740</v>
      </c>
      <c r="C1122" s="46">
        <v>1.7317</v>
      </c>
    </row>
    <row r="1123" spans="2:3" ht="15.75" thickBot="1">
      <c r="B1123" s="47">
        <v>38741</v>
      </c>
      <c r="C1123" s="48">
        <v>1.7323999999999999</v>
      </c>
    </row>
    <row r="1124" spans="2:3" ht="15.75" thickBot="1">
      <c r="B1124" s="45">
        <v>38742</v>
      </c>
      <c r="C1124" s="46">
        <v>1.7330000000000001</v>
      </c>
    </row>
    <row r="1125" spans="2:3" ht="15.75" thickBot="1">
      <c r="B1125" s="47">
        <v>38743</v>
      </c>
      <c r="C1125" s="48">
        <v>1.7336</v>
      </c>
    </row>
    <row r="1126" spans="2:3" ht="15.75" thickBot="1">
      <c r="B1126" s="45">
        <v>38744</v>
      </c>
      <c r="C1126" s="46">
        <v>1.7342</v>
      </c>
    </row>
    <row r="1127" spans="2:3" ht="15.75" thickBot="1">
      <c r="B1127" s="47">
        <v>38745</v>
      </c>
      <c r="C1127" s="48">
        <v>1.7347999999999999</v>
      </c>
    </row>
    <row r="1128" spans="2:3" ht="15.75" thickBot="1">
      <c r="B1128" s="45">
        <v>38746</v>
      </c>
      <c r="C1128" s="46">
        <v>1.7355</v>
      </c>
    </row>
    <row r="1129" spans="2:3" ht="15.75" thickBot="1">
      <c r="B1129" s="47">
        <v>38747</v>
      </c>
      <c r="C1129" s="48">
        <v>1.7361</v>
      </c>
    </row>
    <row r="1130" spans="2:3" ht="15.75" thickBot="1">
      <c r="B1130" s="45">
        <v>38748</v>
      </c>
      <c r="C1130" s="46">
        <v>1.7366999999999999</v>
      </c>
    </row>
    <row r="1131" spans="2:3" ht="15.75" thickBot="1">
      <c r="B1131" s="47">
        <v>38749</v>
      </c>
      <c r="C1131" s="48">
        <v>1.7374000000000001</v>
      </c>
    </row>
    <row r="1132" spans="2:3" ht="15.75" thickBot="1">
      <c r="B1132" s="45">
        <v>38750</v>
      </c>
      <c r="C1132" s="46">
        <v>1.7381</v>
      </c>
    </row>
    <row r="1133" spans="2:3" ht="15.75" thickBot="1">
      <c r="B1133" s="47">
        <v>38751</v>
      </c>
      <c r="C1133" s="48">
        <v>1.7387999999999999</v>
      </c>
    </row>
    <row r="1134" spans="2:3" ht="15.75" thickBot="1">
      <c r="B1134" s="45">
        <v>38752</v>
      </c>
      <c r="C1134" s="46">
        <v>1.7394000000000001</v>
      </c>
    </row>
    <row r="1135" spans="2:3" ht="15.75" thickBot="1">
      <c r="B1135" s="47">
        <v>38753</v>
      </c>
      <c r="C1135" s="48">
        <v>1.7401</v>
      </c>
    </row>
    <row r="1136" spans="2:3" ht="15.75" thickBot="1">
      <c r="B1136" s="45">
        <v>38754</v>
      </c>
      <c r="C1136" s="46">
        <v>1.7407999999999999</v>
      </c>
    </row>
    <row r="1137" spans="2:3" ht="15.75" thickBot="1">
      <c r="B1137" s="47">
        <v>38755</v>
      </c>
      <c r="C1137" s="48">
        <v>1.7416</v>
      </c>
    </row>
    <row r="1138" spans="2:3" ht="15.75" thickBot="1">
      <c r="B1138" s="45">
        <v>38756</v>
      </c>
      <c r="C1138" s="46">
        <v>1.7423999999999999</v>
      </c>
    </row>
    <row r="1139" spans="2:3" ht="15.75" thickBot="1">
      <c r="B1139" s="47">
        <v>38757</v>
      </c>
      <c r="C1139" s="48">
        <v>1.7432000000000001</v>
      </c>
    </row>
    <row r="1140" spans="2:3" ht="15.75" thickBot="1">
      <c r="B1140" s="45">
        <v>38758</v>
      </c>
      <c r="C1140" s="46">
        <v>1.744</v>
      </c>
    </row>
    <row r="1141" spans="2:3" ht="15.75" thickBot="1">
      <c r="B1141" s="47">
        <v>38759</v>
      </c>
      <c r="C1141" s="48">
        <v>1.7447999999999999</v>
      </c>
    </row>
    <row r="1142" spans="2:3" ht="15.75" thickBot="1">
      <c r="B1142" s="45">
        <v>38760</v>
      </c>
      <c r="C1142" s="46">
        <v>1.7456</v>
      </c>
    </row>
    <row r="1143" spans="2:3" ht="15.75" thickBot="1">
      <c r="B1143" s="47">
        <v>38761</v>
      </c>
      <c r="C1143" s="48">
        <v>1.7464</v>
      </c>
    </row>
    <row r="1144" spans="2:3" ht="15.75" thickBot="1">
      <c r="B1144" s="45">
        <v>38762</v>
      </c>
      <c r="C1144" s="46">
        <v>1.7471000000000001</v>
      </c>
    </row>
    <row r="1145" spans="2:3" ht="15.75" thickBot="1">
      <c r="B1145" s="47">
        <v>38763</v>
      </c>
      <c r="C1145" s="48">
        <v>1.7479</v>
      </c>
    </row>
    <row r="1146" spans="2:3" ht="15.75" thickBot="1">
      <c r="B1146" s="45">
        <v>38764</v>
      </c>
      <c r="C1146" s="46">
        <v>1.7486999999999999</v>
      </c>
    </row>
    <row r="1147" spans="2:3" ht="15.75" thickBot="1">
      <c r="B1147" s="47">
        <v>38765</v>
      </c>
      <c r="C1147" s="48">
        <v>1.7495000000000001</v>
      </c>
    </row>
    <row r="1148" spans="2:3" ht="15.75" thickBot="1">
      <c r="B1148" s="45">
        <v>38766</v>
      </c>
      <c r="C1148" s="46">
        <v>1.7503</v>
      </c>
    </row>
    <row r="1149" spans="2:3" ht="15.75" thickBot="1">
      <c r="B1149" s="47">
        <v>38767</v>
      </c>
      <c r="C1149" s="48">
        <v>1.7511000000000001</v>
      </c>
    </row>
    <row r="1150" spans="2:3" ht="15.75" thickBot="1">
      <c r="B1150" s="45">
        <v>38768</v>
      </c>
      <c r="C1150" s="46">
        <v>1.7519</v>
      </c>
    </row>
    <row r="1151" spans="2:3" ht="15.75" thickBot="1">
      <c r="B1151" s="47">
        <v>38769</v>
      </c>
      <c r="C1151" s="48">
        <v>1.7526999999999999</v>
      </c>
    </row>
    <row r="1152" spans="2:3" ht="15.75" thickBot="1">
      <c r="B1152" s="45">
        <v>38770</v>
      </c>
      <c r="C1152" s="46">
        <v>1.7535000000000001</v>
      </c>
    </row>
    <row r="1153" spans="2:3" ht="15.75" thickBot="1">
      <c r="B1153" s="47">
        <v>38771</v>
      </c>
      <c r="C1153" s="48">
        <v>1.7543</v>
      </c>
    </row>
    <row r="1154" spans="2:3" ht="15.75" thickBot="1">
      <c r="B1154" s="45">
        <v>38772</v>
      </c>
      <c r="C1154" s="46">
        <v>1.7551000000000001</v>
      </c>
    </row>
    <row r="1155" spans="2:3" ht="15.75" thickBot="1">
      <c r="B1155" s="47">
        <v>38773</v>
      </c>
      <c r="C1155" s="48">
        <v>1.7559</v>
      </c>
    </row>
    <row r="1156" spans="2:3" ht="15.75" thickBot="1">
      <c r="B1156" s="45">
        <v>38774</v>
      </c>
      <c r="C1156" s="46">
        <v>1.7566999999999999</v>
      </c>
    </row>
    <row r="1157" spans="2:3" ht="15.75" thickBot="1">
      <c r="B1157" s="47">
        <v>38775</v>
      </c>
      <c r="C1157" s="48">
        <v>1.7575000000000001</v>
      </c>
    </row>
    <row r="1158" spans="2:3" ht="15.75" thickBot="1">
      <c r="B1158" s="45">
        <v>38776</v>
      </c>
      <c r="C1158" s="46">
        <v>1.7583</v>
      </c>
    </row>
    <row r="1159" spans="2:3" ht="15.75" thickBot="1">
      <c r="B1159" s="47">
        <v>38777</v>
      </c>
      <c r="C1159" s="48">
        <v>1.7589999999999999</v>
      </c>
    </row>
    <row r="1160" spans="2:3" ht="15.75" thickBot="1">
      <c r="B1160" s="45">
        <v>38778</v>
      </c>
      <c r="C1160" s="46">
        <v>1.7597</v>
      </c>
    </row>
    <row r="1161" spans="2:3" ht="15.75" thickBot="1">
      <c r="B1161" s="47">
        <v>38779</v>
      </c>
      <c r="C1161" s="48">
        <v>1.7604</v>
      </c>
    </row>
    <row r="1162" spans="2:3" ht="15.75" thickBot="1">
      <c r="B1162" s="45">
        <v>38780</v>
      </c>
      <c r="C1162" s="46">
        <v>1.7611000000000001</v>
      </c>
    </row>
    <row r="1163" spans="2:3" ht="15.75" thickBot="1">
      <c r="B1163" s="47">
        <v>38781</v>
      </c>
      <c r="C1163" s="48">
        <v>1.7619</v>
      </c>
    </row>
    <row r="1164" spans="2:3" ht="15.75" thickBot="1">
      <c r="B1164" s="45">
        <v>38782</v>
      </c>
      <c r="C1164" s="46">
        <v>1.7625999999999999</v>
      </c>
    </row>
    <row r="1165" spans="2:3" ht="15.75" thickBot="1">
      <c r="B1165" s="47">
        <v>38783</v>
      </c>
      <c r="C1165" s="48">
        <v>1.7627999999999999</v>
      </c>
    </row>
    <row r="1166" spans="2:3" ht="15.75" thickBot="1">
      <c r="B1166" s="45">
        <v>38784</v>
      </c>
      <c r="C1166" s="46">
        <v>1.7629999999999999</v>
      </c>
    </row>
    <row r="1167" spans="2:3" ht="15.75" thickBot="1">
      <c r="B1167" s="47">
        <v>38785</v>
      </c>
      <c r="C1167" s="48">
        <v>1.7633000000000001</v>
      </c>
    </row>
    <row r="1168" spans="2:3" ht="15.75" thickBot="1">
      <c r="B1168" s="45">
        <v>38786</v>
      </c>
      <c r="C1168" s="46">
        <v>1.7635000000000001</v>
      </c>
    </row>
    <row r="1169" spans="2:3" ht="15.75" thickBot="1">
      <c r="B1169" s="47">
        <v>38787</v>
      </c>
      <c r="C1169" s="48">
        <v>1.7637</v>
      </c>
    </row>
    <row r="1170" spans="2:3" ht="15.75" thickBot="1">
      <c r="B1170" s="45">
        <v>38788</v>
      </c>
      <c r="C1170" s="46">
        <v>1.7639</v>
      </c>
    </row>
    <row r="1171" spans="2:3" ht="15.75" thickBot="1">
      <c r="B1171" s="47">
        <v>38789</v>
      </c>
      <c r="C1171" s="48">
        <v>1.7642</v>
      </c>
    </row>
    <row r="1172" spans="2:3" ht="15.75" thickBot="1">
      <c r="B1172" s="45">
        <v>38790</v>
      </c>
      <c r="C1172" s="46">
        <v>1.7644</v>
      </c>
    </row>
    <row r="1173" spans="2:3" ht="15.75" thickBot="1">
      <c r="B1173" s="47">
        <v>38791</v>
      </c>
      <c r="C1173" s="48">
        <v>1.7645999999999999</v>
      </c>
    </row>
    <row r="1174" spans="2:3" ht="15.75" thickBot="1">
      <c r="B1174" s="45">
        <v>38792</v>
      </c>
      <c r="C1174" s="46">
        <v>1.7647999999999999</v>
      </c>
    </row>
    <row r="1175" spans="2:3" ht="15.75" thickBot="1">
      <c r="B1175" s="47">
        <v>38793</v>
      </c>
      <c r="C1175" s="48">
        <v>1.7650999999999999</v>
      </c>
    </row>
    <row r="1176" spans="2:3" ht="15.75" thickBot="1">
      <c r="B1176" s="45">
        <v>38794</v>
      </c>
      <c r="C1176" s="46">
        <v>1.7653000000000001</v>
      </c>
    </row>
    <row r="1177" spans="2:3" ht="15.75" thickBot="1">
      <c r="B1177" s="47">
        <v>38795</v>
      </c>
      <c r="C1177" s="48">
        <v>1.7655000000000001</v>
      </c>
    </row>
    <row r="1178" spans="2:3" ht="15.75" thickBot="1">
      <c r="B1178" s="45">
        <v>38796</v>
      </c>
      <c r="C1178" s="46">
        <v>1.7657</v>
      </c>
    </row>
    <row r="1179" spans="2:3" ht="15.75" thickBot="1">
      <c r="B1179" s="47">
        <v>38797</v>
      </c>
      <c r="C1179" s="48">
        <v>1.766</v>
      </c>
    </row>
    <row r="1180" spans="2:3" ht="15.75" thickBot="1">
      <c r="B1180" s="45">
        <v>38798</v>
      </c>
      <c r="C1180" s="46">
        <v>1.7662</v>
      </c>
    </row>
    <row r="1181" spans="2:3" ht="15.75" thickBot="1">
      <c r="B1181" s="47">
        <v>38799</v>
      </c>
      <c r="C1181" s="48">
        <v>1.7664</v>
      </c>
    </row>
    <row r="1182" spans="2:3" ht="15.75" thickBot="1">
      <c r="B1182" s="45">
        <v>38800</v>
      </c>
      <c r="C1182" s="46">
        <v>1.7665999999999999</v>
      </c>
    </row>
    <row r="1183" spans="2:3" ht="15.75" thickBot="1">
      <c r="B1183" s="47">
        <v>38801</v>
      </c>
      <c r="C1183" s="48">
        <v>1.7667999999999999</v>
      </c>
    </row>
    <row r="1184" spans="2:3" ht="15.75" thickBot="1">
      <c r="B1184" s="45">
        <v>38802</v>
      </c>
      <c r="C1184" s="46">
        <v>1.7670999999999999</v>
      </c>
    </row>
    <row r="1185" spans="2:3" ht="15.75" thickBot="1">
      <c r="B1185" s="47">
        <v>38803</v>
      </c>
      <c r="C1185" s="48">
        <v>1.7673000000000001</v>
      </c>
    </row>
    <row r="1186" spans="2:3" ht="15.75" thickBot="1">
      <c r="B1186" s="45">
        <v>38804</v>
      </c>
      <c r="C1186" s="46">
        <v>1.7675000000000001</v>
      </c>
    </row>
    <row r="1187" spans="2:3" ht="15.75" thickBot="1">
      <c r="B1187" s="47">
        <v>38805</v>
      </c>
      <c r="C1187" s="48">
        <v>1.7677</v>
      </c>
    </row>
    <row r="1188" spans="2:3" ht="15.75" thickBot="1">
      <c r="B1188" s="45">
        <v>38806</v>
      </c>
      <c r="C1188" s="46">
        <v>1.768</v>
      </c>
    </row>
    <row r="1189" spans="2:3" ht="15.75" thickBot="1">
      <c r="B1189" s="47">
        <v>38807</v>
      </c>
      <c r="C1189" s="48">
        <v>1.7682</v>
      </c>
    </row>
    <row r="1190" spans="2:3" ht="15.75" thickBot="1">
      <c r="B1190" s="45">
        <v>38808</v>
      </c>
      <c r="C1190" s="46">
        <v>1.7684</v>
      </c>
    </row>
    <row r="1191" spans="2:3" ht="15.75" thickBot="1">
      <c r="B1191" s="47">
        <v>38809</v>
      </c>
      <c r="C1191" s="48">
        <v>1.7686999999999999</v>
      </c>
    </row>
    <row r="1192" spans="2:3" ht="15.75" thickBot="1">
      <c r="B1192" s="45">
        <v>38810</v>
      </c>
      <c r="C1192" s="46">
        <v>1.7688999999999999</v>
      </c>
    </row>
    <row r="1193" spans="2:3" ht="15.75" thickBot="1">
      <c r="B1193" s="47">
        <v>38811</v>
      </c>
      <c r="C1193" s="48">
        <v>1.7690999999999999</v>
      </c>
    </row>
    <row r="1194" spans="2:3" ht="15.75" thickBot="1">
      <c r="B1194" s="45">
        <v>38812</v>
      </c>
      <c r="C1194" s="46">
        <v>1.7694000000000001</v>
      </c>
    </row>
    <row r="1195" spans="2:3" ht="15.75" thickBot="1">
      <c r="B1195" s="47">
        <v>38813</v>
      </c>
      <c r="C1195" s="48">
        <v>1.7696000000000001</v>
      </c>
    </row>
    <row r="1196" spans="2:3" ht="15.75" thickBot="1">
      <c r="B1196" s="45">
        <v>38814</v>
      </c>
      <c r="C1196" s="46">
        <v>1.7703</v>
      </c>
    </row>
    <row r="1197" spans="2:3" ht="15.75" thickBot="1">
      <c r="B1197" s="47">
        <v>38815</v>
      </c>
      <c r="C1197" s="48">
        <v>1.7709999999999999</v>
      </c>
    </row>
    <row r="1198" spans="2:3" ht="15.75" thickBot="1">
      <c r="B1198" s="45">
        <v>38816</v>
      </c>
      <c r="C1198" s="46">
        <v>1.7717000000000001</v>
      </c>
    </row>
    <row r="1199" spans="2:3" ht="15.75" thickBot="1">
      <c r="B1199" s="47">
        <v>38817</v>
      </c>
      <c r="C1199" s="48">
        <v>1.7724</v>
      </c>
    </row>
    <row r="1200" spans="2:3" ht="15.75" thickBot="1">
      <c r="B1200" s="45">
        <v>38818</v>
      </c>
      <c r="C1200" s="46">
        <v>1.7730999999999999</v>
      </c>
    </row>
    <row r="1201" spans="2:3" ht="15.75" thickBot="1">
      <c r="B1201" s="47">
        <v>38819</v>
      </c>
      <c r="C1201" s="48">
        <v>1.7738</v>
      </c>
    </row>
    <row r="1202" spans="2:3" ht="15.75" thickBot="1">
      <c r="B1202" s="45">
        <v>38820</v>
      </c>
      <c r="C1202" s="46">
        <v>1.7745</v>
      </c>
    </row>
    <row r="1203" spans="2:3" ht="15.75" thickBot="1">
      <c r="B1203" s="47">
        <v>38821</v>
      </c>
      <c r="C1203" s="48">
        <v>1.7751999999999999</v>
      </c>
    </row>
    <row r="1204" spans="2:3" ht="15.75" thickBot="1">
      <c r="B1204" s="45">
        <v>38822</v>
      </c>
      <c r="C1204" s="46">
        <v>1.776</v>
      </c>
    </row>
    <row r="1205" spans="2:3" ht="15.75" thickBot="1">
      <c r="B1205" s="47">
        <v>38823</v>
      </c>
      <c r="C1205" s="48">
        <v>1.7766999999999999</v>
      </c>
    </row>
    <row r="1206" spans="2:3" ht="15.75" thickBot="1">
      <c r="B1206" s="45">
        <v>38824</v>
      </c>
      <c r="C1206" s="46">
        <v>1.7774000000000001</v>
      </c>
    </row>
    <row r="1207" spans="2:3" ht="15.75" thickBot="1">
      <c r="B1207" s="47">
        <v>38825</v>
      </c>
      <c r="C1207" s="48">
        <v>1.7781</v>
      </c>
    </row>
    <row r="1208" spans="2:3" ht="15.75" thickBot="1">
      <c r="B1208" s="45">
        <v>38826</v>
      </c>
      <c r="C1208" s="46">
        <v>1.7787999999999999</v>
      </c>
    </row>
    <row r="1209" spans="2:3" ht="15.75" thickBot="1">
      <c r="B1209" s="47">
        <v>38827</v>
      </c>
      <c r="C1209" s="48">
        <v>1.7795000000000001</v>
      </c>
    </row>
    <row r="1210" spans="2:3" ht="15.75" thickBot="1">
      <c r="B1210" s="45">
        <v>38828</v>
      </c>
      <c r="C1210" s="46">
        <v>1.7802</v>
      </c>
    </row>
    <row r="1211" spans="2:3" ht="15.75" thickBot="1">
      <c r="B1211" s="47">
        <v>38829</v>
      </c>
      <c r="C1211" s="48">
        <v>1.7808999999999999</v>
      </c>
    </row>
    <row r="1212" spans="2:3" ht="15.75" thickBot="1">
      <c r="B1212" s="45">
        <v>38830</v>
      </c>
      <c r="C1212" s="46">
        <v>1.7816000000000001</v>
      </c>
    </row>
    <row r="1213" spans="2:3" ht="15.75" thickBot="1">
      <c r="B1213" s="47">
        <v>38831</v>
      </c>
      <c r="C1213" s="48">
        <v>1.7823</v>
      </c>
    </row>
    <row r="1214" spans="2:3" ht="15.75" thickBot="1">
      <c r="B1214" s="45">
        <v>38832</v>
      </c>
      <c r="C1214" s="46">
        <v>1.7830999999999999</v>
      </c>
    </row>
    <row r="1215" spans="2:3" ht="15.75" thickBot="1">
      <c r="B1215" s="47">
        <v>38833</v>
      </c>
      <c r="C1215" s="48">
        <v>1.7838000000000001</v>
      </c>
    </row>
    <row r="1216" spans="2:3" ht="15.75" thickBot="1">
      <c r="B1216" s="45">
        <v>38834</v>
      </c>
      <c r="C1216" s="46">
        <v>1.7845</v>
      </c>
    </row>
    <row r="1217" spans="2:3" ht="15.75" thickBot="1">
      <c r="B1217" s="47">
        <v>38835</v>
      </c>
      <c r="C1217" s="48">
        <v>1.7851999999999999</v>
      </c>
    </row>
    <row r="1218" spans="2:3" ht="15.75" thickBot="1">
      <c r="B1218" s="45">
        <v>38836</v>
      </c>
      <c r="C1218" s="46">
        <v>1.7859</v>
      </c>
    </row>
    <row r="1219" spans="2:3" ht="15.75" thickBot="1">
      <c r="B1219" s="47">
        <v>38837</v>
      </c>
      <c r="C1219" s="48">
        <v>1.7866</v>
      </c>
    </row>
    <row r="1220" spans="2:3" ht="15.75" thickBot="1">
      <c r="B1220" s="45">
        <v>38838</v>
      </c>
      <c r="C1220" s="46">
        <v>1.7873000000000001</v>
      </c>
    </row>
    <row r="1221" spans="2:3" ht="15.75" thickBot="1">
      <c r="B1221" s="47">
        <v>38839</v>
      </c>
      <c r="C1221" s="48">
        <v>1.788</v>
      </c>
    </row>
    <row r="1222" spans="2:3" ht="15.75" thickBot="1">
      <c r="B1222" s="45">
        <v>38840</v>
      </c>
      <c r="C1222" s="46">
        <v>1.7887</v>
      </c>
    </row>
    <row r="1223" spans="2:3" ht="15.75" thickBot="1">
      <c r="B1223" s="47">
        <v>38841</v>
      </c>
      <c r="C1223" s="48">
        <v>1.7894000000000001</v>
      </c>
    </row>
    <row r="1224" spans="2:3" ht="15.75" thickBot="1">
      <c r="B1224" s="45">
        <v>38842</v>
      </c>
      <c r="C1224" s="46">
        <v>1.7901</v>
      </c>
    </row>
    <row r="1225" spans="2:3" ht="15.75" thickBot="1">
      <c r="B1225" s="47">
        <v>38843</v>
      </c>
      <c r="C1225" s="48">
        <v>1.7907999999999999</v>
      </c>
    </row>
    <row r="1226" spans="2:3" ht="15.75" thickBot="1">
      <c r="B1226" s="45">
        <v>38844</v>
      </c>
      <c r="C1226" s="46">
        <v>1.7912999999999999</v>
      </c>
    </row>
    <row r="1227" spans="2:3" ht="15.75" thickBot="1">
      <c r="B1227" s="47">
        <v>38845</v>
      </c>
      <c r="C1227" s="48">
        <v>1.7919</v>
      </c>
    </row>
    <row r="1228" spans="2:3" ht="15.75" thickBot="1">
      <c r="B1228" s="45">
        <v>38846</v>
      </c>
      <c r="C1228" s="46">
        <v>1.7924</v>
      </c>
    </row>
    <row r="1229" spans="2:3" ht="15.75" thickBot="1">
      <c r="B1229" s="47">
        <v>38847</v>
      </c>
      <c r="C1229" s="48">
        <v>1.7929999999999999</v>
      </c>
    </row>
    <row r="1230" spans="2:3" ht="15.75" thickBot="1">
      <c r="B1230" s="45">
        <v>38848</v>
      </c>
      <c r="C1230" s="46">
        <v>1.7936000000000001</v>
      </c>
    </row>
    <row r="1231" spans="2:3" ht="15.75" thickBot="1">
      <c r="B1231" s="47">
        <v>38849</v>
      </c>
      <c r="C1231" s="48">
        <v>1.7941</v>
      </c>
    </row>
    <row r="1232" spans="2:3" ht="15.75" thickBot="1">
      <c r="B1232" s="45">
        <v>38850</v>
      </c>
      <c r="C1232" s="46">
        <v>1.7947</v>
      </c>
    </row>
    <row r="1233" spans="2:3" ht="15.75" thickBot="1">
      <c r="B1233" s="47">
        <v>38851</v>
      </c>
      <c r="C1233" s="48">
        <v>1.7951999999999999</v>
      </c>
    </row>
    <row r="1234" spans="2:3" ht="15.75" thickBot="1">
      <c r="B1234" s="45">
        <v>38852</v>
      </c>
      <c r="C1234" s="46">
        <v>1.7958000000000001</v>
      </c>
    </row>
    <row r="1235" spans="2:3" ht="15.75" thickBot="1">
      <c r="B1235" s="47">
        <v>38853</v>
      </c>
      <c r="C1235" s="48">
        <v>1.7964</v>
      </c>
    </row>
    <row r="1236" spans="2:3" ht="15.75" thickBot="1">
      <c r="B1236" s="45">
        <v>38854</v>
      </c>
      <c r="C1236" s="46">
        <v>1.7968999999999999</v>
      </c>
    </row>
    <row r="1237" spans="2:3" ht="15.75" thickBot="1">
      <c r="B1237" s="47">
        <v>38855</v>
      </c>
      <c r="C1237" s="48">
        <v>1.7975000000000001</v>
      </c>
    </row>
    <row r="1238" spans="2:3" ht="15.75" thickBot="1">
      <c r="B1238" s="45">
        <v>38856</v>
      </c>
      <c r="C1238" s="46">
        <v>1.798</v>
      </c>
    </row>
    <row r="1239" spans="2:3" ht="15.75" thickBot="1">
      <c r="B1239" s="47">
        <v>38857</v>
      </c>
      <c r="C1239" s="48">
        <v>1.7986</v>
      </c>
    </row>
    <row r="1240" spans="2:3" ht="15.75" thickBot="1">
      <c r="B1240" s="45">
        <v>38858</v>
      </c>
      <c r="C1240" s="46">
        <v>1.7991999999999999</v>
      </c>
    </row>
    <row r="1241" spans="2:3" ht="15.75" thickBot="1">
      <c r="B1241" s="47">
        <v>38859</v>
      </c>
      <c r="C1241" s="48">
        <v>1.7997000000000001</v>
      </c>
    </row>
    <row r="1242" spans="2:3" ht="15.75" thickBot="1">
      <c r="B1242" s="45">
        <v>38860</v>
      </c>
      <c r="C1242" s="46">
        <v>1.8003</v>
      </c>
    </row>
    <row r="1243" spans="2:3" ht="15.75" thickBot="1">
      <c r="B1243" s="47">
        <v>38861</v>
      </c>
      <c r="C1243" s="48">
        <v>1.8008</v>
      </c>
    </row>
    <row r="1244" spans="2:3" ht="15.75" thickBot="1">
      <c r="B1244" s="45">
        <v>38862</v>
      </c>
      <c r="C1244" s="46">
        <v>1.8013999999999999</v>
      </c>
    </row>
    <row r="1245" spans="2:3" ht="15.75" thickBot="1">
      <c r="B1245" s="47">
        <v>38863</v>
      </c>
      <c r="C1245" s="48">
        <v>1.802</v>
      </c>
    </row>
    <row r="1246" spans="2:3" ht="15.75" thickBot="1">
      <c r="B1246" s="45">
        <v>38864</v>
      </c>
      <c r="C1246" s="46">
        <v>1.8025</v>
      </c>
    </row>
    <row r="1247" spans="2:3" ht="15.75" thickBot="1">
      <c r="B1247" s="47">
        <v>38865</v>
      </c>
      <c r="C1247" s="48">
        <v>1.8030999999999999</v>
      </c>
    </row>
    <row r="1248" spans="2:3" ht="15.75" thickBot="1">
      <c r="B1248" s="45">
        <v>38866</v>
      </c>
      <c r="C1248" s="46">
        <v>1.8037000000000001</v>
      </c>
    </row>
    <row r="1249" spans="2:3" ht="15.75" thickBot="1">
      <c r="B1249" s="47">
        <v>38867</v>
      </c>
      <c r="C1249" s="48">
        <v>1.8042</v>
      </c>
    </row>
    <row r="1250" spans="2:3" ht="15.75" thickBot="1">
      <c r="B1250" s="45">
        <v>38868</v>
      </c>
      <c r="C1250" s="46">
        <v>1.8048</v>
      </c>
    </row>
    <row r="1251" spans="2:3" ht="15.75" thickBot="1">
      <c r="B1251" s="47">
        <v>38869</v>
      </c>
      <c r="C1251" s="48">
        <v>1.8053999999999999</v>
      </c>
    </row>
    <row r="1252" spans="2:3" ht="15.75" thickBot="1">
      <c r="B1252" s="45">
        <v>38870</v>
      </c>
      <c r="C1252" s="46">
        <v>1.8059000000000001</v>
      </c>
    </row>
    <row r="1253" spans="2:3" ht="15.75" thickBot="1">
      <c r="B1253" s="47">
        <v>38871</v>
      </c>
      <c r="C1253" s="48">
        <v>1.8065</v>
      </c>
    </row>
    <row r="1254" spans="2:3" ht="15.75" thickBot="1">
      <c r="B1254" s="45">
        <v>38872</v>
      </c>
      <c r="C1254" s="46">
        <v>1.8070999999999999</v>
      </c>
    </row>
    <row r="1255" spans="2:3" ht="15.75" thickBot="1">
      <c r="B1255" s="47">
        <v>38873</v>
      </c>
      <c r="C1255" s="48">
        <v>1.8077000000000001</v>
      </c>
    </row>
    <row r="1256" spans="2:3" ht="15.75" thickBot="1">
      <c r="B1256" s="45">
        <v>38874</v>
      </c>
      <c r="C1256" s="46">
        <v>1.8083</v>
      </c>
    </row>
    <row r="1257" spans="2:3" ht="15.75" thickBot="1">
      <c r="B1257" s="47">
        <v>38875</v>
      </c>
      <c r="C1257" s="48">
        <v>1.8086</v>
      </c>
    </row>
    <row r="1258" spans="2:3" ht="15.75" thickBot="1">
      <c r="B1258" s="45">
        <v>38876</v>
      </c>
      <c r="C1258" s="46">
        <v>1.8088</v>
      </c>
    </row>
    <row r="1259" spans="2:3" ht="15.75" thickBot="1">
      <c r="B1259" s="47">
        <v>38877</v>
      </c>
      <c r="C1259" s="48">
        <v>1.8090999999999999</v>
      </c>
    </row>
    <row r="1260" spans="2:3" ht="15.75" thickBot="1">
      <c r="B1260" s="45">
        <v>38878</v>
      </c>
      <c r="C1260" s="46">
        <v>1.8093999999999999</v>
      </c>
    </row>
    <row r="1261" spans="2:3" ht="15.75" thickBot="1">
      <c r="B1261" s="47">
        <v>38879</v>
      </c>
      <c r="C1261" s="48">
        <v>1.8097000000000001</v>
      </c>
    </row>
    <row r="1262" spans="2:3" ht="15.75" thickBot="1">
      <c r="B1262" s="45">
        <v>38880</v>
      </c>
      <c r="C1262" s="46">
        <v>1.81</v>
      </c>
    </row>
    <row r="1263" spans="2:3" ht="15.75" thickBot="1">
      <c r="B1263" s="47">
        <v>38881</v>
      </c>
      <c r="C1263" s="48">
        <v>1.8103</v>
      </c>
    </row>
    <row r="1264" spans="2:3" ht="15.75" thickBot="1">
      <c r="B1264" s="45">
        <v>38882</v>
      </c>
      <c r="C1264" s="46">
        <v>1.8105</v>
      </c>
    </row>
    <row r="1265" spans="2:3" ht="15.75" thickBot="1">
      <c r="B1265" s="47">
        <v>38883</v>
      </c>
      <c r="C1265" s="48">
        <v>1.8108</v>
      </c>
    </row>
    <row r="1266" spans="2:3" ht="15.75" thickBot="1">
      <c r="B1266" s="45">
        <v>38884</v>
      </c>
      <c r="C1266" s="46">
        <v>1.8110999999999999</v>
      </c>
    </row>
    <row r="1267" spans="2:3" ht="15.75" thickBot="1">
      <c r="B1267" s="47">
        <v>38885</v>
      </c>
      <c r="C1267" s="48">
        <v>1.8113999999999999</v>
      </c>
    </row>
    <row r="1268" spans="2:3" ht="15.75" thickBot="1">
      <c r="B1268" s="45">
        <v>38886</v>
      </c>
      <c r="C1268" s="46">
        <v>1.8117000000000001</v>
      </c>
    </row>
    <row r="1269" spans="2:3" ht="15.75" thickBot="1">
      <c r="B1269" s="47">
        <v>38887</v>
      </c>
      <c r="C1269" s="48">
        <v>1.8120000000000001</v>
      </c>
    </row>
    <row r="1270" spans="2:3" ht="15.75" thickBot="1">
      <c r="B1270" s="45">
        <v>38888</v>
      </c>
      <c r="C1270" s="46">
        <v>1.8122</v>
      </c>
    </row>
    <row r="1271" spans="2:3" ht="15.75" thickBot="1">
      <c r="B1271" s="47">
        <v>38889</v>
      </c>
      <c r="C1271" s="48">
        <v>1.8125</v>
      </c>
    </row>
    <row r="1272" spans="2:3" ht="15.75" thickBot="1">
      <c r="B1272" s="45">
        <v>38890</v>
      </c>
      <c r="C1272" s="46">
        <v>1.8128</v>
      </c>
    </row>
    <row r="1273" spans="2:3" ht="15.75" thickBot="1">
      <c r="B1273" s="47">
        <v>38891</v>
      </c>
      <c r="C1273" s="48">
        <v>1.8130999999999999</v>
      </c>
    </row>
    <row r="1274" spans="2:3" ht="15.75" thickBot="1">
      <c r="B1274" s="45">
        <v>38892</v>
      </c>
      <c r="C1274" s="46">
        <v>1.8133999999999999</v>
      </c>
    </row>
    <row r="1275" spans="2:3" ht="15.75" thickBot="1">
      <c r="B1275" s="47">
        <v>38893</v>
      </c>
      <c r="C1275" s="48">
        <v>1.8137000000000001</v>
      </c>
    </row>
    <row r="1276" spans="2:3" ht="15.75" thickBot="1">
      <c r="B1276" s="45">
        <v>38894</v>
      </c>
      <c r="C1276" s="46">
        <v>1.8139000000000001</v>
      </c>
    </row>
    <row r="1277" spans="2:3" ht="15.75" thickBot="1">
      <c r="B1277" s="47">
        <v>38895</v>
      </c>
      <c r="C1277" s="48">
        <v>1.8142</v>
      </c>
    </row>
    <row r="1278" spans="2:3" ht="15.75" thickBot="1">
      <c r="B1278" s="45">
        <v>38896</v>
      </c>
      <c r="C1278" s="46">
        <v>1.8145</v>
      </c>
    </row>
    <row r="1279" spans="2:3" ht="15.75" thickBot="1">
      <c r="B1279" s="47">
        <v>38897</v>
      </c>
      <c r="C1279" s="48">
        <v>1.8148</v>
      </c>
    </row>
    <row r="1280" spans="2:3" ht="15.75" thickBot="1">
      <c r="B1280" s="45">
        <v>38898</v>
      </c>
      <c r="C1280" s="46">
        <v>1.8150999999999999</v>
      </c>
    </row>
    <row r="1281" spans="2:3" ht="15.75" thickBot="1">
      <c r="B1281" s="47">
        <v>38899</v>
      </c>
      <c r="C1281" s="48">
        <v>1.8152999999999999</v>
      </c>
    </row>
    <row r="1282" spans="2:3" ht="15.75" thickBot="1">
      <c r="B1282" s="45">
        <v>38900</v>
      </c>
      <c r="C1282" s="46">
        <v>1.8156000000000001</v>
      </c>
    </row>
    <row r="1283" spans="2:3" ht="15.75" thickBot="1">
      <c r="B1283" s="47">
        <v>38901</v>
      </c>
      <c r="C1283" s="48">
        <v>1.8159000000000001</v>
      </c>
    </row>
    <row r="1284" spans="2:3" ht="15.75" thickBot="1">
      <c r="B1284" s="45">
        <v>38902</v>
      </c>
      <c r="C1284" s="46">
        <v>1.8162</v>
      </c>
    </row>
    <row r="1285" spans="2:3" ht="15.75" thickBot="1">
      <c r="B1285" s="47">
        <v>38903</v>
      </c>
      <c r="C1285" s="48">
        <v>1.8164</v>
      </c>
    </row>
    <row r="1286" spans="2:3" ht="15.75" thickBot="1">
      <c r="B1286" s="45">
        <v>38904</v>
      </c>
      <c r="C1286" s="46">
        <v>1.8167</v>
      </c>
    </row>
    <row r="1287" spans="2:3" ht="15.75" thickBot="1">
      <c r="B1287" s="47">
        <v>38905</v>
      </c>
      <c r="C1287" s="48">
        <v>1.8169999999999999</v>
      </c>
    </row>
    <row r="1288" spans="2:3" ht="15.75" thickBot="1">
      <c r="B1288" s="45">
        <v>38906</v>
      </c>
      <c r="C1288" s="46">
        <v>1.8172999999999999</v>
      </c>
    </row>
    <row r="1289" spans="2:3" ht="15.75" thickBot="1">
      <c r="B1289" s="47">
        <v>38907</v>
      </c>
      <c r="C1289" s="48">
        <v>1.8176000000000001</v>
      </c>
    </row>
    <row r="1290" spans="2:3" ht="15.75" thickBot="1">
      <c r="B1290" s="45">
        <v>38908</v>
      </c>
      <c r="C1290" s="46">
        <v>1.8179000000000001</v>
      </c>
    </row>
    <row r="1291" spans="2:3" ht="15.75" thickBot="1">
      <c r="B1291" s="47">
        <v>38909</v>
      </c>
      <c r="C1291" s="48">
        <v>1.8181</v>
      </c>
    </row>
    <row r="1292" spans="2:3" ht="15.75" thickBot="1">
      <c r="B1292" s="45">
        <v>38910</v>
      </c>
      <c r="C1292" s="46">
        <v>1.8184</v>
      </c>
    </row>
    <row r="1293" spans="2:3" ht="15.75" thickBot="1">
      <c r="B1293" s="47">
        <v>38911</v>
      </c>
      <c r="C1293" s="48">
        <v>1.8187</v>
      </c>
    </row>
    <row r="1294" spans="2:3" ht="15.75" thickBot="1">
      <c r="B1294" s="45">
        <v>38912</v>
      </c>
      <c r="C1294" s="46">
        <v>1.819</v>
      </c>
    </row>
    <row r="1295" spans="2:3" ht="15.75" thickBot="1">
      <c r="B1295" s="47">
        <v>38913</v>
      </c>
      <c r="C1295" s="48">
        <v>1.8192999999999999</v>
      </c>
    </row>
    <row r="1296" spans="2:3" ht="15.75" thickBot="1">
      <c r="B1296" s="45">
        <v>38914</v>
      </c>
      <c r="C1296" s="46">
        <v>1.8196000000000001</v>
      </c>
    </row>
    <row r="1297" spans="2:3" ht="15.75" thickBot="1">
      <c r="B1297" s="47">
        <v>38915</v>
      </c>
      <c r="C1297" s="48">
        <v>1.8198000000000001</v>
      </c>
    </row>
    <row r="1298" spans="2:3" ht="15.75" thickBot="1">
      <c r="B1298" s="45">
        <v>38916</v>
      </c>
      <c r="C1298" s="46">
        <v>1.8201000000000001</v>
      </c>
    </row>
    <row r="1299" spans="2:3" ht="15.75" thickBot="1">
      <c r="B1299" s="47">
        <v>38917</v>
      </c>
      <c r="C1299" s="48">
        <v>1.8204</v>
      </c>
    </row>
    <row r="1300" spans="2:3" ht="15.75" thickBot="1">
      <c r="B1300" s="45">
        <v>38918</v>
      </c>
      <c r="C1300" s="46">
        <v>1.8207</v>
      </c>
    </row>
    <row r="1301" spans="2:3" ht="15.75" thickBot="1">
      <c r="B1301" s="47">
        <v>38919</v>
      </c>
      <c r="C1301" s="48">
        <v>1.821</v>
      </c>
    </row>
    <row r="1302" spans="2:3" ht="15.75" thickBot="1">
      <c r="B1302" s="45">
        <v>38920</v>
      </c>
      <c r="C1302" s="46">
        <v>1.8212999999999999</v>
      </c>
    </row>
    <row r="1303" spans="2:3" ht="15.75" thickBot="1">
      <c r="B1303" s="47">
        <v>38921</v>
      </c>
      <c r="C1303" s="48">
        <v>1.8214999999999999</v>
      </c>
    </row>
    <row r="1304" spans="2:3" ht="15.75" thickBot="1">
      <c r="B1304" s="45">
        <v>38922</v>
      </c>
      <c r="C1304" s="46">
        <v>1.8218000000000001</v>
      </c>
    </row>
    <row r="1305" spans="2:3" ht="15.75" thickBot="1">
      <c r="B1305" s="47">
        <v>38923</v>
      </c>
      <c r="C1305" s="48">
        <v>1.8221000000000001</v>
      </c>
    </row>
    <row r="1306" spans="2:3" ht="15.75" thickBot="1">
      <c r="B1306" s="45">
        <v>38924</v>
      </c>
      <c r="C1306" s="46">
        <v>1.8224</v>
      </c>
    </row>
    <row r="1307" spans="2:3" ht="15.75" thickBot="1">
      <c r="B1307" s="47">
        <v>38925</v>
      </c>
      <c r="C1307" s="48">
        <v>1.8227</v>
      </c>
    </row>
    <row r="1308" spans="2:3" ht="15.75" thickBot="1">
      <c r="B1308" s="45">
        <v>38926</v>
      </c>
      <c r="C1308" s="46">
        <v>1.823</v>
      </c>
    </row>
    <row r="1309" spans="2:3" ht="15.75" thickBot="1">
      <c r="B1309" s="47">
        <v>38927</v>
      </c>
      <c r="C1309" s="48">
        <v>1.8232999999999999</v>
      </c>
    </row>
    <row r="1310" spans="2:3" ht="15.75" thickBot="1">
      <c r="B1310" s="45">
        <v>38928</v>
      </c>
      <c r="C1310" s="46">
        <v>1.8234999999999999</v>
      </c>
    </row>
    <row r="1311" spans="2:3" ht="15.75" thickBot="1">
      <c r="B1311" s="47">
        <v>38929</v>
      </c>
      <c r="C1311" s="48">
        <v>1.8238000000000001</v>
      </c>
    </row>
    <row r="1312" spans="2:3" ht="15.75" thickBot="1">
      <c r="B1312" s="45">
        <v>38930</v>
      </c>
      <c r="C1312" s="46">
        <v>1.8241000000000001</v>
      </c>
    </row>
    <row r="1313" spans="2:3" ht="15.75" thickBot="1">
      <c r="B1313" s="47">
        <v>38931</v>
      </c>
      <c r="C1313" s="48">
        <v>1.8244</v>
      </c>
    </row>
    <row r="1314" spans="2:3" ht="15.75" thickBot="1">
      <c r="B1314" s="45">
        <v>38932</v>
      </c>
      <c r="C1314" s="46">
        <v>1.8247</v>
      </c>
    </row>
    <row r="1315" spans="2:3" ht="15.75" thickBot="1">
      <c r="B1315" s="47">
        <v>38933</v>
      </c>
      <c r="C1315" s="48">
        <v>1.825</v>
      </c>
    </row>
    <row r="1316" spans="2:3" ht="15.75" thickBot="1">
      <c r="B1316" s="45">
        <v>38934</v>
      </c>
      <c r="C1316" s="46">
        <v>1.8251999999999999</v>
      </c>
    </row>
    <row r="1317" spans="2:3" ht="15.75" thickBot="1">
      <c r="B1317" s="47">
        <v>38935</v>
      </c>
      <c r="C1317" s="48">
        <v>1.8254999999999999</v>
      </c>
    </row>
    <row r="1318" spans="2:3" ht="15.75" thickBot="1">
      <c r="B1318" s="45">
        <v>38936</v>
      </c>
      <c r="C1318" s="46">
        <v>1.8259000000000001</v>
      </c>
    </row>
    <row r="1319" spans="2:3" ht="15.75" thickBot="1">
      <c r="B1319" s="47">
        <v>38937</v>
      </c>
      <c r="C1319" s="48">
        <v>1.8263</v>
      </c>
    </row>
    <row r="1320" spans="2:3" ht="15.75" thickBot="1">
      <c r="B1320" s="45">
        <v>38938</v>
      </c>
      <c r="C1320" s="46">
        <v>1.8266</v>
      </c>
    </row>
    <row r="1321" spans="2:3" ht="15.75" thickBot="1">
      <c r="B1321" s="47">
        <v>38939</v>
      </c>
      <c r="C1321" s="48">
        <v>1.827</v>
      </c>
    </row>
    <row r="1322" spans="2:3" ht="15.75" thickBot="1">
      <c r="B1322" s="45">
        <v>38940</v>
      </c>
      <c r="C1322" s="46">
        <v>1.8272999999999999</v>
      </c>
    </row>
    <row r="1323" spans="2:3" ht="15.75" thickBot="1">
      <c r="B1323" s="47">
        <v>38941</v>
      </c>
      <c r="C1323" s="48">
        <v>1.8277000000000001</v>
      </c>
    </row>
    <row r="1324" spans="2:3" ht="15.75" thickBot="1">
      <c r="B1324" s="45">
        <v>38942</v>
      </c>
      <c r="C1324" s="46">
        <v>1.8281000000000001</v>
      </c>
    </row>
    <row r="1325" spans="2:3" ht="15.75" thickBot="1">
      <c r="B1325" s="47">
        <v>38943</v>
      </c>
      <c r="C1325" s="48">
        <v>1.8284</v>
      </c>
    </row>
    <row r="1326" spans="2:3" ht="15.75" thickBot="1">
      <c r="B1326" s="45">
        <v>38944</v>
      </c>
      <c r="C1326" s="46">
        <v>1.8288</v>
      </c>
    </row>
    <row r="1327" spans="2:3" ht="15.75" thickBot="1">
      <c r="B1327" s="47">
        <v>38945</v>
      </c>
      <c r="C1327" s="48">
        <v>1.8291999999999999</v>
      </c>
    </row>
    <row r="1328" spans="2:3" ht="15.75" thickBot="1">
      <c r="B1328" s="45">
        <v>38946</v>
      </c>
      <c r="C1328" s="46">
        <v>1.8294999999999999</v>
      </c>
    </row>
    <row r="1329" spans="2:3" ht="15.75" thickBot="1">
      <c r="B1329" s="47">
        <v>38947</v>
      </c>
      <c r="C1329" s="48">
        <v>1.8299000000000001</v>
      </c>
    </row>
    <row r="1330" spans="2:3" ht="15.75" thickBot="1">
      <c r="B1330" s="45">
        <v>38948</v>
      </c>
      <c r="C1330" s="46">
        <v>1.8302</v>
      </c>
    </row>
    <row r="1331" spans="2:3" ht="15.75" thickBot="1">
      <c r="B1331" s="47">
        <v>38949</v>
      </c>
      <c r="C1331" s="48">
        <v>1.8306</v>
      </c>
    </row>
    <row r="1332" spans="2:3" ht="15.75" thickBot="1">
      <c r="B1332" s="45">
        <v>38950</v>
      </c>
      <c r="C1332" s="46">
        <v>1.831</v>
      </c>
    </row>
    <row r="1333" spans="2:3" ht="15.75" thickBot="1">
      <c r="B1333" s="47">
        <v>38951</v>
      </c>
      <c r="C1333" s="48">
        <v>1.8312999999999999</v>
      </c>
    </row>
    <row r="1334" spans="2:3" ht="15.75" thickBot="1">
      <c r="B1334" s="45">
        <v>38952</v>
      </c>
      <c r="C1334" s="46">
        <v>1.8317000000000001</v>
      </c>
    </row>
    <row r="1335" spans="2:3" ht="15.75" thickBot="1">
      <c r="B1335" s="47">
        <v>38953</v>
      </c>
      <c r="C1335" s="48">
        <v>1.8321000000000001</v>
      </c>
    </row>
    <row r="1336" spans="2:3" ht="15.75" thickBot="1">
      <c r="B1336" s="45">
        <v>38954</v>
      </c>
      <c r="C1336" s="46">
        <v>1.8324</v>
      </c>
    </row>
    <row r="1337" spans="2:3" ht="15.75" thickBot="1">
      <c r="B1337" s="47">
        <v>38955</v>
      </c>
      <c r="C1337" s="48">
        <v>1.8328</v>
      </c>
    </row>
    <row r="1338" spans="2:3" ht="15.75" thickBot="1">
      <c r="B1338" s="45">
        <v>38956</v>
      </c>
      <c r="C1338" s="46">
        <v>1.8331999999999999</v>
      </c>
    </row>
    <row r="1339" spans="2:3" ht="15.75" thickBot="1">
      <c r="B1339" s="47">
        <v>38957</v>
      </c>
      <c r="C1339" s="48">
        <v>1.8334999999999999</v>
      </c>
    </row>
    <row r="1340" spans="2:3" ht="15.75" thickBot="1">
      <c r="B1340" s="45">
        <v>38958</v>
      </c>
      <c r="C1340" s="46">
        <v>1.8339000000000001</v>
      </c>
    </row>
    <row r="1341" spans="2:3" ht="15.75" thickBot="1">
      <c r="B1341" s="47">
        <v>38959</v>
      </c>
      <c r="C1341" s="48">
        <v>1.8342000000000001</v>
      </c>
    </row>
    <row r="1342" spans="2:3" ht="15.75" thickBot="1">
      <c r="B1342" s="45">
        <v>38960</v>
      </c>
      <c r="C1342" s="46">
        <v>1.8346</v>
      </c>
    </row>
    <row r="1343" spans="2:3" ht="15.75" thickBot="1">
      <c r="B1343" s="47">
        <v>38961</v>
      </c>
      <c r="C1343" s="48">
        <v>1.835</v>
      </c>
    </row>
    <row r="1344" spans="2:3" ht="15.75" thickBot="1">
      <c r="B1344" s="45">
        <v>38962</v>
      </c>
      <c r="C1344" s="46">
        <v>1.8353999999999999</v>
      </c>
    </row>
    <row r="1345" spans="2:3" ht="15.75" thickBot="1">
      <c r="B1345" s="47">
        <v>38963</v>
      </c>
      <c r="C1345" s="48">
        <v>1.8357000000000001</v>
      </c>
    </row>
    <row r="1346" spans="2:3" ht="15.75" thickBot="1">
      <c r="B1346" s="45">
        <v>38964</v>
      </c>
      <c r="C1346" s="46">
        <v>1.8361000000000001</v>
      </c>
    </row>
    <row r="1347" spans="2:3" ht="15.75" thickBot="1">
      <c r="B1347" s="47">
        <v>38965</v>
      </c>
      <c r="C1347" s="48">
        <v>1.8365</v>
      </c>
    </row>
    <row r="1348" spans="2:3" ht="15.75" thickBot="1">
      <c r="B1348" s="45">
        <v>38966</v>
      </c>
      <c r="C1348" s="46">
        <v>1.8369</v>
      </c>
    </row>
    <row r="1349" spans="2:3" ht="15.75" thickBot="1">
      <c r="B1349" s="47">
        <v>38967</v>
      </c>
      <c r="C1349" s="48">
        <v>1.8371999999999999</v>
      </c>
    </row>
    <row r="1350" spans="2:3" ht="15.75" thickBot="1">
      <c r="B1350" s="45">
        <v>38968</v>
      </c>
      <c r="C1350" s="46">
        <v>1.8375999999999999</v>
      </c>
    </row>
    <row r="1351" spans="2:3" ht="15.75" thickBot="1">
      <c r="B1351" s="47">
        <v>38969</v>
      </c>
      <c r="C1351" s="48">
        <v>1.8379000000000001</v>
      </c>
    </row>
    <row r="1352" spans="2:3" ht="15.75" thickBot="1">
      <c r="B1352" s="45">
        <v>38970</v>
      </c>
      <c r="C1352" s="46">
        <v>1.8382000000000001</v>
      </c>
    </row>
    <row r="1353" spans="2:3" ht="15.75" thickBot="1">
      <c r="B1353" s="47">
        <v>38971</v>
      </c>
      <c r="C1353" s="48">
        <v>1.8386</v>
      </c>
    </row>
    <row r="1354" spans="2:3" ht="15.75" thickBot="1">
      <c r="B1354" s="45">
        <v>38972</v>
      </c>
      <c r="C1354" s="46">
        <v>1.8389</v>
      </c>
    </row>
    <row r="1355" spans="2:3" ht="15.75" thickBot="1">
      <c r="B1355" s="47">
        <v>38973</v>
      </c>
      <c r="C1355" s="48">
        <v>1.8392999999999999</v>
      </c>
    </row>
    <row r="1356" spans="2:3" ht="15.75" thickBot="1">
      <c r="B1356" s="45">
        <v>38974</v>
      </c>
      <c r="C1356" s="46">
        <v>1.8395999999999999</v>
      </c>
    </row>
    <row r="1357" spans="2:3" ht="15.75" thickBot="1">
      <c r="B1357" s="47">
        <v>38975</v>
      </c>
      <c r="C1357" s="48">
        <v>1.84</v>
      </c>
    </row>
    <row r="1358" spans="2:3" ht="15.75" thickBot="1">
      <c r="B1358" s="45">
        <v>38976</v>
      </c>
      <c r="C1358" s="46">
        <v>1.8403</v>
      </c>
    </row>
    <row r="1359" spans="2:3" ht="15.75" thickBot="1">
      <c r="B1359" s="47">
        <v>38977</v>
      </c>
      <c r="C1359" s="48">
        <v>1.8407</v>
      </c>
    </row>
    <row r="1360" spans="2:3" ht="15.75" thickBot="1">
      <c r="B1360" s="45">
        <v>38978</v>
      </c>
      <c r="C1360" s="46">
        <v>1.841</v>
      </c>
    </row>
    <row r="1361" spans="2:3" ht="15.75" thickBot="1">
      <c r="B1361" s="47">
        <v>38979</v>
      </c>
      <c r="C1361" s="48">
        <v>1.8412999999999999</v>
      </c>
    </row>
    <row r="1362" spans="2:3" ht="15.75" thickBot="1">
      <c r="B1362" s="45">
        <v>38980</v>
      </c>
      <c r="C1362" s="46">
        <v>1.8416999999999999</v>
      </c>
    </row>
    <row r="1363" spans="2:3" ht="15.75" thickBot="1">
      <c r="B1363" s="47">
        <v>38981</v>
      </c>
      <c r="C1363" s="48">
        <v>1.8420000000000001</v>
      </c>
    </row>
    <row r="1364" spans="2:3" ht="15.75" thickBot="1">
      <c r="B1364" s="45">
        <v>38982</v>
      </c>
      <c r="C1364" s="46">
        <v>1.8424</v>
      </c>
    </row>
    <row r="1365" spans="2:3" ht="15.75" thickBot="1">
      <c r="B1365" s="47">
        <v>38983</v>
      </c>
      <c r="C1365" s="48">
        <v>1.8427</v>
      </c>
    </row>
    <row r="1366" spans="2:3" ht="15.75" thickBot="1">
      <c r="B1366" s="45">
        <v>38984</v>
      </c>
      <c r="C1366" s="46">
        <v>1.8431</v>
      </c>
    </row>
    <row r="1367" spans="2:3" ht="15.75" thickBot="1">
      <c r="B1367" s="47">
        <v>38985</v>
      </c>
      <c r="C1367" s="48">
        <v>1.8433999999999999</v>
      </c>
    </row>
    <row r="1368" spans="2:3" ht="15.75" thickBot="1">
      <c r="B1368" s="45">
        <v>38986</v>
      </c>
      <c r="C1368" s="46">
        <v>1.8438000000000001</v>
      </c>
    </row>
    <row r="1369" spans="2:3" ht="15.75" thickBot="1">
      <c r="B1369" s="47">
        <v>38987</v>
      </c>
      <c r="C1369" s="48">
        <v>1.8441000000000001</v>
      </c>
    </row>
    <row r="1370" spans="2:3" ht="15.75" thickBot="1">
      <c r="B1370" s="45">
        <v>38988</v>
      </c>
      <c r="C1370" s="46">
        <v>1.8444</v>
      </c>
    </row>
    <row r="1371" spans="2:3" ht="15.75" thickBot="1">
      <c r="B1371" s="47">
        <v>38989</v>
      </c>
      <c r="C1371" s="48">
        <v>1.8448</v>
      </c>
    </row>
    <row r="1372" spans="2:3" ht="15.75" thickBot="1">
      <c r="B1372" s="45">
        <v>38990</v>
      </c>
      <c r="C1372" s="46">
        <v>1.8451</v>
      </c>
    </row>
    <row r="1373" spans="2:3" ht="15.75" thickBot="1">
      <c r="B1373" s="47">
        <v>38991</v>
      </c>
      <c r="C1373" s="48">
        <v>1.8454999999999999</v>
      </c>
    </row>
    <row r="1374" spans="2:3" ht="15.75" thickBot="1">
      <c r="B1374" s="45">
        <v>38992</v>
      </c>
      <c r="C1374" s="46">
        <v>1.8458000000000001</v>
      </c>
    </row>
    <row r="1375" spans="2:3" ht="15.75" thickBot="1">
      <c r="B1375" s="47">
        <v>38993</v>
      </c>
      <c r="C1375" s="48">
        <v>1.8461000000000001</v>
      </c>
    </row>
    <row r="1376" spans="2:3" ht="15.75" thickBot="1">
      <c r="B1376" s="45">
        <v>38994</v>
      </c>
      <c r="C1376" s="46">
        <v>1.8465</v>
      </c>
    </row>
    <row r="1377" spans="2:3" ht="15.75" thickBot="1">
      <c r="B1377" s="47">
        <v>38995</v>
      </c>
      <c r="C1377" s="48">
        <v>1.8468</v>
      </c>
    </row>
    <row r="1378" spans="2:3" ht="15.75" thickBot="1">
      <c r="B1378" s="45">
        <v>38996</v>
      </c>
      <c r="C1378" s="46">
        <v>1.8471</v>
      </c>
    </row>
    <row r="1379" spans="2:3" ht="15.75" thickBot="1">
      <c r="B1379" s="47">
        <v>38997</v>
      </c>
      <c r="C1379" s="48">
        <v>1.8476999999999999</v>
      </c>
    </row>
    <row r="1380" spans="2:3" ht="15.75" thickBot="1">
      <c r="B1380" s="45">
        <v>38998</v>
      </c>
      <c r="C1380" s="46">
        <v>1.8482000000000001</v>
      </c>
    </row>
    <row r="1381" spans="2:3" ht="15.75" thickBot="1">
      <c r="B1381" s="47">
        <v>38999</v>
      </c>
      <c r="C1381" s="48">
        <v>1.8487</v>
      </c>
    </row>
    <row r="1382" spans="2:3" ht="15.75" thickBot="1">
      <c r="B1382" s="45">
        <v>39000</v>
      </c>
      <c r="C1382" s="46">
        <v>1.8492999999999999</v>
      </c>
    </row>
    <row r="1383" spans="2:3" ht="15.75" thickBot="1">
      <c r="B1383" s="47">
        <v>39001</v>
      </c>
      <c r="C1383" s="48">
        <v>1.8498000000000001</v>
      </c>
    </row>
    <row r="1384" spans="2:3" ht="15.75" thickBot="1">
      <c r="B1384" s="45">
        <v>39002</v>
      </c>
      <c r="C1384" s="46">
        <v>1.8503000000000001</v>
      </c>
    </row>
    <row r="1385" spans="2:3" ht="15.75" thickBot="1">
      <c r="B1385" s="47">
        <v>39003</v>
      </c>
      <c r="C1385" s="48">
        <v>1.8509</v>
      </c>
    </row>
    <row r="1386" spans="2:3" ht="15.75" thickBot="1">
      <c r="B1386" s="45">
        <v>39004</v>
      </c>
      <c r="C1386" s="46">
        <v>1.8513999999999999</v>
      </c>
    </row>
    <row r="1387" spans="2:3" ht="15.75" thickBot="1">
      <c r="B1387" s="47">
        <v>39005</v>
      </c>
      <c r="C1387" s="48">
        <v>1.8519000000000001</v>
      </c>
    </row>
    <row r="1388" spans="2:3" ht="15.75" thickBot="1">
      <c r="B1388" s="45">
        <v>39006</v>
      </c>
      <c r="C1388" s="46">
        <v>1.8525</v>
      </c>
    </row>
    <row r="1389" spans="2:3" ht="15.75" thickBot="1">
      <c r="B1389" s="47">
        <v>39007</v>
      </c>
      <c r="C1389" s="48">
        <v>1.853</v>
      </c>
    </row>
    <row r="1390" spans="2:3" ht="15.75" thickBot="1">
      <c r="B1390" s="45">
        <v>39008</v>
      </c>
      <c r="C1390" s="46">
        <v>1.8534999999999999</v>
      </c>
    </row>
    <row r="1391" spans="2:3" ht="15.75" thickBot="1">
      <c r="B1391" s="47">
        <v>39009</v>
      </c>
      <c r="C1391" s="48">
        <v>1.8541000000000001</v>
      </c>
    </row>
    <row r="1392" spans="2:3" ht="15.75" thickBot="1">
      <c r="B1392" s="45">
        <v>39010</v>
      </c>
      <c r="C1392" s="46">
        <v>1.8546</v>
      </c>
    </row>
    <row r="1393" spans="2:3" ht="15.75" thickBot="1">
      <c r="B1393" s="47">
        <v>39011</v>
      </c>
      <c r="C1393" s="48">
        <v>1.8551</v>
      </c>
    </row>
    <row r="1394" spans="2:3" ht="15.75" thickBot="1">
      <c r="B1394" s="45">
        <v>39012</v>
      </c>
      <c r="C1394" s="46">
        <v>1.8556999999999999</v>
      </c>
    </row>
    <row r="1395" spans="2:3" ht="15.75" thickBot="1">
      <c r="B1395" s="47">
        <v>39013</v>
      </c>
      <c r="C1395" s="48">
        <v>1.8562000000000001</v>
      </c>
    </row>
    <row r="1396" spans="2:3" ht="15.75" thickBot="1">
      <c r="B1396" s="45">
        <v>39014</v>
      </c>
      <c r="C1396" s="46">
        <v>1.8568</v>
      </c>
    </row>
    <row r="1397" spans="2:3" ht="15.75" thickBot="1">
      <c r="B1397" s="47">
        <v>39015</v>
      </c>
      <c r="C1397" s="48">
        <v>1.8573</v>
      </c>
    </row>
    <row r="1398" spans="2:3" ht="15.75" thickBot="1">
      <c r="B1398" s="45">
        <v>39016</v>
      </c>
      <c r="C1398" s="46">
        <v>1.8577999999999999</v>
      </c>
    </row>
    <row r="1399" spans="2:3" ht="15.75" thickBot="1">
      <c r="B1399" s="47">
        <v>39017</v>
      </c>
      <c r="C1399" s="48">
        <v>1.8584000000000001</v>
      </c>
    </row>
    <row r="1400" spans="2:3" ht="15.75" thickBot="1">
      <c r="B1400" s="45">
        <v>39018</v>
      </c>
      <c r="C1400" s="46">
        <v>1.8589</v>
      </c>
    </row>
    <row r="1401" spans="2:3" ht="15.75" thickBot="1">
      <c r="B1401" s="47">
        <v>39019</v>
      </c>
      <c r="C1401" s="48">
        <v>1.8593999999999999</v>
      </c>
    </row>
    <row r="1402" spans="2:3" ht="15.75" thickBot="1">
      <c r="B1402" s="45">
        <v>39020</v>
      </c>
      <c r="C1402" s="46">
        <v>1.86</v>
      </c>
    </row>
    <row r="1403" spans="2:3" ht="15.75" thickBot="1">
      <c r="B1403" s="47">
        <v>39021</v>
      </c>
      <c r="C1403" s="48">
        <v>1.8605</v>
      </c>
    </row>
    <row r="1404" spans="2:3" ht="15.75" thickBot="1">
      <c r="B1404" s="45">
        <v>39022</v>
      </c>
      <c r="C1404" s="46">
        <v>1.8611</v>
      </c>
    </row>
    <row r="1405" spans="2:3" ht="15.75" thickBot="1">
      <c r="B1405" s="47">
        <v>39023</v>
      </c>
      <c r="C1405" s="48">
        <v>1.8615999999999999</v>
      </c>
    </row>
    <row r="1406" spans="2:3" ht="15.75" thickBot="1">
      <c r="B1406" s="45">
        <v>39024</v>
      </c>
      <c r="C1406" s="46">
        <v>1.8622000000000001</v>
      </c>
    </row>
    <row r="1407" spans="2:3" ht="15.75" thickBot="1">
      <c r="B1407" s="47">
        <v>39025</v>
      </c>
      <c r="C1407" s="48">
        <v>1.8627</v>
      </c>
    </row>
    <row r="1408" spans="2:3" ht="15.75" thickBot="1">
      <c r="B1408" s="45">
        <v>39026</v>
      </c>
      <c r="C1408" s="46">
        <v>1.8633</v>
      </c>
    </row>
    <row r="1409" spans="2:3" ht="15.75" thickBot="1">
      <c r="B1409" s="47">
        <v>39027</v>
      </c>
      <c r="C1409" s="48">
        <v>1.8637999999999999</v>
      </c>
    </row>
    <row r="1410" spans="2:3" ht="15.75" thickBot="1">
      <c r="B1410" s="45">
        <v>39028</v>
      </c>
      <c r="C1410" s="46">
        <v>1.8644000000000001</v>
      </c>
    </row>
    <row r="1411" spans="2:3" ht="15.75" thickBot="1">
      <c r="B1411" s="47">
        <v>39029</v>
      </c>
      <c r="C1411" s="48">
        <v>1.8649</v>
      </c>
    </row>
    <row r="1412" spans="2:3" ht="15.75" thickBot="1">
      <c r="B1412" s="45">
        <v>39030</v>
      </c>
      <c r="C1412" s="46">
        <v>1.8653999999999999</v>
      </c>
    </row>
    <row r="1413" spans="2:3" ht="15.75" thickBot="1">
      <c r="B1413" s="47">
        <v>39031</v>
      </c>
      <c r="C1413" s="48">
        <v>1.8660000000000001</v>
      </c>
    </row>
    <row r="1414" spans="2:3" ht="15.75" thickBot="1">
      <c r="B1414" s="45">
        <v>39032</v>
      </c>
      <c r="C1414" s="46">
        <v>1.8665</v>
      </c>
    </row>
    <row r="1415" spans="2:3" ht="15.75" thickBot="1">
      <c r="B1415" s="47">
        <v>39033</v>
      </c>
      <c r="C1415" s="48">
        <v>1.867</v>
      </c>
    </row>
    <row r="1416" spans="2:3" ht="15.75" thickBot="1">
      <c r="B1416" s="45">
        <v>39034</v>
      </c>
      <c r="C1416" s="46">
        <v>1.8675999999999999</v>
      </c>
    </row>
    <row r="1417" spans="2:3" ht="15.75" thickBot="1">
      <c r="B1417" s="47">
        <v>39035</v>
      </c>
      <c r="C1417" s="48">
        <v>1.8681000000000001</v>
      </c>
    </row>
    <row r="1418" spans="2:3" ht="15.75" thickBot="1">
      <c r="B1418" s="45">
        <v>39036</v>
      </c>
      <c r="C1418" s="46">
        <v>1.8686</v>
      </c>
    </row>
    <row r="1419" spans="2:3" ht="15.75" thickBot="1">
      <c r="B1419" s="47">
        <v>39037</v>
      </c>
      <c r="C1419" s="48">
        <v>1.8691</v>
      </c>
    </row>
    <row r="1420" spans="2:3" ht="15.75" thickBot="1">
      <c r="B1420" s="45">
        <v>39038</v>
      </c>
      <c r="C1420" s="46">
        <v>1.8696999999999999</v>
      </c>
    </row>
    <row r="1421" spans="2:3" ht="15.75" thickBot="1">
      <c r="B1421" s="47">
        <v>39039</v>
      </c>
      <c r="C1421" s="48">
        <v>1.8702000000000001</v>
      </c>
    </row>
    <row r="1422" spans="2:3" ht="15.75" thickBot="1">
      <c r="B1422" s="45">
        <v>39040</v>
      </c>
      <c r="C1422" s="46">
        <v>1.8707</v>
      </c>
    </row>
    <row r="1423" spans="2:3" ht="15.75" thickBot="1">
      <c r="B1423" s="47">
        <v>39041</v>
      </c>
      <c r="C1423" s="48">
        <v>1.8713</v>
      </c>
    </row>
    <row r="1424" spans="2:3" ht="15.75" thickBot="1">
      <c r="B1424" s="45">
        <v>39042</v>
      </c>
      <c r="C1424" s="46">
        <v>1.8717999999999999</v>
      </c>
    </row>
    <row r="1425" spans="2:3" ht="15.75" thickBot="1">
      <c r="B1425" s="47">
        <v>39043</v>
      </c>
      <c r="C1425" s="48">
        <v>1.8723000000000001</v>
      </c>
    </row>
    <row r="1426" spans="2:3" ht="15.75" thickBot="1">
      <c r="B1426" s="45">
        <v>39044</v>
      </c>
      <c r="C1426" s="46">
        <v>1.8729</v>
      </c>
    </row>
    <row r="1427" spans="2:3" ht="15.75" thickBot="1">
      <c r="B1427" s="47">
        <v>39045</v>
      </c>
      <c r="C1427" s="48">
        <v>1.8734</v>
      </c>
    </row>
    <row r="1428" spans="2:3" ht="15.75" thickBot="1">
      <c r="B1428" s="45">
        <v>39046</v>
      </c>
      <c r="C1428" s="46">
        <v>1.8738999999999999</v>
      </c>
    </row>
    <row r="1429" spans="2:3" ht="15.75" thickBot="1">
      <c r="B1429" s="47">
        <v>39047</v>
      </c>
      <c r="C1429" s="48">
        <v>1.8745000000000001</v>
      </c>
    </row>
    <row r="1430" spans="2:3" ht="15.75" thickBot="1">
      <c r="B1430" s="45">
        <v>39048</v>
      </c>
      <c r="C1430" s="46">
        <v>1.875</v>
      </c>
    </row>
    <row r="1431" spans="2:3" ht="15.75" thickBot="1">
      <c r="B1431" s="47">
        <v>39049</v>
      </c>
      <c r="C1431" s="48">
        <v>1.8754999999999999</v>
      </c>
    </row>
    <row r="1432" spans="2:3" ht="15.75" thickBot="1">
      <c r="B1432" s="45">
        <v>39050</v>
      </c>
      <c r="C1432" s="46">
        <v>1.8761000000000001</v>
      </c>
    </row>
    <row r="1433" spans="2:3" ht="15.75" thickBot="1">
      <c r="B1433" s="47">
        <v>39051</v>
      </c>
      <c r="C1433" s="48">
        <v>1.8766</v>
      </c>
    </row>
    <row r="1434" spans="2:3" ht="15.75" thickBot="1">
      <c r="B1434" s="45">
        <v>39052</v>
      </c>
      <c r="C1434" s="46">
        <v>1.8771</v>
      </c>
    </row>
    <row r="1435" spans="2:3" ht="15.75" thickBot="1">
      <c r="B1435" s="47">
        <v>39053</v>
      </c>
      <c r="C1435" s="48">
        <v>1.8775999999999999</v>
      </c>
    </row>
    <row r="1436" spans="2:3" ht="15.75" thickBot="1">
      <c r="B1436" s="45">
        <v>39054</v>
      </c>
      <c r="C1436" s="46">
        <v>1.8782000000000001</v>
      </c>
    </row>
    <row r="1437" spans="2:3" ht="15.75" thickBot="1">
      <c r="B1437" s="47">
        <v>39055</v>
      </c>
      <c r="C1437" s="48">
        <v>1.8787</v>
      </c>
    </row>
    <row r="1438" spans="2:3" ht="15.75" thickBot="1">
      <c r="B1438" s="45">
        <v>39056</v>
      </c>
      <c r="C1438" s="46">
        <v>1.8792</v>
      </c>
    </row>
    <row r="1439" spans="2:3" ht="15.75" thickBot="1">
      <c r="B1439" s="47">
        <v>39057</v>
      </c>
      <c r="C1439" s="48">
        <v>1.8796999999999999</v>
      </c>
    </row>
    <row r="1440" spans="2:3" ht="15.75" thickBot="1">
      <c r="B1440" s="45">
        <v>39058</v>
      </c>
      <c r="C1440" s="46">
        <v>1.8801000000000001</v>
      </c>
    </row>
    <row r="1441" spans="2:3" ht="15.75" thickBot="1">
      <c r="B1441" s="47">
        <v>39059</v>
      </c>
      <c r="C1441" s="48">
        <v>1.8806</v>
      </c>
    </row>
    <row r="1442" spans="2:3" ht="15.75" thickBot="1">
      <c r="B1442" s="45">
        <v>39060</v>
      </c>
      <c r="C1442" s="46">
        <v>1.881</v>
      </c>
    </row>
    <row r="1443" spans="2:3" ht="15.75" thickBot="1">
      <c r="B1443" s="47">
        <v>39061</v>
      </c>
      <c r="C1443" s="48">
        <v>1.8814</v>
      </c>
    </row>
    <row r="1444" spans="2:3" ht="15.75" thickBot="1">
      <c r="B1444" s="45">
        <v>39062</v>
      </c>
      <c r="C1444" s="46">
        <v>1.8818999999999999</v>
      </c>
    </row>
    <row r="1445" spans="2:3" ht="15.75" thickBot="1">
      <c r="B1445" s="47">
        <v>39063</v>
      </c>
      <c r="C1445" s="48">
        <v>1.8823000000000001</v>
      </c>
    </row>
    <row r="1446" spans="2:3" ht="15.75" thickBot="1">
      <c r="B1446" s="45">
        <v>39064</v>
      </c>
      <c r="C1446" s="46">
        <v>1.8827</v>
      </c>
    </row>
    <row r="1447" spans="2:3" ht="15.75" thickBot="1">
      <c r="B1447" s="47">
        <v>39065</v>
      </c>
      <c r="C1447" s="48">
        <v>1.8831</v>
      </c>
    </row>
    <row r="1448" spans="2:3" ht="15.75" thickBot="1">
      <c r="B1448" s="45">
        <v>39066</v>
      </c>
      <c r="C1448" s="46">
        <v>1.8835999999999999</v>
      </c>
    </row>
    <row r="1449" spans="2:3" ht="15.75" thickBot="1">
      <c r="B1449" s="47">
        <v>39067</v>
      </c>
      <c r="C1449" s="48">
        <v>1.8839999999999999</v>
      </c>
    </row>
    <row r="1450" spans="2:3" ht="15.75" thickBot="1">
      <c r="B1450" s="45">
        <v>39068</v>
      </c>
      <c r="C1450" s="46">
        <v>1.8844000000000001</v>
      </c>
    </row>
    <row r="1451" spans="2:3" ht="15.75" thickBot="1">
      <c r="B1451" s="47">
        <v>39069</v>
      </c>
      <c r="C1451" s="48">
        <v>1.8849</v>
      </c>
    </row>
    <row r="1452" spans="2:3" ht="15.75" thickBot="1">
      <c r="B1452" s="45">
        <v>39070</v>
      </c>
      <c r="C1452" s="46">
        <v>1.8853</v>
      </c>
    </row>
    <row r="1453" spans="2:3" ht="15.75" thickBot="1">
      <c r="B1453" s="47">
        <v>39071</v>
      </c>
      <c r="C1453" s="48">
        <v>1.8856999999999999</v>
      </c>
    </row>
    <row r="1454" spans="2:3" ht="15.75" thickBot="1">
      <c r="B1454" s="45">
        <v>39072</v>
      </c>
      <c r="C1454" s="46">
        <v>1.8861000000000001</v>
      </c>
    </row>
    <row r="1455" spans="2:3" ht="15.75" thickBot="1">
      <c r="B1455" s="47">
        <v>39073</v>
      </c>
      <c r="C1455" s="48">
        <v>1.8866000000000001</v>
      </c>
    </row>
    <row r="1456" spans="2:3" ht="15.75" thickBot="1">
      <c r="B1456" s="45">
        <v>39074</v>
      </c>
      <c r="C1456" s="46">
        <v>1.887</v>
      </c>
    </row>
    <row r="1457" spans="2:3" ht="15.75" thickBot="1">
      <c r="B1457" s="47">
        <v>39075</v>
      </c>
      <c r="C1457" s="48">
        <v>1.8874</v>
      </c>
    </row>
    <row r="1458" spans="2:3" ht="15.75" thickBot="1">
      <c r="B1458" s="45">
        <v>39076</v>
      </c>
      <c r="C1458" s="46">
        <v>1.8878999999999999</v>
      </c>
    </row>
    <row r="1459" spans="2:3" ht="15.75" thickBot="1">
      <c r="B1459" s="47">
        <v>39077</v>
      </c>
      <c r="C1459" s="48">
        <v>1.8883000000000001</v>
      </c>
    </row>
    <row r="1460" spans="2:3" ht="15.75" thickBot="1">
      <c r="B1460" s="45">
        <v>39078</v>
      </c>
      <c r="C1460" s="46">
        <v>1.8887</v>
      </c>
    </row>
    <row r="1461" spans="2:3" ht="15.75" thickBot="1">
      <c r="B1461" s="47">
        <v>39079</v>
      </c>
      <c r="C1461" s="48">
        <v>1.8891</v>
      </c>
    </row>
    <row r="1462" spans="2:3" ht="15.75" thickBot="1">
      <c r="B1462" s="45">
        <v>39080</v>
      </c>
      <c r="C1462" s="46">
        <v>1.8895999999999999</v>
      </c>
    </row>
    <row r="1463" spans="2:3" ht="15.75" thickBot="1">
      <c r="B1463" s="47">
        <v>39081</v>
      </c>
      <c r="C1463" s="48">
        <v>1.89</v>
      </c>
    </row>
    <row r="1464" spans="2:3" ht="15.75" thickBot="1">
      <c r="B1464" s="45">
        <v>39082</v>
      </c>
      <c r="C1464" s="46">
        <v>1.8904000000000001</v>
      </c>
    </row>
    <row r="1465" spans="2:3" ht="15.75" thickBot="1">
      <c r="B1465" s="47">
        <v>39083</v>
      </c>
      <c r="C1465" s="48">
        <v>1.8909</v>
      </c>
    </row>
    <row r="1466" spans="2:3" ht="15.75" thickBot="1">
      <c r="B1466" s="45">
        <v>39084</v>
      </c>
      <c r="C1466" s="46">
        <v>1.8913</v>
      </c>
    </row>
    <row r="1467" spans="2:3" ht="15.75" thickBot="1">
      <c r="B1467" s="47">
        <v>39085</v>
      </c>
      <c r="C1467" s="48">
        <v>1.8916999999999999</v>
      </c>
    </row>
    <row r="1468" spans="2:3" ht="15.75" thickBot="1">
      <c r="B1468" s="45">
        <v>39086</v>
      </c>
      <c r="C1468" s="46">
        <v>1.8922000000000001</v>
      </c>
    </row>
    <row r="1469" spans="2:3" ht="15.75" thickBot="1">
      <c r="B1469" s="47">
        <v>39087</v>
      </c>
      <c r="C1469" s="48">
        <v>1.8926000000000001</v>
      </c>
    </row>
    <row r="1470" spans="2:3" ht="15.75" thickBot="1">
      <c r="B1470" s="45">
        <v>39088</v>
      </c>
      <c r="C1470" s="46">
        <v>1.893</v>
      </c>
    </row>
    <row r="1471" spans="2:3" ht="15.75" thickBot="1">
      <c r="B1471" s="47">
        <v>39089</v>
      </c>
      <c r="C1471" s="48">
        <v>1.8935999999999999</v>
      </c>
    </row>
    <row r="1472" spans="2:3" ht="15.75" thickBot="1">
      <c r="B1472" s="45">
        <v>39090</v>
      </c>
      <c r="C1472" s="46">
        <v>1.8942000000000001</v>
      </c>
    </row>
    <row r="1473" spans="2:3" ht="15.75" thickBot="1">
      <c r="B1473" s="47">
        <v>39091</v>
      </c>
      <c r="C1473" s="48">
        <v>1.8948</v>
      </c>
    </row>
    <row r="1474" spans="2:3" ht="15.75" thickBot="1">
      <c r="B1474" s="45">
        <v>39092</v>
      </c>
      <c r="C1474" s="46">
        <v>1.8954</v>
      </c>
    </row>
    <row r="1475" spans="2:3" ht="15.75" thickBot="1">
      <c r="B1475" s="47">
        <v>39093</v>
      </c>
      <c r="C1475" s="48">
        <v>1.8959999999999999</v>
      </c>
    </row>
    <row r="1476" spans="2:3" ht="15.75" thickBot="1">
      <c r="B1476" s="45">
        <v>39094</v>
      </c>
      <c r="C1476" s="46">
        <v>1.8966000000000001</v>
      </c>
    </row>
    <row r="1477" spans="2:3" ht="15.75" thickBot="1">
      <c r="B1477" s="47">
        <v>39095</v>
      </c>
      <c r="C1477" s="48">
        <v>1.8972</v>
      </c>
    </row>
    <row r="1478" spans="2:3" ht="15.75" thickBot="1">
      <c r="B1478" s="45">
        <v>39096</v>
      </c>
      <c r="C1478" s="46">
        <v>1.8977999999999999</v>
      </c>
    </row>
    <row r="1479" spans="2:3" ht="15.75" thickBot="1">
      <c r="B1479" s="47">
        <v>39097</v>
      </c>
      <c r="C1479" s="48">
        <v>1.8984000000000001</v>
      </c>
    </row>
    <row r="1480" spans="2:3" ht="15.75" thickBot="1">
      <c r="B1480" s="45">
        <v>39098</v>
      </c>
      <c r="C1480" s="46">
        <v>1.899</v>
      </c>
    </row>
    <row r="1481" spans="2:3" ht="15.75" thickBot="1">
      <c r="B1481" s="47">
        <v>39099</v>
      </c>
      <c r="C1481" s="48">
        <v>1.8996</v>
      </c>
    </row>
    <row r="1482" spans="2:3" ht="15.75" thickBot="1">
      <c r="B1482" s="45">
        <v>39100</v>
      </c>
      <c r="C1482" s="46">
        <v>1.9001999999999999</v>
      </c>
    </row>
    <row r="1483" spans="2:3" ht="15.75" thickBot="1">
      <c r="B1483" s="47">
        <v>39101</v>
      </c>
      <c r="C1483" s="48">
        <v>1.9008</v>
      </c>
    </row>
    <row r="1484" spans="2:3" ht="15.75" thickBot="1">
      <c r="B1484" s="45">
        <v>39102</v>
      </c>
      <c r="C1484" s="46">
        <v>1.9014</v>
      </c>
    </row>
    <row r="1485" spans="2:3" ht="15.75" thickBot="1">
      <c r="B1485" s="47">
        <v>39103</v>
      </c>
      <c r="C1485" s="48">
        <v>1.9019999999999999</v>
      </c>
    </row>
    <row r="1486" spans="2:3" ht="15.75" thickBot="1">
      <c r="B1486" s="45">
        <v>39104</v>
      </c>
      <c r="C1486" s="46">
        <v>1.9026000000000001</v>
      </c>
    </row>
    <row r="1487" spans="2:3" ht="15.75" thickBot="1">
      <c r="B1487" s="47">
        <v>39105</v>
      </c>
      <c r="C1487" s="48">
        <v>1.9032</v>
      </c>
    </row>
    <row r="1488" spans="2:3" ht="15.75" thickBot="1">
      <c r="B1488" s="45">
        <v>39106</v>
      </c>
      <c r="C1488" s="46">
        <v>1.9037999999999999</v>
      </c>
    </row>
    <row r="1489" spans="2:3" ht="15.75" thickBot="1">
      <c r="B1489" s="47">
        <v>39107</v>
      </c>
      <c r="C1489" s="48">
        <v>1.9044000000000001</v>
      </c>
    </row>
    <row r="1490" spans="2:3" ht="15.75" thickBot="1">
      <c r="B1490" s="45">
        <v>39108</v>
      </c>
      <c r="C1490" s="46">
        <v>1.905</v>
      </c>
    </row>
    <row r="1491" spans="2:3" ht="15.75" thickBot="1">
      <c r="B1491" s="47">
        <v>39109</v>
      </c>
      <c r="C1491" s="48">
        <v>1.9056</v>
      </c>
    </row>
    <row r="1492" spans="2:3" ht="15.75" thickBot="1">
      <c r="B1492" s="45">
        <v>39110</v>
      </c>
      <c r="C1492" s="46">
        <v>1.9061999999999999</v>
      </c>
    </row>
    <row r="1493" spans="2:3" ht="15.75" thickBot="1">
      <c r="B1493" s="47">
        <v>39111</v>
      </c>
      <c r="C1493" s="48">
        <v>1.9068000000000001</v>
      </c>
    </row>
    <row r="1494" spans="2:3" ht="15.75" thickBot="1">
      <c r="B1494" s="45">
        <v>39112</v>
      </c>
      <c r="C1494" s="46">
        <v>1.9074</v>
      </c>
    </row>
    <row r="1495" spans="2:3" ht="15.75" thickBot="1">
      <c r="B1495" s="47">
        <v>39113</v>
      </c>
      <c r="C1495" s="48">
        <v>1.9079999999999999</v>
      </c>
    </row>
    <row r="1496" spans="2:3" ht="15.75" thickBot="1">
      <c r="B1496" s="45">
        <v>39114</v>
      </c>
      <c r="C1496" s="46">
        <v>1.9086000000000001</v>
      </c>
    </row>
    <row r="1497" spans="2:3" ht="15.75" thickBot="1">
      <c r="B1497" s="47">
        <v>39115</v>
      </c>
      <c r="C1497" s="48">
        <v>1.9093</v>
      </c>
    </row>
    <row r="1498" spans="2:3" ht="15.75" thickBot="1">
      <c r="B1498" s="45">
        <v>39116</v>
      </c>
      <c r="C1498" s="46">
        <v>1.9098999999999999</v>
      </c>
    </row>
    <row r="1499" spans="2:3" ht="15.75" thickBot="1">
      <c r="B1499" s="47">
        <v>39117</v>
      </c>
      <c r="C1499" s="48">
        <v>1.9106000000000001</v>
      </c>
    </row>
    <row r="1500" spans="2:3" ht="15.75" thickBot="1">
      <c r="B1500" s="45">
        <v>39118</v>
      </c>
      <c r="C1500" s="46">
        <v>1.9113</v>
      </c>
    </row>
    <row r="1501" spans="2:3" ht="15.75" thickBot="1">
      <c r="B1501" s="47">
        <v>39119</v>
      </c>
      <c r="C1501" s="48">
        <v>1.9118999999999999</v>
      </c>
    </row>
    <row r="1502" spans="2:3" ht="15.75" thickBot="1">
      <c r="B1502" s="45">
        <v>39120</v>
      </c>
      <c r="C1502" s="46">
        <v>1.9127000000000001</v>
      </c>
    </row>
    <row r="1503" spans="2:3" ht="15.75" thickBot="1">
      <c r="B1503" s="47">
        <v>39121</v>
      </c>
      <c r="C1503" s="48">
        <v>1.9135</v>
      </c>
    </row>
    <row r="1504" spans="2:3" ht="15.75" thickBot="1">
      <c r="B1504" s="45">
        <v>39122</v>
      </c>
      <c r="C1504" s="46">
        <v>1.9142999999999999</v>
      </c>
    </row>
    <row r="1505" spans="2:3" ht="15.75" thickBot="1">
      <c r="B1505" s="47">
        <v>39123</v>
      </c>
      <c r="C1505" s="48">
        <v>1.9151</v>
      </c>
    </row>
    <row r="1506" spans="2:3" ht="15.75" thickBot="1">
      <c r="B1506" s="45">
        <v>39124</v>
      </c>
      <c r="C1506" s="46">
        <v>1.9157999999999999</v>
      </c>
    </row>
    <row r="1507" spans="2:3" ht="15.75" thickBot="1">
      <c r="B1507" s="47">
        <v>39125</v>
      </c>
      <c r="C1507" s="48">
        <v>1.9166000000000001</v>
      </c>
    </row>
    <row r="1508" spans="2:3" ht="15.75" thickBot="1">
      <c r="B1508" s="45">
        <v>39126</v>
      </c>
      <c r="C1508" s="46">
        <v>1.9174</v>
      </c>
    </row>
    <row r="1509" spans="2:3" ht="15.75" thickBot="1">
      <c r="B1509" s="47">
        <v>39127</v>
      </c>
      <c r="C1509" s="48">
        <v>1.9181999999999999</v>
      </c>
    </row>
    <row r="1510" spans="2:3" ht="15.75" thickBot="1">
      <c r="B1510" s="45">
        <v>39128</v>
      </c>
      <c r="C1510" s="46">
        <v>1.919</v>
      </c>
    </row>
    <row r="1511" spans="2:3" ht="15.75" thickBot="1">
      <c r="B1511" s="47">
        <v>39129</v>
      </c>
      <c r="C1511" s="48">
        <v>1.9197</v>
      </c>
    </row>
    <row r="1512" spans="2:3" ht="15.75" thickBot="1">
      <c r="B1512" s="45">
        <v>39130</v>
      </c>
      <c r="C1512" s="46">
        <v>1.9205000000000001</v>
      </c>
    </row>
    <row r="1513" spans="2:3" ht="15.75" thickBot="1">
      <c r="B1513" s="47">
        <v>39131</v>
      </c>
      <c r="C1513" s="48">
        <v>1.9213</v>
      </c>
    </row>
    <row r="1514" spans="2:3" ht="15.75" thickBot="1">
      <c r="B1514" s="45">
        <v>39132</v>
      </c>
      <c r="C1514" s="46">
        <v>1.9220999999999999</v>
      </c>
    </row>
    <row r="1515" spans="2:3" ht="15.75" thickBot="1">
      <c r="B1515" s="47">
        <v>39133</v>
      </c>
      <c r="C1515" s="48">
        <v>1.9229000000000001</v>
      </c>
    </row>
    <row r="1516" spans="2:3" ht="15.75" thickBot="1">
      <c r="B1516" s="45">
        <v>39134</v>
      </c>
      <c r="C1516" s="46">
        <v>1.9237</v>
      </c>
    </row>
    <row r="1517" spans="2:3" ht="15.75" thickBot="1">
      <c r="B1517" s="47">
        <v>39135</v>
      </c>
      <c r="C1517" s="48">
        <v>1.9244000000000001</v>
      </c>
    </row>
    <row r="1518" spans="2:3" ht="15.75" thickBot="1">
      <c r="B1518" s="45">
        <v>39136</v>
      </c>
      <c r="C1518" s="46">
        <v>1.9252</v>
      </c>
    </row>
    <row r="1519" spans="2:3" ht="15.75" thickBot="1">
      <c r="B1519" s="47">
        <v>39137</v>
      </c>
      <c r="C1519" s="48">
        <v>1.9259999999999999</v>
      </c>
    </row>
    <row r="1520" spans="2:3" ht="15.75" thickBot="1">
      <c r="B1520" s="45">
        <v>39138</v>
      </c>
      <c r="C1520" s="46">
        <v>1.9268000000000001</v>
      </c>
    </row>
    <row r="1521" spans="2:3" ht="15.75" thickBot="1">
      <c r="B1521" s="47">
        <v>39139</v>
      </c>
      <c r="C1521" s="48">
        <v>1.9276</v>
      </c>
    </row>
    <row r="1522" spans="2:3" ht="15.75" thickBot="1">
      <c r="B1522" s="45">
        <v>39140</v>
      </c>
      <c r="C1522" s="46">
        <v>1.9283999999999999</v>
      </c>
    </row>
    <row r="1523" spans="2:3" ht="15.75" thickBot="1">
      <c r="B1523" s="47">
        <v>39141</v>
      </c>
      <c r="C1523" s="48">
        <v>1.9291</v>
      </c>
    </row>
    <row r="1524" spans="2:3" ht="15.75" thickBot="1">
      <c r="B1524" s="45">
        <v>39142</v>
      </c>
      <c r="C1524" s="46">
        <v>1.9298999999999999</v>
      </c>
    </row>
    <row r="1525" spans="2:3" ht="15.75" thickBot="1">
      <c r="B1525" s="47">
        <v>39143</v>
      </c>
      <c r="C1525" s="48">
        <v>1.9306000000000001</v>
      </c>
    </row>
    <row r="1526" spans="2:3" ht="15.75" thickBot="1">
      <c r="B1526" s="45">
        <v>39144</v>
      </c>
      <c r="C1526" s="46">
        <v>1.9313</v>
      </c>
    </row>
    <row r="1527" spans="2:3" ht="15.75" thickBot="1">
      <c r="B1527" s="47">
        <v>39145</v>
      </c>
      <c r="C1527" s="48">
        <v>1.9319999999999999</v>
      </c>
    </row>
    <row r="1528" spans="2:3" ht="15.75" thickBot="1">
      <c r="B1528" s="45">
        <v>39146</v>
      </c>
      <c r="C1528" s="46">
        <v>1.9327000000000001</v>
      </c>
    </row>
    <row r="1529" spans="2:3" ht="15.75" thickBot="1">
      <c r="B1529" s="47">
        <v>39147</v>
      </c>
      <c r="C1529" s="48">
        <v>1.9334</v>
      </c>
    </row>
    <row r="1530" spans="2:3" ht="15.75" thickBot="1">
      <c r="B1530" s="45">
        <v>39148</v>
      </c>
      <c r="C1530" s="46">
        <v>1.9336</v>
      </c>
    </row>
    <row r="1531" spans="2:3" ht="15.75" thickBot="1">
      <c r="B1531" s="47">
        <v>39149</v>
      </c>
      <c r="C1531" s="48">
        <v>1.9338</v>
      </c>
    </row>
    <row r="1532" spans="2:3" ht="15.75" thickBot="1">
      <c r="B1532" s="45">
        <v>39150</v>
      </c>
      <c r="C1532" s="46">
        <v>1.9339999999999999</v>
      </c>
    </row>
    <row r="1533" spans="2:3" ht="15.75" thickBot="1">
      <c r="B1533" s="47">
        <v>39151</v>
      </c>
      <c r="C1533" s="48">
        <v>1.9341999999999999</v>
      </c>
    </row>
    <row r="1534" spans="2:3" ht="15.75" thickBot="1">
      <c r="B1534" s="45">
        <v>39152</v>
      </c>
      <c r="C1534" s="46">
        <v>1.9342999999999999</v>
      </c>
    </row>
    <row r="1535" spans="2:3" ht="15.75" thickBot="1">
      <c r="B1535" s="47">
        <v>39153</v>
      </c>
      <c r="C1535" s="48">
        <v>1.9345000000000001</v>
      </c>
    </row>
    <row r="1536" spans="2:3" ht="15.75" thickBot="1">
      <c r="B1536" s="45">
        <v>39154</v>
      </c>
      <c r="C1536" s="46">
        <v>1.9347000000000001</v>
      </c>
    </row>
    <row r="1537" spans="2:3" ht="15.75" thickBot="1">
      <c r="B1537" s="47">
        <v>39155</v>
      </c>
      <c r="C1537" s="48">
        <v>1.9349000000000001</v>
      </c>
    </row>
    <row r="1538" spans="2:3" ht="15.75" thickBot="1">
      <c r="B1538" s="45">
        <v>39156</v>
      </c>
      <c r="C1538" s="46">
        <v>1.9351</v>
      </c>
    </row>
    <row r="1539" spans="2:3" ht="15.75" thickBot="1">
      <c r="B1539" s="47">
        <v>39157</v>
      </c>
      <c r="C1539" s="48">
        <v>1.9353</v>
      </c>
    </row>
    <row r="1540" spans="2:3" ht="15.75" thickBot="1">
      <c r="B1540" s="45">
        <v>39158</v>
      </c>
      <c r="C1540" s="46">
        <v>1.9355</v>
      </c>
    </row>
    <row r="1541" spans="2:3" ht="15.75" thickBot="1">
      <c r="B1541" s="47">
        <v>39159</v>
      </c>
      <c r="C1541" s="48">
        <v>1.9357</v>
      </c>
    </row>
    <row r="1542" spans="2:3" ht="15.75" thickBot="1">
      <c r="B1542" s="45">
        <v>39160</v>
      </c>
      <c r="C1542" s="46">
        <v>1.9359</v>
      </c>
    </row>
    <row r="1543" spans="2:3" ht="15.75" thickBot="1">
      <c r="B1543" s="47">
        <v>39161</v>
      </c>
      <c r="C1543" s="48">
        <v>1.9359999999999999</v>
      </c>
    </row>
    <row r="1544" spans="2:3" ht="15.75" thickBot="1">
      <c r="B1544" s="45">
        <v>39162</v>
      </c>
      <c r="C1544" s="46">
        <v>1.9361999999999999</v>
      </c>
    </row>
    <row r="1545" spans="2:3" ht="15.75" thickBot="1">
      <c r="B1545" s="47">
        <v>39163</v>
      </c>
      <c r="C1545" s="48">
        <v>1.9363999999999999</v>
      </c>
    </row>
    <row r="1546" spans="2:3" ht="15.75" thickBot="1">
      <c r="B1546" s="45">
        <v>39164</v>
      </c>
      <c r="C1546" s="46">
        <v>1.9366000000000001</v>
      </c>
    </row>
    <row r="1547" spans="2:3" ht="15.75" thickBot="1">
      <c r="B1547" s="47">
        <v>39165</v>
      </c>
      <c r="C1547" s="48">
        <v>1.9368000000000001</v>
      </c>
    </row>
    <row r="1548" spans="2:3" ht="15.75" thickBot="1">
      <c r="B1548" s="45">
        <v>39166</v>
      </c>
      <c r="C1548" s="46">
        <v>1.9370000000000001</v>
      </c>
    </row>
    <row r="1549" spans="2:3" ht="15.75" thickBot="1">
      <c r="B1549" s="47">
        <v>39167</v>
      </c>
      <c r="C1549" s="48">
        <v>1.9372</v>
      </c>
    </row>
    <row r="1550" spans="2:3" ht="15.75" thickBot="1">
      <c r="B1550" s="45">
        <v>39168</v>
      </c>
      <c r="C1550" s="46">
        <v>1.9374</v>
      </c>
    </row>
    <row r="1551" spans="2:3" ht="15.75" thickBot="1">
      <c r="B1551" s="47">
        <v>39169</v>
      </c>
      <c r="C1551" s="48">
        <v>1.9375</v>
      </c>
    </row>
    <row r="1552" spans="2:3" ht="15.75" thickBot="1">
      <c r="B1552" s="45">
        <v>39170</v>
      </c>
      <c r="C1552" s="46">
        <v>1.9377</v>
      </c>
    </row>
    <row r="1553" spans="2:3" ht="15.75" thickBot="1">
      <c r="B1553" s="47">
        <v>39171</v>
      </c>
      <c r="C1553" s="48">
        <v>1.9379</v>
      </c>
    </row>
    <row r="1554" spans="2:3" ht="15.75" thickBot="1">
      <c r="B1554" s="45">
        <v>39172</v>
      </c>
      <c r="C1554" s="46">
        <v>1.9380999999999999</v>
      </c>
    </row>
    <row r="1555" spans="2:3" ht="15.75" thickBot="1">
      <c r="B1555" s="47">
        <v>39173</v>
      </c>
      <c r="C1555" s="48">
        <v>1.9382999999999999</v>
      </c>
    </row>
    <row r="1556" spans="2:3" ht="15.75" thickBot="1">
      <c r="B1556" s="45">
        <v>39174</v>
      </c>
      <c r="C1556" s="46">
        <v>1.9384999999999999</v>
      </c>
    </row>
    <row r="1557" spans="2:3" ht="15.75" thickBot="1">
      <c r="B1557" s="47">
        <v>39175</v>
      </c>
      <c r="C1557" s="48">
        <v>1.9387000000000001</v>
      </c>
    </row>
    <row r="1558" spans="2:3" ht="15.75" thickBot="1">
      <c r="B1558" s="45">
        <v>39176</v>
      </c>
      <c r="C1558" s="46">
        <v>1.9389000000000001</v>
      </c>
    </row>
    <row r="1559" spans="2:3" ht="15.75" thickBot="1">
      <c r="B1559" s="47">
        <v>39177</v>
      </c>
      <c r="C1559" s="48">
        <v>1.9391</v>
      </c>
    </row>
    <row r="1560" spans="2:3" ht="15.75" thickBot="1">
      <c r="B1560" s="45">
        <v>39178</v>
      </c>
      <c r="C1560" s="46">
        <v>1.9393</v>
      </c>
    </row>
    <row r="1561" spans="2:3" ht="15.75" thickBot="1">
      <c r="B1561" s="47">
        <v>39179</v>
      </c>
      <c r="C1561" s="48">
        <v>1.9398</v>
      </c>
    </row>
    <row r="1562" spans="2:3" ht="15.75" thickBot="1">
      <c r="B1562" s="45">
        <v>39180</v>
      </c>
      <c r="C1562" s="46">
        <v>1.9402999999999999</v>
      </c>
    </row>
    <row r="1563" spans="2:3" ht="15.75" thickBot="1">
      <c r="B1563" s="47">
        <v>39181</v>
      </c>
      <c r="C1563" s="48">
        <v>1.9408000000000001</v>
      </c>
    </row>
    <row r="1564" spans="2:3" ht="15.75" thickBot="1">
      <c r="B1564" s="45">
        <v>39182</v>
      </c>
      <c r="C1564" s="46">
        <v>1.9413</v>
      </c>
    </row>
    <row r="1565" spans="2:3" ht="15.75" thickBot="1">
      <c r="B1565" s="47">
        <v>39183</v>
      </c>
      <c r="C1565" s="48">
        <v>1.9417</v>
      </c>
    </row>
    <row r="1566" spans="2:3" ht="15.75" thickBot="1">
      <c r="B1566" s="45">
        <v>39184</v>
      </c>
      <c r="C1566" s="46">
        <v>1.9421999999999999</v>
      </c>
    </row>
    <row r="1567" spans="2:3" ht="15.75" thickBot="1">
      <c r="B1567" s="47">
        <v>39185</v>
      </c>
      <c r="C1567" s="48">
        <v>1.9427000000000001</v>
      </c>
    </row>
    <row r="1568" spans="2:3" ht="15.75" thickBot="1">
      <c r="B1568" s="45">
        <v>39186</v>
      </c>
      <c r="C1568" s="46">
        <v>1.9432</v>
      </c>
    </row>
    <row r="1569" spans="2:3" ht="15.75" thickBot="1">
      <c r="B1569" s="47">
        <v>39187</v>
      </c>
      <c r="C1569" s="48">
        <v>1.9437</v>
      </c>
    </row>
    <row r="1570" spans="2:3" ht="15.75" thickBot="1">
      <c r="B1570" s="45">
        <v>39188</v>
      </c>
      <c r="C1570" s="46">
        <v>1.9441999999999999</v>
      </c>
    </row>
    <row r="1571" spans="2:3" ht="15.75" thickBot="1">
      <c r="B1571" s="47">
        <v>39189</v>
      </c>
      <c r="C1571" s="48">
        <v>1.9447000000000001</v>
      </c>
    </row>
    <row r="1572" spans="2:3" ht="15.75" thickBot="1">
      <c r="B1572" s="45">
        <v>39190</v>
      </c>
      <c r="C1572" s="46">
        <v>1.9452</v>
      </c>
    </row>
    <row r="1573" spans="2:3" ht="15.75" thickBot="1">
      <c r="B1573" s="47">
        <v>39191</v>
      </c>
      <c r="C1573" s="48">
        <v>1.9457</v>
      </c>
    </row>
    <row r="1574" spans="2:3" ht="15.75" thickBot="1">
      <c r="B1574" s="45">
        <v>39192</v>
      </c>
      <c r="C1574" s="46">
        <v>1.9461999999999999</v>
      </c>
    </row>
    <row r="1575" spans="2:3" ht="15.75" thickBot="1">
      <c r="B1575" s="47">
        <v>39193</v>
      </c>
      <c r="C1575" s="48">
        <v>1.9467000000000001</v>
      </c>
    </row>
    <row r="1576" spans="2:3" ht="15.75" thickBot="1">
      <c r="B1576" s="45">
        <v>39194</v>
      </c>
      <c r="C1576" s="46">
        <v>1.9472</v>
      </c>
    </row>
    <row r="1577" spans="2:3" ht="15.75" thickBot="1">
      <c r="B1577" s="47">
        <v>39195</v>
      </c>
      <c r="C1577" s="48">
        <v>1.9477</v>
      </c>
    </row>
    <row r="1578" spans="2:3" ht="15.75" thickBot="1">
      <c r="B1578" s="45">
        <v>39196</v>
      </c>
      <c r="C1578" s="46">
        <v>1.9481999999999999</v>
      </c>
    </row>
    <row r="1579" spans="2:3" ht="15.75" thickBot="1">
      <c r="B1579" s="47">
        <v>39197</v>
      </c>
      <c r="C1579" s="48">
        <v>1.9487000000000001</v>
      </c>
    </row>
    <row r="1580" spans="2:3" ht="15.75" thickBot="1">
      <c r="B1580" s="45">
        <v>39198</v>
      </c>
      <c r="C1580" s="46">
        <v>1.9492</v>
      </c>
    </row>
    <row r="1581" spans="2:3" ht="15.75" thickBot="1">
      <c r="B1581" s="47">
        <v>39199</v>
      </c>
      <c r="C1581" s="48">
        <v>1.9497</v>
      </c>
    </row>
    <row r="1582" spans="2:3" ht="15.75" thickBot="1">
      <c r="B1582" s="45">
        <v>39200</v>
      </c>
      <c r="C1582" s="46">
        <v>1.9501999999999999</v>
      </c>
    </row>
    <row r="1583" spans="2:3" ht="15.75" thickBot="1">
      <c r="B1583" s="47">
        <v>39201</v>
      </c>
      <c r="C1583" s="48">
        <v>1.9507000000000001</v>
      </c>
    </row>
    <row r="1584" spans="2:3" ht="15.75" thickBot="1">
      <c r="B1584" s="45">
        <v>39202</v>
      </c>
      <c r="C1584" s="46">
        <v>1.9511000000000001</v>
      </c>
    </row>
    <row r="1585" spans="2:3" ht="15.75" thickBot="1">
      <c r="B1585" s="47">
        <v>39203</v>
      </c>
      <c r="C1585" s="48">
        <v>1.9516</v>
      </c>
    </row>
    <row r="1586" spans="2:3" ht="15.75" thickBot="1">
      <c r="B1586" s="45">
        <v>39204</v>
      </c>
      <c r="C1586" s="46">
        <v>1.9520999999999999</v>
      </c>
    </row>
    <row r="1587" spans="2:3" ht="15.75" thickBot="1">
      <c r="B1587" s="47">
        <v>39205</v>
      </c>
      <c r="C1587" s="48">
        <v>1.9525999999999999</v>
      </c>
    </row>
    <row r="1588" spans="2:3" ht="15.75" thickBot="1">
      <c r="B1588" s="45">
        <v>39206</v>
      </c>
      <c r="C1588" s="46">
        <v>1.9531000000000001</v>
      </c>
    </row>
    <row r="1589" spans="2:3" ht="15.75" thickBot="1">
      <c r="B1589" s="47">
        <v>39207</v>
      </c>
      <c r="C1589" s="48">
        <v>1.9536</v>
      </c>
    </row>
    <row r="1590" spans="2:3" ht="15.75" thickBot="1">
      <c r="B1590" s="45">
        <v>39208</v>
      </c>
      <c r="C1590" s="46">
        <v>1.954</v>
      </c>
    </row>
    <row r="1591" spans="2:3" ht="15.75" thickBot="1">
      <c r="B1591" s="47">
        <v>39209</v>
      </c>
      <c r="C1591" s="48">
        <v>1.9544999999999999</v>
      </c>
    </row>
    <row r="1592" spans="2:3" ht="15.75" thickBot="1">
      <c r="B1592" s="45">
        <v>39210</v>
      </c>
      <c r="C1592" s="46">
        <v>1.9550000000000001</v>
      </c>
    </row>
    <row r="1593" spans="2:3" ht="15.75" thickBot="1">
      <c r="B1593" s="47">
        <v>39211</v>
      </c>
      <c r="C1593" s="48">
        <v>1.9554</v>
      </c>
    </row>
    <row r="1594" spans="2:3" ht="15.75" thickBot="1">
      <c r="B1594" s="45">
        <v>39212</v>
      </c>
      <c r="C1594" s="46">
        <v>1.9559</v>
      </c>
    </row>
    <row r="1595" spans="2:3" ht="15.75" thickBot="1">
      <c r="B1595" s="47">
        <v>39213</v>
      </c>
      <c r="C1595" s="48">
        <v>1.9563999999999999</v>
      </c>
    </row>
    <row r="1596" spans="2:3" ht="15.75" thickBot="1">
      <c r="B1596" s="45">
        <v>39214</v>
      </c>
      <c r="C1596" s="46">
        <v>1.9568000000000001</v>
      </c>
    </row>
    <row r="1597" spans="2:3" ht="15.75" thickBot="1">
      <c r="B1597" s="47">
        <v>39215</v>
      </c>
      <c r="C1597" s="48">
        <v>1.9573</v>
      </c>
    </row>
    <row r="1598" spans="2:3" ht="15.75" thickBot="1">
      <c r="B1598" s="45">
        <v>39216</v>
      </c>
      <c r="C1598" s="46">
        <v>1.9578</v>
      </c>
    </row>
    <row r="1599" spans="2:3" ht="15.75" thickBot="1">
      <c r="B1599" s="47">
        <v>39217</v>
      </c>
      <c r="C1599" s="48">
        <v>1.9581999999999999</v>
      </c>
    </row>
    <row r="1600" spans="2:3" ht="15.75" thickBot="1">
      <c r="B1600" s="45">
        <v>39218</v>
      </c>
      <c r="C1600" s="46">
        <v>1.9587000000000001</v>
      </c>
    </row>
    <row r="1601" spans="2:3" ht="15.75" thickBot="1">
      <c r="B1601" s="47">
        <v>39219</v>
      </c>
      <c r="C1601" s="48">
        <v>1.9592000000000001</v>
      </c>
    </row>
    <row r="1602" spans="2:3" ht="15.75" thickBot="1">
      <c r="B1602" s="45">
        <v>39220</v>
      </c>
      <c r="C1602" s="46">
        <v>1.9596</v>
      </c>
    </row>
    <row r="1603" spans="2:3" ht="15.75" thickBot="1">
      <c r="B1603" s="47">
        <v>39221</v>
      </c>
      <c r="C1603" s="48">
        <v>1.9601</v>
      </c>
    </row>
    <row r="1604" spans="2:3" ht="15.75" thickBot="1">
      <c r="B1604" s="45">
        <v>39222</v>
      </c>
      <c r="C1604" s="46">
        <v>1.9605999999999999</v>
      </c>
    </row>
    <row r="1605" spans="2:3" ht="15.75" thickBot="1">
      <c r="B1605" s="47">
        <v>39223</v>
      </c>
      <c r="C1605" s="48">
        <v>1.9611000000000001</v>
      </c>
    </row>
    <row r="1606" spans="2:3" ht="15.75" thickBot="1">
      <c r="B1606" s="45">
        <v>39224</v>
      </c>
      <c r="C1606" s="46">
        <v>1.9615</v>
      </c>
    </row>
    <row r="1607" spans="2:3" ht="15.75" thickBot="1">
      <c r="B1607" s="47">
        <v>39225</v>
      </c>
      <c r="C1607" s="48">
        <v>1.962</v>
      </c>
    </row>
    <row r="1608" spans="2:3" ht="15.75" thickBot="1">
      <c r="B1608" s="45">
        <v>39226</v>
      </c>
      <c r="C1608" s="46">
        <v>1.9624999999999999</v>
      </c>
    </row>
    <row r="1609" spans="2:3" ht="15.75" thickBot="1">
      <c r="B1609" s="47">
        <v>39227</v>
      </c>
      <c r="C1609" s="48">
        <v>1.9629000000000001</v>
      </c>
    </row>
    <row r="1610" spans="2:3" ht="15.75" thickBot="1">
      <c r="B1610" s="45">
        <v>39228</v>
      </c>
      <c r="C1610" s="46">
        <v>1.9634</v>
      </c>
    </row>
    <row r="1611" spans="2:3" ht="15.75" thickBot="1">
      <c r="B1611" s="47">
        <v>39229</v>
      </c>
      <c r="C1611" s="48">
        <v>1.9639</v>
      </c>
    </row>
    <row r="1612" spans="2:3" ht="15.75" thickBot="1">
      <c r="B1612" s="45">
        <v>39230</v>
      </c>
      <c r="C1612" s="46">
        <v>1.9642999999999999</v>
      </c>
    </row>
    <row r="1613" spans="2:3" ht="15.75" thickBot="1">
      <c r="B1613" s="47">
        <v>39231</v>
      </c>
      <c r="C1613" s="48">
        <v>1.9648000000000001</v>
      </c>
    </row>
    <row r="1614" spans="2:3" ht="15.75" thickBot="1">
      <c r="B1614" s="45">
        <v>39232</v>
      </c>
      <c r="C1614" s="46">
        <v>1.9653</v>
      </c>
    </row>
    <row r="1615" spans="2:3" ht="15.75" thickBot="1">
      <c r="B1615" s="47">
        <v>39233</v>
      </c>
      <c r="C1615" s="48">
        <v>1.9657</v>
      </c>
    </row>
    <row r="1616" spans="2:3" ht="15.75" thickBot="1">
      <c r="B1616" s="45">
        <v>39234</v>
      </c>
      <c r="C1616" s="46">
        <v>1.9661999999999999</v>
      </c>
    </row>
    <row r="1617" spans="2:3" ht="15.75" thickBot="1">
      <c r="B1617" s="47">
        <v>39235</v>
      </c>
      <c r="C1617" s="48">
        <v>1.9666999999999999</v>
      </c>
    </row>
    <row r="1618" spans="2:3" ht="15.75" thickBot="1">
      <c r="B1618" s="45">
        <v>39236</v>
      </c>
      <c r="C1618" s="46">
        <v>1.9672000000000001</v>
      </c>
    </row>
    <row r="1619" spans="2:3" ht="15.75" thickBot="1">
      <c r="B1619" s="47">
        <v>39237</v>
      </c>
      <c r="C1619" s="48">
        <v>1.9677</v>
      </c>
    </row>
    <row r="1620" spans="2:3" ht="15.75" thickBot="1">
      <c r="B1620" s="45">
        <v>39238</v>
      </c>
      <c r="C1620" s="46">
        <v>1.9681999999999999</v>
      </c>
    </row>
    <row r="1621" spans="2:3" ht="15.75" thickBot="1">
      <c r="B1621" s="47">
        <v>39239</v>
      </c>
      <c r="C1621" s="48">
        <v>1.9686999999999999</v>
      </c>
    </row>
    <row r="1622" spans="2:3" ht="15.75" thickBot="1">
      <c r="B1622" s="45">
        <v>39240</v>
      </c>
      <c r="C1622" s="46">
        <v>1.9689000000000001</v>
      </c>
    </row>
    <row r="1623" spans="2:3" ht="15.75" thickBot="1">
      <c r="B1623" s="47">
        <v>39241</v>
      </c>
      <c r="C1623" s="48">
        <v>1.9692000000000001</v>
      </c>
    </row>
    <row r="1624" spans="2:3" ht="15.75" thickBot="1">
      <c r="B1624" s="45">
        <v>39242</v>
      </c>
      <c r="C1624" s="46">
        <v>1.9695</v>
      </c>
    </row>
    <row r="1625" spans="2:3" ht="15.75" thickBot="1">
      <c r="B1625" s="47">
        <v>39243</v>
      </c>
      <c r="C1625" s="48">
        <v>1.9698</v>
      </c>
    </row>
    <row r="1626" spans="2:3" ht="15.75" thickBot="1">
      <c r="B1626" s="45">
        <v>39244</v>
      </c>
      <c r="C1626" s="46">
        <v>1.97</v>
      </c>
    </row>
    <row r="1627" spans="2:3" ht="15.75" thickBot="1">
      <c r="B1627" s="47">
        <v>39245</v>
      </c>
      <c r="C1627" s="48">
        <v>1.9702999999999999</v>
      </c>
    </row>
    <row r="1628" spans="2:3" ht="15.75" thickBot="1">
      <c r="B1628" s="45">
        <v>39246</v>
      </c>
      <c r="C1628" s="46">
        <v>1.9705999999999999</v>
      </c>
    </row>
    <row r="1629" spans="2:3" ht="15.75" thickBot="1">
      <c r="B1629" s="47">
        <v>39247</v>
      </c>
      <c r="C1629" s="48">
        <v>1.9708000000000001</v>
      </c>
    </row>
    <row r="1630" spans="2:3" ht="15.75" thickBot="1">
      <c r="B1630" s="45">
        <v>39248</v>
      </c>
      <c r="C1630" s="46">
        <v>1.9711000000000001</v>
      </c>
    </row>
    <row r="1631" spans="2:3" ht="15.75" thickBot="1">
      <c r="B1631" s="47">
        <v>39249</v>
      </c>
      <c r="C1631" s="48">
        <v>1.9714</v>
      </c>
    </row>
    <row r="1632" spans="2:3" ht="15.75" thickBot="1">
      <c r="B1632" s="45">
        <v>39250</v>
      </c>
      <c r="C1632" s="46">
        <v>1.9717</v>
      </c>
    </row>
    <row r="1633" spans="2:3" ht="15.75" thickBot="1">
      <c r="B1633" s="47">
        <v>39251</v>
      </c>
      <c r="C1633" s="48">
        <v>1.9719</v>
      </c>
    </row>
    <row r="1634" spans="2:3" ht="15.75" thickBot="1">
      <c r="B1634" s="45">
        <v>39252</v>
      </c>
      <c r="C1634" s="46">
        <v>1.9722</v>
      </c>
    </row>
    <row r="1635" spans="2:3" ht="15.75" thickBot="1">
      <c r="B1635" s="47">
        <v>39253</v>
      </c>
      <c r="C1635" s="48">
        <v>1.9724999999999999</v>
      </c>
    </row>
    <row r="1636" spans="2:3" ht="15.75" thickBot="1">
      <c r="B1636" s="45">
        <v>39254</v>
      </c>
      <c r="C1636" s="46">
        <v>1.9728000000000001</v>
      </c>
    </row>
    <row r="1637" spans="2:3" ht="15.75" thickBot="1">
      <c r="B1637" s="47">
        <v>39255</v>
      </c>
      <c r="C1637" s="48">
        <v>1.9730000000000001</v>
      </c>
    </row>
    <row r="1638" spans="2:3" ht="15.75" thickBot="1">
      <c r="B1638" s="45">
        <v>39256</v>
      </c>
      <c r="C1638" s="46">
        <v>1.9733000000000001</v>
      </c>
    </row>
    <row r="1639" spans="2:3" ht="15.75" thickBot="1">
      <c r="B1639" s="47">
        <v>39257</v>
      </c>
      <c r="C1639" s="48">
        <v>1.9736</v>
      </c>
    </row>
    <row r="1640" spans="2:3" ht="15.75" thickBot="1">
      <c r="B1640" s="45">
        <v>39258</v>
      </c>
      <c r="C1640" s="46">
        <v>1.9739</v>
      </c>
    </row>
    <row r="1641" spans="2:3" ht="15.75" thickBot="1">
      <c r="B1641" s="47">
        <v>39259</v>
      </c>
      <c r="C1641" s="48">
        <v>1.9741</v>
      </c>
    </row>
    <row r="1642" spans="2:3" ht="15.75" thickBot="1">
      <c r="B1642" s="45">
        <v>39260</v>
      </c>
      <c r="C1642" s="46">
        <v>1.9743999999999999</v>
      </c>
    </row>
    <row r="1643" spans="2:3" ht="15.75" thickBot="1">
      <c r="B1643" s="47">
        <v>39261</v>
      </c>
      <c r="C1643" s="48">
        <v>1.9746999999999999</v>
      </c>
    </row>
    <row r="1644" spans="2:3" ht="15.75" thickBot="1">
      <c r="B1644" s="45">
        <v>39262</v>
      </c>
      <c r="C1644" s="46">
        <v>1.9749000000000001</v>
      </c>
    </row>
    <row r="1645" spans="2:3" ht="15.75" thickBot="1">
      <c r="B1645" s="47">
        <v>39263</v>
      </c>
      <c r="C1645" s="48">
        <v>1.9752000000000001</v>
      </c>
    </row>
    <row r="1646" spans="2:3" ht="15.75" thickBot="1">
      <c r="B1646" s="45">
        <v>39264</v>
      </c>
      <c r="C1646" s="46">
        <v>1.9755</v>
      </c>
    </row>
    <row r="1647" spans="2:3" ht="15.75" thickBot="1">
      <c r="B1647" s="47">
        <v>39265</v>
      </c>
      <c r="C1647" s="48">
        <v>1.9757</v>
      </c>
    </row>
    <row r="1648" spans="2:3" ht="15.75" thickBot="1">
      <c r="B1648" s="45">
        <v>39266</v>
      </c>
      <c r="C1648" s="46">
        <v>1.976</v>
      </c>
    </row>
    <row r="1649" spans="2:3" ht="15.75" thickBot="1">
      <c r="B1649" s="47">
        <v>39267</v>
      </c>
      <c r="C1649" s="48">
        <v>1.9762999999999999</v>
      </c>
    </row>
    <row r="1650" spans="2:3" ht="15.75" thickBot="1">
      <c r="B1650" s="45">
        <v>39268</v>
      </c>
      <c r="C1650" s="46">
        <v>1.9764999999999999</v>
      </c>
    </row>
    <row r="1651" spans="2:3" ht="15.75" thickBot="1">
      <c r="B1651" s="47">
        <v>39269</v>
      </c>
      <c r="C1651" s="48">
        <v>1.9767999999999999</v>
      </c>
    </row>
    <row r="1652" spans="2:3" ht="15.75" thickBot="1">
      <c r="B1652" s="45">
        <v>39270</v>
      </c>
      <c r="C1652" s="46">
        <v>1.9771000000000001</v>
      </c>
    </row>
    <row r="1653" spans="2:3" ht="15.75" thickBot="1">
      <c r="B1653" s="47">
        <v>39271</v>
      </c>
      <c r="C1653" s="48">
        <v>1.9774</v>
      </c>
    </row>
    <row r="1654" spans="2:3" ht="15.75" thickBot="1">
      <c r="B1654" s="45">
        <v>39272</v>
      </c>
      <c r="C1654" s="46">
        <v>1.9776</v>
      </c>
    </row>
    <row r="1655" spans="2:3" ht="15.75" thickBot="1">
      <c r="B1655" s="47">
        <v>39273</v>
      </c>
      <c r="C1655" s="48">
        <v>1.9779</v>
      </c>
    </row>
    <row r="1656" spans="2:3" ht="15.75" thickBot="1">
      <c r="B1656" s="45">
        <v>39274</v>
      </c>
      <c r="C1656" s="46">
        <v>1.9782</v>
      </c>
    </row>
    <row r="1657" spans="2:3" ht="15.75" thickBot="1">
      <c r="B1657" s="47">
        <v>39275</v>
      </c>
      <c r="C1657" s="48">
        <v>1.9784999999999999</v>
      </c>
    </row>
    <row r="1658" spans="2:3" ht="15.75" thickBot="1">
      <c r="B1658" s="45">
        <v>39276</v>
      </c>
      <c r="C1658" s="46">
        <v>1.9787999999999999</v>
      </c>
    </row>
    <row r="1659" spans="2:3" ht="15.75" thickBot="1">
      <c r="B1659" s="47">
        <v>39277</v>
      </c>
      <c r="C1659" s="48">
        <v>1.9790000000000001</v>
      </c>
    </row>
    <row r="1660" spans="2:3" ht="15.75" thickBot="1">
      <c r="B1660" s="45">
        <v>39278</v>
      </c>
      <c r="C1660" s="46">
        <v>1.9793000000000001</v>
      </c>
    </row>
    <row r="1661" spans="2:3" ht="15.75" thickBot="1">
      <c r="B1661" s="47">
        <v>39279</v>
      </c>
      <c r="C1661" s="48">
        <v>1.9796</v>
      </c>
    </row>
    <row r="1662" spans="2:3" ht="15.75" thickBot="1">
      <c r="B1662" s="45">
        <v>39280</v>
      </c>
      <c r="C1662" s="46">
        <v>1.9799</v>
      </c>
    </row>
    <row r="1663" spans="2:3" ht="15.75" thickBot="1">
      <c r="B1663" s="47">
        <v>39281</v>
      </c>
      <c r="C1663" s="48">
        <v>1.9802</v>
      </c>
    </row>
    <row r="1664" spans="2:3" ht="15.75" thickBot="1">
      <c r="B1664" s="45">
        <v>39282</v>
      </c>
      <c r="C1664" s="46">
        <v>1.9804999999999999</v>
      </c>
    </row>
    <row r="1665" spans="2:3" ht="15.75" thickBot="1">
      <c r="B1665" s="47">
        <v>39283</v>
      </c>
      <c r="C1665" s="48">
        <v>1.9806999999999999</v>
      </c>
    </row>
    <row r="1666" spans="2:3" ht="15.75" thickBot="1">
      <c r="B1666" s="45">
        <v>39284</v>
      </c>
      <c r="C1666" s="46">
        <v>1.9810000000000001</v>
      </c>
    </row>
    <row r="1667" spans="2:3" ht="15.75" thickBot="1">
      <c r="B1667" s="47">
        <v>39285</v>
      </c>
      <c r="C1667" s="48">
        <v>1.9813000000000001</v>
      </c>
    </row>
    <row r="1668" spans="2:3" ht="15.75" thickBot="1">
      <c r="B1668" s="45">
        <v>39286</v>
      </c>
      <c r="C1668" s="46">
        <v>1.9816</v>
      </c>
    </row>
    <row r="1669" spans="2:3" ht="15.75" thickBot="1">
      <c r="B1669" s="47">
        <v>39287</v>
      </c>
      <c r="C1669" s="48">
        <v>1.9819</v>
      </c>
    </row>
    <row r="1670" spans="2:3" ht="15.75" thickBot="1">
      <c r="B1670" s="45">
        <v>39288</v>
      </c>
      <c r="C1670" s="46">
        <v>1.9821</v>
      </c>
    </row>
    <row r="1671" spans="2:3" ht="15.75" thickBot="1">
      <c r="B1671" s="47">
        <v>39289</v>
      </c>
      <c r="C1671" s="48">
        <v>1.9823999999999999</v>
      </c>
    </row>
    <row r="1672" spans="2:3" ht="15.75" thickBot="1">
      <c r="B1672" s="45">
        <v>39290</v>
      </c>
      <c r="C1672" s="46">
        <v>1.9826999999999999</v>
      </c>
    </row>
    <row r="1673" spans="2:3" ht="15.75" thickBot="1">
      <c r="B1673" s="47">
        <v>39291</v>
      </c>
      <c r="C1673" s="48">
        <v>1.9830000000000001</v>
      </c>
    </row>
    <row r="1674" spans="2:3" ht="15.75" thickBot="1">
      <c r="B1674" s="45">
        <v>39292</v>
      </c>
      <c r="C1674" s="46">
        <v>1.9833000000000001</v>
      </c>
    </row>
    <row r="1675" spans="2:3" ht="15.75" thickBot="1">
      <c r="B1675" s="47">
        <v>39293</v>
      </c>
      <c r="C1675" s="48">
        <v>1.9835</v>
      </c>
    </row>
    <row r="1676" spans="2:3" ht="15.75" thickBot="1">
      <c r="B1676" s="45">
        <v>39294</v>
      </c>
      <c r="C1676" s="46">
        <v>1.9838</v>
      </c>
    </row>
    <row r="1677" spans="2:3" ht="15.75" thickBot="1">
      <c r="B1677" s="47">
        <v>39295</v>
      </c>
      <c r="C1677" s="48">
        <v>1.9841</v>
      </c>
    </row>
    <row r="1678" spans="2:3" ht="15.75" thickBot="1">
      <c r="B1678" s="45">
        <v>39296</v>
      </c>
      <c r="C1678" s="46">
        <v>1.9843999999999999</v>
      </c>
    </row>
    <row r="1679" spans="2:3" ht="15.75" thickBot="1">
      <c r="B1679" s="47">
        <v>39297</v>
      </c>
      <c r="C1679" s="48">
        <v>1.9846999999999999</v>
      </c>
    </row>
    <row r="1680" spans="2:3" ht="15.75" thickBot="1">
      <c r="B1680" s="45">
        <v>39298</v>
      </c>
      <c r="C1680" s="46">
        <v>1.9849000000000001</v>
      </c>
    </row>
    <row r="1681" spans="2:3" ht="15.75" thickBot="1">
      <c r="B1681" s="47">
        <v>39299</v>
      </c>
      <c r="C1681" s="48">
        <v>1.9852000000000001</v>
      </c>
    </row>
    <row r="1682" spans="2:3" ht="15.75" thickBot="1">
      <c r="B1682" s="45">
        <v>39300</v>
      </c>
      <c r="C1682" s="46">
        <v>1.9855</v>
      </c>
    </row>
    <row r="1683" spans="2:3" ht="15.75" thickBot="1">
      <c r="B1683" s="47">
        <v>39301</v>
      </c>
      <c r="C1683" s="48">
        <v>1.9858</v>
      </c>
    </row>
    <row r="1684" spans="2:3" ht="15.75" thickBot="1">
      <c r="B1684" s="45">
        <v>39302</v>
      </c>
      <c r="C1684" s="46">
        <v>1.9861</v>
      </c>
    </row>
    <row r="1685" spans="2:3" ht="15.75" thickBot="1">
      <c r="B1685" s="47">
        <v>39303</v>
      </c>
      <c r="C1685" s="48">
        <v>1.9864999999999999</v>
      </c>
    </row>
    <row r="1686" spans="2:3" ht="15.75" thickBot="1">
      <c r="B1686" s="45">
        <v>39304</v>
      </c>
      <c r="C1686" s="46">
        <v>1.9867999999999999</v>
      </c>
    </row>
    <row r="1687" spans="2:3" ht="15.75" thickBot="1">
      <c r="B1687" s="47">
        <v>39305</v>
      </c>
      <c r="C1687" s="48">
        <v>1.9871000000000001</v>
      </c>
    </row>
    <row r="1688" spans="2:3" ht="15.75" thickBot="1">
      <c r="B1688" s="45">
        <v>39306</v>
      </c>
      <c r="C1688" s="46">
        <v>1.9874000000000001</v>
      </c>
    </row>
    <row r="1689" spans="2:3" ht="15.75" thickBot="1">
      <c r="B1689" s="47">
        <v>39307</v>
      </c>
      <c r="C1689" s="48">
        <v>1.9877</v>
      </c>
    </row>
    <row r="1690" spans="2:3" ht="15.75" thickBot="1">
      <c r="B1690" s="45">
        <v>39308</v>
      </c>
      <c r="C1690" s="46">
        <v>1.9881</v>
      </c>
    </row>
    <row r="1691" spans="2:3" ht="15.75" thickBot="1">
      <c r="B1691" s="47">
        <v>39309</v>
      </c>
      <c r="C1691" s="48">
        <v>1.9883999999999999</v>
      </c>
    </row>
    <row r="1692" spans="2:3" ht="15.75" thickBot="1">
      <c r="B1692" s="45">
        <v>39310</v>
      </c>
      <c r="C1692" s="46">
        <v>1.9886999999999999</v>
      </c>
    </row>
    <row r="1693" spans="2:3" ht="15.75" thickBot="1">
      <c r="B1693" s="47">
        <v>39311</v>
      </c>
      <c r="C1693" s="48">
        <v>1.9890000000000001</v>
      </c>
    </row>
    <row r="1694" spans="2:3" ht="15.75" thickBot="1">
      <c r="B1694" s="45">
        <v>39312</v>
      </c>
      <c r="C1694" s="46">
        <v>1.9893000000000001</v>
      </c>
    </row>
    <row r="1695" spans="2:3" ht="15.75" thickBot="1">
      <c r="B1695" s="47">
        <v>39313</v>
      </c>
      <c r="C1695" s="48">
        <v>1.9897</v>
      </c>
    </row>
    <row r="1696" spans="2:3" ht="15.75" thickBot="1">
      <c r="B1696" s="45">
        <v>39314</v>
      </c>
      <c r="C1696" s="46">
        <v>1.99</v>
      </c>
    </row>
    <row r="1697" spans="2:3" ht="15.75" thickBot="1">
      <c r="B1697" s="47">
        <v>39315</v>
      </c>
      <c r="C1697" s="48">
        <v>1.9903</v>
      </c>
    </row>
    <row r="1698" spans="2:3" ht="15.75" thickBot="1">
      <c r="B1698" s="45">
        <v>39316</v>
      </c>
      <c r="C1698" s="46">
        <v>1.9905999999999999</v>
      </c>
    </row>
    <row r="1699" spans="2:3" ht="15.75" thickBot="1">
      <c r="B1699" s="47">
        <v>39317</v>
      </c>
      <c r="C1699" s="48">
        <v>1.9910000000000001</v>
      </c>
    </row>
    <row r="1700" spans="2:3" ht="15.75" thickBot="1">
      <c r="B1700" s="45">
        <v>39318</v>
      </c>
      <c r="C1700" s="46">
        <v>1.9913000000000001</v>
      </c>
    </row>
    <row r="1701" spans="2:3" ht="15.75" thickBot="1">
      <c r="B1701" s="47">
        <v>39319</v>
      </c>
      <c r="C1701" s="48">
        <v>1.9916</v>
      </c>
    </row>
    <row r="1702" spans="2:3" ht="15.75" thickBot="1">
      <c r="B1702" s="45">
        <v>39320</v>
      </c>
      <c r="C1702" s="46">
        <v>1.9919</v>
      </c>
    </row>
    <row r="1703" spans="2:3" ht="15.75" thickBot="1">
      <c r="B1703" s="47">
        <v>39321</v>
      </c>
      <c r="C1703" s="48">
        <v>1.9922</v>
      </c>
    </row>
    <row r="1704" spans="2:3" ht="15.75" thickBot="1">
      <c r="B1704" s="45">
        <v>39322</v>
      </c>
      <c r="C1704" s="46">
        <v>1.9925999999999999</v>
      </c>
    </row>
    <row r="1705" spans="2:3" ht="15.75" thickBot="1">
      <c r="B1705" s="47">
        <v>39323</v>
      </c>
      <c r="C1705" s="48">
        <v>1.9928999999999999</v>
      </c>
    </row>
    <row r="1706" spans="2:3" ht="15.75" thickBot="1">
      <c r="B1706" s="45">
        <v>39324</v>
      </c>
      <c r="C1706" s="46">
        <v>1.9932000000000001</v>
      </c>
    </row>
    <row r="1707" spans="2:3" ht="15.75" thickBot="1">
      <c r="B1707" s="47">
        <v>39325</v>
      </c>
      <c r="C1707" s="48">
        <v>1.9935</v>
      </c>
    </row>
    <row r="1708" spans="2:3" ht="15.75" thickBot="1">
      <c r="B1708" s="45">
        <v>39326</v>
      </c>
      <c r="C1708" s="46">
        <v>1.9938</v>
      </c>
    </row>
    <row r="1709" spans="2:3" ht="15.75" thickBot="1">
      <c r="B1709" s="47">
        <v>39327</v>
      </c>
      <c r="C1709" s="48">
        <v>1.9942</v>
      </c>
    </row>
    <row r="1710" spans="2:3" ht="15.75" thickBot="1">
      <c r="B1710" s="45">
        <v>39328</v>
      </c>
      <c r="C1710" s="46">
        <v>1.9944999999999999</v>
      </c>
    </row>
    <row r="1711" spans="2:3" ht="15.75" thickBot="1">
      <c r="B1711" s="47">
        <v>39329</v>
      </c>
      <c r="C1711" s="48">
        <v>1.9947999999999999</v>
      </c>
    </row>
    <row r="1712" spans="2:3" ht="15.75" thickBot="1">
      <c r="B1712" s="45">
        <v>39330</v>
      </c>
      <c r="C1712" s="46">
        <v>1.9952000000000001</v>
      </c>
    </row>
    <row r="1713" spans="2:3" ht="15.75" thickBot="1">
      <c r="B1713" s="47">
        <v>39331</v>
      </c>
      <c r="C1713" s="48">
        <v>1.9955000000000001</v>
      </c>
    </row>
    <row r="1714" spans="2:3" ht="15.75" thickBot="1">
      <c r="B1714" s="45">
        <v>39332</v>
      </c>
      <c r="C1714" s="46">
        <v>1.9959</v>
      </c>
    </row>
    <row r="1715" spans="2:3" ht="15.75" thickBot="1">
      <c r="B1715" s="47">
        <v>39333</v>
      </c>
      <c r="C1715" s="48">
        <v>1.9963</v>
      </c>
    </row>
    <row r="1716" spans="2:3" ht="15.75" thickBot="1">
      <c r="B1716" s="45">
        <v>39334</v>
      </c>
      <c r="C1716" s="46">
        <v>1.9966999999999999</v>
      </c>
    </row>
    <row r="1717" spans="2:3" ht="15.75" thickBot="1">
      <c r="B1717" s="47">
        <v>39335</v>
      </c>
      <c r="C1717" s="48">
        <v>1.9971000000000001</v>
      </c>
    </row>
    <row r="1718" spans="2:3" ht="15.75" thickBot="1">
      <c r="B1718" s="45">
        <v>39336</v>
      </c>
      <c r="C1718" s="46">
        <v>1.9974000000000001</v>
      </c>
    </row>
    <row r="1719" spans="2:3" ht="15.75" thickBot="1">
      <c r="B1719" s="47">
        <v>39337</v>
      </c>
      <c r="C1719" s="48">
        <v>1.9978</v>
      </c>
    </row>
    <row r="1720" spans="2:3" ht="15.75" thickBot="1">
      <c r="B1720" s="45">
        <v>39338</v>
      </c>
      <c r="C1720" s="46">
        <v>1.9982</v>
      </c>
    </row>
    <row r="1721" spans="2:3" ht="15.75" thickBot="1">
      <c r="B1721" s="47">
        <v>39339</v>
      </c>
      <c r="C1721" s="48">
        <v>1.9985999999999999</v>
      </c>
    </row>
    <row r="1722" spans="2:3" ht="15.75" thickBot="1">
      <c r="B1722" s="45">
        <v>39340</v>
      </c>
      <c r="C1722" s="46">
        <v>1.9990000000000001</v>
      </c>
    </row>
    <row r="1723" spans="2:3" ht="15.75" thickBot="1">
      <c r="B1723" s="47">
        <v>39341</v>
      </c>
      <c r="C1723" s="48">
        <v>1.9994000000000001</v>
      </c>
    </row>
    <row r="1724" spans="2:3" ht="15.75" thickBot="1">
      <c r="B1724" s="45">
        <v>39342</v>
      </c>
      <c r="C1724" s="46">
        <v>1.9998</v>
      </c>
    </row>
    <row r="1725" spans="2:3" ht="15.75" thickBot="1">
      <c r="B1725" s="47">
        <v>39343</v>
      </c>
      <c r="C1725" s="48">
        <v>2.0002</v>
      </c>
    </row>
    <row r="1726" spans="2:3" ht="15.75" thickBot="1">
      <c r="B1726" s="45">
        <v>39344</v>
      </c>
      <c r="C1726" s="46">
        <v>2.0005999999999999</v>
      </c>
    </row>
    <row r="1727" spans="2:3" ht="15.75" thickBot="1">
      <c r="B1727" s="47">
        <v>39345</v>
      </c>
      <c r="C1727" s="48">
        <v>2.0009000000000001</v>
      </c>
    </row>
    <row r="1728" spans="2:3" ht="15.75" thickBot="1">
      <c r="B1728" s="45">
        <v>39346</v>
      </c>
      <c r="C1728" s="46">
        <v>2.0013000000000001</v>
      </c>
    </row>
    <row r="1729" spans="2:3" ht="15.75" thickBot="1">
      <c r="B1729" s="47">
        <v>39347</v>
      </c>
      <c r="C1729" s="48">
        <v>2.0017</v>
      </c>
    </row>
    <row r="1730" spans="2:3" ht="15.75" thickBot="1">
      <c r="B1730" s="45">
        <v>39348</v>
      </c>
      <c r="C1730" s="46">
        <v>2.0021</v>
      </c>
    </row>
    <row r="1731" spans="2:3" ht="15.75" thickBot="1">
      <c r="B1731" s="47">
        <v>39349</v>
      </c>
      <c r="C1731" s="48">
        <v>2.0024999999999999</v>
      </c>
    </row>
    <row r="1732" spans="2:3" ht="15.75" thickBot="1">
      <c r="B1732" s="45">
        <v>39350</v>
      </c>
      <c r="C1732" s="46">
        <v>2.0028999999999999</v>
      </c>
    </row>
    <row r="1733" spans="2:3" ht="15.75" thickBot="1">
      <c r="B1733" s="47">
        <v>39351</v>
      </c>
      <c r="C1733" s="48">
        <v>2.0032999999999999</v>
      </c>
    </row>
    <row r="1734" spans="2:3" ht="15.75" thickBot="1">
      <c r="B1734" s="45">
        <v>39352</v>
      </c>
      <c r="C1734" s="46">
        <v>2.0036999999999998</v>
      </c>
    </row>
    <row r="1735" spans="2:3" ht="15.75" thickBot="1">
      <c r="B1735" s="47">
        <v>39353</v>
      </c>
      <c r="C1735" s="48">
        <v>2.0041000000000002</v>
      </c>
    </row>
    <row r="1736" spans="2:3" ht="15.75" thickBot="1">
      <c r="B1736" s="45">
        <v>39354</v>
      </c>
      <c r="C1736" s="46">
        <v>2.0045000000000002</v>
      </c>
    </row>
    <row r="1737" spans="2:3" ht="15.75" thickBot="1">
      <c r="B1737" s="47">
        <v>39355</v>
      </c>
      <c r="C1737" s="48">
        <v>2.0047999999999999</v>
      </c>
    </row>
    <row r="1738" spans="2:3" ht="15.75" thickBot="1">
      <c r="B1738" s="45">
        <v>39356</v>
      </c>
      <c r="C1738" s="46">
        <v>2.0051999999999999</v>
      </c>
    </row>
    <row r="1739" spans="2:3" ht="15.75" thickBot="1">
      <c r="B1739" s="47">
        <v>39357</v>
      </c>
      <c r="C1739" s="48">
        <v>2.0055999999999998</v>
      </c>
    </row>
    <row r="1740" spans="2:3" ht="15.75" thickBot="1">
      <c r="B1740" s="45">
        <v>39358</v>
      </c>
      <c r="C1740" s="46">
        <v>2.0059999999999998</v>
      </c>
    </row>
    <row r="1741" spans="2:3" ht="15.75" thickBot="1">
      <c r="B1741" s="47">
        <v>39359</v>
      </c>
      <c r="C1741" s="48">
        <v>2.0063</v>
      </c>
    </row>
    <row r="1742" spans="2:3" ht="15.75" thickBot="1">
      <c r="B1742" s="45">
        <v>39360</v>
      </c>
      <c r="C1742" s="46">
        <v>2.0066999999999999</v>
      </c>
    </row>
    <row r="1743" spans="2:3" ht="15.75" thickBot="1">
      <c r="B1743" s="47">
        <v>39361</v>
      </c>
      <c r="C1743" s="48">
        <v>2.0070999999999999</v>
      </c>
    </row>
    <row r="1744" spans="2:3" ht="15.75" thickBot="1">
      <c r="B1744" s="45">
        <v>39362</v>
      </c>
      <c r="C1744" s="46">
        <v>2.0076000000000001</v>
      </c>
    </row>
    <row r="1745" spans="2:3" ht="15.75" thickBot="1">
      <c r="B1745" s="47">
        <v>39363</v>
      </c>
      <c r="C1745" s="48">
        <v>2.0081000000000002</v>
      </c>
    </row>
    <row r="1746" spans="2:3" ht="15.75" thickBot="1">
      <c r="B1746" s="45">
        <v>39364</v>
      </c>
      <c r="C1746" s="46">
        <v>2.0087000000000002</v>
      </c>
    </row>
    <row r="1747" spans="2:3" ht="15.75" thickBot="1">
      <c r="B1747" s="47">
        <v>39365</v>
      </c>
      <c r="C1747" s="48">
        <v>2.0091999999999999</v>
      </c>
    </row>
    <row r="1748" spans="2:3" ht="15.75" thickBot="1">
      <c r="B1748" s="45">
        <v>39366</v>
      </c>
      <c r="C1748" s="46">
        <v>2.0097</v>
      </c>
    </row>
    <row r="1749" spans="2:3" ht="15.75" thickBot="1">
      <c r="B1749" s="47">
        <v>39367</v>
      </c>
      <c r="C1749" s="48">
        <v>2.0102000000000002</v>
      </c>
    </row>
    <row r="1750" spans="2:3" ht="15.75" thickBot="1">
      <c r="B1750" s="45">
        <v>39368</v>
      </c>
      <c r="C1750" s="46">
        <v>2.0106999999999999</v>
      </c>
    </row>
    <row r="1751" spans="2:3" ht="15.75" thickBot="1">
      <c r="B1751" s="47">
        <v>39369</v>
      </c>
      <c r="C1751" s="48">
        <v>2.0112000000000001</v>
      </c>
    </row>
    <row r="1752" spans="2:3" ht="15.75" thickBot="1">
      <c r="B1752" s="45">
        <v>39370</v>
      </c>
      <c r="C1752" s="46">
        <v>2.0118</v>
      </c>
    </row>
    <row r="1753" spans="2:3" ht="15.75" thickBot="1">
      <c r="B1753" s="47">
        <v>39371</v>
      </c>
      <c r="C1753" s="48">
        <v>2.0123000000000002</v>
      </c>
    </row>
    <row r="1754" spans="2:3" ht="15.75" thickBot="1">
      <c r="B1754" s="45">
        <v>39372</v>
      </c>
      <c r="C1754" s="46">
        <v>2.0127999999999999</v>
      </c>
    </row>
    <row r="1755" spans="2:3" ht="15.75" thickBot="1">
      <c r="B1755" s="47">
        <v>39373</v>
      </c>
      <c r="C1755" s="48">
        <v>2.0133000000000001</v>
      </c>
    </row>
    <row r="1756" spans="2:3" ht="15.75" thickBot="1">
      <c r="B1756" s="45">
        <v>39374</v>
      </c>
      <c r="C1756" s="46">
        <v>2.0137999999999998</v>
      </c>
    </row>
    <row r="1757" spans="2:3" ht="15.75" thickBot="1">
      <c r="B1757" s="47">
        <v>39375</v>
      </c>
      <c r="C1757" s="48">
        <v>2.0143</v>
      </c>
    </row>
    <row r="1758" spans="2:3" ht="15.75" thickBot="1">
      <c r="B1758" s="45">
        <v>39376</v>
      </c>
      <c r="C1758" s="46">
        <v>2.0148999999999999</v>
      </c>
    </row>
    <row r="1759" spans="2:3" ht="15.75" thickBot="1">
      <c r="B1759" s="47">
        <v>39377</v>
      </c>
      <c r="C1759" s="48">
        <v>2.0154000000000001</v>
      </c>
    </row>
    <row r="1760" spans="2:3" ht="15.75" thickBot="1">
      <c r="B1760" s="45">
        <v>39378</v>
      </c>
      <c r="C1760" s="46">
        <v>2.0158999999999998</v>
      </c>
    </row>
    <row r="1761" spans="2:3" ht="15.75" thickBot="1">
      <c r="B1761" s="47">
        <v>39379</v>
      </c>
      <c r="C1761" s="48">
        <v>2.0164</v>
      </c>
    </row>
    <row r="1762" spans="2:3" ht="15.75" thickBot="1">
      <c r="B1762" s="45">
        <v>39380</v>
      </c>
      <c r="C1762" s="46">
        <v>2.0169000000000001</v>
      </c>
    </row>
    <row r="1763" spans="2:3" ht="15.75" thickBot="1">
      <c r="B1763" s="47">
        <v>39381</v>
      </c>
      <c r="C1763" s="48">
        <v>2.0175000000000001</v>
      </c>
    </row>
    <row r="1764" spans="2:3" ht="15.75" thickBot="1">
      <c r="B1764" s="45">
        <v>39382</v>
      </c>
      <c r="C1764" s="46">
        <v>2.0179999999999998</v>
      </c>
    </row>
    <row r="1765" spans="2:3" ht="15.75" thickBot="1">
      <c r="B1765" s="47">
        <v>39383</v>
      </c>
      <c r="C1765" s="48">
        <v>2.0185</v>
      </c>
    </row>
    <row r="1766" spans="2:3" ht="15.75" thickBot="1">
      <c r="B1766" s="45">
        <v>39384</v>
      </c>
      <c r="C1766" s="46">
        <v>2.0190000000000001</v>
      </c>
    </row>
    <row r="1767" spans="2:3" ht="15.75" thickBot="1">
      <c r="B1767" s="47">
        <v>39385</v>
      </c>
      <c r="C1767" s="48">
        <v>2.0194999999999999</v>
      </c>
    </row>
    <row r="1768" spans="2:3" ht="15.75" thickBot="1">
      <c r="B1768" s="45">
        <v>39386</v>
      </c>
      <c r="C1768" s="46">
        <v>2.0200999999999998</v>
      </c>
    </row>
    <row r="1769" spans="2:3" ht="15.75" thickBot="1">
      <c r="B1769" s="47">
        <v>39387</v>
      </c>
      <c r="C1769" s="48">
        <v>2.0206</v>
      </c>
    </row>
    <row r="1770" spans="2:3" ht="15.75" thickBot="1">
      <c r="B1770" s="45">
        <v>39388</v>
      </c>
      <c r="C1770" s="46">
        <v>2.0211000000000001</v>
      </c>
    </row>
    <row r="1771" spans="2:3" ht="15.75" thickBot="1">
      <c r="B1771" s="47">
        <v>39389</v>
      </c>
      <c r="C1771" s="48">
        <v>2.0217000000000001</v>
      </c>
    </row>
    <row r="1772" spans="2:3" ht="15.75" thickBot="1">
      <c r="B1772" s="45">
        <v>39390</v>
      </c>
      <c r="C1772" s="46">
        <v>2.0222000000000002</v>
      </c>
    </row>
    <row r="1773" spans="2:3" ht="15.75" thickBot="1">
      <c r="B1773" s="47">
        <v>39391</v>
      </c>
      <c r="C1773" s="48">
        <v>2.0226999999999999</v>
      </c>
    </row>
    <row r="1774" spans="2:3" ht="15.75" thickBot="1">
      <c r="B1774" s="45">
        <v>39392</v>
      </c>
      <c r="C1774" s="46">
        <v>2.0232999999999999</v>
      </c>
    </row>
    <row r="1775" spans="2:3" ht="15.75" thickBot="1">
      <c r="B1775" s="47">
        <v>39393</v>
      </c>
      <c r="C1775" s="48">
        <v>2.0236999999999998</v>
      </c>
    </row>
    <row r="1776" spans="2:3" ht="15.75" thickBot="1">
      <c r="B1776" s="45">
        <v>39394</v>
      </c>
      <c r="C1776" s="46">
        <v>2.0242</v>
      </c>
    </row>
    <row r="1777" spans="2:3" ht="15.75" thickBot="1">
      <c r="B1777" s="47">
        <v>39395</v>
      </c>
      <c r="C1777" s="48">
        <v>2.0247000000000002</v>
      </c>
    </row>
    <row r="1778" spans="2:3" ht="15.75" thickBot="1">
      <c r="B1778" s="45">
        <v>39396</v>
      </c>
      <c r="C1778" s="46">
        <v>2.0251000000000001</v>
      </c>
    </row>
    <row r="1779" spans="2:3" ht="15.75" thickBot="1">
      <c r="B1779" s="47">
        <v>39397</v>
      </c>
      <c r="C1779" s="48">
        <v>2.0255999999999998</v>
      </c>
    </row>
    <row r="1780" spans="2:3" ht="15.75" thickBot="1">
      <c r="B1780" s="45">
        <v>39398</v>
      </c>
      <c r="C1780" s="46">
        <v>2.0259999999999998</v>
      </c>
    </row>
    <row r="1781" spans="2:3" ht="15.75" thickBot="1">
      <c r="B1781" s="47">
        <v>39399</v>
      </c>
      <c r="C1781" s="48">
        <v>2.0265</v>
      </c>
    </row>
    <row r="1782" spans="2:3" ht="15.75" thickBot="1">
      <c r="B1782" s="45">
        <v>39400</v>
      </c>
      <c r="C1782" s="46">
        <v>2.0270000000000001</v>
      </c>
    </row>
    <row r="1783" spans="2:3" ht="15.75" thickBot="1">
      <c r="B1783" s="47">
        <v>39401</v>
      </c>
      <c r="C1783" s="48">
        <v>2.0274000000000001</v>
      </c>
    </row>
    <row r="1784" spans="2:3" ht="15.75" thickBot="1">
      <c r="B1784" s="45">
        <v>39402</v>
      </c>
      <c r="C1784" s="46">
        <v>2.0278999999999998</v>
      </c>
    </row>
    <row r="1785" spans="2:3" ht="15.75" thickBot="1">
      <c r="B1785" s="47">
        <v>39403</v>
      </c>
      <c r="C1785" s="48">
        <v>2.0283000000000002</v>
      </c>
    </row>
    <row r="1786" spans="2:3" ht="15.75" thickBot="1">
      <c r="B1786" s="45">
        <v>39404</v>
      </c>
      <c r="C1786" s="46">
        <v>2.0287999999999999</v>
      </c>
    </row>
    <row r="1787" spans="2:3" ht="15.75" thickBot="1">
      <c r="B1787" s="47">
        <v>39405</v>
      </c>
      <c r="C1787" s="48">
        <v>2.0293000000000001</v>
      </c>
    </row>
    <row r="1788" spans="2:3" ht="15.75" thickBot="1">
      <c r="B1788" s="45">
        <v>39406</v>
      </c>
      <c r="C1788" s="46">
        <v>2.0297000000000001</v>
      </c>
    </row>
    <row r="1789" spans="2:3" ht="15.75" thickBot="1">
      <c r="B1789" s="47">
        <v>39407</v>
      </c>
      <c r="C1789" s="48">
        <v>2.0301999999999998</v>
      </c>
    </row>
    <row r="1790" spans="2:3" ht="15.75" thickBot="1">
      <c r="B1790" s="45">
        <v>39408</v>
      </c>
      <c r="C1790" s="46">
        <v>2.0306000000000002</v>
      </c>
    </row>
    <row r="1791" spans="2:3" ht="15.75" thickBot="1">
      <c r="B1791" s="47">
        <v>39409</v>
      </c>
      <c r="C1791" s="48">
        <v>2.0310999999999999</v>
      </c>
    </row>
    <row r="1792" spans="2:3" ht="15.75" thickBot="1">
      <c r="B1792" s="45">
        <v>39410</v>
      </c>
      <c r="C1792" s="46">
        <v>2.0316000000000001</v>
      </c>
    </row>
    <row r="1793" spans="2:3" ht="15.75" thickBot="1">
      <c r="B1793" s="47">
        <v>39411</v>
      </c>
      <c r="C1793" s="48">
        <v>2.032</v>
      </c>
    </row>
    <row r="1794" spans="2:3" ht="15.75" thickBot="1">
      <c r="B1794" s="45">
        <v>39412</v>
      </c>
      <c r="C1794" s="46">
        <v>2.0325000000000002</v>
      </c>
    </row>
    <row r="1795" spans="2:3" ht="15.75" thickBot="1">
      <c r="B1795" s="47">
        <v>39413</v>
      </c>
      <c r="C1795" s="48">
        <v>2.0329999999999999</v>
      </c>
    </row>
    <row r="1796" spans="2:3" ht="15.75" thickBot="1">
      <c r="B1796" s="45">
        <v>39414</v>
      </c>
      <c r="C1796" s="46">
        <v>2.0333999999999999</v>
      </c>
    </row>
    <row r="1797" spans="2:3" ht="15.75" thickBot="1">
      <c r="B1797" s="47">
        <v>39415</v>
      </c>
      <c r="C1797" s="48">
        <v>2.0339</v>
      </c>
    </row>
    <row r="1798" spans="2:3" ht="15.75" thickBot="1">
      <c r="B1798" s="45">
        <v>39416</v>
      </c>
      <c r="C1798" s="46">
        <v>2.0343</v>
      </c>
    </row>
    <row r="1799" spans="2:3" ht="15.75" thickBot="1">
      <c r="B1799" s="47">
        <v>39417</v>
      </c>
      <c r="C1799" s="48">
        <v>2.0348000000000002</v>
      </c>
    </row>
    <row r="1800" spans="2:3" ht="15.75" thickBot="1">
      <c r="B1800" s="45">
        <v>39418</v>
      </c>
      <c r="C1800" s="46">
        <v>2.0352000000000001</v>
      </c>
    </row>
    <row r="1801" spans="2:3" ht="15.75" thickBot="1">
      <c r="B1801" s="47">
        <v>39419</v>
      </c>
      <c r="C1801" s="48">
        <v>2.0356999999999998</v>
      </c>
    </row>
    <row r="1802" spans="2:3" ht="15.75" thickBot="1">
      <c r="B1802" s="45">
        <v>39420</v>
      </c>
      <c r="C1802" s="46">
        <v>2.0360999999999998</v>
      </c>
    </row>
    <row r="1803" spans="2:3" ht="15.75" thickBot="1">
      <c r="B1803" s="47">
        <v>39421</v>
      </c>
      <c r="C1803" s="48">
        <v>2.0366</v>
      </c>
    </row>
    <row r="1804" spans="2:3" ht="15.75" thickBot="1">
      <c r="B1804" s="45">
        <v>39422</v>
      </c>
      <c r="C1804" s="46">
        <v>2.0369999999999999</v>
      </c>
    </row>
    <row r="1805" spans="2:3" ht="15.75" thickBot="1">
      <c r="B1805" s="47">
        <v>39423</v>
      </c>
      <c r="C1805" s="48">
        <v>2.0375999999999999</v>
      </c>
    </row>
    <row r="1806" spans="2:3" ht="15.75" thickBot="1">
      <c r="B1806" s="45">
        <v>39424</v>
      </c>
      <c r="C1806" s="46">
        <v>2.0381</v>
      </c>
    </row>
    <row r="1807" spans="2:3" ht="15.75" thickBot="1">
      <c r="B1807" s="47">
        <v>39425</v>
      </c>
      <c r="C1807" s="48">
        <v>2.0387</v>
      </c>
    </row>
    <row r="1808" spans="2:3" ht="15.75" thickBot="1">
      <c r="B1808" s="45">
        <v>39426</v>
      </c>
      <c r="C1808" s="46">
        <v>2.0392999999999999</v>
      </c>
    </row>
    <row r="1809" spans="2:3" ht="15.75" thickBot="1">
      <c r="B1809" s="47">
        <v>39427</v>
      </c>
      <c r="C1809" s="48">
        <v>2.0398000000000001</v>
      </c>
    </row>
    <row r="1810" spans="2:3" ht="15.75" thickBot="1">
      <c r="B1810" s="45">
        <v>39428</v>
      </c>
      <c r="C1810" s="46">
        <v>2.0404</v>
      </c>
    </row>
    <row r="1811" spans="2:3" ht="15.75" thickBot="1">
      <c r="B1811" s="47">
        <v>39429</v>
      </c>
      <c r="C1811" s="48">
        <v>2.0409000000000002</v>
      </c>
    </row>
    <row r="1812" spans="2:3" ht="15.75" thickBot="1">
      <c r="B1812" s="45">
        <v>39430</v>
      </c>
      <c r="C1812" s="46">
        <v>2.0415000000000001</v>
      </c>
    </row>
    <row r="1813" spans="2:3" ht="15.75" thickBot="1">
      <c r="B1813" s="47">
        <v>39431</v>
      </c>
      <c r="C1813" s="48">
        <v>2.0421</v>
      </c>
    </row>
    <row r="1814" spans="2:3" ht="15.75" thickBot="1">
      <c r="B1814" s="45">
        <v>39432</v>
      </c>
      <c r="C1814" s="46">
        <v>2.0426000000000002</v>
      </c>
    </row>
    <row r="1815" spans="2:3" ht="15.75" thickBot="1">
      <c r="B1815" s="47">
        <v>39433</v>
      </c>
      <c r="C1815" s="48">
        <v>2.0432000000000001</v>
      </c>
    </row>
    <row r="1816" spans="2:3" ht="15.75" thickBot="1">
      <c r="B1816" s="45">
        <v>39434</v>
      </c>
      <c r="C1816" s="46">
        <v>2.0436999999999999</v>
      </c>
    </row>
    <row r="1817" spans="2:3" ht="15.75" thickBot="1">
      <c r="B1817" s="47">
        <v>39435</v>
      </c>
      <c r="C1817" s="48">
        <v>2.0442999999999998</v>
      </c>
    </row>
    <row r="1818" spans="2:3" ht="15.75" thickBot="1">
      <c r="B1818" s="45">
        <v>39436</v>
      </c>
      <c r="C1818" s="46">
        <v>2.0449000000000002</v>
      </c>
    </row>
    <row r="1819" spans="2:3" ht="15.75" thickBot="1">
      <c r="B1819" s="47">
        <v>39437</v>
      </c>
      <c r="C1819" s="48">
        <v>2.0453999999999999</v>
      </c>
    </row>
    <row r="1820" spans="2:3" ht="15.75" thickBot="1">
      <c r="B1820" s="45">
        <v>39438</v>
      </c>
      <c r="C1820" s="46">
        <v>2.0459999999999998</v>
      </c>
    </row>
    <row r="1821" spans="2:3" ht="15.75" thickBot="1">
      <c r="B1821" s="47">
        <v>39439</v>
      </c>
      <c r="C1821" s="48">
        <v>2.0465</v>
      </c>
    </row>
    <row r="1822" spans="2:3" ht="15.75" thickBot="1">
      <c r="B1822" s="45">
        <v>39440</v>
      </c>
      <c r="C1822" s="46">
        <v>2.0470999999999999</v>
      </c>
    </row>
    <row r="1823" spans="2:3" ht="15.75" thickBot="1">
      <c r="B1823" s="47">
        <v>39441</v>
      </c>
      <c r="C1823" s="48">
        <v>2.0476999999999999</v>
      </c>
    </row>
    <row r="1824" spans="2:3" ht="15.75" thickBot="1">
      <c r="B1824" s="45">
        <v>39442</v>
      </c>
      <c r="C1824" s="46">
        <v>2.0482</v>
      </c>
    </row>
    <row r="1825" spans="2:3" ht="15.75" thickBot="1">
      <c r="B1825" s="47">
        <v>39443</v>
      </c>
      <c r="C1825" s="48">
        <v>2.0488</v>
      </c>
    </row>
    <row r="1826" spans="2:3" ht="15.75" thickBot="1">
      <c r="B1826" s="45">
        <v>39444</v>
      </c>
      <c r="C1826" s="46">
        <v>2.0493999999999999</v>
      </c>
    </row>
    <row r="1827" spans="2:3" ht="15.75" thickBot="1">
      <c r="B1827" s="47">
        <v>39445</v>
      </c>
      <c r="C1827" s="48">
        <v>2.0499000000000001</v>
      </c>
    </row>
    <row r="1828" spans="2:3" ht="15.75" thickBot="1">
      <c r="B1828" s="45">
        <v>39446</v>
      </c>
      <c r="C1828" s="46">
        <v>2.0505</v>
      </c>
    </row>
    <row r="1829" spans="2:3" ht="15.75" thickBot="1">
      <c r="B1829" s="47">
        <v>39447</v>
      </c>
      <c r="C1829" s="48">
        <v>2.0510000000000002</v>
      </c>
    </row>
    <row r="1830" spans="2:3" ht="15.75" thickBot="1">
      <c r="B1830" s="45">
        <v>39448</v>
      </c>
      <c r="C1830" s="46">
        <v>2.0516000000000001</v>
      </c>
    </row>
    <row r="1831" spans="2:3" ht="15.75" thickBot="1">
      <c r="B1831" s="47">
        <v>39449</v>
      </c>
      <c r="C1831" s="48">
        <v>2.0522</v>
      </c>
    </row>
    <row r="1832" spans="2:3" ht="15.75" thickBot="1">
      <c r="B1832" s="45">
        <v>39450</v>
      </c>
      <c r="C1832" s="46">
        <v>2.0527000000000002</v>
      </c>
    </row>
    <row r="1833" spans="2:3" ht="15.75" thickBot="1">
      <c r="B1833" s="47">
        <v>39451</v>
      </c>
      <c r="C1833" s="48">
        <v>2.0533000000000001</v>
      </c>
    </row>
    <row r="1834" spans="2:3" ht="15.75" thickBot="1">
      <c r="B1834" s="45">
        <v>39452</v>
      </c>
      <c r="C1834" s="46">
        <v>2.0539000000000001</v>
      </c>
    </row>
    <row r="1835" spans="2:3" ht="15.75" thickBot="1">
      <c r="B1835" s="47">
        <v>39453</v>
      </c>
      <c r="C1835" s="48">
        <v>2.0543999999999998</v>
      </c>
    </row>
    <row r="1836" spans="2:3" ht="15.75" thickBot="1">
      <c r="B1836" s="45">
        <v>39454</v>
      </c>
      <c r="C1836" s="46">
        <v>2.0550000000000002</v>
      </c>
    </row>
    <row r="1837" spans="2:3" ht="15.75" thickBot="1">
      <c r="B1837" s="47">
        <v>39455</v>
      </c>
      <c r="C1837" s="48">
        <v>2.0556999999999999</v>
      </c>
    </row>
    <row r="1838" spans="2:3" ht="15.75" thickBot="1">
      <c r="B1838" s="45">
        <v>39456</v>
      </c>
      <c r="C1838" s="46">
        <v>2.0562999999999998</v>
      </c>
    </row>
    <row r="1839" spans="2:3" ht="15.75" thickBot="1">
      <c r="B1839" s="47">
        <v>39457</v>
      </c>
      <c r="C1839" s="48">
        <v>2.0569000000000002</v>
      </c>
    </row>
    <row r="1840" spans="2:3" ht="15.75" thickBot="1">
      <c r="B1840" s="45">
        <v>39458</v>
      </c>
      <c r="C1840" s="46">
        <v>2.0575000000000001</v>
      </c>
    </row>
    <row r="1841" spans="2:3" ht="15.75" thickBot="1">
      <c r="B1841" s="47">
        <v>39459</v>
      </c>
      <c r="C1841" s="48">
        <v>2.0581</v>
      </c>
    </row>
    <row r="1842" spans="2:3" ht="15.75" thickBot="1">
      <c r="B1842" s="45">
        <v>39460</v>
      </c>
      <c r="C1842" s="46">
        <v>2.0587</v>
      </c>
    </row>
    <row r="1843" spans="2:3" ht="15.75" thickBot="1">
      <c r="B1843" s="47">
        <v>39461</v>
      </c>
      <c r="C1843" s="48">
        <v>2.0592999999999999</v>
      </c>
    </row>
    <row r="1844" spans="2:3" ht="15.75" thickBot="1">
      <c r="B1844" s="45">
        <v>39462</v>
      </c>
      <c r="C1844" s="46">
        <v>2.0598999999999998</v>
      </c>
    </row>
    <row r="1845" spans="2:3" ht="15.75" thickBot="1">
      <c r="B1845" s="47">
        <v>39463</v>
      </c>
      <c r="C1845" s="48">
        <v>2.0606</v>
      </c>
    </row>
    <row r="1846" spans="2:3" ht="15.75" thickBot="1">
      <c r="B1846" s="45">
        <v>39464</v>
      </c>
      <c r="C1846" s="46">
        <v>2.0611999999999999</v>
      </c>
    </row>
    <row r="1847" spans="2:3" ht="15.75" thickBot="1">
      <c r="B1847" s="47">
        <v>39465</v>
      </c>
      <c r="C1847" s="48">
        <v>2.0617999999999999</v>
      </c>
    </row>
    <row r="1848" spans="2:3" ht="15.75" thickBot="1">
      <c r="B1848" s="45">
        <v>39466</v>
      </c>
      <c r="C1848" s="46">
        <v>2.0623999999999998</v>
      </c>
    </row>
    <row r="1849" spans="2:3" ht="15.75" thickBot="1">
      <c r="B1849" s="47">
        <v>39467</v>
      </c>
      <c r="C1849" s="48">
        <v>2.0630000000000002</v>
      </c>
    </row>
    <row r="1850" spans="2:3" ht="15.75" thickBot="1">
      <c r="B1850" s="45">
        <v>39468</v>
      </c>
      <c r="C1850" s="46">
        <v>2.0636000000000001</v>
      </c>
    </row>
    <row r="1851" spans="2:3" ht="15.75" thickBot="1">
      <c r="B1851" s="47">
        <v>39469</v>
      </c>
      <c r="C1851" s="48">
        <v>2.0642</v>
      </c>
    </row>
    <row r="1852" spans="2:3" ht="15.75" thickBot="1">
      <c r="B1852" s="45">
        <v>39470</v>
      </c>
      <c r="C1852" s="46">
        <v>2.0649000000000002</v>
      </c>
    </row>
    <row r="1853" spans="2:3" ht="15.75" thickBot="1">
      <c r="B1853" s="47">
        <v>39471</v>
      </c>
      <c r="C1853" s="48">
        <v>2.0655000000000001</v>
      </c>
    </row>
    <row r="1854" spans="2:3" ht="15.75" thickBot="1">
      <c r="B1854" s="45">
        <v>39472</v>
      </c>
      <c r="C1854" s="46">
        <v>2.0661</v>
      </c>
    </row>
    <row r="1855" spans="2:3" ht="15.75" thickBot="1">
      <c r="B1855" s="47">
        <v>39473</v>
      </c>
      <c r="C1855" s="48">
        <v>2.0667</v>
      </c>
    </row>
    <row r="1856" spans="2:3" ht="15.75" thickBot="1">
      <c r="B1856" s="45">
        <v>39474</v>
      </c>
      <c r="C1856" s="46">
        <v>2.0672999999999999</v>
      </c>
    </row>
    <row r="1857" spans="2:3" ht="15.75" thickBot="1">
      <c r="B1857" s="47">
        <v>39475</v>
      </c>
      <c r="C1857" s="48">
        <v>2.0678999999999998</v>
      </c>
    </row>
    <row r="1858" spans="2:3" ht="15.75" thickBot="1">
      <c r="B1858" s="45">
        <v>39476</v>
      </c>
      <c r="C1858" s="46">
        <v>2.0684999999999998</v>
      </c>
    </row>
    <row r="1859" spans="2:3" ht="15.75" thickBot="1">
      <c r="B1859" s="47">
        <v>39477</v>
      </c>
      <c r="C1859" s="48">
        <v>2.0691999999999999</v>
      </c>
    </row>
    <row r="1860" spans="2:3" ht="15.75" thickBot="1">
      <c r="B1860" s="45">
        <v>39478</v>
      </c>
      <c r="C1860" s="46">
        <v>2.0697999999999999</v>
      </c>
    </row>
    <row r="1861" spans="2:3" ht="15.75" thickBot="1">
      <c r="B1861" s="47">
        <v>39479</v>
      </c>
      <c r="C1861" s="48">
        <v>2.0703999999999998</v>
      </c>
    </row>
    <row r="1862" spans="2:3" ht="15.75" thickBot="1">
      <c r="B1862" s="45">
        <v>39480</v>
      </c>
      <c r="C1862" s="46">
        <v>2.0710999999999999</v>
      </c>
    </row>
    <row r="1863" spans="2:3" ht="15.75" thickBot="1">
      <c r="B1863" s="47">
        <v>39481</v>
      </c>
      <c r="C1863" s="48">
        <v>2.0718000000000001</v>
      </c>
    </row>
    <row r="1864" spans="2:3" ht="15.75" thickBot="1">
      <c r="B1864" s="45">
        <v>39482</v>
      </c>
      <c r="C1864" s="46">
        <v>2.0724</v>
      </c>
    </row>
    <row r="1865" spans="2:3" ht="15.75" thickBot="1">
      <c r="B1865" s="47">
        <v>39483</v>
      </c>
      <c r="C1865" s="48">
        <v>2.0731000000000002</v>
      </c>
    </row>
    <row r="1866" spans="2:3" ht="15.75" thickBot="1">
      <c r="B1866" s="45">
        <v>39484</v>
      </c>
      <c r="C1866" s="46">
        <v>2.0737000000000001</v>
      </c>
    </row>
    <row r="1867" spans="2:3" ht="15.75" thickBot="1">
      <c r="B1867" s="47">
        <v>39485</v>
      </c>
      <c r="C1867" s="48">
        <v>2.0743999999999998</v>
      </c>
    </row>
    <row r="1868" spans="2:3" ht="15.75" thickBot="1">
      <c r="B1868" s="45">
        <v>39486</v>
      </c>
      <c r="C1868" s="46">
        <v>2.0750999999999999</v>
      </c>
    </row>
    <row r="1869" spans="2:3" ht="15.75" thickBot="1">
      <c r="B1869" s="47">
        <v>39487</v>
      </c>
      <c r="C1869" s="48">
        <v>2.0756999999999999</v>
      </c>
    </row>
    <row r="1870" spans="2:3" ht="15.75" thickBot="1">
      <c r="B1870" s="45">
        <v>39488</v>
      </c>
      <c r="C1870" s="46">
        <v>2.0764</v>
      </c>
    </row>
    <row r="1871" spans="2:3" ht="15.75" thickBot="1">
      <c r="B1871" s="47">
        <v>39489</v>
      </c>
      <c r="C1871" s="48">
        <v>2.077</v>
      </c>
    </row>
    <row r="1872" spans="2:3" ht="15.75" thickBot="1">
      <c r="B1872" s="45">
        <v>39490</v>
      </c>
      <c r="C1872" s="46">
        <v>2.0777000000000001</v>
      </c>
    </row>
    <row r="1873" spans="2:3" ht="15.75" thickBot="1">
      <c r="B1873" s="47">
        <v>39491</v>
      </c>
      <c r="C1873" s="48">
        <v>2.0783999999999998</v>
      </c>
    </row>
    <row r="1874" spans="2:3" ht="15.75" thickBot="1">
      <c r="B1874" s="45">
        <v>39492</v>
      </c>
      <c r="C1874" s="46">
        <v>2.0790000000000002</v>
      </c>
    </row>
    <row r="1875" spans="2:3" ht="15.75" thickBot="1">
      <c r="B1875" s="47">
        <v>39493</v>
      </c>
      <c r="C1875" s="48">
        <v>2.0796999999999999</v>
      </c>
    </row>
    <row r="1876" spans="2:3" ht="15.75" thickBot="1">
      <c r="B1876" s="45">
        <v>39494</v>
      </c>
      <c r="C1876" s="46">
        <v>2.0802999999999998</v>
      </c>
    </row>
    <row r="1877" spans="2:3" ht="15.75" thickBot="1">
      <c r="B1877" s="47">
        <v>39495</v>
      </c>
      <c r="C1877" s="48">
        <v>2.081</v>
      </c>
    </row>
    <row r="1878" spans="2:3" ht="15.75" thickBot="1">
      <c r="B1878" s="45">
        <v>39496</v>
      </c>
      <c r="C1878" s="46">
        <v>2.0817000000000001</v>
      </c>
    </row>
    <row r="1879" spans="2:3" ht="15.75" thickBot="1">
      <c r="B1879" s="47">
        <v>39497</v>
      </c>
      <c r="C1879" s="48">
        <v>2.0823</v>
      </c>
    </row>
    <row r="1880" spans="2:3" ht="15.75" thickBot="1">
      <c r="B1880" s="45">
        <v>39498</v>
      </c>
      <c r="C1880" s="46">
        <v>2.0830000000000002</v>
      </c>
    </row>
    <row r="1881" spans="2:3" ht="15.75" thickBot="1">
      <c r="B1881" s="47">
        <v>39499</v>
      </c>
      <c r="C1881" s="48">
        <v>2.0836999999999999</v>
      </c>
    </row>
    <row r="1882" spans="2:3" ht="15.75" thickBot="1">
      <c r="B1882" s="45">
        <v>39500</v>
      </c>
      <c r="C1882" s="46">
        <v>2.0842999999999998</v>
      </c>
    </row>
    <row r="1883" spans="2:3" ht="15.75" thickBot="1">
      <c r="B1883" s="47">
        <v>39501</v>
      </c>
      <c r="C1883" s="48">
        <v>2.085</v>
      </c>
    </row>
    <row r="1884" spans="2:3" ht="15.75" thickBot="1">
      <c r="B1884" s="45">
        <v>39502</v>
      </c>
      <c r="C1884" s="46">
        <v>2.0857000000000001</v>
      </c>
    </row>
    <row r="1885" spans="2:3" ht="15.75" thickBot="1">
      <c r="B1885" s="47">
        <v>39503</v>
      </c>
      <c r="C1885" s="48">
        <v>2.0863</v>
      </c>
    </row>
    <row r="1886" spans="2:3" ht="15.75" thickBot="1">
      <c r="B1886" s="45">
        <v>39504</v>
      </c>
      <c r="C1886" s="46">
        <v>2.0870000000000002</v>
      </c>
    </row>
    <row r="1887" spans="2:3" ht="15.75" thickBot="1">
      <c r="B1887" s="47">
        <v>39505</v>
      </c>
      <c r="C1887" s="48">
        <v>2.0876999999999999</v>
      </c>
    </row>
    <row r="1888" spans="2:3" ht="15.75" thickBot="1">
      <c r="B1888" s="45">
        <v>39506</v>
      </c>
      <c r="C1888" s="46">
        <v>2.0882999999999998</v>
      </c>
    </row>
    <row r="1889" spans="2:3" ht="15.75" thickBot="1">
      <c r="B1889" s="47">
        <v>39507</v>
      </c>
      <c r="C1889" s="48">
        <v>2.089</v>
      </c>
    </row>
    <row r="1890" spans="2:3" ht="15.75" thickBot="1">
      <c r="B1890" s="45">
        <v>39508</v>
      </c>
      <c r="C1890" s="46">
        <v>2.0895999999999999</v>
      </c>
    </row>
    <row r="1891" spans="2:3" ht="15.75" thickBot="1">
      <c r="B1891" s="47">
        <v>39509</v>
      </c>
      <c r="C1891" s="48">
        <v>2.0901999999999998</v>
      </c>
    </row>
    <row r="1892" spans="2:3" ht="15.75" thickBot="1">
      <c r="B1892" s="45">
        <v>39510</v>
      </c>
      <c r="C1892" s="46">
        <v>2.0909</v>
      </c>
    </row>
    <row r="1893" spans="2:3" ht="15.75" thickBot="1">
      <c r="B1893" s="47">
        <v>39511</v>
      </c>
      <c r="C1893" s="48">
        <v>2.0914999999999999</v>
      </c>
    </row>
    <row r="1894" spans="2:3" ht="15.75" thickBot="1">
      <c r="B1894" s="45">
        <v>39512</v>
      </c>
      <c r="C1894" s="46">
        <v>2.0920999999999998</v>
      </c>
    </row>
    <row r="1895" spans="2:3" ht="15.75" thickBot="1">
      <c r="B1895" s="47">
        <v>39513</v>
      </c>
      <c r="C1895" s="48">
        <v>2.0926999999999998</v>
      </c>
    </row>
    <row r="1896" spans="2:3" ht="15.75" thickBot="1">
      <c r="B1896" s="45">
        <v>39514</v>
      </c>
      <c r="C1896" s="46">
        <v>2.093</v>
      </c>
    </row>
    <row r="1897" spans="2:3" ht="15.75" thickBot="1">
      <c r="B1897" s="47">
        <v>39515</v>
      </c>
      <c r="C1897" s="48">
        <v>2.0933999999999999</v>
      </c>
    </row>
    <row r="1898" spans="2:3" ht="15.75" thickBot="1">
      <c r="B1898" s="45">
        <v>39516</v>
      </c>
      <c r="C1898" s="46">
        <v>2.0937000000000001</v>
      </c>
    </row>
    <row r="1899" spans="2:3" ht="15.75" thickBot="1">
      <c r="B1899" s="47">
        <v>39517</v>
      </c>
      <c r="C1899" s="48">
        <v>2.0939999999999999</v>
      </c>
    </row>
    <row r="1900" spans="2:3" ht="15.75" thickBot="1">
      <c r="B1900" s="45">
        <v>39518</v>
      </c>
      <c r="C1900" s="46">
        <v>2.0943000000000001</v>
      </c>
    </row>
    <row r="1901" spans="2:3" ht="15.75" thickBot="1">
      <c r="B1901" s="47">
        <v>39519</v>
      </c>
      <c r="C1901" s="48">
        <v>2.0945999999999998</v>
      </c>
    </row>
    <row r="1902" spans="2:3" ht="15.75" thickBot="1">
      <c r="B1902" s="45">
        <v>39520</v>
      </c>
      <c r="C1902" s="46">
        <v>2.0949</v>
      </c>
    </row>
    <row r="1903" spans="2:3" ht="15.75" thickBot="1">
      <c r="B1903" s="47">
        <v>39521</v>
      </c>
      <c r="C1903" s="48">
        <v>2.0952999999999999</v>
      </c>
    </row>
    <row r="1904" spans="2:3" ht="15.75" thickBot="1">
      <c r="B1904" s="45">
        <v>39522</v>
      </c>
      <c r="C1904" s="46">
        <v>2.0956000000000001</v>
      </c>
    </row>
    <row r="1905" spans="2:3" ht="15.75" thickBot="1">
      <c r="B1905" s="47">
        <v>39523</v>
      </c>
      <c r="C1905" s="48">
        <v>2.0958999999999999</v>
      </c>
    </row>
    <row r="1906" spans="2:3" ht="15.75" thickBot="1">
      <c r="B1906" s="45">
        <v>39524</v>
      </c>
      <c r="C1906" s="46">
        <v>2.0962000000000001</v>
      </c>
    </row>
    <row r="1907" spans="2:3" ht="15.75" thickBot="1">
      <c r="B1907" s="47">
        <v>39525</v>
      </c>
      <c r="C1907" s="48">
        <v>2.0964999999999998</v>
      </c>
    </row>
    <row r="1908" spans="2:3" ht="15.75" thickBot="1">
      <c r="B1908" s="45">
        <v>39526</v>
      </c>
      <c r="C1908" s="46">
        <v>2.0968</v>
      </c>
    </row>
    <row r="1909" spans="2:3" ht="15.75" thickBot="1">
      <c r="B1909" s="47">
        <v>39527</v>
      </c>
      <c r="C1909" s="48">
        <v>2.0972</v>
      </c>
    </row>
    <row r="1910" spans="2:3" ht="15.75" thickBot="1">
      <c r="B1910" s="45">
        <v>39528</v>
      </c>
      <c r="C1910" s="46">
        <v>2.0975000000000001</v>
      </c>
    </row>
    <row r="1911" spans="2:3" ht="15.75" thickBot="1">
      <c r="B1911" s="47">
        <v>39529</v>
      </c>
      <c r="C1911" s="48">
        <v>2.0977999999999999</v>
      </c>
    </row>
    <row r="1912" spans="2:3" ht="15.75" thickBot="1">
      <c r="B1912" s="45">
        <v>39530</v>
      </c>
      <c r="C1912" s="46">
        <v>2.0981000000000001</v>
      </c>
    </row>
    <row r="1913" spans="2:3" ht="15.75" thickBot="1">
      <c r="B1913" s="47">
        <v>39531</v>
      </c>
      <c r="C1913" s="48">
        <v>2.0983999999999998</v>
      </c>
    </row>
    <row r="1914" spans="2:3" ht="15.75" thickBot="1">
      <c r="B1914" s="45">
        <v>39532</v>
      </c>
      <c r="C1914" s="46">
        <v>2.0987</v>
      </c>
    </row>
    <row r="1915" spans="2:3" ht="15.75" thickBot="1">
      <c r="B1915" s="47">
        <v>39533</v>
      </c>
      <c r="C1915" s="48">
        <v>2.0991</v>
      </c>
    </row>
    <row r="1916" spans="2:3" ht="15.75" thickBot="1">
      <c r="B1916" s="45">
        <v>39534</v>
      </c>
      <c r="C1916" s="46">
        <v>2.0994000000000002</v>
      </c>
    </row>
    <row r="1917" spans="2:3" ht="15.75" thickBot="1">
      <c r="B1917" s="47">
        <v>39535</v>
      </c>
      <c r="C1917" s="48">
        <v>2.0996999999999999</v>
      </c>
    </row>
    <row r="1918" spans="2:3" ht="15.75" thickBot="1">
      <c r="B1918" s="45">
        <v>39536</v>
      </c>
      <c r="C1918" s="46">
        <v>2.1</v>
      </c>
    </row>
    <row r="1919" spans="2:3" ht="15.75" thickBot="1">
      <c r="B1919" s="47">
        <v>39537</v>
      </c>
      <c r="C1919" s="48">
        <v>2.1002999999999998</v>
      </c>
    </row>
    <row r="1920" spans="2:3" ht="15.75" thickBot="1">
      <c r="B1920" s="45">
        <v>39538</v>
      </c>
      <c r="C1920" s="46">
        <v>2.1006</v>
      </c>
    </row>
    <row r="1921" spans="2:3" ht="15.75" thickBot="1">
      <c r="B1921" s="47">
        <v>39539</v>
      </c>
      <c r="C1921" s="48">
        <v>2.101</v>
      </c>
    </row>
    <row r="1922" spans="2:3" ht="15.75" thickBot="1">
      <c r="B1922" s="45">
        <v>39540</v>
      </c>
      <c r="C1922" s="46">
        <v>2.1013000000000002</v>
      </c>
    </row>
    <row r="1923" spans="2:3" ht="15.75" thickBot="1">
      <c r="B1923" s="47">
        <v>39541</v>
      </c>
      <c r="C1923" s="48">
        <v>2.1015999999999999</v>
      </c>
    </row>
    <row r="1924" spans="2:3" ht="15.75" thickBot="1">
      <c r="B1924" s="45">
        <v>39542</v>
      </c>
      <c r="C1924" s="46">
        <v>2.1019999999999999</v>
      </c>
    </row>
    <row r="1925" spans="2:3" ht="15.75" thickBot="1">
      <c r="B1925" s="47">
        <v>39543</v>
      </c>
      <c r="C1925" s="48">
        <v>2.1023000000000001</v>
      </c>
    </row>
    <row r="1926" spans="2:3" ht="15.75" thickBot="1">
      <c r="B1926" s="45">
        <v>39544</v>
      </c>
      <c r="C1926" s="46">
        <v>2.1025999999999998</v>
      </c>
    </row>
    <row r="1927" spans="2:3" ht="15.75" thickBot="1">
      <c r="B1927" s="47">
        <v>39545</v>
      </c>
      <c r="C1927" s="48">
        <v>2.1034000000000002</v>
      </c>
    </row>
    <row r="1928" spans="2:3" ht="15.75" thickBot="1">
      <c r="B1928" s="45">
        <v>39546</v>
      </c>
      <c r="C1928" s="46">
        <v>2.1042000000000001</v>
      </c>
    </row>
    <row r="1929" spans="2:3" ht="15.75" thickBot="1">
      <c r="B1929" s="47">
        <v>39547</v>
      </c>
      <c r="C1929" s="48">
        <v>2.105</v>
      </c>
    </row>
    <row r="1930" spans="2:3" ht="15.75" thickBot="1">
      <c r="B1930" s="45">
        <v>39548</v>
      </c>
      <c r="C1930" s="46">
        <v>2.1057999999999999</v>
      </c>
    </row>
    <row r="1931" spans="2:3" ht="15.75" thickBot="1">
      <c r="B1931" s="47">
        <v>39549</v>
      </c>
      <c r="C1931" s="48">
        <v>2.1065999999999998</v>
      </c>
    </row>
    <row r="1932" spans="2:3" ht="15.75" thickBot="1">
      <c r="B1932" s="45">
        <v>39550</v>
      </c>
      <c r="C1932" s="46">
        <v>2.1073</v>
      </c>
    </row>
    <row r="1933" spans="2:3" ht="15.75" thickBot="1">
      <c r="B1933" s="47">
        <v>39551</v>
      </c>
      <c r="C1933" s="48">
        <v>2.1080999999999999</v>
      </c>
    </row>
    <row r="1934" spans="2:3" ht="15.75" thickBot="1">
      <c r="B1934" s="45">
        <v>39552</v>
      </c>
      <c r="C1934" s="46">
        <v>2.1089000000000002</v>
      </c>
    </row>
    <row r="1935" spans="2:3" ht="15.75" thickBot="1">
      <c r="B1935" s="47">
        <v>39553</v>
      </c>
      <c r="C1935" s="48">
        <v>2.1097000000000001</v>
      </c>
    </row>
    <row r="1936" spans="2:3" ht="15.75" thickBot="1">
      <c r="B1936" s="45">
        <v>39554</v>
      </c>
      <c r="C1936" s="46">
        <v>2.1105</v>
      </c>
    </row>
    <row r="1937" spans="2:3" ht="15.75" thickBot="1">
      <c r="B1937" s="47">
        <v>39555</v>
      </c>
      <c r="C1937" s="48">
        <v>2.1113</v>
      </c>
    </row>
    <row r="1938" spans="2:3" ht="15.75" thickBot="1">
      <c r="B1938" s="45">
        <v>39556</v>
      </c>
      <c r="C1938" s="46">
        <v>2.1120999999999999</v>
      </c>
    </row>
    <row r="1939" spans="2:3" ht="15.75" thickBot="1">
      <c r="B1939" s="47">
        <v>39557</v>
      </c>
      <c r="C1939" s="48">
        <v>2.1128999999999998</v>
      </c>
    </row>
    <row r="1940" spans="2:3" ht="15.75" thickBot="1">
      <c r="B1940" s="45">
        <v>39558</v>
      </c>
      <c r="C1940" s="46">
        <v>2.1137000000000001</v>
      </c>
    </row>
    <row r="1941" spans="2:3" ht="15.75" thickBot="1">
      <c r="B1941" s="47">
        <v>39559</v>
      </c>
      <c r="C1941" s="48">
        <v>2.1145</v>
      </c>
    </row>
    <row r="1942" spans="2:3" ht="15.75" thickBot="1">
      <c r="B1942" s="45">
        <v>39560</v>
      </c>
      <c r="C1942" s="46">
        <v>2.1153</v>
      </c>
    </row>
    <row r="1943" spans="2:3" ht="15.75" thickBot="1">
      <c r="B1943" s="47">
        <v>39561</v>
      </c>
      <c r="C1943" s="48">
        <v>2.1160000000000001</v>
      </c>
    </row>
    <row r="1944" spans="2:3" ht="15.75" thickBot="1">
      <c r="B1944" s="45">
        <v>39562</v>
      </c>
      <c r="C1944" s="46">
        <v>2.1168</v>
      </c>
    </row>
    <row r="1945" spans="2:3" ht="15.75" thickBot="1">
      <c r="B1945" s="47">
        <v>39563</v>
      </c>
      <c r="C1945" s="48">
        <v>2.1175999999999999</v>
      </c>
    </row>
    <row r="1946" spans="2:3" ht="15.75" thickBot="1">
      <c r="B1946" s="45">
        <v>39564</v>
      </c>
      <c r="C1946" s="46">
        <v>2.1183999999999998</v>
      </c>
    </row>
    <row r="1947" spans="2:3" ht="15.75" thickBot="1">
      <c r="B1947" s="47">
        <v>39565</v>
      </c>
      <c r="C1947" s="48">
        <v>2.1192000000000002</v>
      </c>
    </row>
    <row r="1948" spans="2:3" ht="15.75" thickBot="1">
      <c r="B1948" s="45">
        <v>39566</v>
      </c>
      <c r="C1948" s="46">
        <v>2.12</v>
      </c>
    </row>
    <row r="1949" spans="2:3" ht="15.75" thickBot="1">
      <c r="B1949" s="47">
        <v>39567</v>
      </c>
      <c r="C1949" s="48">
        <v>2.1208</v>
      </c>
    </row>
    <row r="1950" spans="2:3" ht="15.75" thickBot="1">
      <c r="B1950" s="45">
        <v>39568</v>
      </c>
      <c r="C1950" s="46">
        <v>2.1215999999999999</v>
      </c>
    </row>
    <row r="1951" spans="2:3" ht="15.75" thickBot="1">
      <c r="B1951" s="47">
        <v>39569</v>
      </c>
      <c r="C1951" s="48">
        <v>2.1223999999999998</v>
      </c>
    </row>
    <row r="1952" spans="2:3" ht="15.75" thickBot="1">
      <c r="B1952" s="45">
        <v>39570</v>
      </c>
      <c r="C1952" s="46">
        <v>2.1231</v>
      </c>
    </row>
    <row r="1953" spans="2:3" ht="15.75" thickBot="1">
      <c r="B1953" s="47">
        <v>39571</v>
      </c>
      <c r="C1953" s="48">
        <v>2.1238999999999999</v>
      </c>
    </row>
    <row r="1954" spans="2:3" ht="15.75" thickBot="1">
      <c r="B1954" s="45">
        <v>39572</v>
      </c>
      <c r="C1954" s="46">
        <v>2.1246999999999998</v>
      </c>
    </row>
    <row r="1955" spans="2:3" ht="15.75" thickBot="1">
      <c r="B1955" s="47">
        <v>39573</v>
      </c>
      <c r="C1955" s="48">
        <v>2.1255000000000002</v>
      </c>
    </row>
    <row r="1956" spans="2:3" ht="15.75" thickBot="1">
      <c r="B1956" s="45">
        <v>39574</v>
      </c>
      <c r="C1956" s="46">
        <v>2.1261999999999999</v>
      </c>
    </row>
    <row r="1957" spans="2:3" ht="15.75" thickBot="1">
      <c r="B1957" s="47">
        <v>39575</v>
      </c>
      <c r="C1957" s="48">
        <v>2.1267999999999998</v>
      </c>
    </row>
    <row r="1958" spans="2:3" ht="15.75" thickBot="1">
      <c r="B1958" s="45">
        <v>39576</v>
      </c>
      <c r="C1958" s="46">
        <v>2.1274000000000002</v>
      </c>
    </row>
    <row r="1959" spans="2:3" ht="15.75" thickBot="1">
      <c r="B1959" s="47">
        <v>39577</v>
      </c>
      <c r="C1959" s="48">
        <v>2.1278999999999999</v>
      </c>
    </row>
    <row r="1960" spans="2:3" ht="15.75" thickBot="1">
      <c r="B1960" s="45">
        <v>39578</v>
      </c>
      <c r="C1960" s="46">
        <v>2.1284999999999998</v>
      </c>
    </row>
    <row r="1961" spans="2:3" ht="15.75" thickBot="1">
      <c r="B1961" s="47">
        <v>39579</v>
      </c>
      <c r="C1961" s="48">
        <v>2.1291000000000002</v>
      </c>
    </row>
    <row r="1962" spans="2:3" ht="15.75" thickBot="1">
      <c r="B1962" s="45">
        <v>39580</v>
      </c>
      <c r="C1962" s="46">
        <v>2.1295999999999999</v>
      </c>
    </row>
    <row r="1963" spans="2:3" ht="15.75" thickBot="1">
      <c r="B1963" s="47">
        <v>39581</v>
      </c>
      <c r="C1963" s="48">
        <v>2.1301999999999999</v>
      </c>
    </row>
    <row r="1964" spans="2:3" ht="15.75" thickBot="1">
      <c r="B1964" s="45">
        <v>39582</v>
      </c>
      <c r="C1964" s="46">
        <v>2.1307999999999998</v>
      </c>
    </row>
    <row r="1965" spans="2:3" ht="15.75" thickBot="1">
      <c r="B1965" s="47">
        <v>39583</v>
      </c>
      <c r="C1965" s="48">
        <v>2.1313</v>
      </c>
    </row>
    <row r="1966" spans="2:3" ht="15.75" thickBot="1">
      <c r="B1966" s="45">
        <v>39584</v>
      </c>
      <c r="C1966" s="46">
        <v>2.1318999999999999</v>
      </c>
    </row>
    <row r="1967" spans="2:3" ht="15.75" thickBot="1">
      <c r="B1967" s="47">
        <v>39585</v>
      </c>
      <c r="C1967" s="48">
        <v>2.1324999999999998</v>
      </c>
    </row>
    <row r="1968" spans="2:3" ht="15.75" thickBot="1">
      <c r="B1968" s="45">
        <v>39586</v>
      </c>
      <c r="C1968" s="46">
        <v>2.133</v>
      </c>
    </row>
    <row r="1969" spans="2:3" ht="15.75" thickBot="1">
      <c r="B1969" s="47">
        <v>39587</v>
      </c>
      <c r="C1969" s="48">
        <v>2.1335999999999999</v>
      </c>
    </row>
    <row r="1970" spans="2:3" ht="15.75" thickBot="1">
      <c r="B1970" s="45">
        <v>39588</v>
      </c>
      <c r="C1970" s="46">
        <v>2.1341999999999999</v>
      </c>
    </row>
    <row r="1971" spans="2:3" ht="15.75" thickBot="1">
      <c r="B1971" s="47">
        <v>39589</v>
      </c>
      <c r="C1971" s="48">
        <v>2.1347</v>
      </c>
    </row>
    <row r="1972" spans="2:3" ht="15.75" thickBot="1">
      <c r="B1972" s="45">
        <v>39590</v>
      </c>
      <c r="C1972" s="46">
        <v>2.1353</v>
      </c>
    </row>
    <row r="1973" spans="2:3" ht="15.75" thickBot="1">
      <c r="B1973" s="47">
        <v>39591</v>
      </c>
      <c r="C1973" s="48">
        <v>2.1358999999999999</v>
      </c>
    </row>
    <row r="1974" spans="2:3" ht="15.75" thickBot="1">
      <c r="B1974" s="45">
        <v>39592</v>
      </c>
      <c r="C1974" s="46">
        <v>2.1364000000000001</v>
      </c>
    </row>
    <row r="1975" spans="2:3" ht="15.75" thickBot="1">
      <c r="B1975" s="47">
        <v>39593</v>
      </c>
      <c r="C1975" s="48">
        <v>2.137</v>
      </c>
    </row>
    <row r="1976" spans="2:3" ht="15.75" thickBot="1">
      <c r="B1976" s="45">
        <v>39594</v>
      </c>
      <c r="C1976" s="46">
        <v>2.1375999999999999</v>
      </c>
    </row>
    <row r="1977" spans="2:3" ht="15.75" thickBot="1">
      <c r="B1977" s="47">
        <v>39595</v>
      </c>
      <c r="C1977" s="48">
        <v>2.1381000000000001</v>
      </c>
    </row>
    <row r="1978" spans="2:3" ht="15.75" thickBot="1">
      <c r="B1978" s="45">
        <v>39596</v>
      </c>
      <c r="C1978" s="46">
        <v>2.1387</v>
      </c>
    </row>
    <row r="1979" spans="2:3" ht="15.75" thickBot="1">
      <c r="B1979" s="47">
        <v>39597</v>
      </c>
      <c r="C1979" s="48">
        <v>2.1393</v>
      </c>
    </row>
    <row r="1980" spans="2:3" ht="15.75" thickBot="1">
      <c r="B1980" s="45">
        <v>39598</v>
      </c>
      <c r="C1980" s="46">
        <v>2.1398000000000001</v>
      </c>
    </row>
    <row r="1981" spans="2:3" ht="15.75" thickBot="1">
      <c r="B1981" s="47">
        <v>39599</v>
      </c>
      <c r="C1981" s="48">
        <v>2.1404000000000001</v>
      </c>
    </row>
    <row r="1982" spans="2:3" ht="15.75" thickBot="1">
      <c r="B1982" s="45">
        <v>39600</v>
      </c>
      <c r="C1982" s="46">
        <v>2.141</v>
      </c>
    </row>
    <row r="1983" spans="2:3" ht="15.75" thickBot="1">
      <c r="B1983" s="47">
        <v>39601</v>
      </c>
      <c r="C1983" s="48">
        <v>2.1415999999999999</v>
      </c>
    </row>
    <row r="1984" spans="2:3" ht="15.75" thickBot="1">
      <c r="B1984" s="45">
        <v>39602</v>
      </c>
      <c r="C1984" s="46">
        <v>2.1421999999999999</v>
      </c>
    </row>
    <row r="1985" spans="2:3" ht="15.75" thickBot="1">
      <c r="B1985" s="47">
        <v>39603</v>
      </c>
      <c r="C1985" s="48">
        <v>2.1427999999999998</v>
      </c>
    </row>
    <row r="1986" spans="2:3" ht="15.75" thickBot="1">
      <c r="B1986" s="45">
        <v>39604</v>
      </c>
      <c r="C1986" s="46">
        <v>2.1434000000000002</v>
      </c>
    </row>
    <row r="1987" spans="2:3" ht="15.75" thickBot="1">
      <c r="B1987" s="47">
        <v>39605</v>
      </c>
      <c r="C1987" s="48">
        <v>2.1438999999999999</v>
      </c>
    </row>
    <row r="1988" spans="2:3" ht="15.75" thickBot="1">
      <c r="B1988" s="45">
        <v>39606</v>
      </c>
      <c r="C1988" s="46">
        <v>2.1442999999999999</v>
      </c>
    </row>
    <row r="1989" spans="2:3" ht="15.75" thickBot="1">
      <c r="B1989" s="47">
        <v>39607</v>
      </c>
      <c r="C1989" s="48">
        <v>2.1446999999999998</v>
      </c>
    </row>
    <row r="1990" spans="2:3" ht="15.75" thickBot="1">
      <c r="B1990" s="45">
        <v>39608</v>
      </c>
      <c r="C1990" s="46">
        <v>2.1450999999999998</v>
      </c>
    </row>
    <row r="1991" spans="2:3" ht="15.75" thickBot="1">
      <c r="B1991" s="47">
        <v>39609</v>
      </c>
      <c r="C1991" s="48">
        <v>2.1455000000000002</v>
      </c>
    </row>
    <row r="1992" spans="2:3" ht="15.75" thickBot="1">
      <c r="B1992" s="45">
        <v>39610</v>
      </c>
      <c r="C1992" s="46">
        <v>2.1459000000000001</v>
      </c>
    </row>
    <row r="1993" spans="2:3" ht="15.75" thickBot="1">
      <c r="B1993" s="47">
        <v>39611</v>
      </c>
      <c r="C1993" s="48">
        <v>2.1463000000000001</v>
      </c>
    </row>
    <row r="1994" spans="2:3" ht="15.75" thickBot="1">
      <c r="B1994" s="45">
        <v>39612</v>
      </c>
      <c r="C1994" s="46">
        <v>2.1467000000000001</v>
      </c>
    </row>
    <row r="1995" spans="2:3" ht="15.75" thickBot="1">
      <c r="B1995" s="47">
        <v>39613</v>
      </c>
      <c r="C1995" s="48">
        <v>2.1471</v>
      </c>
    </row>
    <row r="1996" spans="2:3" ht="15.75" thickBot="1">
      <c r="B1996" s="45">
        <v>39614</v>
      </c>
      <c r="C1996" s="46">
        <v>2.1475</v>
      </c>
    </row>
    <row r="1997" spans="2:3" ht="15.75" thickBot="1">
      <c r="B1997" s="47">
        <v>39615</v>
      </c>
      <c r="C1997" s="48">
        <v>2.1478999999999999</v>
      </c>
    </row>
    <row r="1998" spans="2:3" ht="15.75" thickBot="1">
      <c r="B1998" s="45">
        <v>39616</v>
      </c>
      <c r="C1998" s="46">
        <v>2.1482999999999999</v>
      </c>
    </row>
    <row r="1999" spans="2:3" ht="15.75" thickBot="1">
      <c r="B1999" s="47">
        <v>39617</v>
      </c>
      <c r="C1999" s="48">
        <v>2.1486999999999998</v>
      </c>
    </row>
    <row r="2000" spans="2:3" ht="15.75" thickBot="1">
      <c r="B2000" s="45">
        <v>39618</v>
      </c>
      <c r="C2000" s="46">
        <v>2.1490999999999998</v>
      </c>
    </row>
    <row r="2001" spans="2:3" ht="15.75" thickBot="1">
      <c r="B2001" s="47">
        <v>39619</v>
      </c>
      <c r="C2001" s="48">
        <v>2.1495000000000002</v>
      </c>
    </row>
    <row r="2002" spans="2:3" ht="15.75" thickBot="1">
      <c r="B2002" s="45">
        <v>39620</v>
      </c>
      <c r="C2002" s="46">
        <v>2.1499000000000001</v>
      </c>
    </row>
    <row r="2003" spans="2:3" ht="15.75" thickBot="1">
      <c r="B2003" s="47">
        <v>39621</v>
      </c>
      <c r="C2003" s="48">
        <v>2.1503000000000001</v>
      </c>
    </row>
    <row r="2004" spans="2:3" ht="15.75" thickBot="1">
      <c r="B2004" s="45">
        <v>39622</v>
      </c>
      <c r="C2004" s="46">
        <v>2.1507000000000001</v>
      </c>
    </row>
    <row r="2005" spans="2:3" ht="15.75" thickBot="1">
      <c r="B2005" s="47">
        <v>39623</v>
      </c>
      <c r="C2005" s="48">
        <v>2.1511</v>
      </c>
    </row>
    <row r="2006" spans="2:3" ht="15.75" thickBot="1">
      <c r="B2006" s="45">
        <v>39624</v>
      </c>
      <c r="C2006" s="46">
        <v>2.1515</v>
      </c>
    </row>
    <row r="2007" spans="2:3" ht="15.75" thickBot="1">
      <c r="B2007" s="47">
        <v>39625</v>
      </c>
      <c r="C2007" s="48">
        <v>2.1518999999999999</v>
      </c>
    </row>
    <row r="2008" spans="2:3" ht="15.75" thickBot="1">
      <c r="B2008" s="45">
        <v>39626</v>
      </c>
      <c r="C2008" s="46">
        <v>2.1522999999999999</v>
      </c>
    </row>
    <row r="2009" spans="2:3" ht="15.75" thickBot="1">
      <c r="B2009" s="47">
        <v>39627</v>
      </c>
      <c r="C2009" s="48">
        <v>2.1526999999999998</v>
      </c>
    </row>
    <row r="2010" spans="2:3" ht="15.75" thickBot="1">
      <c r="B2010" s="45">
        <v>39628</v>
      </c>
      <c r="C2010" s="46">
        <v>2.1530999999999998</v>
      </c>
    </row>
    <row r="2011" spans="2:3" ht="15.75" thickBot="1">
      <c r="B2011" s="47">
        <v>39629</v>
      </c>
      <c r="C2011" s="48">
        <v>2.1535000000000002</v>
      </c>
    </row>
    <row r="2012" spans="2:3" ht="15.75" thickBot="1">
      <c r="B2012" s="45">
        <v>39630</v>
      </c>
      <c r="C2012" s="46">
        <v>2.1539000000000001</v>
      </c>
    </row>
    <row r="2013" spans="2:3" ht="15.75" thickBot="1">
      <c r="B2013" s="47">
        <v>39631</v>
      </c>
      <c r="C2013" s="48">
        <v>2.1543000000000001</v>
      </c>
    </row>
    <row r="2014" spans="2:3" ht="15.75" thickBot="1">
      <c r="B2014" s="45">
        <v>39632</v>
      </c>
      <c r="C2014" s="46">
        <v>2.1547000000000001</v>
      </c>
    </row>
    <row r="2015" spans="2:3" ht="15.75" thickBot="1">
      <c r="B2015" s="47">
        <v>39633</v>
      </c>
      <c r="C2015" s="48">
        <v>2.1551</v>
      </c>
    </row>
    <row r="2016" spans="2:3" ht="15.75" thickBot="1">
      <c r="B2016" s="45">
        <v>39634</v>
      </c>
      <c r="C2016" s="46">
        <v>2.1555</v>
      </c>
    </row>
    <row r="2017" spans="2:3" ht="15.75" thickBot="1">
      <c r="B2017" s="47">
        <v>39635</v>
      </c>
      <c r="C2017" s="48">
        <v>2.1558999999999999</v>
      </c>
    </row>
    <row r="2018" spans="2:3" ht="15.75" thickBot="1">
      <c r="B2018" s="45">
        <v>39636</v>
      </c>
      <c r="C2018" s="46">
        <v>2.1562999999999999</v>
      </c>
    </row>
    <row r="2019" spans="2:3" ht="15.75" thickBot="1">
      <c r="B2019" s="47">
        <v>39637</v>
      </c>
      <c r="C2019" s="48">
        <v>2.1568000000000001</v>
      </c>
    </row>
    <row r="2020" spans="2:3" ht="15.75" thickBot="1">
      <c r="B2020" s="45">
        <v>39638</v>
      </c>
      <c r="C2020" s="46">
        <v>2.1572</v>
      </c>
    </row>
    <row r="2021" spans="2:3" ht="15.75" thickBot="1">
      <c r="B2021" s="47">
        <v>39639</v>
      </c>
      <c r="C2021" s="48">
        <v>2.1576</v>
      </c>
    </row>
    <row r="2022" spans="2:3" ht="15.75" thickBot="1">
      <c r="B2022" s="45">
        <v>39640</v>
      </c>
      <c r="C2022" s="46">
        <v>2.1581000000000001</v>
      </c>
    </row>
    <row r="2023" spans="2:3" ht="15.75" thickBot="1">
      <c r="B2023" s="47">
        <v>39641</v>
      </c>
      <c r="C2023" s="48">
        <v>2.1585000000000001</v>
      </c>
    </row>
    <row r="2024" spans="2:3" ht="15.75" thickBot="1">
      <c r="B2024" s="45">
        <v>39642</v>
      </c>
      <c r="C2024" s="46">
        <v>2.1589999999999998</v>
      </c>
    </row>
    <row r="2025" spans="2:3" ht="15.75" thickBot="1">
      <c r="B2025" s="47">
        <v>39643</v>
      </c>
      <c r="C2025" s="48">
        <v>2.1594000000000002</v>
      </c>
    </row>
    <row r="2026" spans="2:3" ht="15.75" thickBot="1">
      <c r="B2026" s="45">
        <v>39644</v>
      </c>
      <c r="C2026" s="46">
        <v>2.1598999999999999</v>
      </c>
    </row>
    <row r="2027" spans="2:3" ht="15.75" thickBot="1">
      <c r="B2027" s="47">
        <v>39645</v>
      </c>
      <c r="C2027" s="48">
        <v>2.1602999999999999</v>
      </c>
    </row>
    <row r="2028" spans="2:3" ht="15.75" thickBot="1">
      <c r="B2028" s="45">
        <v>39646</v>
      </c>
      <c r="C2028" s="46">
        <v>2.1606999999999998</v>
      </c>
    </row>
    <row r="2029" spans="2:3" ht="15.75" thickBot="1">
      <c r="B2029" s="47">
        <v>39647</v>
      </c>
      <c r="C2029" s="48">
        <v>2.1612</v>
      </c>
    </row>
    <row r="2030" spans="2:3" ht="15.75" thickBot="1">
      <c r="B2030" s="45">
        <v>39648</v>
      </c>
      <c r="C2030" s="46">
        <v>2.1616</v>
      </c>
    </row>
    <row r="2031" spans="2:3" ht="15.75" thickBot="1">
      <c r="B2031" s="47">
        <v>39649</v>
      </c>
      <c r="C2031" s="48">
        <v>2.1621000000000001</v>
      </c>
    </row>
    <row r="2032" spans="2:3" ht="15.75" thickBot="1">
      <c r="B2032" s="45">
        <v>39650</v>
      </c>
      <c r="C2032" s="46">
        <v>2.1625000000000001</v>
      </c>
    </row>
    <row r="2033" spans="2:3" ht="15.75" thickBot="1">
      <c r="B2033" s="47">
        <v>39651</v>
      </c>
      <c r="C2033" s="48">
        <v>2.1629</v>
      </c>
    </row>
    <row r="2034" spans="2:3" ht="15.75" thickBot="1">
      <c r="B2034" s="45">
        <v>39652</v>
      </c>
      <c r="C2034" s="46">
        <v>2.1634000000000002</v>
      </c>
    </row>
    <row r="2035" spans="2:3" ht="15.75" thickBot="1">
      <c r="B2035" s="47">
        <v>39653</v>
      </c>
      <c r="C2035" s="48">
        <v>2.1638000000000002</v>
      </c>
    </row>
    <row r="2036" spans="2:3" ht="15.75" thickBot="1">
      <c r="B2036" s="45">
        <v>39654</v>
      </c>
      <c r="C2036" s="46">
        <v>2.1642999999999999</v>
      </c>
    </row>
    <row r="2037" spans="2:3" ht="15.75" thickBot="1">
      <c r="B2037" s="47">
        <v>39655</v>
      </c>
      <c r="C2037" s="48">
        <v>2.1646999999999998</v>
      </c>
    </row>
    <row r="2038" spans="2:3" ht="15.75" thickBot="1">
      <c r="B2038" s="45">
        <v>39656</v>
      </c>
      <c r="C2038" s="46">
        <v>2.1652</v>
      </c>
    </row>
    <row r="2039" spans="2:3" ht="15.75" thickBot="1">
      <c r="B2039" s="47">
        <v>39657</v>
      </c>
      <c r="C2039" s="48">
        <v>2.1656</v>
      </c>
    </row>
    <row r="2040" spans="2:3" ht="15.75" thickBot="1">
      <c r="B2040" s="45">
        <v>39658</v>
      </c>
      <c r="C2040" s="46">
        <v>2.1659999999999999</v>
      </c>
    </row>
    <row r="2041" spans="2:3" ht="15.75" thickBot="1">
      <c r="B2041" s="47">
        <v>39659</v>
      </c>
      <c r="C2041" s="48">
        <v>2.1665000000000001</v>
      </c>
    </row>
    <row r="2042" spans="2:3" ht="15.75" thickBot="1">
      <c r="B2042" s="45">
        <v>39660</v>
      </c>
      <c r="C2042" s="46">
        <v>2.1669</v>
      </c>
    </row>
    <row r="2043" spans="2:3" ht="15.75" thickBot="1">
      <c r="B2043" s="47">
        <v>39661</v>
      </c>
      <c r="C2043" s="48">
        <v>2.1674000000000002</v>
      </c>
    </row>
    <row r="2044" spans="2:3" ht="15.75" thickBot="1">
      <c r="B2044" s="45">
        <v>39662</v>
      </c>
      <c r="C2044" s="46">
        <v>2.1678000000000002</v>
      </c>
    </row>
    <row r="2045" spans="2:3" ht="15.75" thickBot="1">
      <c r="B2045" s="47">
        <v>39663</v>
      </c>
      <c r="C2045" s="48">
        <v>2.1682999999999999</v>
      </c>
    </row>
    <row r="2046" spans="2:3" ht="15.75" thickBot="1">
      <c r="B2046" s="45">
        <v>39664</v>
      </c>
      <c r="C2046" s="46">
        <v>2.1686999999999999</v>
      </c>
    </row>
    <row r="2047" spans="2:3" ht="15.75" thickBot="1">
      <c r="B2047" s="47">
        <v>39665</v>
      </c>
      <c r="C2047" s="48">
        <v>2.1692</v>
      </c>
    </row>
    <row r="2048" spans="2:3" ht="15.75" thickBot="1">
      <c r="B2048" s="45">
        <v>39666</v>
      </c>
      <c r="C2048" s="46">
        <v>2.1696</v>
      </c>
    </row>
    <row r="2049" spans="2:3" ht="15.75" thickBot="1">
      <c r="B2049" s="47">
        <v>39667</v>
      </c>
      <c r="C2049" s="48">
        <v>2.1699000000000002</v>
      </c>
    </row>
    <row r="2050" spans="2:3" ht="15.75" thickBot="1">
      <c r="B2050" s="45">
        <v>39668</v>
      </c>
      <c r="C2050" s="46">
        <v>2.1701000000000001</v>
      </c>
    </row>
    <row r="2051" spans="2:3" ht="15.75" thickBot="1">
      <c r="B2051" s="47">
        <v>39669</v>
      </c>
      <c r="C2051" s="48">
        <v>2.1703999999999999</v>
      </c>
    </row>
    <row r="2052" spans="2:3" ht="15.75" thickBot="1">
      <c r="B2052" s="45">
        <v>39670</v>
      </c>
      <c r="C2052" s="46">
        <v>2.1705999999999999</v>
      </c>
    </row>
    <row r="2053" spans="2:3" ht="15.75" thickBot="1">
      <c r="B2053" s="47">
        <v>39671</v>
      </c>
      <c r="C2053" s="48">
        <v>2.1709000000000001</v>
      </c>
    </row>
    <row r="2054" spans="2:3" ht="15.75" thickBot="1">
      <c r="B2054" s="45">
        <v>39672</v>
      </c>
      <c r="C2054" s="46">
        <v>2.1711</v>
      </c>
    </row>
    <row r="2055" spans="2:3" ht="15.75" thickBot="1">
      <c r="B2055" s="47">
        <v>39673</v>
      </c>
      <c r="C2055" s="48">
        <v>2.1714000000000002</v>
      </c>
    </row>
    <row r="2056" spans="2:3" ht="15.75" thickBot="1">
      <c r="B2056" s="45">
        <v>39674</v>
      </c>
      <c r="C2056" s="46">
        <v>2.1716000000000002</v>
      </c>
    </row>
    <row r="2057" spans="2:3" ht="15.75" thickBot="1">
      <c r="B2057" s="47">
        <v>39675</v>
      </c>
      <c r="C2057" s="48">
        <v>2.1718999999999999</v>
      </c>
    </row>
    <row r="2058" spans="2:3" ht="15.75" thickBot="1">
      <c r="B2058" s="45">
        <v>39676</v>
      </c>
      <c r="C2058" s="46">
        <v>2.1722000000000001</v>
      </c>
    </row>
    <row r="2059" spans="2:3" ht="15.75" thickBot="1">
      <c r="B2059" s="47">
        <v>39677</v>
      </c>
      <c r="C2059" s="48">
        <v>2.1724000000000001</v>
      </c>
    </row>
    <row r="2060" spans="2:3" ht="15.75" thickBot="1">
      <c r="B2060" s="45">
        <v>39678</v>
      </c>
      <c r="C2060" s="46">
        <v>2.1726999999999999</v>
      </c>
    </row>
    <row r="2061" spans="2:3" ht="15.75" thickBot="1">
      <c r="B2061" s="47">
        <v>39679</v>
      </c>
      <c r="C2061" s="48">
        <v>2.1728999999999998</v>
      </c>
    </row>
    <row r="2062" spans="2:3" ht="15.75" thickBot="1">
      <c r="B2062" s="45">
        <v>39680</v>
      </c>
      <c r="C2062" s="46">
        <v>2.1732</v>
      </c>
    </row>
    <row r="2063" spans="2:3" ht="15.75" thickBot="1">
      <c r="B2063" s="47">
        <v>39681</v>
      </c>
      <c r="C2063" s="48">
        <v>2.1734</v>
      </c>
    </row>
    <row r="2064" spans="2:3" ht="15.75" thickBot="1">
      <c r="B2064" s="45">
        <v>39682</v>
      </c>
      <c r="C2064" s="46">
        <v>2.1737000000000002</v>
      </c>
    </row>
    <row r="2065" spans="2:3" ht="15.75" thickBot="1">
      <c r="B2065" s="47">
        <v>39683</v>
      </c>
      <c r="C2065" s="48">
        <v>2.1739000000000002</v>
      </c>
    </row>
    <row r="2066" spans="2:3" ht="15.75" thickBot="1">
      <c r="B2066" s="45">
        <v>39684</v>
      </c>
      <c r="C2066" s="46">
        <v>2.1741999999999999</v>
      </c>
    </row>
    <row r="2067" spans="2:3" ht="15.75" thickBot="1">
      <c r="B2067" s="47">
        <v>39685</v>
      </c>
      <c r="C2067" s="48">
        <v>2.1745000000000001</v>
      </c>
    </row>
    <row r="2068" spans="2:3" ht="15.75" thickBot="1">
      <c r="B2068" s="45">
        <v>39686</v>
      </c>
      <c r="C2068" s="46">
        <v>2.1747000000000001</v>
      </c>
    </row>
    <row r="2069" spans="2:3" ht="15.75" thickBot="1">
      <c r="B2069" s="47">
        <v>39687</v>
      </c>
      <c r="C2069" s="48">
        <v>2.1749999999999998</v>
      </c>
    </row>
    <row r="2070" spans="2:3" ht="15.75" thickBot="1">
      <c r="B2070" s="45">
        <v>39688</v>
      </c>
      <c r="C2070" s="46">
        <v>2.1751999999999998</v>
      </c>
    </row>
    <row r="2071" spans="2:3" ht="15.75" thickBot="1">
      <c r="B2071" s="47">
        <v>39689</v>
      </c>
      <c r="C2071" s="48">
        <v>2.1755</v>
      </c>
    </row>
    <row r="2072" spans="2:3" ht="15.75" thickBot="1">
      <c r="B2072" s="45">
        <v>39690</v>
      </c>
      <c r="C2072" s="46">
        <v>2.1757</v>
      </c>
    </row>
    <row r="2073" spans="2:3" ht="15.75" thickBot="1">
      <c r="B2073" s="47">
        <v>39691</v>
      </c>
      <c r="C2073" s="48">
        <v>2.1760000000000002</v>
      </c>
    </row>
    <row r="2074" spans="2:3" ht="15.75" thickBot="1">
      <c r="B2074" s="45">
        <v>39692</v>
      </c>
      <c r="C2074" s="46">
        <v>2.1762999999999999</v>
      </c>
    </row>
    <row r="2075" spans="2:3" ht="15.75" thickBot="1">
      <c r="B2075" s="47">
        <v>39693</v>
      </c>
      <c r="C2075" s="48">
        <v>2.1764999999999999</v>
      </c>
    </row>
    <row r="2076" spans="2:3" ht="15.75" thickBot="1">
      <c r="B2076" s="45">
        <v>39694</v>
      </c>
      <c r="C2076" s="46">
        <v>2.1768000000000001</v>
      </c>
    </row>
    <row r="2077" spans="2:3" ht="15.75" thickBot="1">
      <c r="B2077" s="47">
        <v>39695</v>
      </c>
      <c r="C2077" s="48">
        <v>2.1770999999999998</v>
      </c>
    </row>
    <row r="2078" spans="2:3" ht="15.75" thickBot="1">
      <c r="B2078" s="45">
        <v>39696</v>
      </c>
      <c r="C2078" s="46">
        <v>2.1772999999999998</v>
      </c>
    </row>
    <row r="2079" spans="2:3" ht="15.75" thickBot="1">
      <c r="B2079" s="47">
        <v>39697</v>
      </c>
      <c r="C2079" s="48">
        <v>2.1776</v>
      </c>
    </row>
    <row r="2080" spans="2:3" ht="15.75" thickBot="1">
      <c r="B2080" s="45">
        <v>39698</v>
      </c>
      <c r="C2080" s="46">
        <v>2.1779000000000002</v>
      </c>
    </row>
    <row r="2081" spans="2:3" ht="15.75" thickBot="1">
      <c r="B2081" s="47">
        <v>39699</v>
      </c>
      <c r="C2081" s="48">
        <v>2.1783000000000001</v>
      </c>
    </row>
    <row r="2082" spans="2:3" ht="15.75" thickBot="1">
      <c r="B2082" s="45">
        <v>39700</v>
      </c>
      <c r="C2082" s="46">
        <v>2.1785999999999999</v>
      </c>
    </row>
    <row r="2083" spans="2:3" ht="15.75" thickBot="1">
      <c r="B2083" s="47">
        <v>39701</v>
      </c>
      <c r="C2083" s="48">
        <v>2.1789999999999998</v>
      </c>
    </row>
    <row r="2084" spans="2:3" ht="15.75" thickBot="1">
      <c r="B2084" s="45">
        <v>39702</v>
      </c>
      <c r="C2084" s="46">
        <v>2.1793</v>
      </c>
    </row>
    <row r="2085" spans="2:3" ht="15.75" thickBot="1">
      <c r="B2085" s="47">
        <v>39703</v>
      </c>
      <c r="C2085" s="48">
        <v>2.1796000000000002</v>
      </c>
    </row>
    <row r="2086" spans="2:3" ht="15.75" thickBot="1">
      <c r="B2086" s="45">
        <v>39704</v>
      </c>
      <c r="C2086" s="46">
        <v>2.1800000000000002</v>
      </c>
    </row>
    <row r="2087" spans="2:3" ht="15.75" thickBot="1">
      <c r="B2087" s="47">
        <v>39705</v>
      </c>
      <c r="C2087" s="48">
        <v>2.1802999999999999</v>
      </c>
    </row>
    <row r="2088" spans="2:3" ht="15.75" thickBot="1">
      <c r="B2088" s="45">
        <v>39706</v>
      </c>
      <c r="C2088" s="46">
        <v>2.1806999999999999</v>
      </c>
    </row>
    <row r="2089" spans="2:3" ht="15.75" thickBot="1">
      <c r="B2089" s="47">
        <v>39707</v>
      </c>
      <c r="C2089" s="48">
        <v>2.181</v>
      </c>
    </row>
    <row r="2090" spans="2:3" ht="15.75" thickBot="1">
      <c r="B2090" s="45">
        <v>39708</v>
      </c>
      <c r="C2090" s="46">
        <v>2.1812999999999998</v>
      </c>
    </row>
    <row r="2091" spans="2:3" ht="15.75" thickBot="1">
      <c r="B2091" s="47">
        <v>39709</v>
      </c>
      <c r="C2091" s="48">
        <v>2.1817000000000002</v>
      </c>
    </row>
    <row r="2092" spans="2:3" ht="15.75" thickBot="1">
      <c r="B2092" s="45">
        <v>39710</v>
      </c>
      <c r="C2092" s="46">
        <v>2.1819999999999999</v>
      </c>
    </row>
    <row r="2093" spans="2:3" ht="15.75" thickBot="1">
      <c r="B2093" s="47">
        <v>39711</v>
      </c>
      <c r="C2093" s="48">
        <v>2.1823999999999999</v>
      </c>
    </row>
    <row r="2094" spans="2:3" ht="15.75" thickBot="1">
      <c r="B2094" s="45">
        <v>39712</v>
      </c>
      <c r="C2094" s="46">
        <v>2.1827000000000001</v>
      </c>
    </row>
    <row r="2095" spans="2:3" ht="15.75" thickBot="1">
      <c r="B2095" s="47">
        <v>39713</v>
      </c>
      <c r="C2095" s="48">
        <v>2.1831</v>
      </c>
    </row>
    <row r="2096" spans="2:3" ht="15.75" thickBot="1">
      <c r="B2096" s="45">
        <v>39714</v>
      </c>
      <c r="C2096" s="46">
        <v>2.1833999999999998</v>
      </c>
    </row>
    <row r="2097" spans="2:3" ht="15.75" thickBot="1">
      <c r="B2097" s="47">
        <v>39715</v>
      </c>
      <c r="C2097" s="48">
        <v>2.1837</v>
      </c>
    </row>
    <row r="2098" spans="2:3" ht="15.75" thickBot="1">
      <c r="B2098" s="45">
        <v>39716</v>
      </c>
      <c r="C2098" s="46">
        <v>2.1840999999999999</v>
      </c>
    </row>
    <row r="2099" spans="2:3" ht="15.75" thickBot="1">
      <c r="B2099" s="47">
        <v>39717</v>
      </c>
      <c r="C2099" s="48">
        <v>2.1844000000000001</v>
      </c>
    </row>
    <row r="2100" spans="2:3" ht="15.75" thickBot="1">
      <c r="B2100" s="45">
        <v>39718</v>
      </c>
      <c r="C2100" s="46">
        <v>2.1848000000000001</v>
      </c>
    </row>
    <row r="2101" spans="2:3" ht="15.75" thickBot="1">
      <c r="B2101" s="47">
        <v>39719</v>
      </c>
      <c r="C2101" s="48">
        <v>2.1850999999999998</v>
      </c>
    </row>
    <row r="2102" spans="2:3" ht="15.75" thickBot="1">
      <c r="B2102" s="45">
        <v>39720</v>
      </c>
      <c r="C2102" s="46">
        <v>2.1855000000000002</v>
      </c>
    </row>
    <row r="2103" spans="2:3" ht="15.75" thickBot="1">
      <c r="B2103" s="47">
        <v>39721</v>
      </c>
      <c r="C2103" s="48">
        <v>2.1858</v>
      </c>
    </row>
    <row r="2104" spans="2:3" ht="15.75" thickBot="1">
      <c r="B2104" s="45">
        <v>39722</v>
      </c>
      <c r="C2104" s="46">
        <v>2.1861000000000002</v>
      </c>
    </row>
    <row r="2105" spans="2:3" ht="15.75" thickBot="1">
      <c r="B2105" s="47">
        <v>39723</v>
      </c>
      <c r="C2105" s="48">
        <v>2.1865000000000001</v>
      </c>
    </row>
    <row r="2106" spans="2:3" ht="15.75" thickBot="1">
      <c r="B2106" s="45">
        <v>39724</v>
      </c>
      <c r="C2106" s="46">
        <v>2.1867999999999999</v>
      </c>
    </row>
    <row r="2107" spans="2:3" ht="15.75" thickBot="1">
      <c r="B2107" s="47">
        <v>39725</v>
      </c>
      <c r="C2107" s="48">
        <v>2.1871</v>
      </c>
    </row>
    <row r="2108" spans="2:3" ht="15.75" thickBot="1">
      <c r="B2108" s="45">
        <v>39726</v>
      </c>
      <c r="C2108" s="46">
        <v>2.1875</v>
      </c>
    </row>
    <row r="2109" spans="2:3" ht="15.75" thickBot="1">
      <c r="B2109" s="47">
        <v>39727</v>
      </c>
      <c r="C2109" s="48">
        <v>2.1878000000000002</v>
      </c>
    </row>
    <row r="2110" spans="2:3" ht="15.75" thickBot="1">
      <c r="B2110" s="45">
        <v>39728</v>
      </c>
      <c r="C2110" s="46">
        <v>2.1882000000000001</v>
      </c>
    </row>
    <row r="2111" spans="2:3" ht="15.75" thickBot="1">
      <c r="B2111" s="47">
        <v>39729</v>
      </c>
      <c r="C2111" s="48">
        <v>2.1884999999999999</v>
      </c>
    </row>
    <row r="2112" spans="2:3" ht="15.75" thickBot="1">
      <c r="B2112" s="45">
        <v>39730</v>
      </c>
      <c r="C2112" s="46">
        <v>2.1888999999999998</v>
      </c>
    </row>
    <row r="2113" spans="2:3" ht="15.75" thickBot="1">
      <c r="B2113" s="47">
        <v>39731</v>
      </c>
      <c r="C2113" s="48">
        <v>2.1892</v>
      </c>
    </row>
    <row r="2114" spans="2:3" ht="15.75" thickBot="1">
      <c r="B2114" s="45">
        <v>39732</v>
      </c>
      <c r="C2114" s="46">
        <v>2.1896</v>
      </c>
    </row>
    <row r="2115" spans="2:3" ht="15.75" thickBot="1">
      <c r="B2115" s="47">
        <v>39733</v>
      </c>
      <c r="C2115" s="48">
        <v>2.19</v>
      </c>
    </row>
    <row r="2116" spans="2:3" ht="15.75" thickBot="1">
      <c r="B2116" s="45">
        <v>39734</v>
      </c>
      <c r="C2116" s="46">
        <v>2.1903000000000001</v>
      </c>
    </row>
    <row r="2117" spans="2:3" ht="15.75" thickBot="1">
      <c r="B2117" s="47">
        <v>39735</v>
      </c>
      <c r="C2117" s="48">
        <v>2.1907000000000001</v>
      </c>
    </row>
    <row r="2118" spans="2:3" ht="15.75" thickBot="1">
      <c r="B2118" s="45">
        <v>39736</v>
      </c>
      <c r="C2118" s="46">
        <v>2.1909999999999998</v>
      </c>
    </row>
    <row r="2119" spans="2:3" ht="15.75" thickBot="1">
      <c r="B2119" s="47">
        <v>39737</v>
      </c>
      <c r="C2119" s="48">
        <v>2.1913999999999998</v>
      </c>
    </row>
    <row r="2120" spans="2:3" ht="15.75" thickBot="1">
      <c r="B2120" s="45">
        <v>39738</v>
      </c>
      <c r="C2120" s="46">
        <v>2.1918000000000002</v>
      </c>
    </row>
    <row r="2121" spans="2:3" ht="15.75" thickBot="1">
      <c r="B2121" s="47">
        <v>39739</v>
      </c>
      <c r="C2121" s="48">
        <v>2.1920999999999999</v>
      </c>
    </row>
    <row r="2122" spans="2:3" ht="15.75" thickBot="1">
      <c r="B2122" s="45">
        <v>39740</v>
      </c>
      <c r="C2122" s="46">
        <v>2.1924999999999999</v>
      </c>
    </row>
    <row r="2123" spans="2:3" ht="15.75" thickBot="1">
      <c r="B2123" s="47">
        <v>39741</v>
      </c>
      <c r="C2123" s="48">
        <v>2.1928000000000001</v>
      </c>
    </row>
    <row r="2124" spans="2:3" ht="15.75" thickBot="1">
      <c r="B2124" s="45">
        <v>39742</v>
      </c>
      <c r="C2124" s="46">
        <v>2.1932</v>
      </c>
    </row>
    <row r="2125" spans="2:3" ht="15.75" thickBot="1">
      <c r="B2125" s="47">
        <v>39743</v>
      </c>
      <c r="C2125" s="48">
        <v>2.1936</v>
      </c>
    </row>
    <row r="2126" spans="2:3" ht="15.75" thickBot="1">
      <c r="B2126" s="45">
        <v>39744</v>
      </c>
      <c r="C2126" s="46">
        <v>2.1939000000000002</v>
      </c>
    </row>
    <row r="2127" spans="2:3" ht="15.75" thickBot="1">
      <c r="B2127" s="47">
        <v>39745</v>
      </c>
      <c r="C2127" s="48">
        <v>2.1943000000000001</v>
      </c>
    </row>
    <row r="2128" spans="2:3" ht="15.75" thickBot="1">
      <c r="B2128" s="45">
        <v>39746</v>
      </c>
      <c r="C2128" s="46">
        <v>2.1945999999999999</v>
      </c>
    </row>
    <row r="2129" spans="2:3" ht="15.75" thickBot="1">
      <c r="B2129" s="47">
        <v>39747</v>
      </c>
      <c r="C2129" s="48">
        <v>2.1949999999999998</v>
      </c>
    </row>
    <row r="2130" spans="2:3" ht="15.75" thickBot="1">
      <c r="B2130" s="45">
        <v>39748</v>
      </c>
      <c r="C2130" s="46">
        <v>2.1953999999999998</v>
      </c>
    </row>
    <row r="2131" spans="2:3" ht="15.75" thickBot="1">
      <c r="B2131" s="47">
        <v>39749</v>
      </c>
      <c r="C2131" s="48">
        <v>2.1957</v>
      </c>
    </row>
    <row r="2132" spans="2:3" ht="15.75" thickBot="1">
      <c r="B2132" s="45">
        <v>39750</v>
      </c>
      <c r="C2132" s="46">
        <v>2.1960999999999999</v>
      </c>
    </row>
    <row r="2133" spans="2:3" ht="15.75" thickBot="1">
      <c r="B2133" s="47">
        <v>39751</v>
      </c>
      <c r="C2133" s="48">
        <v>2.1964000000000001</v>
      </c>
    </row>
    <row r="2134" spans="2:3" ht="15.75" thickBot="1">
      <c r="B2134" s="45">
        <v>39752</v>
      </c>
      <c r="C2134" s="46">
        <v>2.1968000000000001</v>
      </c>
    </row>
    <row r="2135" spans="2:3" ht="15.75" thickBot="1">
      <c r="B2135" s="47">
        <v>39753</v>
      </c>
      <c r="C2135" s="48">
        <v>2.1972</v>
      </c>
    </row>
    <row r="2136" spans="2:3" ht="15.75" thickBot="1">
      <c r="B2136" s="45">
        <v>39754</v>
      </c>
      <c r="C2136" s="46">
        <v>2.1974999999999998</v>
      </c>
    </row>
    <row r="2137" spans="2:3" ht="15.75" thickBot="1">
      <c r="B2137" s="47">
        <v>39755</v>
      </c>
      <c r="C2137" s="48">
        <v>2.1979000000000002</v>
      </c>
    </row>
    <row r="2138" spans="2:3" ht="15.75" thickBot="1">
      <c r="B2138" s="45">
        <v>39756</v>
      </c>
      <c r="C2138" s="46">
        <v>2.1983000000000001</v>
      </c>
    </row>
    <row r="2139" spans="2:3" ht="15.75" thickBot="1">
      <c r="B2139" s="47">
        <v>39757</v>
      </c>
      <c r="C2139" s="48">
        <v>2.1987000000000001</v>
      </c>
    </row>
    <row r="2140" spans="2:3" ht="15.75" thickBot="1">
      <c r="B2140" s="45">
        <v>39758</v>
      </c>
      <c r="C2140" s="46">
        <v>2.1989999999999998</v>
      </c>
    </row>
    <row r="2141" spans="2:3" ht="15.75" thickBot="1">
      <c r="B2141" s="47">
        <v>39759</v>
      </c>
      <c r="C2141" s="48">
        <v>2.1993</v>
      </c>
    </row>
    <row r="2142" spans="2:3" ht="15.75" thickBot="1">
      <c r="B2142" s="45">
        <v>39760</v>
      </c>
      <c r="C2142" s="46">
        <v>2.1997</v>
      </c>
    </row>
    <row r="2143" spans="2:3" ht="15.75" thickBot="1">
      <c r="B2143" s="47">
        <v>39761</v>
      </c>
      <c r="C2143" s="48">
        <v>2.2000000000000002</v>
      </c>
    </row>
    <row r="2144" spans="2:3" ht="15.75" thickBot="1">
      <c r="B2144" s="45">
        <v>39762</v>
      </c>
      <c r="C2144" s="46">
        <v>2.2002999999999999</v>
      </c>
    </row>
    <row r="2145" spans="2:3" ht="15.75" thickBot="1">
      <c r="B2145" s="47">
        <v>39763</v>
      </c>
      <c r="C2145" s="48">
        <v>2.2006000000000001</v>
      </c>
    </row>
    <row r="2146" spans="2:3" ht="15.75" thickBot="1">
      <c r="B2146" s="45">
        <v>39764</v>
      </c>
      <c r="C2146" s="46">
        <v>2.2008999999999999</v>
      </c>
    </row>
    <row r="2147" spans="2:3" ht="15.75" thickBot="1">
      <c r="B2147" s="47">
        <v>39765</v>
      </c>
      <c r="C2147" s="48">
        <v>2.2012</v>
      </c>
    </row>
    <row r="2148" spans="2:3" ht="15.75" thickBot="1">
      <c r="B2148" s="45">
        <v>39766</v>
      </c>
      <c r="C2148" s="46">
        <v>2.2014999999999998</v>
      </c>
    </row>
    <row r="2149" spans="2:3" ht="15.75" thickBot="1">
      <c r="B2149" s="47">
        <v>39767</v>
      </c>
      <c r="C2149" s="48">
        <v>2.2019000000000002</v>
      </c>
    </row>
    <row r="2150" spans="2:3" ht="15.75" thickBot="1">
      <c r="B2150" s="45">
        <v>39768</v>
      </c>
      <c r="C2150" s="46">
        <v>2.2021999999999999</v>
      </c>
    </row>
    <row r="2151" spans="2:3" ht="15.75" thickBot="1">
      <c r="B2151" s="47">
        <v>39769</v>
      </c>
      <c r="C2151" s="48">
        <v>2.2025000000000001</v>
      </c>
    </row>
    <row r="2152" spans="2:3" ht="15.75" thickBot="1">
      <c r="B2152" s="45">
        <v>39770</v>
      </c>
      <c r="C2152" s="46">
        <v>2.2027999999999999</v>
      </c>
    </row>
    <row r="2153" spans="2:3" ht="15.75" thickBot="1">
      <c r="B2153" s="47">
        <v>39771</v>
      </c>
      <c r="C2153" s="48">
        <v>2.2031000000000001</v>
      </c>
    </row>
    <row r="2154" spans="2:3" ht="15.75" thickBot="1">
      <c r="B2154" s="45">
        <v>39772</v>
      </c>
      <c r="C2154" s="46">
        <v>2.2033999999999998</v>
      </c>
    </row>
    <row r="2155" spans="2:3" ht="15.75" thickBot="1">
      <c r="B2155" s="47">
        <v>39773</v>
      </c>
      <c r="C2155" s="48">
        <v>2.2037</v>
      </c>
    </row>
    <row r="2156" spans="2:3" ht="15.75" thickBot="1">
      <c r="B2156" s="45">
        <v>39774</v>
      </c>
      <c r="C2156" s="46">
        <v>2.2040999999999999</v>
      </c>
    </row>
    <row r="2157" spans="2:3" ht="15.75" thickBot="1">
      <c r="B2157" s="47">
        <v>39775</v>
      </c>
      <c r="C2157" s="48">
        <v>2.2044000000000001</v>
      </c>
    </row>
    <row r="2158" spans="2:3" ht="15.75" thickBot="1">
      <c r="B2158" s="45">
        <v>39776</v>
      </c>
      <c r="C2158" s="46">
        <v>2.2046999999999999</v>
      </c>
    </row>
    <row r="2159" spans="2:3" ht="15.75" thickBot="1">
      <c r="B2159" s="47">
        <v>39777</v>
      </c>
      <c r="C2159" s="48">
        <v>2.2050000000000001</v>
      </c>
    </row>
    <row r="2160" spans="2:3" ht="15.75" thickBot="1">
      <c r="B2160" s="45">
        <v>39778</v>
      </c>
      <c r="C2160" s="46">
        <v>2.2052999999999998</v>
      </c>
    </row>
    <row r="2161" spans="2:3" ht="15.75" thickBot="1">
      <c r="B2161" s="47">
        <v>39779</v>
      </c>
      <c r="C2161" s="48">
        <v>2.2056</v>
      </c>
    </row>
    <row r="2162" spans="2:3" ht="15.75" thickBot="1">
      <c r="B2162" s="45">
        <v>39780</v>
      </c>
      <c r="C2162" s="46">
        <v>2.2059000000000002</v>
      </c>
    </row>
    <row r="2163" spans="2:3" ht="15.75" thickBot="1">
      <c r="B2163" s="47">
        <v>39781</v>
      </c>
      <c r="C2163" s="48">
        <v>2.2063000000000001</v>
      </c>
    </row>
    <row r="2164" spans="2:3" ht="15.75" thickBot="1">
      <c r="B2164" s="45">
        <v>39782</v>
      </c>
      <c r="C2164" s="46">
        <v>2.2065999999999999</v>
      </c>
    </row>
    <row r="2165" spans="2:3" ht="15.75" thickBot="1">
      <c r="B2165" s="47">
        <v>39783</v>
      </c>
      <c r="C2165" s="48">
        <v>2.2069000000000001</v>
      </c>
    </row>
    <row r="2166" spans="2:3" ht="15.75" thickBot="1">
      <c r="B2166" s="45">
        <v>39784</v>
      </c>
      <c r="C2166" s="46">
        <v>2.2071999999999998</v>
      </c>
    </row>
    <row r="2167" spans="2:3" ht="15.75" thickBot="1">
      <c r="B2167" s="47">
        <v>39785</v>
      </c>
      <c r="C2167" s="48">
        <v>2.2075</v>
      </c>
    </row>
    <row r="2168" spans="2:3" ht="15.75" thickBot="1">
      <c r="B2168" s="45">
        <v>39786</v>
      </c>
      <c r="C2168" s="46">
        <v>2.2078000000000002</v>
      </c>
    </row>
    <row r="2169" spans="2:3" ht="15.75" thickBot="1">
      <c r="B2169" s="47">
        <v>39787</v>
      </c>
      <c r="C2169" s="48">
        <v>2.2081</v>
      </c>
    </row>
    <row r="2170" spans="2:3" ht="15.75" thickBot="1">
      <c r="B2170" s="45">
        <v>39788</v>
      </c>
      <c r="C2170" s="46">
        <v>2.2084000000000001</v>
      </c>
    </row>
    <row r="2171" spans="2:3" ht="15.75" thickBot="1">
      <c r="B2171" s="47">
        <v>39789</v>
      </c>
      <c r="C2171" s="48">
        <v>2.2086000000000001</v>
      </c>
    </row>
    <row r="2172" spans="2:3" ht="15.75" thickBot="1">
      <c r="B2172" s="45">
        <v>39790</v>
      </c>
      <c r="C2172" s="46">
        <v>2.2088999999999999</v>
      </c>
    </row>
    <row r="2173" spans="2:3" ht="15.75" thickBot="1">
      <c r="B2173" s="47">
        <v>39791</v>
      </c>
      <c r="C2173" s="48">
        <v>2.2090999999999998</v>
      </c>
    </row>
    <row r="2174" spans="2:3" ht="15.75" thickBot="1">
      <c r="B2174" s="45">
        <v>39792</v>
      </c>
      <c r="C2174" s="46">
        <v>2.2094</v>
      </c>
    </row>
    <row r="2175" spans="2:3" ht="15.75" thickBot="1">
      <c r="B2175" s="47">
        <v>39793</v>
      </c>
      <c r="C2175" s="48">
        <v>2.2096</v>
      </c>
    </row>
    <row r="2176" spans="2:3" ht="15.75" thickBot="1">
      <c r="B2176" s="45">
        <v>39794</v>
      </c>
      <c r="C2176" s="46">
        <v>2.2098</v>
      </c>
    </row>
    <row r="2177" spans="2:3" ht="15.75" thickBot="1">
      <c r="B2177" s="47">
        <v>39795</v>
      </c>
      <c r="C2177" s="48">
        <v>2.2101000000000002</v>
      </c>
    </row>
    <row r="2178" spans="2:3" ht="15.75" thickBot="1">
      <c r="B2178" s="45">
        <v>39796</v>
      </c>
      <c r="C2178" s="46">
        <v>2.2103000000000002</v>
      </c>
    </row>
    <row r="2179" spans="2:3" ht="15.75" thickBot="1">
      <c r="B2179" s="47">
        <v>39797</v>
      </c>
      <c r="C2179" s="48">
        <v>2.2105999999999999</v>
      </c>
    </row>
    <row r="2180" spans="2:3" ht="15.75" thickBot="1">
      <c r="B2180" s="45">
        <v>39798</v>
      </c>
      <c r="C2180" s="46">
        <v>2.2107999999999999</v>
      </c>
    </row>
    <row r="2181" spans="2:3" ht="15.75" thickBot="1">
      <c r="B2181" s="47">
        <v>39799</v>
      </c>
      <c r="C2181" s="48">
        <v>2.2111000000000001</v>
      </c>
    </row>
    <row r="2182" spans="2:3" ht="15.75" thickBot="1">
      <c r="B2182" s="45">
        <v>39800</v>
      </c>
      <c r="C2182" s="46">
        <v>2.2113</v>
      </c>
    </row>
    <row r="2183" spans="2:3" ht="15.75" thickBot="1">
      <c r="B2183" s="47">
        <v>39801</v>
      </c>
      <c r="C2183" s="48">
        <v>2.2115</v>
      </c>
    </row>
    <row r="2184" spans="2:3" ht="15.75" thickBot="1">
      <c r="B2184" s="45">
        <v>39802</v>
      </c>
      <c r="C2184" s="46">
        <v>2.2118000000000002</v>
      </c>
    </row>
    <row r="2185" spans="2:3" ht="15.75" thickBot="1">
      <c r="B2185" s="47">
        <v>39803</v>
      </c>
      <c r="C2185" s="48">
        <v>2.2120000000000002</v>
      </c>
    </row>
    <row r="2186" spans="2:3" ht="15.75" thickBot="1">
      <c r="B2186" s="45">
        <v>39804</v>
      </c>
      <c r="C2186" s="46">
        <v>2.2122999999999999</v>
      </c>
    </row>
    <row r="2187" spans="2:3" ht="15.75" thickBot="1">
      <c r="B2187" s="47">
        <v>39805</v>
      </c>
      <c r="C2187" s="48">
        <v>2.2124999999999999</v>
      </c>
    </row>
    <row r="2188" spans="2:3" ht="15.75" thickBot="1">
      <c r="B2188" s="45">
        <v>39806</v>
      </c>
      <c r="C2188" s="46">
        <v>2.2128000000000001</v>
      </c>
    </row>
    <row r="2189" spans="2:3" ht="15.75" thickBot="1">
      <c r="B2189" s="47">
        <v>39807</v>
      </c>
      <c r="C2189" s="48">
        <v>2.2130000000000001</v>
      </c>
    </row>
    <row r="2190" spans="2:3" ht="15.75" thickBot="1">
      <c r="B2190" s="45">
        <v>39808</v>
      </c>
      <c r="C2190" s="46">
        <v>2.2132000000000001</v>
      </c>
    </row>
    <row r="2191" spans="2:3" ht="15.75" thickBot="1">
      <c r="B2191" s="47">
        <v>39809</v>
      </c>
      <c r="C2191" s="48">
        <v>2.2134999999999998</v>
      </c>
    </row>
    <row r="2192" spans="2:3" ht="15.75" thickBot="1">
      <c r="B2192" s="45">
        <v>39810</v>
      </c>
      <c r="C2192" s="46">
        <v>2.2136999999999998</v>
      </c>
    </row>
    <row r="2193" spans="2:3" ht="15.75" thickBot="1">
      <c r="B2193" s="47">
        <v>39811</v>
      </c>
      <c r="C2193" s="48">
        <v>2.214</v>
      </c>
    </row>
    <row r="2194" spans="2:3" ht="15.75" thickBot="1">
      <c r="B2194" s="45">
        <v>39812</v>
      </c>
      <c r="C2194" s="46">
        <v>2.2141999999999999</v>
      </c>
    </row>
    <row r="2195" spans="2:3" ht="15.75" thickBot="1">
      <c r="B2195" s="47">
        <v>39813</v>
      </c>
      <c r="C2195" s="48">
        <v>2.2143999999999999</v>
      </c>
    </row>
    <row r="2196" spans="2:3" ht="15.75" thickBot="1">
      <c r="B2196" s="45">
        <v>39814</v>
      </c>
      <c r="C2196" s="46">
        <v>2.2147000000000001</v>
      </c>
    </row>
    <row r="2197" spans="2:3" ht="15.75" thickBot="1">
      <c r="B2197" s="47">
        <v>39815</v>
      </c>
      <c r="C2197" s="48">
        <v>2.2149000000000001</v>
      </c>
    </row>
    <row r="2198" spans="2:3" ht="15.75" thickBot="1">
      <c r="B2198" s="45">
        <v>39816</v>
      </c>
      <c r="C2198" s="46">
        <v>2.2151999999999998</v>
      </c>
    </row>
    <row r="2199" spans="2:3" ht="15.75" thickBot="1">
      <c r="B2199" s="47">
        <v>39817</v>
      </c>
      <c r="C2199" s="48">
        <v>2.2153999999999998</v>
      </c>
    </row>
    <row r="2200" spans="2:3" ht="15.75" thickBot="1">
      <c r="B2200" s="45">
        <v>39818</v>
      </c>
      <c r="C2200" s="46">
        <v>2.2157</v>
      </c>
    </row>
    <row r="2201" spans="2:3" ht="15.75" thickBot="1">
      <c r="B2201" s="47">
        <v>39819</v>
      </c>
      <c r="C2201" s="48">
        <v>2.2159</v>
      </c>
    </row>
    <row r="2202" spans="2:3" ht="15.75" thickBot="1">
      <c r="B2202" s="45">
        <v>39820</v>
      </c>
      <c r="C2202" s="46">
        <v>2.2161</v>
      </c>
    </row>
    <row r="2203" spans="2:3" ht="15.75" thickBot="1">
      <c r="B2203" s="47">
        <v>39821</v>
      </c>
      <c r="C2203" s="48">
        <v>2.2164000000000001</v>
      </c>
    </row>
    <row r="2204" spans="2:3" ht="15.75" thickBot="1">
      <c r="B2204" s="45">
        <v>39822</v>
      </c>
      <c r="C2204" s="46">
        <v>2.2166000000000001</v>
      </c>
    </row>
    <row r="2205" spans="2:3" ht="15.75" thickBot="1">
      <c r="B2205" s="47">
        <v>39823</v>
      </c>
      <c r="C2205" s="48">
        <v>2.2168999999999999</v>
      </c>
    </row>
    <row r="2206" spans="2:3" ht="15.75" thickBot="1">
      <c r="B2206" s="45">
        <v>39824</v>
      </c>
      <c r="C2206" s="46">
        <v>2.2170999999999998</v>
      </c>
    </row>
    <row r="2207" spans="2:3" ht="15.75" thickBot="1">
      <c r="B2207" s="47">
        <v>39825</v>
      </c>
      <c r="C2207" s="48">
        <v>2.2174</v>
      </c>
    </row>
    <row r="2208" spans="2:3" ht="15.75" thickBot="1">
      <c r="B2208" s="45">
        <v>39826</v>
      </c>
      <c r="C2208" s="46">
        <v>2.2176</v>
      </c>
    </row>
    <row r="2209" spans="2:3" ht="15.75" thickBot="1">
      <c r="B2209" s="47">
        <v>39827</v>
      </c>
      <c r="C2209" s="48">
        <v>2.2178</v>
      </c>
    </row>
    <row r="2210" spans="2:3" ht="15.75" thickBot="1">
      <c r="B2210" s="45">
        <v>39828</v>
      </c>
      <c r="C2210" s="46">
        <v>2.2181000000000002</v>
      </c>
    </row>
    <row r="2211" spans="2:3" ht="15.75" thickBot="1">
      <c r="B2211" s="47">
        <v>39829</v>
      </c>
      <c r="C2211" s="48">
        <v>2.2183000000000002</v>
      </c>
    </row>
    <row r="2212" spans="2:3" ht="15.75" thickBot="1">
      <c r="B2212" s="45">
        <v>39830</v>
      </c>
      <c r="C2212" s="46">
        <v>2.2185999999999999</v>
      </c>
    </row>
    <row r="2213" spans="2:3" ht="15.75" thickBot="1">
      <c r="B2213" s="47">
        <v>39831</v>
      </c>
      <c r="C2213" s="48">
        <v>2.2187999999999999</v>
      </c>
    </row>
    <row r="2214" spans="2:3" ht="15.75" thickBot="1">
      <c r="B2214" s="45">
        <v>39832</v>
      </c>
      <c r="C2214" s="46">
        <v>2.2189999999999999</v>
      </c>
    </row>
    <row r="2215" spans="2:3" ht="15.75" thickBot="1">
      <c r="B2215" s="47">
        <v>39833</v>
      </c>
      <c r="C2215" s="48">
        <v>2.2193000000000001</v>
      </c>
    </row>
    <row r="2216" spans="2:3" ht="15.75" thickBot="1">
      <c r="B2216" s="45">
        <v>39834</v>
      </c>
      <c r="C2216" s="46">
        <v>2.2195</v>
      </c>
    </row>
    <row r="2217" spans="2:3" ht="15.75" thickBot="1">
      <c r="B2217" s="47">
        <v>39835</v>
      </c>
      <c r="C2217" s="48">
        <v>2.2198000000000002</v>
      </c>
    </row>
    <row r="2218" spans="2:3" ht="15.75" thickBot="1">
      <c r="B2218" s="45">
        <v>39836</v>
      </c>
      <c r="C2218" s="46">
        <v>2.2200000000000002</v>
      </c>
    </row>
    <row r="2219" spans="2:3" ht="15.75" thickBot="1">
      <c r="B2219" s="47">
        <v>39837</v>
      </c>
      <c r="C2219" s="48">
        <v>2.2202999999999999</v>
      </c>
    </row>
    <row r="2220" spans="2:3" ht="15.75" thickBot="1">
      <c r="B2220" s="45">
        <v>39838</v>
      </c>
      <c r="C2220" s="46">
        <v>2.2204999999999999</v>
      </c>
    </row>
    <row r="2221" spans="2:3" ht="15.75" thickBot="1">
      <c r="B2221" s="47">
        <v>39839</v>
      </c>
      <c r="C2221" s="48">
        <v>2.2206999999999999</v>
      </c>
    </row>
    <row r="2222" spans="2:3" ht="15.75" thickBot="1">
      <c r="B2222" s="45">
        <v>39840</v>
      </c>
      <c r="C2222" s="46">
        <v>2.2210000000000001</v>
      </c>
    </row>
    <row r="2223" spans="2:3" ht="15.75" thickBot="1">
      <c r="B2223" s="47">
        <v>39841</v>
      </c>
      <c r="C2223" s="48">
        <v>2.2212000000000001</v>
      </c>
    </row>
    <row r="2224" spans="2:3" ht="15.75" thickBot="1">
      <c r="B2224" s="45">
        <v>39842</v>
      </c>
      <c r="C2224" s="46">
        <v>2.2214999999999998</v>
      </c>
    </row>
    <row r="2225" spans="2:3" ht="15.75" thickBot="1">
      <c r="B2225" s="47">
        <v>39843</v>
      </c>
      <c r="C2225" s="48">
        <v>2.2216999999999998</v>
      </c>
    </row>
    <row r="2226" spans="2:3" ht="15.75" thickBot="1">
      <c r="B2226" s="45">
        <v>39844</v>
      </c>
      <c r="C2226" s="46">
        <v>2.222</v>
      </c>
    </row>
    <row r="2227" spans="2:3" ht="15.75" thickBot="1">
      <c r="B2227" s="47">
        <v>39845</v>
      </c>
      <c r="C2227" s="48">
        <v>2.2222</v>
      </c>
    </row>
    <row r="2228" spans="2:3" ht="15.75" thickBot="1">
      <c r="B2228" s="45">
        <v>39846</v>
      </c>
      <c r="C2228" s="46">
        <v>2.2225000000000001</v>
      </c>
    </row>
    <row r="2229" spans="2:3" ht="15.75" thickBot="1">
      <c r="B2229" s="47">
        <v>39847</v>
      </c>
      <c r="C2229" s="48">
        <v>2.2227999999999999</v>
      </c>
    </row>
    <row r="2230" spans="2:3" ht="15.75" thickBot="1">
      <c r="B2230" s="45">
        <v>39848</v>
      </c>
      <c r="C2230" s="46">
        <v>2.2229999999999999</v>
      </c>
    </row>
    <row r="2231" spans="2:3" ht="15.75" thickBot="1">
      <c r="B2231" s="47">
        <v>39849</v>
      </c>
      <c r="C2231" s="48">
        <v>2.2233000000000001</v>
      </c>
    </row>
    <row r="2232" spans="2:3" ht="15.75" thickBot="1">
      <c r="B2232" s="45">
        <v>39850</v>
      </c>
      <c r="C2232" s="46">
        <v>2.2235999999999998</v>
      </c>
    </row>
    <row r="2233" spans="2:3" ht="15.75" thickBot="1">
      <c r="B2233" s="47">
        <v>39851</v>
      </c>
      <c r="C2233" s="48">
        <v>2.2240000000000002</v>
      </c>
    </row>
    <row r="2234" spans="2:3" ht="15.75" thickBot="1">
      <c r="B2234" s="45">
        <v>39852</v>
      </c>
      <c r="C2234" s="46">
        <v>2.2244000000000002</v>
      </c>
    </row>
    <row r="2235" spans="2:3" ht="15.75" thickBot="1">
      <c r="B2235" s="47">
        <v>39853</v>
      </c>
      <c r="C2235" s="48">
        <v>2.2248000000000001</v>
      </c>
    </row>
    <row r="2236" spans="2:3" ht="15.75" thickBot="1">
      <c r="B2236" s="45">
        <v>39854</v>
      </c>
      <c r="C2236" s="46">
        <v>2.2252000000000001</v>
      </c>
    </row>
    <row r="2237" spans="2:3" ht="15.75" thickBot="1">
      <c r="B2237" s="47">
        <v>39855</v>
      </c>
      <c r="C2237" s="48">
        <v>2.2256999999999998</v>
      </c>
    </row>
    <row r="2238" spans="2:3" ht="15.75" thickBot="1">
      <c r="B2238" s="45">
        <v>39856</v>
      </c>
      <c r="C2238" s="46">
        <v>2.2261000000000002</v>
      </c>
    </row>
    <row r="2239" spans="2:3" ht="15.75" thickBot="1">
      <c r="B2239" s="47">
        <v>39857</v>
      </c>
      <c r="C2239" s="48">
        <v>2.2265000000000001</v>
      </c>
    </row>
    <row r="2240" spans="2:3" ht="15.75" thickBot="1">
      <c r="B2240" s="45">
        <v>39858</v>
      </c>
      <c r="C2240" s="46">
        <v>2.2269000000000001</v>
      </c>
    </row>
    <row r="2241" spans="2:3" ht="15.75" thickBot="1">
      <c r="B2241" s="47">
        <v>39859</v>
      </c>
      <c r="C2241" s="48">
        <v>2.2273000000000001</v>
      </c>
    </row>
    <row r="2242" spans="2:3" ht="15.75" thickBot="1">
      <c r="B2242" s="45">
        <v>39860</v>
      </c>
      <c r="C2242" s="46">
        <v>2.2277999999999998</v>
      </c>
    </row>
    <row r="2243" spans="2:3" ht="15.75" thickBot="1">
      <c r="B2243" s="47">
        <v>39861</v>
      </c>
      <c r="C2243" s="48">
        <v>2.2282000000000002</v>
      </c>
    </row>
    <row r="2244" spans="2:3" ht="15.75" thickBot="1">
      <c r="B2244" s="45">
        <v>39862</v>
      </c>
      <c r="C2244" s="46">
        <v>2.2286000000000001</v>
      </c>
    </row>
    <row r="2245" spans="2:3" ht="15.75" thickBot="1">
      <c r="B2245" s="47">
        <v>39863</v>
      </c>
      <c r="C2245" s="48">
        <v>2.2290000000000001</v>
      </c>
    </row>
    <row r="2246" spans="2:3" ht="15.75" thickBot="1">
      <c r="B2246" s="45">
        <v>39864</v>
      </c>
      <c r="C2246" s="46">
        <v>2.2294</v>
      </c>
    </row>
    <row r="2247" spans="2:3" ht="15.75" thickBot="1">
      <c r="B2247" s="47">
        <v>39865</v>
      </c>
      <c r="C2247" s="48">
        <v>2.2299000000000002</v>
      </c>
    </row>
    <row r="2248" spans="2:3" ht="15.75" thickBot="1">
      <c r="B2248" s="45">
        <v>39866</v>
      </c>
      <c r="C2248" s="46">
        <v>2.2303000000000002</v>
      </c>
    </row>
    <row r="2249" spans="2:3" ht="15.75" thickBot="1">
      <c r="B2249" s="47">
        <v>39867</v>
      </c>
      <c r="C2249" s="48">
        <v>2.2307000000000001</v>
      </c>
    </row>
    <row r="2250" spans="2:3" ht="15.75" thickBot="1">
      <c r="B2250" s="45">
        <v>39868</v>
      </c>
      <c r="C2250" s="46">
        <v>2.2311000000000001</v>
      </c>
    </row>
    <row r="2251" spans="2:3" ht="15.75" thickBot="1">
      <c r="B2251" s="47">
        <v>39869</v>
      </c>
      <c r="C2251" s="48">
        <v>2.2315999999999998</v>
      </c>
    </row>
    <row r="2252" spans="2:3" ht="15.75" thickBot="1">
      <c r="B2252" s="45">
        <v>39870</v>
      </c>
      <c r="C2252" s="46">
        <v>2.2320000000000002</v>
      </c>
    </row>
    <row r="2253" spans="2:3" ht="15.75" thickBot="1">
      <c r="B2253" s="47">
        <v>39871</v>
      </c>
      <c r="C2253" s="48">
        <v>2.2324000000000002</v>
      </c>
    </row>
    <row r="2254" spans="2:3" ht="15.75" thickBot="1">
      <c r="B2254" s="45">
        <v>39872</v>
      </c>
      <c r="C2254" s="46">
        <v>2.2328000000000001</v>
      </c>
    </row>
    <row r="2255" spans="2:3" ht="15.75" thickBot="1">
      <c r="B2255" s="47">
        <v>39873</v>
      </c>
      <c r="C2255" s="48">
        <v>2.2332000000000001</v>
      </c>
    </row>
    <row r="2256" spans="2:3" ht="15.75" thickBot="1">
      <c r="B2256" s="45">
        <v>39874</v>
      </c>
      <c r="C2256" s="46">
        <v>2.2336</v>
      </c>
    </row>
    <row r="2257" spans="2:3" ht="15.75" thickBot="1">
      <c r="B2257" s="47">
        <v>39875</v>
      </c>
      <c r="C2257" s="48">
        <v>2.234</v>
      </c>
    </row>
    <row r="2258" spans="2:3" ht="15.75" thickBot="1">
      <c r="B2258" s="45">
        <v>39876</v>
      </c>
      <c r="C2258" s="46">
        <v>2.2343000000000002</v>
      </c>
    </row>
    <row r="2259" spans="2:3" ht="15.75" thickBot="1">
      <c r="B2259" s="47">
        <v>39877</v>
      </c>
      <c r="C2259" s="48">
        <v>2.2347000000000001</v>
      </c>
    </row>
    <row r="2260" spans="2:3" ht="15.75" thickBot="1">
      <c r="B2260" s="45">
        <v>39878</v>
      </c>
      <c r="C2260" s="46">
        <v>2.2351000000000001</v>
      </c>
    </row>
    <row r="2261" spans="2:3" ht="15.75" thickBot="1">
      <c r="B2261" s="47">
        <v>39879</v>
      </c>
      <c r="C2261" s="48">
        <v>2.2353999999999998</v>
      </c>
    </row>
    <row r="2262" spans="2:3" ht="15.75" thickBot="1">
      <c r="B2262" s="45">
        <v>39880</v>
      </c>
      <c r="C2262" s="46">
        <v>2.2357</v>
      </c>
    </row>
    <row r="2263" spans="2:3" ht="15.75" thickBot="1">
      <c r="B2263" s="47">
        <v>39881</v>
      </c>
      <c r="C2263" s="48">
        <v>2.2360000000000002</v>
      </c>
    </row>
    <row r="2264" spans="2:3" ht="15.75" thickBot="1">
      <c r="B2264" s="45">
        <v>39882</v>
      </c>
      <c r="C2264" s="46">
        <v>2.2363</v>
      </c>
    </row>
    <row r="2265" spans="2:3" ht="15.75" thickBot="1">
      <c r="B2265" s="47">
        <v>39883</v>
      </c>
      <c r="C2265" s="48">
        <v>2.2366999999999999</v>
      </c>
    </row>
    <row r="2266" spans="2:3" ht="15.75" thickBot="1">
      <c r="B2266" s="45">
        <v>39884</v>
      </c>
      <c r="C2266" s="46">
        <v>2.2370000000000001</v>
      </c>
    </row>
    <row r="2267" spans="2:3" ht="15.75" thickBot="1">
      <c r="B2267" s="47">
        <v>39885</v>
      </c>
      <c r="C2267" s="48">
        <v>2.2372999999999998</v>
      </c>
    </row>
    <row r="2268" spans="2:3" ht="15.75" thickBot="1">
      <c r="B2268" s="45">
        <v>39886</v>
      </c>
      <c r="C2268" s="46">
        <v>2.2376</v>
      </c>
    </row>
    <row r="2269" spans="2:3" ht="15.75" thickBot="1">
      <c r="B2269" s="47">
        <v>39887</v>
      </c>
      <c r="C2269" s="48">
        <v>2.2378999999999998</v>
      </c>
    </row>
    <row r="2270" spans="2:3" ht="15.75" thickBot="1">
      <c r="B2270" s="45">
        <v>39888</v>
      </c>
      <c r="C2270" s="46">
        <v>2.2382</v>
      </c>
    </row>
    <row r="2271" spans="2:3" ht="15.75" thickBot="1">
      <c r="B2271" s="47">
        <v>39889</v>
      </c>
      <c r="C2271" s="48">
        <v>2.2385000000000002</v>
      </c>
    </row>
    <row r="2272" spans="2:3" ht="15.75" thickBot="1">
      <c r="B2272" s="45">
        <v>39890</v>
      </c>
      <c r="C2272" s="46">
        <v>2.2387999999999999</v>
      </c>
    </row>
    <row r="2273" spans="2:3" ht="15.75" thickBot="1">
      <c r="B2273" s="47">
        <v>39891</v>
      </c>
      <c r="C2273" s="48">
        <v>2.2391000000000001</v>
      </c>
    </row>
    <row r="2274" spans="2:3" ht="15.75" thickBot="1">
      <c r="B2274" s="45">
        <v>39892</v>
      </c>
      <c r="C2274" s="46">
        <v>2.2395</v>
      </c>
    </row>
    <row r="2275" spans="2:3" ht="15.75" thickBot="1">
      <c r="B2275" s="47">
        <v>39893</v>
      </c>
      <c r="C2275" s="48">
        <v>2.2397999999999998</v>
      </c>
    </row>
    <row r="2276" spans="2:3" ht="15.75" thickBot="1">
      <c r="B2276" s="45">
        <v>39894</v>
      </c>
      <c r="C2276" s="46">
        <v>2.2401</v>
      </c>
    </row>
    <row r="2277" spans="2:3" ht="15.75" thickBot="1">
      <c r="B2277" s="47">
        <v>39895</v>
      </c>
      <c r="C2277" s="48">
        <v>2.2404000000000002</v>
      </c>
    </row>
    <row r="2278" spans="2:3" ht="15.75" thickBot="1">
      <c r="B2278" s="45">
        <v>39896</v>
      </c>
      <c r="C2278" s="46">
        <v>2.2406999999999999</v>
      </c>
    </row>
    <row r="2279" spans="2:3" ht="15.75" thickBot="1">
      <c r="B2279" s="47">
        <v>39897</v>
      </c>
      <c r="C2279" s="48">
        <v>2.2410000000000001</v>
      </c>
    </row>
    <row r="2280" spans="2:3" ht="15.75" thickBot="1">
      <c r="B2280" s="45">
        <v>39898</v>
      </c>
      <c r="C2280" s="46">
        <v>2.2412999999999998</v>
      </c>
    </row>
    <row r="2281" spans="2:3" ht="15.75" thickBot="1">
      <c r="B2281" s="47">
        <v>39899</v>
      </c>
      <c r="C2281" s="48">
        <v>2.2416</v>
      </c>
    </row>
    <row r="2282" spans="2:3" ht="15.75" thickBot="1">
      <c r="B2282" s="45">
        <v>39900</v>
      </c>
      <c r="C2282" s="46">
        <v>2.2418999999999998</v>
      </c>
    </row>
    <row r="2283" spans="2:3" ht="15.75" thickBot="1">
      <c r="B2283" s="47">
        <v>39901</v>
      </c>
      <c r="C2283" s="48">
        <v>2.2423000000000002</v>
      </c>
    </row>
    <row r="2284" spans="2:3" ht="15.75" thickBot="1">
      <c r="B2284" s="45">
        <v>39902</v>
      </c>
      <c r="C2284" s="46">
        <v>2.2425999999999999</v>
      </c>
    </row>
    <row r="2285" spans="2:3" ht="15.75" thickBot="1">
      <c r="B2285" s="47">
        <v>39903</v>
      </c>
      <c r="C2285" s="48">
        <v>2.2429000000000001</v>
      </c>
    </row>
    <row r="2286" spans="2:3" ht="15.75" thickBot="1">
      <c r="B2286" s="45">
        <v>39904</v>
      </c>
      <c r="C2286" s="46">
        <v>2.2431999999999999</v>
      </c>
    </row>
    <row r="2287" spans="2:3" ht="15.75" thickBot="1">
      <c r="B2287" s="47">
        <v>39905</v>
      </c>
      <c r="C2287" s="48">
        <v>2.2435</v>
      </c>
    </row>
    <row r="2288" spans="2:3" ht="15.75" thickBot="1">
      <c r="B2288" s="45">
        <v>39906</v>
      </c>
      <c r="C2288" s="46">
        <v>2.2439</v>
      </c>
    </row>
    <row r="2289" spans="2:3" ht="15.75" thickBot="1">
      <c r="B2289" s="47">
        <v>39907</v>
      </c>
      <c r="C2289" s="48">
        <v>2.2442000000000002</v>
      </c>
    </row>
    <row r="2290" spans="2:3" ht="15.75" thickBot="1">
      <c r="B2290" s="45">
        <v>39908</v>
      </c>
      <c r="C2290" s="46">
        <v>2.2444999999999999</v>
      </c>
    </row>
    <row r="2291" spans="2:3" ht="15.75" thickBot="1">
      <c r="B2291" s="47">
        <v>39909</v>
      </c>
      <c r="C2291" s="48">
        <v>2.2448000000000001</v>
      </c>
    </row>
    <row r="2292" spans="2:3" ht="15.75" thickBot="1">
      <c r="B2292" s="45">
        <v>39910</v>
      </c>
      <c r="C2292" s="46">
        <v>2.2452999999999999</v>
      </c>
    </row>
    <row r="2293" spans="2:3" ht="15.75" thickBot="1">
      <c r="B2293" s="47">
        <v>39911</v>
      </c>
      <c r="C2293" s="48">
        <v>2.2458</v>
      </c>
    </row>
    <row r="2294" spans="2:3" ht="15.75" thickBot="1">
      <c r="B2294" s="45">
        <v>39912</v>
      </c>
      <c r="C2294" s="46">
        <v>2.2462</v>
      </c>
    </row>
    <row r="2295" spans="2:3" ht="15.75" thickBot="1">
      <c r="B2295" s="47">
        <v>39913</v>
      </c>
      <c r="C2295" s="48">
        <v>2.2467000000000001</v>
      </c>
    </row>
    <row r="2296" spans="2:3" ht="15.75" thickBot="1">
      <c r="B2296" s="45">
        <v>39914</v>
      </c>
      <c r="C2296" s="46">
        <v>2.2471999999999999</v>
      </c>
    </row>
    <row r="2297" spans="2:3" ht="15.75" thickBot="1">
      <c r="B2297" s="47">
        <v>39915</v>
      </c>
      <c r="C2297" s="48">
        <v>2.2477</v>
      </c>
    </row>
    <row r="2298" spans="2:3" ht="15.75" thickBot="1">
      <c r="B2298" s="45">
        <v>39916</v>
      </c>
      <c r="C2298" s="46">
        <v>2.2482000000000002</v>
      </c>
    </row>
    <row r="2299" spans="2:3" ht="15.75" thickBot="1">
      <c r="B2299" s="47">
        <v>39917</v>
      </c>
      <c r="C2299" s="48">
        <v>2.2486000000000002</v>
      </c>
    </row>
    <row r="2300" spans="2:3" ht="15.75" thickBot="1">
      <c r="B2300" s="45">
        <v>39918</v>
      </c>
      <c r="C2300" s="46">
        <v>2.2490999999999999</v>
      </c>
    </row>
    <row r="2301" spans="2:3" ht="15.75" thickBot="1">
      <c r="B2301" s="47">
        <v>39919</v>
      </c>
      <c r="C2301" s="48">
        <v>2.2496</v>
      </c>
    </row>
    <row r="2302" spans="2:3" ht="15.75" thickBot="1">
      <c r="B2302" s="45">
        <v>39920</v>
      </c>
      <c r="C2302" s="46">
        <v>2.2501000000000002</v>
      </c>
    </row>
    <row r="2303" spans="2:3" ht="15.75" thickBot="1">
      <c r="B2303" s="47">
        <v>39921</v>
      </c>
      <c r="C2303" s="48">
        <v>2.2505999999999999</v>
      </c>
    </row>
    <row r="2304" spans="2:3" ht="15.75" thickBot="1">
      <c r="B2304" s="45">
        <v>39922</v>
      </c>
      <c r="C2304" s="46">
        <v>2.2509999999999999</v>
      </c>
    </row>
    <row r="2305" spans="2:3" ht="15.75" thickBot="1">
      <c r="B2305" s="47">
        <v>39923</v>
      </c>
      <c r="C2305" s="48">
        <v>2.2515000000000001</v>
      </c>
    </row>
    <row r="2306" spans="2:3" ht="15.75" thickBot="1">
      <c r="B2306" s="45">
        <v>39924</v>
      </c>
      <c r="C2306" s="46">
        <v>2.2519999999999998</v>
      </c>
    </row>
    <row r="2307" spans="2:3" ht="15.75" thickBot="1">
      <c r="B2307" s="47">
        <v>39925</v>
      </c>
      <c r="C2307" s="48">
        <v>2.2524999999999999</v>
      </c>
    </row>
    <row r="2308" spans="2:3" ht="15.75" thickBot="1">
      <c r="B2308" s="45">
        <v>39926</v>
      </c>
      <c r="C2308" s="46">
        <v>2.2528999999999999</v>
      </c>
    </row>
    <row r="2309" spans="2:3" ht="15.75" thickBot="1">
      <c r="B2309" s="47">
        <v>39927</v>
      </c>
      <c r="C2309" s="48">
        <v>2.2534000000000001</v>
      </c>
    </row>
    <row r="2310" spans="2:3" ht="15.75" thickBot="1">
      <c r="B2310" s="45">
        <v>39928</v>
      </c>
      <c r="C2310" s="46">
        <v>2.2538999999999998</v>
      </c>
    </row>
    <row r="2311" spans="2:3" ht="15.75" thickBot="1">
      <c r="B2311" s="47">
        <v>39929</v>
      </c>
      <c r="C2311" s="48">
        <v>2.2544</v>
      </c>
    </row>
    <row r="2312" spans="2:3" ht="15.75" thickBot="1">
      <c r="B2312" s="45">
        <v>39930</v>
      </c>
      <c r="C2312" s="46">
        <v>2.2549000000000001</v>
      </c>
    </row>
    <row r="2313" spans="2:3" ht="15.75" thickBot="1">
      <c r="B2313" s="47">
        <v>39931</v>
      </c>
      <c r="C2313" s="48">
        <v>2.2553000000000001</v>
      </c>
    </row>
    <row r="2314" spans="2:3" ht="15.75" thickBot="1">
      <c r="B2314" s="45">
        <v>39932</v>
      </c>
      <c r="C2314" s="46">
        <v>2.2557999999999998</v>
      </c>
    </row>
    <row r="2315" spans="2:3" ht="15.75" thickBot="1">
      <c r="B2315" s="47">
        <v>39933</v>
      </c>
      <c r="C2315" s="48">
        <v>2.2563</v>
      </c>
    </row>
    <row r="2316" spans="2:3" ht="15.75" thickBot="1">
      <c r="B2316" s="45">
        <v>39934</v>
      </c>
      <c r="C2316" s="46">
        <v>2.2568000000000001</v>
      </c>
    </row>
    <row r="2317" spans="2:3" ht="15.75" thickBot="1">
      <c r="B2317" s="47">
        <v>39935</v>
      </c>
      <c r="C2317" s="48">
        <v>2.2572000000000001</v>
      </c>
    </row>
    <row r="2318" spans="2:3" ht="15.75" thickBot="1">
      <c r="B2318" s="45">
        <v>39936</v>
      </c>
      <c r="C2318" s="46">
        <v>2.2576999999999998</v>
      </c>
    </row>
    <row r="2319" spans="2:3" ht="15.75" thickBot="1">
      <c r="B2319" s="47">
        <v>39937</v>
      </c>
      <c r="C2319" s="48">
        <v>2.2582</v>
      </c>
    </row>
    <row r="2320" spans="2:3" ht="15.75" thickBot="1">
      <c r="B2320" s="45">
        <v>39938</v>
      </c>
      <c r="C2320" s="46">
        <v>2.2585999999999999</v>
      </c>
    </row>
    <row r="2321" spans="2:3" ht="15.75" thickBot="1">
      <c r="B2321" s="47">
        <v>39939</v>
      </c>
      <c r="C2321" s="48">
        <v>2.2591000000000001</v>
      </c>
    </row>
    <row r="2322" spans="2:3" ht="15.75" thickBot="1">
      <c r="B2322" s="45">
        <v>39940</v>
      </c>
      <c r="C2322" s="46">
        <v>2.2593000000000001</v>
      </c>
    </row>
    <row r="2323" spans="2:3" ht="15.75" thickBot="1">
      <c r="B2323" s="47">
        <v>39941</v>
      </c>
      <c r="C2323" s="48">
        <v>2.2595999999999998</v>
      </c>
    </row>
    <row r="2324" spans="2:3" ht="15.75" thickBot="1">
      <c r="B2324" s="45">
        <v>39942</v>
      </c>
      <c r="C2324" s="46">
        <v>2.2597999999999998</v>
      </c>
    </row>
    <row r="2325" spans="2:3" ht="15.75" thickBot="1">
      <c r="B2325" s="47">
        <v>39943</v>
      </c>
      <c r="C2325" s="48">
        <v>2.2601</v>
      </c>
    </row>
    <row r="2326" spans="2:3" ht="15.75" thickBot="1">
      <c r="B2326" s="45">
        <v>39944</v>
      </c>
      <c r="C2326" s="46">
        <v>2.2603</v>
      </c>
    </row>
    <row r="2327" spans="2:3" ht="15.75" thickBot="1">
      <c r="B2327" s="47">
        <v>39945</v>
      </c>
      <c r="C2327" s="48">
        <v>2.2605</v>
      </c>
    </row>
    <row r="2328" spans="2:3" ht="15.75" thickBot="1">
      <c r="B2328" s="45">
        <v>39946</v>
      </c>
      <c r="C2328" s="46">
        <v>2.2608000000000001</v>
      </c>
    </row>
    <row r="2329" spans="2:3" ht="15.75" thickBot="1">
      <c r="B2329" s="47">
        <v>39947</v>
      </c>
      <c r="C2329" s="48">
        <v>2.2610000000000001</v>
      </c>
    </row>
    <row r="2330" spans="2:3" ht="15.75" thickBot="1">
      <c r="B2330" s="45">
        <v>39948</v>
      </c>
      <c r="C2330" s="46">
        <v>2.2612999999999999</v>
      </c>
    </row>
    <row r="2331" spans="2:3" ht="15.75" thickBot="1">
      <c r="B2331" s="47">
        <v>39949</v>
      </c>
      <c r="C2331" s="48">
        <v>2.2614999999999998</v>
      </c>
    </row>
    <row r="2332" spans="2:3" ht="15.75" thickBot="1">
      <c r="B2332" s="45">
        <v>39950</v>
      </c>
      <c r="C2332" s="46">
        <v>2.2616999999999998</v>
      </c>
    </row>
    <row r="2333" spans="2:3" ht="15.75" thickBot="1">
      <c r="B2333" s="47">
        <v>39951</v>
      </c>
      <c r="C2333" s="48">
        <v>2.262</v>
      </c>
    </row>
    <row r="2334" spans="2:3" ht="15.75" thickBot="1">
      <c r="B2334" s="45">
        <v>39952</v>
      </c>
      <c r="C2334" s="46">
        <v>2.2622</v>
      </c>
    </row>
    <row r="2335" spans="2:3" ht="15.75" thickBot="1">
      <c r="B2335" s="47">
        <v>39953</v>
      </c>
      <c r="C2335" s="48">
        <v>2.2625000000000002</v>
      </c>
    </row>
    <row r="2336" spans="2:3" ht="15.75" thickBot="1">
      <c r="B2336" s="45">
        <v>39954</v>
      </c>
      <c r="C2336" s="46">
        <v>2.2627000000000002</v>
      </c>
    </row>
    <row r="2337" spans="2:3" ht="15.75" thickBot="1">
      <c r="B2337" s="47">
        <v>39955</v>
      </c>
      <c r="C2337" s="48">
        <v>2.2629999999999999</v>
      </c>
    </row>
    <row r="2338" spans="2:3" ht="15.75" thickBot="1">
      <c r="B2338" s="45">
        <v>39956</v>
      </c>
      <c r="C2338" s="46">
        <v>2.2631999999999999</v>
      </c>
    </row>
    <row r="2339" spans="2:3" ht="15.75" thickBot="1">
      <c r="B2339" s="47">
        <v>39957</v>
      </c>
      <c r="C2339" s="48">
        <v>2.2633999999999999</v>
      </c>
    </row>
    <row r="2340" spans="2:3" ht="15.75" thickBot="1">
      <c r="B2340" s="45">
        <v>39958</v>
      </c>
      <c r="C2340" s="46">
        <v>2.2637</v>
      </c>
    </row>
    <row r="2341" spans="2:3" ht="15.75" thickBot="1">
      <c r="B2341" s="47">
        <v>39959</v>
      </c>
      <c r="C2341" s="48">
        <v>2.2639</v>
      </c>
    </row>
    <row r="2342" spans="2:3" ht="15.75" thickBot="1">
      <c r="B2342" s="45">
        <v>39960</v>
      </c>
      <c r="C2342" s="46">
        <v>2.2642000000000002</v>
      </c>
    </row>
    <row r="2343" spans="2:3" ht="15.75" thickBot="1">
      <c r="B2343" s="47">
        <v>39961</v>
      </c>
      <c r="C2343" s="48">
        <v>2.2644000000000002</v>
      </c>
    </row>
    <row r="2344" spans="2:3" ht="15.75" thickBot="1">
      <c r="B2344" s="45">
        <v>39962</v>
      </c>
      <c r="C2344" s="46">
        <v>2.2646999999999999</v>
      </c>
    </row>
    <row r="2345" spans="2:3" ht="15.75" thickBot="1">
      <c r="B2345" s="47">
        <v>39963</v>
      </c>
      <c r="C2345" s="48">
        <v>2.2648999999999999</v>
      </c>
    </row>
    <row r="2346" spans="2:3" ht="15.75" thickBot="1">
      <c r="B2346" s="45">
        <v>39964</v>
      </c>
      <c r="C2346" s="46">
        <v>2.2650999999999999</v>
      </c>
    </row>
    <row r="2347" spans="2:3" ht="15.75" thickBot="1">
      <c r="B2347" s="47">
        <v>39965</v>
      </c>
      <c r="C2347" s="48">
        <v>2.2654000000000001</v>
      </c>
    </row>
    <row r="2348" spans="2:3" ht="15.75" thickBot="1">
      <c r="B2348" s="45">
        <v>39966</v>
      </c>
      <c r="C2348" s="46">
        <v>2.2656000000000001</v>
      </c>
    </row>
    <row r="2349" spans="2:3" ht="15.75" thickBot="1">
      <c r="B2349" s="47">
        <v>39967</v>
      </c>
      <c r="C2349" s="48">
        <v>2.2658999999999998</v>
      </c>
    </row>
    <row r="2350" spans="2:3" ht="15.75" thickBot="1">
      <c r="B2350" s="45">
        <v>39968</v>
      </c>
      <c r="C2350" s="46">
        <v>2.2660999999999998</v>
      </c>
    </row>
    <row r="2351" spans="2:3" ht="15.75" thickBot="1">
      <c r="B2351" s="47">
        <v>39969</v>
      </c>
      <c r="C2351" s="48">
        <v>2.2664</v>
      </c>
    </row>
    <row r="2352" spans="2:3" ht="15.75" thickBot="1">
      <c r="B2352" s="45">
        <v>39970</v>
      </c>
      <c r="C2352" s="46">
        <v>2.2665999999999999</v>
      </c>
    </row>
    <row r="2353" spans="2:3" ht="15.75" thickBot="1">
      <c r="B2353" s="47">
        <v>39971</v>
      </c>
      <c r="C2353" s="48">
        <v>2.2669000000000001</v>
      </c>
    </row>
    <row r="2354" spans="2:3" ht="15.75" thickBot="1">
      <c r="B2354" s="45">
        <v>39972</v>
      </c>
      <c r="C2354" s="46">
        <v>2.2671000000000001</v>
      </c>
    </row>
    <row r="2355" spans="2:3" ht="15.75" thickBot="1">
      <c r="B2355" s="47">
        <v>39973</v>
      </c>
      <c r="C2355" s="48">
        <v>2.2673999999999999</v>
      </c>
    </row>
    <row r="2356" spans="2:3" ht="15.75" thickBot="1">
      <c r="B2356" s="45">
        <v>39974</v>
      </c>
      <c r="C2356" s="46">
        <v>2.2675999999999998</v>
      </c>
    </row>
    <row r="2357" spans="2:3" ht="15.75" thickBot="1">
      <c r="B2357" s="47">
        <v>39975</v>
      </c>
      <c r="C2357" s="48">
        <v>2.2679</v>
      </c>
    </row>
    <row r="2358" spans="2:3" ht="15.75" thickBot="1">
      <c r="B2358" s="45">
        <v>39976</v>
      </c>
      <c r="C2358" s="46">
        <v>2.2681</v>
      </c>
    </row>
    <row r="2359" spans="2:3" ht="15.75" thickBot="1">
      <c r="B2359" s="47">
        <v>39977</v>
      </c>
      <c r="C2359" s="48">
        <v>2.2684000000000002</v>
      </c>
    </row>
    <row r="2360" spans="2:3" ht="15.75" thickBot="1">
      <c r="B2360" s="45">
        <v>39978</v>
      </c>
      <c r="C2360" s="46">
        <v>2.2686000000000002</v>
      </c>
    </row>
    <row r="2361" spans="2:3" ht="15.75" thickBot="1">
      <c r="B2361" s="47">
        <v>39979</v>
      </c>
      <c r="C2361" s="48">
        <v>2.2688999999999999</v>
      </c>
    </row>
    <row r="2362" spans="2:3" ht="15.75" thickBot="1">
      <c r="B2362" s="45">
        <v>39980</v>
      </c>
      <c r="C2362" s="46">
        <v>2.2690999999999999</v>
      </c>
    </row>
    <row r="2363" spans="2:3" ht="15.75" thickBot="1">
      <c r="B2363" s="47">
        <v>39981</v>
      </c>
      <c r="C2363" s="48">
        <v>2.2694000000000001</v>
      </c>
    </row>
    <row r="2364" spans="2:3" ht="15.75" thickBot="1">
      <c r="B2364" s="45">
        <v>39982</v>
      </c>
      <c r="C2364" s="46">
        <v>2.2696000000000001</v>
      </c>
    </row>
    <row r="2365" spans="2:3" ht="15.75" thickBot="1">
      <c r="B2365" s="47">
        <v>39983</v>
      </c>
      <c r="C2365" s="48">
        <v>2.2698999999999998</v>
      </c>
    </row>
    <row r="2366" spans="2:3" ht="15.75" thickBot="1">
      <c r="B2366" s="45">
        <v>39984</v>
      </c>
      <c r="C2366" s="46">
        <v>2.2700999999999998</v>
      </c>
    </row>
    <row r="2367" spans="2:3" ht="15.75" thickBot="1">
      <c r="B2367" s="47">
        <v>39985</v>
      </c>
      <c r="C2367" s="48">
        <v>2.2704</v>
      </c>
    </row>
    <row r="2368" spans="2:3" ht="15.75" thickBot="1">
      <c r="B2368" s="45">
        <v>39986</v>
      </c>
      <c r="C2368" s="46">
        <v>2.2706</v>
      </c>
    </row>
    <row r="2369" spans="2:3" ht="15.75" thickBot="1">
      <c r="B2369" s="47">
        <v>39987</v>
      </c>
      <c r="C2369" s="48">
        <v>2.2709000000000001</v>
      </c>
    </row>
    <row r="2370" spans="2:3" ht="15.75" thickBot="1">
      <c r="B2370" s="45">
        <v>39988</v>
      </c>
      <c r="C2370" s="46">
        <v>2.2711000000000001</v>
      </c>
    </row>
    <row r="2371" spans="2:3" ht="15.75" thickBot="1">
      <c r="B2371" s="47">
        <v>39989</v>
      </c>
      <c r="C2371" s="48">
        <v>2.2713999999999999</v>
      </c>
    </row>
    <row r="2372" spans="2:3" ht="15.75" thickBot="1">
      <c r="B2372" s="45">
        <v>39990</v>
      </c>
      <c r="C2372" s="46">
        <v>2.2715999999999998</v>
      </c>
    </row>
    <row r="2373" spans="2:3" ht="15.75" thickBot="1">
      <c r="B2373" s="47">
        <v>39991</v>
      </c>
      <c r="C2373" s="48">
        <v>2.2719</v>
      </c>
    </row>
    <row r="2374" spans="2:3" ht="15.75" thickBot="1">
      <c r="B2374" s="45">
        <v>39992</v>
      </c>
      <c r="C2374" s="46">
        <v>2.2721</v>
      </c>
    </row>
    <row r="2375" spans="2:3" ht="15.75" thickBot="1">
      <c r="B2375" s="47">
        <v>39993</v>
      </c>
      <c r="C2375" s="48">
        <v>2.2724000000000002</v>
      </c>
    </row>
    <row r="2376" spans="2:3" ht="15.75" thickBot="1">
      <c r="B2376" s="45">
        <v>39994</v>
      </c>
      <c r="C2376" s="46">
        <v>2.2726000000000002</v>
      </c>
    </row>
    <row r="2377" spans="2:3" ht="15.75" thickBot="1">
      <c r="B2377" s="47">
        <v>39995</v>
      </c>
      <c r="C2377" s="48">
        <v>2.2728999999999999</v>
      </c>
    </row>
    <row r="2378" spans="2:3" ht="15.75" thickBot="1">
      <c r="B2378" s="45">
        <v>39996</v>
      </c>
      <c r="C2378" s="46">
        <v>2.2730999999999999</v>
      </c>
    </row>
    <row r="2379" spans="2:3" ht="15.75" thickBot="1">
      <c r="B2379" s="47">
        <v>39997</v>
      </c>
      <c r="C2379" s="48">
        <v>2.2734000000000001</v>
      </c>
    </row>
    <row r="2380" spans="2:3" ht="15.75" thickBot="1">
      <c r="B2380" s="45">
        <v>39998</v>
      </c>
      <c r="C2380" s="46">
        <v>2.2736000000000001</v>
      </c>
    </row>
    <row r="2381" spans="2:3" ht="15.75" thickBot="1">
      <c r="B2381" s="47">
        <v>39999</v>
      </c>
      <c r="C2381" s="48">
        <v>2.2738999999999998</v>
      </c>
    </row>
    <row r="2382" spans="2:3" ht="15.75" thickBot="1">
      <c r="B2382" s="45">
        <v>40000</v>
      </c>
      <c r="C2382" s="46">
        <v>2.2740999999999998</v>
      </c>
    </row>
    <row r="2383" spans="2:3" ht="15.75" thickBot="1">
      <c r="B2383" s="47">
        <v>40001</v>
      </c>
      <c r="C2383" s="48">
        <v>2.2744</v>
      </c>
    </row>
    <row r="2384" spans="2:3" ht="15.75" thickBot="1">
      <c r="B2384" s="45">
        <v>40002</v>
      </c>
      <c r="C2384" s="46">
        <v>2.2747000000000002</v>
      </c>
    </row>
    <row r="2385" spans="2:3" ht="15.75" thickBot="1">
      <c r="B2385" s="47">
        <v>40003</v>
      </c>
      <c r="C2385" s="48">
        <v>2.2749999999999999</v>
      </c>
    </row>
    <row r="2386" spans="2:3" ht="15.75" thickBot="1">
      <c r="B2386" s="45">
        <v>40004</v>
      </c>
      <c r="C2386" s="46">
        <v>2.2753000000000001</v>
      </c>
    </row>
    <row r="2387" spans="2:3" ht="15.75" thickBot="1">
      <c r="B2387" s="47">
        <v>40005</v>
      </c>
      <c r="C2387" s="48">
        <v>2.2755999999999998</v>
      </c>
    </row>
    <row r="2388" spans="2:3" ht="15.75" thickBot="1">
      <c r="B2388" s="45">
        <v>40006</v>
      </c>
      <c r="C2388" s="46">
        <v>2.2759999999999998</v>
      </c>
    </row>
    <row r="2389" spans="2:3" ht="15.75" thickBot="1">
      <c r="B2389" s="47">
        <v>40007</v>
      </c>
      <c r="C2389" s="48">
        <v>2.2763</v>
      </c>
    </row>
    <row r="2390" spans="2:3" ht="15.75" thickBot="1">
      <c r="B2390" s="45">
        <v>40008</v>
      </c>
      <c r="C2390" s="46">
        <v>2.2766000000000002</v>
      </c>
    </row>
    <row r="2391" spans="2:3" ht="15.75" thickBot="1">
      <c r="B2391" s="47">
        <v>40009</v>
      </c>
      <c r="C2391" s="48">
        <v>2.2768999999999999</v>
      </c>
    </row>
    <row r="2392" spans="2:3" ht="15.75" thickBot="1">
      <c r="B2392" s="45">
        <v>40010</v>
      </c>
      <c r="C2392" s="46">
        <v>2.2772000000000001</v>
      </c>
    </row>
    <row r="2393" spans="2:3" ht="15.75" thickBot="1">
      <c r="B2393" s="47">
        <v>40011</v>
      </c>
      <c r="C2393" s="48">
        <v>2.2774999999999999</v>
      </c>
    </row>
    <row r="2394" spans="2:3" ht="15.75" thickBot="1">
      <c r="B2394" s="45">
        <v>40012</v>
      </c>
      <c r="C2394" s="46">
        <v>2.2778</v>
      </c>
    </row>
    <row r="2395" spans="2:3" ht="15.75" thickBot="1">
      <c r="B2395" s="47">
        <v>40013</v>
      </c>
      <c r="C2395" s="48">
        <v>2.2780999999999998</v>
      </c>
    </row>
    <row r="2396" spans="2:3" ht="15.75" thickBot="1">
      <c r="B2396" s="45">
        <v>40014</v>
      </c>
      <c r="C2396" s="46">
        <v>2.2784</v>
      </c>
    </row>
    <row r="2397" spans="2:3" ht="15.75" thickBot="1">
      <c r="B2397" s="47">
        <v>40015</v>
      </c>
      <c r="C2397" s="48">
        <v>2.2787999999999999</v>
      </c>
    </row>
    <row r="2398" spans="2:3" ht="15.75" thickBot="1">
      <c r="B2398" s="45">
        <v>40016</v>
      </c>
      <c r="C2398" s="46">
        <v>2.2791000000000001</v>
      </c>
    </row>
    <row r="2399" spans="2:3" ht="15.75" thickBot="1">
      <c r="B2399" s="47">
        <v>40017</v>
      </c>
      <c r="C2399" s="48">
        <v>2.2793999999999999</v>
      </c>
    </row>
    <row r="2400" spans="2:3" ht="15.75" thickBot="1">
      <c r="B2400" s="45">
        <v>40018</v>
      </c>
      <c r="C2400" s="46">
        <v>2.2797000000000001</v>
      </c>
    </row>
    <row r="2401" spans="2:3" ht="15.75" thickBot="1">
      <c r="B2401" s="47">
        <v>40019</v>
      </c>
      <c r="C2401" s="48">
        <v>2.2799999999999998</v>
      </c>
    </row>
    <row r="2402" spans="2:3" ht="15.75" thickBot="1">
      <c r="B2402" s="45">
        <v>40020</v>
      </c>
      <c r="C2402" s="46">
        <v>2.2803</v>
      </c>
    </row>
    <row r="2403" spans="2:3" ht="15.75" thickBot="1">
      <c r="B2403" s="47">
        <v>40021</v>
      </c>
      <c r="C2403" s="48">
        <v>2.2806000000000002</v>
      </c>
    </row>
    <row r="2404" spans="2:3" ht="15.75" thickBot="1">
      <c r="B2404" s="45">
        <v>40022</v>
      </c>
      <c r="C2404" s="46">
        <v>2.2808999999999999</v>
      </c>
    </row>
    <row r="2405" spans="2:3" ht="15.75" thickBot="1">
      <c r="B2405" s="47">
        <v>40023</v>
      </c>
      <c r="C2405" s="48">
        <v>2.2812000000000001</v>
      </c>
    </row>
    <row r="2406" spans="2:3" ht="15.75" thickBot="1">
      <c r="B2406" s="45">
        <v>40024</v>
      </c>
      <c r="C2406" s="46">
        <v>2.2816000000000001</v>
      </c>
    </row>
    <row r="2407" spans="2:3" ht="15.75" thickBot="1">
      <c r="B2407" s="47">
        <v>40025</v>
      </c>
      <c r="C2407" s="48">
        <v>2.2818999999999998</v>
      </c>
    </row>
    <row r="2408" spans="2:3" ht="15.75" thickBot="1">
      <c r="B2408" s="45">
        <v>40026</v>
      </c>
      <c r="C2408" s="46">
        <v>2.2822</v>
      </c>
    </row>
    <row r="2409" spans="2:3" ht="15.75" thickBot="1">
      <c r="B2409" s="47">
        <v>40027</v>
      </c>
      <c r="C2409" s="48">
        <v>2.2825000000000002</v>
      </c>
    </row>
    <row r="2410" spans="2:3" ht="15.75" thickBot="1">
      <c r="B2410" s="45">
        <v>40028</v>
      </c>
      <c r="C2410" s="46">
        <v>2.2827999999999999</v>
      </c>
    </row>
    <row r="2411" spans="2:3" ht="15.75" thickBot="1">
      <c r="B2411" s="47">
        <v>40029</v>
      </c>
      <c r="C2411" s="48">
        <v>2.2831000000000001</v>
      </c>
    </row>
    <row r="2412" spans="2:3" ht="15.75" thickBot="1">
      <c r="B2412" s="45">
        <v>40030</v>
      </c>
      <c r="C2412" s="46">
        <v>2.2833999999999999</v>
      </c>
    </row>
    <row r="2413" spans="2:3" ht="15.75" thickBot="1">
      <c r="B2413" s="47">
        <v>40031</v>
      </c>
      <c r="C2413" s="48">
        <v>2.2837000000000001</v>
      </c>
    </row>
    <row r="2414" spans="2:3" ht="15.75" thickBot="1">
      <c r="B2414" s="45">
        <v>40032</v>
      </c>
      <c r="C2414" s="46">
        <v>2.2841999999999998</v>
      </c>
    </row>
    <row r="2415" spans="2:3" ht="15.75" thickBot="1">
      <c r="B2415" s="47">
        <v>40033</v>
      </c>
      <c r="C2415" s="48">
        <v>2.2847</v>
      </c>
    </row>
    <row r="2416" spans="2:3" ht="15.75" thickBot="1">
      <c r="B2416" s="45">
        <v>40034</v>
      </c>
      <c r="C2416" s="46">
        <v>2.2850999999999999</v>
      </c>
    </row>
    <row r="2417" spans="2:3" ht="15.75" thickBot="1">
      <c r="B2417" s="47">
        <v>40035</v>
      </c>
      <c r="C2417" s="48">
        <v>2.2856000000000001</v>
      </c>
    </row>
    <row r="2418" spans="2:3" ht="15.75" thickBot="1">
      <c r="B2418" s="45">
        <v>40036</v>
      </c>
      <c r="C2418" s="46">
        <v>2.286</v>
      </c>
    </row>
    <row r="2419" spans="2:3" ht="15.75" thickBot="1">
      <c r="B2419" s="47">
        <v>40037</v>
      </c>
      <c r="C2419" s="48">
        <v>2.2865000000000002</v>
      </c>
    </row>
    <row r="2420" spans="2:3" ht="15.75" thickBot="1">
      <c r="B2420" s="45">
        <v>40038</v>
      </c>
      <c r="C2420" s="46">
        <v>2.2869000000000002</v>
      </c>
    </row>
    <row r="2421" spans="2:3" ht="15.75" thickBot="1">
      <c r="B2421" s="47">
        <v>40039</v>
      </c>
      <c r="C2421" s="48">
        <v>2.2873999999999999</v>
      </c>
    </row>
    <row r="2422" spans="2:3" ht="15.75" thickBot="1">
      <c r="B2422" s="45">
        <v>40040</v>
      </c>
      <c r="C2422" s="46">
        <v>2.2877999999999998</v>
      </c>
    </row>
    <row r="2423" spans="2:3" ht="15.75" thickBot="1">
      <c r="B2423" s="47">
        <v>40041</v>
      </c>
      <c r="C2423" s="48">
        <v>2.2883</v>
      </c>
    </row>
    <row r="2424" spans="2:3" ht="15.75" thickBot="1">
      <c r="B2424" s="45">
        <v>40042</v>
      </c>
      <c r="C2424" s="46">
        <v>2.2888000000000002</v>
      </c>
    </row>
    <row r="2425" spans="2:3" ht="15.75" thickBot="1">
      <c r="B2425" s="47">
        <v>40043</v>
      </c>
      <c r="C2425" s="48">
        <v>2.2892000000000001</v>
      </c>
    </row>
    <row r="2426" spans="2:3" ht="15.75" thickBot="1">
      <c r="B2426" s="45">
        <v>40044</v>
      </c>
      <c r="C2426" s="46">
        <v>2.2896999999999998</v>
      </c>
    </row>
    <row r="2427" spans="2:3" ht="15.75" thickBot="1">
      <c r="B2427" s="47">
        <v>40045</v>
      </c>
      <c r="C2427" s="48">
        <v>2.2900999999999998</v>
      </c>
    </row>
    <row r="2428" spans="2:3" ht="15.75" thickBot="1">
      <c r="B2428" s="45">
        <v>40046</v>
      </c>
      <c r="C2428" s="46">
        <v>2.2906</v>
      </c>
    </row>
    <row r="2429" spans="2:3" ht="15.75" thickBot="1">
      <c r="B2429" s="47">
        <v>40047</v>
      </c>
      <c r="C2429" s="48">
        <v>2.2909999999999999</v>
      </c>
    </row>
    <row r="2430" spans="2:3" ht="15.75" thickBot="1">
      <c r="B2430" s="45">
        <v>40048</v>
      </c>
      <c r="C2430" s="46">
        <v>2.2915000000000001</v>
      </c>
    </row>
    <row r="2431" spans="2:3" ht="15.75" thickBot="1">
      <c r="B2431" s="47">
        <v>40049</v>
      </c>
      <c r="C2431" s="48">
        <v>2.2919</v>
      </c>
    </row>
    <row r="2432" spans="2:3" ht="15.75" thickBot="1">
      <c r="B2432" s="45">
        <v>40050</v>
      </c>
      <c r="C2432" s="46">
        <v>2.2924000000000002</v>
      </c>
    </row>
    <row r="2433" spans="2:3" ht="15.75" thickBot="1">
      <c r="B2433" s="47">
        <v>40051</v>
      </c>
      <c r="C2433" s="48">
        <v>2.2928999999999999</v>
      </c>
    </row>
    <row r="2434" spans="2:3" ht="15.75" thickBot="1">
      <c r="B2434" s="45">
        <v>40052</v>
      </c>
      <c r="C2434" s="46">
        <v>2.2932999999999999</v>
      </c>
    </row>
    <row r="2435" spans="2:3" ht="15.75" thickBot="1">
      <c r="B2435" s="47">
        <v>40053</v>
      </c>
      <c r="C2435" s="48">
        <v>2.2938000000000001</v>
      </c>
    </row>
    <row r="2436" spans="2:3" ht="15.75" thickBot="1">
      <c r="B2436" s="45">
        <v>40054</v>
      </c>
      <c r="C2436" s="46">
        <v>2.2942</v>
      </c>
    </row>
    <row r="2437" spans="2:3" ht="15.75" thickBot="1">
      <c r="B2437" s="47">
        <v>40055</v>
      </c>
      <c r="C2437" s="48">
        <v>2.2947000000000002</v>
      </c>
    </row>
    <row r="2438" spans="2:3" ht="15.75" thickBot="1">
      <c r="B2438" s="45">
        <v>40056</v>
      </c>
      <c r="C2438" s="46">
        <v>2.2951000000000001</v>
      </c>
    </row>
    <row r="2439" spans="2:3" ht="15.75" thickBot="1">
      <c r="B2439" s="47">
        <v>40057</v>
      </c>
      <c r="C2439" s="48">
        <v>2.2955999999999999</v>
      </c>
    </row>
    <row r="2440" spans="2:3" ht="15.75" thickBot="1">
      <c r="B2440" s="45">
        <v>40058</v>
      </c>
      <c r="C2440" s="46">
        <v>2.2961</v>
      </c>
    </row>
    <row r="2441" spans="2:3" ht="15.75" thickBot="1">
      <c r="B2441" s="47">
        <v>40059</v>
      </c>
      <c r="C2441" s="48">
        <v>2.2966000000000002</v>
      </c>
    </row>
    <row r="2442" spans="2:3" ht="15.75" thickBot="1">
      <c r="B2442" s="45">
        <v>40060</v>
      </c>
      <c r="C2442" s="46">
        <v>2.2970000000000002</v>
      </c>
    </row>
    <row r="2443" spans="2:3" ht="15.75" thickBot="1">
      <c r="B2443" s="47">
        <v>40061</v>
      </c>
      <c r="C2443" s="48">
        <v>2.2974999999999999</v>
      </c>
    </row>
    <row r="2444" spans="2:3" ht="15.75" thickBot="1">
      <c r="B2444" s="45">
        <v>40062</v>
      </c>
      <c r="C2444" s="46">
        <v>2.298</v>
      </c>
    </row>
    <row r="2445" spans="2:3" ht="15.75" thickBot="1">
      <c r="B2445" s="47">
        <v>40063</v>
      </c>
      <c r="C2445" s="48">
        <v>2.2986</v>
      </c>
    </row>
    <row r="2446" spans="2:3" ht="15.75" thickBot="1">
      <c r="B2446" s="45">
        <v>40064</v>
      </c>
      <c r="C2446" s="46">
        <v>2.2991999999999999</v>
      </c>
    </row>
    <row r="2447" spans="2:3" ht="15.75" thickBot="1">
      <c r="B2447" s="47">
        <v>40065</v>
      </c>
      <c r="C2447" s="48">
        <v>2.2999000000000001</v>
      </c>
    </row>
    <row r="2448" spans="2:3" ht="15.75" thickBot="1">
      <c r="B2448" s="45">
        <v>40066</v>
      </c>
      <c r="C2448" s="46">
        <v>2.3005</v>
      </c>
    </row>
    <row r="2449" spans="2:3" ht="15.75" thickBot="1">
      <c r="B2449" s="47">
        <v>40067</v>
      </c>
      <c r="C2449" s="48">
        <v>2.3012000000000001</v>
      </c>
    </row>
    <row r="2450" spans="2:3" ht="15.75" thickBot="1">
      <c r="B2450" s="45">
        <v>40068</v>
      </c>
      <c r="C2450" s="46">
        <v>2.3018000000000001</v>
      </c>
    </row>
    <row r="2451" spans="2:3" ht="15.75" thickBot="1">
      <c r="B2451" s="47">
        <v>40069</v>
      </c>
      <c r="C2451" s="48">
        <v>2.3024</v>
      </c>
    </row>
    <row r="2452" spans="2:3" ht="15.75" thickBot="1">
      <c r="B2452" s="45">
        <v>40070</v>
      </c>
      <c r="C2452" s="46">
        <v>2.3031000000000001</v>
      </c>
    </row>
    <row r="2453" spans="2:3" ht="15.75" thickBot="1">
      <c r="B2453" s="47">
        <v>40071</v>
      </c>
      <c r="C2453" s="48">
        <v>2.3037000000000001</v>
      </c>
    </row>
    <row r="2454" spans="2:3" ht="15.75" thickBot="1">
      <c r="B2454" s="45">
        <v>40072</v>
      </c>
      <c r="C2454" s="46">
        <v>2.3043</v>
      </c>
    </row>
    <row r="2455" spans="2:3" ht="15.75" thickBot="1">
      <c r="B2455" s="47">
        <v>40073</v>
      </c>
      <c r="C2455" s="48">
        <v>2.3050000000000002</v>
      </c>
    </row>
    <row r="2456" spans="2:3" ht="15.75" thickBot="1">
      <c r="B2456" s="45">
        <v>40074</v>
      </c>
      <c r="C2456" s="46">
        <v>2.3056000000000001</v>
      </c>
    </row>
    <row r="2457" spans="2:3" ht="15.75" thickBot="1">
      <c r="B2457" s="47">
        <v>40075</v>
      </c>
      <c r="C2457" s="48">
        <v>2.3062</v>
      </c>
    </row>
    <row r="2458" spans="2:3" ht="15.75" thickBot="1">
      <c r="B2458" s="45">
        <v>40076</v>
      </c>
      <c r="C2458" s="46">
        <v>2.3069000000000002</v>
      </c>
    </row>
    <row r="2459" spans="2:3" ht="15.75" thickBot="1">
      <c r="B2459" s="47">
        <v>40077</v>
      </c>
      <c r="C2459" s="48">
        <v>2.3075000000000001</v>
      </c>
    </row>
    <row r="2460" spans="2:3" ht="15.75" thickBot="1">
      <c r="B2460" s="45">
        <v>40078</v>
      </c>
      <c r="C2460" s="46">
        <v>2.3081</v>
      </c>
    </row>
    <row r="2461" spans="2:3" ht="15.75" thickBot="1">
      <c r="B2461" s="47">
        <v>40079</v>
      </c>
      <c r="C2461" s="48">
        <v>2.3088000000000002</v>
      </c>
    </row>
    <row r="2462" spans="2:3" ht="15.75" thickBot="1">
      <c r="B2462" s="45">
        <v>40080</v>
      </c>
      <c r="C2462" s="46">
        <v>2.3094000000000001</v>
      </c>
    </row>
    <row r="2463" spans="2:3" ht="15.75" thickBot="1">
      <c r="B2463" s="47">
        <v>40081</v>
      </c>
      <c r="C2463" s="48">
        <v>2.31</v>
      </c>
    </row>
    <row r="2464" spans="2:3" ht="15.75" thickBot="1">
      <c r="B2464" s="45">
        <v>40082</v>
      </c>
      <c r="C2464" s="46">
        <v>2.3107000000000002</v>
      </c>
    </row>
    <row r="2465" spans="2:3" ht="15.75" thickBot="1">
      <c r="B2465" s="47">
        <v>40083</v>
      </c>
      <c r="C2465" s="48">
        <v>2.3113000000000001</v>
      </c>
    </row>
    <row r="2466" spans="2:3" ht="15.75" thickBot="1">
      <c r="B2466" s="45">
        <v>40084</v>
      </c>
      <c r="C2466" s="46">
        <v>2.3119999999999998</v>
      </c>
    </row>
    <row r="2467" spans="2:3" ht="15.75" thickBot="1">
      <c r="B2467" s="47">
        <v>40085</v>
      </c>
      <c r="C2467" s="48">
        <v>2.3126000000000002</v>
      </c>
    </row>
    <row r="2468" spans="2:3" ht="15.75" thickBot="1">
      <c r="B2468" s="45">
        <v>40086</v>
      </c>
      <c r="C2468" s="46">
        <v>2.3132000000000001</v>
      </c>
    </row>
    <row r="2469" spans="2:3" ht="15.75" thickBot="1">
      <c r="B2469" s="47">
        <v>40087</v>
      </c>
      <c r="C2469" s="48">
        <v>2.3138000000000001</v>
      </c>
    </row>
    <row r="2470" spans="2:3" ht="15.75" thickBot="1">
      <c r="B2470" s="45">
        <v>40088</v>
      </c>
      <c r="C2470" s="46">
        <v>2.3144999999999998</v>
      </c>
    </row>
    <row r="2471" spans="2:3" ht="15.75" thickBot="1">
      <c r="B2471" s="47">
        <v>40089</v>
      </c>
      <c r="C2471" s="48">
        <v>2.3151000000000002</v>
      </c>
    </row>
    <row r="2472" spans="2:3" ht="15.75" thickBot="1">
      <c r="B2472" s="45">
        <v>40090</v>
      </c>
      <c r="C2472" s="46">
        <v>2.3157000000000001</v>
      </c>
    </row>
    <row r="2473" spans="2:3" ht="15.75" thickBot="1">
      <c r="B2473" s="47">
        <v>40091</v>
      </c>
      <c r="C2473" s="48">
        <v>2.3163</v>
      </c>
    </row>
    <row r="2474" spans="2:3" ht="15.75" thickBot="1">
      <c r="B2474" s="45">
        <v>40092</v>
      </c>
      <c r="C2474" s="46">
        <v>2.3169</v>
      </c>
    </row>
    <row r="2475" spans="2:3" ht="15.75" thickBot="1">
      <c r="B2475" s="47">
        <v>40093</v>
      </c>
      <c r="C2475" s="48">
        <v>2.3174999999999999</v>
      </c>
    </row>
    <row r="2476" spans="2:3" ht="15.75" thickBot="1">
      <c r="B2476" s="45">
        <v>40094</v>
      </c>
      <c r="C2476" s="46">
        <v>2.3180000000000001</v>
      </c>
    </row>
    <row r="2477" spans="2:3" ht="15.75" thickBot="1">
      <c r="B2477" s="47">
        <v>40095</v>
      </c>
      <c r="C2477" s="48">
        <v>2.3186</v>
      </c>
    </row>
    <row r="2478" spans="2:3" ht="15.75" thickBot="1">
      <c r="B2478" s="45">
        <v>40096</v>
      </c>
      <c r="C2478" s="46">
        <v>2.3191000000000002</v>
      </c>
    </row>
    <row r="2479" spans="2:3" ht="15.75" thickBot="1">
      <c r="B2479" s="47">
        <v>40097</v>
      </c>
      <c r="C2479" s="48">
        <v>2.3197000000000001</v>
      </c>
    </row>
    <row r="2480" spans="2:3" ht="15.75" thickBot="1">
      <c r="B2480" s="45">
        <v>40098</v>
      </c>
      <c r="C2480" s="46">
        <v>2.3201999999999998</v>
      </c>
    </row>
    <row r="2481" spans="2:3" ht="15.75" thickBot="1">
      <c r="B2481" s="47">
        <v>40099</v>
      </c>
      <c r="C2481" s="48">
        <v>2.3208000000000002</v>
      </c>
    </row>
    <row r="2482" spans="2:3" ht="15.75" thickBot="1">
      <c r="B2482" s="45">
        <v>40100</v>
      </c>
      <c r="C2482" s="46">
        <v>2.3214000000000001</v>
      </c>
    </row>
    <row r="2483" spans="2:3" ht="15.75" thickBot="1">
      <c r="B2483" s="47">
        <v>40101</v>
      </c>
      <c r="C2483" s="48">
        <v>2.3218999999999999</v>
      </c>
    </row>
    <row r="2484" spans="2:3" ht="15.75" thickBot="1">
      <c r="B2484" s="45">
        <v>40102</v>
      </c>
      <c r="C2484" s="46">
        <v>2.3224999999999998</v>
      </c>
    </row>
    <row r="2485" spans="2:3" ht="15.75" thickBot="1">
      <c r="B2485" s="47">
        <v>40103</v>
      </c>
      <c r="C2485" s="48">
        <v>2.323</v>
      </c>
    </row>
    <row r="2486" spans="2:3" ht="15.75" thickBot="1">
      <c r="B2486" s="45">
        <v>40104</v>
      </c>
      <c r="C2486" s="46">
        <v>2.3235999999999999</v>
      </c>
    </row>
    <row r="2487" spans="2:3" ht="15.75" thickBot="1">
      <c r="B2487" s="47">
        <v>40105</v>
      </c>
      <c r="C2487" s="48">
        <v>2.3241000000000001</v>
      </c>
    </row>
    <row r="2488" spans="2:3" ht="15.75" thickBot="1">
      <c r="B2488" s="45">
        <v>40106</v>
      </c>
      <c r="C2488" s="46">
        <v>2.3247</v>
      </c>
    </row>
    <row r="2489" spans="2:3" ht="15.75" thickBot="1">
      <c r="B2489" s="47">
        <v>40107</v>
      </c>
      <c r="C2489" s="48">
        <v>2.3252000000000002</v>
      </c>
    </row>
    <row r="2490" spans="2:3" ht="15.75" thickBot="1">
      <c r="B2490" s="45">
        <v>40108</v>
      </c>
      <c r="C2490" s="46">
        <v>2.3258000000000001</v>
      </c>
    </row>
    <row r="2491" spans="2:3" ht="15.75" thickBot="1">
      <c r="B2491" s="47">
        <v>40109</v>
      </c>
      <c r="C2491" s="48">
        <v>2.3262999999999998</v>
      </c>
    </row>
    <row r="2492" spans="2:3" ht="15.75" thickBot="1">
      <c r="B2492" s="45">
        <v>40110</v>
      </c>
      <c r="C2492" s="46">
        <v>2.3269000000000002</v>
      </c>
    </row>
    <row r="2493" spans="2:3" ht="15.75" thickBot="1">
      <c r="B2493" s="47">
        <v>40111</v>
      </c>
      <c r="C2493" s="48">
        <v>2.3273999999999999</v>
      </c>
    </row>
    <row r="2494" spans="2:3" ht="15.75" thickBot="1">
      <c r="B2494" s="45">
        <v>40112</v>
      </c>
      <c r="C2494" s="46">
        <v>2.3279999999999998</v>
      </c>
    </row>
    <row r="2495" spans="2:3" ht="15.75" thickBot="1">
      <c r="B2495" s="47">
        <v>40113</v>
      </c>
      <c r="C2495" s="48">
        <v>2.3285</v>
      </c>
    </row>
    <row r="2496" spans="2:3" ht="15.75" thickBot="1">
      <c r="B2496" s="45">
        <v>40114</v>
      </c>
      <c r="C2496" s="46">
        <v>2.3290999999999999</v>
      </c>
    </row>
    <row r="2497" spans="2:3" ht="15.75" thickBot="1">
      <c r="B2497" s="47">
        <v>40115</v>
      </c>
      <c r="C2497" s="48">
        <v>2.3296000000000001</v>
      </c>
    </row>
    <row r="2498" spans="2:3" ht="15.75" thickBot="1">
      <c r="B2498" s="45">
        <v>40116</v>
      </c>
      <c r="C2498" s="46">
        <v>2.3302</v>
      </c>
    </row>
    <row r="2499" spans="2:3" ht="15.75" thickBot="1">
      <c r="B2499" s="47">
        <v>40117</v>
      </c>
      <c r="C2499" s="48">
        <v>2.3308</v>
      </c>
    </row>
    <row r="2500" spans="2:3" ht="15.75" thickBot="1">
      <c r="B2500" s="45">
        <v>40118</v>
      </c>
      <c r="C2500" s="46">
        <v>2.3313000000000001</v>
      </c>
    </row>
    <row r="2501" spans="2:3" ht="15.75" thickBot="1">
      <c r="B2501" s="47">
        <v>40119</v>
      </c>
      <c r="C2501" s="48">
        <v>2.3319000000000001</v>
      </c>
    </row>
    <row r="2502" spans="2:3" ht="15.75" thickBot="1">
      <c r="B2502" s="45">
        <v>40120</v>
      </c>
      <c r="C2502" s="46">
        <v>2.3325</v>
      </c>
    </row>
    <row r="2503" spans="2:3" ht="15.75" thickBot="1">
      <c r="B2503" s="47">
        <v>40121</v>
      </c>
      <c r="C2503" s="48">
        <v>2.3331</v>
      </c>
    </row>
    <row r="2504" spans="2:3" ht="15.75" thickBot="1">
      <c r="B2504" s="45">
        <v>40122</v>
      </c>
      <c r="C2504" s="46">
        <v>2.3336000000000001</v>
      </c>
    </row>
    <row r="2505" spans="2:3" ht="15.75" thickBot="1">
      <c r="B2505" s="47">
        <v>40123</v>
      </c>
      <c r="C2505" s="48">
        <v>2.3342000000000001</v>
      </c>
    </row>
    <row r="2506" spans="2:3" ht="15.75" thickBot="1">
      <c r="B2506" s="45">
        <v>40124</v>
      </c>
      <c r="C2506" s="46">
        <v>2.3348</v>
      </c>
    </row>
    <row r="2507" spans="2:3" ht="15.75" thickBot="1">
      <c r="B2507" s="47">
        <v>40125</v>
      </c>
      <c r="C2507" s="48">
        <v>2.3353999999999999</v>
      </c>
    </row>
    <row r="2508" spans="2:3" ht="15.75" thickBot="1">
      <c r="B2508" s="45">
        <v>40126</v>
      </c>
      <c r="C2508" s="46">
        <v>2.3361000000000001</v>
      </c>
    </row>
    <row r="2509" spans="2:3" ht="15.75" thickBot="1">
      <c r="B2509" s="47">
        <v>40127</v>
      </c>
      <c r="C2509" s="48">
        <v>2.3367</v>
      </c>
    </row>
    <row r="2510" spans="2:3" ht="15.75" thickBot="1">
      <c r="B2510" s="45">
        <v>40128</v>
      </c>
      <c r="C2510" s="46">
        <v>2.3372999999999999</v>
      </c>
    </row>
    <row r="2511" spans="2:3" ht="15.75" thickBot="1">
      <c r="B2511" s="47">
        <v>40129</v>
      </c>
      <c r="C2511" s="48">
        <v>2.3378999999999999</v>
      </c>
    </row>
    <row r="2512" spans="2:3" ht="15.75" thickBot="1">
      <c r="B2512" s="45">
        <v>40130</v>
      </c>
      <c r="C2512" s="46">
        <v>2.3384999999999998</v>
      </c>
    </row>
    <row r="2513" spans="2:3" ht="15.75" thickBot="1">
      <c r="B2513" s="47">
        <v>40131</v>
      </c>
      <c r="C2513" s="48">
        <v>2.3391999999999999</v>
      </c>
    </row>
    <row r="2514" spans="2:3" ht="15.75" thickBot="1">
      <c r="B2514" s="45">
        <v>40132</v>
      </c>
      <c r="C2514" s="46">
        <v>2.3397999999999999</v>
      </c>
    </row>
    <row r="2515" spans="2:3" ht="15.75" thickBot="1">
      <c r="B2515" s="47">
        <v>40133</v>
      </c>
      <c r="C2515" s="48">
        <v>2.3403999999999998</v>
      </c>
    </row>
    <row r="2516" spans="2:3" ht="15.75" thickBot="1">
      <c r="B2516" s="45">
        <v>40134</v>
      </c>
      <c r="C2516" s="46">
        <v>2.3410000000000002</v>
      </c>
    </row>
    <row r="2517" spans="2:3" ht="15.75" thickBot="1">
      <c r="B2517" s="47">
        <v>40135</v>
      </c>
      <c r="C2517" s="48">
        <v>2.3416000000000001</v>
      </c>
    </row>
    <row r="2518" spans="2:3" ht="15.75" thickBot="1">
      <c r="B2518" s="45">
        <v>40136</v>
      </c>
      <c r="C2518" s="46">
        <v>2.3422999999999998</v>
      </c>
    </row>
    <row r="2519" spans="2:3" ht="15.75" thickBot="1">
      <c r="B2519" s="47">
        <v>40137</v>
      </c>
      <c r="C2519" s="48">
        <v>2.3429000000000002</v>
      </c>
    </row>
    <row r="2520" spans="2:3" ht="15.75" thickBot="1">
      <c r="B2520" s="45">
        <v>40138</v>
      </c>
      <c r="C2520" s="46">
        <v>2.3435000000000001</v>
      </c>
    </row>
    <row r="2521" spans="2:3" ht="15.75" thickBot="1">
      <c r="B2521" s="47">
        <v>40139</v>
      </c>
      <c r="C2521" s="48">
        <v>2.3441000000000001</v>
      </c>
    </row>
    <row r="2522" spans="2:3" ht="15.75" thickBot="1">
      <c r="B2522" s="45">
        <v>40140</v>
      </c>
      <c r="C2522" s="46">
        <v>2.3447</v>
      </c>
    </row>
    <row r="2523" spans="2:3" ht="15.75" thickBot="1">
      <c r="B2523" s="47">
        <v>40141</v>
      </c>
      <c r="C2523" s="48">
        <v>2.3454000000000002</v>
      </c>
    </row>
    <row r="2524" spans="2:3" ht="15.75" thickBot="1">
      <c r="B2524" s="45">
        <v>40142</v>
      </c>
      <c r="C2524" s="46">
        <v>2.3460000000000001</v>
      </c>
    </row>
    <row r="2525" spans="2:3" ht="15.75" thickBot="1">
      <c r="B2525" s="47">
        <v>40143</v>
      </c>
      <c r="C2525" s="48">
        <v>2.3466</v>
      </c>
    </row>
    <row r="2526" spans="2:3" ht="15.75" thickBot="1">
      <c r="B2526" s="45">
        <v>40144</v>
      </c>
      <c r="C2526" s="46">
        <v>2.3472</v>
      </c>
    </row>
    <row r="2527" spans="2:3" ht="15.75" thickBot="1">
      <c r="B2527" s="47">
        <v>40145</v>
      </c>
      <c r="C2527" s="48">
        <v>2.3479000000000001</v>
      </c>
    </row>
    <row r="2528" spans="2:3" ht="15.75" thickBot="1">
      <c r="B2528" s="45">
        <v>40146</v>
      </c>
      <c r="C2528" s="46">
        <v>2.3485</v>
      </c>
    </row>
    <row r="2529" spans="2:3" ht="15.75" thickBot="1">
      <c r="B2529" s="47">
        <v>40147</v>
      </c>
      <c r="C2529" s="48">
        <v>2.3491</v>
      </c>
    </row>
    <row r="2530" spans="2:3" ht="15.75" thickBot="1">
      <c r="B2530" s="45">
        <v>40148</v>
      </c>
      <c r="C2530" s="46">
        <v>2.3496999999999999</v>
      </c>
    </row>
    <row r="2531" spans="2:3" ht="15.75" thickBot="1">
      <c r="B2531" s="47">
        <v>40149</v>
      </c>
      <c r="C2531" s="48">
        <v>2.3502999999999998</v>
      </c>
    </row>
    <row r="2532" spans="2:3" ht="15.75" thickBot="1">
      <c r="B2532" s="45">
        <v>40150</v>
      </c>
      <c r="C2532" s="46">
        <v>2.3509000000000002</v>
      </c>
    </row>
    <row r="2533" spans="2:3" ht="15.75" thickBot="1">
      <c r="B2533" s="47">
        <v>40151</v>
      </c>
      <c r="C2533" s="48">
        <v>2.3515000000000001</v>
      </c>
    </row>
    <row r="2534" spans="2:3" ht="15.75" thickBot="1">
      <c r="B2534" s="45">
        <v>40152</v>
      </c>
      <c r="C2534" s="46">
        <v>2.3521000000000001</v>
      </c>
    </row>
    <row r="2535" spans="2:3" ht="15.75" thickBot="1">
      <c r="B2535" s="47">
        <v>40153</v>
      </c>
      <c r="C2535" s="48">
        <v>2.3527</v>
      </c>
    </row>
    <row r="2536" spans="2:3" ht="15.75" thickBot="1">
      <c r="B2536" s="45">
        <v>40154</v>
      </c>
      <c r="C2536" s="46">
        <v>2.3534000000000002</v>
      </c>
    </row>
    <row r="2537" spans="2:3" ht="15.75" thickBot="1">
      <c r="B2537" s="47">
        <v>40155</v>
      </c>
      <c r="C2537" s="48">
        <v>2.3540000000000001</v>
      </c>
    </row>
    <row r="2538" spans="2:3" ht="15.75" thickBot="1">
      <c r="B2538" s="45">
        <v>40156</v>
      </c>
      <c r="C2538" s="46">
        <v>2.3546</v>
      </c>
    </row>
    <row r="2539" spans="2:3" ht="15.75" thickBot="1">
      <c r="B2539" s="47">
        <v>40157</v>
      </c>
      <c r="C2539" s="48">
        <v>2.3552</v>
      </c>
    </row>
    <row r="2540" spans="2:3" ht="15.75" thickBot="1">
      <c r="B2540" s="45">
        <v>40158</v>
      </c>
      <c r="C2540" s="46">
        <v>2.3559000000000001</v>
      </c>
    </row>
    <row r="2541" spans="2:3" ht="15.75" thickBot="1">
      <c r="B2541" s="47">
        <v>40159</v>
      </c>
      <c r="C2541" s="48">
        <v>2.3565</v>
      </c>
    </row>
    <row r="2542" spans="2:3" ht="15.75" thickBot="1">
      <c r="B2542" s="45">
        <v>40160</v>
      </c>
      <c r="C2542" s="46">
        <v>2.3571</v>
      </c>
    </row>
    <row r="2543" spans="2:3" ht="15.75" thickBot="1">
      <c r="B2543" s="47">
        <v>40161</v>
      </c>
      <c r="C2543" s="48">
        <v>2.3576999999999999</v>
      </c>
    </row>
    <row r="2544" spans="2:3" ht="15.75" thickBot="1">
      <c r="B2544" s="45">
        <v>40162</v>
      </c>
      <c r="C2544" s="46">
        <v>2.3584000000000001</v>
      </c>
    </row>
    <row r="2545" spans="2:3" ht="15.75" thickBot="1">
      <c r="B2545" s="47">
        <v>40163</v>
      </c>
      <c r="C2545" s="48">
        <v>2.359</v>
      </c>
    </row>
    <row r="2546" spans="2:3" ht="15.75" thickBot="1">
      <c r="B2546" s="45">
        <v>40164</v>
      </c>
      <c r="C2546" s="46">
        <v>2.3595999999999999</v>
      </c>
    </row>
    <row r="2547" spans="2:3" ht="15.75" thickBot="1">
      <c r="B2547" s="47">
        <v>40165</v>
      </c>
      <c r="C2547" s="48">
        <v>2.3603000000000001</v>
      </c>
    </row>
    <row r="2548" spans="2:3" ht="15.75" thickBot="1">
      <c r="B2548" s="45">
        <v>40166</v>
      </c>
      <c r="C2548" s="46">
        <v>2.3609</v>
      </c>
    </row>
    <row r="2549" spans="2:3" ht="15.75" thickBot="1">
      <c r="B2549" s="47">
        <v>40167</v>
      </c>
      <c r="C2549" s="48">
        <v>2.3614999999999999</v>
      </c>
    </row>
    <row r="2550" spans="2:3" ht="15.75" thickBot="1">
      <c r="B2550" s="45">
        <v>40168</v>
      </c>
      <c r="C2550" s="46">
        <v>2.3620999999999999</v>
      </c>
    </row>
    <row r="2551" spans="2:3" ht="15.75" thickBot="1">
      <c r="B2551" s="47">
        <v>40169</v>
      </c>
      <c r="C2551" s="48">
        <v>2.3628</v>
      </c>
    </row>
    <row r="2552" spans="2:3" ht="15.75" thickBot="1">
      <c r="B2552" s="45">
        <v>40170</v>
      </c>
      <c r="C2552" s="46">
        <v>2.3633999999999999</v>
      </c>
    </row>
    <row r="2553" spans="2:3" ht="15.75" thickBot="1">
      <c r="B2553" s="47">
        <v>40171</v>
      </c>
      <c r="C2553" s="48">
        <v>2.3639999999999999</v>
      </c>
    </row>
    <row r="2554" spans="2:3" ht="15.75" thickBot="1">
      <c r="B2554" s="45">
        <v>40172</v>
      </c>
      <c r="C2554" s="46">
        <v>2.3647</v>
      </c>
    </row>
    <row r="2555" spans="2:3" ht="15.75" thickBot="1">
      <c r="B2555" s="47">
        <v>40173</v>
      </c>
      <c r="C2555" s="48">
        <v>2.3653</v>
      </c>
    </row>
    <row r="2556" spans="2:3" ht="15.75" thickBot="1">
      <c r="B2556" s="45">
        <v>40174</v>
      </c>
      <c r="C2556" s="46">
        <v>2.3658999999999999</v>
      </c>
    </row>
    <row r="2557" spans="2:3" ht="15.75" thickBot="1">
      <c r="B2557" s="47">
        <v>40175</v>
      </c>
      <c r="C2557" s="48">
        <v>2.3666</v>
      </c>
    </row>
    <row r="2558" spans="2:3" ht="15.75" thickBot="1">
      <c r="B2558" s="45">
        <v>40176</v>
      </c>
      <c r="C2558" s="46">
        <v>2.3672</v>
      </c>
    </row>
    <row r="2559" spans="2:3" ht="15.75" thickBot="1">
      <c r="B2559" s="47">
        <v>40177</v>
      </c>
      <c r="C2559" s="48">
        <v>2.3677999999999999</v>
      </c>
    </row>
    <row r="2560" spans="2:3" ht="15.75" thickBot="1">
      <c r="B2560" s="45">
        <v>40178</v>
      </c>
      <c r="C2560" s="46">
        <v>2.3683999999999998</v>
      </c>
    </row>
    <row r="2561" spans="2:3" ht="15.75" thickBot="1">
      <c r="B2561" s="47">
        <v>40179</v>
      </c>
      <c r="C2561" s="48">
        <v>2.3691</v>
      </c>
    </row>
    <row r="2562" spans="2:3" ht="15.75" thickBot="1">
      <c r="B2562" s="45">
        <v>40180</v>
      </c>
      <c r="C2562" s="46">
        <v>2.3696999999999999</v>
      </c>
    </row>
    <row r="2563" spans="2:3" ht="15.75" thickBot="1">
      <c r="B2563" s="47">
        <v>40181</v>
      </c>
      <c r="C2563" s="48">
        <v>2.3702999999999999</v>
      </c>
    </row>
    <row r="2564" spans="2:3" ht="15.75" thickBot="1">
      <c r="B2564" s="45">
        <v>40182</v>
      </c>
      <c r="C2564" s="46">
        <v>2.371</v>
      </c>
    </row>
    <row r="2565" spans="2:3" ht="15.75" thickBot="1">
      <c r="B2565" s="47">
        <v>40183</v>
      </c>
      <c r="C2565" s="48">
        <v>2.3715999999999999</v>
      </c>
    </row>
    <row r="2566" spans="2:3" ht="15.75" thickBot="1">
      <c r="B2566" s="45">
        <v>40184</v>
      </c>
      <c r="C2566" s="46">
        <v>2.3721999999999999</v>
      </c>
    </row>
    <row r="2567" spans="2:3" ht="15.75" thickBot="1">
      <c r="B2567" s="47">
        <v>40185</v>
      </c>
      <c r="C2567" s="48">
        <v>2.3729</v>
      </c>
    </row>
    <row r="2568" spans="2:3" ht="15.75" thickBot="1">
      <c r="B2568" s="45">
        <v>40186</v>
      </c>
      <c r="C2568" s="46">
        <v>2.3736999999999999</v>
      </c>
    </row>
    <row r="2569" spans="2:3" ht="15.75" thickBot="1">
      <c r="B2569" s="47">
        <v>40187</v>
      </c>
      <c r="C2569" s="48">
        <v>2.3744000000000001</v>
      </c>
    </row>
    <row r="2570" spans="2:3" ht="15.75" thickBot="1">
      <c r="B2570" s="45">
        <v>40188</v>
      </c>
      <c r="C2570" s="46">
        <v>2.3751000000000002</v>
      </c>
    </row>
    <row r="2571" spans="2:3" ht="15.75" thickBot="1">
      <c r="B2571" s="47">
        <v>40189</v>
      </c>
      <c r="C2571" s="48">
        <v>2.3757999999999999</v>
      </c>
    </row>
    <row r="2572" spans="2:3" ht="15.75" thickBot="1">
      <c r="B2572" s="45">
        <v>40190</v>
      </c>
      <c r="C2572" s="46">
        <v>2.3765000000000001</v>
      </c>
    </row>
    <row r="2573" spans="2:3" ht="15.75" thickBot="1">
      <c r="B2573" s="47">
        <v>40191</v>
      </c>
      <c r="C2573" s="48">
        <v>2.3772000000000002</v>
      </c>
    </row>
    <row r="2574" spans="2:3" ht="15.75" thickBot="1">
      <c r="B2574" s="45">
        <v>40192</v>
      </c>
      <c r="C2574" s="46">
        <v>2.3778999999999999</v>
      </c>
    </row>
    <row r="2575" spans="2:3" ht="15.75" thickBot="1">
      <c r="B2575" s="47">
        <v>40193</v>
      </c>
      <c r="C2575" s="48">
        <v>2.3786</v>
      </c>
    </row>
    <row r="2576" spans="2:3" ht="15.75" thickBot="1">
      <c r="B2576" s="45">
        <v>40194</v>
      </c>
      <c r="C2576" s="46">
        <v>2.3793000000000002</v>
      </c>
    </row>
    <row r="2577" spans="2:3" ht="15.75" thickBot="1">
      <c r="B2577" s="47">
        <v>40195</v>
      </c>
      <c r="C2577" s="48">
        <v>2.38</v>
      </c>
    </row>
    <row r="2578" spans="2:3" ht="15.75" thickBot="1">
      <c r="B2578" s="45">
        <v>40196</v>
      </c>
      <c r="C2578" s="46">
        <v>2.3807999999999998</v>
      </c>
    </row>
    <row r="2579" spans="2:3" ht="15.75" thickBot="1">
      <c r="B2579" s="47">
        <v>40197</v>
      </c>
      <c r="C2579" s="48">
        <v>2.3815</v>
      </c>
    </row>
    <row r="2580" spans="2:3" ht="15.75" thickBot="1">
      <c r="B2580" s="45">
        <v>40198</v>
      </c>
      <c r="C2580" s="46">
        <v>2.3822000000000001</v>
      </c>
    </row>
    <row r="2581" spans="2:3" ht="15.75" thickBot="1">
      <c r="B2581" s="47">
        <v>40199</v>
      </c>
      <c r="C2581" s="48">
        <v>2.3828999999999998</v>
      </c>
    </row>
    <row r="2582" spans="2:3" ht="15.75" thickBot="1">
      <c r="B2582" s="45">
        <v>40200</v>
      </c>
      <c r="C2582" s="46">
        <v>2.3835999999999999</v>
      </c>
    </row>
    <row r="2583" spans="2:3" ht="15.75" thickBot="1">
      <c r="B2583" s="47">
        <v>40201</v>
      </c>
      <c r="C2583" s="48">
        <v>2.3843000000000001</v>
      </c>
    </row>
    <row r="2584" spans="2:3" ht="15.75" thickBot="1">
      <c r="B2584" s="45">
        <v>40202</v>
      </c>
      <c r="C2584" s="46">
        <v>2.3849999999999998</v>
      </c>
    </row>
    <row r="2585" spans="2:3" ht="15.75" thickBot="1">
      <c r="B2585" s="47">
        <v>40203</v>
      </c>
      <c r="C2585" s="48">
        <v>2.3856999999999999</v>
      </c>
    </row>
    <row r="2586" spans="2:3" ht="15.75" thickBot="1">
      <c r="B2586" s="45">
        <v>40204</v>
      </c>
      <c r="C2586" s="46">
        <v>2.3864999999999998</v>
      </c>
    </row>
    <row r="2587" spans="2:3" ht="15.75" thickBot="1">
      <c r="B2587" s="47">
        <v>40205</v>
      </c>
      <c r="C2587" s="48">
        <v>2.3872</v>
      </c>
    </row>
    <row r="2588" spans="2:3" ht="15.75" thickBot="1">
      <c r="B2588" s="45">
        <v>40206</v>
      </c>
      <c r="C2588" s="46">
        <v>2.3879000000000001</v>
      </c>
    </row>
    <row r="2589" spans="2:3" ht="15.75" thickBot="1">
      <c r="B2589" s="47">
        <v>40207</v>
      </c>
      <c r="C2589" s="48">
        <v>2.3885999999999998</v>
      </c>
    </row>
    <row r="2590" spans="2:3" ht="15.75" thickBot="1">
      <c r="B2590" s="45">
        <v>40208</v>
      </c>
      <c r="C2590" s="46">
        <v>2.3893</v>
      </c>
    </row>
    <row r="2591" spans="2:3" ht="15.75" thickBot="1">
      <c r="B2591" s="47">
        <v>40209</v>
      </c>
      <c r="C2591" s="48">
        <v>2.39</v>
      </c>
    </row>
    <row r="2592" spans="2:3" ht="15.75" thickBot="1">
      <c r="B2592" s="45">
        <v>40210</v>
      </c>
      <c r="C2592" s="46">
        <v>2.3908</v>
      </c>
    </row>
    <row r="2593" spans="2:3" ht="15.75" thickBot="1">
      <c r="B2593" s="47">
        <v>40211</v>
      </c>
      <c r="C2593" s="48">
        <v>2.3915999999999999</v>
      </c>
    </row>
    <row r="2594" spans="2:3" ht="15.75" thickBot="1">
      <c r="B2594" s="45">
        <v>40212</v>
      </c>
      <c r="C2594" s="46">
        <v>2.3923999999999999</v>
      </c>
    </row>
    <row r="2595" spans="2:3" ht="15.75" thickBot="1">
      <c r="B2595" s="47">
        <v>40213</v>
      </c>
      <c r="C2595" s="48">
        <v>2.3932000000000002</v>
      </c>
    </row>
    <row r="2596" spans="2:3" ht="15.75" thickBot="1">
      <c r="B2596" s="45">
        <v>40214</v>
      </c>
      <c r="C2596" s="46">
        <v>2.3940000000000001</v>
      </c>
    </row>
    <row r="2597" spans="2:3" ht="15.75" thickBot="1">
      <c r="B2597" s="47">
        <v>40215</v>
      </c>
      <c r="C2597" s="48">
        <v>2.3948</v>
      </c>
    </row>
    <row r="2598" spans="2:3" ht="15.75" thickBot="1">
      <c r="B2598" s="45">
        <v>40216</v>
      </c>
      <c r="C2598" s="46">
        <v>2.3957000000000002</v>
      </c>
    </row>
    <row r="2599" spans="2:3" ht="15.75" thickBot="1">
      <c r="B2599" s="47">
        <v>40217</v>
      </c>
      <c r="C2599" s="48">
        <v>2.3965000000000001</v>
      </c>
    </row>
    <row r="2600" spans="2:3" ht="15.75" thickBot="1">
      <c r="B2600" s="45">
        <v>40218</v>
      </c>
      <c r="C2600" s="46">
        <v>2.3974000000000002</v>
      </c>
    </row>
    <row r="2601" spans="2:3" ht="15.75" thickBot="1">
      <c r="B2601" s="47">
        <v>40219</v>
      </c>
      <c r="C2601" s="48">
        <v>2.3982999999999999</v>
      </c>
    </row>
    <row r="2602" spans="2:3" ht="15.75" thickBot="1">
      <c r="B2602" s="45">
        <v>40220</v>
      </c>
      <c r="C2602" s="46">
        <v>2.3992</v>
      </c>
    </row>
    <row r="2603" spans="2:3" ht="15.75" thickBot="1">
      <c r="B2603" s="47">
        <v>40221</v>
      </c>
      <c r="C2603" s="48">
        <v>2.4001000000000001</v>
      </c>
    </row>
    <row r="2604" spans="2:3" ht="15.75" thickBot="1">
      <c r="B2604" s="45">
        <v>40222</v>
      </c>
      <c r="C2604" s="46">
        <v>2.4009999999999998</v>
      </c>
    </row>
    <row r="2605" spans="2:3" ht="15.75" thickBot="1">
      <c r="B2605" s="47">
        <v>40223</v>
      </c>
      <c r="C2605" s="48">
        <v>2.4018999999999999</v>
      </c>
    </row>
    <row r="2606" spans="2:3" ht="15.75" thickBot="1">
      <c r="B2606" s="45">
        <v>40224</v>
      </c>
      <c r="C2606" s="46">
        <v>2.4026999999999998</v>
      </c>
    </row>
    <row r="2607" spans="2:3" ht="15.75" thickBot="1">
      <c r="B2607" s="47">
        <v>40225</v>
      </c>
      <c r="C2607" s="48">
        <v>2.4036</v>
      </c>
    </row>
    <row r="2608" spans="2:3" ht="15.75" thickBot="1">
      <c r="B2608" s="45">
        <v>40226</v>
      </c>
      <c r="C2608" s="46">
        <v>2.4045000000000001</v>
      </c>
    </row>
    <row r="2609" spans="2:3" ht="15.75" thickBot="1">
      <c r="B2609" s="47">
        <v>40227</v>
      </c>
      <c r="C2609" s="48">
        <v>2.4054000000000002</v>
      </c>
    </row>
    <row r="2610" spans="2:3" ht="15.75" thickBot="1">
      <c r="B2610" s="45">
        <v>40228</v>
      </c>
      <c r="C2610" s="46">
        <v>2.4062999999999999</v>
      </c>
    </row>
    <row r="2611" spans="2:3" ht="15.75" thickBot="1">
      <c r="B2611" s="47">
        <v>40229</v>
      </c>
      <c r="C2611" s="48">
        <v>2.4072</v>
      </c>
    </row>
    <row r="2612" spans="2:3" ht="15.75" thickBot="1">
      <c r="B2612" s="45">
        <v>40230</v>
      </c>
      <c r="C2612" s="46">
        <v>2.4081000000000001</v>
      </c>
    </row>
    <row r="2613" spans="2:3" ht="15.75" thickBot="1">
      <c r="B2613" s="47">
        <v>40231</v>
      </c>
      <c r="C2613" s="48">
        <v>2.4089999999999998</v>
      </c>
    </row>
    <row r="2614" spans="2:3" ht="15.75" thickBot="1">
      <c r="B2614" s="45">
        <v>40232</v>
      </c>
      <c r="C2614" s="46">
        <v>2.4098000000000002</v>
      </c>
    </row>
    <row r="2615" spans="2:3" ht="15.75" thickBot="1">
      <c r="B2615" s="47">
        <v>40233</v>
      </c>
      <c r="C2615" s="48">
        <v>2.4106999999999998</v>
      </c>
    </row>
    <row r="2616" spans="2:3" ht="15.75" thickBot="1">
      <c r="B2616" s="45">
        <v>40234</v>
      </c>
      <c r="C2616" s="46">
        <v>2.4116</v>
      </c>
    </row>
    <row r="2617" spans="2:3" ht="15.75" thickBot="1">
      <c r="B2617" s="47">
        <v>40235</v>
      </c>
      <c r="C2617" s="48">
        <v>2.4125000000000001</v>
      </c>
    </row>
    <row r="2618" spans="2:3" ht="15.75" thickBot="1">
      <c r="B2618" s="45">
        <v>40236</v>
      </c>
      <c r="C2618" s="46">
        <v>2.4134000000000002</v>
      </c>
    </row>
    <row r="2619" spans="2:3" ht="15.75" thickBot="1">
      <c r="B2619" s="47">
        <v>40237</v>
      </c>
      <c r="C2619" s="48">
        <v>2.4142999999999999</v>
      </c>
    </row>
    <row r="2620" spans="2:3" ht="15.75" thickBot="1">
      <c r="B2620" s="45">
        <v>40238</v>
      </c>
      <c r="C2620" s="46">
        <v>2.4150999999999998</v>
      </c>
    </row>
    <row r="2621" spans="2:3" ht="15.75" thickBot="1">
      <c r="B2621" s="47">
        <v>40239</v>
      </c>
      <c r="C2621" s="48">
        <v>2.4159000000000002</v>
      </c>
    </row>
    <row r="2622" spans="2:3" ht="15.75" thickBot="1">
      <c r="B2622" s="45">
        <v>40240</v>
      </c>
      <c r="C2622" s="46">
        <v>2.4167000000000001</v>
      </c>
    </row>
    <row r="2623" spans="2:3" ht="15.75" thickBot="1">
      <c r="B2623" s="47">
        <v>40241</v>
      </c>
      <c r="C2623" s="48">
        <v>2.4175</v>
      </c>
    </row>
    <row r="2624" spans="2:3" ht="15.75" thickBot="1">
      <c r="B2624" s="45">
        <v>40242</v>
      </c>
      <c r="C2624" s="46">
        <v>2.4182999999999999</v>
      </c>
    </row>
    <row r="2625" spans="2:3" ht="15.75" thickBot="1">
      <c r="B2625" s="47">
        <v>40243</v>
      </c>
      <c r="C2625" s="48">
        <v>2.4190999999999998</v>
      </c>
    </row>
    <row r="2626" spans="2:3" ht="15.75" thickBot="1">
      <c r="B2626" s="45">
        <v>40244</v>
      </c>
      <c r="C2626" s="46">
        <v>2.4201000000000001</v>
      </c>
    </row>
    <row r="2627" spans="2:3" ht="15.75" thickBot="1">
      <c r="B2627" s="47">
        <v>40245</v>
      </c>
      <c r="C2627" s="48">
        <v>2.4211</v>
      </c>
    </row>
    <row r="2628" spans="2:3" ht="15.75" thickBot="1">
      <c r="B2628" s="45">
        <v>40246</v>
      </c>
      <c r="C2628" s="46">
        <v>2.4220000000000002</v>
      </c>
    </row>
    <row r="2629" spans="2:3" ht="15.75" thickBot="1">
      <c r="B2629" s="47">
        <v>40247</v>
      </c>
      <c r="C2629" s="48">
        <v>2.423</v>
      </c>
    </row>
    <row r="2630" spans="2:3" ht="15.75" thickBot="1">
      <c r="B2630" s="45">
        <v>40248</v>
      </c>
      <c r="C2630" s="46">
        <v>2.4239000000000002</v>
      </c>
    </row>
    <row r="2631" spans="2:3" ht="15.75" thickBot="1">
      <c r="B2631" s="47">
        <v>40249</v>
      </c>
      <c r="C2631" s="48">
        <v>2.4249000000000001</v>
      </c>
    </row>
    <row r="2632" spans="2:3" ht="15.75" thickBot="1">
      <c r="B2632" s="45">
        <v>40250</v>
      </c>
      <c r="C2632" s="46">
        <v>2.4258999999999999</v>
      </c>
    </row>
    <row r="2633" spans="2:3" ht="15.75" thickBot="1">
      <c r="B2633" s="47">
        <v>40251</v>
      </c>
      <c r="C2633" s="48">
        <v>2.4268000000000001</v>
      </c>
    </row>
    <row r="2634" spans="2:3" ht="15.75" thickBot="1">
      <c r="B2634" s="45">
        <v>40252</v>
      </c>
      <c r="C2634" s="46">
        <v>2.4278</v>
      </c>
    </row>
    <row r="2635" spans="2:3" ht="15.75" thickBot="1">
      <c r="B2635" s="47">
        <v>40253</v>
      </c>
      <c r="C2635" s="48">
        <v>2.4287999999999998</v>
      </c>
    </row>
    <row r="2636" spans="2:3" ht="15.75" thickBot="1">
      <c r="B2636" s="45">
        <v>40254</v>
      </c>
      <c r="C2636" s="46">
        <v>2.4297</v>
      </c>
    </row>
    <row r="2637" spans="2:3" ht="15.75" thickBot="1">
      <c r="B2637" s="47">
        <v>40255</v>
      </c>
      <c r="C2637" s="48">
        <v>2.4306999999999999</v>
      </c>
    </row>
    <row r="2638" spans="2:3" ht="15.75" thickBot="1">
      <c r="B2638" s="45">
        <v>40256</v>
      </c>
      <c r="C2638" s="46">
        <v>2.4317000000000002</v>
      </c>
    </row>
    <row r="2639" spans="2:3" ht="15.75" thickBot="1">
      <c r="B2639" s="47">
        <v>40257</v>
      </c>
      <c r="C2639" s="48">
        <v>2.4325999999999999</v>
      </c>
    </row>
    <row r="2640" spans="2:3" ht="15.75" thickBot="1">
      <c r="B2640" s="45">
        <v>40258</v>
      </c>
      <c r="C2640" s="46">
        <v>2.4336000000000002</v>
      </c>
    </row>
    <row r="2641" spans="2:3" ht="15.75" thickBot="1">
      <c r="B2641" s="47">
        <v>40259</v>
      </c>
      <c r="C2641" s="48">
        <v>2.4346000000000001</v>
      </c>
    </row>
    <row r="2642" spans="2:3" ht="15.75" thickBot="1">
      <c r="B2642" s="45">
        <v>40260</v>
      </c>
      <c r="C2642" s="46">
        <v>2.4355000000000002</v>
      </c>
    </row>
    <row r="2643" spans="2:3" ht="15.75" thickBot="1">
      <c r="B2643" s="47">
        <v>40261</v>
      </c>
      <c r="C2643" s="48">
        <v>2.4365000000000001</v>
      </c>
    </row>
    <row r="2644" spans="2:3" ht="15.75" thickBot="1">
      <c r="B2644" s="45">
        <v>40262</v>
      </c>
      <c r="C2644" s="46">
        <v>2.4375</v>
      </c>
    </row>
    <row r="2645" spans="2:3" ht="15.75" thickBot="1">
      <c r="B2645" s="47">
        <v>40263</v>
      </c>
      <c r="C2645" s="48">
        <v>2.4384999999999999</v>
      </c>
    </row>
    <row r="2646" spans="2:3" ht="15.75" thickBot="1">
      <c r="B2646" s="45">
        <v>40264</v>
      </c>
      <c r="C2646" s="46">
        <v>2.4394</v>
      </c>
    </row>
    <row r="2647" spans="2:3" ht="15.75" thickBot="1">
      <c r="B2647" s="47">
        <v>40265</v>
      </c>
      <c r="C2647" s="48">
        <v>2.4403999999999999</v>
      </c>
    </row>
    <row r="2648" spans="2:3" ht="15.75" thickBot="1">
      <c r="B2648" s="45">
        <v>40266</v>
      </c>
      <c r="C2648" s="46">
        <v>2.4413999999999998</v>
      </c>
    </row>
    <row r="2649" spans="2:3" ht="15.75" thickBot="1">
      <c r="B2649" s="47">
        <v>40267</v>
      </c>
      <c r="C2649" s="48">
        <v>2.4422999999999999</v>
      </c>
    </row>
    <row r="2650" spans="2:3" ht="15.75" thickBot="1">
      <c r="B2650" s="45">
        <v>40268</v>
      </c>
      <c r="C2650" s="46">
        <v>2.4432999999999998</v>
      </c>
    </row>
    <row r="2651" spans="2:3" ht="15.75" thickBot="1">
      <c r="B2651" s="47">
        <v>40269</v>
      </c>
      <c r="C2651" s="48">
        <v>2.4443000000000001</v>
      </c>
    </row>
    <row r="2652" spans="2:3" ht="15.75" thickBot="1">
      <c r="B2652" s="45">
        <v>40270</v>
      </c>
      <c r="C2652" s="46">
        <v>2.4453</v>
      </c>
    </row>
    <row r="2653" spans="2:3" ht="15.75" thickBot="1">
      <c r="B2653" s="47">
        <v>40271</v>
      </c>
      <c r="C2653" s="48">
        <v>2.4462999999999999</v>
      </c>
    </row>
    <row r="2654" spans="2:3" ht="15.75" thickBot="1">
      <c r="B2654" s="45">
        <v>40272</v>
      </c>
      <c r="C2654" s="46">
        <v>2.4472999999999998</v>
      </c>
    </row>
    <row r="2655" spans="2:3" ht="15.75" thickBot="1">
      <c r="B2655" s="47">
        <v>40273</v>
      </c>
      <c r="C2655" s="48">
        <v>2.4483000000000001</v>
      </c>
    </row>
    <row r="2656" spans="2:3" ht="15.75" thickBot="1">
      <c r="B2656" s="45">
        <v>40274</v>
      </c>
      <c r="C2656" s="46">
        <v>2.4493</v>
      </c>
    </row>
    <row r="2657" spans="2:3" ht="15.75" thickBot="1">
      <c r="B2657" s="47">
        <v>40275</v>
      </c>
      <c r="C2657" s="48">
        <v>2.4502999999999999</v>
      </c>
    </row>
    <row r="2658" spans="2:3" ht="15.75" thickBot="1">
      <c r="B2658" s="45">
        <v>40276</v>
      </c>
      <c r="C2658" s="46">
        <v>2.4512</v>
      </c>
    </row>
    <row r="2659" spans="2:3" ht="15.75" thickBot="1">
      <c r="B2659" s="47">
        <v>40277</v>
      </c>
      <c r="C2659" s="48">
        <v>2.4521000000000002</v>
      </c>
    </row>
    <row r="2660" spans="2:3" ht="15.75" thickBot="1">
      <c r="B2660" s="45">
        <v>40278</v>
      </c>
      <c r="C2660" s="46">
        <v>2.4531000000000001</v>
      </c>
    </row>
    <row r="2661" spans="2:3" ht="15.75" thickBot="1">
      <c r="B2661" s="47">
        <v>40279</v>
      </c>
      <c r="C2661" s="48">
        <v>2.4540000000000002</v>
      </c>
    </row>
    <row r="2662" spans="2:3" ht="15.75" thickBot="1">
      <c r="B2662" s="45">
        <v>40280</v>
      </c>
      <c r="C2662" s="46">
        <v>2.4548999999999999</v>
      </c>
    </row>
    <row r="2663" spans="2:3" ht="15.75" thickBot="1">
      <c r="B2663" s="47">
        <v>40281</v>
      </c>
      <c r="C2663" s="48">
        <v>2.4559000000000002</v>
      </c>
    </row>
    <row r="2664" spans="2:3" ht="15.75" thickBot="1">
      <c r="B2664" s="45">
        <v>40282</v>
      </c>
      <c r="C2664" s="46">
        <v>2.4567999999999999</v>
      </c>
    </row>
    <row r="2665" spans="2:3" ht="15.75" thickBot="1">
      <c r="B2665" s="47">
        <v>40283</v>
      </c>
      <c r="C2665" s="48">
        <v>2.4577</v>
      </c>
    </row>
    <row r="2666" spans="2:3" ht="15.75" thickBot="1">
      <c r="B2666" s="45">
        <v>40284</v>
      </c>
      <c r="C2666" s="46">
        <v>2.4586999999999999</v>
      </c>
    </row>
    <row r="2667" spans="2:3" ht="15.75" thickBot="1">
      <c r="B2667" s="47">
        <v>40285</v>
      </c>
      <c r="C2667" s="48">
        <v>2.4596</v>
      </c>
    </row>
    <row r="2668" spans="2:3" ht="15.75" thickBot="1">
      <c r="B2668" s="45">
        <v>40286</v>
      </c>
      <c r="C2668" s="46">
        <v>2.4605000000000001</v>
      </c>
    </row>
    <row r="2669" spans="2:3" ht="15.75" thickBot="1">
      <c r="B2669" s="47">
        <v>40287</v>
      </c>
      <c r="C2669" s="48">
        <v>2.4615</v>
      </c>
    </row>
    <row r="2670" spans="2:3" ht="15.75" thickBot="1">
      <c r="B2670" s="45">
        <v>40288</v>
      </c>
      <c r="C2670" s="46">
        <v>2.4624000000000001</v>
      </c>
    </row>
    <row r="2671" spans="2:3" ht="15.75" thickBot="1">
      <c r="B2671" s="47">
        <v>40289</v>
      </c>
      <c r="C2671" s="48">
        <v>2.4632999999999998</v>
      </c>
    </row>
    <row r="2672" spans="2:3" ht="15.75" thickBot="1">
      <c r="B2672" s="45">
        <v>40290</v>
      </c>
      <c r="C2672" s="46">
        <v>2.4643000000000002</v>
      </c>
    </row>
    <row r="2673" spans="2:3" ht="15.75" thickBot="1">
      <c r="B2673" s="47">
        <v>40291</v>
      </c>
      <c r="C2673" s="48">
        <v>2.4651999999999998</v>
      </c>
    </row>
    <row r="2674" spans="2:3" ht="15.75" thickBot="1">
      <c r="B2674" s="45">
        <v>40292</v>
      </c>
      <c r="C2674" s="46">
        <v>2.4661</v>
      </c>
    </row>
    <row r="2675" spans="2:3" ht="15.75" thickBot="1">
      <c r="B2675" s="47">
        <v>40293</v>
      </c>
      <c r="C2675" s="48">
        <v>2.4670999999999998</v>
      </c>
    </row>
    <row r="2676" spans="2:3" ht="15.75" thickBot="1">
      <c r="B2676" s="45">
        <v>40294</v>
      </c>
      <c r="C2676" s="46">
        <v>2.468</v>
      </c>
    </row>
    <row r="2677" spans="2:3" ht="15.75" thickBot="1">
      <c r="B2677" s="47">
        <v>40295</v>
      </c>
      <c r="C2677" s="48">
        <v>2.4689999999999999</v>
      </c>
    </row>
    <row r="2678" spans="2:3" ht="15.75" thickBot="1">
      <c r="B2678" s="45">
        <v>40296</v>
      </c>
      <c r="C2678" s="46">
        <v>2.4699</v>
      </c>
    </row>
    <row r="2679" spans="2:3" ht="15.75" thickBot="1">
      <c r="B2679" s="47">
        <v>40297</v>
      </c>
      <c r="C2679" s="48">
        <v>2.4708000000000001</v>
      </c>
    </row>
    <row r="2680" spans="2:3" ht="15.75" thickBot="1">
      <c r="B2680" s="45">
        <v>40298</v>
      </c>
      <c r="C2680" s="46">
        <v>2.4718</v>
      </c>
    </row>
    <row r="2681" spans="2:3" ht="15.75" thickBot="1">
      <c r="B2681" s="47">
        <v>40299</v>
      </c>
      <c r="C2681" s="48">
        <v>2.4727000000000001</v>
      </c>
    </row>
    <row r="2682" spans="2:3" ht="15.75" thickBot="1">
      <c r="B2682" s="45">
        <v>40300</v>
      </c>
      <c r="C2682" s="46">
        <v>2.4735999999999998</v>
      </c>
    </row>
    <row r="2683" spans="2:3" ht="15.75" thickBot="1">
      <c r="B2683" s="47">
        <v>40301</v>
      </c>
      <c r="C2683" s="48">
        <v>2.4744999999999999</v>
      </c>
    </row>
    <row r="2684" spans="2:3" ht="15.75" thickBot="1">
      <c r="B2684" s="45">
        <v>40302</v>
      </c>
      <c r="C2684" s="46">
        <v>2.4754</v>
      </c>
    </row>
    <row r="2685" spans="2:3" ht="15.75" thickBot="1">
      <c r="B2685" s="47">
        <v>40303</v>
      </c>
      <c r="C2685" s="48">
        <v>2.4763000000000002</v>
      </c>
    </row>
    <row r="2686" spans="2:3" ht="15.75" thickBot="1">
      <c r="B2686" s="45">
        <v>40304</v>
      </c>
      <c r="C2686" s="46">
        <v>2.4771999999999998</v>
      </c>
    </row>
    <row r="2687" spans="2:3" ht="15.75" thickBot="1">
      <c r="B2687" s="47">
        <v>40305</v>
      </c>
      <c r="C2687" s="48">
        <v>2.4779</v>
      </c>
    </row>
    <row r="2688" spans="2:3" ht="15.75" thickBot="1">
      <c r="B2688" s="45">
        <v>40306</v>
      </c>
      <c r="C2688" s="46">
        <v>2.4786000000000001</v>
      </c>
    </row>
    <row r="2689" spans="2:3" ht="15.75" thickBot="1">
      <c r="B2689" s="47">
        <v>40307</v>
      </c>
      <c r="C2689" s="48">
        <v>2.4792000000000001</v>
      </c>
    </row>
    <row r="2690" spans="2:3" ht="15.75" thickBot="1">
      <c r="B2690" s="45">
        <v>40308</v>
      </c>
      <c r="C2690" s="46">
        <v>2.4799000000000002</v>
      </c>
    </row>
    <row r="2691" spans="2:3" ht="15.75" thickBot="1">
      <c r="B2691" s="47">
        <v>40309</v>
      </c>
      <c r="C2691" s="48">
        <v>2.4805000000000001</v>
      </c>
    </row>
    <row r="2692" spans="2:3" ht="15.75" thickBot="1">
      <c r="B2692" s="45">
        <v>40310</v>
      </c>
      <c r="C2692" s="46">
        <v>2.4811999999999999</v>
      </c>
    </row>
    <row r="2693" spans="2:3" ht="15.75" thickBot="1">
      <c r="B2693" s="47">
        <v>40311</v>
      </c>
      <c r="C2693" s="48">
        <v>2.4819</v>
      </c>
    </row>
    <row r="2694" spans="2:3" ht="15.75" thickBot="1">
      <c r="B2694" s="45">
        <v>40312</v>
      </c>
      <c r="C2694" s="46">
        <v>2.4824999999999999</v>
      </c>
    </row>
    <row r="2695" spans="2:3" ht="15.75" thickBot="1">
      <c r="B2695" s="47">
        <v>40313</v>
      </c>
      <c r="C2695" s="48">
        <v>2.4832000000000001</v>
      </c>
    </row>
    <row r="2696" spans="2:3" ht="15.75" thickBot="1">
      <c r="B2696" s="45">
        <v>40314</v>
      </c>
      <c r="C2696" s="46">
        <v>2.4839000000000002</v>
      </c>
    </row>
    <row r="2697" spans="2:3" ht="15.75" thickBot="1">
      <c r="B2697" s="47">
        <v>40315</v>
      </c>
      <c r="C2697" s="48">
        <v>2.4845000000000002</v>
      </c>
    </row>
    <row r="2698" spans="2:3" ht="15.75" thickBot="1">
      <c r="B2698" s="45">
        <v>40316</v>
      </c>
      <c r="C2698" s="46">
        <v>2.4851999999999999</v>
      </c>
    </row>
    <row r="2699" spans="2:3" ht="15.75" thickBot="1">
      <c r="B2699" s="47">
        <v>40317</v>
      </c>
      <c r="C2699" s="48">
        <v>2.4857999999999998</v>
      </c>
    </row>
    <row r="2700" spans="2:3" ht="15.75" thickBot="1">
      <c r="B2700" s="45">
        <v>40318</v>
      </c>
      <c r="C2700" s="46">
        <v>2.4864999999999999</v>
      </c>
    </row>
    <row r="2701" spans="2:3" ht="15.75" thickBot="1">
      <c r="B2701" s="47">
        <v>40319</v>
      </c>
      <c r="C2701" s="48">
        <v>2.4872000000000001</v>
      </c>
    </row>
    <row r="2702" spans="2:3" ht="15.75" thickBot="1">
      <c r="B2702" s="45">
        <v>40320</v>
      </c>
      <c r="C2702" s="46">
        <v>2.4878</v>
      </c>
    </row>
    <row r="2703" spans="2:3" ht="15.75" thickBot="1">
      <c r="B2703" s="47">
        <v>40321</v>
      </c>
      <c r="C2703" s="48">
        <v>2.4885000000000002</v>
      </c>
    </row>
    <row r="2704" spans="2:3" ht="15.75" thickBot="1">
      <c r="B2704" s="45">
        <v>40322</v>
      </c>
      <c r="C2704" s="46">
        <v>2.4891999999999999</v>
      </c>
    </row>
    <row r="2705" spans="2:3" ht="15.75" thickBot="1">
      <c r="B2705" s="47">
        <v>40323</v>
      </c>
      <c r="C2705" s="48">
        <v>2.4897999999999998</v>
      </c>
    </row>
    <row r="2706" spans="2:3" ht="15.75" thickBot="1">
      <c r="B2706" s="45">
        <v>40324</v>
      </c>
      <c r="C2706" s="46">
        <v>2.4904999999999999</v>
      </c>
    </row>
    <row r="2707" spans="2:3" ht="15.75" thickBot="1">
      <c r="B2707" s="47">
        <v>40325</v>
      </c>
      <c r="C2707" s="48">
        <v>2.4912000000000001</v>
      </c>
    </row>
    <row r="2708" spans="2:3" ht="15.75" thickBot="1">
      <c r="B2708" s="45">
        <v>40326</v>
      </c>
      <c r="C2708" s="46">
        <v>2.4918</v>
      </c>
    </row>
    <row r="2709" spans="2:3" ht="15.75" thickBot="1">
      <c r="B2709" s="47">
        <v>40327</v>
      </c>
      <c r="C2709" s="48">
        <v>2.4925000000000002</v>
      </c>
    </row>
    <row r="2710" spans="2:3" ht="15.75" thickBot="1">
      <c r="B2710" s="45">
        <v>40328</v>
      </c>
      <c r="C2710" s="46">
        <v>2.4931999999999999</v>
      </c>
    </row>
    <row r="2711" spans="2:3" ht="15.75" thickBot="1">
      <c r="B2711" s="47">
        <v>40329</v>
      </c>
      <c r="C2711" s="48">
        <v>2.4937999999999998</v>
      </c>
    </row>
    <row r="2712" spans="2:3" ht="15.75" thickBot="1">
      <c r="B2712" s="45">
        <v>40330</v>
      </c>
      <c r="C2712" s="46">
        <v>2.4944999999999999</v>
      </c>
    </row>
    <row r="2713" spans="2:3" ht="15.75" thickBot="1">
      <c r="B2713" s="47">
        <v>40331</v>
      </c>
      <c r="C2713" s="48">
        <v>2.4952000000000001</v>
      </c>
    </row>
    <row r="2714" spans="2:3" ht="15.75" thickBot="1">
      <c r="B2714" s="45">
        <v>40332</v>
      </c>
      <c r="C2714" s="46">
        <v>2.4958999999999998</v>
      </c>
    </row>
    <row r="2715" spans="2:3" ht="15.75" thickBot="1">
      <c r="B2715" s="47">
        <v>40333</v>
      </c>
      <c r="C2715" s="48">
        <v>2.4965999999999999</v>
      </c>
    </row>
    <row r="2716" spans="2:3" ht="15.75" thickBot="1">
      <c r="B2716" s="45">
        <v>40334</v>
      </c>
      <c r="C2716" s="46">
        <v>2.4973000000000001</v>
      </c>
    </row>
    <row r="2717" spans="2:3" ht="15.75" thickBot="1">
      <c r="B2717" s="47">
        <v>40335</v>
      </c>
      <c r="C2717" s="48">
        <v>2.4980000000000002</v>
      </c>
    </row>
    <row r="2718" spans="2:3" ht="15.75" thickBot="1">
      <c r="B2718" s="45">
        <v>40336</v>
      </c>
      <c r="C2718" s="46">
        <v>2.4986000000000002</v>
      </c>
    </row>
    <row r="2719" spans="2:3" ht="15.75" thickBot="1">
      <c r="B2719" s="47">
        <v>40337</v>
      </c>
      <c r="C2719" s="48">
        <v>2.4992000000000001</v>
      </c>
    </row>
    <row r="2720" spans="2:3" ht="15.75" thickBot="1">
      <c r="B2720" s="45">
        <v>40338</v>
      </c>
      <c r="C2720" s="46">
        <v>2.4998</v>
      </c>
    </row>
    <row r="2721" spans="2:3" ht="15.75" thickBot="1">
      <c r="B2721" s="47">
        <v>40339</v>
      </c>
      <c r="C2721" s="48">
        <v>2.5004</v>
      </c>
    </row>
    <row r="2722" spans="2:3" ht="15.75" thickBot="1">
      <c r="B2722" s="45">
        <v>40340</v>
      </c>
      <c r="C2722" s="46">
        <v>2.5011000000000001</v>
      </c>
    </row>
    <row r="2723" spans="2:3" ht="15.75" thickBot="1">
      <c r="B2723" s="47">
        <v>40341</v>
      </c>
      <c r="C2723" s="48">
        <v>2.5017</v>
      </c>
    </row>
    <row r="2724" spans="2:3" ht="15.75" thickBot="1">
      <c r="B2724" s="45">
        <v>40342</v>
      </c>
      <c r="C2724" s="46">
        <v>2.5023</v>
      </c>
    </row>
    <row r="2725" spans="2:3" ht="15.75" thickBot="1">
      <c r="B2725" s="47">
        <v>40343</v>
      </c>
      <c r="C2725" s="48">
        <v>2.5028999999999999</v>
      </c>
    </row>
    <row r="2726" spans="2:3" ht="15.75" thickBot="1">
      <c r="B2726" s="45">
        <v>40344</v>
      </c>
      <c r="C2726" s="46">
        <v>2.5034999999999998</v>
      </c>
    </row>
    <row r="2727" spans="2:3" ht="15.75" thickBot="1">
      <c r="B2727" s="47">
        <v>40345</v>
      </c>
      <c r="C2727" s="48">
        <v>2.5042</v>
      </c>
    </row>
    <row r="2728" spans="2:3" ht="15.75" thickBot="1">
      <c r="B2728" s="45">
        <v>40346</v>
      </c>
      <c r="C2728" s="46">
        <v>2.5047999999999999</v>
      </c>
    </row>
    <row r="2729" spans="2:3" ht="15.75" thickBot="1">
      <c r="B2729" s="47">
        <v>40347</v>
      </c>
      <c r="C2729" s="48">
        <v>2.5053999999999998</v>
      </c>
    </row>
    <row r="2730" spans="2:3" ht="15.75" thickBot="1">
      <c r="B2730" s="45">
        <v>40348</v>
      </c>
      <c r="C2730" s="46">
        <v>2.5059999999999998</v>
      </c>
    </row>
    <row r="2731" spans="2:3" ht="15.75" thickBot="1">
      <c r="B2731" s="47">
        <v>40349</v>
      </c>
      <c r="C2731" s="48">
        <v>2.5066000000000002</v>
      </c>
    </row>
    <row r="2732" spans="2:3" ht="15.75" thickBot="1">
      <c r="B2732" s="45">
        <v>40350</v>
      </c>
      <c r="C2732" s="46">
        <v>2.5072999999999999</v>
      </c>
    </row>
    <row r="2733" spans="2:3" ht="15.75" thickBot="1">
      <c r="B2733" s="47">
        <v>40351</v>
      </c>
      <c r="C2733" s="48">
        <v>2.5078999999999998</v>
      </c>
    </row>
    <row r="2734" spans="2:3" ht="15.75" thickBot="1">
      <c r="B2734" s="45">
        <v>40352</v>
      </c>
      <c r="C2734" s="46">
        <v>2.5085000000000002</v>
      </c>
    </row>
    <row r="2735" spans="2:3" ht="15.75" thickBot="1">
      <c r="B2735" s="47">
        <v>40353</v>
      </c>
      <c r="C2735" s="48">
        <v>2.5091000000000001</v>
      </c>
    </row>
    <row r="2736" spans="2:3" ht="15.75" thickBot="1">
      <c r="B2736" s="45">
        <v>40354</v>
      </c>
      <c r="C2736" s="46">
        <v>2.5097</v>
      </c>
    </row>
    <row r="2737" spans="2:3" ht="15.75" thickBot="1">
      <c r="B2737" s="47">
        <v>40355</v>
      </c>
      <c r="C2737" s="48">
        <v>2.5104000000000002</v>
      </c>
    </row>
    <row r="2738" spans="2:3" ht="15.75" thickBot="1">
      <c r="B2738" s="45">
        <v>40356</v>
      </c>
      <c r="C2738" s="46">
        <v>2.5110000000000001</v>
      </c>
    </row>
    <row r="2739" spans="2:3" ht="15.75" thickBot="1">
      <c r="B2739" s="47">
        <v>40357</v>
      </c>
      <c r="C2739" s="48">
        <v>2.5116000000000001</v>
      </c>
    </row>
    <row r="2740" spans="2:3" ht="15.75" thickBot="1">
      <c r="B2740" s="45">
        <v>40358</v>
      </c>
      <c r="C2740" s="46">
        <v>2.5122</v>
      </c>
    </row>
    <row r="2741" spans="2:3" ht="15.75" thickBot="1">
      <c r="B2741" s="47">
        <v>40359</v>
      </c>
      <c r="C2741" s="48">
        <v>2.5129000000000001</v>
      </c>
    </row>
    <row r="2742" spans="2:3" ht="15.75" thickBot="1">
      <c r="B2742" s="45">
        <v>40360</v>
      </c>
      <c r="C2742" s="46">
        <v>2.5135000000000001</v>
      </c>
    </row>
    <row r="2743" spans="2:3" ht="15.75" thickBot="1">
      <c r="B2743" s="47">
        <v>40361</v>
      </c>
      <c r="C2743" s="48">
        <v>2.5141</v>
      </c>
    </row>
    <row r="2744" spans="2:3" ht="15.75" thickBot="1">
      <c r="B2744" s="45">
        <v>40362</v>
      </c>
      <c r="C2744" s="46">
        <v>2.5146999999999999</v>
      </c>
    </row>
    <row r="2745" spans="2:3" ht="15.75" thickBot="1">
      <c r="B2745" s="47">
        <v>40363</v>
      </c>
      <c r="C2745" s="48">
        <v>2.5152999999999999</v>
      </c>
    </row>
    <row r="2746" spans="2:3" ht="15.75" thickBot="1">
      <c r="B2746" s="45">
        <v>40364</v>
      </c>
      <c r="C2746" s="46">
        <v>2.5158999999999998</v>
      </c>
    </row>
    <row r="2747" spans="2:3" ht="15.75" thickBot="1">
      <c r="B2747" s="47">
        <v>40365</v>
      </c>
      <c r="C2747" s="48">
        <v>2.5165000000000002</v>
      </c>
    </row>
    <row r="2748" spans="2:3" ht="15.75" thickBot="1">
      <c r="B2748" s="45">
        <v>40366</v>
      </c>
      <c r="C2748" s="46">
        <v>2.5171000000000001</v>
      </c>
    </row>
    <row r="2749" spans="2:3" ht="15.75" thickBot="1">
      <c r="B2749" s="47">
        <v>40367</v>
      </c>
      <c r="C2749" s="48">
        <v>2.5177</v>
      </c>
    </row>
    <row r="2750" spans="2:3" ht="15.75" thickBot="1">
      <c r="B2750" s="45">
        <v>40368</v>
      </c>
      <c r="C2750" s="46">
        <v>2.5183</v>
      </c>
    </row>
    <row r="2751" spans="2:3" ht="15.75" thickBot="1">
      <c r="B2751" s="47">
        <v>40369</v>
      </c>
      <c r="C2751" s="48">
        <v>2.5188999999999999</v>
      </c>
    </row>
    <row r="2752" spans="2:3" ht="15.75" thickBot="1">
      <c r="B2752" s="45">
        <v>40370</v>
      </c>
      <c r="C2752" s="46">
        <v>2.5194000000000001</v>
      </c>
    </row>
    <row r="2753" spans="2:3" ht="15.75" thickBot="1">
      <c r="B2753" s="47">
        <v>40371</v>
      </c>
      <c r="C2753" s="48">
        <v>2.52</v>
      </c>
    </row>
    <row r="2754" spans="2:3" ht="15.75" thickBot="1">
      <c r="B2754" s="45">
        <v>40372</v>
      </c>
      <c r="C2754" s="46">
        <v>2.5206</v>
      </c>
    </row>
    <row r="2755" spans="2:3" ht="15.75" thickBot="1">
      <c r="B2755" s="47">
        <v>40373</v>
      </c>
      <c r="C2755" s="48">
        <v>2.5211999999999999</v>
      </c>
    </row>
    <row r="2756" spans="2:3" ht="15.75" thickBot="1">
      <c r="B2756" s="45">
        <v>40374</v>
      </c>
      <c r="C2756" s="46">
        <v>2.5217999999999998</v>
      </c>
    </row>
    <row r="2757" spans="2:3" ht="15.75" thickBot="1">
      <c r="B2757" s="47">
        <v>40375</v>
      </c>
      <c r="C2757" s="48">
        <v>2.5224000000000002</v>
      </c>
    </row>
    <row r="2758" spans="2:3" ht="15.75" thickBot="1">
      <c r="B2758" s="45">
        <v>40376</v>
      </c>
      <c r="C2758" s="46">
        <v>2.5230000000000001</v>
      </c>
    </row>
    <row r="2759" spans="2:3" ht="15.75" thickBot="1">
      <c r="B2759" s="47">
        <v>40377</v>
      </c>
      <c r="C2759" s="48">
        <v>2.5236000000000001</v>
      </c>
    </row>
    <row r="2760" spans="2:3" ht="15.75" thickBot="1">
      <c r="B2760" s="45">
        <v>40378</v>
      </c>
      <c r="C2760" s="46">
        <v>2.5242</v>
      </c>
    </row>
    <row r="2761" spans="2:3" ht="15.75" thickBot="1">
      <c r="B2761" s="47">
        <v>40379</v>
      </c>
      <c r="C2761" s="48">
        <v>2.5247999999999999</v>
      </c>
    </row>
    <row r="2762" spans="2:3" ht="15.75" thickBot="1">
      <c r="B2762" s="45">
        <v>40380</v>
      </c>
      <c r="C2762" s="46">
        <v>2.5253999999999999</v>
      </c>
    </row>
    <row r="2763" spans="2:3" ht="15.75" thickBot="1">
      <c r="B2763" s="47">
        <v>40381</v>
      </c>
      <c r="C2763" s="48">
        <v>2.5259999999999998</v>
      </c>
    </row>
    <row r="2764" spans="2:3" ht="15.75" thickBot="1">
      <c r="B2764" s="45">
        <v>40382</v>
      </c>
      <c r="C2764" s="46">
        <v>2.5266000000000002</v>
      </c>
    </row>
    <row r="2765" spans="2:3" ht="15.75" thickBot="1">
      <c r="B2765" s="47">
        <v>40383</v>
      </c>
      <c r="C2765" s="48">
        <v>2.5272000000000001</v>
      </c>
    </row>
    <row r="2766" spans="2:3" ht="15.75" thickBot="1">
      <c r="B2766" s="45">
        <v>40384</v>
      </c>
      <c r="C2766" s="46">
        <v>2.5278</v>
      </c>
    </row>
    <row r="2767" spans="2:3" ht="15.75" thickBot="1">
      <c r="B2767" s="47">
        <v>40385</v>
      </c>
      <c r="C2767" s="48">
        <v>2.5284</v>
      </c>
    </row>
    <row r="2768" spans="2:3" ht="15.75" thickBot="1">
      <c r="B2768" s="45">
        <v>40386</v>
      </c>
      <c r="C2768" s="46">
        <v>2.5289999999999999</v>
      </c>
    </row>
    <row r="2769" spans="2:3" ht="15.75" thickBot="1">
      <c r="B2769" s="47">
        <v>40387</v>
      </c>
      <c r="C2769" s="48">
        <v>2.5295999999999998</v>
      </c>
    </row>
    <row r="2770" spans="2:3" ht="15.75" thickBot="1">
      <c r="B2770" s="45">
        <v>40388</v>
      </c>
      <c r="C2770" s="46">
        <v>2.5301</v>
      </c>
    </row>
    <row r="2771" spans="2:3" ht="15.75" thickBot="1">
      <c r="B2771" s="47">
        <v>40389</v>
      </c>
      <c r="C2771" s="48">
        <v>2.5306999999999999</v>
      </c>
    </row>
    <row r="2772" spans="2:3" ht="15.75" thickBot="1">
      <c r="B2772" s="45">
        <v>40390</v>
      </c>
      <c r="C2772" s="46">
        <v>2.5312999999999999</v>
      </c>
    </row>
    <row r="2773" spans="2:3" ht="15.75" thickBot="1">
      <c r="B2773" s="47">
        <v>40391</v>
      </c>
      <c r="C2773" s="48">
        <v>2.5318999999999998</v>
      </c>
    </row>
    <row r="2774" spans="2:3" ht="15.75" thickBot="1">
      <c r="B2774" s="45">
        <v>40392</v>
      </c>
      <c r="C2774" s="46">
        <v>2.5325000000000002</v>
      </c>
    </row>
    <row r="2775" spans="2:3" ht="15.75" thickBot="1">
      <c r="B2775" s="47">
        <v>40393</v>
      </c>
      <c r="C2775" s="48">
        <v>2.5331000000000001</v>
      </c>
    </row>
    <row r="2776" spans="2:3" ht="15.75" thickBot="1">
      <c r="B2776" s="45">
        <v>40394</v>
      </c>
      <c r="C2776" s="46">
        <v>2.5337000000000001</v>
      </c>
    </row>
    <row r="2777" spans="2:3" ht="15.75" thickBot="1">
      <c r="B2777" s="47">
        <v>40395</v>
      </c>
      <c r="C2777" s="48">
        <v>2.5343</v>
      </c>
    </row>
    <row r="2778" spans="2:3" ht="15.75" thickBot="1">
      <c r="B2778" s="45">
        <v>40396</v>
      </c>
      <c r="C2778" s="46">
        <v>2.5348999999999999</v>
      </c>
    </row>
    <row r="2779" spans="2:3" ht="15.75" thickBot="1">
      <c r="B2779" s="47">
        <v>40397</v>
      </c>
      <c r="C2779" s="48">
        <v>2.5356000000000001</v>
      </c>
    </row>
    <row r="2780" spans="2:3" ht="15.75" thickBot="1">
      <c r="B2780" s="45">
        <v>40398</v>
      </c>
      <c r="C2780" s="46">
        <v>2.5362</v>
      </c>
    </row>
    <row r="2781" spans="2:3" ht="15.75" thickBot="1">
      <c r="B2781" s="47">
        <v>40399</v>
      </c>
      <c r="C2781" s="48">
        <v>2.5369000000000002</v>
      </c>
    </row>
    <row r="2782" spans="2:3" ht="15.75" thickBot="1">
      <c r="B2782" s="45">
        <v>40400</v>
      </c>
      <c r="C2782" s="46">
        <v>2.5375000000000001</v>
      </c>
    </row>
    <row r="2783" spans="2:3" ht="15.75" thickBot="1">
      <c r="B2783" s="47">
        <v>40401</v>
      </c>
      <c r="C2783" s="48">
        <v>2.5381999999999998</v>
      </c>
    </row>
    <row r="2784" spans="2:3" ht="15.75" thickBot="1">
      <c r="B2784" s="45">
        <v>40402</v>
      </c>
      <c r="C2784" s="46">
        <v>2.5388000000000002</v>
      </c>
    </row>
    <row r="2785" spans="2:3" ht="15.75" thickBot="1">
      <c r="B2785" s="47">
        <v>40403</v>
      </c>
      <c r="C2785" s="48">
        <v>2.5394999999999999</v>
      </c>
    </row>
    <row r="2786" spans="2:3" ht="15.75" thickBot="1">
      <c r="B2786" s="45">
        <v>40404</v>
      </c>
      <c r="C2786" s="46">
        <v>2.5402</v>
      </c>
    </row>
    <row r="2787" spans="2:3" ht="15.75" thickBot="1">
      <c r="B2787" s="47">
        <v>40405</v>
      </c>
      <c r="C2787" s="48">
        <v>2.5407999999999999</v>
      </c>
    </row>
    <row r="2788" spans="2:3" ht="15.75" thickBot="1">
      <c r="B2788" s="45">
        <v>40406</v>
      </c>
      <c r="C2788" s="46">
        <v>2.5415000000000001</v>
      </c>
    </row>
    <row r="2789" spans="2:3" ht="15.75" thickBot="1">
      <c r="B2789" s="47">
        <v>40407</v>
      </c>
      <c r="C2789" s="48">
        <v>2.5421</v>
      </c>
    </row>
    <row r="2790" spans="2:3" ht="15.75" thickBot="1">
      <c r="B2790" s="45">
        <v>40408</v>
      </c>
      <c r="C2790" s="46">
        <v>2.5428000000000002</v>
      </c>
    </row>
    <row r="2791" spans="2:3" ht="15.75" thickBot="1">
      <c r="B2791" s="47">
        <v>40409</v>
      </c>
      <c r="C2791" s="48">
        <v>2.5434000000000001</v>
      </c>
    </row>
    <row r="2792" spans="2:3" ht="15.75" thickBot="1">
      <c r="B2792" s="45">
        <v>40410</v>
      </c>
      <c r="C2792" s="46">
        <v>2.5440999999999998</v>
      </c>
    </row>
    <row r="2793" spans="2:3" ht="15.75" thickBot="1">
      <c r="B2793" s="47">
        <v>40411</v>
      </c>
      <c r="C2793" s="48">
        <v>2.5448</v>
      </c>
    </row>
    <row r="2794" spans="2:3" ht="15.75" thickBot="1">
      <c r="B2794" s="45">
        <v>40412</v>
      </c>
      <c r="C2794" s="46">
        <v>2.5453999999999999</v>
      </c>
    </row>
    <row r="2795" spans="2:3" ht="15.75" thickBot="1">
      <c r="B2795" s="47">
        <v>40413</v>
      </c>
      <c r="C2795" s="48">
        <v>2.5461</v>
      </c>
    </row>
    <row r="2796" spans="2:3" ht="15.75" thickBot="1">
      <c r="B2796" s="45">
        <v>40414</v>
      </c>
      <c r="C2796" s="46">
        <v>2.5467</v>
      </c>
    </row>
    <row r="2797" spans="2:3" ht="15.75" thickBot="1">
      <c r="B2797" s="47">
        <v>40415</v>
      </c>
      <c r="C2797" s="48">
        <v>2.5474000000000001</v>
      </c>
    </row>
    <row r="2798" spans="2:3" ht="15.75" thickBot="1">
      <c r="B2798" s="45">
        <v>40416</v>
      </c>
      <c r="C2798" s="46">
        <v>2.548</v>
      </c>
    </row>
    <row r="2799" spans="2:3" ht="15.75" thickBot="1">
      <c r="B2799" s="47">
        <v>40417</v>
      </c>
      <c r="C2799" s="48">
        <v>2.5487000000000002</v>
      </c>
    </row>
    <row r="2800" spans="2:3" ht="15.75" thickBot="1">
      <c r="B2800" s="45">
        <v>40418</v>
      </c>
      <c r="C2800" s="46">
        <v>2.5493999999999999</v>
      </c>
    </row>
    <row r="2801" spans="2:3" ht="15.75" thickBot="1">
      <c r="B2801" s="47">
        <v>40419</v>
      </c>
      <c r="C2801" s="48">
        <v>2.5499999999999998</v>
      </c>
    </row>
    <row r="2802" spans="2:3" ht="15.75" thickBot="1">
      <c r="B2802" s="45">
        <v>40420</v>
      </c>
      <c r="C2802" s="46">
        <v>2.5507</v>
      </c>
    </row>
    <row r="2803" spans="2:3" ht="15.75" thickBot="1">
      <c r="B2803" s="47">
        <v>40421</v>
      </c>
      <c r="C2803" s="48">
        <v>2.5512999999999999</v>
      </c>
    </row>
    <row r="2804" spans="2:3" ht="15.75" thickBot="1">
      <c r="B2804" s="45">
        <v>40422</v>
      </c>
      <c r="C2804" s="46">
        <v>2.552</v>
      </c>
    </row>
    <row r="2805" spans="2:3" ht="15.75" thickBot="1">
      <c r="B2805" s="47">
        <v>40423</v>
      </c>
      <c r="C2805" s="48">
        <v>2.5527000000000002</v>
      </c>
    </row>
    <row r="2806" spans="2:3" ht="15.75" thickBot="1">
      <c r="B2806" s="45">
        <v>40424</v>
      </c>
      <c r="C2806" s="46">
        <v>2.5533999999999999</v>
      </c>
    </row>
    <row r="2807" spans="2:3" ht="15.75" thickBot="1">
      <c r="B2807" s="47">
        <v>40425</v>
      </c>
      <c r="C2807" s="48">
        <v>2.5541</v>
      </c>
    </row>
    <row r="2808" spans="2:3" ht="15.75" thickBot="1">
      <c r="B2808" s="45">
        <v>40426</v>
      </c>
      <c r="C2808" s="46">
        <v>2.5547</v>
      </c>
    </row>
    <row r="2809" spans="2:3" ht="15.75" thickBot="1">
      <c r="B2809" s="47">
        <v>40427</v>
      </c>
      <c r="C2809" s="48">
        <v>2.5554000000000001</v>
      </c>
    </row>
    <row r="2810" spans="2:3" ht="15.75" thickBot="1">
      <c r="B2810" s="45">
        <v>40428</v>
      </c>
      <c r="C2810" s="46">
        <v>2.556</v>
      </c>
    </row>
    <row r="2811" spans="2:3" ht="15.75" thickBot="1">
      <c r="B2811" s="47">
        <v>40429</v>
      </c>
      <c r="C2811" s="48">
        <v>2.5567000000000002</v>
      </c>
    </row>
    <row r="2812" spans="2:3" ht="15.75" thickBot="1">
      <c r="B2812" s="45">
        <v>40430</v>
      </c>
      <c r="C2812" s="46">
        <v>2.5573000000000001</v>
      </c>
    </row>
    <row r="2813" spans="2:3" ht="15.75" thickBot="1">
      <c r="B2813" s="47">
        <v>40431</v>
      </c>
      <c r="C2813" s="48">
        <v>2.5579000000000001</v>
      </c>
    </row>
    <row r="2814" spans="2:3" ht="15.75" thickBot="1">
      <c r="B2814" s="45">
        <v>40432</v>
      </c>
      <c r="C2814" s="46">
        <v>2.5585</v>
      </c>
    </row>
    <row r="2815" spans="2:3" ht="15.75" thickBot="1">
      <c r="B2815" s="47">
        <v>40433</v>
      </c>
      <c r="C2815" s="48">
        <v>2.5592000000000001</v>
      </c>
    </row>
    <row r="2816" spans="2:3" ht="15.75" thickBot="1">
      <c r="B2816" s="45">
        <v>40434</v>
      </c>
      <c r="C2816" s="46">
        <v>2.5598000000000001</v>
      </c>
    </row>
    <row r="2817" spans="2:3" ht="15.75" thickBot="1">
      <c r="B2817" s="47">
        <v>40435</v>
      </c>
      <c r="C2817" s="48">
        <v>2.5604</v>
      </c>
    </row>
    <row r="2818" spans="2:3" ht="15.75" thickBot="1">
      <c r="B2818" s="45">
        <v>40436</v>
      </c>
      <c r="C2818" s="46">
        <v>2.5611000000000002</v>
      </c>
    </row>
    <row r="2819" spans="2:3" ht="15.75" thickBot="1">
      <c r="B2819" s="47">
        <v>40437</v>
      </c>
      <c r="C2819" s="48">
        <v>2.5617000000000001</v>
      </c>
    </row>
    <row r="2820" spans="2:3" ht="15.75" thickBot="1">
      <c r="B2820" s="45">
        <v>40438</v>
      </c>
      <c r="C2820" s="46">
        <v>2.5623</v>
      </c>
    </row>
    <row r="2821" spans="2:3" ht="15.75" thickBot="1">
      <c r="B2821" s="47">
        <v>40439</v>
      </c>
      <c r="C2821" s="48">
        <v>2.5629</v>
      </c>
    </row>
    <row r="2822" spans="2:3" ht="15.75" thickBot="1">
      <c r="B2822" s="45">
        <v>40440</v>
      </c>
      <c r="C2822" s="46">
        <v>2.5636000000000001</v>
      </c>
    </row>
    <row r="2823" spans="2:3" ht="15.75" thickBot="1">
      <c r="B2823" s="47">
        <v>40441</v>
      </c>
      <c r="C2823" s="48">
        <v>2.5642</v>
      </c>
    </row>
    <row r="2824" spans="2:3" ht="15.75" thickBot="1">
      <c r="B2824" s="45">
        <v>40442</v>
      </c>
      <c r="C2824" s="46">
        <v>2.5648</v>
      </c>
    </row>
    <row r="2825" spans="2:3" ht="15.75" thickBot="1">
      <c r="B2825" s="47">
        <v>40443</v>
      </c>
      <c r="C2825" s="48">
        <v>2.5655000000000001</v>
      </c>
    </row>
    <row r="2826" spans="2:3" ht="15.75" thickBot="1">
      <c r="B2826" s="45">
        <v>40444</v>
      </c>
      <c r="C2826" s="46">
        <v>2.5661</v>
      </c>
    </row>
    <row r="2827" spans="2:3" ht="15.75" thickBot="1">
      <c r="B2827" s="47">
        <v>40445</v>
      </c>
      <c r="C2827" s="48">
        <v>2.5667</v>
      </c>
    </row>
    <row r="2828" spans="2:3" ht="15.75" thickBot="1">
      <c r="B2828" s="45">
        <v>40446</v>
      </c>
      <c r="C2828" s="46">
        <v>2.5672999999999999</v>
      </c>
    </row>
    <row r="2829" spans="2:3" ht="15.75" thickBot="1">
      <c r="B2829" s="47">
        <v>40447</v>
      </c>
      <c r="C2829" s="48">
        <v>2.5680000000000001</v>
      </c>
    </row>
    <row r="2830" spans="2:3" ht="15.75" thickBot="1">
      <c r="B2830" s="45">
        <v>40448</v>
      </c>
      <c r="C2830" s="46">
        <v>2.5686</v>
      </c>
    </row>
    <row r="2831" spans="2:3" ht="15.75" thickBot="1">
      <c r="B2831" s="47">
        <v>40449</v>
      </c>
      <c r="C2831" s="48">
        <v>2.5691999999999999</v>
      </c>
    </row>
    <row r="2832" spans="2:3" ht="15.75" thickBot="1">
      <c r="B2832" s="45">
        <v>40450</v>
      </c>
      <c r="C2832" s="46">
        <v>2.5699000000000001</v>
      </c>
    </row>
    <row r="2833" spans="2:3" ht="15.75" thickBot="1">
      <c r="B2833" s="47">
        <v>40451</v>
      </c>
      <c r="C2833" s="48">
        <v>2.5705</v>
      </c>
    </row>
    <row r="2834" spans="2:3" ht="15.75" thickBot="1">
      <c r="B2834" s="45">
        <v>40452</v>
      </c>
      <c r="C2834" s="46">
        <v>2.5710999999999999</v>
      </c>
    </row>
    <row r="2835" spans="2:3" ht="15.75" thickBot="1">
      <c r="B2835" s="47">
        <v>40453</v>
      </c>
      <c r="C2835" s="48">
        <v>2.5716999999999999</v>
      </c>
    </row>
    <row r="2836" spans="2:3" ht="15.75" thickBot="1">
      <c r="B2836" s="45">
        <v>40454</v>
      </c>
      <c r="C2836" s="46">
        <v>2.5722999999999998</v>
      </c>
    </row>
    <row r="2837" spans="2:3" ht="15.75" thickBot="1">
      <c r="B2837" s="47">
        <v>40455</v>
      </c>
      <c r="C2837" s="48">
        <v>2.5729000000000002</v>
      </c>
    </row>
    <row r="2838" spans="2:3" ht="15.75" thickBot="1">
      <c r="B2838" s="45">
        <v>40456</v>
      </c>
      <c r="C2838" s="46">
        <v>2.5735000000000001</v>
      </c>
    </row>
    <row r="2839" spans="2:3" ht="15.75" thickBot="1">
      <c r="B2839" s="47">
        <v>40457</v>
      </c>
      <c r="C2839" s="48">
        <v>2.5741999999999998</v>
      </c>
    </row>
    <row r="2840" spans="2:3" ht="15.75" thickBot="1">
      <c r="B2840" s="45">
        <v>40458</v>
      </c>
      <c r="C2840" s="46">
        <v>2.5748000000000002</v>
      </c>
    </row>
    <row r="2841" spans="2:3" ht="15.75" thickBot="1">
      <c r="B2841" s="47">
        <v>40459</v>
      </c>
      <c r="C2841" s="48">
        <v>2.5754000000000001</v>
      </c>
    </row>
    <row r="2842" spans="2:3" ht="15.75" thickBot="1">
      <c r="B2842" s="45">
        <v>40460</v>
      </c>
      <c r="C2842" s="46">
        <v>2.5760000000000001</v>
      </c>
    </row>
    <row r="2843" spans="2:3" ht="15.75" thickBot="1">
      <c r="B2843" s="47">
        <v>40461</v>
      </c>
      <c r="C2843" s="48">
        <v>2.5766</v>
      </c>
    </row>
    <row r="2844" spans="2:3" ht="15.75" thickBot="1">
      <c r="B2844" s="45">
        <v>40462</v>
      </c>
      <c r="C2844" s="46">
        <v>2.5771999999999999</v>
      </c>
    </row>
    <row r="2845" spans="2:3" ht="15.75" thickBot="1">
      <c r="B2845" s="47">
        <v>40463</v>
      </c>
      <c r="C2845" s="48">
        <v>2.5777999999999999</v>
      </c>
    </row>
    <row r="2846" spans="2:3" ht="15.75" thickBot="1">
      <c r="B2846" s="45">
        <v>40464</v>
      </c>
      <c r="C2846" s="46">
        <v>2.5783999999999998</v>
      </c>
    </row>
    <row r="2847" spans="2:3" ht="15.75" thickBot="1">
      <c r="B2847" s="47">
        <v>40465</v>
      </c>
      <c r="C2847" s="48">
        <v>2.5790000000000002</v>
      </c>
    </row>
    <row r="2848" spans="2:3" ht="15.75" thickBot="1">
      <c r="B2848" s="45">
        <v>40466</v>
      </c>
      <c r="C2848" s="46">
        <v>2.5796000000000001</v>
      </c>
    </row>
    <row r="2849" spans="2:3" ht="15.75" thickBot="1">
      <c r="B2849" s="47">
        <v>40467</v>
      </c>
      <c r="C2849" s="48">
        <v>2.5802</v>
      </c>
    </row>
    <row r="2850" spans="2:3" ht="15.75" thickBot="1">
      <c r="B2850" s="45">
        <v>40468</v>
      </c>
      <c r="C2850" s="46">
        <v>2.5808</v>
      </c>
    </row>
    <row r="2851" spans="2:3" ht="15.75" thickBot="1">
      <c r="B2851" s="47">
        <v>40469</v>
      </c>
      <c r="C2851" s="48">
        <v>2.5813999999999999</v>
      </c>
    </row>
    <row r="2852" spans="2:3" ht="15.75" thickBot="1">
      <c r="B2852" s="45">
        <v>40470</v>
      </c>
      <c r="C2852" s="46">
        <v>2.5819999999999999</v>
      </c>
    </row>
    <row r="2853" spans="2:3" ht="15.75" thickBot="1">
      <c r="B2853" s="47">
        <v>40471</v>
      </c>
      <c r="C2853" s="48">
        <v>2.5825999999999998</v>
      </c>
    </row>
    <row r="2854" spans="2:3" ht="15.75" thickBot="1">
      <c r="B2854" s="45">
        <v>40472</v>
      </c>
      <c r="C2854" s="46">
        <v>2.5832000000000002</v>
      </c>
    </row>
    <row r="2855" spans="2:3" ht="15.75" thickBot="1">
      <c r="B2855" s="47">
        <v>40473</v>
      </c>
      <c r="C2855" s="48">
        <v>2.5838000000000001</v>
      </c>
    </row>
    <row r="2856" spans="2:3" ht="15.75" thickBot="1">
      <c r="B2856" s="45">
        <v>40474</v>
      </c>
      <c r="C2856" s="46">
        <v>2.5844</v>
      </c>
    </row>
    <row r="2857" spans="2:3" ht="15.75" thickBot="1">
      <c r="B2857" s="47">
        <v>40475</v>
      </c>
      <c r="C2857" s="48">
        <v>2.585</v>
      </c>
    </row>
    <row r="2858" spans="2:3" ht="15.75" thickBot="1">
      <c r="B2858" s="45">
        <v>40476</v>
      </c>
      <c r="C2858" s="46">
        <v>2.5855999999999999</v>
      </c>
    </row>
    <row r="2859" spans="2:3" ht="15.75" thickBot="1">
      <c r="B2859" s="47">
        <v>40477</v>
      </c>
      <c r="C2859" s="48">
        <v>2.5861999999999998</v>
      </c>
    </row>
    <row r="2860" spans="2:3" ht="15.75" thickBot="1">
      <c r="B2860" s="45">
        <v>40478</v>
      </c>
      <c r="C2860" s="46">
        <v>2.5868000000000002</v>
      </c>
    </row>
    <row r="2861" spans="2:3" ht="15.75" thickBot="1">
      <c r="B2861" s="47">
        <v>40479</v>
      </c>
      <c r="C2861" s="48">
        <v>2.5874000000000001</v>
      </c>
    </row>
    <row r="2862" spans="2:3" ht="15.75" thickBot="1">
      <c r="B2862" s="45">
        <v>40480</v>
      </c>
      <c r="C2862" s="46">
        <v>2.5880000000000001</v>
      </c>
    </row>
    <row r="2863" spans="2:3" ht="15.75" thickBot="1">
      <c r="B2863" s="47">
        <v>40481</v>
      </c>
      <c r="C2863" s="48">
        <v>2.5886</v>
      </c>
    </row>
    <row r="2864" spans="2:3" ht="15.75" thickBot="1">
      <c r="B2864" s="45">
        <v>40482</v>
      </c>
      <c r="C2864" s="46">
        <v>2.5891999999999999</v>
      </c>
    </row>
    <row r="2865" spans="2:3" ht="15.75" thickBot="1">
      <c r="B2865" s="47">
        <v>40483</v>
      </c>
      <c r="C2865" s="48">
        <v>2.5897999999999999</v>
      </c>
    </row>
    <row r="2866" spans="2:3" ht="15.75" thickBot="1">
      <c r="B2866" s="45">
        <v>40484</v>
      </c>
      <c r="C2866" s="46">
        <v>2.5903999999999998</v>
      </c>
    </row>
    <row r="2867" spans="2:3" ht="15.75" thickBot="1">
      <c r="B2867" s="47">
        <v>40485</v>
      </c>
      <c r="C2867" s="48">
        <v>2.5911</v>
      </c>
    </row>
    <row r="2868" spans="2:3" ht="15.75" thickBot="1">
      <c r="B2868" s="45">
        <v>40486</v>
      </c>
      <c r="C2868" s="46">
        <v>2.5916999999999999</v>
      </c>
    </row>
    <row r="2869" spans="2:3" ht="15.75" thickBot="1">
      <c r="B2869" s="47">
        <v>40487</v>
      </c>
      <c r="C2869" s="48">
        <v>2.5922999999999998</v>
      </c>
    </row>
    <row r="2870" spans="2:3" ht="15.75" thickBot="1">
      <c r="B2870" s="45">
        <v>40488</v>
      </c>
      <c r="C2870" s="46">
        <v>2.5929000000000002</v>
      </c>
    </row>
    <row r="2871" spans="2:3" ht="15.75" thickBot="1">
      <c r="B2871" s="47">
        <v>40489</v>
      </c>
      <c r="C2871" s="48">
        <v>2.5937000000000001</v>
      </c>
    </row>
    <row r="2872" spans="2:3" ht="15.75" thickBot="1">
      <c r="B2872" s="45">
        <v>40490</v>
      </c>
      <c r="C2872" s="46">
        <v>2.5943999999999998</v>
      </c>
    </row>
    <row r="2873" spans="2:3" ht="15.75" thickBot="1">
      <c r="B2873" s="47">
        <v>40491</v>
      </c>
      <c r="C2873" s="48">
        <v>2.5951</v>
      </c>
    </row>
    <row r="2874" spans="2:3" ht="15.75" thickBot="1">
      <c r="B2874" s="45">
        <v>40492</v>
      </c>
      <c r="C2874" s="46">
        <v>2.5958000000000001</v>
      </c>
    </row>
    <row r="2875" spans="2:3" ht="15.75" thickBot="1">
      <c r="B2875" s="47">
        <v>40493</v>
      </c>
      <c r="C2875" s="48">
        <v>2.5966</v>
      </c>
    </row>
    <row r="2876" spans="2:3" ht="15.75" thickBot="1">
      <c r="B2876" s="45">
        <v>40494</v>
      </c>
      <c r="C2876" s="46">
        <v>2.5973000000000002</v>
      </c>
    </row>
    <row r="2877" spans="2:3" ht="15.75" thickBot="1">
      <c r="B2877" s="47">
        <v>40495</v>
      </c>
      <c r="C2877" s="48">
        <v>2.5979999999999999</v>
      </c>
    </row>
    <row r="2878" spans="2:3" ht="15.75" thickBot="1">
      <c r="B2878" s="45">
        <v>40496</v>
      </c>
      <c r="C2878" s="46">
        <v>2.5987</v>
      </c>
    </row>
    <row r="2879" spans="2:3" ht="15.75" thickBot="1">
      <c r="B2879" s="47">
        <v>40497</v>
      </c>
      <c r="C2879" s="48">
        <v>2.5994999999999999</v>
      </c>
    </row>
    <row r="2880" spans="2:3" ht="15.75" thickBot="1">
      <c r="B2880" s="45">
        <v>40498</v>
      </c>
      <c r="C2880" s="46">
        <v>2.6002000000000001</v>
      </c>
    </row>
    <row r="2881" spans="2:3" ht="15.75" thickBot="1">
      <c r="B2881" s="47">
        <v>40499</v>
      </c>
      <c r="C2881" s="48">
        <v>2.6009000000000002</v>
      </c>
    </row>
    <row r="2882" spans="2:3" ht="15.75" thickBot="1">
      <c r="B2882" s="45">
        <v>40500</v>
      </c>
      <c r="C2882" s="46">
        <v>2.6017000000000001</v>
      </c>
    </row>
    <row r="2883" spans="2:3" ht="15.75" thickBot="1">
      <c r="B2883" s="47">
        <v>40501</v>
      </c>
      <c r="C2883" s="48">
        <v>2.6023999999999998</v>
      </c>
    </row>
    <row r="2884" spans="2:3" ht="15.75" thickBot="1">
      <c r="B2884" s="45">
        <v>40502</v>
      </c>
      <c r="C2884" s="46">
        <v>2.6031</v>
      </c>
    </row>
    <row r="2885" spans="2:3" ht="15.75" thickBot="1">
      <c r="B2885" s="47">
        <v>40503</v>
      </c>
      <c r="C2885" s="48">
        <v>2.6038000000000001</v>
      </c>
    </row>
    <row r="2886" spans="2:3" ht="15.75" thickBot="1">
      <c r="B2886" s="45">
        <v>40504</v>
      </c>
      <c r="C2886" s="46">
        <v>2.6046</v>
      </c>
    </row>
    <row r="2887" spans="2:3" ht="15.75" thickBot="1">
      <c r="B2887" s="47">
        <v>40505</v>
      </c>
      <c r="C2887" s="48">
        <v>2.6053000000000002</v>
      </c>
    </row>
    <row r="2888" spans="2:3" ht="15.75" thickBot="1">
      <c r="B2888" s="45">
        <v>40506</v>
      </c>
      <c r="C2888" s="46">
        <v>2.6059999999999999</v>
      </c>
    </row>
    <row r="2889" spans="2:3" ht="15.75" thickBot="1">
      <c r="B2889" s="47">
        <v>40507</v>
      </c>
      <c r="C2889" s="48">
        <v>2.6067999999999998</v>
      </c>
    </row>
    <row r="2890" spans="2:3" ht="15.75" thickBot="1">
      <c r="B2890" s="45">
        <v>40508</v>
      </c>
      <c r="C2890" s="46">
        <v>2.6074999999999999</v>
      </c>
    </row>
    <row r="2891" spans="2:3" ht="15.75" thickBot="1">
      <c r="B2891" s="47">
        <v>40509</v>
      </c>
      <c r="C2891" s="48">
        <v>2.6082000000000001</v>
      </c>
    </row>
    <row r="2892" spans="2:3" ht="15.75" thickBot="1">
      <c r="B2892" s="45">
        <v>40510</v>
      </c>
      <c r="C2892" s="46">
        <v>2.6089000000000002</v>
      </c>
    </row>
    <row r="2893" spans="2:3" ht="15.75" thickBot="1">
      <c r="B2893" s="47">
        <v>40511</v>
      </c>
      <c r="C2893" s="48">
        <v>2.6097000000000001</v>
      </c>
    </row>
    <row r="2894" spans="2:3" ht="15.75" thickBot="1">
      <c r="B2894" s="45">
        <v>40512</v>
      </c>
      <c r="C2894" s="46">
        <v>2.6103999999999998</v>
      </c>
    </row>
    <row r="2895" spans="2:3" ht="15.75" thickBot="1">
      <c r="B2895" s="47">
        <v>40513</v>
      </c>
      <c r="C2895" s="48">
        <v>2.6111</v>
      </c>
    </row>
    <row r="2896" spans="2:3" ht="15.75" thickBot="1">
      <c r="B2896" s="45">
        <v>40514</v>
      </c>
      <c r="C2896" s="46">
        <v>2.6118000000000001</v>
      </c>
    </row>
    <row r="2897" spans="2:3" ht="15.75" thickBot="1">
      <c r="B2897" s="47">
        <v>40515</v>
      </c>
      <c r="C2897" s="48">
        <v>2.6124999999999998</v>
      </c>
    </row>
    <row r="2898" spans="2:3" ht="15.75" thickBot="1">
      <c r="B2898" s="45">
        <v>40516</v>
      </c>
      <c r="C2898" s="46">
        <v>2.6132</v>
      </c>
    </row>
    <row r="2899" spans="2:3" ht="15.75" thickBot="1">
      <c r="B2899" s="47">
        <v>40517</v>
      </c>
      <c r="C2899" s="48">
        <v>2.6139000000000001</v>
      </c>
    </row>
    <row r="2900" spans="2:3" ht="15.75" thickBot="1">
      <c r="B2900" s="45">
        <v>40518</v>
      </c>
      <c r="C2900" s="46">
        <v>2.6147</v>
      </c>
    </row>
    <row r="2901" spans="2:3" ht="15.75" thickBot="1">
      <c r="B2901" s="47">
        <v>40519</v>
      </c>
      <c r="C2901" s="48">
        <v>2.6153</v>
      </c>
    </row>
    <row r="2902" spans="2:3" ht="15.75" thickBot="1">
      <c r="B2902" s="45">
        <v>40520</v>
      </c>
      <c r="C2902" s="46">
        <v>2.6158999999999999</v>
      </c>
    </row>
    <row r="2903" spans="2:3" ht="15.75" thickBot="1">
      <c r="B2903" s="47">
        <v>40521</v>
      </c>
      <c r="C2903" s="48">
        <v>2.6164999999999998</v>
      </c>
    </row>
    <row r="2904" spans="2:3" ht="15.75" thickBot="1">
      <c r="B2904" s="45">
        <v>40522</v>
      </c>
      <c r="C2904" s="46">
        <v>2.6171000000000002</v>
      </c>
    </row>
    <row r="2905" spans="2:3" ht="15.75" thickBot="1">
      <c r="B2905" s="47">
        <v>40523</v>
      </c>
      <c r="C2905" s="48">
        <v>2.6177000000000001</v>
      </c>
    </row>
    <row r="2906" spans="2:3" ht="15.75" thickBot="1">
      <c r="B2906" s="45">
        <v>40524</v>
      </c>
      <c r="C2906" s="46">
        <v>2.6183000000000001</v>
      </c>
    </row>
    <row r="2907" spans="2:3" ht="15.75" thickBot="1">
      <c r="B2907" s="47">
        <v>40525</v>
      </c>
      <c r="C2907" s="48">
        <v>2.6190000000000002</v>
      </c>
    </row>
    <row r="2908" spans="2:3" ht="15.75" thickBot="1">
      <c r="B2908" s="45">
        <v>40526</v>
      </c>
      <c r="C2908" s="46">
        <v>2.6196000000000002</v>
      </c>
    </row>
    <row r="2909" spans="2:3" ht="15.75" thickBot="1">
      <c r="B2909" s="47">
        <v>40527</v>
      </c>
      <c r="C2909" s="48">
        <v>2.6202000000000001</v>
      </c>
    </row>
    <row r="2910" spans="2:3" ht="15.75" thickBot="1">
      <c r="B2910" s="45">
        <v>40528</v>
      </c>
      <c r="C2910" s="46">
        <v>2.6208</v>
      </c>
    </row>
    <row r="2911" spans="2:3" ht="15.75" thickBot="1">
      <c r="B2911" s="47">
        <v>40529</v>
      </c>
      <c r="C2911" s="48">
        <v>2.6214</v>
      </c>
    </row>
    <row r="2912" spans="2:3" ht="15.75" thickBot="1">
      <c r="B2912" s="45">
        <v>40530</v>
      </c>
      <c r="C2912" s="46">
        <v>2.6219999999999999</v>
      </c>
    </row>
    <row r="2913" spans="2:3" ht="15.75" thickBot="1">
      <c r="B2913" s="47">
        <v>40531</v>
      </c>
      <c r="C2913" s="48">
        <v>2.6225999999999998</v>
      </c>
    </row>
    <row r="2914" spans="2:3" ht="15.75" thickBot="1">
      <c r="B2914" s="45">
        <v>40532</v>
      </c>
      <c r="C2914" s="46">
        <v>2.6233</v>
      </c>
    </row>
    <row r="2915" spans="2:3" ht="15.75" thickBot="1">
      <c r="B2915" s="47">
        <v>40533</v>
      </c>
      <c r="C2915" s="48">
        <v>2.6238999999999999</v>
      </c>
    </row>
    <row r="2916" spans="2:3" ht="15.75" thickBot="1">
      <c r="B2916" s="45">
        <v>40534</v>
      </c>
      <c r="C2916" s="46">
        <v>2.6244999999999998</v>
      </c>
    </row>
    <row r="2917" spans="2:3" ht="15.75" thickBot="1">
      <c r="B2917" s="47">
        <v>40535</v>
      </c>
      <c r="C2917" s="48">
        <v>2.6251000000000002</v>
      </c>
    </row>
    <row r="2918" spans="2:3" ht="15.75" thickBot="1">
      <c r="B2918" s="45">
        <v>40536</v>
      </c>
      <c r="C2918" s="46">
        <v>2.6257000000000001</v>
      </c>
    </row>
    <row r="2919" spans="2:3" ht="15.75" thickBot="1">
      <c r="B2919" s="47">
        <v>40537</v>
      </c>
      <c r="C2919" s="48">
        <v>2.6263000000000001</v>
      </c>
    </row>
    <row r="2920" spans="2:3" ht="15.75" thickBot="1">
      <c r="B2920" s="45">
        <v>40538</v>
      </c>
      <c r="C2920" s="46">
        <v>2.6269</v>
      </c>
    </row>
    <row r="2921" spans="2:3" ht="15.75" thickBot="1">
      <c r="B2921" s="47">
        <v>40539</v>
      </c>
      <c r="C2921" s="48">
        <v>2.6276000000000002</v>
      </c>
    </row>
    <row r="2922" spans="2:3" ht="15.75" thickBot="1">
      <c r="B2922" s="45">
        <v>40540</v>
      </c>
      <c r="C2922" s="46">
        <v>2.6282000000000001</v>
      </c>
    </row>
    <row r="2923" spans="2:3" ht="15.75" thickBot="1">
      <c r="B2923" s="47">
        <v>40541</v>
      </c>
      <c r="C2923" s="48">
        <v>2.6288</v>
      </c>
    </row>
    <row r="2924" spans="2:3" ht="15.75" thickBot="1">
      <c r="B2924" s="45">
        <v>40542</v>
      </c>
      <c r="C2924" s="46">
        <v>2.6294</v>
      </c>
    </row>
    <row r="2925" spans="2:3" ht="15.75" thickBot="1">
      <c r="B2925" s="47">
        <v>40543</v>
      </c>
      <c r="C2925" s="48">
        <v>2.63</v>
      </c>
    </row>
    <row r="2926" spans="2:3" ht="15.75" thickBot="1">
      <c r="B2926" s="45">
        <v>40544</v>
      </c>
      <c r="C2926" s="46">
        <v>2.6305999999999998</v>
      </c>
    </row>
    <row r="2927" spans="2:3" ht="15.75" thickBot="1">
      <c r="B2927" s="47">
        <v>40545</v>
      </c>
      <c r="C2927" s="48">
        <v>2.6313</v>
      </c>
    </row>
    <row r="2928" spans="2:3" ht="15.75" thickBot="1">
      <c r="B2928" s="45">
        <v>40546</v>
      </c>
      <c r="C2928" s="46">
        <v>2.6318999999999999</v>
      </c>
    </row>
    <row r="2929" spans="2:3" ht="15.75" thickBot="1">
      <c r="B2929" s="47">
        <v>40547</v>
      </c>
      <c r="C2929" s="48">
        <v>2.6324999999999998</v>
      </c>
    </row>
    <row r="2930" spans="2:3" ht="15.75" thickBot="1">
      <c r="B2930" s="45">
        <v>40548</v>
      </c>
      <c r="C2930" s="46">
        <v>2.6331000000000002</v>
      </c>
    </row>
    <row r="2931" spans="2:3" ht="15.75" thickBot="1">
      <c r="B2931" s="47">
        <v>40549</v>
      </c>
      <c r="C2931" s="48">
        <v>2.6337000000000002</v>
      </c>
    </row>
    <row r="2932" spans="2:3" ht="15.75" thickBot="1">
      <c r="B2932" s="45">
        <v>40550</v>
      </c>
      <c r="C2932" s="46">
        <v>2.6343999999999999</v>
      </c>
    </row>
    <row r="2933" spans="2:3" ht="15.75" thickBot="1">
      <c r="B2933" s="47">
        <v>40551</v>
      </c>
      <c r="C2933" s="48">
        <v>2.6352000000000002</v>
      </c>
    </row>
    <row r="2934" spans="2:3" ht="15.75" thickBot="1">
      <c r="B2934" s="45">
        <v>40552</v>
      </c>
      <c r="C2934" s="46">
        <v>2.6358999999999999</v>
      </c>
    </row>
    <row r="2935" spans="2:3" ht="15.75" thickBot="1">
      <c r="B2935" s="47">
        <v>40553</v>
      </c>
      <c r="C2935" s="48">
        <v>2.6366000000000001</v>
      </c>
    </row>
    <row r="2936" spans="2:3" ht="15.75" thickBot="1">
      <c r="B2936" s="45">
        <v>40554</v>
      </c>
      <c r="C2936" s="46">
        <v>2.6373000000000002</v>
      </c>
    </row>
    <row r="2937" spans="2:3" ht="15.75" thickBot="1">
      <c r="B2937" s="47">
        <v>40555</v>
      </c>
      <c r="C2937" s="48">
        <v>2.6379999999999999</v>
      </c>
    </row>
    <row r="2938" spans="2:3" ht="15.75" thickBot="1">
      <c r="B2938" s="45">
        <v>40556</v>
      </c>
      <c r="C2938" s="46">
        <v>2.6387</v>
      </c>
    </row>
    <row r="2939" spans="2:3" ht="15.75" thickBot="1">
      <c r="B2939" s="47">
        <v>40557</v>
      </c>
      <c r="C2939" s="48">
        <v>2.6394000000000002</v>
      </c>
    </row>
    <row r="2940" spans="2:3" ht="15.75" thickBot="1">
      <c r="B2940" s="45">
        <v>40558</v>
      </c>
      <c r="C2940" s="46">
        <v>2.6400999999999999</v>
      </c>
    </row>
    <row r="2941" spans="2:3" ht="15.75" thickBot="1">
      <c r="B2941" s="47">
        <v>40559</v>
      </c>
      <c r="C2941" s="48">
        <v>2.6408</v>
      </c>
    </row>
    <row r="2942" spans="2:3" ht="15.75" thickBot="1">
      <c r="B2942" s="45">
        <v>40560</v>
      </c>
      <c r="C2942" s="46">
        <v>2.6415000000000002</v>
      </c>
    </row>
    <row r="2943" spans="2:3" ht="15.75" thickBot="1">
      <c r="B2943" s="47">
        <v>40561</v>
      </c>
      <c r="C2943" s="48">
        <v>2.6423000000000001</v>
      </c>
    </row>
    <row r="2944" spans="2:3" ht="15.75" thickBot="1">
      <c r="B2944" s="45">
        <v>40562</v>
      </c>
      <c r="C2944" s="46">
        <v>2.6429999999999998</v>
      </c>
    </row>
    <row r="2945" spans="2:3" ht="15.75" thickBot="1">
      <c r="B2945" s="47">
        <v>40563</v>
      </c>
      <c r="C2945" s="48">
        <v>2.6436999999999999</v>
      </c>
    </row>
    <row r="2946" spans="2:3" ht="15.75" thickBot="1">
      <c r="B2946" s="45">
        <v>40564</v>
      </c>
      <c r="C2946" s="46">
        <v>2.6444000000000001</v>
      </c>
    </row>
    <row r="2947" spans="2:3" ht="15.75" thickBot="1">
      <c r="B2947" s="47">
        <v>40565</v>
      </c>
      <c r="C2947" s="48">
        <v>2.6450999999999998</v>
      </c>
    </row>
    <row r="2948" spans="2:3" ht="15.75" thickBot="1">
      <c r="B2948" s="45">
        <v>40566</v>
      </c>
      <c r="C2948" s="46">
        <v>2.6457999999999999</v>
      </c>
    </row>
    <row r="2949" spans="2:3" ht="15.75" thickBot="1">
      <c r="B2949" s="47">
        <v>40567</v>
      </c>
      <c r="C2949" s="48">
        <v>2.6465000000000001</v>
      </c>
    </row>
    <row r="2950" spans="2:3" ht="15.75" thickBot="1">
      <c r="B2950" s="45">
        <v>40568</v>
      </c>
      <c r="C2950" s="46">
        <v>2.6472000000000002</v>
      </c>
    </row>
    <row r="2951" spans="2:3" ht="15.75" thickBot="1">
      <c r="B2951" s="47">
        <v>40569</v>
      </c>
      <c r="C2951" s="48">
        <v>2.6480000000000001</v>
      </c>
    </row>
    <row r="2952" spans="2:3" ht="15.75" thickBot="1">
      <c r="B2952" s="45">
        <v>40570</v>
      </c>
      <c r="C2952" s="46">
        <v>2.6486999999999998</v>
      </c>
    </row>
    <row r="2953" spans="2:3" ht="15.75" thickBot="1">
      <c r="B2953" s="47">
        <v>40571</v>
      </c>
      <c r="C2953" s="48">
        <v>2.6494</v>
      </c>
    </row>
    <row r="2954" spans="2:3" ht="15.75" thickBot="1">
      <c r="B2954" s="45">
        <v>40572</v>
      </c>
      <c r="C2954" s="46">
        <v>2.6501000000000001</v>
      </c>
    </row>
    <row r="2955" spans="2:3" ht="15.75" thickBot="1">
      <c r="B2955" s="47">
        <v>40573</v>
      </c>
      <c r="C2955" s="48">
        <v>2.6507999999999998</v>
      </c>
    </row>
    <row r="2956" spans="2:3" ht="15.75" thickBot="1">
      <c r="B2956" s="45">
        <v>40574</v>
      </c>
      <c r="C2956" s="46">
        <v>2.6515</v>
      </c>
    </row>
    <row r="2957" spans="2:3" ht="15.75" thickBot="1">
      <c r="B2957" s="47">
        <v>40575</v>
      </c>
      <c r="C2957" s="48">
        <v>2.6522999999999999</v>
      </c>
    </row>
    <row r="2958" spans="2:3" ht="15.75" thickBot="1">
      <c r="B2958" s="45">
        <v>40576</v>
      </c>
      <c r="C2958" s="46">
        <v>2.6530999999999998</v>
      </c>
    </row>
    <row r="2959" spans="2:3" ht="15.75" thickBot="1">
      <c r="B2959" s="47">
        <v>40577</v>
      </c>
      <c r="C2959" s="48">
        <v>2.6539000000000001</v>
      </c>
    </row>
    <row r="2960" spans="2:3" ht="15.75" thickBot="1">
      <c r="B2960" s="45">
        <v>40578</v>
      </c>
      <c r="C2960" s="46">
        <v>2.6547000000000001</v>
      </c>
    </row>
    <row r="2961" spans="2:3" ht="15.75" thickBot="1">
      <c r="B2961" s="47">
        <v>40579</v>
      </c>
      <c r="C2961" s="48">
        <v>2.6555</v>
      </c>
    </row>
    <row r="2962" spans="2:3" ht="15.75" thickBot="1">
      <c r="B2962" s="45">
        <v>40580</v>
      </c>
      <c r="C2962" s="46">
        <v>2.6562999999999999</v>
      </c>
    </row>
    <row r="2963" spans="2:3" ht="15.75" thickBot="1">
      <c r="B2963" s="47">
        <v>40581</v>
      </c>
      <c r="C2963" s="48">
        <v>2.657</v>
      </c>
    </row>
    <row r="2964" spans="2:3" ht="15.75" thickBot="1">
      <c r="B2964" s="45">
        <v>40582</v>
      </c>
      <c r="C2964" s="46">
        <v>2.6576</v>
      </c>
    </row>
    <row r="2965" spans="2:3" ht="15.75" thickBot="1">
      <c r="B2965" s="47">
        <v>40583</v>
      </c>
      <c r="C2965" s="48">
        <v>2.6583000000000001</v>
      </c>
    </row>
    <row r="2966" spans="2:3" ht="15.75" thickBot="1">
      <c r="B2966" s="45">
        <v>40584</v>
      </c>
      <c r="C2966" s="46">
        <v>2.6589999999999998</v>
      </c>
    </row>
    <row r="2967" spans="2:3" ht="15.75" thickBot="1">
      <c r="B2967" s="47">
        <v>40585</v>
      </c>
      <c r="C2967" s="48">
        <v>2.6597</v>
      </c>
    </row>
    <row r="2968" spans="2:3" ht="15.75" thickBot="1">
      <c r="B2968" s="45">
        <v>40586</v>
      </c>
      <c r="C2968" s="46">
        <v>2.6604000000000001</v>
      </c>
    </row>
    <row r="2969" spans="2:3" ht="15.75" thickBot="1">
      <c r="B2969" s="47">
        <v>40587</v>
      </c>
      <c r="C2969" s="48">
        <v>2.6610999999999998</v>
      </c>
    </row>
    <row r="2970" spans="2:3" ht="15.75" thickBot="1">
      <c r="B2970" s="45">
        <v>40588</v>
      </c>
      <c r="C2970" s="46">
        <v>2.6617999999999999</v>
      </c>
    </row>
    <row r="2971" spans="2:3" ht="15.75" thickBot="1">
      <c r="B2971" s="47">
        <v>40589</v>
      </c>
      <c r="C2971" s="48">
        <v>2.6625000000000001</v>
      </c>
    </row>
    <row r="2972" spans="2:3" ht="15.75" thickBot="1">
      <c r="B2972" s="45">
        <v>40590</v>
      </c>
      <c r="C2972" s="46">
        <v>2.6631</v>
      </c>
    </row>
    <row r="2973" spans="2:3" ht="15.75" thickBot="1">
      <c r="B2973" s="47">
        <v>40591</v>
      </c>
      <c r="C2973" s="48">
        <v>2.6638000000000002</v>
      </c>
    </row>
    <row r="2974" spans="2:3" ht="15.75" thickBot="1">
      <c r="B2974" s="45">
        <v>40592</v>
      </c>
      <c r="C2974" s="46">
        <v>2.6644999999999999</v>
      </c>
    </row>
    <row r="2975" spans="2:3" ht="15.75" thickBot="1">
      <c r="B2975" s="47">
        <v>40593</v>
      </c>
      <c r="C2975" s="48">
        <v>2.6652</v>
      </c>
    </row>
    <row r="2976" spans="2:3" ht="15.75" thickBot="1">
      <c r="B2976" s="45">
        <v>40594</v>
      </c>
      <c r="C2976" s="46">
        <v>2.6659000000000002</v>
      </c>
    </row>
    <row r="2977" spans="2:3" ht="15.75" thickBot="1">
      <c r="B2977" s="47">
        <v>40595</v>
      </c>
      <c r="C2977" s="48">
        <v>2.6665999999999999</v>
      </c>
    </row>
    <row r="2978" spans="2:3" ht="15.75" thickBot="1">
      <c r="B2978" s="45">
        <v>40596</v>
      </c>
      <c r="C2978" s="46">
        <v>2.6673</v>
      </c>
    </row>
    <row r="2979" spans="2:3" ht="15.75" thickBot="1">
      <c r="B2979" s="47">
        <v>40597</v>
      </c>
      <c r="C2979" s="48">
        <v>2.6680000000000001</v>
      </c>
    </row>
    <row r="2980" spans="2:3" ht="15.75" thickBot="1">
      <c r="B2980" s="45">
        <v>40598</v>
      </c>
      <c r="C2980" s="46">
        <v>2.6686999999999999</v>
      </c>
    </row>
    <row r="2981" spans="2:3" ht="15.75" thickBot="1">
      <c r="B2981" s="47">
        <v>40599</v>
      </c>
      <c r="C2981" s="48">
        <v>2.6694</v>
      </c>
    </row>
    <row r="2982" spans="2:3" ht="15.75" thickBot="1">
      <c r="B2982" s="45">
        <v>40600</v>
      </c>
      <c r="C2982" s="46">
        <v>2.67</v>
      </c>
    </row>
    <row r="2983" spans="2:3" ht="15.75" thickBot="1">
      <c r="B2983" s="47">
        <v>40601</v>
      </c>
      <c r="C2983" s="48">
        <v>2.6707000000000001</v>
      </c>
    </row>
    <row r="2984" spans="2:3" ht="15.75" thickBot="1">
      <c r="B2984" s="45">
        <v>40602</v>
      </c>
      <c r="C2984" s="46">
        <v>2.6714000000000002</v>
      </c>
    </row>
    <row r="2985" spans="2:3" ht="15.75" thickBot="1">
      <c r="B2985" s="47">
        <v>40603</v>
      </c>
      <c r="C2985" s="48">
        <v>2.6720000000000002</v>
      </c>
    </row>
    <row r="2986" spans="2:3" ht="15.75" thickBot="1">
      <c r="B2986" s="45">
        <v>40604</v>
      </c>
      <c r="C2986" s="46">
        <v>2.6726999999999999</v>
      </c>
    </row>
    <row r="2987" spans="2:3" ht="15.75" thickBot="1">
      <c r="B2987" s="47">
        <v>40605</v>
      </c>
      <c r="C2987" s="48">
        <v>2.6732999999999998</v>
      </c>
    </row>
    <row r="2988" spans="2:3" ht="15.75" thickBot="1">
      <c r="B2988" s="45">
        <v>40606</v>
      </c>
      <c r="C2988" s="46">
        <v>2.6739000000000002</v>
      </c>
    </row>
    <row r="2989" spans="2:3" ht="15.75" thickBot="1">
      <c r="B2989" s="47">
        <v>40607</v>
      </c>
      <c r="C2989" s="48">
        <v>2.6745000000000001</v>
      </c>
    </row>
    <row r="2990" spans="2:3" ht="15.75" thickBot="1">
      <c r="B2990" s="45">
        <v>40608</v>
      </c>
      <c r="C2990" s="46">
        <v>2.6751999999999998</v>
      </c>
    </row>
    <row r="2991" spans="2:3" ht="15.75" thickBot="1">
      <c r="B2991" s="47">
        <v>40609</v>
      </c>
      <c r="C2991" s="48">
        <v>2.6758000000000002</v>
      </c>
    </row>
    <row r="2992" spans="2:3" ht="15.75" thickBot="1">
      <c r="B2992" s="45">
        <v>40610</v>
      </c>
      <c r="C2992" s="46">
        <v>2.6764000000000001</v>
      </c>
    </row>
    <row r="2993" spans="2:3" ht="15.75" thickBot="1">
      <c r="B2993" s="47">
        <v>40611</v>
      </c>
      <c r="C2993" s="48">
        <v>2.6770999999999998</v>
      </c>
    </row>
    <row r="2994" spans="2:3" ht="15.75" thickBot="1">
      <c r="B2994" s="45">
        <v>40612</v>
      </c>
      <c r="C2994" s="46">
        <v>2.6777000000000002</v>
      </c>
    </row>
    <row r="2995" spans="2:3" ht="15.75" thickBot="1">
      <c r="B2995" s="47">
        <v>40613</v>
      </c>
      <c r="C2995" s="48">
        <v>2.6783000000000001</v>
      </c>
    </row>
    <row r="2996" spans="2:3" ht="15.75" thickBot="1">
      <c r="B2996" s="45">
        <v>40614</v>
      </c>
      <c r="C2996" s="46">
        <v>2.6789999999999998</v>
      </c>
    </row>
    <row r="2997" spans="2:3" ht="15.75" thickBot="1">
      <c r="B2997" s="47">
        <v>40615</v>
      </c>
      <c r="C2997" s="48">
        <v>2.6796000000000002</v>
      </c>
    </row>
    <row r="2998" spans="2:3" ht="15.75" thickBot="1">
      <c r="B2998" s="45">
        <v>40616</v>
      </c>
      <c r="C2998" s="46">
        <v>2.6802000000000001</v>
      </c>
    </row>
    <row r="2999" spans="2:3" ht="15.75" thickBot="1">
      <c r="B2999" s="47">
        <v>40617</v>
      </c>
      <c r="C2999" s="48">
        <v>2.6808999999999998</v>
      </c>
    </row>
    <row r="3000" spans="2:3" ht="15.75" thickBot="1">
      <c r="B3000" s="45">
        <v>40618</v>
      </c>
      <c r="C3000" s="46">
        <v>2.6815000000000002</v>
      </c>
    </row>
    <row r="3001" spans="2:3" ht="15.75" thickBot="1">
      <c r="B3001" s="47">
        <v>40619</v>
      </c>
      <c r="C3001" s="48">
        <v>2.6821000000000002</v>
      </c>
    </row>
    <row r="3002" spans="2:3" ht="15.75" thickBot="1">
      <c r="B3002" s="45">
        <v>40620</v>
      </c>
      <c r="C3002" s="46">
        <v>2.6827999999999999</v>
      </c>
    </row>
    <row r="3003" spans="2:3" ht="15.75" thickBot="1">
      <c r="B3003" s="47">
        <v>40621</v>
      </c>
      <c r="C3003" s="48">
        <v>2.6833999999999998</v>
      </c>
    </row>
    <row r="3004" spans="2:3" ht="15.75" thickBot="1">
      <c r="B3004" s="45">
        <v>40622</v>
      </c>
      <c r="C3004" s="46">
        <v>2.6840999999999999</v>
      </c>
    </row>
    <row r="3005" spans="2:3" ht="15.75" thickBot="1">
      <c r="B3005" s="47">
        <v>40623</v>
      </c>
      <c r="C3005" s="48">
        <v>2.6846999999999999</v>
      </c>
    </row>
    <row r="3006" spans="2:3" ht="15.75" thickBot="1">
      <c r="B3006" s="45">
        <v>40624</v>
      </c>
      <c r="C3006" s="46">
        <v>2.6852999999999998</v>
      </c>
    </row>
    <row r="3007" spans="2:3" ht="15.75" thickBot="1">
      <c r="B3007" s="47">
        <v>40625</v>
      </c>
      <c r="C3007" s="48">
        <v>2.6859999999999999</v>
      </c>
    </row>
    <row r="3008" spans="2:3" ht="15.75" thickBot="1">
      <c r="B3008" s="45">
        <v>40626</v>
      </c>
      <c r="C3008" s="46">
        <v>2.6865999999999999</v>
      </c>
    </row>
    <row r="3009" spans="2:3" ht="15.75" thickBot="1">
      <c r="B3009" s="47">
        <v>40627</v>
      </c>
      <c r="C3009" s="48">
        <v>2.6871999999999998</v>
      </c>
    </row>
    <row r="3010" spans="2:3" ht="15.75" thickBot="1">
      <c r="B3010" s="45">
        <v>40628</v>
      </c>
      <c r="C3010" s="46">
        <v>2.6879</v>
      </c>
    </row>
    <row r="3011" spans="2:3" ht="15.75" thickBot="1">
      <c r="B3011" s="47">
        <v>40629</v>
      </c>
      <c r="C3011" s="48">
        <v>2.6884999999999999</v>
      </c>
    </row>
    <row r="3012" spans="2:3" ht="15.75" thickBot="1">
      <c r="B3012" s="45">
        <v>40630</v>
      </c>
      <c r="C3012" s="46">
        <v>2.6890999999999998</v>
      </c>
    </row>
    <row r="3013" spans="2:3" ht="15.75" thickBot="1">
      <c r="B3013" s="47">
        <v>40631</v>
      </c>
      <c r="C3013" s="48">
        <v>2.6898</v>
      </c>
    </row>
    <row r="3014" spans="2:3" ht="15.75" thickBot="1">
      <c r="B3014" s="45">
        <v>40632</v>
      </c>
      <c r="C3014" s="46">
        <v>2.6903999999999999</v>
      </c>
    </row>
    <row r="3015" spans="2:3" ht="15.75" thickBot="1">
      <c r="B3015" s="47">
        <v>40633</v>
      </c>
      <c r="C3015" s="48">
        <v>2.6911</v>
      </c>
    </row>
    <row r="3016" spans="2:3" ht="15.75" thickBot="1">
      <c r="B3016" s="45">
        <v>40634</v>
      </c>
      <c r="C3016" s="46">
        <v>2.6917</v>
      </c>
    </row>
    <row r="3017" spans="2:3" ht="15.75" thickBot="1">
      <c r="B3017" s="47">
        <v>40635</v>
      </c>
      <c r="C3017" s="48">
        <v>2.6924000000000001</v>
      </c>
    </row>
    <row r="3018" spans="2:3" ht="15.75" thickBot="1">
      <c r="B3018" s="45">
        <v>40636</v>
      </c>
      <c r="C3018" s="46">
        <v>2.6930000000000001</v>
      </c>
    </row>
    <row r="3019" spans="2:3" ht="15.75" thickBot="1">
      <c r="B3019" s="47">
        <v>40637</v>
      </c>
      <c r="C3019" s="48">
        <v>2.6937000000000002</v>
      </c>
    </row>
    <row r="3020" spans="2:3" ht="15.75" thickBot="1">
      <c r="B3020" s="45">
        <v>40638</v>
      </c>
      <c r="C3020" s="46">
        <v>2.6943999999999999</v>
      </c>
    </row>
    <row r="3021" spans="2:3" ht="15.75" thickBot="1">
      <c r="B3021" s="47">
        <v>40639</v>
      </c>
      <c r="C3021" s="48">
        <v>2.6949999999999998</v>
      </c>
    </row>
    <row r="3022" spans="2:3" ht="15.75" thickBot="1">
      <c r="B3022" s="45">
        <v>40640</v>
      </c>
      <c r="C3022" s="46">
        <v>2.6958000000000002</v>
      </c>
    </row>
    <row r="3023" spans="2:3" ht="15.75" thickBot="1">
      <c r="B3023" s="47">
        <v>40641</v>
      </c>
      <c r="C3023" s="48">
        <v>2.6964999999999999</v>
      </c>
    </row>
    <row r="3024" spans="2:3" ht="15.75" thickBot="1">
      <c r="B3024" s="45">
        <v>40642</v>
      </c>
      <c r="C3024" s="46">
        <v>2.6972999999999998</v>
      </c>
    </row>
    <row r="3025" spans="2:3" ht="15.75" thickBot="1">
      <c r="B3025" s="47">
        <v>40643</v>
      </c>
      <c r="C3025" s="48">
        <v>2.698</v>
      </c>
    </row>
    <row r="3026" spans="2:3" ht="15.75" thickBot="1">
      <c r="B3026" s="45">
        <v>40644</v>
      </c>
      <c r="C3026" s="46">
        <v>2.6987999999999999</v>
      </c>
    </row>
    <row r="3027" spans="2:3" ht="15.75" thickBot="1">
      <c r="B3027" s="47">
        <v>40645</v>
      </c>
      <c r="C3027" s="48">
        <v>2.6995</v>
      </c>
    </row>
    <row r="3028" spans="2:3" ht="15.75" thickBot="1">
      <c r="B3028" s="45">
        <v>40646</v>
      </c>
      <c r="C3028" s="46">
        <v>2.7002999999999999</v>
      </c>
    </row>
    <row r="3029" spans="2:3" ht="15.75" thickBot="1">
      <c r="B3029" s="47">
        <v>40647</v>
      </c>
      <c r="C3029" s="48">
        <v>2.7010999999999998</v>
      </c>
    </row>
    <row r="3030" spans="2:3" ht="15.75" thickBot="1">
      <c r="B3030" s="45">
        <v>40648</v>
      </c>
      <c r="C3030" s="46">
        <v>2.7018</v>
      </c>
    </row>
    <row r="3031" spans="2:3" ht="15.75" thickBot="1">
      <c r="B3031" s="47">
        <v>40649</v>
      </c>
      <c r="C3031" s="48">
        <v>2.7025999999999999</v>
      </c>
    </row>
    <row r="3032" spans="2:3" ht="15.75" thickBot="1">
      <c r="B3032" s="45">
        <v>40650</v>
      </c>
      <c r="C3032" s="46">
        <v>2.7033</v>
      </c>
    </row>
    <row r="3033" spans="2:3" ht="15.75" thickBot="1">
      <c r="B3033" s="47">
        <v>40651</v>
      </c>
      <c r="C3033" s="48">
        <v>2.7040999999999999</v>
      </c>
    </row>
    <row r="3034" spans="2:3" ht="15.75" thickBot="1">
      <c r="B3034" s="45">
        <v>40652</v>
      </c>
      <c r="C3034" s="46">
        <v>2.7048000000000001</v>
      </c>
    </row>
    <row r="3035" spans="2:3" ht="15.75" thickBot="1">
      <c r="B3035" s="47">
        <v>40653</v>
      </c>
      <c r="C3035" s="48">
        <v>2.7056</v>
      </c>
    </row>
    <row r="3036" spans="2:3" ht="15.75" thickBot="1">
      <c r="B3036" s="45">
        <v>40654</v>
      </c>
      <c r="C3036" s="46">
        <v>2.7063999999999999</v>
      </c>
    </row>
    <row r="3037" spans="2:3" ht="15.75" thickBot="1">
      <c r="B3037" s="47">
        <v>40655</v>
      </c>
      <c r="C3037" s="48">
        <v>2.7071000000000001</v>
      </c>
    </row>
    <row r="3038" spans="2:3" ht="15.75" thickBot="1">
      <c r="B3038" s="45">
        <v>40656</v>
      </c>
      <c r="C3038" s="46">
        <v>2.7079</v>
      </c>
    </row>
    <row r="3039" spans="2:3" ht="15.75" thickBot="1">
      <c r="B3039" s="47">
        <v>40657</v>
      </c>
      <c r="C3039" s="48">
        <v>2.7086000000000001</v>
      </c>
    </row>
    <row r="3040" spans="2:3" ht="15.75" thickBot="1">
      <c r="B3040" s="45">
        <v>40658</v>
      </c>
      <c r="C3040" s="46">
        <v>2.7094</v>
      </c>
    </row>
    <row r="3041" spans="2:3" ht="15.75" thickBot="1">
      <c r="B3041" s="47">
        <v>40659</v>
      </c>
      <c r="C3041" s="48">
        <v>2.7101000000000002</v>
      </c>
    </row>
    <row r="3042" spans="2:3" ht="15.75" thickBot="1">
      <c r="B3042" s="45">
        <v>40660</v>
      </c>
      <c r="C3042" s="46">
        <v>2.7109000000000001</v>
      </c>
    </row>
    <row r="3043" spans="2:3" ht="15.75" thickBot="1">
      <c r="B3043" s="47">
        <v>40661</v>
      </c>
      <c r="C3043" s="48">
        <v>2.7117</v>
      </c>
    </row>
    <row r="3044" spans="2:3" ht="15.75" thickBot="1">
      <c r="B3044" s="45">
        <v>40662</v>
      </c>
      <c r="C3044" s="46">
        <v>2.7124000000000001</v>
      </c>
    </row>
    <row r="3045" spans="2:3" ht="15.75" thickBot="1">
      <c r="B3045" s="47">
        <v>40663</v>
      </c>
      <c r="C3045" s="48">
        <v>2.7132000000000001</v>
      </c>
    </row>
    <row r="3046" spans="2:3" ht="15.75" thickBot="1">
      <c r="B3046" s="45">
        <v>40664</v>
      </c>
      <c r="C3046" s="46">
        <v>2.7139000000000002</v>
      </c>
    </row>
    <row r="3047" spans="2:3" ht="15.75" thickBot="1">
      <c r="B3047" s="47">
        <v>40665</v>
      </c>
      <c r="C3047" s="48">
        <v>2.7147000000000001</v>
      </c>
    </row>
    <row r="3048" spans="2:3" ht="15.75" thickBot="1">
      <c r="B3048" s="45">
        <v>40666</v>
      </c>
      <c r="C3048" s="46">
        <v>2.7153999999999998</v>
      </c>
    </row>
    <row r="3049" spans="2:3" ht="15.75" thickBot="1">
      <c r="B3049" s="47">
        <v>40667</v>
      </c>
      <c r="C3049" s="48">
        <v>2.7161</v>
      </c>
    </row>
    <row r="3050" spans="2:3" ht="15.75" thickBot="1">
      <c r="B3050" s="45">
        <v>40668</v>
      </c>
      <c r="C3050" s="46">
        <v>2.7168999999999999</v>
      </c>
    </row>
    <row r="3051" spans="2:3" ht="15.75" thickBot="1">
      <c r="B3051" s="47">
        <v>40669</v>
      </c>
      <c r="C3051" s="48">
        <v>2.7176</v>
      </c>
    </row>
    <row r="3052" spans="2:3" ht="15.75" thickBot="1">
      <c r="B3052" s="45">
        <v>40670</v>
      </c>
      <c r="C3052" s="46">
        <v>2.7183000000000002</v>
      </c>
    </row>
    <row r="3053" spans="2:3" ht="15.75" thickBot="1">
      <c r="B3053" s="47">
        <v>40671</v>
      </c>
      <c r="C3053" s="48">
        <v>2.7191000000000001</v>
      </c>
    </row>
    <row r="3054" spans="2:3" ht="15.75" thickBot="1">
      <c r="B3054" s="45">
        <v>40672</v>
      </c>
      <c r="C3054" s="46">
        <v>2.7198000000000002</v>
      </c>
    </row>
    <row r="3055" spans="2:3" ht="15.75" thickBot="1">
      <c r="B3055" s="47">
        <v>40673</v>
      </c>
      <c r="C3055" s="48">
        <v>2.7204999999999999</v>
      </c>
    </row>
    <row r="3056" spans="2:3" ht="15.75" thickBot="1">
      <c r="B3056" s="45">
        <v>40674</v>
      </c>
      <c r="C3056" s="46">
        <v>2.7212000000000001</v>
      </c>
    </row>
    <row r="3057" spans="2:3" ht="15.75" thickBot="1">
      <c r="B3057" s="47">
        <v>40675</v>
      </c>
      <c r="C3057" s="48">
        <v>2.722</v>
      </c>
    </row>
    <row r="3058" spans="2:3" ht="15.75" thickBot="1">
      <c r="B3058" s="45">
        <v>40676</v>
      </c>
      <c r="C3058" s="46">
        <v>2.7227000000000001</v>
      </c>
    </row>
    <row r="3059" spans="2:3" ht="15.75" thickBot="1">
      <c r="B3059" s="47">
        <v>40677</v>
      </c>
      <c r="C3059" s="48">
        <v>2.7233999999999998</v>
      </c>
    </row>
    <row r="3060" spans="2:3" ht="15.75" thickBot="1">
      <c r="B3060" s="45">
        <v>40678</v>
      </c>
      <c r="C3060" s="46">
        <v>2.7242000000000002</v>
      </c>
    </row>
    <row r="3061" spans="2:3" ht="15.75" thickBot="1">
      <c r="B3061" s="47">
        <v>40679</v>
      </c>
      <c r="C3061" s="48">
        <v>2.7248999999999999</v>
      </c>
    </row>
    <row r="3062" spans="2:3" ht="15.75" thickBot="1">
      <c r="B3062" s="45">
        <v>40680</v>
      </c>
      <c r="C3062" s="46">
        <v>2.7256</v>
      </c>
    </row>
    <row r="3063" spans="2:3" ht="15.75" thickBot="1">
      <c r="B3063" s="47">
        <v>40681</v>
      </c>
      <c r="C3063" s="48">
        <v>2.7263999999999999</v>
      </c>
    </row>
    <row r="3064" spans="2:3" ht="15.75" thickBot="1">
      <c r="B3064" s="45">
        <v>40682</v>
      </c>
      <c r="C3064" s="46">
        <v>2.7271000000000001</v>
      </c>
    </row>
    <row r="3065" spans="2:3" ht="15.75" thickBot="1">
      <c r="B3065" s="47">
        <v>40683</v>
      </c>
      <c r="C3065" s="48">
        <v>2.7277999999999998</v>
      </c>
    </row>
    <row r="3066" spans="2:3" ht="15.75" thickBot="1">
      <c r="B3066" s="45">
        <v>40684</v>
      </c>
      <c r="C3066" s="46">
        <v>2.7286000000000001</v>
      </c>
    </row>
    <row r="3067" spans="2:3" ht="15.75" thickBot="1">
      <c r="B3067" s="47">
        <v>40685</v>
      </c>
      <c r="C3067" s="48">
        <v>2.7292999999999998</v>
      </c>
    </row>
    <row r="3068" spans="2:3" ht="15.75" thickBot="1">
      <c r="B3068" s="45">
        <v>40686</v>
      </c>
      <c r="C3068" s="46">
        <v>2.73</v>
      </c>
    </row>
    <row r="3069" spans="2:3" ht="15.75" thickBot="1">
      <c r="B3069" s="47">
        <v>40687</v>
      </c>
      <c r="C3069" s="48">
        <v>2.7307999999999999</v>
      </c>
    </row>
    <row r="3070" spans="2:3" ht="15.75" thickBot="1">
      <c r="B3070" s="45">
        <v>40688</v>
      </c>
      <c r="C3070" s="46">
        <v>2.7315</v>
      </c>
    </row>
    <row r="3071" spans="2:3" ht="15.75" thickBot="1">
      <c r="B3071" s="47">
        <v>40689</v>
      </c>
      <c r="C3071" s="48">
        <v>2.7322000000000002</v>
      </c>
    </row>
    <row r="3072" spans="2:3" ht="15.75" thickBot="1">
      <c r="B3072" s="45">
        <v>40690</v>
      </c>
      <c r="C3072" s="46">
        <v>2.7330000000000001</v>
      </c>
    </row>
    <row r="3073" spans="2:3" ht="15.75" thickBot="1">
      <c r="B3073" s="47">
        <v>40691</v>
      </c>
      <c r="C3073" s="48">
        <v>2.7336999999999998</v>
      </c>
    </row>
    <row r="3074" spans="2:3" ht="15.75" thickBot="1">
      <c r="B3074" s="45">
        <v>40692</v>
      </c>
      <c r="C3074" s="46">
        <v>2.7343999999999999</v>
      </c>
    </row>
    <row r="3075" spans="2:3" ht="15.75" thickBot="1">
      <c r="B3075" s="47">
        <v>40693</v>
      </c>
      <c r="C3075" s="48">
        <v>2.7351999999999999</v>
      </c>
    </row>
    <row r="3076" spans="2:3" ht="15.75" thickBot="1">
      <c r="B3076" s="45">
        <v>40694</v>
      </c>
      <c r="C3076" s="46">
        <v>2.7359</v>
      </c>
    </row>
    <row r="3077" spans="2:3" ht="15.75" thickBot="1">
      <c r="B3077" s="47">
        <v>40695</v>
      </c>
      <c r="C3077" s="48">
        <v>2.7366999999999999</v>
      </c>
    </row>
    <row r="3078" spans="2:3" ht="15.75" thickBot="1">
      <c r="B3078" s="45">
        <v>40696</v>
      </c>
      <c r="C3078" s="46">
        <v>2.7374000000000001</v>
      </c>
    </row>
    <row r="3079" spans="2:3" ht="15.75" thickBot="1">
      <c r="B3079" s="47">
        <v>40697</v>
      </c>
      <c r="C3079" s="48">
        <v>2.7382</v>
      </c>
    </row>
    <row r="3080" spans="2:3" ht="15.75" thickBot="1">
      <c r="B3080" s="45">
        <v>40698</v>
      </c>
      <c r="C3080" s="46">
        <v>2.7389000000000001</v>
      </c>
    </row>
    <row r="3081" spans="2:3" ht="15.75" thickBot="1">
      <c r="B3081" s="47">
        <v>40699</v>
      </c>
      <c r="C3081" s="48">
        <v>2.7397</v>
      </c>
    </row>
    <row r="3082" spans="2:3" ht="15.75" thickBot="1">
      <c r="B3082" s="45">
        <v>40700</v>
      </c>
      <c r="C3082" s="46">
        <v>2.7404999999999999</v>
      </c>
    </row>
    <row r="3083" spans="2:3" ht="15.75" thickBot="1">
      <c r="B3083" s="47">
        <v>40701</v>
      </c>
      <c r="C3083" s="48">
        <v>2.7410999999999999</v>
      </c>
    </row>
    <row r="3084" spans="2:3" ht="15.75" thickBot="1">
      <c r="B3084" s="45">
        <v>40702</v>
      </c>
      <c r="C3084" s="46">
        <v>2.7418</v>
      </c>
    </row>
    <row r="3085" spans="2:3" ht="15.75" thickBot="1">
      <c r="B3085" s="47">
        <v>40703</v>
      </c>
      <c r="C3085" s="48">
        <v>2.7425000000000002</v>
      </c>
    </row>
    <row r="3086" spans="2:3" ht="15.75" thickBot="1">
      <c r="B3086" s="45">
        <v>40704</v>
      </c>
      <c r="C3086" s="46">
        <v>2.7431000000000001</v>
      </c>
    </row>
    <row r="3087" spans="2:3" ht="15.75" thickBot="1">
      <c r="B3087" s="47">
        <v>40705</v>
      </c>
      <c r="C3087" s="48">
        <v>2.7437999999999998</v>
      </c>
    </row>
    <row r="3088" spans="2:3" ht="15.75" thickBot="1">
      <c r="B3088" s="45">
        <v>40706</v>
      </c>
      <c r="C3088" s="46">
        <v>2.7444999999999999</v>
      </c>
    </row>
    <row r="3089" spans="2:3" ht="15.75" thickBot="1">
      <c r="B3089" s="47">
        <v>40707</v>
      </c>
      <c r="C3089" s="48">
        <v>2.7452000000000001</v>
      </c>
    </row>
    <row r="3090" spans="2:3" ht="15.75" thickBot="1">
      <c r="B3090" s="45">
        <v>40708</v>
      </c>
      <c r="C3090" s="46">
        <v>2.7458</v>
      </c>
    </row>
    <row r="3091" spans="2:3" ht="15.75" thickBot="1">
      <c r="B3091" s="47">
        <v>40709</v>
      </c>
      <c r="C3091" s="48">
        <v>2.7465000000000002</v>
      </c>
    </row>
    <row r="3092" spans="2:3" ht="15.75" thickBot="1">
      <c r="B3092" s="45">
        <v>40710</v>
      </c>
      <c r="C3092" s="46">
        <v>2.7471999999999999</v>
      </c>
    </row>
    <row r="3093" spans="2:3" ht="15.75" thickBot="1">
      <c r="B3093" s="47">
        <v>40711</v>
      </c>
      <c r="C3093" s="48">
        <v>2.7477999999999998</v>
      </c>
    </row>
    <row r="3094" spans="2:3" ht="15.75" thickBot="1">
      <c r="B3094" s="45">
        <v>40712</v>
      </c>
      <c r="C3094" s="46">
        <v>2.7484999999999999</v>
      </c>
    </row>
    <row r="3095" spans="2:3" ht="15.75" thickBot="1">
      <c r="B3095" s="47">
        <v>40713</v>
      </c>
      <c r="C3095" s="48">
        <v>2.7492000000000001</v>
      </c>
    </row>
    <row r="3096" spans="2:3" ht="15.75" thickBot="1">
      <c r="B3096" s="45">
        <v>40714</v>
      </c>
      <c r="C3096" s="46">
        <v>2.7498999999999998</v>
      </c>
    </row>
    <row r="3097" spans="2:3" ht="15.75" thickBot="1">
      <c r="B3097" s="47">
        <v>40715</v>
      </c>
      <c r="C3097" s="48">
        <v>2.7505000000000002</v>
      </c>
    </row>
    <row r="3098" spans="2:3" ht="15.75" thickBot="1">
      <c r="B3098" s="45">
        <v>40716</v>
      </c>
      <c r="C3098" s="46">
        <v>2.7511999999999999</v>
      </c>
    </row>
    <row r="3099" spans="2:3" ht="15.75" thickBot="1">
      <c r="B3099" s="47">
        <v>40717</v>
      </c>
      <c r="C3099" s="48">
        <v>2.7519</v>
      </c>
    </row>
    <row r="3100" spans="2:3" ht="15.75" thickBot="1">
      <c r="B3100" s="45">
        <v>40718</v>
      </c>
      <c r="C3100" s="46">
        <v>2.7524999999999999</v>
      </c>
    </row>
    <row r="3101" spans="2:3" ht="15.75" thickBot="1">
      <c r="B3101" s="47">
        <v>40719</v>
      </c>
      <c r="C3101" s="48">
        <v>2.7532000000000001</v>
      </c>
    </row>
    <row r="3102" spans="2:3" ht="15.75" thickBot="1">
      <c r="B3102" s="45">
        <v>40720</v>
      </c>
      <c r="C3102" s="46">
        <v>2.7538999999999998</v>
      </c>
    </row>
    <row r="3103" spans="2:3" ht="15.75" thickBot="1">
      <c r="B3103" s="47">
        <v>40721</v>
      </c>
      <c r="C3103" s="48">
        <v>2.7545999999999999</v>
      </c>
    </row>
    <row r="3104" spans="2:3" ht="15.75" thickBot="1">
      <c r="B3104" s="45">
        <v>40722</v>
      </c>
      <c r="C3104" s="46">
        <v>2.7551999999999999</v>
      </c>
    </row>
    <row r="3105" spans="2:3" ht="15.75" thickBot="1">
      <c r="B3105" s="47">
        <v>40723</v>
      </c>
      <c r="C3105" s="48">
        <v>2.7559</v>
      </c>
    </row>
    <row r="3106" spans="2:3" ht="15.75" thickBot="1">
      <c r="B3106" s="45">
        <v>40724</v>
      </c>
      <c r="C3106" s="46">
        <v>2.7566000000000002</v>
      </c>
    </row>
    <row r="3107" spans="2:3" ht="15.75" thickBot="1">
      <c r="B3107" s="47">
        <v>40725</v>
      </c>
      <c r="C3107" s="48">
        <v>2.7572000000000001</v>
      </c>
    </row>
    <row r="3108" spans="2:3" ht="15.75" thickBot="1">
      <c r="B3108" s="45">
        <v>40726</v>
      </c>
      <c r="C3108" s="46">
        <v>2.7578999999999998</v>
      </c>
    </row>
    <row r="3109" spans="2:3" ht="15.75" thickBot="1">
      <c r="B3109" s="47">
        <v>40727</v>
      </c>
      <c r="C3109" s="48">
        <v>2.7585000000000002</v>
      </c>
    </row>
    <row r="3110" spans="2:3" ht="15.75" thickBot="1">
      <c r="B3110" s="45">
        <v>40728</v>
      </c>
      <c r="C3110" s="46">
        <v>2.7591999999999999</v>
      </c>
    </row>
    <row r="3111" spans="2:3" ht="15.75" thickBot="1">
      <c r="B3111" s="47">
        <v>40729</v>
      </c>
      <c r="C3111" s="48">
        <v>2.7597999999999998</v>
      </c>
    </row>
    <row r="3112" spans="2:3" ht="15.75" thickBot="1">
      <c r="B3112" s="45">
        <v>40730</v>
      </c>
      <c r="C3112" s="46">
        <v>2.7605</v>
      </c>
    </row>
    <row r="3113" spans="2:3" ht="15.75" thickBot="1">
      <c r="B3113" s="47">
        <v>40731</v>
      </c>
      <c r="C3113" s="48">
        <v>2.7610999999999999</v>
      </c>
    </row>
    <row r="3114" spans="2:3" ht="15.75" thickBot="1">
      <c r="B3114" s="45">
        <v>40732</v>
      </c>
      <c r="C3114" s="46">
        <v>2.7618</v>
      </c>
    </row>
    <row r="3115" spans="2:3" ht="15.75" thickBot="1">
      <c r="B3115" s="47">
        <v>40733</v>
      </c>
      <c r="C3115" s="48">
        <v>2.7624</v>
      </c>
    </row>
    <row r="3116" spans="2:3" ht="15.75" thickBot="1">
      <c r="B3116" s="45">
        <v>40734</v>
      </c>
      <c r="C3116" s="46">
        <v>2.7629999999999999</v>
      </c>
    </row>
    <row r="3117" spans="2:3" ht="15.75" thickBot="1">
      <c r="B3117" s="47">
        <v>40735</v>
      </c>
      <c r="C3117" s="48">
        <v>2.7637</v>
      </c>
    </row>
    <row r="3118" spans="2:3" ht="15.75" thickBot="1">
      <c r="B3118" s="45">
        <v>40736</v>
      </c>
      <c r="C3118" s="46">
        <v>2.7643</v>
      </c>
    </row>
    <row r="3119" spans="2:3" ht="15.75" thickBot="1">
      <c r="B3119" s="47">
        <v>40737</v>
      </c>
      <c r="C3119" s="48">
        <v>2.7648999999999999</v>
      </c>
    </row>
    <row r="3120" spans="2:3" ht="15.75" thickBot="1">
      <c r="B3120" s="45">
        <v>40738</v>
      </c>
      <c r="C3120" s="46">
        <v>2.7656000000000001</v>
      </c>
    </row>
    <row r="3121" spans="2:3" ht="15.75" thickBot="1">
      <c r="B3121" s="47">
        <v>40739</v>
      </c>
      <c r="C3121" s="48">
        <v>2.7662</v>
      </c>
    </row>
    <row r="3122" spans="2:3" ht="15.75" thickBot="1">
      <c r="B3122" s="45">
        <v>40740</v>
      </c>
      <c r="C3122" s="46">
        <v>2.7667999999999999</v>
      </c>
    </row>
    <row r="3123" spans="2:3" ht="15.75" thickBot="1">
      <c r="B3123" s="47">
        <v>40741</v>
      </c>
      <c r="C3123" s="48">
        <v>2.7675000000000001</v>
      </c>
    </row>
    <row r="3124" spans="2:3" ht="15.75" thickBot="1">
      <c r="B3124" s="45">
        <v>40742</v>
      </c>
      <c r="C3124" s="46">
        <v>2.7681</v>
      </c>
    </row>
    <row r="3125" spans="2:3" ht="15.75" thickBot="1">
      <c r="B3125" s="47">
        <v>40743</v>
      </c>
      <c r="C3125" s="48">
        <v>2.7686999999999999</v>
      </c>
    </row>
    <row r="3126" spans="2:3" ht="15.75" thickBot="1">
      <c r="B3126" s="45">
        <v>40744</v>
      </c>
      <c r="C3126" s="46">
        <v>2.7694000000000001</v>
      </c>
    </row>
    <row r="3127" spans="2:3" ht="15.75" thickBot="1">
      <c r="B3127" s="47">
        <v>40745</v>
      </c>
      <c r="C3127" s="48">
        <v>2.77</v>
      </c>
    </row>
    <row r="3128" spans="2:3" ht="15.75" thickBot="1">
      <c r="B3128" s="45">
        <v>40746</v>
      </c>
      <c r="C3128" s="46">
        <v>2.7706</v>
      </c>
    </row>
    <row r="3129" spans="2:3" ht="15.75" thickBot="1">
      <c r="B3129" s="47">
        <v>40747</v>
      </c>
      <c r="C3129" s="48">
        <v>2.7713000000000001</v>
      </c>
    </row>
    <row r="3130" spans="2:3" ht="15.75" thickBot="1">
      <c r="B3130" s="45">
        <v>40748</v>
      </c>
      <c r="C3130" s="46">
        <v>2.7719</v>
      </c>
    </row>
    <row r="3131" spans="2:3" ht="15.75" thickBot="1">
      <c r="B3131" s="47">
        <v>40749</v>
      </c>
      <c r="C3131" s="48">
        <v>2.7726000000000002</v>
      </c>
    </row>
    <row r="3132" spans="2:3" ht="15.75" thickBot="1">
      <c r="B3132" s="45">
        <v>40750</v>
      </c>
      <c r="C3132" s="46">
        <v>2.7732000000000001</v>
      </c>
    </row>
    <row r="3133" spans="2:3" ht="15.75" thickBot="1">
      <c r="B3133" s="47">
        <v>40751</v>
      </c>
      <c r="C3133" s="48">
        <v>2.7738</v>
      </c>
    </row>
    <row r="3134" spans="2:3" ht="15.75" thickBot="1">
      <c r="B3134" s="45">
        <v>40752</v>
      </c>
      <c r="C3134" s="46">
        <v>2.7745000000000002</v>
      </c>
    </row>
    <row r="3135" spans="2:3" ht="15.75" thickBot="1">
      <c r="B3135" s="47">
        <v>40753</v>
      </c>
      <c r="C3135" s="48">
        <v>2.7751000000000001</v>
      </c>
    </row>
    <row r="3136" spans="2:3" ht="15.75" thickBot="1">
      <c r="B3136" s="45">
        <v>40754</v>
      </c>
      <c r="C3136" s="46">
        <v>2.7757000000000001</v>
      </c>
    </row>
    <row r="3137" spans="2:3" ht="15.75" thickBot="1">
      <c r="B3137" s="47">
        <v>40755</v>
      </c>
      <c r="C3137" s="48">
        <v>2.7764000000000002</v>
      </c>
    </row>
    <row r="3138" spans="2:3" ht="15.75" thickBot="1">
      <c r="B3138" s="45">
        <v>40756</v>
      </c>
      <c r="C3138" s="46">
        <v>2.7770000000000001</v>
      </c>
    </row>
    <row r="3139" spans="2:3" ht="15.75" thickBot="1">
      <c r="B3139" s="47">
        <v>40757</v>
      </c>
      <c r="C3139" s="48">
        <v>2.7776999999999998</v>
      </c>
    </row>
    <row r="3140" spans="2:3" ht="15.75" thickBot="1">
      <c r="B3140" s="45">
        <v>40758</v>
      </c>
      <c r="C3140" s="46">
        <v>2.7783000000000002</v>
      </c>
    </row>
    <row r="3141" spans="2:3" ht="15.75" thickBot="1">
      <c r="B3141" s="47">
        <v>40759</v>
      </c>
      <c r="C3141" s="48">
        <v>2.7789000000000001</v>
      </c>
    </row>
    <row r="3142" spans="2:3" ht="15.75" thickBot="1">
      <c r="B3142" s="45">
        <v>40760</v>
      </c>
      <c r="C3142" s="46">
        <v>2.7795999999999998</v>
      </c>
    </row>
    <row r="3143" spans="2:3" ht="15.75" thickBot="1">
      <c r="B3143" s="47">
        <v>40761</v>
      </c>
      <c r="C3143" s="48">
        <v>2.7801999999999998</v>
      </c>
    </row>
    <row r="3144" spans="2:3" ht="15.75" thickBot="1">
      <c r="B3144" s="45">
        <v>40762</v>
      </c>
      <c r="C3144" s="46">
        <v>2.7808999999999999</v>
      </c>
    </row>
    <row r="3145" spans="2:3" ht="15.75" thickBot="1">
      <c r="B3145" s="47">
        <v>40763</v>
      </c>
      <c r="C3145" s="48">
        <v>2.7816000000000001</v>
      </c>
    </row>
    <row r="3146" spans="2:3" ht="15.75" thickBot="1">
      <c r="B3146" s="45">
        <v>40764</v>
      </c>
      <c r="C3146" s="46">
        <v>2.7823000000000002</v>
      </c>
    </row>
    <row r="3147" spans="2:3" ht="15.75" thickBot="1">
      <c r="B3147" s="47">
        <v>40765</v>
      </c>
      <c r="C3147" s="48">
        <v>2.7829999999999999</v>
      </c>
    </row>
    <row r="3148" spans="2:3" ht="15.75" thickBot="1">
      <c r="B3148" s="45">
        <v>40766</v>
      </c>
      <c r="C3148" s="46">
        <v>2.7837999999999998</v>
      </c>
    </row>
    <row r="3149" spans="2:3" ht="15.75" thickBot="1">
      <c r="B3149" s="47">
        <v>40767</v>
      </c>
      <c r="C3149" s="48">
        <v>2.7845</v>
      </c>
    </row>
    <row r="3150" spans="2:3" ht="15.75" thickBot="1">
      <c r="B3150" s="45">
        <v>40768</v>
      </c>
      <c r="C3150" s="46">
        <v>2.7852000000000001</v>
      </c>
    </row>
    <row r="3151" spans="2:3" ht="15.75" thickBot="1">
      <c r="B3151" s="47">
        <v>40769</v>
      </c>
      <c r="C3151" s="48">
        <v>2.7858999999999998</v>
      </c>
    </row>
    <row r="3152" spans="2:3" ht="15.75" thickBot="1">
      <c r="B3152" s="45">
        <v>40770</v>
      </c>
      <c r="C3152" s="46">
        <v>2.7866</v>
      </c>
    </row>
    <row r="3153" spans="2:3" ht="15.75" thickBot="1">
      <c r="B3153" s="47">
        <v>40771</v>
      </c>
      <c r="C3153" s="48">
        <v>2.7873000000000001</v>
      </c>
    </row>
    <row r="3154" spans="2:3" ht="15.75" thickBot="1">
      <c r="B3154" s="45">
        <v>40772</v>
      </c>
      <c r="C3154" s="46">
        <v>2.7879999999999998</v>
      </c>
    </row>
    <row r="3155" spans="2:3" ht="15.75" thickBot="1">
      <c r="B3155" s="47">
        <v>40773</v>
      </c>
      <c r="C3155" s="48">
        <v>2.7887</v>
      </c>
    </row>
    <row r="3156" spans="2:3" ht="15.75" thickBot="1">
      <c r="B3156" s="45">
        <v>40774</v>
      </c>
      <c r="C3156" s="46">
        <v>2.7894000000000001</v>
      </c>
    </row>
    <row r="3157" spans="2:3" ht="15.75" thickBot="1">
      <c r="B3157" s="47">
        <v>40775</v>
      </c>
      <c r="C3157" s="48">
        <v>2.7902</v>
      </c>
    </row>
    <row r="3158" spans="2:3" ht="15.75" thickBot="1">
      <c r="B3158" s="45">
        <v>40776</v>
      </c>
      <c r="C3158" s="46">
        <v>2.7909000000000002</v>
      </c>
    </row>
    <row r="3159" spans="2:3" ht="15.75" thickBot="1">
      <c r="B3159" s="47">
        <v>40777</v>
      </c>
      <c r="C3159" s="48">
        <v>2.7915999999999999</v>
      </c>
    </row>
    <row r="3160" spans="2:3" ht="15.75" thickBot="1">
      <c r="B3160" s="45">
        <v>40778</v>
      </c>
      <c r="C3160" s="46">
        <v>2.7923</v>
      </c>
    </row>
    <row r="3161" spans="2:3" ht="15.75" thickBot="1">
      <c r="B3161" s="47">
        <v>40779</v>
      </c>
      <c r="C3161" s="48">
        <v>2.7930000000000001</v>
      </c>
    </row>
    <row r="3162" spans="2:3" ht="15.75" thickBot="1">
      <c r="B3162" s="45">
        <v>40780</v>
      </c>
      <c r="C3162" s="46">
        <v>2.7936999999999999</v>
      </c>
    </row>
    <row r="3163" spans="2:3" ht="15.75" thickBot="1">
      <c r="B3163" s="47">
        <v>40781</v>
      </c>
      <c r="C3163" s="48">
        <v>2.7944</v>
      </c>
    </row>
    <row r="3164" spans="2:3" ht="15.75" thickBot="1">
      <c r="B3164" s="45">
        <v>40782</v>
      </c>
      <c r="C3164" s="46">
        <v>2.7951000000000001</v>
      </c>
    </row>
    <row r="3165" spans="2:3" ht="15.75" thickBot="1">
      <c r="B3165" s="47">
        <v>40783</v>
      </c>
      <c r="C3165" s="48">
        <v>2.7959000000000001</v>
      </c>
    </row>
    <row r="3166" spans="2:3" ht="15.75" thickBot="1">
      <c r="B3166" s="45">
        <v>40784</v>
      </c>
      <c r="C3166" s="46">
        <v>2.7966000000000002</v>
      </c>
    </row>
    <row r="3167" spans="2:3" ht="15.75" thickBot="1">
      <c r="B3167" s="47">
        <v>40785</v>
      </c>
      <c r="C3167" s="48">
        <v>2.7972999999999999</v>
      </c>
    </row>
    <row r="3168" spans="2:3" ht="15.75" thickBot="1">
      <c r="B3168" s="45">
        <v>40786</v>
      </c>
      <c r="C3168" s="46">
        <v>2.798</v>
      </c>
    </row>
    <row r="3169" spans="2:3" ht="15.75" thickBot="1">
      <c r="B3169" s="47">
        <v>40787</v>
      </c>
      <c r="C3169" s="48">
        <v>2.7987000000000002</v>
      </c>
    </row>
    <row r="3170" spans="2:3" ht="15.75" thickBot="1">
      <c r="B3170" s="45">
        <v>40788</v>
      </c>
      <c r="C3170" s="46">
        <v>2.7995000000000001</v>
      </c>
    </row>
    <row r="3171" spans="2:3" ht="15.75" thickBot="1">
      <c r="B3171" s="47">
        <v>40789</v>
      </c>
      <c r="C3171" s="48">
        <v>2.8001999999999998</v>
      </c>
    </row>
    <row r="3172" spans="2:3" ht="15.75" thickBot="1">
      <c r="B3172" s="45">
        <v>40790</v>
      </c>
      <c r="C3172" s="46">
        <v>2.8010000000000002</v>
      </c>
    </row>
    <row r="3173" spans="2:3" ht="15.75" thickBot="1">
      <c r="B3173" s="47">
        <v>40791</v>
      </c>
      <c r="C3173" s="48">
        <v>2.8016999999999999</v>
      </c>
    </row>
    <row r="3174" spans="2:3" ht="15.75" thickBot="1">
      <c r="B3174" s="45">
        <v>40792</v>
      </c>
      <c r="C3174" s="46">
        <v>2.8024</v>
      </c>
    </row>
    <row r="3175" spans="2:3" ht="15.75" thickBot="1">
      <c r="B3175" s="47">
        <v>40793</v>
      </c>
      <c r="C3175" s="48">
        <v>2.8031999999999999</v>
      </c>
    </row>
    <row r="3176" spans="2:3" ht="15.75" thickBot="1">
      <c r="B3176" s="45">
        <v>40794</v>
      </c>
      <c r="C3176" s="46">
        <v>2.8039999999999998</v>
      </c>
    </row>
    <row r="3177" spans="2:3" ht="15.75" thickBot="1">
      <c r="B3177" s="47">
        <v>40795</v>
      </c>
      <c r="C3177" s="48">
        <v>2.8048000000000002</v>
      </c>
    </row>
    <row r="3178" spans="2:3" ht="15.75" thickBot="1">
      <c r="B3178" s="45">
        <v>40796</v>
      </c>
      <c r="C3178" s="46">
        <v>2.8054999999999999</v>
      </c>
    </row>
    <row r="3179" spans="2:3" ht="15.75" thickBot="1">
      <c r="B3179" s="47">
        <v>40797</v>
      </c>
      <c r="C3179" s="48">
        <v>2.8062999999999998</v>
      </c>
    </row>
    <row r="3180" spans="2:3" ht="15.75" thickBot="1">
      <c r="B3180" s="45">
        <v>40798</v>
      </c>
      <c r="C3180" s="46">
        <v>2.8071000000000002</v>
      </c>
    </row>
    <row r="3181" spans="2:3" ht="15.75" thickBot="1">
      <c r="B3181" s="47">
        <v>40799</v>
      </c>
      <c r="C3181" s="48">
        <v>2.8079000000000001</v>
      </c>
    </row>
    <row r="3182" spans="2:3" ht="15.75" thickBot="1">
      <c r="B3182" s="45">
        <v>40800</v>
      </c>
      <c r="C3182" s="46">
        <v>2.8086000000000002</v>
      </c>
    </row>
    <row r="3183" spans="2:3" ht="15.75" thickBot="1">
      <c r="B3183" s="47">
        <v>40801</v>
      </c>
      <c r="C3183" s="48">
        <v>2.8094000000000001</v>
      </c>
    </row>
    <row r="3184" spans="2:3" ht="15.75" thickBot="1">
      <c r="B3184" s="45">
        <v>40802</v>
      </c>
      <c r="C3184" s="46">
        <v>2.8102</v>
      </c>
    </row>
    <row r="3185" spans="2:3" ht="15.75" thickBot="1">
      <c r="B3185" s="47">
        <v>40803</v>
      </c>
      <c r="C3185" s="48">
        <v>2.8109999999999999</v>
      </c>
    </row>
    <row r="3186" spans="2:3" ht="15.75" thickBot="1">
      <c r="B3186" s="45">
        <v>40804</v>
      </c>
      <c r="C3186" s="46">
        <v>2.8117999999999999</v>
      </c>
    </row>
    <row r="3187" spans="2:3" ht="15.75" thickBot="1">
      <c r="B3187" s="47">
        <v>40805</v>
      </c>
      <c r="C3187" s="48">
        <v>2.8125</v>
      </c>
    </row>
    <row r="3188" spans="2:3" ht="15.75" thickBot="1">
      <c r="B3188" s="45">
        <v>40806</v>
      </c>
      <c r="C3188" s="46">
        <v>2.8132999999999999</v>
      </c>
    </row>
    <row r="3189" spans="2:3" ht="15.75" thickBot="1">
      <c r="B3189" s="47">
        <v>40807</v>
      </c>
      <c r="C3189" s="48">
        <v>2.8140999999999998</v>
      </c>
    </row>
    <row r="3190" spans="2:3" ht="15.75" thickBot="1">
      <c r="B3190" s="45">
        <v>40808</v>
      </c>
      <c r="C3190" s="46">
        <v>2.8149000000000002</v>
      </c>
    </row>
    <row r="3191" spans="2:3" ht="15.75" thickBot="1">
      <c r="B3191" s="47">
        <v>40809</v>
      </c>
      <c r="C3191" s="48">
        <v>2.8157000000000001</v>
      </c>
    </row>
    <row r="3192" spans="2:3" ht="15.75" thickBot="1">
      <c r="B3192" s="45">
        <v>40810</v>
      </c>
      <c r="C3192" s="46">
        <v>2.8163999999999998</v>
      </c>
    </row>
    <row r="3193" spans="2:3" ht="15.75" thickBot="1">
      <c r="B3193" s="47">
        <v>40811</v>
      </c>
      <c r="C3193" s="48">
        <v>2.8172000000000001</v>
      </c>
    </row>
    <row r="3194" spans="2:3" ht="15.75" thickBot="1">
      <c r="B3194" s="45">
        <v>40812</v>
      </c>
      <c r="C3194" s="46">
        <v>2.8180000000000001</v>
      </c>
    </row>
    <row r="3195" spans="2:3" ht="15.75" thickBot="1">
      <c r="B3195" s="47">
        <v>40813</v>
      </c>
      <c r="C3195" s="48">
        <v>2.8188</v>
      </c>
    </row>
    <row r="3196" spans="2:3" ht="15.75" thickBot="1">
      <c r="B3196" s="45">
        <v>40814</v>
      </c>
      <c r="C3196" s="46">
        <v>2.8195999999999999</v>
      </c>
    </row>
    <row r="3197" spans="2:3" ht="15.75" thickBot="1">
      <c r="B3197" s="47">
        <v>40815</v>
      </c>
      <c r="C3197" s="48">
        <v>2.8203</v>
      </c>
    </row>
    <row r="3198" spans="2:3" ht="15.75" thickBot="1">
      <c r="B3198" s="45">
        <v>40816</v>
      </c>
      <c r="C3198" s="46">
        <v>2.8210999999999999</v>
      </c>
    </row>
    <row r="3199" spans="2:3" ht="15.75" thickBot="1">
      <c r="B3199" s="47">
        <v>40817</v>
      </c>
      <c r="C3199" s="48">
        <v>2.8218999999999999</v>
      </c>
    </row>
    <row r="3200" spans="2:3" ht="15.75" thickBot="1">
      <c r="B3200" s="45">
        <v>40818</v>
      </c>
      <c r="C3200" s="46">
        <v>2.8226</v>
      </c>
    </row>
    <row r="3201" spans="2:3" ht="15.75" thickBot="1">
      <c r="B3201" s="47">
        <v>40819</v>
      </c>
      <c r="C3201" s="48">
        <v>2.8233999999999999</v>
      </c>
    </row>
    <row r="3202" spans="2:3" ht="15.75" thickBot="1">
      <c r="B3202" s="45">
        <v>40820</v>
      </c>
      <c r="C3202" s="46">
        <v>2.8241000000000001</v>
      </c>
    </row>
    <row r="3203" spans="2:3" ht="15.75" thickBot="1">
      <c r="B3203" s="47">
        <v>40821</v>
      </c>
      <c r="C3203" s="48">
        <v>2.8249</v>
      </c>
    </row>
    <row r="3204" spans="2:3" ht="15.75" thickBot="1">
      <c r="B3204" s="45">
        <v>40822</v>
      </c>
      <c r="C3204" s="46">
        <v>2.8256000000000001</v>
      </c>
    </row>
    <row r="3205" spans="2:3" ht="15.75" thickBot="1">
      <c r="B3205" s="47">
        <v>40823</v>
      </c>
      <c r="C3205" s="48">
        <v>2.8264</v>
      </c>
    </row>
    <row r="3206" spans="2:3" ht="15.75" thickBot="1">
      <c r="B3206" s="45">
        <v>40824</v>
      </c>
      <c r="C3206" s="46">
        <v>2.8271999999999999</v>
      </c>
    </row>
    <row r="3207" spans="2:3" ht="15.75" thickBot="1">
      <c r="B3207" s="47">
        <v>40825</v>
      </c>
      <c r="C3207" s="48">
        <v>2.8279000000000001</v>
      </c>
    </row>
    <row r="3208" spans="2:3" ht="15.75" thickBot="1">
      <c r="B3208" s="45">
        <v>40826</v>
      </c>
      <c r="C3208" s="46">
        <v>2.8287</v>
      </c>
    </row>
    <row r="3209" spans="2:3" ht="15.75" thickBot="1">
      <c r="B3209" s="47">
        <v>40827</v>
      </c>
      <c r="C3209" s="48">
        <v>2.8294000000000001</v>
      </c>
    </row>
    <row r="3210" spans="2:3" ht="15.75" thickBot="1">
      <c r="B3210" s="45">
        <v>40828</v>
      </c>
      <c r="C3210" s="46">
        <v>2.8302</v>
      </c>
    </row>
    <row r="3211" spans="2:3" ht="15.75" thickBot="1">
      <c r="B3211" s="47">
        <v>40829</v>
      </c>
      <c r="C3211" s="48">
        <v>2.831</v>
      </c>
    </row>
    <row r="3212" spans="2:3" ht="15.75" thickBot="1">
      <c r="B3212" s="45">
        <v>40830</v>
      </c>
      <c r="C3212" s="46">
        <v>2.8317000000000001</v>
      </c>
    </row>
    <row r="3213" spans="2:3" ht="15.75" thickBot="1">
      <c r="B3213" s="47">
        <v>40831</v>
      </c>
      <c r="C3213" s="48">
        <v>2.8325</v>
      </c>
    </row>
    <row r="3214" spans="2:3" ht="15.75" thickBot="1">
      <c r="B3214" s="45">
        <v>40832</v>
      </c>
      <c r="C3214" s="46">
        <v>2.8332000000000002</v>
      </c>
    </row>
    <row r="3215" spans="2:3" ht="15.75" thickBot="1">
      <c r="B3215" s="47">
        <v>40833</v>
      </c>
      <c r="C3215" s="48">
        <v>2.8340000000000001</v>
      </c>
    </row>
    <row r="3216" spans="2:3" ht="15.75" thickBot="1">
      <c r="B3216" s="45">
        <v>40834</v>
      </c>
      <c r="C3216" s="46">
        <v>2.8348</v>
      </c>
    </row>
    <row r="3217" spans="2:3" ht="15.75" thickBot="1">
      <c r="B3217" s="47">
        <v>40835</v>
      </c>
      <c r="C3217" s="48">
        <v>2.8355000000000001</v>
      </c>
    </row>
    <row r="3218" spans="2:3" ht="15.75" thickBot="1">
      <c r="B3218" s="45">
        <v>40836</v>
      </c>
      <c r="C3218" s="46">
        <v>2.8363</v>
      </c>
    </row>
    <row r="3219" spans="2:3" ht="15.75" thickBot="1">
      <c r="B3219" s="47">
        <v>40837</v>
      </c>
      <c r="C3219" s="48">
        <v>2.8370000000000002</v>
      </c>
    </row>
    <row r="3220" spans="2:3" ht="15.75" thickBot="1">
      <c r="B3220" s="45">
        <v>40838</v>
      </c>
      <c r="C3220" s="46">
        <v>2.8378000000000001</v>
      </c>
    </row>
    <row r="3221" spans="2:3" ht="15.75" thickBot="1">
      <c r="B3221" s="47">
        <v>40839</v>
      </c>
      <c r="C3221" s="48">
        <v>2.8386</v>
      </c>
    </row>
    <row r="3222" spans="2:3" ht="15.75" thickBot="1">
      <c r="B3222" s="45">
        <v>40840</v>
      </c>
      <c r="C3222" s="46">
        <v>2.8393000000000002</v>
      </c>
    </row>
    <row r="3223" spans="2:3" ht="15.75" thickBot="1">
      <c r="B3223" s="47">
        <v>40841</v>
      </c>
      <c r="C3223" s="48">
        <v>2.8401000000000001</v>
      </c>
    </row>
    <row r="3224" spans="2:3" ht="15.75" thickBot="1">
      <c r="B3224" s="45">
        <v>40842</v>
      </c>
      <c r="C3224" s="46">
        <v>2.8408000000000002</v>
      </c>
    </row>
    <row r="3225" spans="2:3" ht="15.75" thickBot="1">
      <c r="B3225" s="47">
        <v>40843</v>
      </c>
      <c r="C3225" s="48">
        <v>2.8416000000000001</v>
      </c>
    </row>
    <row r="3226" spans="2:3" ht="15.75" thickBot="1">
      <c r="B3226" s="45">
        <v>40844</v>
      </c>
      <c r="C3226" s="46">
        <v>2.8424</v>
      </c>
    </row>
    <row r="3227" spans="2:3" ht="15.75" thickBot="1">
      <c r="B3227" s="47">
        <v>40845</v>
      </c>
      <c r="C3227" s="48">
        <v>2.8431000000000002</v>
      </c>
    </row>
    <row r="3228" spans="2:3" ht="15.75" thickBot="1">
      <c r="B3228" s="45">
        <v>40846</v>
      </c>
      <c r="C3228" s="46">
        <v>2.8439000000000001</v>
      </c>
    </row>
    <row r="3229" spans="2:3" ht="15.75" thickBot="1">
      <c r="B3229" s="47">
        <v>40847</v>
      </c>
      <c r="C3229" s="48">
        <v>2.8447</v>
      </c>
    </row>
    <row r="3230" spans="2:3" ht="15.75" thickBot="1">
      <c r="B3230" s="45">
        <v>40848</v>
      </c>
      <c r="C3230" s="46">
        <v>2.8454000000000002</v>
      </c>
    </row>
    <row r="3231" spans="2:3" ht="15.75" thickBot="1">
      <c r="B3231" s="47">
        <v>40849</v>
      </c>
      <c r="C3231" s="48">
        <v>2.8462000000000001</v>
      </c>
    </row>
    <row r="3232" spans="2:3" ht="15.75" thickBot="1">
      <c r="B3232" s="45">
        <v>40850</v>
      </c>
      <c r="C3232" s="46">
        <v>2.847</v>
      </c>
    </row>
    <row r="3233" spans="2:3" ht="15.75" thickBot="1">
      <c r="B3233" s="47">
        <v>40851</v>
      </c>
      <c r="C3233" s="48">
        <v>2.8477999999999999</v>
      </c>
    </row>
    <row r="3234" spans="2:3" ht="15.75" thickBot="1">
      <c r="B3234" s="45">
        <v>40852</v>
      </c>
      <c r="C3234" s="46">
        <v>2.8485999999999998</v>
      </c>
    </row>
    <row r="3235" spans="2:3" ht="15.75" thickBot="1">
      <c r="B3235" s="47">
        <v>40853</v>
      </c>
      <c r="C3235" s="48">
        <v>2.8494000000000002</v>
      </c>
    </row>
    <row r="3236" spans="2:3" ht="15.75" thickBot="1">
      <c r="B3236" s="45">
        <v>40854</v>
      </c>
      <c r="C3236" s="46">
        <v>2.85</v>
      </c>
    </row>
    <row r="3237" spans="2:3" ht="15.75" thickBot="1">
      <c r="B3237" s="47">
        <v>40855</v>
      </c>
      <c r="C3237" s="48">
        <v>2.8506</v>
      </c>
    </row>
    <row r="3238" spans="2:3" ht="15.75" thickBot="1">
      <c r="B3238" s="45">
        <v>40856</v>
      </c>
      <c r="C3238" s="46">
        <v>2.8512</v>
      </c>
    </row>
    <row r="3239" spans="2:3" ht="15.75" thickBot="1">
      <c r="B3239" s="47">
        <v>40857</v>
      </c>
      <c r="C3239" s="48">
        <v>2.8517999999999999</v>
      </c>
    </row>
    <row r="3240" spans="2:3" ht="15.75" thickBot="1">
      <c r="B3240" s="45">
        <v>40858</v>
      </c>
      <c r="C3240" s="46">
        <v>2.8523999999999998</v>
      </c>
    </row>
    <row r="3241" spans="2:3" ht="15.75" thickBot="1">
      <c r="B3241" s="47">
        <v>40859</v>
      </c>
      <c r="C3241" s="48">
        <v>2.8530000000000002</v>
      </c>
    </row>
    <row r="3242" spans="2:3" ht="15.75" thickBot="1">
      <c r="B3242" s="45">
        <v>40860</v>
      </c>
      <c r="C3242" s="46">
        <v>2.8536000000000001</v>
      </c>
    </row>
    <row r="3243" spans="2:3" ht="15.75" thickBot="1">
      <c r="B3243" s="47">
        <v>40861</v>
      </c>
      <c r="C3243" s="48">
        <v>2.8542000000000001</v>
      </c>
    </row>
    <row r="3244" spans="2:3" ht="15.75" thickBot="1">
      <c r="B3244" s="45">
        <v>40862</v>
      </c>
      <c r="C3244" s="46">
        <v>2.8548</v>
      </c>
    </row>
    <row r="3245" spans="2:3" ht="15.75" thickBot="1">
      <c r="B3245" s="47">
        <v>40863</v>
      </c>
      <c r="C3245" s="48">
        <v>2.8553999999999999</v>
      </c>
    </row>
    <row r="3246" spans="2:3" ht="15.75" thickBot="1">
      <c r="B3246" s="45">
        <v>40864</v>
      </c>
      <c r="C3246" s="46">
        <v>2.8559999999999999</v>
      </c>
    </row>
    <row r="3247" spans="2:3" ht="15.75" thickBot="1">
      <c r="B3247" s="47">
        <v>40865</v>
      </c>
      <c r="C3247" s="48">
        <v>2.8565999999999998</v>
      </c>
    </row>
    <row r="3248" spans="2:3" ht="15.75" thickBot="1">
      <c r="B3248" s="45">
        <v>40866</v>
      </c>
      <c r="C3248" s="46">
        <v>2.8572000000000002</v>
      </c>
    </row>
    <row r="3249" spans="2:3" ht="15.75" thickBot="1">
      <c r="B3249" s="47">
        <v>40867</v>
      </c>
      <c r="C3249" s="48">
        <v>2.8578000000000001</v>
      </c>
    </row>
    <row r="3250" spans="2:3" ht="15.75" thickBot="1">
      <c r="B3250" s="45">
        <v>40868</v>
      </c>
      <c r="C3250" s="46">
        <v>2.8584000000000001</v>
      </c>
    </row>
    <row r="3251" spans="2:3" ht="15.75" thickBot="1">
      <c r="B3251" s="47">
        <v>40869</v>
      </c>
      <c r="C3251" s="48">
        <v>2.859</v>
      </c>
    </row>
    <row r="3252" spans="2:3" ht="15.75" thickBot="1">
      <c r="B3252" s="45">
        <v>40870</v>
      </c>
      <c r="C3252" s="46">
        <v>2.8595999999999999</v>
      </c>
    </row>
    <row r="3253" spans="2:3" ht="15.75" thickBot="1">
      <c r="B3253" s="47">
        <v>40871</v>
      </c>
      <c r="C3253" s="48">
        <v>2.8601999999999999</v>
      </c>
    </row>
    <row r="3254" spans="2:3" ht="15.75" thickBot="1">
      <c r="B3254" s="45">
        <v>40872</v>
      </c>
      <c r="C3254" s="46">
        <v>2.8607999999999998</v>
      </c>
    </row>
    <row r="3255" spans="2:3" ht="15.75" thickBot="1">
      <c r="B3255" s="47">
        <v>40873</v>
      </c>
      <c r="C3255" s="48">
        <v>2.8614000000000002</v>
      </c>
    </row>
    <row r="3256" spans="2:3" ht="15.75" thickBot="1">
      <c r="B3256" s="45">
        <v>40874</v>
      </c>
      <c r="C3256" s="46">
        <v>2.8620000000000001</v>
      </c>
    </row>
    <row r="3257" spans="2:3" ht="15.75" thickBot="1">
      <c r="B3257" s="47">
        <v>40875</v>
      </c>
      <c r="C3257" s="48">
        <v>2.8626</v>
      </c>
    </row>
    <row r="3258" spans="2:3" ht="15.75" thickBot="1">
      <c r="B3258" s="45">
        <v>40876</v>
      </c>
      <c r="C3258" s="46">
        <v>2.8632</v>
      </c>
    </row>
    <row r="3259" spans="2:3" ht="15.75" thickBot="1">
      <c r="B3259" s="47">
        <v>40877</v>
      </c>
      <c r="C3259" s="48">
        <v>2.8637999999999999</v>
      </c>
    </row>
    <row r="3260" spans="2:3" ht="15.75" thickBot="1">
      <c r="B3260" s="45">
        <v>40878</v>
      </c>
      <c r="C3260" s="46">
        <v>2.8643999999999998</v>
      </c>
    </row>
    <row r="3261" spans="2:3" ht="15.75" thickBot="1">
      <c r="B3261" s="47">
        <v>40879</v>
      </c>
      <c r="C3261" s="48">
        <v>2.8649</v>
      </c>
    </row>
    <row r="3262" spans="2:3" ht="15.75" thickBot="1">
      <c r="B3262" s="45">
        <v>40880</v>
      </c>
      <c r="C3262" s="46">
        <v>2.8654999999999999</v>
      </c>
    </row>
    <row r="3263" spans="2:3" ht="15.75" thickBot="1">
      <c r="B3263" s="47">
        <v>40881</v>
      </c>
      <c r="C3263" s="48">
        <v>2.8660999999999999</v>
      </c>
    </row>
    <row r="3264" spans="2:3" ht="15.75" thickBot="1">
      <c r="B3264" s="45">
        <v>40882</v>
      </c>
      <c r="C3264" s="46">
        <v>2.8666999999999998</v>
      </c>
    </row>
    <row r="3265" spans="2:3" ht="15.75" thickBot="1">
      <c r="B3265" s="47">
        <v>40883</v>
      </c>
      <c r="C3265" s="48">
        <v>2.8673000000000002</v>
      </c>
    </row>
    <row r="3266" spans="2:3" ht="15.75" thickBot="1">
      <c r="B3266" s="45">
        <v>40884</v>
      </c>
      <c r="C3266" s="46">
        <v>2.8677999999999999</v>
      </c>
    </row>
    <row r="3267" spans="2:3" ht="15.75" thickBot="1">
      <c r="B3267" s="47">
        <v>40885</v>
      </c>
      <c r="C3267" s="48">
        <v>2.8683999999999998</v>
      </c>
    </row>
    <row r="3268" spans="2:3" ht="15.75" thickBot="1">
      <c r="B3268" s="45">
        <v>40886</v>
      </c>
      <c r="C3268" s="46">
        <v>2.8689</v>
      </c>
    </row>
    <row r="3269" spans="2:3" ht="15.75" thickBot="1">
      <c r="B3269" s="47">
        <v>40887</v>
      </c>
      <c r="C3269" s="48">
        <v>2.8694999999999999</v>
      </c>
    </row>
    <row r="3270" spans="2:3" ht="15.75" thickBot="1">
      <c r="B3270" s="45">
        <v>40888</v>
      </c>
      <c r="C3270" s="46">
        <v>2.87</v>
      </c>
    </row>
    <row r="3271" spans="2:3" ht="15.75" thickBot="1">
      <c r="B3271" s="47">
        <v>40889</v>
      </c>
      <c r="C3271" s="48">
        <v>2.8704999999999998</v>
      </c>
    </row>
    <row r="3272" spans="2:3" ht="15.75" thickBot="1">
      <c r="B3272" s="45">
        <v>40890</v>
      </c>
      <c r="C3272" s="46">
        <v>2.8711000000000002</v>
      </c>
    </row>
    <row r="3273" spans="2:3" ht="15.75" thickBot="1">
      <c r="B3273" s="47">
        <v>40891</v>
      </c>
      <c r="C3273" s="48">
        <v>2.8715999999999999</v>
      </c>
    </row>
    <row r="3274" spans="2:3" ht="15.75" thickBot="1">
      <c r="B3274" s="45">
        <v>40892</v>
      </c>
      <c r="C3274" s="46">
        <v>2.8721999999999999</v>
      </c>
    </row>
    <row r="3275" spans="2:3" ht="15.75" thickBot="1">
      <c r="B3275" s="47">
        <v>40893</v>
      </c>
      <c r="C3275" s="48">
        <v>2.8727</v>
      </c>
    </row>
    <row r="3276" spans="2:3" ht="15.75" thickBot="1">
      <c r="B3276" s="45">
        <v>40894</v>
      </c>
      <c r="C3276" s="46">
        <v>2.8733</v>
      </c>
    </row>
    <row r="3277" spans="2:3" ht="15.75" thickBot="1">
      <c r="B3277" s="47">
        <v>40895</v>
      </c>
      <c r="C3277" s="48">
        <v>2.8738000000000001</v>
      </c>
    </row>
    <row r="3278" spans="2:3" ht="15.75" thickBot="1">
      <c r="B3278" s="45">
        <v>40896</v>
      </c>
      <c r="C3278" s="46">
        <v>2.8744000000000001</v>
      </c>
    </row>
    <row r="3279" spans="2:3" ht="15.75" thickBot="1">
      <c r="B3279" s="47">
        <v>40897</v>
      </c>
      <c r="C3279" s="48">
        <v>2.8748999999999998</v>
      </c>
    </row>
    <row r="3280" spans="2:3" ht="15.75" thickBot="1">
      <c r="B3280" s="45">
        <v>40898</v>
      </c>
      <c r="C3280" s="46">
        <v>2.8755000000000002</v>
      </c>
    </row>
    <row r="3281" spans="2:3" ht="15.75" thickBot="1">
      <c r="B3281" s="47">
        <v>40899</v>
      </c>
      <c r="C3281" s="48">
        <v>2.8759999999999999</v>
      </c>
    </row>
    <row r="3282" spans="2:3" ht="15.75" thickBot="1">
      <c r="B3282" s="45">
        <v>40900</v>
      </c>
      <c r="C3282" s="46">
        <v>2.8765999999999998</v>
      </c>
    </row>
    <row r="3283" spans="2:3" ht="15.75" thickBot="1">
      <c r="B3283" s="47">
        <v>40901</v>
      </c>
      <c r="C3283" s="48">
        <v>2.8771</v>
      </c>
    </row>
    <row r="3284" spans="2:3" ht="15.75" thickBot="1">
      <c r="B3284" s="45">
        <v>40902</v>
      </c>
      <c r="C3284" s="46">
        <v>2.8776000000000002</v>
      </c>
    </row>
    <row r="3285" spans="2:3" ht="15.75" thickBot="1">
      <c r="B3285" s="47">
        <v>40903</v>
      </c>
      <c r="C3285" s="48">
        <v>2.8782000000000001</v>
      </c>
    </row>
    <row r="3286" spans="2:3" ht="15.75" thickBot="1">
      <c r="B3286" s="45">
        <v>40904</v>
      </c>
      <c r="C3286" s="46">
        <v>2.8786999999999998</v>
      </c>
    </row>
    <row r="3287" spans="2:3" ht="15.75" thickBot="1">
      <c r="B3287" s="47">
        <v>40905</v>
      </c>
      <c r="C3287" s="48">
        <v>2.8793000000000002</v>
      </c>
    </row>
    <row r="3288" spans="2:3" ht="15.75" thickBot="1">
      <c r="B3288" s="45">
        <v>40906</v>
      </c>
      <c r="C3288" s="46">
        <v>2.8797999999999999</v>
      </c>
    </row>
    <row r="3289" spans="2:3" ht="15.75" thickBot="1">
      <c r="B3289" s="47">
        <v>40907</v>
      </c>
      <c r="C3289" s="48">
        <v>2.8803999999999998</v>
      </c>
    </row>
    <row r="3290" spans="2:3" ht="15.75" thickBot="1">
      <c r="B3290" s="45">
        <v>40908</v>
      </c>
      <c r="C3290" s="46">
        <v>2.8809</v>
      </c>
    </row>
    <row r="3291" spans="2:3" ht="15.75" thickBot="1">
      <c r="B3291" s="47">
        <v>40909</v>
      </c>
      <c r="C3291" s="48">
        <v>2.8815</v>
      </c>
    </row>
    <row r="3292" spans="2:3" ht="15.75" thickBot="1">
      <c r="B3292" s="45">
        <v>40910</v>
      </c>
      <c r="C3292" s="46">
        <v>2.8820000000000001</v>
      </c>
    </row>
    <row r="3293" spans="2:3" ht="15.75" thickBot="1">
      <c r="B3293" s="47">
        <v>40911</v>
      </c>
      <c r="C3293" s="48">
        <v>2.8826000000000001</v>
      </c>
    </row>
    <row r="3294" spans="2:3" ht="15.75" thickBot="1">
      <c r="B3294" s="45">
        <v>40912</v>
      </c>
      <c r="C3294" s="46">
        <v>2.8831000000000002</v>
      </c>
    </row>
    <row r="3295" spans="2:3" ht="15.75" thickBot="1">
      <c r="B3295" s="47">
        <v>40913</v>
      </c>
      <c r="C3295" s="48">
        <v>2.8837000000000002</v>
      </c>
    </row>
    <row r="3296" spans="2:3" ht="15.75" thickBot="1">
      <c r="B3296" s="45">
        <v>40914</v>
      </c>
      <c r="C3296" s="46">
        <v>2.8841999999999999</v>
      </c>
    </row>
    <row r="3297" spans="2:3" ht="15.75" thickBot="1">
      <c r="B3297" s="47">
        <v>40915</v>
      </c>
      <c r="C3297" s="48">
        <v>2.8849999999999998</v>
      </c>
    </row>
    <row r="3298" spans="2:3" ht="15.75" thickBot="1">
      <c r="B3298" s="45">
        <v>40916</v>
      </c>
      <c r="C3298" s="46">
        <v>2.8858000000000001</v>
      </c>
    </row>
    <row r="3299" spans="2:3" ht="15.75" thickBot="1">
      <c r="B3299" s="47">
        <v>40917</v>
      </c>
      <c r="C3299" s="48">
        <v>2.8864999999999998</v>
      </c>
    </row>
    <row r="3300" spans="2:3" ht="15.75" thickBot="1">
      <c r="B3300" s="45">
        <v>40918</v>
      </c>
      <c r="C3300" s="46">
        <v>2.8873000000000002</v>
      </c>
    </row>
    <row r="3301" spans="2:3" ht="15.75" thickBot="1">
      <c r="B3301" s="47">
        <v>40919</v>
      </c>
      <c r="C3301" s="48">
        <v>2.8881000000000001</v>
      </c>
    </row>
    <row r="3302" spans="2:3" ht="15.75" thickBot="1">
      <c r="B3302" s="45">
        <v>40920</v>
      </c>
      <c r="C3302" s="46">
        <v>2.8889</v>
      </c>
    </row>
    <row r="3303" spans="2:3" ht="15.75" thickBot="1">
      <c r="B3303" s="47">
        <v>40921</v>
      </c>
      <c r="C3303" s="48">
        <v>2.8896999999999999</v>
      </c>
    </row>
    <row r="3304" spans="2:3" ht="15.75" thickBot="1">
      <c r="B3304" s="45">
        <v>40922</v>
      </c>
      <c r="C3304" s="46">
        <v>2.8904000000000001</v>
      </c>
    </row>
    <row r="3305" spans="2:3" ht="15.75" thickBot="1">
      <c r="B3305" s="47">
        <v>40923</v>
      </c>
      <c r="C3305" s="48">
        <v>2.8912</v>
      </c>
    </row>
    <row r="3306" spans="2:3" ht="15.75" thickBot="1">
      <c r="B3306" s="45">
        <v>40924</v>
      </c>
      <c r="C3306" s="46">
        <v>2.8919999999999999</v>
      </c>
    </row>
    <row r="3307" spans="2:3" ht="15.75" thickBot="1">
      <c r="B3307" s="47">
        <v>40925</v>
      </c>
      <c r="C3307" s="48">
        <v>2.8927999999999998</v>
      </c>
    </row>
    <row r="3308" spans="2:3" ht="15.75" thickBot="1">
      <c r="B3308" s="45">
        <v>40926</v>
      </c>
      <c r="C3308" s="46">
        <v>2.8936000000000002</v>
      </c>
    </row>
    <row r="3309" spans="2:3" ht="15.75" thickBot="1">
      <c r="B3309" s="47">
        <v>40927</v>
      </c>
      <c r="C3309" s="48">
        <v>2.8942999999999999</v>
      </c>
    </row>
    <row r="3310" spans="2:3" ht="15.75" thickBot="1">
      <c r="B3310" s="45">
        <v>40928</v>
      </c>
      <c r="C3310" s="46">
        <v>2.8950999999999998</v>
      </c>
    </row>
    <row r="3311" spans="2:3" ht="15.75" thickBot="1">
      <c r="B3311" s="47">
        <v>40929</v>
      </c>
      <c r="C3311" s="48">
        <v>2.8959000000000001</v>
      </c>
    </row>
    <row r="3312" spans="2:3" ht="15.75" thickBot="1">
      <c r="B3312" s="45">
        <v>40930</v>
      </c>
      <c r="C3312" s="46">
        <v>2.8967000000000001</v>
      </c>
    </row>
    <row r="3313" spans="2:3" ht="15.75" thickBot="1">
      <c r="B3313" s="47">
        <v>40931</v>
      </c>
      <c r="C3313" s="48">
        <v>2.8975</v>
      </c>
    </row>
    <row r="3314" spans="2:3" ht="15.75" thickBot="1">
      <c r="B3314" s="45">
        <v>40932</v>
      </c>
      <c r="C3314" s="46">
        <v>2.8982999999999999</v>
      </c>
    </row>
    <row r="3315" spans="2:3" ht="15.75" thickBot="1">
      <c r="B3315" s="47">
        <v>40933</v>
      </c>
      <c r="C3315" s="48">
        <v>2.899</v>
      </c>
    </row>
    <row r="3316" spans="2:3" ht="15.75" thickBot="1">
      <c r="B3316" s="45">
        <v>40934</v>
      </c>
      <c r="C3316" s="46">
        <v>2.8997999999999999</v>
      </c>
    </row>
    <row r="3317" spans="2:3" ht="15.75" thickBot="1">
      <c r="B3317" s="47">
        <v>40935</v>
      </c>
      <c r="C3317" s="48">
        <v>2.9005999999999998</v>
      </c>
    </row>
    <row r="3318" spans="2:3" ht="15.75" thickBot="1">
      <c r="B3318" s="45">
        <v>40936</v>
      </c>
      <c r="C3318" s="46">
        <v>2.9014000000000002</v>
      </c>
    </row>
    <row r="3319" spans="2:3" ht="15.75" thickBot="1">
      <c r="B3319" s="47">
        <v>40937</v>
      </c>
      <c r="C3319" s="48">
        <v>2.9022000000000001</v>
      </c>
    </row>
    <row r="3320" spans="2:3" ht="15.75" thickBot="1">
      <c r="B3320" s="45">
        <v>40938</v>
      </c>
      <c r="C3320" s="46">
        <v>2.9028999999999998</v>
      </c>
    </row>
    <row r="3321" spans="2:3" ht="15.75" thickBot="1">
      <c r="B3321" s="47">
        <v>40939</v>
      </c>
      <c r="C3321" s="48">
        <v>2.9037000000000002</v>
      </c>
    </row>
    <row r="3322" spans="2:3" ht="15.75" thickBot="1">
      <c r="B3322" s="45">
        <v>40940</v>
      </c>
      <c r="C3322" s="46">
        <v>2.9045999999999998</v>
      </c>
    </row>
    <row r="3323" spans="2:3" ht="15.75" thickBot="1">
      <c r="B3323" s="47">
        <v>40941</v>
      </c>
      <c r="C3323" s="48">
        <v>2.9054000000000002</v>
      </c>
    </row>
    <row r="3324" spans="2:3" ht="15.75" thickBot="1">
      <c r="B3324" s="45">
        <v>40942</v>
      </c>
      <c r="C3324" s="46">
        <v>2.9062000000000001</v>
      </c>
    </row>
    <row r="3325" spans="2:3" ht="15.75" thickBot="1">
      <c r="B3325" s="47">
        <v>40943</v>
      </c>
      <c r="C3325" s="48">
        <v>2.9070999999999998</v>
      </c>
    </row>
    <row r="3326" spans="2:3" ht="15.75" thickBot="1">
      <c r="B3326" s="45">
        <v>40944</v>
      </c>
      <c r="C3326" s="46">
        <v>2.9079000000000002</v>
      </c>
    </row>
    <row r="3327" spans="2:3" ht="15.75" thickBot="1">
      <c r="B3327" s="47">
        <v>40945</v>
      </c>
      <c r="C3327" s="48">
        <v>2.9087999999999998</v>
      </c>
    </row>
    <row r="3328" spans="2:3" ht="15.75" thickBot="1">
      <c r="B3328" s="45">
        <v>40946</v>
      </c>
      <c r="C3328" s="46">
        <v>2.9097</v>
      </c>
    </row>
    <row r="3329" spans="2:3" ht="15.75" thickBot="1">
      <c r="B3329" s="47">
        <v>40947</v>
      </c>
      <c r="C3329" s="48">
        <v>2.9106000000000001</v>
      </c>
    </row>
    <row r="3330" spans="2:3" ht="15.75" thickBot="1">
      <c r="B3330" s="45">
        <v>40948</v>
      </c>
      <c r="C3330" s="46">
        <v>2.9115000000000002</v>
      </c>
    </row>
    <row r="3331" spans="2:3" ht="15.75" thickBot="1">
      <c r="B3331" s="47">
        <v>40949</v>
      </c>
      <c r="C3331" s="48">
        <v>2.9123999999999999</v>
      </c>
    </row>
    <row r="3332" spans="2:3" ht="15.75" thickBot="1">
      <c r="B3332" s="45">
        <v>40950</v>
      </c>
      <c r="C3332" s="46">
        <v>2.9133</v>
      </c>
    </row>
    <row r="3333" spans="2:3" ht="15.75" thickBot="1">
      <c r="B3333" s="47">
        <v>40951</v>
      </c>
      <c r="C3333" s="48">
        <v>2.9142000000000001</v>
      </c>
    </row>
    <row r="3334" spans="2:3" ht="15.75" thickBot="1">
      <c r="B3334" s="45">
        <v>40952</v>
      </c>
      <c r="C3334" s="46">
        <v>2.9152</v>
      </c>
    </row>
    <row r="3335" spans="2:3" ht="15.75" thickBot="1">
      <c r="B3335" s="47">
        <v>40953</v>
      </c>
      <c r="C3335" s="48">
        <v>2.9161000000000001</v>
      </c>
    </row>
    <row r="3336" spans="2:3" ht="15.75" thickBot="1">
      <c r="B3336" s="45">
        <v>40954</v>
      </c>
      <c r="C3336" s="46">
        <v>2.9169999999999998</v>
      </c>
    </row>
    <row r="3337" spans="2:3" ht="15.75" thickBot="1">
      <c r="B3337" s="47">
        <v>40955</v>
      </c>
      <c r="C3337" s="48">
        <v>2.9178999999999999</v>
      </c>
    </row>
    <row r="3338" spans="2:3" ht="15.75" thickBot="1">
      <c r="B3338" s="45">
        <v>40956</v>
      </c>
      <c r="C3338" s="46">
        <v>2.9188000000000001</v>
      </c>
    </row>
    <row r="3339" spans="2:3" ht="15.75" thickBot="1">
      <c r="B3339" s="47">
        <v>40957</v>
      </c>
      <c r="C3339" s="48">
        <v>2.9197000000000002</v>
      </c>
    </row>
    <row r="3340" spans="2:3" ht="15.75" thickBot="1">
      <c r="B3340" s="45">
        <v>40958</v>
      </c>
      <c r="C3340" s="46">
        <v>2.9205999999999999</v>
      </c>
    </row>
    <row r="3341" spans="2:3" ht="15.75" thickBot="1">
      <c r="B3341" s="47">
        <v>40959</v>
      </c>
      <c r="C3341" s="48">
        <v>2.9216000000000002</v>
      </c>
    </row>
    <row r="3342" spans="2:3" ht="15.75" thickBot="1">
      <c r="B3342" s="45">
        <v>40960</v>
      </c>
      <c r="C3342" s="46">
        <v>2.9224999999999999</v>
      </c>
    </row>
    <row r="3343" spans="2:3" ht="15.75" thickBot="1">
      <c r="B3343" s="47">
        <v>40961</v>
      </c>
      <c r="C3343" s="48">
        <v>2.9234</v>
      </c>
    </row>
    <row r="3344" spans="2:3" ht="15.75" thickBot="1">
      <c r="B3344" s="45">
        <v>40962</v>
      </c>
      <c r="C3344" s="46">
        <v>2.9243000000000001</v>
      </c>
    </row>
    <row r="3345" spans="2:3" ht="15.75" thickBot="1">
      <c r="B3345" s="47">
        <v>40963</v>
      </c>
      <c r="C3345" s="48">
        <v>2.9251999999999998</v>
      </c>
    </row>
    <row r="3346" spans="2:3" ht="15.75" thickBot="1">
      <c r="B3346" s="45">
        <v>40964</v>
      </c>
      <c r="C3346" s="46">
        <v>2.9262000000000001</v>
      </c>
    </row>
    <row r="3347" spans="2:3" ht="15.75" thickBot="1">
      <c r="B3347" s="47">
        <v>40965</v>
      </c>
      <c r="C3347" s="48">
        <v>2.9270999999999998</v>
      </c>
    </row>
    <row r="3348" spans="2:3" ht="15.75" thickBot="1">
      <c r="B3348" s="45">
        <v>40966</v>
      </c>
      <c r="C3348" s="46">
        <v>2.9279999999999999</v>
      </c>
    </row>
    <row r="3349" spans="2:3" ht="15.75" thickBot="1">
      <c r="B3349" s="47">
        <v>40967</v>
      </c>
      <c r="C3349" s="48">
        <v>2.9289000000000001</v>
      </c>
    </row>
    <row r="3350" spans="2:3" ht="15.75" thickBot="1">
      <c r="B3350" s="45">
        <v>40968</v>
      </c>
      <c r="C3350" s="46">
        <v>2.9298000000000002</v>
      </c>
    </row>
    <row r="3351" spans="2:3" ht="15.75" thickBot="1">
      <c r="B3351" s="47">
        <v>40969</v>
      </c>
      <c r="C3351" s="48">
        <v>2.9306999999999999</v>
      </c>
    </row>
    <row r="3352" spans="2:3" ht="15.75" thickBot="1">
      <c r="B3352" s="45">
        <v>40970</v>
      </c>
      <c r="C3352" s="46">
        <v>2.9315000000000002</v>
      </c>
    </row>
    <row r="3353" spans="2:3" ht="15.75" thickBot="1">
      <c r="B3353" s="47">
        <v>40971</v>
      </c>
      <c r="C3353" s="48">
        <v>2.9323999999999999</v>
      </c>
    </row>
    <row r="3354" spans="2:3" ht="15.75" thickBot="1">
      <c r="B3354" s="45">
        <v>40972</v>
      </c>
      <c r="C3354" s="46">
        <v>2.9333</v>
      </c>
    </row>
    <row r="3355" spans="2:3" ht="15.75" thickBot="1">
      <c r="B3355" s="47">
        <v>40973</v>
      </c>
      <c r="C3355" s="48">
        <v>2.9340999999999999</v>
      </c>
    </row>
    <row r="3356" spans="2:3" ht="15.75" thickBot="1">
      <c r="B3356" s="45">
        <v>40974</v>
      </c>
      <c r="C3356" s="46">
        <v>2.9350000000000001</v>
      </c>
    </row>
    <row r="3357" spans="2:3" ht="15.75" thickBot="1">
      <c r="B3357" s="47">
        <v>40975</v>
      </c>
      <c r="C3357" s="48">
        <v>2.9357000000000002</v>
      </c>
    </row>
    <row r="3358" spans="2:3" ht="15.75" thickBot="1">
      <c r="B3358" s="45">
        <v>40976</v>
      </c>
      <c r="C3358" s="46">
        <v>2.9363999999999999</v>
      </c>
    </row>
    <row r="3359" spans="2:3" ht="15.75" thickBot="1">
      <c r="B3359" s="47">
        <v>40977</v>
      </c>
      <c r="C3359" s="48">
        <v>2.9371</v>
      </c>
    </row>
    <row r="3360" spans="2:3" ht="15.75" thickBot="1">
      <c r="B3360" s="45">
        <v>40978</v>
      </c>
      <c r="C3360" s="46">
        <v>2.9378000000000002</v>
      </c>
    </row>
    <row r="3361" spans="2:3" ht="15.75" thickBot="1">
      <c r="B3361" s="47">
        <v>40979</v>
      </c>
      <c r="C3361" s="48">
        <v>2.9384999999999999</v>
      </c>
    </row>
    <row r="3362" spans="2:3" ht="15.75" thickBot="1">
      <c r="B3362" s="45">
        <v>40980</v>
      </c>
      <c r="C3362" s="46">
        <v>2.9392</v>
      </c>
    </row>
    <row r="3363" spans="2:3" ht="15.75" thickBot="1">
      <c r="B3363" s="47">
        <v>40981</v>
      </c>
      <c r="C3363" s="48">
        <v>2.9399000000000002</v>
      </c>
    </row>
    <row r="3364" spans="2:3" ht="15.75" thickBot="1">
      <c r="B3364" s="45">
        <v>40982</v>
      </c>
      <c r="C3364" s="46">
        <v>2.9405999999999999</v>
      </c>
    </row>
    <row r="3365" spans="2:3" ht="15.75" thickBot="1">
      <c r="B3365" s="47">
        <v>40983</v>
      </c>
      <c r="C3365" s="48">
        <v>2.9413</v>
      </c>
    </row>
    <row r="3366" spans="2:3" ht="15.75" thickBot="1">
      <c r="B3366" s="45">
        <v>40984</v>
      </c>
      <c r="C3366" s="46">
        <v>2.9420000000000002</v>
      </c>
    </row>
    <row r="3367" spans="2:3" ht="15.75" thickBot="1">
      <c r="B3367" s="47">
        <v>40985</v>
      </c>
      <c r="C3367" s="48">
        <v>2.9426999999999999</v>
      </c>
    </row>
    <row r="3368" spans="2:3" ht="15.75" thickBot="1">
      <c r="B3368" s="45">
        <v>40986</v>
      </c>
      <c r="C3368" s="46">
        <v>2.9434</v>
      </c>
    </row>
    <row r="3369" spans="2:3" ht="15.75" thickBot="1">
      <c r="B3369" s="47">
        <v>40987</v>
      </c>
      <c r="C3369" s="48">
        <v>2.944</v>
      </c>
    </row>
    <row r="3370" spans="2:3" ht="15.75" thickBot="1">
      <c r="B3370" s="45">
        <v>40988</v>
      </c>
      <c r="C3370" s="46">
        <v>2.9447000000000001</v>
      </c>
    </row>
    <row r="3371" spans="2:3" ht="15.75" thickBot="1">
      <c r="B3371" s="47">
        <v>40989</v>
      </c>
      <c r="C3371" s="48">
        <v>2.9453999999999998</v>
      </c>
    </row>
    <row r="3372" spans="2:3" ht="15.75" thickBot="1">
      <c r="B3372" s="45">
        <v>40990</v>
      </c>
      <c r="C3372" s="46">
        <v>2.9460999999999999</v>
      </c>
    </row>
    <row r="3373" spans="2:3" ht="15.75" thickBot="1">
      <c r="B3373" s="47">
        <v>40991</v>
      </c>
      <c r="C3373" s="48">
        <v>2.9468000000000001</v>
      </c>
    </row>
    <row r="3374" spans="2:3" ht="15.75" thickBot="1">
      <c r="B3374" s="45">
        <v>40992</v>
      </c>
      <c r="C3374" s="46">
        <v>2.9474999999999998</v>
      </c>
    </row>
    <row r="3375" spans="2:3" ht="15.75" thickBot="1">
      <c r="B3375" s="47">
        <v>40993</v>
      </c>
      <c r="C3375" s="48">
        <v>2.9481999999999999</v>
      </c>
    </row>
    <row r="3376" spans="2:3" ht="15.75" thickBot="1">
      <c r="B3376" s="45">
        <v>40994</v>
      </c>
      <c r="C3376" s="46">
        <v>2.9489000000000001</v>
      </c>
    </row>
    <row r="3377" spans="2:3" ht="15.75" thickBot="1">
      <c r="B3377" s="47">
        <v>40995</v>
      </c>
      <c r="C3377" s="48">
        <v>2.9496000000000002</v>
      </c>
    </row>
    <row r="3378" spans="2:3" ht="15.75" thickBot="1">
      <c r="B3378" s="45">
        <v>40996</v>
      </c>
      <c r="C3378" s="46">
        <v>2.9502999999999999</v>
      </c>
    </row>
    <row r="3379" spans="2:3" ht="15.75" thickBot="1">
      <c r="B3379" s="47">
        <v>40997</v>
      </c>
      <c r="C3379" s="48">
        <v>2.9510000000000001</v>
      </c>
    </row>
    <row r="3380" spans="2:3" ht="15.75" thickBot="1">
      <c r="B3380" s="45">
        <v>40998</v>
      </c>
      <c r="C3380" s="46">
        <v>2.9517000000000002</v>
      </c>
    </row>
    <row r="3381" spans="2:3" ht="15.75" thickBot="1">
      <c r="B3381" s="47">
        <v>40999</v>
      </c>
      <c r="C3381" s="48">
        <v>2.9523999999999999</v>
      </c>
    </row>
    <row r="3382" spans="2:3" ht="15.75" thickBot="1">
      <c r="B3382" s="45">
        <v>41000</v>
      </c>
      <c r="C3382" s="46">
        <v>2.9531999999999998</v>
      </c>
    </row>
    <row r="3383" spans="2:3" ht="15.75" thickBot="1">
      <c r="B3383" s="47">
        <v>41001</v>
      </c>
      <c r="C3383" s="48">
        <v>2.9539</v>
      </c>
    </row>
    <row r="3384" spans="2:3" ht="15.75" thickBot="1">
      <c r="B3384" s="45">
        <v>41002</v>
      </c>
      <c r="C3384" s="46">
        <v>2.9546000000000001</v>
      </c>
    </row>
    <row r="3385" spans="2:3" ht="15.75" thickBot="1">
      <c r="B3385" s="47">
        <v>41003</v>
      </c>
      <c r="C3385" s="48">
        <v>2.9552999999999998</v>
      </c>
    </row>
    <row r="3386" spans="2:3" ht="15.75" thickBot="1">
      <c r="B3386" s="45">
        <v>41004</v>
      </c>
      <c r="C3386" s="46">
        <v>2.9561000000000002</v>
      </c>
    </row>
    <row r="3387" spans="2:3" ht="15.75" thickBot="1">
      <c r="B3387" s="47">
        <v>41005</v>
      </c>
      <c r="C3387" s="48">
        <v>2.9567999999999999</v>
      </c>
    </row>
    <row r="3388" spans="2:3" ht="15.75" thickBot="1">
      <c r="B3388" s="45">
        <v>41006</v>
      </c>
      <c r="C3388" s="46">
        <v>2.9577</v>
      </c>
    </row>
    <row r="3389" spans="2:3" ht="15.75" thickBot="1">
      <c r="B3389" s="47">
        <v>41007</v>
      </c>
      <c r="C3389" s="48">
        <v>2.9586000000000001</v>
      </c>
    </row>
    <row r="3390" spans="2:3" ht="15.75" thickBot="1">
      <c r="B3390" s="45">
        <v>41008</v>
      </c>
      <c r="C3390" s="46">
        <v>2.9594999999999998</v>
      </c>
    </row>
    <row r="3391" spans="2:3" ht="15.75" thickBot="1">
      <c r="B3391" s="47">
        <v>41009</v>
      </c>
      <c r="C3391" s="48">
        <v>2.9605000000000001</v>
      </c>
    </row>
    <row r="3392" spans="2:3" ht="15.75" thickBot="1">
      <c r="B3392" s="45">
        <v>41010</v>
      </c>
      <c r="C3392" s="46">
        <v>2.9613999999999998</v>
      </c>
    </row>
    <row r="3393" spans="2:3" ht="15.75" thickBot="1">
      <c r="B3393" s="47">
        <v>41011</v>
      </c>
      <c r="C3393" s="48">
        <v>2.9622999999999999</v>
      </c>
    </row>
    <row r="3394" spans="2:3" ht="15.75" thickBot="1">
      <c r="B3394" s="45">
        <v>41012</v>
      </c>
      <c r="C3394" s="46">
        <v>2.9632000000000001</v>
      </c>
    </row>
    <row r="3395" spans="2:3" ht="15.75" thickBot="1">
      <c r="B3395" s="47">
        <v>41013</v>
      </c>
      <c r="C3395" s="48">
        <v>2.9641000000000002</v>
      </c>
    </row>
    <row r="3396" spans="2:3" ht="15.75" thickBot="1">
      <c r="B3396" s="45">
        <v>41014</v>
      </c>
      <c r="C3396" s="46">
        <v>2.9651000000000001</v>
      </c>
    </row>
    <row r="3397" spans="2:3" ht="15.75" thickBot="1">
      <c r="B3397" s="47">
        <v>41015</v>
      </c>
      <c r="C3397" s="48">
        <v>2.9660000000000002</v>
      </c>
    </row>
    <row r="3398" spans="2:3" ht="15.75" thickBot="1">
      <c r="B3398" s="45">
        <v>41016</v>
      </c>
      <c r="C3398" s="46">
        <v>2.9668999999999999</v>
      </c>
    </row>
    <row r="3399" spans="2:3" ht="15.75" thickBot="1">
      <c r="B3399" s="47">
        <v>41017</v>
      </c>
      <c r="C3399" s="48">
        <v>2.9678</v>
      </c>
    </row>
    <row r="3400" spans="2:3" ht="15.75" thickBot="1">
      <c r="B3400" s="45">
        <v>41018</v>
      </c>
      <c r="C3400" s="46">
        <v>2.9687000000000001</v>
      </c>
    </row>
    <row r="3401" spans="2:3" ht="15.75" thickBot="1">
      <c r="B3401" s="47">
        <v>41019</v>
      </c>
      <c r="C3401" s="48">
        <v>2.9697</v>
      </c>
    </row>
    <row r="3402" spans="2:3" ht="15.75" thickBot="1">
      <c r="B3402" s="45">
        <v>41020</v>
      </c>
      <c r="C3402" s="46">
        <v>2.9706000000000001</v>
      </c>
    </row>
    <row r="3403" spans="2:3" ht="15.75" thickBot="1">
      <c r="B3403" s="47">
        <v>41021</v>
      </c>
      <c r="C3403" s="48">
        <v>2.9714999999999998</v>
      </c>
    </row>
    <row r="3404" spans="2:3" ht="15.75" thickBot="1">
      <c r="B3404" s="45">
        <v>41022</v>
      </c>
      <c r="C3404" s="46">
        <v>2.9723999999999999</v>
      </c>
    </row>
    <row r="3405" spans="2:3" ht="15.75" thickBot="1">
      <c r="B3405" s="47">
        <v>41023</v>
      </c>
      <c r="C3405" s="48">
        <v>2.9733000000000001</v>
      </c>
    </row>
    <row r="3406" spans="2:3" ht="15.75" thickBot="1">
      <c r="B3406" s="45">
        <v>41024</v>
      </c>
      <c r="C3406" s="46">
        <v>2.9742999999999999</v>
      </c>
    </row>
    <row r="3407" spans="2:3" ht="15.75" thickBot="1">
      <c r="B3407" s="47">
        <v>41025</v>
      </c>
      <c r="C3407" s="48">
        <v>2.9752000000000001</v>
      </c>
    </row>
    <row r="3408" spans="2:3" ht="15.75" thickBot="1">
      <c r="B3408" s="45">
        <v>41026</v>
      </c>
      <c r="C3408" s="46">
        <v>2.9761000000000002</v>
      </c>
    </row>
    <row r="3409" spans="2:3" ht="15.75" thickBot="1">
      <c r="B3409" s="47">
        <v>41027</v>
      </c>
      <c r="C3409" s="48">
        <v>2.9769999999999999</v>
      </c>
    </row>
    <row r="3410" spans="2:3" ht="15.75" thickBot="1">
      <c r="B3410" s="45">
        <v>41028</v>
      </c>
      <c r="C3410" s="46">
        <v>2.9780000000000002</v>
      </c>
    </row>
    <row r="3411" spans="2:3" ht="15.75" thickBot="1">
      <c r="B3411" s="47">
        <v>41029</v>
      </c>
      <c r="C3411" s="48">
        <v>2.9788999999999999</v>
      </c>
    </row>
    <row r="3412" spans="2:3" ht="15.75" thickBot="1">
      <c r="B3412" s="45">
        <v>41030</v>
      </c>
      <c r="C3412" s="46">
        <v>2.9798</v>
      </c>
    </row>
    <row r="3413" spans="2:3" ht="15.75" thickBot="1">
      <c r="B3413" s="47">
        <v>41031</v>
      </c>
      <c r="C3413" s="48">
        <v>2.9807000000000001</v>
      </c>
    </row>
    <row r="3414" spans="2:3" ht="15.75" thickBot="1">
      <c r="B3414" s="45">
        <v>41032</v>
      </c>
      <c r="C3414" s="46">
        <v>2.9815999999999998</v>
      </c>
    </row>
    <row r="3415" spans="2:3" ht="15.75" thickBot="1">
      <c r="B3415" s="47">
        <v>41033</v>
      </c>
      <c r="C3415" s="48">
        <v>2.9824999999999999</v>
      </c>
    </row>
    <row r="3416" spans="2:3" ht="15.75" thickBot="1">
      <c r="B3416" s="45">
        <v>41034</v>
      </c>
      <c r="C3416" s="46">
        <v>2.9834000000000001</v>
      </c>
    </row>
    <row r="3417" spans="2:3" ht="15.75" thickBot="1">
      <c r="B3417" s="47">
        <v>41035</v>
      </c>
      <c r="C3417" s="48">
        <v>2.9843000000000002</v>
      </c>
    </row>
    <row r="3418" spans="2:3" ht="15.75" thickBot="1">
      <c r="B3418" s="45">
        <v>41036</v>
      </c>
      <c r="C3418" s="46">
        <v>2.9851000000000001</v>
      </c>
    </row>
    <row r="3419" spans="2:3" ht="15.75" thickBot="1">
      <c r="B3419" s="47">
        <v>41037</v>
      </c>
      <c r="C3419" s="48">
        <v>2.9859</v>
      </c>
    </row>
    <row r="3420" spans="2:3" ht="15.75" thickBot="1">
      <c r="B3420" s="45">
        <v>41038</v>
      </c>
      <c r="C3420" s="46">
        <v>2.9866999999999999</v>
      </c>
    </row>
    <row r="3421" spans="2:3" ht="15.75" thickBot="1">
      <c r="B3421" s="47">
        <v>41039</v>
      </c>
      <c r="C3421" s="48">
        <v>2.9874999999999998</v>
      </c>
    </row>
    <row r="3422" spans="2:3" ht="15.75" thickBot="1">
      <c r="B3422" s="45">
        <v>41040</v>
      </c>
      <c r="C3422" s="46">
        <v>2.9883000000000002</v>
      </c>
    </row>
    <row r="3423" spans="2:3" ht="15.75" thickBot="1">
      <c r="B3423" s="47">
        <v>41041</v>
      </c>
      <c r="C3423" s="48">
        <v>2.9891000000000001</v>
      </c>
    </row>
    <row r="3424" spans="2:3" ht="15.75" thickBot="1">
      <c r="B3424" s="45">
        <v>41042</v>
      </c>
      <c r="C3424" s="46">
        <v>2.9899</v>
      </c>
    </row>
    <row r="3425" spans="2:3" ht="15.75" thickBot="1">
      <c r="B3425" s="47">
        <v>41043</v>
      </c>
      <c r="C3425" s="48">
        <v>2.9906999999999999</v>
      </c>
    </row>
    <row r="3426" spans="2:3" ht="15.75" thickBot="1">
      <c r="B3426" s="45">
        <v>41044</v>
      </c>
      <c r="C3426" s="46">
        <v>2.9914999999999998</v>
      </c>
    </row>
    <row r="3427" spans="2:3" ht="15.75" thickBot="1">
      <c r="B3427" s="47">
        <v>41045</v>
      </c>
      <c r="C3427" s="48">
        <v>2.9923000000000002</v>
      </c>
    </row>
    <row r="3428" spans="2:3" ht="15.75" thickBot="1">
      <c r="B3428" s="45">
        <v>41046</v>
      </c>
      <c r="C3428" s="46">
        <v>2.9931000000000001</v>
      </c>
    </row>
    <row r="3429" spans="2:3" ht="15.75" thickBot="1">
      <c r="B3429" s="47">
        <v>41047</v>
      </c>
      <c r="C3429" s="48">
        <v>2.9939</v>
      </c>
    </row>
    <row r="3430" spans="2:3" ht="15.75" thickBot="1">
      <c r="B3430" s="45">
        <v>41048</v>
      </c>
      <c r="C3430" s="46">
        <v>2.9946999999999999</v>
      </c>
    </row>
    <row r="3431" spans="2:3" ht="15.75" thickBot="1">
      <c r="B3431" s="47">
        <v>41049</v>
      </c>
      <c r="C3431" s="48">
        <v>2.9954999999999998</v>
      </c>
    </row>
    <row r="3432" spans="2:3" ht="15.75" thickBot="1">
      <c r="B3432" s="45">
        <v>41050</v>
      </c>
      <c r="C3432" s="46">
        <v>2.9963000000000002</v>
      </c>
    </row>
    <row r="3433" spans="2:3" ht="15.75" thickBot="1">
      <c r="B3433" s="47">
        <v>41051</v>
      </c>
      <c r="C3433" s="48">
        <v>2.9971000000000001</v>
      </c>
    </row>
    <row r="3434" spans="2:3" ht="15.75" thickBot="1">
      <c r="B3434" s="45">
        <v>41052</v>
      </c>
      <c r="C3434" s="46">
        <v>2.9979</v>
      </c>
    </row>
    <row r="3435" spans="2:3" ht="15.75" thickBot="1">
      <c r="B3435" s="47">
        <v>41053</v>
      </c>
      <c r="C3435" s="48">
        <v>2.9986999999999999</v>
      </c>
    </row>
    <row r="3436" spans="2:3" ht="15.75" thickBot="1">
      <c r="B3436" s="45">
        <v>41054</v>
      </c>
      <c r="C3436" s="46">
        <v>2.9994999999999998</v>
      </c>
    </row>
    <row r="3437" spans="2:3" ht="15.75" thickBot="1">
      <c r="B3437" s="47">
        <v>41055</v>
      </c>
      <c r="C3437" s="48">
        <v>3.0003000000000002</v>
      </c>
    </row>
    <row r="3438" spans="2:3" ht="15.75" thickBot="1">
      <c r="B3438" s="45">
        <v>41056</v>
      </c>
      <c r="C3438" s="46">
        <v>3.0011000000000001</v>
      </c>
    </row>
    <row r="3439" spans="2:3" ht="15.75" thickBot="1">
      <c r="B3439" s="47">
        <v>41057</v>
      </c>
      <c r="C3439" s="48">
        <v>3.0019</v>
      </c>
    </row>
    <row r="3440" spans="2:3" ht="15.75" thickBot="1">
      <c r="B3440" s="45">
        <v>41058</v>
      </c>
      <c r="C3440" s="46">
        <v>3.0026999999999999</v>
      </c>
    </row>
    <row r="3441" spans="2:3" ht="15.75" thickBot="1">
      <c r="B3441" s="47">
        <v>41059</v>
      </c>
      <c r="C3441" s="48">
        <v>3.0034999999999998</v>
      </c>
    </row>
    <row r="3442" spans="2:3" ht="15.75" thickBot="1">
      <c r="B3442" s="45">
        <v>41060</v>
      </c>
      <c r="C3442" s="46">
        <v>3.0043000000000002</v>
      </c>
    </row>
    <row r="3443" spans="2:3" ht="15.75" thickBot="1">
      <c r="B3443" s="47">
        <v>41061</v>
      </c>
      <c r="C3443" s="48">
        <v>3.0051000000000001</v>
      </c>
    </row>
    <row r="3444" spans="2:3" ht="15.75" thickBot="1">
      <c r="B3444" s="45">
        <v>41062</v>
      </c>
      <c r="C3444" s="46">
        <v>3.0059999999999998</v>
      </c>
    </row>
    <row r="3445" spans="2:3" ht="15.75" thickBot="1">
      <c r="B3445" s="47">
        <v>41063</v>
      </c>
      <c r="C3445" s="48">
        <v>3.0068000000000001</v>
      </c>
    </row>
    <row r="3446" spans="2:3" ht="15.75" thickBot="1">
      <c r="B3446" s="45">
        <v>41064</v>
      </c>
      <c r="C3446" s="46">
        <v>3.0076000000000001</v>
      </c>
    </row>
    <row r="3447" spans="2:3" ht="15.75" thickBot="1">
      <c r="B3447" s="47">
        <v>41065</v>
      </c>
      <c r="C3447" s="48">
        <v>3.0085000000000002</v>
      </c>
    </row>
    <row r="3448" spans="2:3" ht="15.75" thickBot="1">
      <c r="B3448" s="45">
        <v>41066</v>
      </c>
      <c r="C3448" s="46">
        <v>3.0093000000000001</v>
      </c>
    </row>
    <row r="3449" spans="2:3" ht="15.75" thickBot="1">
      <c r="B3449" s="47">
        <v>41067</v>
      </c>
      <c r="C3449" s="48">
        <v>3.0101</v>
      </c>
    </row>
    <row r="3450" spans="2:3" ht="15.75" thickBot="1">
      <c r="B3450" s="45">
        <v>41068</v>
      </c>
      <c r="C3450" s="46">
        <v>3.0108999999999999</v>
      </c>
    </row>
    <row r="3451" spans="2:3" ht="15.75" thickBot="1">
      <c r="B3451" s="47">
        <v>41069</v>
      </c>
      <c r="C3451" s="48">
        <v>3.0116999999999998</v>
      </c>
    </row>
    <row r="3452" spans="2:3" ht="15.75" thickBot="1">
      <c r="B3452" s="45">
        <v>41070</v>
      </c>
      <c r="C3452" s="46">
        <v>3.0125000000000002</v>
      </c>
    </row>
    <row r="3453" spans="2:3" ht="15.75" thickBot="1">
      <c r="B3453" s="47">
        <v>41071</v>
      </c>
      <c r="C3453" s="48">
        <v>3.0133000000000001</v>
      </c>
    </row>
    <row r="3454" spans="2:3" ht="15.75" thickBot="1">
      <c r="B3454" s="45">
        <v>41072</v>
      </c>
      <c r="C3454" s="46">
        <v>3.0142000000000002</v>
      </c>
    </row>
    <row r="3455" spans="2:3" ht="15.75" thickBot="1">
      <c r="B3455" s="47">
        <v>41073</v>
      </c>
      <c r="C3455" s="48">
        <v>3.0150000000000001</v>
      </c>
    </row>
    <row r="3456" spans="2:3" ht="15.75" thickBot="1">
      <c r="B3456" s="45">
        <v>41074</v>
      </c>
      <c r="C3456" s="46">
        <v>3.0158</v>
      </c>
    </row>
    <row r="3457" spans="2:3" ht="15.75" thickBot="1">
      <c r="B3457" s="47">
        <v>41075</v>
      </c>
      <c r="C3457" s="48">
        <v>3.0165999999999999</v>
      </c>
    </row>
    <row r="3458" spans="2:3" ht="15.75" thickBot="1">
      <c r="B3458" s="45">
        <v>41076</v>
      </c>
      <c r="C3458" s="46">
        <v>3.0173999999999999</v>
      </c>
    </row>
    <row r="3459" spans="2:3" ht="15.75" thickBot="1">
      <c r="B3459" s="47">
        <v>41077</v>
      </c>
      <c r="C3459" s="48">
        <v>3.0182000000000002</v>
      </c>
    </row>
    <row r="3460" spans="2:3" ht="15.75" thickBot="1">
      <c r="B3460" s="45">
        <v>41078</v>
      </c>
      <c r="C3460" s="46">
        <v>3.0190000000000001</v>
      </c>
    </row>
    <row r="3461" spans="2:3" ht="15.75" thickBot="1">
      <c r="B3461" s="47">
        <v>41079</v>
      </c>
      <c r="C3461" s="48">
        <v>3.0198999999999998</v>
      </c>
    </row>
    <row r="3462" spans="2:3" ht="15.75" thickBot="1">
      <c r="B3462" s="45">
        <v>41080</v>
      </c>
      <c r="C3462" s="46">
        <v>3.0207000000000002</v>
      </c>
    </row>
    <row r="3463" spans="2:3" ht="15.75" thickBot="1">
      <c r="B3463" s="47">
        <v>41081</v>
      </c>
      <c r="C3463" s="48">
        <v>3.0215000000000001</v>
      </c>
    </row>
    <row r="3464" spans="2:3" ht="15.75" thickBot="1">
      <c r="B3464" s="45">
        <v>41082</v>
      </c>
      <c r="C3464" s="46">
        <v>3.0223</v>
      </c>
    </row>
    <row r="3465" spans="2:3" ht="15.75" thickBot="1">
      <c r="B3465" s="47">
        <v>41083</v>
      </c>
      <c r="C3465" s="48">
        <v>3.0230999999999999</v>
      </c>
    </row>
    <row r="3466" spans="2:3" ht="15.75" thickBot="1">
      <c r="B3466" s="45">
        <v>41084</v>
      </c>
      <c r="C3466" s="46">
        <v>3.0238999999999998</v>
      </c>
    </row>
    <row r="3467" spans="2:3" ht="15.75" thickBot="1">
      <c r="B3467" s="47">
        <v>41085</v>
      </c>
      <c r="C3467" s="48">
        <v>3.0247000000000002</v>
      </c>
    </row>
    <row r="3468" spans="2:3" ht="15.75" thickBot="1">
      <c r="B3468" s="45">
        <v>41086</v>
      </c>
      <c r="C3468" s="46">
        <v>3.0255999999999998</v>
      </c>
    </row>
    <row r="3469" spans="2:3" ht="15.75" thickBot="1">
      <c r="B3469" s="47">
        <v>41087</v>
      </c>
      <c r="C3469" s="48">
        <v>3.0264000000000002</v>
      </c>
    </row>
    <row r="3470" spans="2:3" ht="15.75" thickBot="1">
      <c r="B3470" s="45">
        <v>41088</v>
      </c>
      <c r="C3470" s="46">
        <v>3.0272000000000001</v>
      </c>
    </row>
    <row r="3471" spans="2:3" ht="15.75" thickBot="1">
      <c r="B3471" s="47">
        <v>41089</v>
      </c>
      <c r="C3471" s="48">
        <v>3.028</v>
      </c>
    </row>
    <row r="3472" spans="2:3" ht="15.75" thickBot="1">
      <c r="B3472" s="45">
        <v>41090</v>
      </c>
      <c r="C3472" s="46">
        <v>3.0287999999999999</v>
      </c>
    </row>
    <row r="3473" spans="2:3" ht="15.75" thickBot="1">
      <c r="B3473" s="47">
        <v>41091</v>
      </c>
      <c r="C3473" s="48">
        <v>3.0295999999999998</v>
      </c>
    </row>
    <row r="3474" spans="2:3" ht="15.75" thickBot="1">
      <c r="B3474" s="45">
        <v>41092</v>
      </c>
      <c r="C3474" s="46">
        <v>3.0304000000000002</v>
      </c>
    </row>
    <row r="3475" spans="2:3" ht="15.75" thickBot="1">
      <c r="B3475" s="47">
        <v>41093</v>
      </c>
      <c r="C3475" s="48">
        <v>3.0312000000000001</v>
      </c>
    </row>
    <row r="3476" spans="2:3" ht="15.75" thickBot="1">
      <c r="B3476" s="45">
        <v>41094</v>
      </c>
      <c r="C3476" s="46">
        <v>3.032</v>
      </c>
    </row>
    <row r="3477" spans="2:3" ht="15.75" thickBot="1">
      <c r="B3477" s="47">
        <v>41095</v>
      </c>
      <c r="C3477" s="48">
        <v>3.0327999999999999</v>
      </c>
    </row>
    <row r="3478" spans="2:3" ht="15.75" thickBot="1">
      <c r="B3478" s="45">
        <v>41096</v>
      </c>
      <c r="C3478" s="46">
        <v>3.0335999999999999</v>
      </c>
    </row>
    <row r="3479" spans="2:3" ht="15.75" thickBot="1">
      <c r="B3479" s="47">
        <v>41097</v>
      </c>
      <c r="C3479" s="48">
        <v>3.0343</v>
      </c>
    </row>
    <row r="3480" spans="2:3" ht="15.75" thickBot="1">
      <c r="B3480" s="45">
        <v>41098</v>
      </c>
      <c r="C3480" s="46">
        <v>3.0350000000000001</v>
      </c>
    </row>
    <row r="3481" spans="2:3" ht="15.75" thickBot="1">
      <c r="B3481" s="47">
        <v>41099</v>
      </c>
      <c r="C3481" s="48">
        <v>3.0356999999999998</v>
      </c>
    </row>
    <row r="3482" spans="2:3" ht="15.75" thickBot="1">
      <c r="B3482" s="45">
        <v>41100</v>
      </c>
      <c r="C3482" s="46">
        <v>3.0364</v>
      </c>
    </row>
    <row r="3483" spans="2:3" ht="15.75" thickBot="1">
      <c r="B3483" s="47">
        <v>41101</v>
      </c>
      <c r="C3483" s="48">
        <v>3.0371000000000001</v>
      </c>
    </row>
    <row r="3484" spans="2:3" ht="15.75" thickBot="1">
      <c r="B3484" s="45">
        <v>41102</v>
      </c>
      <c r="C3484" s="46">
        <v>3.0377999999999998</v>
      </c>
    </row>
    <row r="3485" spans="2:3" ht="15.75" thickBot="1">
      <c r="B3485" s="47">
        <v>41103</v>
      </c>
      <c r="C3485" s="48">
        <v>3.0385</v>
      </c>
    </row>
    <row r="3486" spans="2:3" ht="15.75" thickBot="1">
      <c r="B3486" s="45">
        <v>41104</v>
      </c>
      <c r="C3486" s="46">
        <v>3.0392000000000001</v>
      </c>
    </row>
    <row r="3487" spans="2:3" ht="15.75" thickBot="1">
      <c r="B3487" s="47">
        <v>41105</v>
      </c>
      <c r="C3487" s="48">
        <v>3.0398999999999998</v>
      </c>
    </row>
    <row r="3488" spans="2:3" ht="15.75" thickBot="1">
      <c r="B3488" s="45">
        <v>41106</v>
      </c>
      <c r="C3488" s="46">
        <v>3.0406</v>
      </c>
    </row>
    <row r="3489" spans="2:3" ht="15.75" thickBot="1">
      <c r="B3489" s="47">
        <v>41107</v>
      </c>
      <c r="C3489" s="48">
        <v>3.0413000000000001</v>
      </c>
    </row>
    <row r="3490" spans="2:3" ht="15.75" thickBot="1">
      <c r="B3490" s="45">
        <v>41108</v>
      </c>
      <c r="C3490" s="46">
        <v>3.0419999999999998</v>
      </c>
    </row>
    <row r="3491" spans="2:3" ht="15.75" thickBot="1">
      <c r="B3491" s="47">
        <v>41109</v>
      </c>
      <c r="C3491" s="48">
        <v>3.0427</v>
      </c>
    </row>
    <row r="3492" spans="2:3" ht="15.75" thickBot="1">
      <c r="B3492" s="45">
        <v>41110</v>
      </c>
      <c r="C3492" s="46">
        <v>3.0434000000000001</v>
      </c>
    </row>
    <row r="3493" spans="2:3" ht="15.75" thickBot="1">
      <c r="B3493" s="47">
        <v>41111</v>
      </c>
      <c r="C3493" s="48">
        <v>3.0440999999999998</v>
      </c>
    </row>
    <row r="3494" spans="2:3" ht="15.75" thickBot="1">
      <c r="B3494" s="45">
        <v>41112</v>
      </c>
      <c r="C3494" s="46">
        <v>3.0448</v>
      </c>
    </row>
    <row r="3495" spans="2:3" ht="15.75" thickBot="1">
      <c r="B3495" s="47">
        <v>41113</v>
      </c>
      <c r="C3495" s="48">
        <v>3.0455000000000001</v>
      </c>
    </row>
    <row r="3496" spans="2:3" ht="15.75" thickBot="1">
      <c r="B3496" s="45">
        <v>41114</v>
      </c>
      <c r="C3496" s="46">
        <v>3.0461999999999998</v>
      </c>
    </row>
    <row r="3497" spans="2:3" ht="15.75" thickBot="1">
      <c r="B3497" s="47">
        <v>41115</v>
      </c>
      <c r="C3497" s="48">
        <v>3.0470000000000002</v>
      </c>
    </row>
    <row r="3498" spans="2:3" ht="15.75" thickBot="1">
      <c r="B3498" s="45">
        <v>41116</v>
      </c>
      <c r="C3498" s="46">
        <v>3.0476999999999999</v>
      </c>
    </row>
    <row r="3499" spans="2:3" ht="15.75" thickBot="1">
      <c r="B3499" s="47">
        <v>41117</v>
      </c>
      <c r="C3499" s="48">
        <v>3.0484</v>
      </c>
    </row>
    <row r="3500" spans="2:3" ht="15.75" thickBot="1">
      <c r="B3500" s="45">
        <v>41118</v>
      </c>
      <c r="C3500" s="46">
        <v>3.0491000000000001</v>
      </c>
    </row>
    <row r="3501" spans="2:3" ht="15.75" thickBot="1">
      <c r="B3501" s="47">
        <v>41119</v>
      </c>
      <c r="C3501" s="48">
        <v>3.0497999999999998</v>
      </c>
    </row>
    <row r="3502" spans="2:3" ht="15.75" thickBot="1">
      <c r="B3502" s="45">
        <v>41120</v>
      </c>
      <c r="C3502" s="46">
        <v>3.0505</v>
      </c>
    </row>
    <row r="3503" spans="2:3" ht="15.75" thickBot="1">
      <c r="B3503" s="47">
        <v>41121</v>
      </c>
      <c r="C3503" s="48">
        <v>3.0512000000000001</v>
      </c>
    </row>
    <row r="3504" spans="2:3" ht="15.75" thickBot="1">
      <c r="B3504" s="45">
        <v>41122</v>
      </c>
      <c r="C3504" s="46">
        <v>3.0518999999999998</v>
      </c>
    </row>
    <row r="3505" spans="2:3" ht="15.75" thickBot="1">
      <c r="B3505" s="47">
        <v>41123</v>
      </c>
      <c r="C3505" s="48">
        <v>3.0526</v>
      </c>
    </row>
    <row r="3506" spans="2:3" ht="15.75" thickBot="1">
      <c r="B3506" s="45">
        <v>41124</v>
      </c>
      <c r="C3506" s="46">
        <v>3.0533000000000001</v>
      </c>
    </row>
    <row r="3507" spans="2:3" ht="15.75" thickBot="1">
      <c r="B3507" s="47">
        <v>41125</v>
      </c>
      <c r="C3507" s="48">
        <v>3.0539999999999998</v>
      </c>
    </row>
    <row r="3508" spans="2:3" ht="15.75" thickBot="1">
      <c r="B3508" s="45">
        <v>41126</v>
      </c>
      <c r="C3508" s="46">
        <v>3.0547</v>
      </c>
    </row>
    <row r="3509" spans="2:3" ht="15.75" thickBot="1">
      <c r="B3509" s="47">
        <v>41127</v>
      </c>
      <c r="C3509" s="48">
        <v>3.0554000000000001</v>
      </c>
    </row>
    <row r="3510" spans="2:3" ht="15.75" thickBot="1">
      <c r="B3510" s="45">
        <v>41128</v>
      </c>
      <c r="C3510" s="46">
        <v>3.0562</v>
      </c>
    </row>
    <row r="3511" spans="2:3" ht="15.75" thickBot="1">
      <c r="B3511" s="47">
        <v>41129</v>
      </c>
      <c r="C3511" s="48">
        <v>3.0569999999999999</v>
      </c>
    </row>
    <row r="3512" spans="2:3" ht="15.75" thickBot="1">
      <c r="B3512" s="45">
        <v>41130</v>
      </c>
      <c r="C3512" s="46">
        <v>3.0577999999999999</v>
      </c>
    </row>
    <row r="3513" spans="2:3" ht="15.75" thickBot="1">
      <c r="B3513" s="47">
        <v>41131</v>
      </c>
      <c r="C3513" s="48">
        <v>3.0585</v>
      </c>
    </row>
    <row r="3514" spans="2:3" ht="15.75" thickBot="1">
      <c r="B3514" s="45">
        <v>41132</v>
      </c>
      <c r="C3514" s="46">
        <v>3.0592999999999999</v>
      </c>
    </row>
    <row r="3515" spans="2:3" ht="15.75" thickBot="1">
      <c r="B3515" s="47">
        <v>41133</v>
      </c>
      <c r="C3515" s="48">
        <v>3.0600999999999998</v>
      </c>
    </row>
    <row r="3516" spans="2:3" ht="15.75" thickBot="1">
      <c r="B3516" s="45">
        <v>41134</v>
      </c>
      <c r="C3516" s="46">
        <v>3.0609000000000002</v>
      </c>
    </row>
    <row r="3517" spans="2:3" ht="15.75" thickBot="1">
      <c r="B3517" s="47">
        <v>41135</v>
      </c>
      <c r="C3517" s="48">
        <v>3.0617000000000001</v>
      </c>
    </row>
    <row r="3518" spans="2:3" ht="15.75" thickBot="1">
      <c r="B3518" s="45">
        <v>41136</v>
      </c>
      <c r="C3518" s="46">
        <v>3.0623999999999998</v>
      </c>
    </row>
    <row r="3519" spans="2:3" ht="15.75" thickBot="1">
      <c r="B3519" s="47">
        <v>41137</v>
      </c>
      <c r="C3519" s="48">
        <v>3.0632000000000001</v>
      </c>
    </row>
    <row r="3520" spans="2:3" ht="15.75" thickBot="1">
      <c r="B3520" s="45">
        <v>41138</v>
      </c>
      <c r="C3520" s="46">
        <v>3.0640000000000001</v>
      </c>
    </row>
    <row r="3521" spans="2:3" ht="15.75" thickBot="1">
      <c r="B3521" s="47">
        <v>41139</v>
      </c>
      <c r="C3521" s="48">
        <v>3.0648</v>
      </c>
    </row>
    <row r="3522" spans="2:3" ht="15.75" thickBot="1">
      <c r="B3522" s="45">
        <v>41140</v>
      </c>
      <c r="C3522" s="46">
        <v>3.0655999999999999</v>
      </c>
    </row>
    <row r="3523" spans="2:3" ht="15.75" thickBot="1">
      <c r="B3523" s="47">
        <v>41141</v>
      </c>
      <c r="C3523" s="48">
        <v>3.0663</v>
      </c>
    </row>
    <row r="3524" spans="2:3" ht="15.75" thickBot="1">
      <c r="B3524" s="45">
        <v>41142</v>
      </c>
      <c r="C3524" s="46">
        <v>3.0670999999999999</v>
      </c>
    </row>
    <row r="3525" spans="2:3" ht="15.75" thickBot="1">
      <c r="B3525" s="47">
        <v>41143</v>
      </c>
      <c r="C3525" s="48">
        <v>3.0678999999999998</v>
      </c>
    </row>
    <row r="3526" spans="2:3" ht="15.75" thickBot="1">
      <c r="B3526" s="45">
        <v>41144</v>
      </c>
      <c r="C3526" s="46">
        <v>3.0687000000000002</v>
      </c>
    </row>
    <row r="3527" spans="2:3" ht="15.75" thickBot="1">
      <c r="B3527" s="47">
        <v>41145</v>
      </c>
      <c r="C3527" s="48">
        <v>3.0695000000000001</v>
      </c>
    </row>
    <row r="3528" spans="2:3" ht="15.75" thickBot="1">
      <c r="B3528" s="45">
        <v>41146</v>
      </c>
      <c r="C3528" s="46">
        <v>3.0703</v>
      </c>
    </row>
    <row r="3529" spans="2:3" ht="15.75" thickBot="1">
      <c r="B3529" s="47">
        <v>41147</v>
      </c>
      <c r="C3529" s="48">
        <v>3.0710000000000002</v>
      </c>
    </row>
    <row r="3530" spans="2:3" ht="15.75" thickBot="1">
      <c r="B3530" s="45">
        <v>41148</v>
      </c>
      <c r="C3530" s="46">
        <v>3.0718000000000001</v>
      </c>
    </row>
    <row r="3531" spans="2:3" ht="15.75" thickBot="1">
      <c r="B3531" s="47">
        <v>41149</v>
      </c>
      <c r="C3531" s="48">
        <v>3.0726</v>
      </c>
    </row>
    <row r="3532" spans="2:3" ht="15.75" thickBot="1">
      <c r="B3532" s="45">
        <v>41150</v>
      </c>
      <c r="C3532" s="46">
        <v>3.0733999999999999</v>
      </c>
    </row>
    <row r="3533" spans="2:3" ht="15.75" thickBot="1">
      <c r="B3533" s="47">
        <v>41151</v>
      </c>
      <c r="C3533" s="48">
        <v>3.0741999999999998</v>
      </c>
    </row>
    <row r="3534" spans="2:3" ht="15.75" thickBot="1">
      <c r="B3534" s="45">
        <v>41152</v>
      </c>
      <c r="C3534" s="46">
        <v>3.0750000000000002</v>
      </c>
    </row>
    <row r="3535" spans="2:3" ht="15.75" thickBot="1">
      <c r="B3535" s="47">
        <v>41153</v>
      </c>
      <c r="C3535" s="48">
        <v>3.0758000000000001</v>
      </c>
    </row>
    <row r="3536" spans="2:3" ht="15.75" thickBot="1">
      <c r="B3536" s="45">
        <v>41154</v>
      </c>
      <c r="C3536" s="46">
        <v>3.0766</v>
      </c>
    </row>
    <row r="3537" spans="2:3" ht="15.75" thickBot="1">
      <c r="B3537" s="47">
        <v>41155</v>
      </c>
      <c r="C3537" s="48">
        <v>3.0773999999999999</v>
      </c>
    </row>
    <row r="3538" spans="2:3" ht="15.75" thickBot="1">
      <c r="B3538" s="45">
        <v>41156</v>
      </c>
      <c r="C3538" s="46">
        <v>3.0781999999999998</v>
      </c>
    </row>
    <row r="3539" spans="2:3" ht="15.75" thickBot="1">
      <c r="B3539" s="47">
        <v>41157</v>
      </c>
      <c r="C3539" s="48">
        <v>3.0790000000000002</v>
      </c>
    </row>
    <row r="3540" spans="2:3" ht="15.75" thickBot="1">
      <c r="B3540" s="45">
        <v>41158</v>
      </c>
      <c r="C3540" s="46">
        <v>3.0798000000000001</v>
      </c>
    </row>
    <row r="3541" spans="2:3" ht="15.75" thickBot="1">
      <c r="B3541" s="47">
        <v>41159</v>
      </c>
      <c r="C3541" s="48">
        <v>3.0807000000000002</v>
      </c>
    </row>
    <row r="3542" spans="2:3" ht="15.75" thickBot="1">
      <c r="B3542" s="45">
        <v>41160</v>
      </c>
      <c r="C3542" s="46">
        <v>3.0815999999999999</v>
      </c>
    </row>
    <row r="3543" spans="2:3" ht="15.75" thickBot="1">
      <c r="B3543" s="47">
        <v>41161</v>
      </c>
      <c r="C3543" s="48">
        <v>3.0825</v>
      </c>
    </row>
    <row r="3544" spans="2:3" ht="15.75" thickBot="1">
      <c r="B3544" s="45">
        <v>41162</v>
      </c>
      <c r="C3544" s="46">
        <v>3.0834999999999999</v>
      </c>
    </row>
    <row r="3545" spans="2:3" ht="15.75" thickBot="1">
      <c r="B3545" s="47">
        <v>41163</v>
      </c>
      <c r="C3545" s="48">
        <v>3.0844</v>
      </c>
    </row>
    <row r="3546" spans="2:3" ht="15.75" thickBot="1">
      <c r="B3546" s="45">
        <v>41164</v>
      </c>
      <c r="C3546" s="46">
        <v>3.0853000000000002</v>
      </c>
    </row>
    <row r="3547" spans="2:3" ht="15.75" thickBot="1">
      <c r="B3547" s="47">
        <v>41165</v>
      </c>
      <c r="C3547" s="48">
        <v>3.0861999999999998</v>
      </c>
    </row>
    <row r="3548" spans="2:3" ht="15.75" thickBot="1">
      <c r="B3548" s="45">
        <v>41166</v>
      </c>
      <c r="C3548" s="46">
        <v>3.0871</v>
      </c>
    </row>
    <row r="3549" spans="2:3" ht="15.75" thickBot="1">
      <c r="B3549" s="47">
        <v>41167</v>
      </c>
      <c r="C3549" s="48">
        <v>3.0880000000000001</v>
      </c>
    </row>
    <row r="3550" spans="2:3" ht="15.75" thickBot="1">
      <c r="B3550" s="45">
        <v>41168</v>
      </c>
      <c r="C3550" s="46">
        <v>3.0889000000000002</v>
      </c>
    </row>
    <row r="3551" spans="2:3" ht="15.75" thickBot="1">
      <c r="B3551" s="47">
        <v>41169</v>
      </c>
      <c r="C3551" s="48">
        <v>3.0897999999999999</v>
      </c>
    </row>
    <row r="3552" spans="2:3" ht="15.75" thickBot="1">
      <c r="B3552" s="45">
        <v>41170</v>
      </c>
      <c r="C3552" s="46">
        <v>3.0908000000000002</v>
      </c>
    </row>
    <row r="3553" spans="2:3" ht="15.75" thickBot="1">
      <c r="B3553" s="47">
        <v>41171</v>
      </c>
      <c r="C3553" s="48">
        <v>3.0916999999999999</v>
      </c>
    </row>
    <row r="3554" spans="2:3" ht="15.75" thickBot="1">
      <c r="B3554" s="45">
        <v>41172</v>
      </c>
      <c r="C3554" s="46">
        <v>3.0926</v>
      </c>
    </row>
    <row r="3555" spans="2:3" ht="15.75" thickBot="1">
      <c r="B3555" s="47">
        <v>41173</v>
      </c>
      <c r="C3555" s="48">
        <v>3.0935000000000001</v>
      </c>
    </row>
    <row r="3556" spans="2:3" ht="15.75" thickBot="1">
      <c r="B3556" s="45">
        <v>41174</v>
      </c>
      <c r="C3556" s="46">
        <v>3.0943999999999998</v>
      </c>
    </row>
    <row r="3557" spans="2:3" ht="15.75" thickBot="1">
      <c r="B3557" s="47">
        <v>41175</v>
      </c>
      <c r="C3557" s="48">
        <v>3.0952999999999999</v>
      </c>
    </row>
    <row r="3558" spans="2:3" ht="15.75" thickBot="1">
      <c r="B3558" s="45">
        <v>41176</v>
      </c>
      <c r="C3558" s="46">
        <v>3.0962000000000001</v>
      </c>
    </row>
    <row r="3559" spans="2:3" ht="15.75" thickBot="1">
      <c r="B3559" s="47">
        <v>41177</v>
      </c>
      <c r="C3559" s="48">
        <v>3.0972</v>
      </c>
    </row>
    <row r="3560" spans="2:3" ht="15.75" thickBot="1">
      <c r="B3560" s="45">
        <v>41178</v>
      </c>
      <c r="C3560" s="46">
        <v>3.0981000000000001</v>
      </c>
    </row>
    <row r="3561" spans="2:3" ht="15.75" thickBot="1">
      <c r="B3561" s="47">
        <v>41179</v>
      </c>
      <c r="C3561" s="48">
        <v>3.0990000000000002</v>
      </c>
    </row>
    <row r="3562" spans="2:3" ht="15.75" thickBot="1">
      <c r="B3562" s="45">
        <v>41180</v>
      </c>
      <c r="C3562" s="46">
        <v>3.0998999999999999</v>
      </c>
    </row>
    <row r="3563" spans="2:3" ht="15.75" thickBot="1">
      <c r="B3563" s="47">
        <v>41181</v>
      </c>
      <c r="C3563" s="48">
        <v>3.1008</v>
      </c>
    </row>
    <row r="3564" spans="2:3" ht="15.75" thickBot="1">
      <c r="B3564" s="45">
        <v>41182</v>
      </c>
      <c r="C3564" s="46">
        <v>3.1017000000000001</v>
      </c>
    </row>
    <row r="3565" spans="2:3" ht="15.75" thickBot="1">
      <c r="B3565" s="47">
        <v>41183</v>
      </c>
      <c r="C3565" s="48">
        <v>3.1025999999999998</v>
      </c>
    </row>
    <row r="3566" spans="2:3" ht="15.75" thickBot="1">
      <c r="B3566" s="45">
        <v>41184</v>
      </c>
      <c r="C3566" s="46">
        <v>3.1034999999999999</v>
      </c>
    </row>
    <row r="3567" spans="2:3" ht="15.75" thickBot="1">
      <c r="B3567" s="47">
        <v>41185</v>
      </c>
      <c r="C3567" s="48">
        <v>3.1044</v>
      </c>
    </row>
    <row r="3568" spans="2:3" ht="15.75" thickBot="1">
      <c r="B3568" s="45">
        <v>41186</v>
      </c>
      <c r="C3568" s="46">
        <v>3.1053000000000002</v>
      </c>
    </row>
    <row r="3569" spans="2:3" ht="15.75" thickBot="1">
      <c r="B3569" s="47">
        <v>41187</v>
      </c>
      <c r="C3569" s="48">
        <v>3.1061999999999999</v>
      </c>
    </row>
    <row r="3570" spans="2:3" ht="15.75" thickBot="1">
      <c r="B3570" s="45">
        <v>41188</v>
      </c>
      <c r="C3570" s="46">
        <v>3.1071</v>
      </c>
    </row>
    <row r="3571" spans="2:3" ht="15.75" thickBot="1">
      <c r="B3571" s="47">
        <v>41189</v>
      </c>
      <c r="C3571" s="48">
        <v>3.1080000000000001</v>
      </c>
    </row>
    <row r="3572" spans="2:3" ht="15.75" thickBot="1">
      <c r="B3572" s="45">
        <v>41190</v>
      </c>
      <c r="C3572" s="46">
        <v>3.1088</v>
      </c>
    </row>
    <row r="3573" spans="2:3" ht="15.75" thickBot="1">
      <c r="B3573" s="47">
        <v>41191</v>
      </c>
      <c r="C3573" s="48">
        <v>3.1097000000000001</v>
      </c>
    </row>
    <row r="3574" spans="2:3" ht="15.75" thickBot="1">
      <c r="B3574" s="45">
        <v>41192</v>
      </c>
      <c r="C3574" s="46">
        <v>3.1105999999999998</v>
      </c>
    </row>
    <row r="3575" spans="2:3" ht="15.75" thickBot="1">
      <c r="B3575" s="47">
        <v>41193</v>
      </c>
      <c r="C3575" s="48">
        <v>3.1114999999999999</v>
      </c>
    </row>
    <row r="3576" spans="2:3" ht="15.75" thickBot="1">
      <c r="B3576" s="45">
        <v>41194</v>
      </c>
      <c r="C3576" s="46">
        <v>3.1124000000000001</v>
      </c>
    </row>
    <row r="3577" spans="2:3" ht="15.75" thickBot="1">
      <c r="B3577" s="47">
        <v>41195</v>
      </c>
      <c r="C3577" s="48">
        <v>3.1133000000000002</v>
      </c>
    </row>
    <row r="3578" spans="2:3" ht="15.75" thickBot="1">
      <c r="B3578" s="45">
        <v>41196</v>
      </c>
      <c r="C3578" s="46">
        <v>3.1141000000000001</v>
      </c>
    </row>
    <row r="3579" spans="2:3" ht="15.75" thickBot="1">
      <c r="B3579" s="47">
        <v>41197</v>
      </c>
      <c r="C3579" s="48">
        <v>3.1150000000000002</v>
      </c>
    </row>
    <row r="3580" spans="2:3" ht="15.75" thickBot="1">
      <c r="B3580" s="45">
        <v>41198</v>
      </c>
      <c r="C3580" s="46">
        <v>3.1158999999999999</v>
      </c>
    </row>
    <row r="3581" spans="2:3" ht="15.75" thickBot="1">
      <c r="B3581" s="47">
        <v>41199</v>
      </c>
      <c r="C3581" s="48">
        <v>3.1168</v>
      </c>
    </row>
    <row r="3582" spans="2:3" ht="15.75" thickBot="1">
      <c r="B3582" s="45">
        <v>41200</v>
      </c>
      <c r="C3582" s="46">
        <v>3.1177000000000001</v>
      </c>
    </row>
    <row r="3583" spans="2:3" ht="15.75" thickBot="1">
      <c r="B3583" s="47">
        <v>41201</v>
      </c>
      <c r="C3583" s="48">
        <v>3.1185999999999998</v>
      </c>
    </row>
    <row r="3584" spans="2:3" ht="15.75" thickBot="1">
      <c r="B3584" s="45">
        <v>41202</v>
      </c>
      <c r="C3584" s="46">
        <v>3.1194000000000002</v>
      </c>
    </row>
    <row r="3585" spans="2:3" ht="15.75" thickBot="1">
      <c r="B3585" s="47">
        <v>41203</v>
      </c>
      <c r="C3585" s="48">
        <v>3.1202999999999999</v>
      </c>
    </row>
    <row r="3586" spans="2:3" ht="15.75" thickBot="1">
      <c r="B3586" s="45">
        <v>41204</v>
      </c>
      <c r="C3586" s="46">
        <v>3.1212</v>
      </c>
    </row>
    <row r="3587" spans="2:3" ht="15.75" thickBot="1">
      <c r="B3587" s="47">
        <v>41205</v>
      </c>
      <c r="C3587" s="48">
        <v>3.1221000000000001</v>
      </c>
    </row>
    <row r="3588" spans="2:3" ht="15.75" thickBot="1">
      <c r="B3588" s="45">
        <v>41206</v>
      </c>
      <c r="C3588" s="46">
        <v>3.1230000000000002</v>
      </c>
    </row>
    <row r="3589" spans="2:3" ht="15.75" thickBot="1">
      <c r="B3589" s="47">
        <v>41207</v>
      </c>
      <c r="C3589" s="48">
        <v>3.1238999999999999</v>
      </c>
    </row>
    <row r="3590" spans="2:3" ht="15.75" thickBot="1">
      <c r="B3590" s="45">
        <v>41208</v>
      </c>
      <c r="C3590" s="46">
        <v>3.1248</v>
      </c>
    </row>
    <row r="3591" spans="2:3" ht="15.75" thickBot="1">
      <c r="B3591" s="47">
        <v>41209</v>
      </c>
      <c r="C3591" s="48">
        <v>3.1255999999999999</v>
      </c>
    </row>
    <row r="3592" spans="2:3" ht="15.75" thickBot="1">
      <c r="B3592" s="45">
        <v>41210</v>
      </c>
      <c r="C3592" s="46">
        <v>3.1265000000000001</v>
      </c>
    </row>
    <row r="3593" spans="2:3" ht="15.75" thickBot="1">
      <c r="B3593" s="47">
        <v>41211</v>
      </c>
      <c r="C3593" s="48">
        <v>3.1274000000000002</v>
      </c>
    </row>
    <row r="3594" spans="2:3" ht="15.75" thickBot="1">
      <c r="B3594" s="45">
        <v>41212</v>
      </c>
      <c r="C3594" s="46">
        <v>3.1282999999999999</v>
      </c>
    </row>
    <row r="3595" spans="2:3" ht="15.75" thickBot="1">
      <c r="B3595" s="47">
        <v>41213</v>
      </c>
      <c r="C3595" s="48">
        <v>3.1292</v>
      </c>
    </row>
    <row r="3596" spans="2:3" ht="15.75" thickBot="1">
      <c r="B3596" s="45">
        <v>41214</v>
      </c>
      <c r="C3596" s="46">
        <v>3.1301000000000001</v>
      </c>
    </row>
    <row r="3597" spans="2:3" ht="15.75" thickBot="1">
      <c r="B3597" s="47">
        <v>41215</v>
      </c>
      <c r="C3597" s="48">
        <v>3.1309999999999998</v>
      </c>
    </row>
    <row r="3598" spans="2:3" ht="15.75" thickBot="1">
      <c r="B3598" s="45">
        <v>41216</v>
      </c>
      <c r="C3598" s="46">
        <v>3.1318999999999999</v>
      </c>
    </row>
    <row r="3599" spans="2:3" ht="15.75" thickBot="1">
      <c r="B3599" s="47">
        <v>41217</v>
      </c>
      <c r="C3599" s="48">
        <v>3.1328999999999998</v>
      </c>
    </row>
    <row r="3600" spans="2:3" ht="15.75" thickBot="1">
      <c r="B3600" s="45">
        <v>41218</v>
      </c>
      <c r="C3600" s="46">
        <v>3.1337999999999999</v>
      </c>
    </row>
    <row r="3601" spans="2:3" ht="15.75" thickBot="1">
      <c r="B3601" s="47">
        <v>41219</v>
      </c>
      <c r="C3601" s="48">
        <v>3.1347</v>
      </c>
    </row>
    <row r="3602" spans="2:3" ht="15.75" thickBot="1">
      <c r="B3602" s="45">
        <v>41220</v>
      </c>
      <c r="C3602" s="46">
        <v>3.1356000000000002</v>
      </c>
    </row>
    <row r="3603" spans="2:3" ht="15.75" thickBot="1">
      <c r="B3603" s="47">
        <v>41221</v>
      </c>
      <c r="C3603" s="48">
        <v>3.1364000000000001</v>
      </c>
    </row>
    <row r="3604" spans="2:3" ht="15.75" thickBot="1">
      <c r="B3604" s="45">
        <v>41222</v>
      </c>
      <c r="C3604" s="46">
        <v>3.1373000000000002</v>
      </c>
    </row>
    <row r="3605" spans="2:3" ht="15.75" thickBot="1">
      <c r="B3605" s="47">
        <v>41223</v>
      </c>
      <c r="C3605" s="48">
        <v>3.1381999999999999</v>
      </c>
    </row>
    <row r="3606" spans="2:3" ht="15.75" thickBot="1">
      <c r="B3606" s="45">
        <v>41224</v>
      </c>
      <c r="C3606" s="46">
        <v>3.1391</v>
      </c>
    </row>
    <row r="3607" spans="2:3" ht="15.75" thickBot="1">
      <c r="B3607" s="47">
        <v>41225</v>
      </c>
      <c r="C3607" s="48">
        <v>3.14</v>
      </c>
    </row>
    <row r="3608" spans="2:3" ht="15.75" thickBot="1">
      <c r="B3608" s="45">
        <v>41226</v>
      </c>
      <c r="C3608" s="46">
        <v>3.1408</v>
      </c>
    </row>
    <row r="3609" spans="2:3" ht="15.75" thickBot="1">
      <c r="B3609" s="47">
        <v>41227</v>
      </c>
      <c r="C3609" s="48">
        <v>3.1417000000000002</v>
      </c>
    </row>
    <row r="3610" spans="2:3" ht="15.75" thickBot="1">
      <c r="B3610" s="45">
        <v>41228</v>
      </c>
      <c r="C3610" s="46">
        <v>3.1425999999999998</v>
      </c>
    </row>
    <row r="3611" spans="2:3" ht="15.75" thickBot="1">
      <c r="B3611" s="47">
        <v>41229</v>
      </c>
      <c r="C3611" s="48">
        <v>3.1435</v>
      </c>
    </row>
    <row r="3612" spans="2:3" ht="15.75" thickBot="1">
      <c r="B3612" s="45">
        <v>41230</v>
      </c>
      <c r="C3612" s="46">
        <v>3.1442999999999999</v>
      </c>
    </row>
    <row r="3613" spans="2:3" ht="15.75" thickBot="1">
      <c r="B3613" s="47">
        <v>41231</v>
      </c>
      <c r="C3613" s="48">
        <v>3.1452</v>
      </c>
    </row>
    <row r="3614" spans="2:3" ht="15.75" thickBot="1">
      <c r="B3614" s="45">
        <v>41232</v>
      </c>
      <c r="C3614" s="46">
        <v>3.1461000000000001</v>
      </c>
    </row>
    <row r="3615" spans="2:3" ht="15.75" thickBot="1">
      <c r="B3615" s="47">
        <v>41233</v>
      </c>
      <c r="C3615" s="48">
        <v>3.1469999999999998</v>
      </c>
    </row>
    <row r="3616" spans="2:3" ht="15.75" thickBot="1">
      <c r="B3616" s="45">
        <v>41234</v>
      </c>
      <c r="C3616" s="46">
        <v>3.1478999999999999</v>
      </c>
    </row>
    <row r="3617" spans="2:3" ht="15.75" thickBot="1">
      <c r="B3617" s="47">
        <v>41235</v>
      </c>
      <c r="C3617" s="48">
        <v>3.1486999999999998</v>
      </c>
    </row>
    <row r="3618" spans="2:3" ht="15.75" thickBot="1">
      <c r="B3618" s="45">
        <v>41236</v>
      </c>
      <c r="C3618" s="46">
        <v>3.1496</v>
      </c>
    </row>
    <row r="3619" spans="2:3" ht="15.75" thickBot="1">
      <c r="B3619" s="47">
        <v>41237</v>
      </c>
      <c r="C3619" s="48">
        <v>3.1505000000000001</v>
      </c>
    </row>
    <row r="3620" spans="2:3" ht="15.75" thickBot="1">
      <c r="B3620" s="45">
        <v>41238</v>
      </c>
      <c r="C3620" s="46">
        <v>3.1514000000000002</v>
      </c>
    </row>
    <row r="3621" spans="2:3" ht="15.75" thickBot="1">
      <c r="B3621" s="47">
        <v>41239</v>
      </c>
      <c r="C3621" s="48">
        <v>3.1522000000000001</v>
      </c>
    </row>
    <row r="3622" spans="2:3" ht="15.75" thickBot="1">
      <c r="B3622" s="45">
        <v>41240</v>
      </c>
      <c r="C3622" s="46">
        <v>3.1530999999999998</v>
      </c>
    </row>
    <row r="3623" spans="2:3" ht="15.75" thickBot="1">
      <c r="B3623" s="47">
        <v>41241</v>
      </c>
      <c r="C3623" s="48">
        <v>3.1539999999999999</v>
      </c>
    </row>
    <row r="3624" spans="2:3" ht="15.75" thickBot="1">
      <c r="B3624" s="45">
        <v>41242</v>
      </c>
      <c r="C3624" s="46">
        <v>3.1549</v>
      </c>
    </row>
    <row r="3625" spans="2:3" ht="15.75" thickBot="1">
      <c r="B3625" s="47">
        <v>41243</v>
      </c>
      <c r="C3625" s="48">
        <v>3.1558000000000002</v>
      </c>
    </row>
    <row r="3626" spans="2:3" ht="15.75" thickBot="1">
      <c r="B3626" s="45">
        <v>41244</v>
      </c>
      <c r="C3626" s="46">
        <v>3.1566000000000001</v>
      </c>
    </row>
    <row r="3627" spans="2:3" ht="15.75" thickBot="1">
      <c r="B3627" s="47">
        <v>41245</v>
      </c>
      <c r="C3627" s="48">
        <v>3.1575000000000002</v>
      </c>
    </row>
    <row r="3628" spans="2:3" ht="15.75" thickBot="1">
      <c r="B3628" s="45">
        <v>41246</v>
      </c>
      <c r="C3628" s="46">
        <v>3.1583000000000001</v>
      </c>
    </row>
    <row r="3629" spans="2:3" ht="15.75" thickBot="1">
      <c r="B3629" s="47">
        <v>41247</v>
      </c>
      <c r="C3629" s="48">
        <v>3.1591999999999998</v>
      </c>
    </row>
    <row r="3630" spans="2:3" ht="15.75" thickBot="1">
      <c r="B3630" s="45">
        <v>41248</v>
      </c>
      <c r="C3630" s="46">
        <v>3.16</v>
      </c>
    </row>
    <row r="3631" spans="2:3" ht="15.75" thickBot="1">
      <c r="B3631" s="47">
        <v>41249</v>
      </c>
      <c r="C3631" s="48">
        <v>3.1608999999999998</v>
      </c>
    </row>
    <row r="3632" spans="2:3" ht="15.75" thickBot="1">
      <c r="B3632" s="45">
        <v>41250</v>
      </c>
      <c r="C3632" s="46">
        <v>3.1617999999999999</v>
      </c>
    </row>
    <row r="3633" spans="2:3" ht="15.75" thickBot="1">
      <c r="B3633" s="47">
        <v>41251</v>
      </c>
      <c r="C3633" s="48">
        <v>3.1627999999999998</v>
      </c>
    </row>
    <row r="3634" spans="2:3" ht="15.75" thickBot="1">
      <c r="B3634" s="45">
        <v>41252</v>
      </c>
      <c r="C3634" s="46">
        <v>3.1637</v>
      </c>
    </row>
    <row r="3635" spans="2:3" ht="15.75" thickBot="1">
      <c r="B3635" s="47">
        <v>41253</v>
      </c>
      <c r="C3635" s="48">
        <v>3.1646999999999998</v>
      </c>
    </row>
    <row r="3636" spans="2:3" ht="15.75" thickBot="1">
      <c r="B3636" s="45">
        <v>41254</v>
      </c>
      <c r="C3636" s="46">
        <v>3.1656</v>
      </c>
    </row>
    <row r="3637" spans="2:3" ht="15.75" thickBot="1">
      <c r="B3637" s="47">
        <v>41255</v>
      </c>
      <c r="C3637" s="48">
        <v>3.1665999999999999</v>
      </c>
    </row>
    <row r="3638" spans="2:3" ht="15.75" thickBot="1">
      <c r="B3638" s="45">
        <v>41256</v>
      </c>
      <c r="C3638" s="46">
        <v>3.1675</v>
      </c>
    </row>
    <row r="3639" spans="2:3" ht="15.75" thickBot="1">
      <c r="B3639" s="47">
        <v>41257</v>
      </c>
      <c r="C3639" s="48">
        <v>3.1684999999999999</v>
      </c>
    </row>
    <row r="3640" spans="2:3" ht="15.75" thickBot="1">
      <c r="B3640" s="45">
        <v>41258</v>
      </c>
      <c r="C3640" s="46">
        <v>3.1695000000000002</v>
      </c>
    </row>
    <row r="3641" spans="2:3" ht="15.75" thickBot="1">
      <c r="B3641" s="47">
        <v>41259</v>
      </c>
      <c r="C3641" s="48">
        <v>3.1703999999999999</v>
      </c>
    </row>
    <row r="3642" spans="2:3" ht="15.75" thickBot="1">
      <c r="B3642" s="45">
        <v>41260</v>
      </c>
      <c r="C3642" s="46">
        <v>3.1714000000000002</v>
      </c>
    </row>
    <row r="3643" spans="2:3" ht="15.75" thickBot="1">
      <c r="B3643" s="47">
        <v>41261</v>
      </c>
      <c r="C3643" s="48">
        <v>3.1722999999999999</v>
      </c>
    </row>
    <row r="3644" spans="2:3" ht="15.75" thickBot="1">
      <c r="B3644" s="45">
        <v>41262</v>
      </c>
      <c r="C3644" s="46">
        <v>3.1732999999999998</v>
      </c>
    </row>
    <row r="3645" spans="2:3" ht="15.75" thickBot="1">
      <c r="B3645" s="47">
        <v>41263</v>
      </c>
      <c r="C3645" s="48">
        <v>3.1741999999999999</v>
      </c>
    </row>
    <row r="3646" spans="2:3" ht="15.75" thickBot="1">
      <c r="B3646" s="45">
        <v>41264</v>
      </c>
      <c r="C3646" s="46">
        <v>3.1751999999999998</v>
      </c>
    </row>
    <row r="3647" spans="2:3" ht="15.75" thickBot="1">
      <c r="B3647" s="47">
        <v>41265</v>
      </c>
      <c r="C3647" s="48">
        <v>3.1760999999999999</v>
      </c>
    </row>
    <row r="3648" spans="2:3" ht="15.75" thickBot="1">
      <c r="B3648" s="45">
        <v>41266</v>
      </c>
      <c r="C3648" s="46">
        <v>3.1770999999999998</v>
      </c>
    </row>
    <row r="3649" spans="2:3" ht="15.75" thickBot="1">
      <c r="B3649" s="47">
        <v>41267</v>
      </c>
      <c r="C3649" s="48">
        <v>3.1779999999999999</v>
      </c>
    </row>
    <row r="3650" spans="2:3" ht="15.75" thickBot="1">
      <c r="B3650" s="45">
        <v>41268</v>
      </c>
      <c r="C3650" s="46">
        <v>3.1789999999999998</v>
      </c>
    </row>
    <row r="3651" spans="2:3" ht="15.75" thickBot="1">
      <c r="B3651" s="47">
        <v>41269</v>
      </c>
      <c r="C3651" s="48">
        <v>3.1798999999999999</v>
      </c>
    </row>
    <row r="3652" spans="2:3" ht="15.75" thickBot="1">
      <c r="B3652" s="45">
        <v>41270</v>
      </c>
      <c r="C3652" s="46">
        <v>3.1808999999999998</v>
      </c>
    </row>
    <row r="3653" spans="2:3" ht="15.75" thickBot="1">
      <c r="B3653" s="47">
        <v>41271</v>
      </c>
      <c r="C3653" s="48">
        <v>3.1819000000000002</v>
      </c>
    </row>
    <row r="3654" spans="2:3" ht="15.75" thickBot="1">
      <c r="B3654" s="45">
        <v>41272</v>
      </c>
      <c r="C3654" s="46">
        <v>3.1827999999999999</v>
      </c>
    </row>
    <row r="3655" spans="2:3" ht="15.75" thickBot="1">
      <c r="B3655" s="47">
        <v>41273</v>
      </c>
      <c r="C3655" s="48">
        <v>3.1838000000000002</v>
      </c>
    </row>
    <row r="3656" spans="2:3" ht="15.75" thickBot="1">
      <c r="B3656" s="45">
        <v>41274</v>
      </c>
      <c r="C3656" s="46">
        <v>3.1846999999999999</v>
      </c>
    </row>
    <row r="3657" spans="2:3" ht="15.75" thickBot="1">
      <c r="B3657" s="47">
        <v>41275</v>
      </c>
      <c r="C3657" s="48">
        <v>3.1857000000000002</v>
      </c>
    </row>
    <row r="3658" spans="2:3" ht="15.75" thickBot="1">
      <c r="B3658" s="45">
        <v>41276</v>
      </c>
      <c r="C3658" s="46">
        <v>3.1865999999999999</v>
      </c>
    </row>
    <row r="3659" spans="2:3" ht="15.75" thickBot="1">
      <c r="B3659" s="47">
        <v>41277</v>
      </c>
      <c r="C3659" s="48">
        <v>3.1876000000000002</v>
      </c>
    </row>
    <row r="3660" spans="2:3" ht="15.75" thickBot="1">
      <c r="B3660" s="45">
        <v>41278</v>
      </c>
      <c r="C3660" s="46">
        <v>3.1886000000000001</v>
      </c>
    </row>
    <row r="3661" spans="2:3" ht="15.75" thickBot="1">
      <c r="B3661" s="47">
        <v>41279</v>
      </c>
      <c r="C3661" s="48">
        <v>3.1894999999999998</v>
      </c>
    </row>
    <row r="3662" spans="2:3" ht="15.75" thickBot="1">
      <c r="B3662" s="45">
        <v>41280</v>
      </c>
      <c r="C3662" s="46">
        <v>3.1905000000000001</v>
      </c>
    </row>
    <row r="3663" spans="2:3" ht="15.75" thickBot="1">
      <c r="B3663" s="47">
        <v>41281</v>
      </c>
      <c r="C3663" s="48">
        <v>3.1915</v>
      </c>
    </row>
    <row r="3664" spans="2:3" ht="15.75" thickBot="1">
      <c r="B3664" s="45">
        <v>41282</v>
      </c>
      <c r="C3664" s="46">
        <v>3.1926000000000001</v>
      </c>
    </row>
    <row r="3665" spans="2:3" ht="15.75" thickBot="1">
      <c r="B3665" s="47">
        <v>41283</v>
      </c>
      <c r="C3665" s="48">
        <v>3.1937000000000002</v>
      </c>
    </row>
    <row r="3666" spans="2:3" ht="15.75" thickBot="1">
      <c r="B3666" s="45">
        <v>41284</v>
      </c>
      <c r="C3666" s="46">
        <v>3.1947000000000001</v>
      </c>
    </row>
    <row r="3667" spans="2:3" ht="15.75" thickBot="1">
      <c r="B3667" s="47">
        <v>41285</v>
      </c>
      <c r="C3667" s="48">
        <v>3.1958000000000002</v>
      </c>
    </row>
    <row r="3668" spans="2:3" ht="15.75" thickBot="1">
      <c r="B3668" s="45">
        <v>41286</v>
      </c>
      <c r="C3668" s="46">
        <v>3.1968999999999999</v>
      </c>
    </row>
    <row r="3669" spans="2:3" ht="15.75" thickBot="1">
      <c r="B3669" s="47">
        <v>41287</v>
      </c>
      <c r="C3669" s="48">
        <v>3.1979000000000002</v>
      </c>
    </row>
    <row r="3670" spans="2:3" ht="15.75" thickBot="1">
      <c r="B3670" s="45">
        <v>41288</v>
      </c>
      <c r="C3670" s="46">
        <v>3.1989999999999998</v>
      </c>
    </row>
    <row r="3671" spans="2:3" ht="15.75" thickBot="1">
      <c r="B3671" s="47">
        <v>41289</v>
      </c>
      <c r="C3671" s="48">
        <v>3.2000999999999999</v>
      </c>
    </row>
    <row r="3672" spans="2:3" ht="15.75" thickBot="1">
      <c r="B3672" s="45">
        <v>41290</v>
      </c>
      <c r="C3672" s="46">
        <v>3.2012</v>
      </c>
    </row>
    <row r="3673" spans="2:3" ht="15.75" thickBot="1">
      <c r="B3673" s="47">
        <v>41291</v>
      </c>
      <c r="C3673" s="48">
        <v>3.2021999999999999</v>
      </c>
    </row>
    <row r="3674" spans="2:3" ht="15.75" thickBot="1">
      <c r="B3674" s="45">
        <v>41292</v>
      </c>
      <c r="C3674" s="46">
        <v>3.2033</v>
      </c>
    </row>
    <row r="3675" spans="2:3" ht="15.75" thickBot="1">
      <c r="B3675" s="47">
        <v>41293</v>
      </c>
      <c r="C3675" s="48">
        <v>3.2044000000000001</v>
      </c>
    </row>
    <row r="3676" spans="2:3" ht="15.75" thickBot="1">
      <c r="B3676" s="45">
        <v>41294</v>
      </c>
      <c r="C3676" s="46">
        <v>3.2054</v>
      </c>
    </row>
    <row r="3677" spans="2:3" ht="15.75" thickBot="1">
      <c r="B3677" s="47">
        <v>41295</v>
      </c>
      <c r="C3677" s="48">
        <v>3.2065000000000001</v>
      </c>
    </row>
    <row r="3678" spans="2:3" ht="15.75" thickBot="1">
      <c r="B3678" s="45">
        <v>41296</v>
      </c>
      <c r="C3678" s="46">
        <v>3.2075999999999998</v>
      </c>
    </row>
    <row r="3679" spans="2:3" ht="15.75" thickBot="1">
      <c r="B3679" s="47">
        <v>41297</v>
      </c>
      <c r="C3679" s="48">
        <v>3.2086999999999999</v>
      </c>
    </row>
    <row r="3680" spans="2:3" ht="15.75" thickBot="1">
      <c r="B3680" s="45">
        <v>41298</v>
      </c>
      <c r="C3680" s="46">
        <v>3.2097000000000002</v>
      </c>
    </row>
    <row r="3681" spans="2:3" ht="15.75" thickBot="1">
      <c r="B3681" s="47">
        <v>41299</v>
      </c>
      <c r="C3681" s="48">
        <v>3.2107999999999999</v>
      </c>
    </row>
    <row r="3682" spans="2:3" ht="15.75" thickBot="1">
      <c r="B3682" s="45">
        <v>41300</v>
      </c>
      <c r="C3682" s="46">
        <v>3.2119</v>
      </c>
    </row>
    <row r="3683" spans="2:3" ht="15.75" thickBot="1">
      <c r="B3683" s="47">
        <v>41301</v>
      </c>
      <c r="C3683" s="48">
        <v>3.2128999999999999</v>
      </c>
    </row>
    <row r="3684" spans="2:3" ht="15.75" thickBot="1">
      <c r="B3684" s="45">
        <v>41302</v>
      </c>
      <c r="C3684" s="46">
        <v>3.214</v>
      </c>
    </row>
    <row r="3685" spans="2:3" ht="15.75" thickBot="1">
      <c r="B3685" s="47">
        <v>41303</v>
      </c>
      <c r="C3685" s="48">
        <v>3.2151000000000001</v>
      </c>
    </row>
    <row r="3686" spans="2:3" ht="15.75" thickBot="1">
      <c r="B3686" s="45">
        <v>41304</v>
      </c>
      <c r="C3686" s="46">
        <v>3.2162000000000002</v>
      </c>
    </row>
    <row r="3687" spans="2:3" ht="15.75" thickBot="1">
      <c r="B3687" s="47">
        <v>41305</v>
      </c>
      <c r="C3687" s="48">
        <v>3.2172000000000001</v>
      </c>
    </row>
    <row r="3688" spans="2:3" ht="15.75" thickBot="1">
      <c r="B3688" s="45">
        <v>41306</v>
      </c>
      <c r="C3688" s="46">
        <v>3.2183999999999999</v>
      </c>
    </row>
    <row r="3689" spans="2:3" ht="15.75" thickBot="1">
      <c r="B3689" s="47">
        <v>41307</v>
      </c>
      <c r="C3689" s="48">
        <v>3.2195999999999998</v>
      </c>
    </row>
    <row r="3690" spans="2:3" ht="15.75" thickBot="1">
      <c r="B3690" s="45">
        <v>41308</v>
      </c>
      <c r="C3690" s="46">
        <v>3.2208000000000001</v>
      </c>
    </row>
    <row r="3691" spans="2:3" ht="15.75" thickBot="1">
      <c r="B3691" s="47">
        <v>41309</v>
      </c>
      <c r="C3691" s="48">
        <v>3.222</v>
      </c>
    </row>
    <row r="3692" spans="2:3" ht="15.75" thickBot="1">
      <c r="B3692" s="45">
        <v>41310</v>
      </c>
      <c r="C3692" s="46">
        <v>3.2231999999999998</v>
      </c>
    </row>
    <row r="3693" spans="2:3" ht="15.75" thickBot="1">
      <c r="B3693" s="47">
        <v>41311</v>
      </c>
      <c r="C3693" s="48">
        <v>3.2244000000000002</v>
      </c>
    </row>
    <row r="3694" spans="2:3" ht="15.75" thickBot="1">
      <c r="B3694" s="45">
        <v>41312</v>
      </c>
      <c r="C3694" s="46">
        <v>3.2256999999999998</v>
      </c>
    </row>
    <row r="3695" spans="2:3" ht="15.75" thickBot="1">
      <c r="B3695" s="47">
        <v>41313</v>
      </c>
      <c r="C3695" s="48">
        <v>3.2269999999999999</v>
      </c>
    </row>
    <row r="3696" spans="2:3" ht="15.75" thickBot="1">
      <c r="B3696" s="45">
        <v>41314</v>
      </c>
      <c r="C3696" s="46">
        <v>3.2282999999999999</v>
      </c>
    </row>
    <row r="3697" spans="2:3" ht="15.75" thickBot="1">
      <c r="B3697" s="47">
        <v>41315</v>
      </c>
      <c r="C3697" s="48">
        <v>3.2296</v>
      </c>
    </row>
    <row r="3698" spans="2:3" ht="15.75" thickBot="1">
      <c r="B3698" s="45">
        <v>41316</v>
      </c>
      <c r="C3698" s="46">
        <v>3.2309000000000001</v>
      </c>
    </row>
    <row r="3699" spans="2:3" ht="15.75" thickBot="1">
      <c r="B3699" s="47">
        <v>41317</v>
      </c>
      <c r="C3699" s="48">
        <v>3.2322000000000002</v>
      </c>
    </row>
    <row r="3700" spans="2:3" ht="15.75" thickBot="1">
      <c r="B3700" s="45">
        <v>41318</v>
      </c>
      <c r="C3700" s="46">
        <v>3.2334999999999998</v>
      </c>
    </row>
    <row r="3701" spans="2:3" ht="15.75" thickBot="1">
      <c r="B3701" s="47">
        <v>41319</v>
      </c>
      <c r="C3701" s="48">
        <v>3.2347999999999999</v>
      </c>
    </row>
    <row r="3702" spans="2:3" ht="15.75" thickBot="1">
      <c r="B3702" s="45">
        <v>41320</v>
      </c>
      <c r="C3702" s="46">
        <v>3.2361</v>
      </c>
    </row>
    <row r="3703" spans="2:3" ht="15.75" thickBot="1">
      <c r="B3703" s="47">
        <v>41321</v>
      </c>
      <c r="C3703" s="48">
        <v>3.2374000000000001</v>
      </c>
    </row>
    <row r="3704" spans="2:3" ht="15.75" thickBot="1">
      <c r="B3704" s="45">
        <v>41322</v>
      </c>
      <c r="C3704" s="46">
        <v>3.2387999999999999</v>
      </c>
    </row>
    <row r="3705" spans="2:3" ht="15.75" thickBot="1">
      <c r="B3705" s="47">
        <v>41323</v>
      </c>
      <c r="C3705" s="48">
        <v>3.2401</v>
      </c>
    </row>
    <row r="3706" spans="2:3" ht="15.75" thickBot="1">
      <c r="B3706" s="45">
        <v>41324</v>
      </c>
      <c r="C3706" s="46">
        <v>3.2414000000000001</v>
      </c>
    </row>
    <row r="3707" spans="2:3" ht="15.75" thickBot="1">
      <c r="B3707" s="47">
        <v>41325</v>
      </c>
      <c r="C3707" s="48">
        <v>3.2427000000000001</v>
      </c>
    </row>
    <row r="3708" spans="2:3" ht="15.75" thickBot="1">
      <c r="B3708" s="45">
        <v>41326</v>
      </c>
      <c r="C3708" s="46">
        <v>3.2440000000000002</v>
      </c>
    </row>
    <row r="3709" spans="2:3" ht="15.75" thickBot="1">
      <c r="B3709" s="47">
        <v>41327</v>
      </c>
      <c r="C3709" s="48">
        <v>3.2452999999999999</v>
      </c>
    </row>
    <row r="3710" spans="2:3" ht="15.75" thickBot="1">
      <c r="B3710" s="45">
        <v>41328</v>
      </c>
      <c r="C3710" s="46">
        <v>3.2465999999999999</v>
      </c>
    </row>
    <row r="3711" spans="2:3" ht="15.75" thickBot="1">
      <c r="B3711" s="47">
        <v>41329</v>
      </c>
      <c r="C3711" s="48">
        <v>3.2479</v>
      </c>
    </row>
    <row r="3712" spans="2:3" ht="15.75" thickBot="1">
      <c r="B3712" s="45">
        <v>41330</v>
      </c>
      <c r="C3712" s="46">
        <v>3.2492000000000001</v>
      </c>
    </row>
    <row r="3713" spans="2:3" ht="15.75" thickBot="1">
      <c r="B3713" s="47">
        <v>41331</v>
      </c>
      <c r="C3713" s="48">
        <v>3.2505000000000002</v>
      </c>
    </row>
    <row r="3714" spans="2:3" ht="15.75" thickBot="1">
      <c r="B3714" s="45">
        <v>41332</v>
      </c>
      <c r="C3714" s="46">
        <v>3.2519</v>
      </c>
    </row>
    <row r="3715" spans="2:3" ht="15.75" thickBot="1">
      <c r="B3715" s="47">
        <v>41333</v>
      </c>
      <c r="C3715" s="48">
        <v>3.2532000000000001</v>
      </c>
    </row>
    <row r="3716" spans="2:3" ht="15.75" thickBot="1">
      <c r="B3716" s="45">
        <v>41334</v>
      </c>
      <c r="C3716" s="46">
        <v>3.2544</v>
      </c>
    </row>
    <row r="3717" spans="2:3" ht="15.75" thickBot="1">
      <c r="B3717" s="47">
        <v>41335</v>
      </c>
      <c r="C3717" s="48">
        <v>3.2555000000000001</v>
      </c>
    </row>
    <row r="3718" spans="2:3" ht="15.75" thickBot="1">
      <c r="B3718" s="45">
        <v>41336</v>
      </c>
      <c r="C3718" s="46">
        <v>3.2566999999999999</v>
      </c>
    </row>
    <row r="3719" spans="2:3" ht="15.75" thickBot="1">
      <c r="B3719" s="47">
        <v>41337</v>
      </c>
      <c r="C3719" s="48">
        <v>3.2578999999999998</v>
      </c>
    </row>
    <row r="3720" spans="2:3" ht="15.75" thickBot="1">
      <c r="B3720" s="45">
        <v>41338</v>
      </c>
      <c r="C3720" s="46">
        <v>3.2591000000000001</v>
      </c>
    </row>
    <row r="3721" spans="2:3" ht="15.75" thickBot="1">
      <c r="B3721" s="47">
        <v>41339</v>
      </c>
      <c r="C3721" s="48">
        <v>3.2603</v>
      </c>
    </row>
    <row r="3722" spans="2:3" ht="15.75" thickBot="1">
      <c r="B3722" s="45">
        <v>41340</v>
      </c>
      <c r="C3722" s="46">
        <v>3.2608000000000001</v>
      </c>
    </row>
    <row r="3723" spans="2:3" ht="15.75" thickBot="1">
      <c r="B3723" s="47">
        <v>41341</v>
      </c>
      <c r="C3723" s="48">
        <v>3.2612999999999999</v>
      </c>
    </row>
    <row r="3724" spans="2:3" ht="15.75" thickBot="1">
      <c r="B3724" s="45">
        <v>41342</v>
      </c>
      <c r="C3724" s="46">
        <v>3.2618</v>
      </c>
    </row>
    <row r="3725" spans="2:3" ht="15.75" thickBot="1">
      <c r="B3725" s="47">
        <v>41343</v>
      </c>
      <c r="C3725" s="48">
        <v>3.2624</v>
      </c>
    </row>
    <row r="3726" spans="2:3" ht="15.75" thickBot="1">
      <c r="B3726" s="45">
        <v>41344</v>
      </c>
      <c r="C3726" s="46">
        <v>3.2629000000000001</v>
      </c>
    </row>
    <row r="3727" spans="2:3" ht="15.75" thickBot="1">
      <c r="B3727" s="47">
        <v>41345</v>
      </c>
      <c r="C3727" s="48">
        <v>3.2633999999999999</v>
      </c>
    </row>
    <row r="3728" spans="2:3" ht="15.75" thickBot="1">
      <c r="B3728" s="45">
        <v>41346</v>
      </c>
      <c r="C3728" s="46">
        <v>3.2639</v>
      </c>
    </row>
    <row r="3729" spans="2:3" ht="15.75" thickBot="1">
      <c r="B3729" s="47">
        <v>41347</v>
      </c>
      <c r="C3729" s="48">
        <v>3.2644000000000002</v>
      </c>
    </row>
    <row r="3730" spans="2:3" ht="15.75" thickBot="1">
      <c r="B3730" s="45">
        <v>41348</v>
      </c>
      <c r="C3730" s="46">
        <v>3.2650000000000001</v>
      </c>
    </row>
    <row r="3731" spans="2:3" ht="15.75" thickBot="1">
      <c r="B3731" s="47">
        <v>41349</v>
      </c>
      <c r="C3731" s="48">
        <v>3.2654999999999998</v>
      </c>
    </row>
    <row r="3732" spans="2:3" ht="15.75" thickBot="1">
      <c r="B3732" s="45">
        <v>41350</v>
      </c>
      <c r="C3732" s="46">
        <v>3.266</v>
      </c>
    </row>
    <row r="3733" spans="2:3" ht="15.75" thickBot="1">
      <c r="B3733" s="47">
        <v>41351</v>
      </c>
      <c r="C3733" s="48">
        <v>3.2665000000000002</v>
      </c>
    </row>
    <row r="3734" spans="2:3" ht="15.75" thickBot="1">
      <c r="B3734" s="45">
        <v>41352</v>
      </c>
      <c r="C3734" s="46">
        <v>3.2669999999999999</v>
      </c>
    </row>
    <row r="3735" spans="2:3" ht="15.75" thickBot="1">
      <c r="B3735" s="47">
        <v>41353</v>
      </c>
      <c r="C3735" s="48">
        <v>3.2675000000000001</v>
      </c>
    </row>
    <row r="3736" spans="2:3" ht="15.75" thickBot="1">
      <c r="B3736" s="45">
        <v>41354</v>
      </c>
      <c r="C3736" s="46">
        <v>3.2681</v>
      </c>
    </row>
    <row r="3737" spans="2:3" ht="15.75" thickBot="1">
      <c r="B3737" s="47">
        <v>41355</v>
      </c>
      <c r="C3737" s="48">
        <v>3.2686000000000002</v>
      </c>
    </row>
    <row r="3738" spans="2:3" ht="15.75" thickBot="1">
      <c r="B3738" s="45">
        <v>41356</v>
      </c>
      <c r="C3738" s="46">
        <v>3.2690999999999999</v>
      </c>
    </row>
    <row r="3739" spans="2:3" ht="15.75" thickBot="1">
      <c r="B3739" s="47">
        <v>41357</v>
      </c>
      <c r="C3739" s="48">
        <v>3.2696000000000001</v>
      </c>
    </row>
    <row r="3740" spans="2:3" ht="15.75" thickBot="1">
      <c r="B3740" s="45">
        <v>41358</v>
      </c>
      <c r="C3740" s="46">
        <v>3.2700999999999998</v>
      </c>
    </row>
    <row r="3741" spans="2:3" ht="15.75" thickBot="1">
      <c r="B3741" s="47">
        <v>41359</v>
      </c>
      <c r="C3741" s="48">
        <v>3.2707000000000002</v>
      </c>
    </row>
    <row r="3742" spans="2:3" ht="15.75" thickBot="1">
      <c r="B3742" s="45">
        <v>41360</v>
      </c>
      <c r="C3742" s="46">
        <v>3.2711999999999999</v>
      </c>
    </row>
    <row r="3743" spans="2:3" ht="15.75" thickBot="1">
      <c r="B3743" s="47">
        <v>41361</v>
      </c>
      <c r="C3743" s="48">
        <v>3.2717000000000001</v>
      </c>
    </row>
    <row r="3744" spans="2:3" ht="15.75" thickBot="1">
      <c r="B3744" s="45">
        <v>41362</v>
      </c>
      <c r="C3744" s="46">
        <v>3.2722000000000002</v>
      </c>
    </row>
    <row r="3745" spans="2:3" ht="15.75" thickBot="1">
      <c r="B3745" s="47">
        <v>41363</v>
      </c>
      <c r="C3745" s="48">
        <v>3.2726999999999999</v>
      </c>
    </row>
    <row r="3746" spans="2:3" ht="15.75" thickBot="1">
      <c r="B3746" s="45">
        <v>41364</v>
      </c>
      <c r="C3746" s="46">
        <v>3.2732999999999999</v>
      </c>
    </row>
    <row r="3747" spans="2:3" ht="15.75" thickBot="1">
      <c r="B3747" s="47">
        <v>41365</v>
      </c>
      <c r="C3747" s="48">
        <v>3.2738</v>
      </c>
    </row>
    <row r="3748" spans="2:3" ht="15.75" thickBot="1">
      <c r="B3748" s="45">
        <v>41366</v>
      </c>
      <c r="C3748" s="46">
        <v>3.2743000000000002</v>
      </c>
    </row>
    <row r="3749" spans="2:3" ht="15.75" thickBot="1">
      <c r="B3749" s="47">
        <v>41367</v>
      </c>
      <c r="C3749" s="48">
        <v>3.2749000000000001</v>
      </c>
    </row>
    <row r="3750" spans="2:3" ht="15.75" thickBot="1">
      <c r="B3750" s="45">
        <v>41368</v>
      </c>
      <c r="C3750" s="46">
        <v>3.2753999999999999</v>
      </c>
    </row>
    <row r="3751" spans="2:3" ht="15.75" thickBot="1">
      <c r="B3751" s="47">
        <v>41369</v>
      </c>
      <c r="C3751" s="48">
        <v>3.2759</v>
      </c>
    </row>
    <row r="3752" spans="2:3" ht="15.75" thickBot="1">
      <c r="B3752" s="45">
        <v>41370</v>
      </c>
      <c r="C3752" s="46">
        <v>3.2765</v>
      </c>
    </row>
    <row r="3753" spans="2:3" ht="15.75" thickBot="1">
      <c r="B3753" s="47">
        <v>41371</v>
      </c>
      <c r="C3753" s="48">
        <v>3.2772999999999999</v>
      </c>
    </row>
    <row r="3754" spans="2:3" ht="15.75" thickBot="1">
      <c r="B3754" s="45">
        <v>41372</v>
      </c>
      <c r="C3754" s="46">
        <v>3.2780999999999998</v>
      </c>
    </row>
    <row r="3755" spans="2:3" ht="15.75" thickBot="1">
      <c r="B3755" s="47">
        <v>41373</v>
      </c>
      <c r="C3755" s="48">
        <v>3.2787999999999999</v>
      </c>
    </row>
    <row r="3756" spans="2:3" ht="15.75" thickBot="1">
      <c r="B3756" s="45">
        <v>41374</v>
      </c>
      <c r="C3756" s="46">
        <v>3.2795999999999998</v>
      </c>
    </row>
    <row r="3757" spans="2:3" ht="15.75" thickBot="1">
      <c r="B3757" s="47">
        <v>41375</v>
      </c>
      <c r="C3757" s="48">
        <v>3.2804000000000002</v>
      </c>
    </row>
    <row r="3758" spans="2:3" ht="15.75" thickBot="1">
      <c r="B3758" s="45">
        <v>41376</v>
      </c>
      <c r="C3758" s="46">
        <v>3.2812000000000001</v>
      </c>
    </row>
    <row r="3759" spans="2:3" ht="15.75" thickBot="1">
      <c r="B3759" s="47">
        <v>41377</v>
      </c>
      <c r="C3759" s="48">
        <v>3.282</v>
      </c>
    </row>
    <row r="3760" spans="2:3" ht="15.75" thickBot="1">
      <c r="B3760" s="45">
        <v>41378</v>
      </c>
      <c r="C3760" s="46">
        <v>3.2827999999999999</v>
      </c>
    </row>
    <row r="3761" spans="2:3" ht="15.75" thickBot="1">
      <c r="B3761" s="47">
        <v>41379</v>
      </c>
      <c r="C3761" s="48">
        <v>3.2835999999999999</v>
      </c>
    </row>
    <row r="3762" spans="2:3" ht="15.75" thickBot="1">
      <c r="B3762" s="45">
        <v>41380</v>
      </c>
      <c r="C3762" s="46">
        <v>3.2844000000000002</v>
      </c>
    </row>
    <row r="3763" spans="2:3" ht="15.75" thickBot="1">
      <c r="B3763" s="47">
        <v>41381</v>
      </c>
      <c r="C3763" s="48">
        <v>3.2852000000000001</v>
      </c>
    </row>
    <row r="3764" spans="2:3" ht="15.75" thickBot="1">
      <c r="B3764" s="45">
        <v>41382</v>
      </c>
      <c r="C3764" s="46">
        <v>3.286</v>
      </c>
    </row>
    <row r="3765" spans="2:3" ht="15.75" thickBot="1">
      <c r="B3765" s="47">
        <v>41383</v>
      </c>
      <c r="C3765" s="48">
        <v>3.2867999999999999</v>
      </c>
    </row>
    <row r="3766" spans="2:3" ht="15.75" thickBot="1">
      <c r="B3766" s="45">
        <v>41384</v>
      </c>
      <c r="C3766" s="46">
        <v>3.2875999999999999</v>
      </c>
    </row>
    <row r="3767" spans="2:3" ht="15.75" thickBot="1">
      <c r="B3767" s="47">
        <v>41385</v>
      </c>
      <c r="C3767" s="48">
        <v>3.2884000000000002</v>
      </c>
    </row>
    <row r="3768" spans="2:3" ht="15.75" thickBot="1">
      <c r="B3768" s="45">
        <v>41386</v>
      </c>
      <c r="C3768" s="46">
        <v>3.2890999999999999</v>
      </c>
    </row>
    <row r="3769" spans="2:3" ht="15.75" thickBot="1">
      <c r="B3769" s="47">
        <v>41387</v>
      </c>
      <c r="C3769" s="48">
        <v>3.2898999999999998</v>
      </c>
    </row>
    <row r="3770" spans="2:3" ht="15.75" thickBot="1">
      <c r="B3770" s="45">
        <v>41388</v>
      </c>
      <c r="C3770" s="46">
        <v>3.2907000000000002</v>
      </c>
    </row>
    <row r="3771" spans="2:3" ht="15.75" thickBot="1">
      <c r="B3771" s="47">
        <v>41389</v>
      </c>
      <c r="C3771" s="48">
        <v>3.2915000000000001</v>
      </c>
    </row>
    <row r="3772" spans="2:3" ht="15.75" thickBot="1">
      <c r="B3772" s="45">
        <v>41390</v>
      </c>
      <c r="C3772" s="46">
        <v>3.2923</v>
      </c>
    </row>
    <row r="3773" spans="2:3" ht="15.75" thickBot="1">
      <c r="B3773" s="47">
        <v>41391</v>
      </c>
      <c r="C3773" s="48">
        <v>3.2930999999999999</v>
      </c>
    </row>
    <row r="3774" spans="2:3" ht="15.75" thickBot="1">
      <c r="B3774" s="45">
        <v>41392</v>
      </c>
      <c r="C3774" s="46">
        <v>3.2938999999999998</v>
      </c>
    </row>
    <row r="3775" spans="2:3" ht="15.75" thickBot="1">
      <c r="B3775" s="47">
        <v>41393</v>
      </c>
      <c r="C3775" s="48">
        <v>3.2947000000000002</v>
      </c>
    </row>
    <row r="3776" spans="2:3" ht="15.75" thickBot="1">
      <c r="B3776" s="45">
        <v>41394</v>
      </c>
      <c r="C3776" s="46">
        <v>3.2955000000000001</v>
      </c>
    </row>
    <row r="3777" spans="2:3" ht="15.75" thickBot="1">
      <c r="B3777" s="47">
        <v>41395</v>
      </c>
      <c r="C3777" s="48">
        <v>3.2963</v>
      </c>
    </row>
    <row r="3778" spans="2:3" ht="15.75" thickBot="1">
      <c r="B3778" s="45">
        <v>41396</v>
      </c>
      <c r="C3778" s="46">
        <v>3.2970000000000002</v>
      </c>
    </row>
    <row r="3779" spans="2:3" ht="15.75" thickBot="1">
      <c r="B3779" s="47">
        <v>41397</v>
      </c>
      <c r="C3779" s="48">
        <v>3.2978000000000001</v>
      </c>
    </row>
    <row r="3780" spans="2:3" ht="15.75" thickBot="1">
      <c r="B3780" s="45">
        <v>41398</v>
      </c>
      <c r="C3780" s="46">
        <v>3.2986</v>
      </c>
    </row>
    <row r="3781" spans="2:3" ht="15.75" thickBot="1">
      <c r="B3781" s="47">
        <v>41399</v>
      </c>
      <c r="C3781" s="48">
        <v>3.2993000000000001</v>
      </c>
    </row>
    <row r="3782" spans="2:3" ht="15.75" thickBot="1">
      <c r="B3782" s="45">
        <v>41400</v>
      </c>
      <c r="C3782" s="46">
        <v>3.3001</v>
      </c>
    </row>
    <row r="3783" spans="2:3" ht="15.75" thickBot="1">
      <c r="B3783" s="47">
        <v>41401</v>
      </c>
      <c r="C3783" s="48">
        <v>3.3008999999999999</v>
      </c>
    </row>
    <row r="3784" spans="2:3" ht="15.75" thickBot="1">
      <c r="B3784" s="45">
        <v>41402</v>
      </c>
      <c r="C3784" s="46">
        <v>3.3016999999999999</v>
      </c>
    </row>
    <row r="3785" spans="2:3" ht="15.75" thickBot="1">
      <c r="B3785" s="47">
        <v>41403</v>
      </c>
      <c r="C3785" s="48">
        <v>3.3024</v>
      </c>
    </row>
    <row r="3786" spans="2:3" ht="15.75" thickBot="1">
      <c r="B3786" s="45">
        <v>41404</v>
      </c>
      <c r="C3786" s="46">
        <v>3.3031999999999999</v>
      </c>
    </row>
    <row r="3787" spans="2:3" ht="15.75" thickBot="1">
      <c r="B3787" s="47">
        <v>41405</v>
      </c>
      <c r="C3787" s="48">
        <v>3.3039999999999998</v>
      </c>
    </row>
    <row r="3788" spans="2:3" ht="15.75" thickBot="1">
      <c r="B3788" s="45">
        <v>41406</v>
      </c>
      <c r="C3788" s="46">
        <v>3.3048000000000002</v>
      </c>
    </row>
    <row r="3789" spans="2:3" ht="15.75" thickBot="1">
      <c r="B3789" s="47">
        <v>41407</v>
      </c>
      <c r="C3789" s="48">
        <v>3.3054999999999999</v>
      </c>
    </row>
    <row r="3790" spans="2:3" ht="15.75" thickBot="1">
      <c r="B3790" s="45">
        <v>41408</v>
      </c>
      <c r="C3790" s="46">
        <v>3.3062999999999998</v>
      </c>
    </row>
    <row r="3791" spans="2:3" ht="15.75" thickBot="1">
      <c r="B3791" s="47">
        <v>41409</v>
      </c>
      <c r="C3791" s="48">
        <v>3.3071000000000002</v>
      </c>
    </row>
    <row r="3792" spans="2:3" ht="15.75" thickBot="1">
      <c r="B3792" s="45">
        <v>41410</v>
      </c>
      <c r="C3792" s="46">
        <v>3.3077999999999999</v>
      </c>
    </row>
    <row r="3793" spans="2:3" ht="15.75" thickBot="1">
      <c r="B3793" s="47">
        <v>41411</v>
      </c>
      <c r="C3793" s="48">
        <v>3.3086000000000002</v>
      </c>
    </row>
    <row r="3794" spans="2:3" ht="15.75" thickBot="1">
      <c r="B3794" s="45">
        <v>41412</v>
      </c>
      <c r="C3794" s="46">
        <v>3.3094000000000001</v>
      </c>
    </row>
    <row r="3795" spans="2:3" ht="15.75" thickBot="1">
      <c r="B3795" s="47">
        <v>41413</v>
      </c>
      <c r="C3795" s="48">
        <v>3.3102</v>
      </c>
    </row>
    <row r="3796" spans="2:3" ht="15.75" thickBot="1">
      <c r="B3796" s="45">
        <v>41414</v>
      </c>
      <c r="C3796" s="46">
        <v>3.3109000000000002</v>
      </c>
    </row>
    <row r="3797" spans="2:3" ht="15.75" thickBot="1">
      <c r="B3797" s="47">
        <v>41415</v>
      </c>
      <c r="C3797" s="48">
        <v>3.3117000000000001</v>
      </c>
    </row>
    <row r="3798" spans="2:3" ht="15.75" thickBot="1">
      <c r="B3798" s="45">
        <v>41416</v>
      </c>
      <c r="C3798" s="46">
        <v>3.3125</v>
      </c>
    </row>
    <row r="3799" spans="2:3" ht="15.75" thickBot="1">
      <c r="B3799" s="47">
        <v>41417</v>
      </c>
      <c r="C3799" s="48">
        <v>3.3132999999999999</v>
      </c>
    </row>
    <row r="3800" spans="2:3" ht="15.75" thickBot="1">
      <c r="B3800" s="45">
        <v>41418</v>
      </c>
      <c r="C3800" s="46">
        <v>3.3140000000000001</v>
      </c>
    </row>
    <row r="3801" spans="2:3" ht="15.75" thickBot="1">
      <c r="B3801" s="47">
        <v>41419</v>
      </c>
      <c r="C3801" s="48">
        <v>3.3148</v>
      </c>
    </row>
    <row r="3802" spans="2:3" ht="15.75" thickBot="1">
      <c r="B3802" s="45">
        <v>41420</v>
      </c>
      <c r="C3802" s="46">
        <v>3.3155999999999999</v>
      </c>
    </row>
    <row r="3803" spans="2:3" ht="15.75" thickBot="1">
      <c r="B3803" s="47">
        <v>41421</v>
      </c>
      <c r="C3803" s="48">
        <v>3.3163999999999998</v>
      </c>
    </row>
    <row r="3804" spans="2:3" ht="15.75" thickBot="1">
      <c r="B3804" s="45">
        <v>41422</v>
      </c>
      <c r="C3804" s="46">
        <v>3.3170999999999999</v>
      </c>
    </row>
    <row r="3805" spans="2:3" ht="15.75" thickBot="1">
      <c r="B3805" s="47">
        <v>41423</v>
      </c>
      <c r="C3805" s="48">
        <v>3.3178999999999998</v>
      </c>
    </row>
    <row r="3806" spans="2:3" ht="15.75" thickBot="1">
      <c r="B3806" s="45">
        <v>41424</v>
      </c>
      <c r="C3806" s="46">
        <v>3.3187000000000002</v>
      </c>
    </row>
    <row r="3807" spans="2:3" ht="15.75" thickBot="1">
      <c r="B3807" s="47">
        <v>41425</v>
      </c>
      <c r="C3807" s="48">
        <v>3.3195000000000001</v>
      </c>
    </row>
    <row r="3808" spans="2:3" ht="15.75" thickBot="1">
      <c r="B3808" s="45">
        <v>41426</v>
      </c>
      <c r="C3808" s="46">
        <v>3.3203</v>
      </c>
    </row>
    <row r="3809" spans="2:3" ht="15.75" thickBot="1">
      <c r="B3809" s="47">
        <v>41427</v>
      </c>
      <c r="C3809" s="48">
        <v>3.3210999999999999</v>
      </c>
    </row>
    <row r="3810" spans="2:3" ht="15.75" thickBot="1">
      <c r="B3810" s="45">
        <v>41428</v>
      </c>
      <c r="C3810" s="46">
        <v>3.3218999999999999</v>
      </c>
    </row>
    <row r="3811" spans="2:3" ht="15.75" thickBot="1">
      <c r="B3811" s="47">
        <v>41429</v>
      </c>
      <c r="C3811" s="48">
        <v>3.3227000000000002</v>
      </c>
    </row>
    <row r="3812" spans="2:3" ht="15.75" thickBot="1">
      <c r="B3812" s="45">
        <v>41430</v>
      </c>
      <c r="C3812" s="46">
        <v>3.3235000000000001</v>
      </c>
    </row>
    <row r="3813" spans="2:3" ht="15.75" thickBot="1">
      <c r="B3813" s="47">
        <v>41431</v>
      </c>
      <c r="C3813" s="48">
        <v>3.3243</v>
      </c>
    </row>
    <row r="3814" spans="2:3" ht="15.75" thickBot="1">
      <c r="B3814" s="45">
        <v>41432</v>
      </c>
      <c r="C3814" s="46">
        <v>3.3250000000000002</v>
      </c>
    </row>
    <row r="3815" spans="2:3" ht="15.75" thickBot="1">
      <c r="B3815" s="47">
        <v>41433</v>
      </c>
      <c r="C3815" s="48">
        <v>3.3258000000000001</v>
      </c>
    </row>
    <row r="3816" spans="2:3" ht="15.75" thickBot="1">
      <c r="B3816" s="45">
        <v>41434</v>
      </c>
      <c r="C3816" s="46">
        <v>3.3266</v>
      </c>
    </row>
    <row r="3817" spans="2:3" ht="15.75" thickBot="1">
      <c r="B3817" s="47">
        <v>41435</v>
      </c>
      <c r="C3817" s="48">
        <v>3.3273000000000001</v>
      </c>
    </row>
    <row r="3818" spans="2:3" ht="15.75" thickBot="1">
      <c r="B3818" s="45">
        <v>41436</v>
      </c>
      <c r="C3818" s="46">
        <v>3.3281000000000001</v>
      </c>
    </row>
    <row r="3819" spans="2:3" ht="15.75" thickBot="1">
      <c r="B3819" s="47">
        <v>41437</v>
      </c>
      <c r="C3819" s="48">
        <v>3.3289</v>
      </c>
    </row>
    <row r="3820" spans="2:3" ht="15.75" thickBot="1">
      <c r="B3820" s="45">
        <v>41438</v>
      </c>
      <c r="C3820" s="46">
        <v>3.3296000000000001</v>
      </c>
    </row>
    <row r="3821" spans="2:3" ht="15.75" thickBot="1">
      <c r="B3821" s="47">
        <v>41439</v>
      </c>
      <c r="C3821" s="48">
        <v>3.3304</v>
      </c>
    </row>
    <row r="3822" spans="2:3" ht="15.75" thickBot="1">
      <c r="B3822" s="45">
        <v>41440</v>
      </c>
      <c r="C3822" s="46">
        <v>3.3311000000000002</v>
      </c>
    </row>
    <row r="3823" spans="2:3" ht="15.75" thickBot="1">
      <c r="B3823" s="47">
        <v>41441</v>
      </c>
      <c r="C3823" s="48">
        <v>3.3319000000000001</v>
      </c>
    </row>
    <row r="3824" spans="2:3" ht="15.75" thickBot="1">
      <c r="B3824" s="45">
        <v>41442</v>
      </c>
      <c r="C3824" s="46">
        <v>3.3327</v>
      </c>
    </row>
    <row r="3825" spans="2:3" ht="15.75" thickBot="1">
      <c r="B3825" s="47">
        <v>41443</v>
      </c>
      <c r="C3825" s="48">
        <v>3.3334000000000001</v>
      </c>
    </row>
    <row r="3826" spans="2:3" ht="15.75" thickBot="1">
      <c r="B3826" s="45">
        <v>41444</v>
      </c>
      <c r="C3826" s="46">
        <v>3.3342000000000001</v>
      </c>
    </row>
    <row r="3827" spans="2:3" ht="15.75" thickBot="1">
      <c r="B3827" s="47">
        <v>41445</v>
      </c>
      <c r="C3827" s="48">
        <v>3.335</v>
      </c>
    </row>
    <row r="3828" spans="2:3" ht="15.75" thickBot="1">
      <c r="B3828" s="45">
        <v>41446</v>
      </c>
      <c r="C3828" s="46">
        <v>3.3357000000000001</v>
      </c>
    </row>
    <row r="3829" spans="2:3" ht="15.75" thickBot="1">
      <c r="B3829" s="47">
        <v>41447</v>
      </c>
      <c r="C3829" s="48">
        <v>3.3365</v>
      </c>
    </row>
    <row r="3830" spans="2:3" ht="15.75" thickBot="1">
      <c r="B3830" s="45">
        <v>41448</v>
      </c>
      <c r="C3830" s="46">
        <v>3.3372999999999999</v>
      </c>
    </row>
    <row r="3831" spans="2:3" ht="15.75" thickBot="1">
      <c r="B3831" s="47">
        <v>41449</v>
      </c>
      <c r="C3831" s="48">
        <v>3.3380000000000001</v>
      </c>
    </row>
    <row r="3832" spans="2:3" ht="15.75" thickBot="1">
      <c r="B3832" s="45">
        <v>41450</v>
      </c>
      <c r="C3832" s="46">
        <v>3.3388</v>
      </c>
    </row>
    <row r="3833" spans="2:3" ht="15.75" thickBot="1">
      <c r="B3833" s="47">
        <v>41451</v>
      </c>
      <c r="C3833" s="48">
        <v>3.3395999999999999</v>
      </c>
    </row>
    <row r="3834" spans="2:3" ht="15.75" thickBot="1">
      <c r="B3834" s="45">
        <v>41452</v>
      </c>
      <c r="C3834" s="46">
        <v>3.3403</v>
      </c>
    </row>
    <row r="3835" spans="2:3" ht="15.75" thickBot="1">
      <c r="B3835" s="47">
        <v>41453</v>
      </c>
      <c r="C3835" s="48">
        <v>3.3411</v>
      </c>
    </row>
    <row r="3836" spans="2:3" ht="15.75" thickBot="1">
      <c r="B3836" s="45">
        <v>41454</v>
      </c>
      <c r="C3836" s="46">
        <v>3.3418999999999999</v>
      </c>
    </row>
    <row r="3837" spans="2:3" ht="15.75" thickBot="1">
      <c r="B3837" s="47">
        <v>41455</v>
      </c>
      <c r="C3837" s="48">
        <v>3.3426</v>
      </c>
    </row>
    <row r="3838" spans="2:3" ht="15.75" thickBot="1">
      <c r="B3838" s="45">
        <v>41456</v>
      </c>
      <c r="C3838" s="46">
        <v>3.3433999999999999</v>
      </c>
    </row>
    <row r="3839" spans="2:3" ht="15.75" thickBot="1">
      <c r="B3839" s="47">
        <v>41457</v>
      </c>
      <c r="C3839" s="48">
        <v>3.3441000000000001</v>
      </c>
    </row>
    <row r="3840" spans="2:3" ht="15.75" thickBot="1">
      <c r="B3840" s="45">
        <v>41458</v>
      </c>
      <c r="C3840" s="46">
        <v>3.3448000000000002</v>
      </c>
    </row>
    <row r="3841" spans="2:3" ht="15.75" thickBot="1">
      <c r="B3841" s="47">
        <v>41459</v>
      </c>
      <c r="C3841" s="48">
        <v>3.3456000000000001</v>
      </c>
    </row>
    <row r="3842" spans="2:3" ht="15.75" thickBot="1">
      <c r="B3842" s="45">
        <v>41460</v>
      </c>
      <c r="C3842" s="46">
        <v>3.3462999999999998</v>
      </c>
    </row>
    <row r="3843" spans="2:3" ht="15.75" thickBot="1">
      <c r="B3843" s="47">
        <v>41461</v>
      </c>
      <c r="C3843" s="48">
        <v>3.3471000000000002</v>
      </c>
    </row>
    <row r="3844" spans="2:3" ht="15.75" thickBot="1">
      <c r="B3844" s="45">
        <v>41462</v>
      </c>
      <c r="C3844" s="46">
        <v>3.3479999999999999</v>
      </c>
    </row>
    <row r="3845" spans="2:3" ht="15.75" thickBot="1">
      <c r="B3845" s="47">
        <v>41463</v>
      </c>
      <c r="C3845" s="48">
        <v>3.3489</v>
      </c>
    </row>
    <row r="3846" spans="2:3" ht="15.75" thickBot="1">
      <c r="B3846" s="45">
        <v>41464</v>
      </c>
      <c r="C3846" s="46">
        <v>3.3498000000000001</v>
      </c>
    </row>
    <row r="3847" spans="2:3" ht="15.75" thickBot="1">
      <c r="B3847" s="47">
        <v>41465</v>
      </c>
      <c r="C3847" s="48">
        <v>3.3506999999999998</v>
      </c>
    </row>
    <row r="3848" spans="2:3" ht="15.75" thickBot="1">
      <c r="B3848" s="45">
        <v>41466</v>
      </c>
      <c r="C3848" s="46">
        <v>3.3515999999999999</v>
      </c>
    </row>
    <row r="3849" spans="2:3" ht="15.75" thickBot="1">
      <c r="B3849" s="47">
        <v>41467</v>
      </c>
      <c r="C3849" s="48">
        <v>3.3523999999999998</v>
      </c>
    </row>
    <row r="3850" spans="2:3" ht="15.75" thickBot="1">
      <c r="B3850" s="45">
        <v>41468</v>
      </c>
      <c r="C3850" s="46">
        <v>3.3532999999999999</v>
      </c>
    </row>
    <row r="3851" spans="2:3" ht="15.75" thickBot="1">
      <c r="B3851" s="47">
        <v>41469</v>
      </c>
      <c r="C3851" s="48">
        <v>3.3542000000000001</v>
      </c>
    </row>
    <row r="3852" spans="2:3" ht="15.75" thickBot="1">
      <c r="B3852" s="45">
        <v>41470</v>
      </c>
      <c r="C3852" s="46">
        <v>3.3551000000000002</v>
      </c>
    </row>
    <row r="3853" spans="2:3" ht="15.75" thickBot="1">
      <c r="B3853" s="47">
        <v>41471</v>
      </c>
      <c r="C3853" s="48">
        <v>3.3559999999999999</v>
      </c>
    </row>
    <row r="3854" spans="2:3" ht="15.75" thickBot="1">
      <c r="B3854" s="45">
        <v>41472</v>
      </c>
      <c r="C3854" s="46">
        <v>3.3569</v>
      </c>
    </row>
    <row r="3855" spans="2:3" ht="15.75" thickBot="1">
      <c r="B3855" s="47">
        <v>41473</v>
      </c>
      <c r="C3855" s="48">
        <v>3.3578000000000001</v>
      </c>
    </row>
    <row r="3856" spans="2:3" ht="15.75" thickBot="1">
      <c r="B3856" s="45">
        <v>41474</v>
      </c>
      <c r="C3856" s="46">
        <v>3.3586999999999998</v>
      </c>
    </row>
    <row r="3857" spans="2:3" ht="15.75" thickBot="1">
      <c r="B3857" s="47">
        <v>41475</v>
      </c>
      <c r="C3857" s="48">
        <v>3.3595999999999999</v>
      </c>
    </row>
    <row r="3858" spans="2:3" ht="15.75" thickBot="1">
      <c r="B3858" s="45">
        <v>41476</v>
      </c>
      <c r="C3858" s="46">
        <v>3.3605</v>
      </c>
    </row>
    <row r="3859" spans="2:3" ht="15.75" thickBot="1">
      <c r="B3859" s="47">
        <v>41477</v>
      </c>
      <c r="C3859" s="48">
        <v>3.3614000000000002</v>
      </c>
    </row>
    <row r="3860" spans="2:3" ht="15.75" thickBot="1">
      <c r="B3860" s="45">
        <v>41478</v>
      </c>
      <c r="C3860" s="46">
        <v>3.3622999999999998</v>
      </c>
    </row>
    <row r="3861" spans="2:3" ht="15.75" thickBot="1">
      <c r="B3861" s="47">
        <v>41479</v>
      </c>
      <c r="C3861" s="48">
        <v>3.3632</v>
      </c>
    </row>
    <row r="3862" spans="2:3" ht="15.75" thickBot="1">
      <c r="B3862" s="45">
        <v>41480</v>
      </c>
      <c r="C3862" s="46">
        <v>3.3641000000000001</v>
      </c>
    </row>
    <row r="3863" spans="2:3" ht="15.75" thickBot="1">
      <c r="B3863" s="47">
        <v>41481</v>
      </c>
      <c r="C3863" s="48">
        <v>3.3650000000000002</v>
      </c>
    </row>
    <row r="3864" spans="2:3" ht="15.75" thickBot="1">
      <c r="B3864" s="45">
        <v>41482</v>
      </c>
      <c r="C3864" s="46">
        <v>3.3658999999999999</v>
      </c>
    </row>
    <row r="3865" spans="2:3" ht="15.75" thickBot="1">
      <c r="B3865" s="47">
        <v>41483</v>
      </c>
      <c r="C3865" s="48">
        <v>3.3668</v>
      </c>
    </row>
    <row r="3866" spans="2:3" ht="15.75" thickBot="1">
      <c r="B3866" s="45">
        <v>41484</v>
      </c>
      <c r="C3866" s="46">
        <v>3.3677000000000001</v>
      </c>
    </row>
    <row r="3867" spans="2:3" ht="15.75" thickBot="1">
      <c r="B3867" s="47">
        <v>41485</v>
      </c>
      <c r="C3867" s="48">
        <v>3.3685999999999998</v>
      </c>
    </row>
    <row r="3868" spans="2:3" ht="15.75" thickBot="1">
      <c r="B3868" s="45">
        <v>41486</v>
      </c>
      <c r="C3868" s="46">
        <v>3.3694999999999999</v>
      </c>
    </row>
    <row r="3869" spans="2:3" ht="15.75" thickBot="1">
      <c r="B3869" s="47">
        <v>41487</v>
      </c>
      <c r="C3869" s="48">
        <v>3.3704000000000001</v>
      </c>
    </row>
    <row r="3870" spans="2:3" ht="15.75" thickBot="1">
      <c r="B3870" s="45">
        <v>41488</v>
      </c>
      <c r="C3870" s="46">
        <v>3.3713000000000002</v>
      </c>
    </row>
    <row r="3871" spans="2:3" ht="15.75" thickBot="1">
      <c r="B3871" s="47">
        <v>41489</v>
      </c>
      <c r="C3871" s="48">
        <v>3.3721999999999999</v>
      </c>
    </row>
    <row r="3872" spans="2:3" ht="15.75" thickBot="1">
      <c r="B3872" s="45">
        <v>41490</v>
      </c>
      <c r="C3872" s="46">
        <v>3.3731</v>
      </c>
    </row>
    <row r="3873" spans="2:3" ht="15.75" thickBot="1">
      <c r="B3873" s="47">
        <v>41491</v>
      </c>
      <c r="C3873" s="48">
        <v>3.3740000000000001</v>
      </c>
    </row>
    <row r="3874" spans="2:3" ht="15.75" thickBot="1">
      <c r="B3874" s="45">
        <v>41492</v>
      </c>
      <c r="C3874" s="46">
        <v>3.3748999999999998</v>
      </c>
    </row>
    <row r="3875" spans="2:3" ht="15.75" thickBot="1">
      <c r="B3875" s="47">
        <v>41493</v>
      </c>
      <c r="C3875" s="48">
        <v>3.3759000000000001</v>
      </c>
    </row>
    <row r="3876" spans="2:3" ht="15.75" thickBot="1">
      <c r="B3876" s="45">
        <v>41494</v>
      </c>
      <c r="C3876" s="46">
        <v>3.3769999999999998</v>
      </c>
    </row>
    <row r="3877" spans="2:3" ht="15.75" thickBot="1">
      <c r="B3877" s="47">
        <v>41495</v>
      </c>
      <c r="C3877" s="48">
        <v>3.3780000000000001</v>
      </c>
    </row>
    <row r="3878" spans="2:3" ht="15.75" thickBot="1">
      <c r="B3878" s="45">
        <v>41496</v>
      </c>
      <c r="C3878" s="46">
        <v>3.379</v>
      </c>
    </row>
    <row r="3879" spans="2:3" ht="15.75" thickBot="1">
      <c r="B3879" s="47">
        <v>41497</v>
      </c>
      <c r="C3879" s="48">
        <v>3.38</v>
      </c>
    </row>
    <row r="3880" spans="2:3" ht="15.75" thickBot="1">
      <c r="B3880" s="45">
        <v>41498</v>
      </c>
      <c r="C3880" s="46">
        <v>3.3809999999999998</v>
      </c>
    </row>
    <row r="3881" spans="2:3" ht="15.75" thickBot="1">
      <c r="B3881" s="47">
        <v>41499</v>
      </c>
      <c r="C3881" s="48">
        <v>3.3820000000000001</v>
      </c>
    </row>
    <row r="3882" spans="2:3" ht="15.75" thickBot="1">
      <c r="B3882" s="45">
        <v>41500</v>
      </c>
      <c r="C3882" s="46">
        <v>3.383</v>
      </c>
    </row>
    <row r="3883" spans="2:3" ht="15.75" thickBot="1">
      <c r="B3883" s="47">
        <v>41501</v>
      </c>
      <c r="C3883" s="48">
        <v>3.3839999999999999</v>
      </c>
    </row>
    <row r="3884" spans="2:3" ht="15.75" thickBot="1">
      <c r="B3884" s="45">
        <v>41502</v>
      </c>
      <c r="C3884" s="46">
        <v>3.3849999999999998</v>
      </c>
    </row>
    <row r="3885" spans="2:3" ht="15.75" thickBot="1">
      <c r="B3885" s="47">
        <v>41503</v>
      </c>
      <c r="C3885" s="48">
        <v>3.3860000000000001</v>
      </c>
    </row>
    <row r="3886" spans="2:3" ht="15.75" thickBot="1">
      <c r="B3886" s="45">
        <v>41504</v>
      </c>
      <c r="C3886" s="46">
        <v>3.387</v>
      </c>
    </row>
    <row r="3887" spans="2:3" ht="15.75" thickBot="1">
      <c r="B3887" s="47">
        <v>41505</v>
      </c>
      <c r="C3887" s="48">
        <v>3.3879999999999999</v>
      </c>
    </row>
    <row r="3888" spans="2:3" ht="15.75" thickBot="1">
      <c r="B3888" s="45">
        <v>41506</v>
      </c>
      <c r="C3888" s="46">
        <v>3.3889999999999998</v>
      </c>
    </row>
    <row r="3889" spans="2:3" ht="15.75" thickBot="1">
      <c r="B3889" s="47">
        <v>41507</v>
      </c>
      <c r="C3889" s="48">
        <v>3.39</v>
      </c>
    </row>
    <row r="3890" spans="2:3" ht="15.75" thickBot="1">
      <c r="B3890" s="45">
        <v>41508</v>
      </c>
      <c r="C3890" s="46">
        <v>3.3910999999999998</v>
      </c>
    </row>
    <row r="3891" spans="2:3" ht="15.75" thickBot="1">
      <c r="B3891" s="47">
        <v>41509</v>
      </c>
      <c r="C3891" s="48">
        <v>3.3921000000000001</v>
      </c>
    </row>
    <row r="3892" spans="2:3" ht="15.75" thickBot="1">
      <c r="B3892" s="45">
        <v>41510</v>
      </c>
      <c r="C3892" s="46">
        <v>3.3931</v>
      </c>
    </row>
    <row r="3893" spans="2:3" ht="15.75" thickBot="1">
      <c r="B3893" s="47">
        <v>41511</v>
      </c>
      <c r="C3893" s="48">
        <v>3.3940999999999999</v>
      </c>
    </row>
    <row r="3894" spans="2:3" ht="15.75" thickBot="1">
      <c r="B3894" s="45">
        <v>41512</v>
      </c>
      <c r="C3894" s="46">
        <v>3.3950999999999998</v>
      </c>
    </row>
    <row r="3895" spans="2:3" ht="15.75" thickBot="1">
      <c r="B3895" s="47">
        <v>41513</v>
      </c>
      <c r="C3895" s="48">
        <v>3.3961000000000001</v>
      </c>
    </row>
    <row r="3896" spans="2:3" ht="15.75" thickBot="1">
      <c r="B3896" s="45">
        <v>41514</v>
      </c>
      <c r="C3896" s="46">
        <v>3.3971</v>
      </c>
    </row>
    <row r="3897" spans="2:3" ht="15.75" thickBot="1">
      <c r="B3897" s="47">
        <v>41515</v>
      </c>
      <c r="C3897" s="48">
        <v>3.3980999999999999</v>
      </c>
    </row>
    <row r="3898" spans="2:3" ht="15.75" thickBot="1">
      <c r="B3898" s="45">
        <v>41516</v>
      </c>
      <c r="C3898" s="46">
        <v>3.3990999999999998</v>
      </c>
    </row>
    <row r="3899" spans="2:3" ht="15.75" thickBot="1">
      <c r="B3899" s="47">
        <v>41517</v>
      </c>
      <c r="C3899" s="48">
        <v>3.4001999999999999</v>
      </c>
    </row>
    <row r="3900" spans="2:3" ht="15.75" thickBot="1">
      <c r="B3900" s="45">
        <v>41518</v>
      </c>
      <c r="C3900" s="46">
        <v>3.4011999999999998</v>
      </c>
    </row>
    <row r="3901" spans="2:3" ht="15.75" thickBot="1">
      <c r="B3901" s="47">
        <v>41519</v>
      </c>
      <c r="C3901" s="48">
        <v>3.4022000000000001</v>
      </c>
    </row>
    <row r="3902" spans="2:3" ht="15.75" thickBot="1">
      <c r="B3902" s="45">
        <v>41520</v>
      </c>
      <c r="C3902" s="46">
        <v>3.4033000000000002</v>
      </c>
    </row>
    <row r="3903" spans="2:3" ht="15.75" thickBot="1">
      <c r="B3903" s="47">
        <v>41521</v>
      </c>
      <c r="C3903" s="48">
        <v>3.4043000000000001</v>
      </c>
    </row>
    <row r="3904" spans="2:3" ht="15.75" thickBot="1">
      <c r="B3904" s="45">
        <v>41522</v>
      </c>
      <c r="C3904" s="46">
        <v>3.4054000000000002</v>
      </c>
    </row>
    <row r="3905" spans="2:3" ht="15.75" thickBot="1">
      <c r="B3905" s="47">
        <v>41523</v>
      </c>
      <c r="C3905" s="48">
        <v>3.4064000000000001</v>
      </c>
    </row>
    <row r="3906" spans="2:3" ht="15.75" thickBot="1">
      <c r="B3906" s="45">
        <v>41524</v>
      </c>
      <c r="C3906" s="46">
        <v>3.4074</v>
      </c>
    </row>
    <row r="3907" spans="2:3" ht="15.75" thickBot="1">
      <c r="B3907" s="47">
        <v>41525</v>
      </c>
      <c r="C3907" s="48">
        <v>3.4083000000000001</v>
      </c>
    </row>
    <row r="3908" spans="2:3" ht="15.75" thickBot="1">
      <c r="B3908" s="45">
        <v>41526</v>
      </c>
      <c r="C3908" s="46">
        <v>3.4093</v>
      </c>
    </row>
    <row r="3909" spans="2:3" ht="15.75" thickBot="1">
      <c r="B3909" s="47">
        <v>41527</v>
      </c>
      <c r="C3909" s="48">
        <v>3.4102000000000001</v>
      </c>
    </row>
    <row r="3910" spans="2:3" ht="15.75" thickBot="1">
      <c r="B3910" s="45">
        <v>41528</v>
      </c>
      <c r="C3910" s="46">
        <v>3.4112</v>
      </c>
    </row>
    <row r="3911" spans="2:3" ht="15.75" thickBot="1">
      <c r="B3911" s="47">
        <v>41529</v>
      </c>
      <c r="C3911" s="48">
        <v>3.4121000000000001</v>
      </c>
    </row>
    <row r="3912" spans="2:3" ht="15.75" thickBot="1">
      <c r="B3912" s="45">
        <v>41530</v>
      </c>
      <c r="C3912" s="46">
        <v>3.4131</v>
      </c>
    </row>
    <row r="3913" spans="2:3" ht="15.75" thickBot="1">
      <c r="B3913" s="47">
        <v>41531</v>
      </c>
      <c r="C3913" s="48">
        <v>3.4140000000000001</v>
      </c>
    </row>
    <row r="3914" spans="2:3" ht="15.75" thickBot="1">
      <c r="B3914" s="45">
        <v>41532</v>
      </c>
      <c r="C3914" s="46">
        <v>3.415</v>
      </c>
    </row>
    <row r="3915" spans="2:3" ht="15.75" thickBot="1">
      <c r="B3915" s="47">
        <v>41533</v>
      </c>
      <c r="C3915" s="48">
        <v>3.4159000000000002</v>
      </c>
    </row>
    <row r="3916" spans="2:3" ht="15.75" thickBot="1">
      <c r="B3916" s="45">
        <v>41534</v>
      </c>
      <c r="C3916" s="46">
        <v>3.4169</v>
      </c>
    </row>
    <row r="3917" spans="2:3" ht="15.75" thickBot="1">
      <c r="B3917" s="47">
        <v>41535</v>
      </c>
      <c r="C3917" s="48">
        <v>3.4178000000000002</v>
      </c>
    </row>
    <row r="3918" spans="2:3" ht="15.75" thickBot="1">
      <c r="B3918" s="45">
        <v>41536</v>
      </c>
      <c r="C3918" s="46">
        <v>3.4188000000000001</v>
      </c>
    </row>
    <row r="3919" spans="2:3" ht="15.75" thickBot="1">
      <c r="B3919" s="47">
        <v>41537</v>
      </c>
      <c r="C3919" s="48">
        <v>3.4197000000000002</v>
      </c>
    </row>
    <row r="3920" spans="2:3" ht="15.75" thickBot="1">
      <c r="B3920" s="45">
        <v>41538</v>
      </c>
      <c r="C3920" s="46">
        <v>3.4207000000000001</v>
      </c>
    </row>
    <row r="3921" spans="2:3" ht="15.75" thickBot="1">
      <c r="B3921" s="47">
        <v>41539</v>
      </c>
      <c r="C3921" s="48">
        <v>3.4216000000000002</v>
      </c>
    </row>
    <row r="3922" spans="2:3" ht="15.75" thickBot="1">
      <c r="B3922" s="45">
        <v>41540</v>
      </c>
      <c r="C3922" s="46">
        <v>3.4226000000000001</v>
      </c>
    </row>
    <row r="3923" spans="2:3" ht="15.75" thickBot="1">
      <c r="B3923" s="47">
        <v>41541</v>
      </c>
      <c r="C3923" s="48">
        <v>3.4235000000000002</v>
      </c>
    </row>
    <row r="3924" spans="2:3" ht="15.75" thickBot="1">
      <c r="B3924" s="45">
        <v>41542</v>
      </c>
      <c r="C3924" s="46">
        <v>3.4245000000000001</v>
      </c>
    </row>
    <row r="3925" spans="2:3" ht="15.75" thickBot="1">
      <c r="B3925" s="47">
        <v>41543</v>
      </c>
      <c r="C3925" s="48">
        <v>3.4253999999999998</v>
      </c>
    </row>
    <row r="3926" spans="2:3" ht="15.75" thickBot="1">
      <c r="B3926" s="45">
        <v>41544</v>
      </c>
      <c r="C3926" s="46">
        <v>3.4264000000000001</v>
      </c>
    </row>
    <row r="3927" spans="2:3" ht="15.75" thickBot="1">
      <c r="B3927" s="47">
        <v>41545</v>
      </c>
      <c r="C3927" s="48">
        <v>3.4272999999999998</v>
      </c>
    </row>
    <row r="3928" spans="2:3" ht="15.75" thickBot="1">
      <c r="B3928" s="45">
        <v>41546</v>
      </c>
      <c r="C3928" s="46">
        <v>3.4283000000000001</v>
      </c>
    </row>
    <row r="3929" spans="2:3" ht="15.75" thickBot="1">
      <c r="B3929" s="47">
        <v>41547</v>
      </c>
      <c r="C3929" s="48">
        <v>3.4291999999999998</v>
      </c>
    </row>
    <row r="3930" spans="2:3" ht="15.75" thickBot="1">
      <c r="B3930" s="45">
        <v>41548</v>
      </c>
      <c r="C3930" s="46">
        <v>3.4302000000000001</v>
      </c>
    </row>
    <row r="3931" spans="2:3" ht="15.75" thickBot="1">
      <c r="B3931" s="47">
        <v>41549</v>
      </c>
      <c r="C3931" s="48">
        <v>3.4310999999999998</v>
      </c>
    </row>
    <row r="3932" spans="2:3" ht="15.75" thickBot="1">
      <c r="B3932" s="45">
        <v>41550</v>
      </c>
      <c r="C3932" s="46">
        <v>3.4319999999999999</v>
      </c>
    </row>
    <row r="3933" spans="2:3" ht="15.75" thickBot="1">
      <c r="B3933" s="47">
        <v>41551</v>
      </c>
      <c r="C3933" s="48">
        <v>3.4329000000000001</v>
      </c>
    </row>
    <row r="3934" spans="2:3" ht="15.75" thickBot="1">
      <c r="B3934" s="45">
        <v>41552</v>
      </c>
      <c r="C3934" s="46">
        <v>3.4338000000000002</v>
      </c>
    </row>
    <row r="3935" spans="2:3" ht="15.75" thickBot="1">
      <c r="B3935" s="47">
        <v>41553</v>
      </c>
      <c r="C3935" s="48">
        <v>3.4348000000000001</v>
      </c>
    </row>
    <row r="3936" spans="2:3" ht="15.75" thickBot="1">
      <c r="B3936" s="45">
        <v>41554</v>
      </c>
      <c r="C3936" s="46">
        <v>3.4357000000000002</v>
      </c>
    </row>
    <row r="3937" spans="2:3" ht="15.75" thickBot="1">
      <c r="B3937" s="47">
        <v>41555</v>
      </c>
      <c r="C3937" s="48">
        <v>3.4365999999999999</v>
      </c>
    </row>
    <row r="3938" spans="2:3" ht="15.75" thickBot="1">
      <c r="B3938" s="45">
        <v>41556</v>
      </c>
      <c r="C3938" s="46">
        <v>3.4375</v>
      </c>
    </row>
    <row r="3939" spans="2:3" ht="15.75" thickBot="1">
      <c r="B3939" s="47">
        <v>41557</v>
      </c>
      <c r="C3939" s="48">
        <v>3.4384000000000001</v>
      </c>
    </row>
    <row r="3940" spans="2:3" ht="15.75" thickBot="1">
      <c r="B3940" s="45">
        <v>41558</v>
      </c>
      <c r="C3940" s="46">
        <v>3.4392999999999998</v>
      </c>
    </row>
    <row r="3941" spans="2:3" ht="15.75" thickBot="1">
      <c r="B3941" s="47">
        <v>41559</v>
      </c>
      <c r="C3941" s="48">
        <v>3.4403000000000001</v>
      </c>
    </row>
    <row r="3942" spans="2:3" ht="15.75" thickBot="1">
      <c r="B3942" s="45">
        <v>41560</v>
      </c>
      <c r="C3942" s="46">
        <v>3.4411999999999998</v>
      </c>
    </row>
    <row r="3943" spans="2:3" ht="15.75" thickBot="1">
      <c r="B3943" s="47">
        <v>41561</v>
      </c>
      <c r="C3943" s="48">
        <v>3.4420999999999999</v>
      </c>
    </row>
    <row r="3944" spans="2:3" ht="15.75" thickBot="1">
      <c r="B3944" s="45">
        <v>41562</v>
      </c>
      <c r="C3944" s="46">
        <v>3.4430000000000001</v>
      </c>
    </row>
    <row r="3945" spans="2:3" ht="15.75" thickBot="1">
      <c r="B3945" s="47">
        <v>41563</v>
      </c>
      <c r="C3945" s="48">
        <v>3.4439000000000002</v>
      </c>
    </row>
    <row r="3946" spans="2:3" ht="15.75" thickBot="1">
      <c r="B3946" s="45">
        <v>41564</v>
      </c>
      <c r="C3946" s="46">
        <v>3.4449000000000001</v>
      </c>
    </row>
    <row r="3947" spans="2:3" ht="15.75" thickBot="1">
      <c r="B3947" s="47">
        <v>41565</v>
      </c>
      <c r="C3947" s="48">
        <v>3.4458000000000002</v>
      </c>
    </row>
    <row r="3948" spans="2:3" ht="15.75" thickBot="1">
      <c r="B3948" s="45">
        <v>41566</v>
      </c>
      <c r="C3948" s="46">
        <v>3.4466999999999999</v>
      </c>
    </row>
    <row r="3949" spans="2:3" ht="15.75" thickBot="1">
      <c r="B3949" s="47">
        <v>41567</v>
      </c>
      <c r="C3949" s="48">
        <v>3.4476</v>
      </c>
    </row>
    <row r="3950" spans="2:3" ht="15.75" thickBot="1">
      <c r="B3950" s="45">
        <v>41568</v>
      </c>
      <c r="C3950" s="46">
        <v>3.4485000000000001</v>
      </c>
    </row>
    <row r="3951" spans="2:3" ht="15.75" thickBot="1">
      <c r="B3951" s="47">
        <v>41569</v>
      </c>
      <c r="C3951" s="48">
        <v>3.4495</v>
      </c>
    </row>
    <row r="3952" spans="2:3" ht="15.75" thickBot="1">
      <c r="B3952" s="45">
        <v>41570</v>
      </c>
      <c r="C3952" s="46">
        <v>3.4504000000000001</v>
      </c>
    </row>
    <row r="3953" spans="2:3" ht="15.75" thickBot="1">
      <c r="B3953" s="47">
        <v>41571</v>
      </c>
      <c r="C3953" s="48">
        <v>3.4512999999999998</v>
      </c>
    </row>
    <row r="3954" spans="2:3" ht="15.75" thickBot="1">
      <c r="B3954" s="45">
        <v>41572</v>
      </c>
      <c r="C3954" s="46">
        <v>3.4521999999999999</v>
      </c>
    </row>
    <row r="3955" spans="2:3" ht="15.75" thickBot="1">
      <c r="B3955" s="47">
        <v>41573</v>
      </c>
      <c r="C3955" s="48">
        <v>3.4531000000000001</v>
      </c>
    </row>
    <row r="3956" spans="2:3" ht="15.75" thickBot="1">
      <c r="B3956" s="45">
        <v>41574</v>
      </c>
      <c r="C3956" s="46">
        <v>3.4540999999999999</v>
      </c>
    </row>
    <row r="3957" spans="2:3" ht="15.75" thickBot="1">
      <c r="B3957" s="47">
        <v>41575</v>
      </c>
      <c r="C3957" s="48">
        <v>3.4550000000000001</v>
      </c>
    </row>
    <row r="3958" spans="2:3" ht="15.75" thickBot="1">
      <c r="B3958" s="45">
        <v>41576</v>
      </c>
      <c r="C3958" s="46">
        <v>3.4559000000000002</v>
      </c>
    </row>
    <row r="3959" spans="2:3" ht="15.75" thickBot="1">
      <c r="B3959" s="47">
        <v>41577</v>
      </c>
      <c r="C3959" s="48">
        <v>3.4567999999999999</v>
      </c>
    </row>
    <row r="3960" spans="2:3" ht="15.75" thickBot="1">
      <c r="B3960" s="45">
        <v>41578</v>
      </c>
      <c r="C3960" s="46">
        <v>3.4577</v>
      </c>
    </row>
    <row r="3961" spans="2:3" ht="15.75" thickBot="1">
      <c r="B3961" s="47">
        <v>41579</v>
      </c>
      <c r="C3961" s="48">
        <v>3.4586999999999999</v>
      </c>
    </row>
    <row r="3962" spans="2:3" ht="15.75" thickBot="1">
      <c r="B3962" s="45">
        <v>41580</v>
      </c>
      <c r="C3962" s="46">
        <v>3.4596</v>
      </c>
    </row>
    <row r="3963" spans="2:3" ht="15.75" thickBot="1">
      <c r="B3963" s="47">
        <v>41581</v>
      </c>
      <c r="C3963" s="48">
        <v>3.4605999999999999</v>
      </c>
    </row>
    <row r="3964" spans="2:3" ht="15.75" thickBot="1">
      <c r="B3964" s="45">
        <v>41582</v>
      </c>
      <c r="C3964" s="46">
        <v>3.4615999999999998</v>
      </c>
    </row>
    <row r="3965" spans="2:3" ht="15.75" thickBot="1">
      <c r="B3965" s="47">
        <v>41583</v>
      </c>
      <c r="C3965" s="48">
        <v>3.4624999999999999</v>
      </c>
    </row>
    <row r="3966" spans="2:3" ht="15.75" thickBot="1">
      <c r="B3966" s="45">
        <v>41584</v>
      </c>
      <c r="C3966" s="46">
        <v>3.4634999999999998</v>
      </c>
    </row>
    <row r="3967" spans="2:3" ht="15.75" thickBot="1">
      <c r="B3967" s="47">
        <v>41585</v>
      </c>
      <c r="C3967" s="48">
        <v>3.4645000000000001</v>
      </c>
    </row>
    <row r="3968" spans="2:3" ht="15.75" thickBot="1">
      <c r="B3968" s="45">
        <v>41586</v>
      </c>
      <c r="C3968" s="46">
        <v>3.4655</v>
      </c>
    </row>
    <row r="3969" spans="2:3" ht="15.75" thickBot="1">
      <c r="B3969" s="47">
        <v>41587</v>
      </c>
      <c r="C3969" s="48">
        <v>3.4664999999999999</v>
      </c>
    </row>
    <row r="3970" spans="2:3" ht="15.75" thickBot="1">
      <c r="B3970" s="45">
        <v>41588</v>
      </c>
      <c r="C3970" s="46">
        <v>3.4676</v>
      </c>
    </row>
    <row r="3971" spans="2:3" ht="15.75" thickBot="1">
      <c r="B3971" s="47">
        <v>41589</v>
      </c>
      <c r="C3971" s="48">
        <v>3.4685999999999999</v>
      </c>
    </row>
    <row r="3972" spans="2:3" ht="15.75" thickBot="1">
      <c r="B3972" s="45">
        <v>41590</v>
      </c>
      <c r="C3972" s="46">
        <v>3.4695999999999998</v>
      </c>
    </row>
    <row r="3973" spans="2:3" ht="15.75" thickBot="1">
      <c r="B3973" s="47">
        <v>41591</v>
      </c>
      <c r="C3973" s="48">
        <v>3.4706000000000001</v>
      </c>
    </row>
    <row r="3974" spans="2:3" ht="15.75" thickBot="1">
      <c r="B3974" s="45">
        <v>41592</v>
      </c>
      <c r="C3974" s="46">
        <v>3.4716999999999998</v>
      </c>
    </row>
    <row r="3975" spans="2:3" ht="15.75" thickBot="1">
      <c r="B3975" s="47">
        <v>41593</v>
      </c>
      <c r="C3975" s="48">
        <v>3.4727000000000001</v>
      </c>
    </row>
    <row r="3976" spans="2:3" ht="15.75" thickBot="1">
      <c r="B3976" s="45">
        <v>41594</v>
      </c>
      <c r="C3976" s="46">
        <v>3.4737</v>
      </c>
    </row>
    <row r="3977" spans="2:3" ht="15.75" thickBot="1">
      <c r="B3977" s="47">
        <v>41595</v>
      </c>
      <c r="C3977" s="48">
        <v>3.4746999999999999</v>
      </c>
    </row>
    <row r="3978" spans="2:3" ht="15.75" thickBot="1">
      <c r="B3978" s="45">
        <v>41596</v>
      </c>
      <c r="C3978" s="46">
        <v>3.4758</v>
      </c>
    </row>
    <row r="3979" spans="2:3" ht="15.75" thickBot="1">
      <c r="B3979" s="47">
        <v>41597</v>
      </c>
      <c r="C3979" s="48">
        <v>3.4767999999999999</v>
      </c>
    </row>
    <row r="3980" spans="2:3" ht="15.75" thickBot="1">
      <c r="B3980" s="45">
        <v>41598</v>
      </c>
      <c r="C3980" s="46">
        <v>3.4777999999999998</v>
      </c>
    </row>
    <row r="3981" spans="2:3" ht="15.75" thickBot="1">
      <c r="B3981" s="47">
        <v>41599</v>
      </c>
      <c r="C3981" s="48">
        <v>3.4788999999999999</v>
      </c>
    </row>
    <row r="3982" spans="2:3" ht="15.75" thickBot="1">
      <c r="B3982" s="45">
        <v>41600</v>
      </c>
      <c r="C3982" s="46">
        <v>3.4799000000000002</v>
      </c>
    </row>
    <row r="3983" spans="2:3" ht="15.75" thickBot="1">
      <c r="B3983" s="47">
        <v>41601</v>
      </c>
      <c r="C3983" s="48">
        <v>3.4809000000000001</v>
      </c>
    </row>
    <row r="3984" spans="2:3" ht="15.75" thickBot="1">
      <c r="B3984" s="45">
        <v>41602</v>
      </c>
      <c r="C3984" s="46">
        <v>3.4820000000000002</v>
      </c>
    </row>
    <row r="3985" spans="2:3" ht="15.75" thickBot="1">
      <c r="B3985" s="47">
        <v>41603</v>
      </c>
      <c r="C3985" s="48">
        <v>3.4830000000000001</v>
      </c>
    </row>
    <row r="3986" spans="2:3" ht="15.75" thickBot="1">
      <c r="B3986" s="45">
        <v>41604</v>
      </c>
      <c r="C3986" s="46">
        <v>3.484</v>
      </c>
    </row>
    <row r="3987" spans="2:3" ht="15.75" thickBot="1">
      <c r="B3987" s="47">
        <v>41605</v>
      </c>
      <c r="C3987" s="48">
        <v>3.4849999999999999</v>
      </c>
    </row>
    <row r="3988" spans="2:3" ht="15.75" thickBot="1">
      <c r="B3988" s="45">
        <v>41606</v>
      </c>
      <c r="C3988" s="46">
        <v>3.4861</v>
      </c>
    </row>
    <row r="3989" spans="2:3" ht="15.75" thickBot="1">
      <c r="B3989" s="47">
        <v>41607</v>
      </c>
      <c r="C3989" s="48">
        <v>3.4870999999999999</v>
      </c>
    </row>
    <row r="3990" spans="2:3" ht="15.75" thickBot="1">
      <c r="B3990" s="45">
        <v>41608</v>
      </c>
      <c r="C3990" s="46">
        <v>3.4881000000000002</v>
      </c>
    </row>
    <row r="3991" spans="2:3" ht="15.75" thickBot="1">
      <c r="B3991" s="47">
        <v>41609</v>
      </c>
      <c r="C3991" s="48">
        <v>3.4891000000000001</v>
      </c>
    </row>
    <row r="3992" spans="2:3" ht="15.75" thickBot="1">
      <c r="B3992" s="45">
        <v>41610</v>
      </c>
      <c r="C3992" s="46">
        <v>3.4901</v>
      </c>
    </row>
    <row r="3993" spans="2:3" ht="15.75" thickBot="1">
      <c r="B3993" s="47">
        <v>41611</v>
      </c>
      <c r="C3993" s="48">
        <v>3.4910999999999999</v>
      </c>
    </row>
    <row r="3994" spans="2:3" ht="15.75" thickBot="1">
      <c r="B3994" s="45">
        <v>41612</v>
      </c>
      <c r="C3994" s="46">
        <v>3.4921000000000002</v>
      </c>
    </row>
    <row r="3995" spans="2:3" ht="15.75" thickBot="1">
      <c r="B3995" s="47">
        <v>41613</v>
      </c>
      <c r="C3995" s="48">
        <v>3.4931000000000001</v>
      </c>
    </row>
    <row r="3996" spans="2:3" ht="15.75" thickBot="1">
      <c r="B3996" s="45">
        <v>41614</v>
      </c>
      <c r="C3996" s="46">
        <v>3.4941</v>
      </c>
    </row>
    <row r="3997" spans="2:3" ht="15.75" thickBot="1">
      <c r="B3997" s="47">
        <v>41615</v>
      </c>
      <c r="C3997" s="48">
        <v>3.4952000000000001</v>
      </c>
    </row>
    <row r="3998" spans="2:3" ht="15.75" thickBot="1">
      <c r="B3998" s="45">
        <v>41616</v>
      </c>
      <c r="C3998" s="46">
        <v>3.4962</v>
      </c>
    </row>
    <row r="3999" spans="2:3" ht="15.75" thickBot="1">
      <c r="B3999" s="47">
        <v>41617</v>
      </c>
      <c r="C3999" s="48">
        <v>3.4973000000000001</v>
      </c>
    </row>
    <row r="4000" spans="2:3" ht="15.75" thickBot="1">
      <c r="B4000" s="45">
        <v>41618</v>
      </c>
      <c r="C4000" s="46">
        <v>3.4983</v>
      </c>
    </row>
    <row r="4001" spans="2:3" ht="15.75" thickBot="1">
      <c r="B4001" s="47">
        <v>41619</v>
      </c>
      <c r="C4001" s="48">
        <v>3.4992999999999999</v>
      </c>
    </row>
    <row r="4002" spans="2:3" ht="15.75" thickBot="1">
      <c r="B4002" s="45">
        <v>41620</v>
      </c>
      <c r="C4002" s="46">
        <v>3.5004</v>
      </c>
    </row>
    <row r="4003" spans="2:3" ht="15.75" thickBot="1">
      <c r="B4003" s="47">
        <v>41621</v>
      </c>
      <c r="C4003" s="48">
        <v>3.5013999999999998</v>
      </c>
    </row>
    <row r="4004" spans="2:3" ht="15.75" thickBot="1">
      <c r="B4004" s="45">
        <v>41622</v>
      </c>
      <c r="C4004" s="46">
        <v>3.5024999999999999</v>
      </c>
    </row>
    <row r="4005" spans="2:3" ht="15.75" thickBot="1">
      <c r="B4005" s="47">
        <v>41623</v>
      </c>
      <c r="C4005" s="48">
        <v>3.5034999999999998</v>
      </c>
    </row>
    <row r="4006" spans="2:3" ht="15.75" thickBot="1">
      <c r="B4006" s="45">
        <v>41624</v>
      </c>
      <c r="C4006" s="46">
        <v>3.5045000000000002</v>
      </c>
    </row>
    <row r="4007" spans="2:3" ht="15.75" thickBot="1">
      <c r="B4007" s="47">
        <v>41625</v>
      </c>
      <c r="C4007" s="48">
        <v>3.5055999999999998</v>
      </c>
    </row>
    <row r="4008" spans="2:3" ht="15.75" thickBot="1">
      <c r="B4008" s="45">
        <v>41626</v>
      </c>
      <c r="C4008" s="46">
        <v>3.5066000000000002</v>
      </c>
    </row>
    <row r="4009" spans="2:3" ht="15.75" thickBot="1">
      <c r="B4009" s="47">
        <v>41627</v>
      </c>
      <c r="C4009" s="48">
        <v>3.5076999999999998</v>
      </c>
    </row>
    <row r="4010" spans="2:3" ht="15.75" thickBot="1">
      <c r="B4010" s="45">
        <v>41628</v>
      </c>
      <c r="C4010" s="46">
        <v>3.5087000000000002</v>
      </c>
    </row>
    <row r="4011" spans="2:3" ht="15.75" thickBot="1">
      <c r="B4011" s="47">
        <v>41629</v>
      </c>
      <c r="C4011" s="48">
        <v>3.5097999999999998</v>
      </c>
    </row>
    <row r="4012" spans="2:3" ht="15.75" thickBot="1">
      <c r="B4012" s="45">
        <v>41630</v>
      </c>
      <c r="C4012" s="46">
        <v>3.5108000000000001</v>
      </c>
    </row>
    <row r="4013" spans="2:3" ht="15.75" thickBot="1">
      <c r="B4013" s="47">
        <v>41631</v>
      </c>
      <c r="C4013" s="48">
        <v>3.5118</v>
      </c>
    </row>
    <row r="4014" spans="2:3" ht="15.75" thickBot="1">
      <c r="B4014" s="45">
        <v>41632</v>
      </c>
      <c r="C4014" s="46">
        <v>3.5129000000000001</v>
      </c>
    </row>
    <row r="4015" spans="2:3" ht="15.75" thickBot="1">
      <c r="B4015" s="47">
        <v>41633</v>
      </c>
      <c r="C4015" s="48">
        <v>3.5139</v>
      </c>
    </row>
    <row r="4016" spans="2:3" ht="15.75" thickBot="1">
      <c r="B4016" s="45">
        <v>41634</v>
      </c>
      <c r="C4016" s="46">
        <v>3.5150000000000001</v>
      </c>
    </row>
    <row r="4017" spans="2:3" ht="15.75" thickBot="1">
      <c r="B4017" s="47">
        <v>41635</v>
      </c>
      <c r="C4017" s="48">
        <v>3.516</v>
      </c>
    </row>
    <row r="4018" spans="2:3" ht="15.75" thickBot="1">
      <c r="B4018" s="45">
        <v>41636</v>
      </c>
      <c r="C4018" s="46">
        <v>3.5171000000000001</v>
      </c>
    </row>
    <row r="4019" spans="2:3" ht="15.75" thickBot="1">
      <c r="B4019" s="47">
        <v>41637</v>
      </c>
      <c r="C4019" s="48">
        <v>3.5181</v>
      </c>
    </row>
    <row r="4020" spans="2:3" ht="15.75" thickBot="1">
      <c r="B4020" s="45">
        <v>41638</v>
      </c>
      <c r="C4020" s="46">
        <v>3.5192000000000001</v>
      </c>
    </row>
    <row r="4021" spans="2:3" ht="15.75" thickBot="1">
      <c r="B4021" s="47">
        <v>41639</v>
      </c>
      <c r="C4021" s="48">
        <v>3.5202</v>
      </c>
    </row>
    <row r="4022" spans="2:3" ht="15.75" thickBot="1">
      <c r="B4022" s="45">
        <v>41640</v>
      </c>
      <c r="C4022" s="46">
        <v>3.5213000000000001</v>
      </c>
    </row>
    <row r="4023" spans="2:3" ht="15.75" thickBot="1">
      <c r="B4023" s="47">
        <v>41641</v>
      </c>
      <c r="C4023" s="48">
        <v>3.5223</v>
      </c>
    </row>
    <row r="4024" spans="2:3" ht="15.75" thickBot="1">
      <c r="B4024" s="45">
        <v>41642</v>
      </c>
      <c r="C4024" s="46">
        <v>3.5234000000000001</v>
      </c>
    </row>
    <row r="4025" spans="2:3" ht="15.75" thickBot="1">
      <c r="B4025" s="47">
        <v>41643</v>
      </c>
      <c r="C4025" s="48">
        <v>3.5244</v>
      </c>
    </row>
    <row r="4026" spans="2:3" ht="15.75" thickBot="1">
      <c r="B4026" s="45">
        <v>41644</v>
      </c>
      <c r="C4026" s="46">
        <v>3.5255000000000001</v>
      </c>
    </row>
    <row r="4027" spans="2:3" ht="15.75" thickBot="1">
      <c r="B4027" s="47">
        <v>41645</v>
      </c>
      <c r="C4027" s="48">
        <v>3.5265</v>
      </c>
    </row>
    <row r="4028" spans="2:3" ht="15.75" thickBot="1">
      <c r="B4028" s="45">
        <v>41646</v>
      </c>
      <c r="C4028" s="46">
        <v>3.5280999999999998</v>
      </c>
    </row>
    <row r="4029" spans="2:3" ht="15.75" thickBot="1">
      <c r="B4029" s="47">
        <v>41647</v>
      </c>
      <c r="C4029" s="48">
        <v>3.5297000000000001</v>
      </c>
    </row>
    <row r="4030" spans="2:3" ht="15.75" thickBot="1">
      <c r="B4030" s="45">
        <v>41648</v>
      </c>
      <c r="C4030" s="46">
        <v>3.5312999999999999</v>
      </c>
    </row>
    <row r="4031" spans="2:3" ht="15.75" thickBot="1">
      <c r="B4031" s="47">
        <v>41649</v>
      </c>
      <c r="C4031" s="48">
        <v>3.5329000000000002</v>
      </c>
    </row>
    <row r="4032" spans="2:3" ht="15.75" thickBot="1">
      <c r="B4032" s="45">
        <v>41650</v>
      </c>
      <c r="C4032" s="46">
        <v>3.5345</v>
      </c>
    </row>
    <row r="4033" spans="2:3" ht="15.75" thickBot="1">
      <c r="B4033" s="47">
        <v>41651</v>
      </c>
      <c r="C4033" s="48">
        <v>3.5360999999999998</v>
      </c>
    </row>
    <row r="4034" spans="2:3" ht="15.75" thickBot="1">
      <c r="B4034" s="45">
        <v>41652</v>
      </c>
      <c r="C4034" s="46">
        <v>3.5377000000000001</v>
      </c>
    </row>
    <row r="4035" spans="2:3" ht="15.75" thickBot="1">
      <c r="B4035" s="47">
        <v>41653</v>
      </c>
      <c r="C4035" s="48">
        <v>3.5392999999999999</v>
      </c>
    </row>
    <row r="4036" spans="2:3" ht="15.75" thickBot="1">
      <c r="B4036" s="45">
        <v>41654</v>
      </c>
      <c r="C4036" s="46">
        <v>3.5409000000000002</v>
      </c>
    </row>
    <row r="4037" spans="2:3" ht="15.75" thickBot="1">
      <c r="B4037" s="47">
        <v>41655</v>
      </c>
      <c r="C4037" s="48">
        <v>3.5425</v>
      </c>
    </row>
    <row r="4038" spans="2:3" ht="15.75" thickBot="1">
      <c r="B4038" s="45">
        <v>41656</v>
      </c>
      <c r="C4038" s="46">
        <v>3.5440999999999998</v>
      </c>
    </row>
    <row r="4039" spans="2:3" ht="15.75" thickBot="1">
      <c r="B4039" s="47">
        <v>41657</v>
      </c>
      <c r="C4039" s="48">
        <v>3.5457999999999998</v>
      </c>
    </row>
    <row r="4040" spans="2:3" ht="15.75" thickBot="1">
      <c r="B4040" s="45">
        <v>41658</v>
      </c>
      <c r="C4040" s="46">
        <v>3.5474000000000001</v>
      </c>
    </row>
    <row r="4041" spans="2:3" ht="15.75" thickBot="1">
      <c r="B4041" s="47">
        <v>41659</v>
      </c>
      <c r="C4041" s="48">
        <v>3.5489999999999999</v>
      </c>
    </row>
    <row r="4042" spans="2:3" ht="15.75" thickBot="1">
      <c r="B4042" s="45">
        <v>41660</v>
      </c>
      <c r="C4042" s="46">
        <v>3.5506000000000002</v>
      </c>
    </row>
    <row r="4043" spans="2:3" ht="15.75" thickBot="1">
      <c r="B4043" s="47">
        <v>41661</v>
      </c>
      <c r="C4043" s="48">
        <v>3.5522</v>
      </c>
    </row>
    <row r="4044" spans="2:3" ht="15.75" thickBot="1">
      <c r="B4044" s="45">
        <v>41662</v>
      </c>
      <c r="C4044" s="46">
        <v>3.5537999999999998</v>
      </c>
    </row>
    <row r="4045" spans="2:3" ht="15.75" thickBot="1">
      <c r="B4045" s="47">
        <v>41663</v>
      </c>
      <c r="C4045" s="48">
        <v>3.5554000000000001</v>
      </c>
    </row>
    <row r="4046" spans="2:3" ht="15.75" thickBot="1">
      <c r="B4046" s="45">
        <v>41664</v>
      </c>
      <c r="C4046" s="46">
        <v>3.5569999999999999</v>
      </c>
    </row>
    <row r="4047" spans="2:3" ht="15.75" thickBot="1">
      <c r="B4047" s="47">
        <v>41665</v>
      </c>
      <c r="C4047" s="48">
        <v>3.5586000000000002</v>
      </c>
    </row>
    <row r="4048" spans="2:3" ht="15.75" thickBot="1">
      <c r="B4048" s="45">
        <v>41666</v>
      </c>
      <c r="C4048" s="46">
        <v>3.5602999999999998</v>
      </c>
    </row>
    <row r="4049" spans="2:3" ht="15.75" thickBot="1">
      <c r="B4049" s="47">
        <v>41667</v>
      </c>
      <c r="C4049" s="48">
        <v>3.5619000000000001</v>
      </c>
    </row>
    <row r="4050" spans="2:3" ht="15.75" thickBot="1">
      <c r="B4050" s="45">
        <v>41668</v>
      </c>
      <c r="C4050" s="46">
        <v>3.5634999999999999</v>
      </c>
    </row>
    <row r="4051" spans="2:3" ht="15.75" thickBot="1">
      <c r="B4051" s="47">
        <v>41669</v>
      </c>
      <c r="C4051" s="48">
        <v>3.5651000000000002</v>
      </c>
    </row>
    <row r="4052" spans="2:3" ht="15.75" thickBot="1">
      <c r="B4052" s="45">
        <v>41670</v>
      </c>
      <c r="C4052" s="46">
        <v>3.5667</v>
      </c>
    </row>
    <row r="4053" spans="2:3" ht="15.75" thickBot="1">
      <c r="B4053" s="47">
        <v>41671</v>
      </c>
      <c r="C4053" s="48">
        <v>3.5684999999999998</v>
      </c>
    </row>
    <row r="4054" spans="2:3" ht="15.75" thickBot="1">
      <c r="B4054" s="45">
        <v>41672</v>
      </c>
      <c r="C4054" s="46">
        <v>3.5703</v>
      </c>
    </row>
    <row r="4055" spans="2:3" ht="15.75" thickBot="1">
      <c r="B4055" s="47">
        <v>41673</v>
      </c>
      <c r="C4055" s="48">
        <v>3.5720999999999998</v>
      </c>
    </row>
    <row r="4056" spans="2:3" ht="15.75" thickBot="1">
      <c r="B4056" s="45">
        <v>41674</v>
      </c>
      <c r="C4056" s="46">
        <v>3.5739000000000001</v>
      </c>
    </row>
    <row r="4057" spans="2:3" ht="15.75" thickBot="1">
      <c r="B4057" s="47">
        <v>41675</v>
      </c>
      <c r="C4057" s="48">
        <v>3.5756999999999999</v>
      </c>
    </row>
    <row r="4058" spans="2:3" ht="15.75" thickBot="1">
      <c r="B4058" s="45">
        <v>41676</v>
      </c>
      <c r="C4058" s="46">
        <v>3.5775000000000001</v>
      </c>
    </row>
    <row r="4059" spans="2:3" ht="15.75" thickBot="1">
      <c r="B4059" s="47">
        <v>41677</v>
      </c>
      <c r="C4059" s="48">
        <v>3.5821000000000001</v>
      </c>
    </row>
    <row r="4060" spans="2:3" ht="15.75" thickBot="1">
      <c r="B4060" s="45">
        <v>41678</v>
      </c>
      <c r="C4060" s="46">
        <v>3.5867</v>
      </c>
    </row>
    <row r="4061" spans="2:3" ht="15.75" thickBot="1">
      <c r="B4061" s="47">
        <v>41679</v>
      </c>
      <c r="C4061" s="48">
        <v>3.5912999999999999</v>
      </c>
    </row>
    <row r="4062" spans="2:3" ht="15.75" thickBot="1">
      <c r="B4062" s="45">
        <v>41680</v>
      </c>
      <c r="C4062" s="46">
        <v>3.5958999999999999</v>
      </c>
    </row>
    <row r="4063" spans="2:3" ht="15.75" thickBot="1">
      <c r="B4063" s="47">
        <v>41681</v>
      </c>
      <c r="C4063" s="48">
        <v>3.6004999999999998</v>
      </c>
    </row>
    <row r="4064" spans="2:3" ht="15.75" thickBot="1">
      <c r="B4064" s="45">
        <v>41682</v>
      </c>
      <c r="C4064" s="46">
        <v>3.6051000000000002</v>
      </c>
    </row>
    <row r="4065" spans="2:3" ht="15.75" thickBot="1">
      <c r="B4065" s="47">
        <v>41683</v>
      </c>
      <c r="C4065" s="48">
        <v>3.6097000000000001</v>
      </c>
    </row>
    <row r="4066" spans="2:3" ht="15.75" thickBot="1">
      <c r="B4066" s="45">
        <v>41684</v>
      </c>
      <c r="C4066" s="46">
        <v>3.6143000000000001</v>
      </c>
    </row>
    <row r="4067" spans="2:3" ht="15.75" thickBot="1">
      <c r="B4067" s="47">
        <v>41685</v>
      </c>
      <c r="C4067" s="48">
        <v>3.6189</v>
      </c>
    </row>
    <row r="4068" spans="2:3" ht="15.75" thickBot="1">
      <c r="B4068" s="45">
        <v>41686</v>
      </c>
      <c r="C4068" s="46">
        <v>3.6236000000000002</v>
      </c>
    </row>
    <row r="4069" spans="2:3" ht="15.75" thickBot="1">
      <c r="B4069" s="47">
        <v>41687</v>
      </c>
      <c r="C4069" s="48">
        <v>3.6282000000000001</v>
      </c>
    </row>
    <row r="4070" spans="2:3" ht="15.75" thickBot="1">
      <c r="B4070" s="45">
        <v>41688</v>
      </c>
      <c r="C4070" s="46">
        <v>3.6328999999999998</v>
      </c>
    </row>
    <row r="4071" spans="2:3" ht="15.75" thickBot="1">
      <c r="B4071" s="47">
        <v>41689</v>
      </c>
      <c r="C4071" s="48">
        <v>3.6375000000000002</v>
      </c>
    </row>
    <row r="4072" spans="2:3" ht="15.75" thickBot="1">
      <c r="B4072" s="45">
        <v>41690</v>
      </c>
      <c r="C4072" s="46">
        <v>3.6421999999999999</v>
      </c>
    </row>
    <row r="4073" spans="2:3" ht="15.75" thickBot="1">
      <c r="B4073" s="47">
        <v>41691</v>
      </c>
      <c r="C4073" s="48">
        <v>3.6467999999999998</v>
      </c>
    </row>
    <row r="4074" spans="2:3" ht="15.75" thickBot="1">
      <c r="B4074" s="45">
        <v>41692</v>
      </c>
      <c r="C4074" s="46">
        <v>3.6515</v>
      </c>
    </row>
    <row r="4075" spans="2:3" ht="15.75" thickBot="1">
      <c r="B4075" s="47">
        <v>41693</v>
      </c>
      <c r="C4075" s="48">
        <v>3.6562000000000001</v>
      </c>
    </row>
    <row r="4076" spans="2:3" ht="15.75" thickBot="1">
      <c r="B4076" s="45">
        <v>41694</v>
      </c>
      <c r="C4076" s="46">
        <v>3.6608999999999998</v>
      </c>
    </row>
    <row r="4077" spans="2:3" ht="15.75" thickBot="1">
      <c r="B4077" s="47">
        <v>41695</v>
      </c>
      <c r="C4077" s="48">
        <v>3.6656</v>
      </c>
    </row>
    <row r="4078" spans="2:3" ht="15.75" thickBot="1">
      <c r="B4078" s="45">
        <v>41696</v>
      </c>
      <c r="C4078" s="46">
        <v>3.6701999999999999</v>
      </c>
    </row>
    <row r="4079" spans="2:3" ht="15.75" thickBot="1">
      <c r="B4079" s="47">
        <v>41697</v>
      </c>
      <c r="C4079" s="48">
        <v>3.6749000000000001</v>
      </c>
    </row>
    <row r="4080" spans="2:3" ht="15.75" thickBot="1">
      <c r="B4080" s="45">
        <v>41698</v>
      </c>
      <c r="C4080" s="46">
        <v>3.6797</v>
      </c>
    </row>
    <row r="4081" spans="2:3" ht="15.75" thickBot="1">
      <c r="B4081" s="47">
        <v>41699</v>
      </c>
      <c r="C4081" s="48">
        <v>3.6839</v>
      </c>
    </row>
    <row r="4082" spans="2:3" ht="15.75" thickBot="1">
      <c r="B4082" s="45">
        <v>41700</v>
      </c>
      <c r="C4082" s="46">
        <v>3.6882000000000001</v>
      </c>
    </row>
    <row r="4083" spans="2:3" ht="15.75" thickBot="1">
      <c r="B4083" s="47">
        <v>41701</v>
      </c>
      <c r="C4083" s="48">
        <v>3.6924000000000001</v>
      </c>
    </row>
    <row r="4084" spans="2:3" ht="15.75" thickBot="1">
      <c r="B4084" s="45">
        <v>41702</v>
      </c>
      <c r="C4084" s="46">
        <v>3.6966999999999999</v>
      </c>
    </row>
    <row r="4085" spans="2:3" ht="15.75" thickBot="1">
      <c r="B4085" s="47">
        <v>41703</v>
      </c>
      <c r="C4085" s="48">
        <v>3.7010000000000001</v>
      </c>
    </row>
    <row r="4086" spans="2:3" ht="15.75" thickBot="1">
      <c r="B4086" s="45">
        <v>41704</v>
      </c>
      <c r="C4086" s="46">
        <v>3.7052999999999998</v>
      </c>
    </row>
    <row r="4087" spans="2:3" ht="15.75" thickBot="1">
      <c r="B4087" s="47">
        <v>41705</v>
      </c>
      <c r="C4087" s="48">
        <v>3.7092999999999998</v>
      </c>
    </row>
    <row r="4088" spans="2:3" ht="15.75" thickBot="1">
      <c r="B4088" s="45">
        <v>41706</v>
      </c>
      <c r="C4088" s="46">
        <v>3.7132999999999998</v>
      </c>
    </row>
    <row r="4089" spans="2:3" ht="15.75" thickBot="1">
      <c r="B4089" s="47">
        <v>41707</v>
      </c>
      <c r="C4089" s="48">
        <v>3.7172999999999998</v>
      </c>
    </row>
    <row r="4090" spans="2:3" ht="15.75" thickBot="1">
      <c r="B4090" s="45">
        <v>41708</v>
      </c>
      <c r="C4090" s="46">
        <v>3.7214</v>
      </c>
    </row>
    <row r="4091" spans="2:3" ht="15.75" thickBot="1">
      <c r="B4091" s="47">
        <v>41709</v>
      </c>
      <c r="C4091" s="48">
        <v>3.7254</v>
      </c>
    </row>
    <row r="4092" spans="2:3" ht="15.75" thickBot="1">
      <c r="B4092" s="45">
        <v>41710</v>
      </c>
      <c r="C4092" s="46">
        <v>3.7294</v>
      </c>
    </row>
    <row r="4093" spans="2:3" ht="15.75" thickBot="1">
      <c r="B4093" s="47">
        <v>41711</v>
      </c>
      <c r="C4093" s="48">
        <v>3.7334999999999998</v>
      </c>
    </row>
    <row r="4094" spans="2:3" ht="15.75" thickBot="1">
      <c r="B4094" s="45">
        <v>41712</v>
      </c>
      <c r="C4094" s="46">
        <v>3.7374999999999998</v>
      </c>
    </row>
    <row r="4095" spans="2:3" ht="15.75" thickBot="1">
      <c r="B4095" s="47">
        <v>41713</v>
      </c>
      <c r="C4095" s="48">
        <v>3.7416</v>
      </c>
    </row>
    <row r="4096" spans="2:3" ht="15.75" thickBot="1">
      <c r="B4096" s="45">
        <v>41714</v>
      </c>
      <c r="C4096" s="46">
        <v>3.7456</v>
      </c>
    </row>
    <row r="4097" spans="2:3" ht="15.75" thickBot="1">
      <c r="B4097" s="47">
        <v>41715</v>
      </c>
      <c r="C4097" s="48">
        <v>3.7496999999999998</v>
      </c>
    </row>
    <row r="4098" spans="2:3" ht="15.75" thickBot="1">
      <c r="B4098" s="45">
        <v>41716</v>
      </c>
      <c r="C4098" s="46">
        <v>3.7538</v>
      </c>
    </row>
    <row r="4099" spans="2:3" ht="15.75" thickBot="1">
      <c r="B4099" s="47">
        <v>41717</v>
      </c>
      <c r="C4099" s="48">
        <v>3.7578</v>
      </c>
    </row>
    <row r="4100" spans="2:3" ht="15.75" thickBot="1">
      <c r="B4100" s="45">
        <v>41718</v>
      </c>
      <c r="C4100" s="46">
        <v>3.7618999999999998</v>
      </c>
    </row>
    <row r="4101" spans="2:3" ht="15.75" thickBot="1">
      <c r="B4101" s="47">
        <v>41719</v>
      </c>
      <c r="C4101" s="48">
        <v>3.766</v>
      </c>
    </row>
    <row r="4102" spans="2:3" ht="15.75" thickBot="1">
      <c r="B4102" s="45">
        <v>41720</v>
      </c>
      <c r="C4102" s="46">
        <v>3.7700999999999998</v>
      </c>
    </row>
    <row r="4103" spans="2:3" ht="15.75" thickBot="1">
      <c r="B4103" s="47">
        <v>41721</v>
      </c>
      <c r="C4103" s="48">
        <v>3.7742</v>
      </c>
    </row>
    <row r="4104" spans="2:3" ht="15.75" thickBot="1">
      <c r="B4104" s="45">
        <v>41722</v>
      </c>
      <c r="C4104" s="46">
        <v>3.7783000000000002</v>
      </c>
    </row>
    <row r="4105" spans="2:3" ht="15.75" thickBot="1">
      <c r="B4105" s="47">
        <v>41723</v>
      </c>
      <c r="C4105" s="48">
        <v>3.7824</v>
      </c>
    </row>
    <row r="4106" spans="2:3" ht="15.75" thickBot="1">
      <c r="B4106" s="45">
        <v>41724</v>
      </c>
      <c r="C4106" s="46">
        <v>3.7865000000000002</v>
      </c>
    </row>
    <row r="4107" spans="2:3" ht="15.75" thickBot="1">
      <c r="B4107" s="47">
        <v>41725</v>
      </c>
      <c r="C4107" s="48">
        <v>3.7906</v>
      </c>
    </row>
    <row r="4108" spans="2:3" ht="15.75" thickBot="1">
      <c r="B4108" s="45">
        <v>41726</v>
      </c>
      <c r="C4108" s="46">
        <v>3.7947000000000002</v>
      </c>
    </row>
    <row r="4109" spans="2:3" ht="15.75" thickBot="1">
      <c r="B4109" s="47">
        <v>41727</v>
      </c>
      <c r="C4109" s="48">
        <v>3.7988</v>
      </c>
    </row>
    <row r="4110" spans="2:3" ht="15.75" thickBot="1">
      <c r="B4110" s="45">
        <v>41728</v>
      </c>
      <c r="C4110" s="46">
        <v>3.8029000000000002</v>
      </c>
    </row>
    <row r="4111" spans="2:3" ht="15.75" thickBot="1">
      <c r="B4111" s="47">
        <v>41729</v>
      </c>
      <c r="C4111" s="48">
        <v>3.8069999999999999</v>
      </c>
    </row>
    <row r="4112" spans="2:3" ht="15.75" thickBot="1">
      <c r="B4112" s="45">
        <v>41730</v>
      </c>
      <c r="C4112" s="46">
        <v>3.8113000000000001</v>
      </c>
    </row>
    <row r="4113" spans="2:3" ht="15.75" thickBot="1">
      <c r="B4113" s="47">
        <v>41731</v>
      </c>
      <c r="C4113" s="48">
        <v>3.8155999999999999</v>
      </c>
    </row>
    <row r="4114" spans="2:3" ht="15.75" thickBot="1">
      <c r="B4114" s="45">
        <v>41732</v>
      </c>
      <c r="C4114" s="46">
        <v>3.8197999999999999</v>
      </c>
    </row>
    <row r="4115" spans="2:3" ht="15.75" thickBot="1">
      <c r="B4115" s="47">
        <v>41733</v>
      </c>
      <c r="C4115" s="48">
        <v>3.8241000000000001</v>
      </c>
    </row>
    <row r="4116" spans="2:3" ht="15.75" thickBot="1">
      <c r="B4116" s="45">
        <v>41734</v>
      </c>
      <c r="C4116" s="46">
        <v>3.8283999999999998</v>
      </c>
    </row>
    <row r="4117" spans="2:3" ht="15.75" thickBot="1">
      <c r="B4117" s="47">
        <v>41735</v>
      </c>
      <c r="C4117" s="48">
        <v>3.8327</v>
      </c>
    </row>
    <row r="4118" spans="2:3" ht="15.75" thickBot="1">
      <c r="B4118" s="45">
        <v>41736</v>
      </c>
      <c r="C4118" s="46">
        <v>3.8359999999999999</v>
      </c>
    </row>
    <row r="4119" spans="2:3" ht="15.75" thickBot="1">
      <c r="B4119" s="47">
        <v>41737</v>
      </c>
      <c r="C4119" s="48">
        <v>3.8393000000000002</v>
      </c>
    </row>
    <row r="4120" spans="2:3" ht="15.75" thickBot="1">
      <c r="B4120" s="45">
        <v>41738</v>
      </c>
      <c r="C4120" s="46">
        <v>3.8424999999999998</v>
      </c>
    </row>
    <row r="4121" spans="2:3" ht="15.75" thickBot="1">
      <c r="B4121" s="47">
        <v>41739</v>
      </c>
      <c r="C4121" s="48">
        <v>3.8458000000000001</v>
      </c>
    </row>
    <row r="4122" spans="2:3" ht="15.75" thickBot="1">
      <c r="B4122" s="45">
        <v>41740</v>
      </c>
      <c r="C4122" s="46">
        <v>3.8491</v>
      </c>
    </row>
    <row r="4123" spans="2:3" ht="15.75" thickBot="1">
      <c r="B4123" s="47">
        <v>41741</v>
      </c>
      <c r="C4123" s="48">
        <v>3.8523999999999998</v>
      </c>
    </row>
    <row r="4124" spans="2:3" ht="15.75" thickBot="1">
      <c r="B4124" s="45">
        <v>41742</v>
      </c>
      <c r="C4124" s="46">
        <v>3.8557000000000001</v>
      </c>
    </row>
    <row r="4125" spans="2:3" ht="15.75" thickBot="1">
      <c r="B4125" s="47">
        <v>41743</v>
      </c>
      <c r="C4125" s="48">
        <v>3.859</v>
      </c>
    </row>
    <row r="4126" spans="2:3" ht="15.75" thickBot="1">
      <c r="B4126" s="45">
        <v>41744</v>
      </c>
      <c r="C4126" s="46">
        <v>3.8622999999999998</v>
      </c>
    </row>
    <row r="4127" spans="2:3" ht="15.75" thickBot="1">
      <c r="B4127" s="47">
        <v>41745</v>
      </c>
      <c r="C4127" s="48">
        <v>3.8656000000000001</v>
      </c>
    </row>
    <row r="4128" spans="2:3" ht="15.75" thickBot="1">
      <c r="B4128" s="45">
        <v>41746</v>
      </c>
      <c r="C4128" s="46">
        <v>3.8689</v>
      </c>
    </row>
    <row r="4129" spans="2:3" ht="15.75" thickBot="1">
      <c r="B4129" s="47">
        <v>41747</v>
      </c>
      <c r="C4129" s="48">
        <v>3.8721999999999999</v>
      </c>
    </row>
    <row r="4130" spans="2:3" ht="15.75" thickBot="1">
      <c r="B4130" s="45">
        <v>41748</v>
      </c>
      <c r="C4130" s="46">
        <v>3.8755000000000002</v>
      </c>
    </row>
    <row r="4131" spans="2:3" ht="15.75" thickBot="1">
      <c r="B4131" s="47">
        <v>41749</v>
      </c>
      <c r="C4131" s="48">
        <v>3.8788</v>
      </c>
    </row>
    <row r="4132" spans="2:3" ht="15.75" thickBot="1">
      <c r="B4132" s="45">
        <v>41750</v>
      </c>
      <c r="C4132" s="46">
        <v>3.8820999999999999</v>
      </c>
    </row>
    <row r="4133" spans="2:3" ht="15.75" thickBot="1">
      <c r="B4133" s="47">
        <v>41751</v>
      </c>
      <c r="C4133" s="48">
        <v>3.8854000000000002</v>
      </c>
    </row>
    <row r="4134" spans="2:3" ht="15.75" thickBot="1">
      <c r="B4134" s="45">
        <v>41752</v>
      </c>
      <c r="C4134" s="46">
        <v>3.8887999999999998</v>
      </c>
    </row>
    <row r="4135" spans="2:3" ht="15.75" thickBot="1">
      <c r="B4135" s="47">
        <v>41753</v>
      </c>
      <c r="C4135" s="48">
        <v>3.8921000000000001</v>
      </c>
    </row>
    <row r="4136" spans="2:3" ht="15.75" thickBot="1">
      <c r="B4136" s="45">
        <v>41754</v>
      </c>
      <c r="C4136" s="46">
        <v>3.8954</v>
      </c>
    </row>
    <row r="4137" spans="2:3" ht="15.75" thickBot="1">
      <c r="B4137" s="47">
        <v>41755</v>
      </c>
      <c r="C4137" s="48">
        <v>3.8986999999999998</v>
      </c>
    </row>
    <row r="4138" spans="2:3" ht="15.75" thickBot="1">
      <c r="B4138" s="45">
        <v>41756</v>
      </c>
      <c r="C4138" s="46">
        <v>3.9020999999999999</v>
      </c>
    </row>
    <row r="4139" spans="2:3" ht="15.75" thickBot="1">
      <c r="B4139" s="47">
        <v>41757</v>
      </c>
      <c r="C4139" s="48">
        <v>3.9054000000000002</v>
      </c>
    </row>
    <row r="4140" spans="2:3" ht="15.75" thickBot="1">
      <c r="B4140" s="45">
        <v>41758</v>
      </c>
      <c r="C4140" s="46">
        <v>3.9087999999999998</v>
      </c>
    </row>
    <row r="4141" spans="2:3" ht="15.75" thickBot="1">
      <c r="B4141" s="47">
        <v>41759</v>
      </c>
      <c r="C4141" s="48">
        <v>3.9121000000000001</v>
      </c>
    </row>
    <row r="4142" spans="2:3" ht="15.75" thickBot="1">
      <c r="B4142" s="45">
        <v>41760</v>
      </c>
      <c r="C4142" s="46">
        <v>3.9152999999999998</v>
      </c>
    </row>
    <row r="4143" spans="2:3" ht="15.75" thickBot="1">
      <c r="B4143" s="47">
        <v>41761</v>
      </c>
      <c r="C4143" s="48">
        <v>3.9186000000000001</v>
      </c>
    </row>
    <row r="4144" spans="2:3" ht="15.75" thickBot="1">
      <c r="B4144" s="45">
        <v>41762</v>
      </c>
      <c r="C4144" s="46">
        <v>3.9218000000000002</v>
      </c>
    </row>
    <row r="4145" spans="2:3" ht="15.75" thickBot="1">
      <c r="B4145" s="47">
        <v>41763</v>
      </c>
      <c r="C4145" s="48">
        <v>3.9251</v>
      </c>
    </row>
    <row r="4146" spans="2:3" ht="15.75" thickBot="1">
      <c r="B4146" s="45">
        <v>41764</v>
      </c>
      <c r="C4146" s="46">
        <v>3.9283000000000001</v>
      </c>
    </row>
    <row r="4147" spans="2:3" ht="15.75" thickBot="1">
      <c r="B4147" s="47">
        <v>41765</v>
      </c>
      <c r="C4147" s="48">
        <v>3.9315000000000002</v>
      </c>
    </row>
    <row r="4148" spans="2:3" ht="15.75" thickBot="1">
      <c r="B4148" s="45">
        <v>41766</v>
      </c>
      <c r="C4148" s="46">
        <v>3.9338000000000002</v>
      </c>
    </row>
    <row r="4149" spans="2:3" ht="15.75" thickBot="1">
      <c r="B4149" s="47">
        <v>41767</v>
      </c>
      <c r="C4149" s="48">
        <v>3.9359999999999999</v>
      </c>
    </row>
    <row r="4150" spans="2:3" ht="15.75" thickBot="1">
      <c r="B4150" s="45">
        <v>41768</v>
      </c>
      <c r="C4150" s="46">
        <v>3.9382999999999999</v>
      </c>
    </row>
    <row r="4151" spans="2:3" ht="15.75" thickBot="1">
      <c r="B4151" s="47">
        <v>41769</v>
      </c>
      <c r="C4151" s="48">
        <v>3.9405000000000001</v>
      </c>
    </row>
    <row r="4152" spans="2:3" ht="15.75" thickBot="1">
      <c r="B4152" s="45">
        <v>41770</v>
      </c>
      <c r="C4152" s="46">
        <v>3.9428000000000001</v>
      </c>
    </row>
    <row r="4153" spans="2:3" ht="15.75" thickBot="1">
      <c r="B4153" s="47">
        <v>41771</v>
      </c>
      <c r="C4153" s="48">
        <v>3.9449999999999998</v>
      </c>
    </row>
    <row r="4154" spans="2:3" ht="15.75" thickBot="1">
      <c r="B4154" s="45">
        <v>41772</v>
      </c>
      <c r="C4154" s="46">
        <v>3.9472999999999998</v>
      </c>
    </row>
    <row r="4155" spans="2:3" ht="15.75" thickBot="1">
      <c r="B4155" s="47">
        <v>41773</v>
      </c>
      <c r="C4155" s="48">
        <v>3.9496000000000002</v>
      </c>
    </row>
    <row r="4156" spans="2:3" ht="15.75" thickBot="1">
      <c r="B4156" s="45">
        <v>41774</v>
      </c>
      <c r="C4156" s="46">
        <v>3.9518</v>
      </c>
    </row>
    <row r="4157" spans="2:3" ht="15.75" thickBot="1">
      <c r="B4157" s="47">
        <v>41775</v>
      </c>
      <c r="C4157" s="48">
        <v>3.9540999999999999</v>
      </c>
    </row>
    <row r="4158" spans="2:3" ht="15.75" thickBot="1">
      <c r="B4158" s="45">
        <v>41776</v>
      </c>
      <c r="C4158" s="46">
        <v>3.9563000000000001</v>
      </c>
    </row>
    <row r="4159" spans="2:3" ht="15.75" thickBot="1">
      <c r="B4159" s="47">
        <v>41777</v>
      </c>
      <c r="C4159" s="48">
        <v>3.9586000000000001</v>
      </c>
    </row>
    <row r="4160" spans="2:3" ht="15.75" thickBot="1">
      <c r="B4160" s="45">
        <v>41778</v>
      </c>
      <c r="C4160" s="46">
        <v>3.9609000000000001</v>
      </c>
    </row>
    <row r="4161" spans="2:3" ht="15.75" thickBot="1">
      <c r="B4161" s="47">
        <v>41779</v>
      </c>
      <c r="C4161" s="48">
        <v>3.9630999999999998</v>
      </c>
    </row>
    <row r="4162" spans="2:3" ht="15.75" thickBot="1">
      <c r="B4162" s="45">
        <v>41780</v>
      </c>
      <c r="C4162" s="46">
        <v>3.9653999999999998</v>
      </c>
    </row>
    <row r="4163" spans="2:3" ht="15.75" thickBot="1">
      <c r="B4163" s="47">
        <v>41781</v>
      </c>
      <c r="C4163" s="48">
        <v>3.9676999999999998</v>
      </c>
    </row>
    <row r="4164" spans="2:3" ht="15.75" thickBot="1">
      <c r="B4164" s="45">
        <v>41782</v>
      </c>
      <c r="C4164" s="46">
        <v>3.9699</v>
      </c>
    </row>
    <row r="4165" spans="2:3" ht="15.75" thickBot="1">
      <c r="B4165" s="47">
        <v>41783</v>
      </c>
      <c r="C4165" s="48">
        <v>3.9722</v>
      </c>
    </row>
    <row r="4166" spans="2:3" ht="15.75" thickBot="1">
      <c r="B4166" s="45">
        <v>41784</v>
      </c>
      <c r="C4166" s="46">
        <v>3.9744999999999999</v>
      </c>
    </row>
    <row r="4167" spans="2:3" ht="15.75" thickBot="1">
      <c r="B4167" s="47">
        <v>41785</v>
      </c>
      <c r="C4167" s="48">
        <v>3.9767000000000001</v>
      </c>
    </row>
    <row r="4168" spans="2:3" ht="15.75" thickBot="1">
      <c r="B4168" s="45">
        <v>41786</v>
      </c>
      <c r="C4168" s="46">
        <v>3.9790000000000001</v>
      </c>
    </row>
    <row r="4169" spans="2:3" ht="15.75" thickBot="1">
      <c r="B4169" s="47">
        <v>41787</v>
      </c>
      <c r="C4169" s="48">
        <v>3.9813000000000001</v>
      </c>
    </row>
    <row r="4170" spans="2:3" ht="15.75" thickBot="1">
      <c r="B4170" s="45">
        <v>41788</v>
      </c>
      <c r="C4170" s="46">
        <v>3.9836</v>
      </c>
    </row>
    <row r="4171" spans="2:3" ht="15.75" thickBot="1">
      <c r="B4171" s="47">
        <v>41789</v>
      </c>
      <c r="C4171" s="48">
        <v>3.9857999999999998</v>
      </c>
    </row>
    <row r="4172" spans="2:3" ht="15.75" thickBot="1">
      <c r="B4172" s="45">
        <v>41790</v>
      </c>
      <c r="C4172" s="46">
        <v>3.9881000000000002</v>
      </c>
    </row>
    <row r="4173" spans="2:3" ht="15.75" thickBot="1">
      <c r="B4173" s="47">
        <v>41791</v>
      </c>
      <c r="C4173" s="48">
        <v>3.9904999999999999</v>
      </c>
    </row>
    <row r="4174" spans="2:3" ht="15.75" thickBot="1">
      <c r="B4174" s="45">
        <v>41792</v>
      </c>
      <c r="C4174" s="46">
        <v>3.9927999999999999</v>
      </c>
    </row>
    <row r="4175" spans="2:3" ht="15.75" thickBot="1">
      <c r="B4175" s="47">
        <v>41793</v>
      </c>
      <c r="C4175" s="48">
        <v>3.9952000000000001</v>
      </c>
    </row>
    <row r="4176" spans="2:3" ht="15.75" thickBot="1">
      <c r="B4176" s="45">
        <v>41794</v>
      </c>
      <c r="C4176" s="46">
        <v>3.9975000000000001</v>
      </c>
    </row>
    <row r="4177" spans="2:3" ht="15.75" thickBot="1">
      <c r="B4177" s="47">
        <v>41795</v>
      </c>
      <c r="C4177" s="48">
        <v>3.9998999999999998</v>
      </c>
    </row>
    <row r="4178" spans="2:3" ht="15.75" thickBot="1">
      <c r="B4178" s="45">
        <v>41796</v>
      </c>
      <c r="C4178" s="46">
        <v>4.0023</v>
      </c>
    </row>
    <row r="4179" spans="2:3" ht="15.75" thickBot="1">
      <c r="B4179" s="47">
        <v>41797</v>
      </c>
      <c r="C4179" s="48">
        <v>4.0042</v>
      </c>
    </row>
    <row r="4180" spans="2:3" ht="15.75" thickBot="1">
      <c r="B4180" s="45">
        <v>41798</v>
      </c>
      <c r="C4180" s="46">
        <v>4.0061</v>
      </c>
    </row>
    <row r="4181" spans="2:3" ht="15.75" thickBot="1">
      <c r="B4181" s="47">
        <v>41799</v>
      </c>
      <c r="C4181" s="48">
        <v>4.008</v>
      </c>
    </row>
    <row r="4182" spans="2:3" ht="15.75" thickBot="1">
      <c r="B4182" s="45">
        <v>41800</v>
      </c>
      <c r="C4182" s="46">
        <v>4.0099</v>
      </c>
    </row>
    <row r="4183" spans="2:3" ht="15.75" thickBot="1">
      <c r="B4183" s="47">
        <v>41801</v>
      </c>
      <c r="C4183" s="48">
        <v>4.0118</v>
      </c>
    </row>
    <row r="4184" spans="2:3" ht="15.75" thickBot="1">
      <c r="B4184" s="45">
        <v>41802</v>
      </c>
      <c r="C4184" s="46">
        <v>4.0137</v>
      </c>
    </row>
    <row r="4185" spans="2:3" ht="15.75" thickBot="1">
      <c r="B4185" s="47">
        <v>41803</v>
      </c>
      <c r="C4185" s="48">
        <v>4.0156000000000001</v>
      </c>
    </row>
    <row r="4186" spans="2:3" ht="15.75" thickBot="1">
      <c r="B4186" s="45">
        <v>41804</v>
      </c>
      <c r="C4186" s="46">
        <v>4.0175000000000001</v>
      </c>
    </row>
    <row r="4187" spans="2:3" ht="15.75" thickBot="1">
      <c r="B4187" s="47">
        <v>41805</v>
      </c>
      <c r="C4187" s="48">
        <v>4.0194000000000001</v>
      </c>
    </row>
    <row r="4188" spans="2:3" ht="15.75" thickBot="1">
      <c r="B4188" s="45">
        <v>41806</v>
      </c>
      <c r="C4188" s="46">
        <v>4.0213000000000001</v>
      </c>
    </row>
    <row r="4189" spans="2:3" ht="15.75" thickBot="1">
      <c r="B4189" s="47">
        <v>41807</v>
      </c>
      <c r="C4189" s="48">
        <v>4.0232000000000001</v>
      </c>
    </row>
    <row r="4190" spans="2:3" ht="15.75" thickBot="1">
      <c r="B4190" s="45">
        <v>41808</v>
      </c>
      <c r="C4190" s="46">
        <v>4.0251000000000001</v>
      </c>
    </row>
    <row r="4191" spans="2:3" ht="15.75" thickBot="1">
      <c r="B4191" s="47">
        <v>41809</v>
      </c>
      <c r="C4191" s="48">
        <v>4.0270000000000001</v>
      </c>
    </row>
    <row r="4192" spans="2:3" ht="15.75" thickBot="1">
      <c r="B4192" s="45">
        <v>41810</v>
      </c>
      <c r="C4192" s="46">
        <v>4.0289000000000001</v>
      </c>
    </row>
    <row r="4193" spans="2:3" ht="15.75" thickBot="1">
      <c r="B4193" s="47">
        <v>41811</v>
      </c>
      <c r="C4193" s="48">
        <v>4.0308999999999999</v>
      </c>
    </row>
    <row r="4194" spans="2:3" ht="15.75" thickBot="1">
      <c r="B4194" s="45">
        <v>41812</v>
      </c>
      <c r="C4194" s="46">
        <v>4.0327999999999999</v>
      </c>
    </row>
    <row r="4195" spans="2:3" ht="15.75" thickBot="1">
      <c r="B4195" s="47">
        <v>41813</v>
      </c>
      <c r="C4195" s="48">
        <v>4.0347</v>
      </c>
    </row>
    <row r="4196" spans="2:3" ht="15.75" thickBot="1">
      <c r="B4196" s="45">
        <v>41814</v>
      </c>
      <c r="C4196" s="46">
        <v>4.0366</v>
      </c>
    </row>
    <row r="4197" spans="2:3" ht="15.75" thickBot="1">
      <c r="B4197" s="47">
        <v>41815</v>
      </c>
      <c r="C4197" s="48">
        <v>4.0385</v>
      </c>
    </row>
    <row r="4198" spans="2:3" ht="15.75" thickBot="1">
      <c r="B4198" s="45">
        <v>41816</v>
      </c>
      <c r="C4198" s="46">
        <v>4.0404</v>
      </c>
    </row>
    <row r="4199" spans="2:3" ht="15.75" thickBot="1">
      <c r="B4199" s="47">
        <v>41817</v>
      </c>
      <c r="C4199" s="48">
        <v>4.0423999999999998</v>
      </c>
    </row>
    <row r="4200" spans="2:3" ht="15.75" thickBot="1">
      <c r="B4200" s="45">
        <v>41818</v>
      </c>
      <c r="C4200" s="46">
        <v>4.0442999999999998</v>
      </c>
    </row>
    <row r="4201" spans="2:3" ht="15.75" thickBot="1">
      <c r="B4201" s="47">
        <v>41819</v>
      </c>
      <c r="C4201" s="48">
        <v>4.0461999999999998</v>
      </c>
    </row>
    <row r="4202" spans="2:3" ht="15.75" thickBot="1">
      <c r="B4202" s="45">
        <v>41820</v>
      </c>
      <c r="C4202" s="46">
        <v>4.0480999999999998</v>
      </c>
    </row>
    <row r="4203" spans="2:3" ht="15.75" thickBot="1">
      <c r="B4203" s="47">
        <v>41821</v>
      </c>
      <c r="C4203" s="48">
        <v>4.05</v>
      </c>
    </row>
    <row r="4204" spans="2:3" ht="15.75" thickBot="1">
      <c r="B4204" s="45">
        <v>41822</v>
      </c>
      <c r="C4204" s="46">
        <v>4.0518000000000001</v>
      </c>
    </row>
    <row r="4205" spans="2:3" ht="15.75" thickBot="1">
      <c r="B4205" s="47">
        <v>41823</v>
      </c>
      <c r="C4205" s="48">
        <v>4.0537000000000001</v>
      </c>
    </row>
    <row r="4206" spans="2:3" ht="15.75" thickBot="1">
      <c r="B4206" s="45">
        <v>41824</v>
      </c>
      <c r="C4206" s="46">
        <v>4.0556000000000001</v>
      </c>
    </row>
    <row r="4207" spans="2:3" ht="15.75" thickBot="1">
      <c r="B4207" s="47">
        <v>41825</v>
      </c>
      <c r="C4207" s="48">
        <v>4.0574000000000003</v>
      </c>
    </row>
    <row r="4208" spans="2:3" ht="15.75" thickBot="1">
      <c r="B4208" s="45">
        <v>41826</v>
      </c>
      <c r="C4208" s="46">
        <v>4.0593000000000004</v>
      </c>
    </row>
    <row r="4209" spans="2:3" ht="15.75" thickBot="1">
      <c r="B4209" s="47">
        <v>41827</v>
      </c>
      <c r="C4209" s="48">
        <v>4.0609999999999999</v>
      </c>
    </row>
    <row r="4210" spans="2:3" ht="15.75" thickBot="1">
      <c r="B4210" s="45">
        <v>41828</v>
      </c>
      <c r="C4210" s="46">
        <v>4.0627000000000004</v>
      </c>
    </row>
    <row r="4211" spans="2:3" ht="15.75" thickBot="1">
      <c r="B4211" s="47">
        <v>41829</v>
      </c>
      <c r="C4211" s="48">
        <v>4.0643000000000002</v>
      </c>
    </row>
    <row r="4212" spans="2:3" ht="15.75" thickBot="1">
      <c r="B4212" s="45">
        <v>41830</v>
      </c>
      <c r="C4212" s="46">
        <v>4.0659999999999998</v>
      </c>
    </row>
    <row r="4213" spans="2:3" ht="15.75" thickBot="1">
      <c r="B4213" s="47">
        <v>41831</v>
      </c>
      <c r="C4213" s="48">
        <v>4.0677000000000003</v>
      </c>
    </row>
    <row r="4214" spans="2:3" ht="15.75" thickBot="1">
      <c r="B4214" s="45">
        <v>41832</v>
      </c>
      <c r="C4214" s="46">
        <v>4.0693999999999999</v>
      </c>
    </row>
    <row r="4215" spans="2:3" ht="15.75" thickBot="1">
      <c r="B4215" s="47">
        <v>41833</v>
      </c>
      <c r="C4215" s="48">
        <v>4.0711000000000004</v>
      </c>
    </row>
    <row r="4216" spans="2:3" ht="15.75" thickBot="1">
      <c r="B4216" s="45">
        <v>41834</v>
      </c>
      <c r="C4216" s="46">
        <v>4.0728</v>
      </c>
    </row>
    <row r="4217" spans="2:3" ht="15.75" thickBot="1">
      <c r="B4217" s="47">
        <v>41835</v>
      </c>
      <c r="C4217" s="48">
        <v>4.0744999999999996</v>
      </c>
    </row>
    <row r="4218" spans="2:3" ht="15.75" thickBot="1">
      <c r="B4218" s="45">
        <v>41836</v>
      </c>
      <c r="C4218" s="46">
        <v>4.0762</v>
      </c>
    </row>
    <row r="4219" spans="2:3" ht="15.75" thickBot="1">
      <c r="B4219" s="47">
        <v>41837</v>
      </c>
      <c r="C4219" s="48">
        <v>4.0778999999999996</v>
      </c>
    </row>
    <row r="4220" spans="2:3" ht="15.75" thickBot="1">
      <c r="B4220" s="45">
        <v>41838</v>
      </c>
      <c r="C4220" s="46">
        <v>4.0795000000000003</v>
      </c>
    </row>
    <row r="4221" spans="2:3" ht="15.75" thickBot="1">
      <c r="B4221" s="47">
        <v>41839</v>
      </c>
      <c r="C4221" s="48">
        <v>4.0811999999999999</v>
      </c>
    </row>
    <row r="4222" spans="2:3" ht="15.75" thickBot="1">
      <c r="B4222" s="45">
        <v>41840</v>
      </c>
      <c r="C4222" s="46">
        <v>4.0829000000000004</v>
      </c>
    </row>
    <row r="4223" spans="2:3" ht="15.75" thickBot="1">
      <c r="B4223" s="47">
        <v>41841</v>
      </c>
      <c r="C4223" s="48">
        <v>4.0846</v>
      </c>
    </row>
    <row r="4224" spans="2:3" ht="15.75" thickBot="1">
      <c r="B4224" s="45">
        <v>41842</v>
      </c>
      <c r="C4224" s="46">
        <v>4.0862999999999996</v>
      </c>
    </row>
    <row r="4225" spans="2:3" ht="15.75" thickBot="1">
      <c r="B4225" s="47">
        <v>41843</v>
      </c>
      <c r="C4225" s="48">
        <v>4.0880000000000001</v>
      </c>
    </row>
    <row r="4226" spans="2:3" ht="15.75" thickBot="1">
      <c r="B4226" s="45">
        <v>41844</v>
      </c>
      <c r="C4226" s="46">
        <v>4.0896999999999997</v>
      </c>
    </row>
    <row r="4227" spans="2:3" ht="15.75" thickBot="1">
      <c r="B4227" s="47">
        <v>41845</v>
      </c>
      <c r="C4227" s="48">
        <v>4.0914000000000001</v>
      </c>
    </row>
    <row r="4228" spans="2:3" ht="15.75" thickBot="1">
      <c r="B4228" s="45">
        <v>41846</v>
      </c>
      <c r="C4228" s="46">
        <v>4.0930999999999997</v>
      </c>
    </row>
    <row r="4229" spans="2:3" ht="15.75" thickBot="1">
      <c r="B4229" s="47">
        <v>41847</v>
      </c>
      <c r="C4229" s="48">
        <v>4.0948000000000002</v>
      </c>
    </row>
    <row r="4230" spans="2:3" ht="15.75" thickBot="1">
      <c r="B4230" s="45">
        <v>41848</v>
      </c>
      <c r="C4230" s="46">
        <v>4.0964999999999998</v>
      </c>
    </row>
    <row r="4231" spans="2:3" ht="15.75" thickBot="1">
      <c r="B4231" s="47">
        <v>41849</v>
      </c>
      <c r="C4231" s="48">
        <v>4.0982000000000003</v>
      </c>
    </row>
    <row r="4232" spans="2:3" ht="15.75" thickBot="1">
      <c r="B4232" s="45">
        <v>41850</v>
      </c>
      <c r="C4232" s="46">
        <v>4.0998999999999999</v>
      </c>
    </row>
    <row r="4233" spans="2:3" ht="15.75" thickBot="1">
      <c r="B4233" s="47">
        <v>41851</v>
      </c>
      <c r="C4233" s="48">
        <v>4.1016000000000004</v>
      </c>
    </row>
    <row r="4234" spans="2:3" ht="15.75" thickBot="1">
      <c r="B4234" s="45">
        <v>41852</v>
      </c>
      <c r="C4234" s="46">
        <v>4.1032999999999999</v>
      </c>
    </row>
    <row r="4235" spans="2:3" ht="15.75" thickBot="1">
      <c r="B4235" s="47">
        <v>41853</v>
      </c>
      <c r="C4235" s="48">
        <v>4.1050000000000004</v>
      </c>
    </row>
    <row r="4236" spans="2:3" ht="15.75" thickBot="1">
      <c r="B4236" s="45">
        <v>41854</v>
      </c>
      <c r="C4236" s="46">
        <v>4.1067</v>
      </c>
    </row>
    <row r="4237" spans="2:3" ht="15.75" thickBot="1">
      <c r="B4237" s="47">
        <v>41855</v>
      </c>
      <c r="C4237" s="48">
        <v>4.1083999999999996</v>
      </c>
    </row>
    <row r="4238" spans="2:3" ht="15.75" thickBot="1">
      <c r="B4238" s="45">
        <v>41856</v>
      </c>
      <c r="C4238" s="46">
        <v>4.1101000000000001</v>
      </c>
    </row>
    <row r="4239" spans="2:3" ht="15.75" thickBot="1">
      <c r="B4239" s="47">
        <v>41857</v>
      </c>
      <c r="C4239" s="48">
        <v>4.1117999999999997</v>
      </c>
    </row>
    <row r="4240" spans="2:3" ht="15.75" thickBot="1">
      <c r="B4240" s="45">
        <v>41858</v>
      </c>
      <c r="C4240" s="46">
        <v>4.1136999999999997</v>
      </c>
    </row>
    <row r="4241" spans="2:3" ht="15.75" thickBot="1">
      <c r="B4241" s="47">
        <v>41859</v>
      </c>
      <c r="C4241" s="48">
        <v>4.1155999999999997</v>
      </c>
    </row>
    <row r="4242" spans="2:3" ht="15.75" thickBot="1">
      <c r="B4242" s="45">
        <v>41860</v>
      </c>
      <c r="C4242" s="46">
        <v>4.1174999999999997</v>
      </c>
    </row>
    <row r="4243" spans="2:3" ht="15.75" thickBot="1">
      <c r="B4243" s="47">
        <v>41861</v>
      </c>
      <c r="C4243" s="48">
        <v>4.1193999999999997</v>
      </c>
    </row>
    <row r="4244" spans="2:3" ht="15.75" thickBot="1">
      <c r="B4244" s="45">
        <v>41862</v>
      </c>
      <c r="C4244" s="46">
        <v>4.1212</v>
      </c>
    </row>
    <row r="4245" spans="2:3" ht="15.75" thickBot="1">
      <c r="B4245" s="47">
        <v>41863</v>
      </c>
      <c r="C4245" s="48">
        <v>4.1231</v>
      </c>
    </row>
    <row r="4246" spans="2:3" ht="15.75" thickBot="1">
      <c r="B4246" s="45">
        <v>41864</v>
      </c>
      <c r="C4246" s="46">
        <v>4.125</v>
      </c>
    </row>
    <row r="4247" spans="2:3" ht="15.75" thickBot="1">
      <c r="B4247" s="47">
        <v>41865</v>
      </c>
      <c r="C4247" s="48">
        <v>4.1269</v>
      </c>
    </row>
    <row r="4248" spans="2:3" ht="15.75" thickBot="1">
      <c r="B4248" s="45">
        <v>41866</v>
      </c>
      <c r="C4248" s="46">
        <v>4.1288</v>
      </c>
    </row>
    <row r="4249" spans="2:3" ht="15.75" thickBot="1">
      <c r="B4249" s="47">
        <v>41867</v>
      </c>
      <c r="C4249" s="48">
        <v>4.1307</v>
      </c>
    </row>
    <row r="4250" spans="2:3" ht="15.75" thickBot="1">
      <c r="B4250" s="45">
        <v>41868</v>
      </c>
      <c r="C4250" s="46">
        <v>4.1326000000000001</v>
      </c>
    </row>
    <row r="4251" spans="2:3" ht="15.75" thickBot="1">
      <c r="B4251" s="47">
        <v>41869</v>
      </c>
      <c r="C4251" s="48">
        <v>4.1345000000000001</v>
      </c>
    </row>
    <row r="4252" spans="2:3" ht="15.75" thickBot="1">
      <c r="B4252" s="45">
        <v>41870</v>
      </c>
      <c r="C4252" s="46">
        <v>4.1364000000000001</v>
      </c>
    </row>
    <row r="4253" spans="2:3" ht="15.75" thickBot="1">
      <c r="B4253" s="47">
        <v>41871</v>
      </c>
      <c r="C4253" s="48">
        <v>4.1383000000000001</v>
      </c>
    </row>
    <row r="4254" spans="2:3" ht="15.75" thickBot="1">
      <c r="B4254" s="45">
        <v>41872</v>
      </c>
      <c r="C4254" s="46">
        <v>4.1402000000000001</v>
      </c>
    </row>
    <row r="4255" spans="2:3" ht="15.75" thickBot="1">
      <c r="B4255" s="47">
        <v>41873</v>
      </c>
      <c r="C4255" s="48">
        <v>4.1421000000000001</v>
      </c>
    </row>
    <row r="4256" spans="2:3" ht="15.75" thickBot="1">
      <c r="B4256" s="45">
        <v>41874</v>
      </c>
      <c r="C4256" s="46">
        <v>4.1439000000000004</v>
      </c>
    </row>
    <row r="4257" spans="2:3" ht="15.75" thickBot="1">
      <c r="B4257" s="47">
        <v>41875</v>
      </c>
      <c r="C4257" s="48">
        <v>4.1458000000000004</v>
      </c>
    </row>
    <row r="4258" spans="2:3" ht="15.75" thickBot="1">
      <c r="B4258" s="45">
        <v>41876</v>
      </c>
      <c r="C4258" s="46">
        <v>4.1477000000000004</v>
      </c>
    </row>
    <row r="4259" spans="2:3" ht="15.75" thickBot="1">
      <c r="B4259" s="47">
        <v>41877</v>
      </c>
      <c r="C4259" s="48">
        <v>4.1496000000000004</v>
      </c>
    </row>
    <row r="4260" spans="2:3" ht="15.75" thickBot="1">
      <c r="B4260" s="45">
        <v>41878</v>
      </c>
      <c r="C4260" s="46">
        <v>4.1515000000000004</v>
      </c>
    </row>
    <row r="4261" spans="2:3" ht="15.75" thickBot="1">
      <c r="B4261" s="47">
        <v>41879</v>
      </c>
      <c r="C4261" s="48">
        <v>4.1534000000000004</v>
      </c>
    </row>
    <row r="4262" spans="2:3" ht="15.75" thickBot="1">
      <c r="B4262" s="45">
        <v>41880</v>
      </c>
      <c r="C4262" s="46">
        <v>4.1553000000000004</v>
      </c>
    </row>
    <row r="4263" spans="2:3" ht="15.75" thickBot="1">
      <c r="B4263" s="47">
        <v>41881</v>
      </c>
      <c r="C4263" s="48">
        <v>4.1573000000000002</v>
      </c>
    </row>
    <row r="4264" spans="2:3" ht="15.75" thickBot="1">
      <c r="B4264" s="45">
        <v>41882</v>
      </c>
      <c r="C4264" s="46">
        <v>4.1592000000000002</v>
      </c>
    </row>
    <row r="4265" spans="2:3" ht="15.75" thickBot="1">
      <c r="B4265" s="47">
        <v>41883</v>
      </c>
      <c r="C4265" s="48">
        <v>4.1611000000000002</v>
      </c>
    </row>
    <row r="4266" spans="2:3" ht="15.75" thickBot="1">
      <c r="B4266" s="45">
        <v>41884</v>
      </c>
      <c r="C4266" s="46">
        <v>4.1631</v>
      </c>
    </row>
    <row r="4267" spans="2:3" ht="15.75" thickBot="1">
      <c r="B4267" s="47">
        <v>41885</v>
      </c>
      <c r="C4267" s="48">
        <v>4.1650999999999998</v>
      </c>
    </row>
    <row r="4268" spans="2:3" ht="15.75" thickBot="1">
      <c r="B4268" s="45">
        <v>41886</v>
      </c>
      <c r="C4268" s="46">
        <v>4.1669999999999998</v>
      </c>
    </row>
    <row r="4269" spans="2:3" ht="15.75" thickBot="1">
      <c r="B4269" s="47">
        <v>41887</v>
      </c>
      <c r="C4269" s="48">
        <v>4.1689999999999996</v>
      </c>
    </row>
    <row r="4270" spans="2:3" ht="15.75" thickBot="1">
      <c r="B4270" s="45">
        <v>41888</v>
      </c>
      <c r="C4270" s="46">
        <v>4.1710000000000003</v>
      </c>
    </row>
    <row r="4271" spans="2:3" ht="15.75" thickBot="1">
      <c r="B4271" s="47">
        <v>41889</v>
      </c>
      <c r="C4271" s="48">
        <v>4.1727999999999996</v>
      </c>
    </row>
    <row r="4272" spans="2:3" ht="15.75" thickBot="1">
      <c r="B4272" s="45">
        <v>41890</v>
      </c>
      <c r="C4272" s="46">
        <v>4.1746999999999996</v>
      </c>
    </row>
    <row r="4273" spans="2:3" ht="15.75" thickBot="1">
      <c r="B4273" s="47">
        <v>41891</v>
      </c>
      <c r="C4273" s="48">
        <v>4.1764999999999999</v>
      </c>
    </row>
    <row r="4274" spans="2:3" ht="15.75" thickBot="1">
      <c r="B4274" s="45">
        <v>41892</v>
      </c>
      <c r="C4274" s="46">
        <v>4.1783999999999999</v>
      </c>
    </row>
    <row r="4275" spans="2:3" ht="15.75" thickBot="1">
      <c r="B4275" s="47">
        <v>41893</v>
      </c>
      <c r="C4275" s="48">
        <v>4.1802000000000001</v>
      </c>
    </row>
    <row r="4276" spans="2:3" ht="15.75" thickBot="1">
      <c r="B4276" s="45">
        <v>41894</v>
      </c>
      <c r="C4276" s="46">
        <v>4.1821000000000002</v>
      </c>
    </row>
    <row r="4277" spans="2:3" ht="15.75" thickBot="1">
      <c r="B4277" s="47">
        <v>41895</v>
      </c>
      <c r="C4277" s="48">
        <v>4.1839000000000004</v>
      </c>
    </row>
    <row r="4278" spans="2:3" ht="15.75" thickBot="1">
      <c r="B4278" s="45">
        <v>41896</v>
      </c>
      <c r="C4278" s="46">
        <v>4.1858000000000004</v>
      </c>
    </row>
    <row r="4279" spans="2:3" ht="15.75" thickBot="1">
      <c r="B4279" s="47">
        <v>41897</v>
      </c>
      <c r="C4279" s="48">
        <v>4.1875999999999998</v>
      </c>
    </row>
    <row r="4280" spans="2:3" ht="15.75" thickBot="1">
      <c r="B4280" s="45">
        <v>41898</v>
      </c>
      <c r="C4280" s="46">
        <v>4.1894999999999998</v>
      </c>
    </row>
    <row r="4281" spans="2:3" ht="15.75" thickBot="1">
      <c r="B4281" s="47">
        <v>41899</v>
      </c>
      <c r="C4281" s="48">
        <v>4.1913</v>
      </c>
    </row>
    <row r="4282" spans="2:3" ht="15.75" thickBot="1">
      <c r="B4282" s="45">
        <v>41900</v>
      </c>
      <c r="C4282" s="46">
        <v>4.1932</v>
      </c>
    </row>
    <row r="4283" spans="2:3" ht="15.75" thickBot="1">
      <c r="B4283" s="47">
        <v>41901</v>
      </c>
      <c r="C4283" s="48">
        <v>4.1950000000000003</v>
      </c>
    </row>
    <row r="4284" spans="2:3" ht="15.75" thickBot="1">
      <c r="B4284" s="45">
        <v>41902</v>
      </c>
      <c r="C4284" s="46">
        <v>4.1969000000000003</v>
      </c>
    </row>
    <row r="4285" spans="2:3" ht="15.75" thickBot="1">
      <c r="B4285" s="47">
        <v>41903</v>
      </c>
      <c r="C4285" s="48">
        <v>4.1986999999999997</v>
      </c>
    </row>
    <row r="4286" spans="2:3" ht="15.75" thickBot="1">
      <c r="B4286" s="45">
        <v>41904</v>
      </c>
      <c r="C4286" s="46">
        <v>4.2005999999999997</v>
      </c>
    </row>
    <row r="4287" spans="2:3" ht="15.75" thickBot="1">
      <c r="B4287" s="47">
        <v>41905</v>
      </c>
      <c r="C4287" s="48">
        <v>4.2023999999999999</v>
      </c>
    </row>
    <row r="4288" spans="2:3" ht="15.75" thickBot="1">
      <c r="B4288" s="45">
        <v>41906</v>
      </c>
      <c r="C4288" s="46">
        <v>4.2042999999999999</v>
      </c>
    </row>
    <row r="4289" spans="2:3" ht="15.75" thickBot="1">
      <c r="B4289" s="47">
        <v>41907</v>
      </c>
      <c r="C4289" s="48">
        <v>4.2061000000000002</v>
      </c>
    </row>
    <row r="4290" spans="2:3" ht="15.75" thickBot="1">
      <c r="B4290" s="45">
        <v>41908</v>
      </c>
      <c r="C4290" s="46">
        <v>4.2080000000000002</v>
      </c>
    </row>
    <row r="4291" spans="2:3" ht="15.75" thickBot="1">
      <c r="B4291" s="47">
        <v>41909</v>
      </c>
      <c r="C4291" s="48">
        <v>4.2099000000000002</v>
      </c>
    </row>
    <row r="4292" spans="2:3" ht="15.75" thickBot="1">
      <c r="B4292" s="45">
        <v>41910</v>
      </c>
      <c r="C4292" s="46">
        <v>4.2117000000000004</v>
      </c>
    </row>
    <row r="4293" spans="2:3" ht="15.75" thickBot="1">
      <c r="B4293" s="47">
        <v>41911</v>
      </c>
      <c r="C4293" s="48">
        <v>4.2135999999999996</v>
      </c>
    </row>
    <row r="4294" spans="2:3" ht="15.75" thickBot="1">
      <c r="B4294" s="45">
        <v>41912</v>
      </c>
      <c r="C4294" s="46">
        <v>4.2153999999999998</v>
      </c>
    </row>
    <row r="4295" spans="2:3" ht="15.75" thickBot="1">
      <c r="B4295" s="47">
        <v>41913</v>
      </c>
      <c r="C4295" s="48">
        <v>4.2172999999999998</v>
      </c>
    </row>
    <row r="4296" spans="2:3" ht="15.75" thickBot="1">
      <c r="B4296" s="45">
        <v>41914</v>
      </c>
      <c r="C4296" s="46">
        <v>4.2191000000000001</v>
      </c>
    </row>
    <row r="4297" spans="2:3" ht="15.75" thickBot="1">
      <c r="B4297" s="47">
        <v>41915</v>
      </c>
      <c r="C4297" s="48">
        <v>4.2209000000000003</v>
      </c>
    </row>
    <row r="4298" spans="2:3" ht="15.75" thickBot="1">
      <c r="B4298" s="45">
        <v>41916</v>
      </c>
      <c r="C4298" s="46">
        <v>4.2226999999999997</v>
      </c>
    </row>
    <row r="4299" spans="2:3" ht="15.75" thickBot="1">
      <c r="B4299" s="47">
        <v>41917</v>
      </c>
      <c r="C4299" s="48">
        <v>4.2244999999999999</v>
      </c>
    </row>
    <row r="4300" spans="2:3" ht="15.75" thickBot="1">
      <c r="B4300" s="45">
        <v>41918</v>
      </c>
      <c r="C4300" s="46">
        <v>4.2263000000000002</v>
      </c>
    </row>
    <row r="4301" spans="2:3" ht="15.75" thickBot="1">
      <c r="B4301" s="47">
        <v>41919</v>
      </c>
      <c r="C4301" s="48">
        <v>4.2281000000000004</v>
      </c>
    </row>
    <row r="4302" spans="2:3" ht="15.75" thickBot="1">
      <c r="B4302" s="45">
        <v>41920</v>
      </c>
      <c r="C4302" s="46">
        <v>4.2300000000000004</v>
      </c>
    </row>
    <row r="4303" spans="2:3" ht="15.75" thickBot="1">
      <c r="B4303" s="47">
        <v>41921</v>
      </c>
      <c r="C4303" s="48">
        <v>4.2319000000000004</v>
      </c>
    </row>
    <row r="4304" spans="2:3" ht="15.75" thickBot="1">
      <c r="B4304" s="45">
        <v>41922</v>
      </c>
      <c r="C4304" s="46">
        <v>4.2336999999999998</v>
      </c>
    </row>
    <row r="4305" spans="2:3" ht="15.75" thickBot="1">
      <c r="B4305" s="47">
        <v>41923</v>
      </c>
      <c r="C4305" s="48">
        <v>4.2355999999999998</v>
      </c>
    </row>
    <row r="4306" spans="2:3" ht="15.75" thickBot="1">
      <c r="B4306" s="45">
        <v>41924</v>
      </c>
      <c r="C4306" s="46">
        <v>4.2374999999999998</v>
      </c>
    </row>
    <row r="4307" spans="2:3" ht="15.75" thickBot="1">
      <c r="B4307" s="47">
        <v>41925</v>
      </c>
      <c r="C4307" s="48">
        <v>4.2393000000000001</v>
      </c>
    </row>
    <row r="4308" spans="2:3" ht="15.75" thickBot="1">
      <c r="B4308" s="45">
        <v>41926</v>
      </c>
      <c r="C4308" s="46">
        <v>4.2412000000000001</v>
      </c>
    </row>
    <row r="4309" spans="2:3" ht="15.75" thickBot="1">
      <c r="B4309" s="47">
        <v>41927</v>
      </c>
      <c r="C4309" s="48">
        <v>4.2431000000000001</v>
      </c>
    </row>
    <row r="4310" spans="2:3" ht="15.75" thickBot="1">
      <c r="B4310" s="45">
        <v>41928</v>
      </c>
      <c r="C4310" s="46">
        <v>4.2449000000000003</v>
      </c>
    </row>
    <row r="4311" spans="2:3" ht="15.75" thickBot="1">
      <c r="B4311" s="47">
        <v>41929</v>
      </c>
      <c r="C4311" s="48">
        <v>4.2468000000000004</v>
      </c>
    </row>
    <row r="4312" spans="2:3" ht="15.75" thickBot="1">
      <c r="B4312" s="45">
        <v>41930</v>
      </c>
      <c r="C4312" s="46">
        <v>4.2487000000000004</v>
      </c>
    </row>
    <row r="4313" spans="2:3" ht="15.75" thickBot="1">
      <c r="B4313" s="47">
        <v>41931</v>
      </c>
      <c r="C4313" s="48">
        <v>4.2504999999999997</v>
      </c>
    </row>
    <row r="4314" spans="2:3" ht="15.75" thickBot="1">
      <c r="B4314" s="45">
        <v>41932</v>
      </c>
      <c r="C4314" s="46">
        <v>4.2523999999999997</v>
      </c>
    </row>
    <row r="4315" spans="2:3" ht="15.75" thickBot="1">
      <c r="B4315" s="47">
        <v>41933</v>
      </c>
      <c r="C4315" s="48">
        <v>4.2542999999999997</v>
      </c>
    </row>
    <row r="4316" spans="2:3" ht="15.75" thickBot="1">
      <c r="B4316" s="45">
        <v>41934</v>
      </c>
      <c r="C4316" s="46">
        <v>4.2561999999999998</v>
      </c>
    </row>
    <row r="4317" spans="2:3" ht="15.75" thickBot="1">
      <c r="B4317" s="47">
        <v>41935</v>
      </c>
      <c r="C4317" s="48">
        <v>4.258</v>
      </c>
    </row>
    <row r="4318" spans="2:3" ht="15.75" thickBot="1">
      <c r="B4318" s="45">
        <v>41936</v>
      </c>
      <c r="C4318" s="46">
        <v>4.2599</v>
      </c>
    </row>
    <row r="4319" spans="2:3" ht="15.75" thickBot="1">
      <c r="B4319" s="47">
        <v>41937</v>
      </c>
      <c r="C4319" s="48">
        <v>4.2618</v>
      </c>
    </row>
    <row r="4320" spans="2:3" ht="15.75" thickBot="1">
      <c r="B4320" s="45">
        <v>41938</v>
      </c>
      <c r="C4320" s="46">
        <v>4.2637</v>
      </c>
    </row>
    <row r="4321" spans="2:3" ht="15.75" thickBot="1">
      <c r="B4321" s="47">
        <v>41939</v>
      </c>
      <c r="C4321" s="48">
        <v>4.2655000000000003</v>
      </c>
    </row>
    <row r="4322" spans="2:3" ht="15.75" thickBot="1">
      <c r="B4322" s="45">
        <v>41940</v>
      </c>
      <c r="C4322" s="46">
        <v>4.2674000000000003</v>
      </c>
    </row>
    <row r="4323" spans="2:3" ht="15.75" thickBot="1">
      <c r="B4323" s="47">
        <v>41941</v>
      </c>
      <c r="C4323" s="48">
        <v>4.2693000000000003</v>
      </c>
    </row>
    <row r="4324" spans="2:3" ht="15.75" thickBot="1">
      <c r="B4324" s="45">
        <v>41942</v>
      </c>
      <c r="C4324" s="46">
        <v>4.2712000000000003</v>
      </c>
    </row>
    <row r="4325" spans="2:3" ht="15.75" thickBot="1">
      <c r="B4325" s="47">
        <v>41943</v>
      </c>
      <c r="C4325" s="48">
        <v>4.2731000000000003</v>
      </c>
    </row>
    <row r="4326" spans="2:3" ht="15.75" thickBot="1">
      <c r="B4326" s="45">
        <v>41944</v>
      </c>
      <c r="C4326" s="46">
        <v>4.2750000000000004</v>
      </c>
    </row>
    <row r="4327" spans="2:3" ht="15.75" thickBot="1">
      <c r="B4327" s="47">
        <v>41945</v>
      </c>
      <c r="C4327" s="48">
        <v>4.2770000000000001</v>
      </c>
    </row>
    <row r="4328" spans="2:3" ht="15.75" thickBot="1">
      <c r="B4328" s="45">
        <v>41946</v>
      </c>
      <c r="C4328" s="46">
        <v>4.2789000000000001</v>
      </c>
    </row>
    <row r="4329" spans="2:3" ht="15.75" thickBot="1">
      <c r="B4329" s="47">
        <v>41947</v>
      </c>
      <c r="C4329" s="48">
        <v>4.2808000000000002</v>
      </c>
    </row>
    <row r="4330" spans="2:3" ht="15.75" thickBot="1">
      <c r="B4330" s="45">
        <v>41948</v>
      </c>
      <c r="C4330" s="46">
        <v>4.2827999999999999</v>
      </c>
    </row>
    <row r="4331" spans="2:3" ht="15.75" thickBot="1">
      <c r="B4331" s="47">
        <v>41949</v>
      </c>
      <c r="C4331" s="48">
        <v>4.2847</v>
      </c>
    </row>
    <row r="4332" spans="2:3" ht="15.75" thickBot="1">
      <c r="B4332" s="45">
        <v>41950</v>
      </c>
      <c r="C4332" s="46">
        <v>4.2865000000000002</v>
      </c>
    </row>
    <row r="4333" spans="2:3" ht="15.75" thickBot="1">
      <c r="B4333" s="47">
        <v>41951</v>
      </c>
      <c r="C4333" s="48">
        <v>4.2882999999999996</v>
      </c>
    </row>
    <row r="4334" spans="2:3" ht="15.75" thickBot="1">
      <c r="B4334" s="45">
        <v>41952</v>
      </c>
      <c r="C4334" s="46">
        <v>4.29</v>
      </c>
    </row>
    <row r="4335" spans="2:3" ht="15.75" thickBot="1">
      <c r="B4335" s="47">
        <v>41953</v>
      </c>
      <c r="C4335" s="48">
        <v>4.2918000000000003</v>
      </c>
    </row>
    <row r="4336" spans="2:3" ht="15.75" thickBot="1">
      <c r="B4336" s="45">
        <v>41954</v>
      </c>
      <c r="C4336" s="46">
        <v>4.2935999999999996</v>
      </c>
    </row>
    <row r="4337" spans="2:3" ht="15.75" thickBot="1">
      <c r="B4337" s="47">
        <v>41955</v>
      </c>
      <c r="C4337" s="48">
        <v>4.2953000000000001</v>
      </c>
    </row>
    <row r="4338" spans="2:3" ht="15.75" thickBot="1">
      <c r="B4338" s="45">
        <v>41956</v>
      </c>
      <c r="C4338" s="46">
        <v>4.2971000000000004</v>
      </c>
    </row>
    <row r="4339" spans="2:3" ht="15.75" thickBot="1">
      <c r="B4339" s="47">
        <v>41957</v>
      </c>
      <c r="C4339" s="48">
        <v>4.2988999999999997</v>
      </c>
    </row>
    <row r="4340" spans="2:3" ht="15.75" thickBot="1">
      <c r="B4340" s="45">
        <v>41958</v>
      </c>
      <c r="C4340" s="46">
        <v>4.3006000000000002</v>
      </c>
    </row>
    <row r="4341" spans="2:3" ht="15.75" thickBot="1">
      <c r="B4341" s="47">
        <v>41959</v>
      </c>
      <c r="C4341" s="48">
        <v>4.3023999999999996</v>
      </c>
    </row>
    <row r="4342" spans="2:3" ht="15.75" thickBot="1">
      <c r="B4342" s="45">
        <v>41960</v>
      </c>
      <c r="C4342" s="46">
        <v>4.3041999999999998</v>
      </c>
    </row>
    <row r="4343" spans="2:3" ht="15.75" thickBot="1">
      <c r="B4343" s="47">
        <v>41961</v>
      </c>
      <c r="C4343" s="48">
        <v>4.3059000000000003</v>
      </c>
    </row>
    <row r="4344" spans="2:3" ht="15.75" thickBot="1">
      <c r="B4344" s="45">
        <v>41962</v>
      </c>
      <c r="C4344" s="46">
        <v>4.3076999999999996</v>
      </c>
    </row>
    <row r="4345" spans="2:3" ht="15.75" thickBot="1">
      <c r="B4345" s="47">
        <v>41963</v>
      </c>
      <c r="C4345" s="48">
        <v>4.3094999999999999</v>
      </c>
    </row>
    <row r="4346" spans="2:3" ht="15.75" thickBot="1">
      <c r="B4346" s="45">
        <v>41964</v>
      </c>
      <c r="C4346" s="46">
        <v>4.3112000000000004</v>
      </c>
    </row>
    <row r="4347" spans="2:3" ht="15.75" thickBot="1">
      <c r="B4347" s="47">
        <v>41965</v>
      </c>
      <c r="C4347" s="48">
        <v>4.3129999999999997</v>
      </c>
    </row>
    <row r="4348" spans="2:3" ht="15.75" thickBot="1">
      <c r="B4348" s="45">
        <v>41966</v>
      </c>
      <c r="C4348" s="46">
        <v>4.3148</v>
      </c>
    </row>
    <row r="4349" spans="2:3" ht="15.75" thickBot="1">
      <c r="B4349" s="47">
        <v>41967</v>
      </c>
      <c r="C4349" s="48">
        <v>4.3166000000000002</v>
      </c>
    </row>
    <row r="4350" spans="2:3" ht="15.75" thickBot="1">
      <c r="B4350" s="45">
        <v>41968</v>
      </c>
      <c r="C4350" s="46">
        <v>4.3182999999999998</v>
      </c>
    </row>
    <row r="4351" spans="2:3" ht="15.75" thickBot="1">
      <c r="B4351" s="47">
        <v>41969</v>
      </c>
      <c r="C4351" s="48">
        <v>4.3201000000000001</v>
      </c>
    </row>
    <row r="4352" spans="2:3" ht="15.75" thickBot="1">
      <c r="B4352" s="45">
        <v>41970</v>
      </c>
      <c r="C4352" s="46">
        <v>4.3219000000000003</v>
      </c>
    </row>
    <row r="4353" spans="2:3" ht="15.75" thickBot="1">
      <c r="B4353" s="47">
        <v>41971</v>
      </c>
      <c r="C4353" s="48">
        <v>4.3236999999999997</v>
      </c>
    </row>
    <row r="4354" spans="2:3" ht="15.75" thickBot="1">
      <c r="B4354" s="45">
        <v>41972</v>
      </c>
      <c r="C4354" s="46">
        <v>4.3254000000000001</v>
      </c>
    </row>
    <row r="4355" spans="2:3" ht="15.75" thickBot="1">
      <c r="B4355" s="47">
        <v>41973</v>
      </c>
      <c r="C4355" s="48">
        <v>4.3272000000000004</v>
      </c>
    </row>
    <row r="4356" spans="2:3" ht="15.75" thickBot="1">
      <c r="B4356" s="45">
        <v>41974</v>
      </c>
      <c r="C4356" s="46">
        <v>4.3289</v>
      </c>
    </row>
    <row r="4357" spans="2:3" ht="15.75" thickBot="1">
      <c r="B4357" s="47">
        <v>41975</v>
      </c>
      <c r="C4357" s="48">
        <v>4.3307000000000002</v>
      </c>
    </row>
    <row r="4358" spans="2:3" ht="15.75" thickBot="1">
      <c r="B4358" s="45">
        <v>41976</v>
      </c>
      <c r="C4358" s="46">
        <v>4.3323999999999998</v>
      </c>
    </row>
    <row r="4359" spans="2:3" ht="15.75" thickBot="1">
      <c r="B4359" s="47">
        <v>41977</v>
      </c>
      <c r="C4359" s="48">
        <v>4.3341000000000003</v>
      </c>
    </row>
    <row r="4360" spans="2:3" ht="15.75" thickBot="1">
      <c r="B4360" s="45">
        <v>41978</v>
      </c>
      <c r="C4360" s="46">
        <v>4.3357999999999999</v>
      </c>
    </row>
    <row r="4361" spans="2:3" ht="15.75" thickBot="1">
      <c r="B4361" s="47">
        <v>41979</v>
      </c>
      <c r="C4361" s="48">
        <v>4.3375000000000004</v>
      </c>
    </row>
    <row r="4362" spans="2:3" ht="15.75" thickBot="1">
      <c r="B4362" s="45">
        <v>41980</v>
      </c>
      <c r="C4362" s="46">
        <v>4.3391000000000002</v>
      </c>
    </row>
    <row r="4363" spans="2:3" ht="15.75" thickBot="1">
      <c r="B4363" s="47">
        <v>41981</v>
      </c>
      <c r="C4363" s="48">
        <v>4.3407</v>
      </c>
    </row>
    <row r="4364" spans="2:3" ht="15.75" thickBot="1">
      <c r="B4364" s="45">
        <v>41982</v>
      </c>
      <c r="C4364" s="46">
        <v>4.3422000000000001</v>
      </c>
    </row>
    <row r="4365" spans="2:3" ht="15.75" thickBot="1">
      <c r="B4365" s="47">
        <v>41983</v>
      </c>
      <c r="C4365" s="48">
        <v>4.3437999999999999</v>
      </c>
    </row>
    <row r="4366" spans="2:3" ht="15.75" thickBot="1">
      <c r="B4366" s="45">
        <v>41984</v>
      </c>
      <c r="C4366" s="46">
        <v>4.3453999999999997</v>
      </c>
    </row>
    <row r="4367" spans="2:3" ht="15.75" thickBot="1">
      <c r="B4367" s="47">
        <v>41985</v>
      </c>
      <c r="C4367" s="48">
        <v>4.3470000000000004</v>
      </c>
    </row>
    <row r="4368" spans="2:3" ht="15.75" thickBot="1">
      <c r="B4368" s="45">
        <v>41986</v>
      </c>
      <c r="C4368" s="46">
        <v>4.3484999999999996</v>
      </c>
    </row>
    <row r="4369" spans="2:3" ht="15.75" thickBot="1">
      <c r="B4369" s="47">
        <v>41987</v>
      </c>
      <c r="C4369" s="48">
        <v>4.3501000000000003</v>
      </c>
    </row>
    <row r="4370" spans="2:3" ht="15.75" thickBot="1">
      <c r="B4370" s="45">
        <v>41988</v>
      </c>
      <c r="C4370" s="46">
        <v>4.3517000000000001</v>
      </c>
    </row>
    <row r="4371" spans="2:3" ht="15.75" thickBot="1">
      <c r="B4371" s="47">
        <v>41989</v>
      </c>
      <c r="C4371" s="48">
        <v>4.3532000000000002</v>
      </c>
    </row>
    <row r="4372" spans="2:3" ht="15.75" thickBot="1">
      <c r="B4372" s="45">
        <v>41990</v>
      </c>
      <c r="C4372" s="46">
        <v>4.3548</v>
      </c>
    </row>
    <row r="4373" spans="2:3" ht="15.75" thickBot="1">
      <c r="B4373" s="47">
        <v>41991</v>
      </c>
      <c r="C4373" s="48">
        <v>4.3563999999999998</v>
      </c>
    </row>
    <row r="4374" spans="2:3" ht="15.75" thickBot="1">
      <c r="B4374" s="45">
        <v>41992</v>
      </c>
      <c r="C4374" s="46">
        <v>4.3579999999999997</v>
      </c>
    </row>
    <row r="4375" spans="2:3" ht="15.75" thickBot="1">
      <c r="B4375" s="47">
        <v>41993</v>
      </c>
      <c r="C4375" s="48">
        <v>4.3594999999999997</v>
      </c>
    </row>
    <row r="4376" spans="2:3" ht="15.75" thickBot="1">
      <c r="B4376" s="45">
        <v>41994</v>
      </c>
      <c r="C4376" s="46">
        <v>4.3611000000000004</v>
      </c>
    </row>
    <row r="4377" spans="2:3" ht="15.75" thickBot="1">
      <c r="B4377" s="47">
        <v>41995</v>
      </c>
      <c r="C4377" s="48">
        <v>4.3627000000000002</v>
      </c>
    </row>
    <row r="4378" spans="2:3" ht="15.75" thickBot="1">
      <c r="B4378" s="45">
        <v>41996</v>
      </c>
      <c r="C4378" s="46">
        <v>4.3643000000000001</v>
      </c>
    </row>
    <row r="4379" spans="2:3" ht="15.75" thickBot="1">
      <c r="B4379" s="47">
        <v>41997</v>
      </c>
      <c r="C4379" s="48">
        <v>4.3658000000000001</v>
      </c>
    </row>
    <row r="4380" spans="2:3" ht="15.75" thickBot="1">
      <c r="B4380" s="45">
        <v>41998</v>
      </c>
      <c r="C4380" s="46">
        <v>4.3673999999999999</v>
      </c>
    </row>
    <row r="4381" spans="2:3" ht="15.75" thickBot="1">
      <c r="B4381" s="47">
        <v>41999</v>
      </c>
      <c r="C4381" s="48">
        <v>4.3689999999999998</v>
      </c>
    </row>
    <row r="4382" spans="2:3" ht="15.75" thickBot="1">
      <c r="B4382" s="45">
        <v>42000</v>
      </c>
      <c r="C4382" s="46">
        <v>4.3705999999999996</v>
      </c>
    </row>
    <row r="4383" spans="2:3" ht="15.75" thickBot="1">
      <c r="B4383" s="47">
        <v>42001</v>
      </c>
      <c r="C4383" s="48">
        <v>4.3722000000000003</v>
      </c>
    </row>
    <row r="4384" spans="2:3" ht="15.75" thickBot="1">
      <c r="B4384" s="45">
        <v>42002</v>
      </c>
      <c r="C4384" s="46">
        <v>4.3737000000000004</v>
      </c>
    </row>
    <row r="4385" spans="2:3" ht="15.75" thickBot="1">
      <c r="B4385" s="47">
        <v>42003</v>
      </c>
      <c r="C4385" s="48">
        <v>4.3753000000000002</v>
      </c>
    </row>
    <row r="4386" spans="2:3" ht="15.75" thickBot="1">
      <c r="B4386" s="45">
        <v>42004</v>
      </c>
      <c r="C4386" s="46">
        <v>4.3769</v>
      </c>
    </row>
    <row r="4387" spans="2:3" ht="15.75" thickBot="1">
      <c r="B4387" s="47">
        <v>42005</v>
      </c>
      <c r="C4387" s="48">
        <v>4.3784999999999998</v>
      </c>
    </row>
    <row r="4388" spans="2:3" ht="15.75" thickBot="1">
      <c r="B4388" s="45">
        <v>42006</v>
      </c>
      <c r="C4388" s="46">
        <v>4.3800999999999997</v>
      </c>
    </row>
    <row r="4389" spans="2:3" ht="15.75" thickBot="1">
      <c r="B4389" s="47">
        <v>42007</v>
      </c>
      <c r="C4389" s="48">
        <v>4.3815999999999997</v>
      </c>
    </row>
    <row r="4390" spans="2:3" ht="15.75" thickBot="1">
      <c r="B4390" s="45">
        <v>42008</v>
      </c>
      <c r="C4390" s="46">
        <v>4.3832000000000004</v>
      </c>
    </row>
    <row r="4391" spans="2:3" ht="15.75" thickBot="1">
      <c r="B4391" s="47">
        <v>42009</v>
      </c>
      <c r="C4391" s="48">
        <v>4.3848000000000003</v>
      </c>
    </row>
    <row r="4392" spans="2:3" ht="15.75" thickBot="1">
      <c r="B4392" s="45">
        <v>42010</v>
      </c>
      <c r="C4392" s="46">
        <v>4.3864000000000001</v>
      </c>
    </row>
    <row r="4393" spans="2:3" ht="15.75" thickBot="1">
      <c r="B4393" s="47">
        <v>42011</v>
      </c>
      <c r="C4393" s="48">
        <v>4.3878000000000004</v>
      </c>
    </row>
    <row r="4394" spans="2:3" ht="15.75" thickBot="1">
      <c r="B4394" s="45">
        <v>42012</v>
      </c>
      <c r="C4394" s="46">
        <v>4.3891999999999998</v>
      </c>
    </row>
    <row r="4395" spans="2:3" ht="15.75" thickBot="1">
      <c r="B4395" s="47">
        <v>42013</v>
      </c>
      <c r="C4395" s="48">
        <v>4.3906000000000001</v>
      </c>
    </row>
    <row r="4396" spans="2:3" ht="15.75" thickBot="1">
      <c r="B4396" s="45">
        <v>42014</v>
      </c>
      <c r="C4396" s="46">
        <v>4.3920000000000003</v>
      </c>
    </row>
    <row r="4397" spans="2:3" ht="15.75" thickBot="1">
      <c r="B4397" s="47">
        <v>42015</v>
      </c>
      <c r="C4397" s="48">
        <v>4.3933999999999997</v>
      </c>
    </row>
    <row r="4398" spans="2:3" ht="15.75" thickBot="1">
      <c r="B4398" s="45">
        <v>42016</v>
      </c>
      <c r="C4398" s="46">
        <v>4.3948</v>
      </c>
    </row>
    <row r="4399" spans="2:3" ht="15.75" thickBot="1">
      <c r="B4399" s="47">
        <v>42017</v>
      </c>
      <c r="C4399" s="48">
        <v>4.3962000000000003</v>
      </c>
    </row>
    <row r="4400" spans="2:3" ht="15.75" thickBot="1">
      <c r="B4400" s="45">
        <v>42018</v>
      </c>
      <c r="C4400" s="46">
        <v>4.3975999999999997</v>
      </c>
    </row>
    <row r="4401" spans="2:3" ht="15.75" thickBot="1">
      <c r="B4401" s="47">
        <v>42019</v>
      </c>
      <c r="C4401" s="48">
        <v>4.399</v>
      </c>
    </row>
    <row r="4402" spans="2:3" ht="15.75" thickBot="1">
      <c r="B4402" s="45">
        <v>42020</v>
      </c>
      <c r="C4402" s="46">
        <v>4.4005000000000001</v>
      </c>
    </row>
    <row r="4403" spans="2:3" ht="15.75" thickBot="1">
      <c r="B4403" s="47">
        <v>42021</v>
      </c>
      <c r="C4403" s="48">
        <v>4.4019000000000004</v>
      </c>
    </row>
    <row r="4404" spans="2:3" ht="15.75" thickBot="1">
      <c r="B4404" s="45">
        <v>42022</v>
      </c>
      <c r="C4404" s="46">
        <v>4.4032999999999998</v>
      </c>
    </row>
    <row r="4405" spans="2:3" ht="15.75" thickBot="1">
      <c r="B4405" s="47">
        <v>42023</v>
      </c>
      <c r="C4405" s="48">
        <v>4.4047000000000001</v>
      </c>
    </row>
    <row r="4406" spans="2:3" ht="15.75" thickBot="1">
      <c r="B4406" s="45">
        <v>42024</v>
      </c>
      <c r="C4406" s="46">
        <v>4.4061000000000003</v>
      </c>
    </row>
    <row r="4407" spans="2:3" ht="15.75" thickBot="1">
      <c r="B4407" s="47">
        <v>42025</v>
      </c>
      <c r="C4407" s="48">
        <v>4.4074999999999998</v>
      </c>
    </row>
    <row r="4408" spans="2:3" ht="15.75" thickBot="1">
      <c r="B4408" s="45">
        <v>42026</v>
      </c>
      <c r="C4408" s="46">
        <v>4.4089</v>
      </c>
    </row>
    <row r="4409" spans="2:3" ht="15.75" thickBot="1">
      <c r="B4409" s="47">
        <v>42027</v>
      </c>
      <c r="C4409" s="48">
        <v>4.4103000000000003</v>
      </c>
    </row>
    <row r="4410" spans="2:3" ht="15.75" thickBot="1">
      <c r="B4410" s="45">
        <v>42028</v>
      </c>
      <c r="C4410" s="46">
        <v>4.4116999999999997</v>
      </c>
    </row>
    <row r="4411" spans="2:3" ht="15.75" thickBot="1">
      <c r="B4411" s="47">
        <v>42029</v>
      </c>
      <c r="C4411" s="48">
        <v>4.4131999999999998</v>
      </c>
    </row>
    <row r="4412" spans="2:3" ht="15.75" thickBot="1">
      <c r="B4412" s="45">
        <v>42030</v>
      </c>
      <c r="C4412" s="46">
        <v>4.4146000000000001</v>
      </c>
    </row>
    <row r="4413" spans="2:3" ht="15.75" thickBot="1">
      <c r="B4413" s="47">
        <v>42031</v>
      </c>
      <c r="C4413" s="48">
        <v>4.4160000000000004</v>
      </c>
    </row>
    <row r="4414" spans="2:3" ht="15.75" thickBot="1">
      <c r="B4414" s="45">
        <v>42032</v>
      </c>
      <c r="C4414" s="46">
        <v>4.4173999999999998</v>
      </c>
    </row>
    <row r="4415" spans="2:3" ht="15.75" thickBot="1">
      <c r="B4415" s="47">
        <v>42033</v>
      </c>
      <c r="C4415" s="48">
        <v>4.4188000000000001</v>
      </c>
    </row>
    <row r="4416" spans="2:3" ht="15.75" thickBot="1">
      <c r="B4416" s="45">
        <v>42034</v>
      </c>
      <c r="C4416" s="46">
        <v>4.4202000000000004</v>
      </c>
    </row>
    <row r="4417" spans="2:3" ht="15.75" thickBot="1">
      <c r="B4417" s="47">
        <v>42035</v>
      </c>
      <c r="C4417" s="48">
        <v>4.4215999999999998</v>
      </c>
    </row>
    <row r="4418" spans="2:3" ht="15.75" thickBot="1">
      <c r="B4418" s="45">
        <v>42036</v>
      </c>
      <c r="C4418" s="46">
        <v>4.4231999999999996</v>
      </c>
    </row>
    <row r="4419" spans="2:3" ht="15.75" thickBot="1">
      <c r="B4419" s="47">
        <v>42037</v>
      </c>
      <c r="C4419" s="48">
        <v>4.4248000000000003</v>
      </c>
    </row>
    <row r="4420" spans="2:3" ht="15.75" thickBot="1">
      <c r="B4420" s="45">
        <v>42038</v>
      </c>
      <c r="C4420" s="46">
        <v>4.4264000000000001</v>
      </c>
    </row>
    <row r="4421" spans="2:3" ht="15.75" thickBot="1">
      <c r="B4421" s="47">
        <v>42039</v>
      </c>
      <c r="C4421" s="48">
        <v>4.4279000000000002</v>
      </c>
    </row>
    <row r="4422" spans="2:3" ht="15.75" thickBot="1">
      <c r="B4422" s="45">
        <v>42040</v>
      </c>
      <c r="C4422" s="46">
        <v>4.4295</v>
      </c>
    </row>
    <row r="4423" spans="2:3" ht="15.75" thickBot="1">
      <c r="B4423" s="47">
        <v>42041</v>
      </c>
      <c r="C4423" s="48">
        <v>4.4310999999999998</v>
      </c>
    </row>
    <row r="4424" spans="2:3" ht="15.75" thickBot="1">
      <c r="B4424" s="45">
        <v>42042</v>
      </c>
      <c r="C4424" s="46">
        <v>4.4328000000000003</v>
      </c>
    </row>
    <row r="4425" spans="2:3" ht="15.75" thickBot="1">
      <c r="B4425" s="47">
        <v>42043</v>
      </c>
      <c r="C4425" s="48">
        <v>4.4345999999999997</v>
      </c>
    </row>
    <row r="4426" spans="2:3" ht="15.75" thickBot="1">
      <c r="B4426" s="45">
        <v>42044</v>
      </c>
      <c r="C4426" s="46">
        <v>4.4363999999999999</v>
      </c>
    </row>
    <row r="4427" spans="2:3" ht="15.75" thickBot="1">
      <c r="B4427" s="47">
        <v>42045</v>
      </c>
      <c r="C4427" s="48">
        <v>4.4382000000000001</v>
      </c>
    </row>
    <row r="4428" spans="2:3" ht="15.75" thickBot="1">
      <c r="B4428" s="45">
        <v>42046</v>
      </c>
      <c r="C4428" s="46">
        <v>4.4400000000000004</v>
      </c>
    </row>
    <row r="4429" spans="2:3" ht="15.75" thickBot="1">
      <c r="B4429" s="47">
        <v>42047</v>
      </c>
      <c r="C4429" s="48">
        <v>4.4417</v>
      </c>
    </row>
    <row r="4430" spans="2:3" ht="15.75" thickBot="1">
      <c r="B4430" s="45">
        <v>42048</v>
      </c>
      <c r="C4430" s="46">
        <v>4.4435000000000002</v>
      </c>
    </row>
    <row r="4431" spans="2:3" ht="15.75" thickBot="1">
      <c r="B4431" s="47">
        <v>42049</v>
      </c>
      <c r="C4431" s="48">
        <v>4.4452999999999996</v>
      </c>
    </row>
    <row r="4432" spans="2:3" ht="15.75" thickBot="1">
      <c r="B4432" s="45">
        <v>42050</v>
      </c>
      <c r="C4432" s="46">
        <v>4.4470999999999998</v>
      </c>
    </row>
    <row r="4433" spans="2:3" ht="15.75" thickBot="1">
      <c r="B4433" s="47">
        <v>42051</v>
      </c>
      <c r="C4433" s="48">
        <v>4.4489000000000001</v>
      </c>
    </row>
    <row r="4434" spans="2:3" ht="15.75" thickBot="1">
      <c r="B4434" s="45">
        <v>42052</v>
      </c>
      <c r="C4434" s="46">
        <v>4.4505999999999997</v>
      </c>
    </row>
    <row r="4435" spans="2:3" ht="15.75" thickBot="1">
      <c r="B4435" s="47">
        <v>42053</v>
      </c>
      <c r="C4435" s="48">
        <v>4.4523999999999999</v>
      </c>
    </row>
    <row r="4436" spans="2:3" ht="15.75" thickBot="1">
      <c r="B4436" s="45">
        <v>42054</v>
      </c>
      <c r="C4436" s="46">
        <v>4.4542000000000002</v>
      </c>
    </row>
    <row r="4437" spans="2:3" ht="15.75" thickBot="1">
      <c r="B4437" s="47">
        <v>42055</v>
      </c>
      <c r="C4437" s="48">
        <v>4.4560000000000004</v>
      </c>
    </row>
    <row r="4438" spans="2:3" ht="15.75" thickBot="1">
      <c r="B4438" s="45">
        <v>42056</v>
      </c>
      <c r="C4438" s="46">
        <v>4.4577999999999998</v>
      </c>
    </row>
    <row r="4439" spans="2:3" ht="15.75" thickBot="1">
      <c r="B4439" s="47">
        <v>42057</v>
      </c>
      <c r="C4439" s="48">
        <v>4.4596</v>
      </c>
    </row>
    <row r="4440" spans="2:3" ht="15.75" thickBot="1">
      <c r="B4440" s="45">
        <v>42058</v>
      </c>
      <c r="C4440" s="46">
        <v>4.4614000000000003</v>
      </c>
    </row>
    <row r="4441" spans="2:3" ht="15.75" thickBot="1">
      <c r="B4441" s="47">
        <v>42059</v>
      </c>
      <c r="C4441" s="48">
        <v>4.4631999999999996</v>
      </c>
    </row>
    <row r="4442" spans="2:3" ht="15.75" thickBot="1">
      <c r="B4442" s="45">
        <v>42060</v>
      </c>
      <c r="C4442" s="46">
        <v>4.4649000000000001</v>
      </c>
    </row>
    <row r="4443" spans="2:3" ht="15.75" thickBot="1">
      <c r="B4443" s="47">
        <v>42061</v>
      </c>
      <c r="C4443" s="48">
        <v>4.4667000000000003</v>
      </c>
    </row>
    <row r="4444" spans="2:3" ht="15.75" thickBot="1">
      <c r="B4444" s="45">
        <v>42062</v>
      </c>
      <c r="C4444" s="46">
        <v>4.4684999999999997</v>
      </c>
    </row>
    <row r="4445" spans="2:3" ht="15.75" thickBot="1">
      <c r="B4445" s="47">
        <v>42063</v>
      </c>
      <c r="C4445" s="48">
        <v>4.4702999999999999</v>
      </c>
    </row>
    <row r="4446" spans="2:3" ht="15.75" thickBot="1">
      <c r="B4446" s="45">
        <v>42064</v>
      </c>
      <c r="C4446" s="46">
        <v>4.4718999999999998</v>
      </c>
    </row>
    <row r="4447" spans="2:3" ht="15.75" thickBot="1">
      <c r="B4447" s="47">
        <v>42065</v>
      </c>
      <c r="C4447" s="48">
        <v>4.4736000000000002</v>
      </c>
    </row>
    <row r="4448" spans="2:3" ht="15.75" thickBot="1">
      <c r="B4448" s="45">
        <v>42066</v>
      </c>
      <c r="C4448" s="46">
        <v>4.4752000000000001</v>
      </c>
    </row>
    <row r="4449" spans="2:3" ht="15.75" thickBot="1">
      <c r="B4449" s="47">
        <v>42067</v>
      </c>
      <c r="C4449" s="48">
        <v>4.4767999999999999</v>
      </c>
    </row>
    <row r="4450" spans="2:3" ht="15.75" thickBot="1">
      <c r="B4450" s="45">
        <v>42068</v>
      </c>
      <c r="C4450" s="46">
        <v>4.4783999999999997</v>
      </c>
    </row>
    <row r="4451" spans="2:3" ht="15.75" thickBot="1">
      <c r="B4451" s="47">
        <v>42069</v>
      </c>
      <c r="C4451" s="48">
        <v>4.4800000000000004</v>
      </c>
    </row>
    <row r="4452" spans="2:3" ht="15.75" thickBot="1">
      <c r="B4452" s="45">
        <v>42070</v>
      </c>
      <c r="C4452" s="46">
        <v>4.4813999999999998</v>
      </c>
    </row>
    <row r="4453" spans="2:3" ht="15.75" thickBot="1">
      <c r="B4453" s="47">
        <v>42071</v>
      </c>
      <c r="C4453" s="48">
        <v>4.4827000000000004</v>
      </c>
    </row>
    <row r="4454" spans="2:3" ht="15.75" thickBot="1">
      <c r="B4454" s="45">
        <v>42072</v>
      </c>
      <c r="C4454" s="46">
        <v>4.4840999999999998</v>
      </c>
    </row>
    <row r="4455" spans="2:3" ht="15.75" thickBot="1">
      <c r="B4455" s="47">
        <v>42073</v>
      </c>
      <c r="C4455" s="48">
        <v>4.4854000000000003</v>
      </c>
    </row>
    <row r="4456" spans="2:3" ht="15.75" thickBot="1">
      <c r="B4456" s="45">
        <v>42074</v>
      </c>
      <c r="C4456" s="46">
        <v>4.4867999999999997</v>
      </c>
    </row>
    <row r="4457" spans="2:3" ht="15.75" thickBot="1">
      <c r="B4457" s="47">
        <v>42075</v>
      </c>
      <c r="C4457" s="48">
        <v>4.4881000000000002</v>
      </c>
    </row>
    <row r="4458" spans="2:3" ht="15.75" thickBot="1">
      <c r="B4458" s="45">
        <v>42076</v>
      </c>
      <c r="C4458" s="46">
        <v>4.4893999999999998</v>
      </c>
    </row>
    <row r="4459" spans="2:3" ht="15.75" thickBot="1">
      <c r="B4459" s="47">
        <v>42077</v>
      </c>
      <c r="C4459" s="48">
        <v>4.4908000000000001</v>
      </c>
    </row>
    <row r="4460" spans="2:3" ht="15.75" thickBot="1">
      <c r="B4460" s="45">
        <v>42078</v>
      </c>
      <c r="C4460" s="46">
        <v>4.4920999999999998</v>
      </c>
    </row>
    <row r="4461" spans="2:3" ht="15.75" thickBot="1">
      <c r="B4461" s="47">
        <v>42079</v>
      </c>
      <c r="C4461" s="48">
        <v>4.4935</v>
      </c>
    </row>
    <row r="4462" spans="2:3" ht="15.75" thickBot="1">
      <c r="B4462" s="45">
        <v>42080</v>
      </c>
      <c r="C4462" s="46">
        <v>4.4947999999999997</v>
      </c>
    </row>
    <row r="4463" spans="2:3" ht="15.75" thickBot="1">
      <c r="B4463" s="47">
        <v>42081</v>
      </c>
      <c r="C4463" s="48">
        <v>4.4962</v>
      </c>
    </row>
    <row r="4464" spans="2:3" ht="15.75" thickBot="1">
      <c r="B4464" s="45">
        <v>42082</v>
      </c>
      <c r="C4464" s="46">
        <v>4.4974999999999996</v>
      </c>
    </row>
    <row r="4465" spans="2:3" ht="15.75" thickBot="1">
      <c r="B4465" s="47">
        <v>42083</v>
      </c>
      <c r="C4465" s="48">
        <v>4.4988999999999999</v>
      </c>
    </row>
    <row r="4466" spans="2:3" ht="15.75" thickBot="1">
      <c r="B4466" s="45">
        <v>42084</v>
      </c>
      <c r="C4466" s="46">
        <v>4.5002000000000004</v>
      </c>
    </row>
    <row r="4467" spans="2:3" ht="15.75" thickBot="1">
      <c r="B4467" s="47">
        <v>42085</v>
      </c>
      <c r="C4467" s="48">
        <v>4.5015999999999998</v>
      </c>
    </row>
    <row r="4468" spans="2:3" ht="15.75" thickBot="1">
      <c r="B4468" s="45">
        <v>42086</v>
      </c>
      <c r="C4468" s="46">
        <v>4.5029000000000003</v>
      </c>
    </row>
    <row r="4469" spans="2:3" ht="15.75" thickBot="1">
      <c r="B4469" s="47">
        <v>42087</v>
      </c>
      <c r="C4469" s="48">
        <v>4.5042999999999997</v>
      </c>
    </row>
    <row r="4470" spans="2:3" ht="15.75" thickBot="1">
      <c r="B4470" s="45">
        <v>42088</v>
      </c>
      <c r="C4470" s="46">
        <v>4.5056000000000003</v>
      </c>
    </row>
    <row r="4471" spans="2:3" ht="15.75" thickBot="1">
      <c r="B4471" s="47">
        <v>42089</v>
      </c>
      <c r="C4471" s="48">
        <v>4.5069999999999997</v>
      </c>
    </row>
    <row r="4472" spans="2:3" ht="15.75" thickBot="1">
      <c r="B4472" s="45">
        <v>42090</v>
      </c>
      <c r="C4472" s="46">
        <v>4.5083000000000002</v>
      </c>
    </row>
    <row r="4473" spans="2:3" ht="15.75" thickBot="1">
      <c r="B4473" s="47">
        <v>42091</v>
      </c>
      <c r="C4473" s="48">
        <v>4.5096999999999996</v>
      </c>
    </row>
    <row r="4474" spans="2:3" ht="15.75" thickBot="1">
      <c r="B4474" s="45">
        <v>42092</v>
      </c>
      <c r="C4474" s="46">
        <v>4.5110000000000001</v>
      </c>
    </row>
    <row r="4475" spans="2:3" ht="15.75" thickBot="1">
      <c r="B4475" s="47">
        <v>42093</v>
      </c>
      <c r="C4475" s="48">
        <v>4.5124000000000004</v>
      </c>
    </row>
    <row r="4476" spans="2:3" ht="15.75" thickBot="1">
      <c r="B4476" s="45">
        <v>42094</v>
      </c>
      <c r="C4476" s="46">
        <v>4.5137</v>
      </c>
    </row>
    <row r="4477" spans="2:3" ht="15.75" thickBot="1">
      <c r="B4477" s="47">
        <v>42095</v>
      </c>
      <c r="C4477" s="48">
        <v>4.5151000000000003</v>
      </c>
    </row>
    <row r="4478" spans="2:3" ht="15.75" thickBot="1">
      <c r="B4478" s="45">
        <v>42096</v>
      </c>
      <c r="C4478" s="46">
        <v>4.5164999999999997</v>
      </c>
    </row>
    <row r="4479" spans="2:3" ht="15.75" thickBot="1">
      <c r="B4479" s="47">
        <v>42097</v>
      </c>
      <c r="C4479" s="48">
        <v>4.5179</v>
      </c>
    </row>
    <row r="4480" spans="2:3" ht="15.75" thickBot="1">
      <c r="B4480" s="45">
        <v>42098</v>
      </c>
      <c r="C4480" s="46">
        <v>4.5193000000000003</v>
      </c>
    </row>
    <row r="4481" spans="2:3" ht="15.75" thickBot="1">
      <c r="B4481" s="47">
        <v>42099</v>
      </c>
      <c r="C4481" s="48">
        <v>4.5206999999999997</v>
      </c>
    </row>
    <row r="4482" spans="2:3" ht="15.75" thickBot="1">
      <c r="B4482" s="45">
        <v>42100</v>
      </c>
      <c r="C4482" s="46">
        <v>4.5221</v>
      </c>
    </row>
    <row r="4483" spans="2:3" ht="15.75" thickBot="1">
      <c r="B4483" s="47">
        <v>42101</v>
      </c>
      <c r="C4483" s="48">
        <v>4.5240999999999998</v>
      </c>
    </row>
    <row r="4484" spans="2:3" ht="15.75" thickBot="1">
      <c r="B4484" s="45">
        <v>42102</v>
      </c>
      <c r="C4484" s="46">
        <v>4.5260999999999996</v>
      </c>
    </row>
    <row r="4485" spans="2:3" ht="15.75" thickBot="1">
      <c r="B4485" s="47">
        <v>42103</v>
      </c>
      <c r="C4485" s="48">
        <v>4.5281000000000002</v>
      </c>
    </row>
    <row r="4486" spans="2:3" ht="15.75" thickBot="1">
      <c r="B4486" s="45">
        <v>42104</v>
      </c>
      <c r="C4486" s="46">
        <v>4.53</v>
      </c>
    </row>
    <row r="4487" spans="2:3" ht="15.75" thickBot="1">
      <c r="B4487" s="47">
        <v>42105</v>
      </c>
      <c r="C4487" s="48">
        <v>4.532</v>
      </c>
    </row>
    <row r="4488" spans="2:3" ht="15.75" thickBot="1">
      <c r="B4488" s="45">
        <v>42106</v>
      </c>
      <c r="C4488" s="46">
        <v>4.5339999999999998</v>
      </c>
    </row>
    <row r="4489" spans="2:3" ht="15.75" thickBot="1">
      <c r="B4489" s="47">
        <v>42107</v>
      </c>
      <c r="C4489" s="48">
        <v>4.5359999999999996</v>
      </c>
    </row>
    <row r="4490" spans="2:3" ht="15.75" thickBot="1">
      <c r="B4490" s="45">
        <v>42108</v>
      </c>
      <c r="C4490" s="46">
        <v>4.5380000000000003</v>
      </c>
    </row>
    <row r="4491" spans="2:3" ht="15.75" thickBot="1">
      <c r="B4491" s="47">
        <v>42109</v>
      </c>
      <c r="C4491" s="48">
        <v>4.54</v>
      </c>
    </row>
    <row r="4492" spans="2:3" ht="15.75" thickBot="1">
      <c r="B4492" s="45">
        <v>42110</v>
      </c>
      <c r="C4492" s="46">
        <v>4.5419999999999998</v>
      </c>
    </row>
    <row r="4493" spans="2:3" ht="15.75" thickBot="1">
      <c r="B4493" s="47">
        <v>42111</v>
      </c>
      <c r="C4493" s="48">
        <v>4.5439999999999996</v>
      </c>
    </row>
    <row r="4494" spans="2:3" ht="15.75" thickBot="1">
      <c r="B4494" s="45">
        <v>42112</v>
      </c>
      <c r="C4494" s="46">
        <v>4.5458999999999996</v>
      </c>
    </row>
    <row r="4495" spans="2:3" ht="15.75" thickBot="1">
      <c r="B4495" s="47">
        <v>42113</v>
      </c>
      <c r="C4495" s="48">
        <v>4.5479000000000003</v>
      </c>
    </row>
    <row r="4496" spans="2:3" ht="15.75" thickBot="1">
      <c r="B4496" s="45">
        <v>42114</v>
      </c>
      <c r="C4496" s="46">
        <v>4.5499000000000001</v>
      </c>
    </row>
    <row r="4497" spans="2:3" ht="15.75" thickBot="1">
      <c r="B4497" s="47">
        <v>42115</v>
      </c>
      <c r="C4497" s="48">
        <v>4.5518999999999998</v>
      </c>
    </row>
    <row r="4498" spans="2:3" ht="15.75" thickBot="1">
      <c r="B4498" s="45">
        <v>42116</v>
      </c>
      <c r="C4498" s="46">
        <v>4.5538999999999996</v>
      </c>
    </row>
    <row r="4499" spans="2:3" ht="15.75" thickBot="1">
      <c r="B4499" s="47">
        <v>42117</v>
      </c>
      <c r="C4499" s="48">
        <v>4.5559000000000003</v>
      </c>
    </row>
    <row r="4500" spans="2:3" ht="15.75" thickBot="1">
      <c r="B4500" s="45">
        <v>42118</v>
      </c>
      <c r="C4500" s="46">
        <v>4.5579000000000001</v>
      </c>
    </row>
    <row r="4501" spans="2:3" ht="15.75" thickBot="1">
      <c r="B4501" s="47">
        <v>42119</v>
      </c>
      <c r="C4501" s="48">
        <v>4.5598999999999998</v>
      </c>
    </row>
    <row r="4502" spans="2:3" ht="15.75" thickBot="1">
      <c r="B4502" s="45">
        <v>42120</v>
      </c>
      <c r="C4502" s="46">
        <v>4.5618999999999996</v>
      </c>
    </row>
    <row r="4503" spans="2:3" ht="15.75" thickBot="1">
      <c r="B4503" s="47">
        <v>42121</v>
      </c>
      <c r="C4503" s="48">
        <v>4.5639000000000003</v>
      </c>
    </row>
    <row r="4504" spans="2:3" ht="15.75" thickBot="1">
      <c r="B4504" s="45">
        <v>42122</v>
      </c>
      <c r="C4504" s="46">
        <v>4.5659000000000001</v>
      </c>
    </row>
    <row r="4505" spans="2:3" ht="15.75" thickBot="1">
      <c r="B4505" s="47">
        <v>42123</v>
      </c>
      <c r="C4505" s="48">
        <v>4.5678999999999998</v>
      </c>
    </row>
    <row r="4506" spans="2:3" ht="15.75" thickBot="1">
      <c r="B4506" s="45">
        <v>42124</v>
      </c>
      <c r="C4506" s="46">
        <v>4.5698999999999996</v>
      </c>
    </row>
    <row r="4507" spans="2:3" ht="15.75" thickBot="1">
      <c r="B4507" s="47">
        <v>42125</v>
      </c>
      <c r="C4507" s="48">
        <v>4.5717999999999996</v>
      </c>
    </row>
    <row r="4508" spans="2:3" ht="15.75" thickBot="1">
      <c r="B4508" s="45">
        <v>42126</v>
      </c>
      <c r="C4508" s="46">
        <v>4.5738000000000003</v>
      </c>
    </row>
    <row r="4509" spans="2:3" ht="15.75" thickBot="1">
      <c r="B4509" s="47">
        <v>42127</v>
      </c>
      <c r="C4509" s="48">
        <v>4.5757000000000003</v>
      </c>
    </row>
    <row r="4510" spans="2:3" ht="15.75" thickBot="1">
      <c r="B4510" s="45">
        <v>42128</v>
      </c>
      <c r="C4510" s="46">
        <v>4.5776000000000003</v>
      </c>
    </row>
    <row r="4511" spans="2:3" ht="15.75" thickBot="1">
      <c r="B4511" s="47">
        <v>42129</v>
      </c>
      <c r="C4511" s="48">
        <v>4.5796000000000001</v>
      </c>
    </row>
    <row r="4512" spans="2:3" ht="15.75" thickBot="1">
      <c r="B4512" s="45">
        <v>42130</v>
      </c>
      <c r="C4512" s="46">
        <v>4.5815000000000001</v>
      </c>
    </row>
    <row r="4513" spans="2:3" ht="15.75" thickBot="1">
      <c r="B4513" s="47">
        <v>42131</v>
      </c>
      <c r="C4513" s="48">
        <v>4.5831999999999997</v>
      </c>
    </row>
    <row r="4514" spans="2:3" ht="15.75" thickBot="1">
      <c r="B4514" s="45">
        <v>42132</v>
      </c>
      <c r="C4514" s="46">
        <v>4.5849000000000002</v>
      </c>
    </row>
    <row r="4515" spans="2:3" ht="15.75" thickBot="1">
      <c r="B4515" s="47">
        <v>42133</v>
      </c>
      <c r="C4515" s="48">
        <v>4.5865999999999998</v>
      </c>
    </row>
    <row r="4516" spans="2:3" ht="15.75" thickBot="1">
      <c r="B4516" s="45">
        <v>42134</v>
      </c>
      <c r="C4516" s="46">
        <v>4.5881999999999996</v>
      </c>
    </row>
    <row r="4517" spans="2:3" ht="15.75" thickBot="1">
      <c r="B4517" s="47">
        <v>42135</v>
      </c>
      <c r="C4517" s="48">
        <v>4.5899000000000001</v>
      </c>
    </row>
    <row r="4518" spans="2:3" ht="15.75" thickBot="1">
      <c r="B4518" s="45">
        <v>42136</v>
      </c>
      <c r="C4518" s="46">
        <v>4.5915999999999997</v>
      </c>
    </row>
    <row r="4519" spans="2:3" ht="15.75" thickBot="1">
      <c r="B4519" s="47">
        <v>42137</v>
      </c>
      <c r="C4519" s="48">
        <v>4.5933000000000002</v>
      </c>
    </row>
    <row r="4520" spans="2:3" ht="15.75" thickBot="1">
      <c r="B4520" s="45">
        <v>42138</v>
      </c>
      <c r="C4520" s="46">
        <v>4.5949999999999998</v>
      </c>
    </row>
    <row r="4521" spans="2:3" ht="15.75" thickBot="1">
      <c r="B4521" s="47">
        <v>42139</v>
      </c>
      <c r="C4521" s="48">
        <v>4.5967000000000002</v>
      </c>
    </row>
    <row r="4522" spans="2:3" ht="15.75" thickBot="1">
      <c r="B4522" s="45">
        <v>42140</v>
      </c>
      <c r="C4522" s="46">
        <v>4.5983000000000001</v>
      </c>
    </row>
    <row r="4523" spans="2:3" ht="15.75" thickBot="1">
      <c r="B4523" s="47">
        <v>42141</v>
      </c>
      <c r="C4523" s="48">
        <v>4.5999999999999996</v>
      </c>
    </row>
    <row r="4524" spans="2:3" ht="15.75" thickBot="1">
      <c r="B4524" s="45">
        <v>42142</v>
      </c>
      <c r="C4524" s="46">
        <v>4.6017000000000001</v>
      </c>
    </row>
    <row r="4525" spans="2:3" ht="15.75" thickBot="1">
      <c r="B4525" s="47">
        <v>42143</v>
      </c>
      <c r="C4525" s="48">
        <v>4.6033999999999997</v>
      </c>
    </row>
    <row r="4526" spans="2:3" ht="15.75" thickBot="1">
      <c r="B4526" s="45">
        <v>42144</v>
      </c>
      <c r="C4526" s="46">
        <v>4.6051000000000002</v>
      </c>
    </row>
    <row r="4527" spans="2:3" ht="15.75" thickBot="1">
      <c r="B4527" s="47">
        <v>42145</v>
      </c>
      <c r="C4527" s="48">
        <v>4.6067999999999998</v>
      </c>
    </row>
    <row r="4528" spans="2:3" ht="15.75" thickBot="1">
      <c r="B4528" s="45">
        <v>42146</v>
      </c>
      <c r="C4528" s="46">
        <v>4.6085000000000003</v>
      </c>
    </row>
    <row r="4529" spans="2:3" ht="15.75" thickBot="1">
      <c r="B4529" s="47">
        <v>42147</v>
      </c>
      <c r="C4529" s="48">
        <v>4.6101999999999999</v>
      </c>
    </row>
    <row r="4530" spans="2:3" ht="15.75" thickBot="1">
      <c r="B4530" s="45">
        <v>42148</v>
      </c>
      <c r="C4530" s="46">
        <v>4.6117999999999997</v>
      </c>
    </row>
    <row r="4531" spans="2:3" ht="15.75" thickBot="1">
      <c r="B4531" s="47">
        <v>42149</v>
      </c>
      <c r="C4531" s="48">
        <v>4.6135000000000002</v>
      </c>
    </row>
    <row r="4532" spans="2:3" ht="15.75" thickBot="1">
      <c r="B4532" s="45">
        <v>42150</v>
      </c>
      <c r="C4532" s="46">
        <v>4.6151999999999997</v>
      </c>
    </row>
    <row r="4533" spans="2:3" ht="15.75" thickBot="1">
      <c r="B4533" s="47">
        <v>42151</v>
      </c>
      <c r="C4533" s="48">
        <v>4.6169000000000002</v>
      </c>
    </row>
    <row r="4534" spans="2:3" ht="15.75" thickBot="1">
      <c r="B4534" s="45">
        <v>42152</v>
      </c>
      <c r="C4534" s="46">
        <v>4.6185999999999998</v>
      </c>
    </row>
    <row r="4535" spans="2:3" ht="15.75" thickBot="1">
      <c r="B4535" s="47">
        <v>42153</v>
      </c>
      <c r="C4535" s="48">
        <v>4.6203000000000003</v>
      </c>
    </row>
    <row r="4536" spans="2:3" ht="15.75" thickBot="1">
      <c r="B4536" s="45">
        <v>42154</v>
      </c>
      <c r="C4536" s="46">
        <v>4.6219999999999999</v>
      </c>
    </row>
    <row r="4537" spans="2:3" ht="15.75" thickBot="1">
      <c r="B4537" s="47">
        <v>42155</v>
      </c>
      <c r="C4537" s="48">
        <v>4.6237000000000004</v>
      </c>
    </row>
    <row r="4538" spans="2:3" ht="15.75" thickBot="1">
      <c r="B4538" s="45">
        <v>42156</v>
      </c>
      <c r="C4538" s="46">
        <v>4.6254</v>
      </c>
    </row>
    <row r="4539" spans="2:3" ht="15.75" thickBot="1">
      <c r="B4539" s="47">
        <v>42157</v>
      </c>
      <c r="C4539" s="48">
        <v>4.6272000000000002</v>
      </c>
    </row>
    <row r="4540" spans="2:3" ht="15.75" thickBot="1">
      <c r="B4540" s="45">
        <v>42158</v>
      </c>
      <c r="C4540" s="46">
        <v>4.6289999999999996</v>
      </c>
    </row>
    <row r="4541" spans="2:3" ht="15.75" thickBot="1">
      <c r="B4541" s="47">
        <v>42159</v>
      </c>
      <c r="C4541" s="48">
        <v>4.6307</v>
      </c>
    </row>
    <row r="4542" spans="2:3" ht="15.75" thickBot="1">
      <c r="B4542" s="45">
        <v>42160</v>
      </c>
      <c r="C4542" s="46">
        <v>4.6325000000000003</v>
      </c>
    </row>
    <row r="4543" spans="2:3" ht="15.75" thickBot="1">
      <c r="B4543" s="47">
        <v>42161</v>
      </c>
      <c r="C4543" s="48">
        <v>4.6341999999999999</v>
      </c>
    </row>
    <row r="4544" spans="2:3" ht="15.75" thickBot="1">
      <c r="B4544" s="45">
        <v>42162</v>
      </c>
      <c r="C4544" s="46">
        <v>4.6357999999999997</v>
      </c>
    </row>
    <row r="4545" spans="2:3" ht="15.75" thickBot="1">
      <c r="B4545" s="47">
        <v>42163</v>
      </c>
      <c r="C4545" s="48">
        <v>4.6374000000000004</v>
      </c>
    </row>
    <row r="4546" spans="2:3" ht="15.75" thickBot="1">
      <c r="B4546" s="45">
        <v>42164</v>
      </c>
      <c r="C4546" s="46">
        <v>4.6390000000000002</v>
      </c>
    </row>
    <row r="4547" spans="2:3" ht="15.75" thickBot="1">
      <c r="B4547" s="47">
        <v>42165</v>
      </c>
      <c r="C4547" s="48">
        <v>4.6405000000000003</v>
      </c>
    </row>
    <row r="4548" spans="2:3" ht="15.75" thickBot="1">
      <c r="B4548" s="45">
        <v>42166</v>
      </c>
      <c r="C4548" s="46">
        <v>4.6421000000000001</v>
      </c>
    </row>
    <row r="4549" spans="2:3" ht="15.75" thickBot="1">
      <c r="B4549" s="47">
        <v>42167</v>
      </c>
      <c r="C4549" s="48">
        <v>4.6436999999999999</v>
      </c>
    </row>
    <row r="4550" spans="2:3" ht="15.75" thickBot="1">
      <c r="B4550" s="45">
        <v>42168</v>
      </c>
      <c r="C4550" s="46">
        <v>4.6452999999999998</v>
      </c>
    </row>
    <row r="4551" spans="2:3" ht="15.75" thickBot="1">
      <c r="B4551" s="47">
        <v>42169</v>
      </c>
      <c r="C4551" s="48">
        <v>4.6468999999999996</v>
      </c>
    </row>
    <row r="4552" spans="2:3" ht="15.75" thickBot="1">
      <c r="B4552" s="45">
        <v>42170</v>
      </c>
      <c r="C4552" s="46">
        <v>4.6485000000000003</v>
      </c>
    </row>
    <row r="4553" spans="2:3" ht="15.75" thickBot="1">
      <c r="B4553" s="47">
        <v>42171</v>
      </c>
      <c r="C4553" s="48">
        <v>4.6500000000000004</v>
      </c>
    </row>
    <row r="4554" spans="2:3" ht="15.75" thickBot="1">
      <c r="B4554" s="45">
        <v>42172</v>
      </c>
      <c r="C4554" s="46">
        <v>4.6516000000000002</v>
      </c>
    </row>
    <row r="4555" spans="2:3" ht="15.75" thickBot="1">
      <c r="B4555" s="47">
        <v>42173</v>
      </c>
      <c r="C4555" s="48">
        <v>4.6532</v>
      </c>
    </row>
    <row r="4556" spans="2:3" ht="15.75" thickBot="1">
      <c r="B4556" s="45">
        <v>42174</v>
      </c>
      <c r="C4556" s="46">
        <v>4.6547999999999998</v>
      </c>
    </row>
    <row r="4557" spans="2:3" ht="15.75" thickBot="1">
      <c r="B4557" s="47">
        <v>42175</v>
      </c>
      <c r="C4557" s="48">
        <v>4.6563999999999997</v>
      </c>
    </row>
    <row r="4558" spans="2:3" ht="15.75" thickBot="1">
      <c r="B4558" s="45">
        <v>42176</v>
      </c>
      <c r="C4558" s="46">
        <v>4.6580000000000004</v>
      </c>
    </row>
    <row r="4559" spans="2:3" ht="15.75" thickBot="1">
      <c r="B4559" s="47">
        <v>42177</v>
      </c>
      <c r="C4559" s="48">
        <v>4.6596000000000002</v>
      </c>
    </row>
    <row r="4560" spans="2:3" ht="15.75" thickBot="1">
      <c r="B4560" s="45">
        <v>42178</v>
      </c>
      <c r="C4560" s="46">
        <v>4.6612</v>
      </c>
    </row>
    <row r="4561" spans="2:3" ht="15.75" thickBot="1">
      <c r="B4561" s="47">
        <v>42179</v>
      </c>
      <c r="C4561" s="48">
        <v>4.6627999999999998</v>
      </c>
    </row>
    <row r="4562" spans="2:3" ht="15.75" thickBot="1">
      <c r="B4562" s="45">
        <v>42180</v>
      </c>
      <c r="C4562" s="46">
        <v>4.6642999999999999</v>
      </c>
    </row>
    <row r="4563" spans="2:3" ht="15.75" thickBot="1">
      <c r="B4563" s="47">
        <v>42181</v>
      </c>
      <c r="C4563" s="48">
        <v>4.6658999999999997</v>
      </c>
    </row>
    <row r="4564" spans="2:3" ht="15.75" thickBot="1">
      <c r="B4564" s="45">
        <v>42182</v>
      </c>
      <c r="C4564" s="46">
        <v>4.6675000000000004</v>
      </c>
    </row>
    <row r="4565" spans="2:3" ht="15.75" thickBot="1">
      <c r="B4565" s="47">
        <v>42183</v>
      </c>
      <c r="C4565" s="48">
        <v>4.6691000000000003</v>
      </c>
    </row>
    <row r="4566" spans="2:3" ht="15.75" thickBot="1">
      <c r="B4566" s="45">
        <v>42184</v>
      </c>
      <c r="C4566" s="46">
        <v>4.6707000000000001</v>
      </c>
    </row>
    <row r="4567" spans="2:3" ht="15.75" thickBot="1">
      <c r="B4567" s="47">
        <v>42185</v>
      </c>
      <c r="C4567" s="48">
        <v>4.6722999999999999</v>
      </c>
    </row>
    <row r="4568" spans="2:3" ht="15.75" thickBot="1">
      <c r="B4568" s="45">
        <v>42186</v>
      </c>
      <c r="C4568" s="46">
        <v>4.6738999999999997</v>
      </c>
    </row>
    <row r="4569" spans="2:3" ht="15.75" thickBot="1">
      <c r="B4569" s="47">
        <v>42187</v>
      </c>
      <c r="C4569" s="48">
        <v>4.6753999999999998</v>
      </c>
    </row>
    <row r="4570" spans="2:3" ht="15.75" thickBot="1">
      <c r="B4570" s="45">
        <v>42188</v>
      </c>
      <c r="C4570" s="46">
        <v>4.6768999999999998</v>
      </c>
    </row>
    <row r="4571" spans="2:3" ht="15.75" thickBot="1">
      <c r="B4571" s="47">
        <v>42189</v>
      </c>
      <c r="C4571" s="48">
        <v>4.6784999999999997</v>
      </c>
    </row>
    <row r="4572" spans="2:3" ht="15.75" thickBot="1">
      <c r="B4572" s="45">
        <v>42190</v>
      </c>
      <c r="C4572" s="46">
        <v>4.68</v>
      </c>
    </row>
    <row r="4573" spans="2:3" ht="15.75" thickBot="1">
      <c r="B4573" s="47">
        <v>42191</v>
      </c>
      <c r="C4573" s="48">
        <v>4.6816000000000004</v>
      </c>
    </row>
    <row r="4574" spans="2:3" ht="15.75" thickBot="1">
      <c r="B4574" s="45">
        <v>42192</v>
      </c>
      <c r="C4574" s="46">
        <v>4.6829999999999998</v>
      </c>
    </row>
    <row r="4575" spans="2:3" ht="15.75" thickBot="1">
      <c r="B4575" s="47">
        <v>42193</v>
      </c>
      <c r="C4575" s="48">
        <v>4.6844999999999999</v>
      </c>
    </row>
    <row r="4576" spans="2:3" ht="15.75" thickBot="1">
      <c r="B4576" s="45">
        <v>42194</v>
      </c>
      <c r="C4576" s="46">
        <v>4.6859000000000002</v>
      </c>
    </row>
    <row r="4577" spans="2:3" ht="15.75" thickBot="1">
      <c r="B4577" s="47">
        <v>42195</v>
      </c>
      <c r="C4577" s="48">
        <v>4.6874000000000002</v>
      </c>
    </row>
    <row r="4578" spans="2:3" ht="15.75" thickBot="1">
      <c r="B4578" s="45">
        <v>42196</v>
      </c>
      <c r="C4578" s="46">
        <v>4.6889000000000003</v>
      </c>
    </row>
    <row r="4579" spans="2:3" ht="15.75" thickBot="1">
      <c r="B4579" s="47">
        <v>42197</v>
      </c>
      <c r="C4579" s="48">
        <v>4.6902999999999997</v>
      </c>
    </row>
    <row r="4580" spans="2:3" ht="15.75" thickBot="1">
      <c r="B4580" s="45">
        <v>42198</v>
      </c>
      <c r="C4580" s="46">
        <v>4.6917999999999997</v>
      </c>
    </row>
    <row r="4581" spans="2:3" ht="15.75" thickBot="1">
      <c r="B4581" s="47">
        <v>42199</v>
      </c>
      <c r="C4581" s="48">
        <v>4.6932</v>
      </c>
    </row>
    <row r="4582" spans="2:3" ht="15.75" thickBot="1">
      <c r="B4582" s="45">
        <v>42200</v>
      </c>
      <c r="C4582" s="46">
        <v>4.6947000000000001</v>
      </c>
    </row>
    <row r="4583" spans="2:3" ht="15.75" thickBot="1">
      <c r="B4583" s="47">
        <v>42201</v>
      </c>
      <c r="C4583" s="48">
        <v>4.6961000000000004</v>
      </c>
    </row>
    <row r="4584" spans="2:3" ht="15.75" thickBot="1">
      <c r="B4584" s="45">
        <v>42202</v>
      </c>
      <c r="C4584" s="46">
        <v>4.6976000000000004</v>
      </c>
    </row>
    <row r="4585" spans="2:3" ht="15.75" thickBot="1">
      <c r="B4585" s="47">
        <v>42203</v>
      </c>
      <c r="C4585" s="48">
        <v>4.6990999999999996</v>
      </c>
    </row>
    <row r="4586" spans="2:3" ht="15.75" thickBot="1">
      <c r="B4586" s="45">
        <v>42204</v>
      </c>
      <c r="C4586" s="46">
        <v>4.7004999999999999</v>
      </c>
    </row>
    <row r="4587" spans="2:3" ht="15.75" thickBot="1">
      <c r="B4587" s="47">
        <v>42205</v>
      </c>
      <c r="C4587" s="48">
        <v>4.702</v>
      </c>
    </row>
    <row r="4588" spans="2:3" ht="15.75" thickBot="1">
      <c r="B4588" s="45">
        <v>42206</v>
      </c>
      <c r="C4588" s="46">
        <v>4.7035</v>
      </c>
    </row>
    <row r="4589" spans="2:3" ht="15.75" thickBot="1">
      <c r="B4589" s="47">
        <v>42207</v>
      </c>
      <c r="C4589" s="48">
        <v>4.7049000000000003</v>
      </c>
    </row>
    <row r="4590" spans="2:3" ht="15.75" thickBot="1">
      <c r="B4590" s="45">
        <v>42208</v>
      </c>
      <c r="C4590" s="46">
        <v>4.7064000000000004</v>
      </c>
    </row>
    <row r="4591" spans="2:3" ht="15.75" thickBot="1">
      <c r="B4591" s="47">
        <v>42209</v>
      </c>
      <c r="C4591" s="48">
        <v>4.7077999999999998</v>
      </c>
    </row>
    <row r="4592" spans="2:3" ht="15.75" thickBot="1">
      <c r="B4592" s="45">
        <v>42210</v>
      </c>
      <c r="C4592" s="46">
        <v>4.7092999999999998</v>
      </c>
    </row>
    <row r="4593" spans="2:3" ht="15.75" thickBot="1">
      <c r="B4593" s="47">
        <v>42211</v>
      </c>
      <c r="C4593" s="48">
        <v>4.7107999999999999</v>
      </c>
    </row>
    <row r="4594" spans="2:3" ht="15.75" thickBot="1">
      <c r="B4594" s="45">
        <v>42212</v>
      </c>
      <c r="C4594" s="46">
        <v>4.7122000000000002</v>
      </c>
    </row>
    <row r="4595" spans="2:3" ht="15.75" thickBot="1">
      <c r="B4595" s="47">
        <v>42213</v>
      </c>
      <c r="C4595" s="48">
        <v>4.7137000000000002</v>
      </c>
    </row>
    <row r="4596" spans="2:3" ht="15.75" thickBot="1">
      <c r="B4596" s="45">
        <v>42214</v>
      </c>
      <c r="C4596" s="46">
        <v>4.7152000000000003</v>
      </c>
    </row>
    <row r="4597" spans="2:3" ht="15.75" thickBot="1">
      <c r="B4597" s="47">
        <v>42215</v>
      </c>
      <c r="C4597" s="48">
        <v>4.7165999999999997</v>
      </c>
    </row>
    <row r="4598" spans="2:3" ht="15.75" thickBot="1">
      <c r="B4598" s="45">
        <v>42216</v>
      </c>
      <c r="C4598" s="46">
        <v>4.7180999999999997</v>
      </c>
    </row>
    <row r="4599" spans="2:3" ht="15.75" thickBot="1">
      <c r="B4599" s="47">
        <v>42217</v>
      </c>
      <c r="C4599" s="48">
        <v>4.7195999999999998</v>
      </c>
    </row>
    <row r="4600" spans="2:3" ht="15.75" thickBot="1">
      <c r="B4600" s="45">
        <v>42218</v>
      </c>
      <c r="C4600" s="46">
        <v>4.7210000000000001</v>
      </c>
    </row>
    <row r="4601" spans="2:3" ht="15.75" thickBot="1">
      <c r="B4601" s="47">
        <v>42219</v>
      </c>
      <c r="C4601" s="48">
        <v>4.7225000000000001</v>
      </c>
    </row>
    <row r="4602" spans="2:3" ht="15.75" thickBot="1">
      <c r="B4602" s="45">
        <v>42220</v>
      </c>
      <c r="C4602" s="46">
        <v>4.7240000000000002</v>
      </c>
    </row>
    <row r="4603" spans="2:3" ht="15.75" thickBot="1">
      <c r="B4603" s="47">
        <v>42221</v>
      </c>
      <c r="C4603" s="48">
        <v>4.7253999999999996</v>
      </c>
    </row>
    <row r="4604" spans="2:3" ht="15.75" thickBot="1">
      <c r="B4604" s="45">
        <v>42222</v>
      </c>
      <c r="C4604" s="46">
        <v>4.7268999999999997</v>
      </c>
    </row>
    <row r="4605" spans="2:3" ht="15.75" thickBot="1">
      <c r="B4605" s="47">
        <v>42223</v>
      </c>
      <c r="C4605" s="48">
        <v>4.7289000000000003</v>
      </c>
    </row>
    <row r="4606" spans="2:3" ht="15.75" thickBot="1">
      <c r="B4606" s="45">
        <v>42224</v>
      </c>
      <c r="C4606" s="46">
        <v>4.7309000000000001</v>
      </c>
    </row>
    <row r="4607" spans="2:3" ht="15.75" thickBot="1">
      <c r="B4607" s="47">
        <v>42225</v>
      </c>
      <c r="C4607" s="48">
        <v>4.7328999999999999</v>
      </c>
    </row>
    <row r="4608" spans="2:3" ht="15.75" thickBot="1">
      <c r="B4608" s="45">
        <v>42226</v>
      </c>
      <c r="C4608" s="46">
        <v>4.7350000000000003</v>
      </c>
    </row>
    <row r="4609" spans="2:3" ht="15.75" thickBot="1">
      <c r="B4609" s="47">
        <v>42227</v>
      </c>
      <c r="C4609" s="48">
        <v>4.7370000000000001</v>
      </c>
    </row>
    <row r="4610" spans="2:3" ht="15.75" thickBot="1">
      <c r="B4610" s="45">
        <v>42228</v>
      </c>
      <c r="C4610" s="46">
        <v>4.7389999999999999</v>
      </c>
    </row>
    <row r="4611" spans="2:3" ht="15.75" thickBot="1">
      <c r="B4611" s="47">
        <v>42229</v>
      </c>
      <c r="C4611" s="48">
        <v>4.7409999999999997</v>
      </c>
    </row>
    <row r="4612" spans="2:3" ht="15.75" thickBot="1">
      <c r="B4612" s="45">
        <v>42230</v>
      </c>
      <c r="C4612" s="46">
        <v>4.7431000000000001</v>
      </c>
    </row>
    <row r="4613" spans="2:3" ht="15.75" thickBot="1">
      <c r="B4613" s="47">
        <v>42231</v>
      </c>
      <c r="C4613" s="48">
        <v>4.7450999999999999</v>
      </c>
    </row>
    <row r="4614" spans="2:3" ht="15.75" thickBot="1">
      <c r="B4614" s="45">
        <v>42232</v>
      </c>
      <c r="C4614" s="46">
        <v>4.7470999999999997</v>
      </c>
    </row>
    <row r="4615" spans="2:3" ht="15.75" thickBot="1">
      <c r="B4615" s="47">
        <v>42233</v>
      </c>
      <c r="C4615" s="48">
        <v>4.7491000000000003</v>
      </c>
    </row>
    <row r="4616" spans="2:3" ht="15.75" thickBot="1">
      <c r="B4616" s="45">
        <v>42234</v>
      </c>
      <c r="C4616" s="46">
        <v>4.7511000000000001</v>
      </c>
    </row>
    <row r="4617" spans="2:3" ht="15.75" thickBot="1">
      <c r="B4617" s="47">
        <v>42235</v>
      </c>
      <c r="C4617" s="48">
        <v>4.7531999999999996</v>
      </c>
    </row>
    <row r="4618" spans="2:3" ht="15.75" thickBot="1">
      <c r="B4618" s="45">
        <v>42236</v>
      </c>
      <c r="C4618" s="46">
        <v>4.7552000000000003</v>
      </c>
    </row>
    <row r="4619" spans="2:3" ht="15.75" thickBot="1">
      <c r="B4619" s="47">
        <v>42237</v>
      </c>
      <c r="C4619" s="48">
        <v>4.7572000000000001</v>
      </c>
    </row>
    <row r="4620" spans="2:3" ht="15.75" thickBot="1">
      <c r="B4620" s="45">
        <v>42238</v>
      </c>
      <c r="C4620" s="46">
        <v>4.7592999999999996</v>
      </c>
    </row>
    <row r="4621" spans="2:3" ht="15.75" thickBot="1">
      <c r="B4621" s="47">
        <v>42239</v>
      </c>
      <c r="C4621" s="48">
        <v>4.7613000000000003</v>
      </c>
    </row>
    <row r="4622" spans="2:3" ht="15.75" thickBot="1">
      <c r="B4622" s="45">
        <v>42240</v>
      </c>
      <c r="C4622" s="46">
        <v>4.7633000000000001</v>
      </c>
    </row>
    <row r="4623" spans="2:3" ht="15.75" thickBot="1">
      <c r="B4623" s="47">
        <v>42241</v>
      </c>
      <c r="C4623" s="48">
        <v>4.7653999999999996</v>
      </c>
    </row>
    <row r="4624" spans="2:3" ht="15.75" thickBot="1">
      <c r="B4624" s="45">
        <v>42242</v>
      </c>
      <c r="C4624" s="46">
        <v>4.7674000000000003</v>
      </c>
    </row>
    <row r="4625" spans="2:3" ht="15.75" thickBot="1">
      <c r="B4625" s="47">
        <v>42243</v>
      </c>
      <c r="C4625" s="48">
        <v>4.7694000000000001</v>
      </c>
    </row>
    <row r="4626" spans="2:3" ht="15.75" thickBot="1">
      <c r="B4626" s="45">
        <v>42244</v>
      </c>
      <c r="C4626" s="46">
        <v>4.7714999999999996</v>
      </c>
    </row>
    <row r="4627" spans="2:3" ht="15.75" thickBot="1">
      <c r="B4627" s="47">
        <v>42245</v>
      </c>
      <c r="C4627" s="48">
        <v>4.7735000000000003</v>
      </c>
    </row>
    <row r="4628" spans="2:3" ht="15.75" thickBot="1">
      <c r="B4628" s="45">
        <v>42246</v>
      </c>
      <c r="C4628" s="46">
        <v>4.7755000000000001</v>
      </c>
    </row>
    <row r="4629" spans="2:3" ht="15.75" thickBot="1">
      <c r="B4629" s="47">
        <v>42247</v>
      </c>
      <c r="C4629" s="48">
        <v>4.7775999999999996</v>
      </c>
    </row>
    <row r="4630" spans="2:3" ht="15.75" thickBot="1">
      <c r="B4630" s="45">
        <v>42248</v>
      </c>
      <c r="C4630" s="46">
        <v>4.7797000000000001</v>
      </c>
    </row>
    <row r="4631" spans="2:3" ht="15.75" thickBot="1">
      <c r="B4631" s="47">
        <v>42249</v>
      </c>
      <c r="C4631" s="48">
        <v>4.7817999999999996</v>
      </c>
    </row>
    <row r="4632" spans="2:3" ht="15.75" thickBot="1">
      <c r="B4632" s="45">
        <v>42250</v>
      </c>
      <c r="C4632" s="46">
        <v>4.7839</v>
      </c>
    </row>
    <row r="4633" spans="2:3" ht="15.75" thickBot="1">
      <c r="B4633" s="47">
        <v>42251</v>
      </c>
      <c r="C4633" s="48">
        <v>4.7859999999999996</v>
      </c>
    </row>
    <row r="4634" spans="2:3" ht="15.75" thickBot="1">
      <c r="B4634" s="45">
        <v>42252</v>
      </c>
      <c r="C4634" s="46">
        <v>4.7881</v>
      </c>
    </row>
    <row r="4635" spans="2:3" ht="15.75" thickBot="1">
      <c r="B4635" s="47">
        <v>42253</v>
      </c>
      <c r="C4635" s="48">
        <v>4.7901999999999996</v>
      </c>
    </row>
    <row r="4636" spans="2:3" ht="15.75" thickBot="1">
      <c r="B4636" s="45">
        <v>42254</v>
      </c>
      <c r="C4636" s="46">
        <v>4.7920999999999996</v>
      </c>
    </row>
    <row r="4637" spans="2:3" ht="15.75" thickBot="1">
      <c r="B4637" s="47">
        <v>42255</v>
      </c>
      <c r="C4637" s="48">
        <v>4.7938999999999998</v>
      </c>
    </row>
    <row r="4638" spans="2:3" ht="15.75" thickBot="1">
      <c r="B4638" s="45">
        <v>42256</v>
      </c>
      <c r="C4638" s="46">
        <v>4.7957999999999998</v>
      </c>
    </row>
    <row r="4639" spans="2:3" ht="15.75" thickBot="1">
      <c r="B4639" s="47">
        <v>42257</v>
      </c>
      <c r="C4639" s="48">
        <v>4.7976999999999999</v>
      </c>
    </row>
    <row r="4640" spans="2:3" ht="15.75" thickBot="1">
      <c r="B4640" s="45">
        <v>42258</v>
      </c>
      <c r="C4640" s="46">
        <v>4.7995000000000001</v>
      </c>
    </row>
    <row r="4641" spans="2:3" ht="15.75" thickBot="1">
      <c r="B4641" s="47">
        <v>42259</v>
      </c>
      <c r="C4641" s="48">
        <v>4.8014000000000001</v>
      </c>
    </row>
    <row r="4642" spans="2:3" ht="15.75" thickBot="1">
      <c r="B4642" s="45">
        <v>42260</v>
      </c>
      <c r="C4642" s="46">
        <v>4.8033000000000001</v>
      </c>
    </row>
    <row r="4643" spans="2:3" ht="15.75" thickBot="1">
      <c r="B4643" s="47">
        <v>42261</v>
      </c>
      <c r="C4643" s="48">
        <v>4.8052000000000001</v>
      </c>
    </row>
    <row r="4644" spans="2:3" ht="15.75" thickBot="1">
      <c r="B4644" s="45">
        <v>42262</v>
      </c>
      <c r="C4644" s="46">
        <v>4.8070000000000004</v>
      </c>
    </row>
    <row r="4645" spans="2:3" ht="15.75" thickBot="1">
      <c r="B4645" s="47">
        <v>42263</v>
      </c>
      <c r="C4645" s="48">
        <v>4.8089000000000004</v>
      </c>
    </row>
    <row r="4646" spans="2:3" ht="15.75" thickBot="1">
      <c r="B4646" s="45">
        <v>42264</v>
      </c>
      <c r="C4646" s="46">
        <v>4.8108000000000004</v>
      </c>
    </row>
    <row r="4647" spans="2:3" ht="15.75" thickBot="1">
      <c r="B4647" s="47">
        <v>42265</v>
      </c>
      <c r="C4647" s="48">
        <v>4.8125999999999998</v>
      </c>
    </row>
    <row r="4648" spans="2:3" ht="15.75" thickBot="1">
      <c r="B4648" s="45">
        <v>42266</v>
      </c>
      <c r="C4648" s="46">
        <v>4.8144999999999998</v>
      </c>
    </row>
    <row r="4649" spans="2:3" ht="15.75" thickBot="1">
      <c r="B4649" s="47">
        <v>42267</v>
      </c>
      <c r="C4649" s="48">
        <v>4.8163999999999998</v>
      </c>
    </row>
    <row r="4650" spans="2:3" ht="15.75" thickBot="1">
      <c r="B4650" s="45">
        <v>42268</v>
      </c>
      <c r="C4650" s="46">
        <v>4.8182999999999998</v>
      </c>
    </row>
    <row r="4651" spans="2:3" ht="15.75" thickBot="1">
      <c r="B4651" s="47">
        <v>42269</v>
      </c>
      <c r="C4651" s="48">
        <v>4.8201000000000001</v>
      </c>
    </row>
    <row r="4652" spans="2:3" ht="15.75" thickBot="1">
      <c r="B4652" s="45">
        <v>42270</v>
      </c>
      <c r="C4652" s="46">
        <v>4.8220000000000001</v>
      </c>
    </row>
    <row r="4653" spans="2:3" ht="15.75" thickBot="1">
      <c r="B4653" s="47">
        <v>42271</v>
      </c>
      <c r="C4653" s="48">
        <v>4.8239000000000001</v>
      </c>
    </row>
    <row r="4654" spans="2:3" ht="15.75" thickBot="1">
      <c r="B4654" s="45">
        <v>42272</v>
      </c>
      <c r="C4654" s="46">
        <v>4.8258000000000001</v>
      </c>
    </row>
    <row r="4655" spans="2:3" ht="15.75" thickBot="1">
      <c r="B4655" s="47">
        <v>42273</v>
      </c>
      <c r="C4655" s="48">
        <v>4.8277000000000001</v>
      </c>
    </row>
    <row r="4656" spans="2:3" ht="15.75" thickBot="1">
      <c r="B4656" s="45">
        <v>42274</v>
      </c>
      <c r="C4656" s="46">
        <v>4.8295000000000003</v>
      </c>
    </row>
    <row r="4657" spans="2:3" ht="15.75" thickBot="1">
      <c r="B4657" s="47">
        <v>42275</v>
      </c>
      <c r="C4657" s="48">
        <v>4.8314000000000004</v>
      </c>
    </row>
    <row r="4658" spans="2:3" ht="15.75" thickBot="1">
      <c r="B4658" s="45">
        <v>42276</v>
      </c>
      <c r="C4658" s="46">
        <v>4.8333000000000004</v>
      </c>
    </row>
    <row r="4659" spans="2:3" ht="15.75" thickBot="1">
      <c r="B4659" s="47">
        <v>42277</v>
      </c>
      <c r="C4659" s="48">
        <v>4.8352000000000004</v>
      </c>
    </row>
    <row r="4660" spans="2:3" ht="15.75" thickBot="1">
      <c r="B4660" s="45">
        <v>42278</v>
      </c>
      <c r="C4660" s="46">
        <v>4.8369999999999997</v>
      </c>
    </row>
    <row r="4661" spans="2:3" ht="15.75" thickBot="1">
      <c r="B4661" s="47">
        <v>42279</v>
      </c>
      <c r="C4661" s="48">
        <v>4.8388</v>
      </c>
    </row>
    <row r="4662" spans="2:3" ht="15.75" thickBot="1">
      <c r="B4662" s="45">
        <v>42280</v>
      </c>
      <c r="C4662" s="46">
        <v>4.8406000000000002</v>
      </c>
    </row>
    <row r="4663" spans="2:3" ht="15.75" thickBot="1">
      <c r="B4663" s="47">
        <v>42281</v>
      </c>
      <c r="C4663" s="48">
        <v>4.8425000000000002</v>
      </c>
    </row>
    <row r="4664" spans="2:3" ht="15.75" thickBot="1">
      <c r="B4664" s="45">
        <v>42282</v>
      </c>
      <c r="C4664" s="46">
        <v>4.8442999999999996</v>
      </c>
    </row>
    <row r="4665" spans="2:3" ht="15.75" thickBot="1">
      <c r="B4665" s="47">
        <v>42283</v>
      </c>
      <c r="C4665" s="48">
        <v>4.8460999999999999</v>
      </c>
    </row>
    <row r="4666" spans="2:3" ht="15.75" thickBot="1">
      <c r="B4666" s="45">
        <v>42284</v>
      </c>
      <c r="C4666" s="46">
        <v>4.8479000000000001</v>
      </c>
    </row>
    <row r="4667" spans="2:3" ht="15.75" thickBot="1">
      <c r="B4667" s="47">
        <v>42285</v>
      </c>
      <c r="C4667" s="48">
        <v>4.8498000000000001</v>
      </c>
    </row>
    <row r="4668" spans="2:3" ht="15.75" thickBot="1">
      <c r="B4668" s="45">
        <v>42286</v>
      </c>
      <c r="C4668" s="46">
        <v>4.8516000000000004</v>
      </c>
    </row>
    <row r="4669" spans="2:3" ht="15.75" thickBot="1">
      <c r="B4669" s="47">
        <v>42287</v>
      </c>
      <c r="C4669" s="48">
        <v>4.8533999999999997</v>
      </c>
    </row>
    <row r="4670" spans="2:3" ht="15.75" thickBot="1">
      <c r="B4670" s="45">
        <v>42288</v>
      </c>
      <c r="C4670" s="46">
        <v>4.8552999999999997</v>
      </c>
    </row>
    <row r="4671" spans="2:3" ht="15.75" thickBot="1">
      <c r="B4671" s="47">
        <v>42289</v>
      </c>
      <c r="C4671" s="48">
        <v>4.8571</v>
      </c>
    </row>
    <row r="4672" spans="2:3" ht="15.75" thickBot="1">
      <c r="B4672" s="45">
        <v>42290</v>
      </c>
      <c r="C4672" s="46">
        <v>4.8589000000000002</v>
      </c>
    </row>
    <row r="4673" spans="2:3" ht="15.75" thickBot="1">
      <c r="B4673" s="47">
        <v>42291</v>
      </c>
      <c r="C4673" s="48">
        <v>4.8608000000000002</v>
      </c>
    </row>
    <row r="4674" spans="2:3" ht="15.75" thickBot="1">
      <c r="B4674" s="45">
        <v>42292</v>
      </c>
      <c r="C4674" s="46">
        <v>4.8625999999999996</v>
      </c>
    </row>
    <row r="4675" spans="2:3" ht="15.75" thickBot="1">
      <c r="B4675" s="47">
        <v>42293</v>
      </c>
      <c r="C4675" s="48">
        <v>4.8643999999999998</v>
      </c>
    </row>
    <row r="4676" spans="2:3" ht="15.75" thickBot="1">
      <c r="B4676" s="45">
        <v>42294</v>
      </c>
      <c r="C4676" s="46">
        <v>4.8662999999999998</v>
      </c>
    </row>
    <row r="4677" spans="2:3" ht="15.75" thickBot="1">
      <c r="B4677" s="47">
        <v>42295</v>
      </c>
      <c r="C4677" s="48">
        <v>4.8681000000000001</v>
      </c>
    </row>
    <row r="4678" spans="2:3" ht="15.75" thickBot="1">
      <c r="B4678" s="45">
        <v>42296</v>
      </c>
      <c r="C4678" s="46">
        <v>4.87</v>
      </c>
    </row>
    <row r="4679" spans="2:3" ht="15.75" thickBot="1">
      <c r="B4679" s="47">
        <v>42297</v>
      </c>
      <c r="C4679" s="48">
        <v>4.8718000000000004</v>
      </c>
    </row>
    <row r="4680" spans="2:3" ht="15.75" thickBot="1">
      <c r="B4680" s="45">
        <v>42298</v>
      </c>
      <c r="C4680" s="46">
        <v>4.8735999999999997</v>
      </c>
    </row>
    <row r="4681" spans="2:3" ht="15.75" thickBot="1">
      <c r="B4681" s="47">
        <v>42299</v>
      </c>
      <c r="C4681" s="48">
        <v>4.8754999999999997</v>
      </c>
    </row>
    <row r="4682" spans="2:3" ht="15.75" thickBot="1">
      <c r="B4682" s="45">
        <v>42300</v>
      </c>
      <c r="C4682" s="46">
        <v>4.8773</v>
      </c>
    </row>
    <row r="4683" spans="2:3" ht="15.75" thickBot="1">
      <c r="B4683" s="47">
        <v>42301</v>
      </c>
      <c r="C4683" s="48">
        <v>4.8792</v>
      </c>
    </row>
    <row r="4684" spans="2:3" ht="15.75" thickBot="1">
      <c r="B4684" s="45">
        <v>42302</v>
      </c>
      <c r="C4684" s="46">
        <v>4.8810000000000002</v>
      </c>
    </row>
    <row r="4685" spans="2:3" ht="15.75" thickBot="1">
      <c r="B4685" s="47">
        <v>42303</v>
      </c>
      <c r="C4685" s="48">
        <v>4.8827999999999996</v>
      </c>
    </row>
    <row r="4686" spans="2:3" ht="15.75" thickBot="1">
      <c r="B4686" s="45">
        <v>42304</v>
      </c>
      <c r="C4686" s="46">
        <v>4.8846999999999996</v>
      </c>
    </row>
    <row r="4687" spans="2:3" ht="15.75" thickBot="1">
      <c r="B4687" s="47">
        <v>42305</v>
      </c>
      <c r="C4687" s="48">
        <v>4.8864999999999998</v>
      </c>
    </row>
    <row r="4688" spans="2:3" ht="15.75" thickBot="1">
      <c r="B4688" s="45">
        <v>42306</v>
      </c>
      <c r="C4688" s="46">
        <v>4.8883999999999999</v>
      </c>
    </row>
    <row r="4689" spans="2:3" ht="15.75" thickBot="1">
      <c r="B4689" s="47">
        <v>42307</v>
      </c>
      <c r="C4689" s="48">
        <v>4.8902000000000001</v>
      </c>
    </row>
    <row r="4690" spans="2:3" ht="15.75" thickBot="1">
      <c r="B4690" s="45">
        <v>42308</v>
      </c>
      <c r="C4690" s="46">
        <v>4.8921000000000001</v>
      </c>
    </row>
    <row r="4691" spans="2:3" ht="15.75" thickBot="1">
      <c r="B4691" s="47">
        <v>42309</v>
      </c>
      <c r="C4691" s="48">
        <v>4.8940000000000001</v>
      </c>
    </row>
    <row r="4692" spans="2:3" ht="15.75" thickBot="1">
      <c r="B4692" s="45">
        <v>42310</v>
      </c>
      <c r="C4692" s="46">
        <v>4.8959000000000001</v>
      </c>
    </row>
    <row r="4693" spans="2:3" ht="15.75" thickBot="1">
      <c r="B4693" s="47">
        <v>42311</v>
      </c>
      <c r="C4693" s="48">
        <v>4.8978000000000002</v>
      </c>
    </row>
    <row r="4694" spans="2:3" ht="15.75" thickBot="1">
      <c r="B4694" s="45">
        <v>42312</v>
      </c>
      <c r="C4694" s="46">
        <v>4.8997000000000002</v>
      </c>
    </row>
    <row r="4695" spans="2:3" ht="15.75" thickBot="1">
      <c r="B4695" s="47">
        <v>42313</v>
      </c>
      <c r="C4695" s="48">
        <v>4.9016000000000002</v>
      </c>
    </row>
    <row r="4696" spans="2:3" ht="15.75" thickBot="1">
      <c r="B4696" s="45">
        <v>42314</v>
      </c>
      <c r="C4696" s="46">
        <v>4.9035000000000002</v>
      </c>
    </row>
    <row r="4697" spans="2:3" ht="15.75" thickBot="1">
      <c r="B4697" s="47">
        <v>42315</v>
      </c>
      <c r="C4697" s="48">
        <v>4.9053000000000004</v>
      </c>
    </row>
    <row r="4698" spans="2:3" ht="15.75" thickBot="1">
      <c r="B4698" s="45">
        <v>42316</v>
      </c>
      <c r="C4698" s="46">
        <v>4.9070999999999998</v>
      </c>
    </row>
    <row r="4699" spans="2:3" ht="15.75" thickBot="1">
      <c r="B4699" s="47">
        <v>42317</v>
      </c>
      <c r="C4699" s="48">
        <v>4.9089</v>
      </c>
    </row>
    <row r="4700" spans="2:3" ht="15.75" thickBot="1">
      <c r="B4700" s="45">
        <v>42318</v>
      </c>
      <c r="C4700" s="46">
        <v>4.9107000000000003</v>
      </c>
    </row>
    <row r="4701" spans="2:3" ht="15.75" thickBot="1">
      <c r="B4701" s="47">
        <v>42319</v>
      </c>
      <c r="C4701" s="48">
        <v>4.9124999999999996</v>
      </c>
    </row>
    <row r="4702" spans="2:3" ht="15.75" thickBot="1">
      <c r="B4702" s="45">
        <v>42320</v>
      </c>
      <c r="C4702" s="46">
        <v>4.9142999999999999</v>
      </c>
    </row>
    <row r="4703" spans="2:3" ht="15.75" thickBot="1">
      <c r="B4703" s="47">
        <v>42321</v>
      </c>
      <c r="C4703" s="48">
        <v>4.9161999999999999</v>
      </c>
    </row>
    <row r="4704" spans="2:3" ht="15.75" thickBot="1">
      <c r="B4704" s="45">
        <v>42322</v>
      </c>
      <c r="C4704" s="46">
        <v>4.9180000000000001</v>
      </c>
    </row>
    <row r="4705" spans="2:3" ht="15.75" thickBot="1">
      <c r="B4705" s="47">
        <v>42323</v>
      </c>
      <c r="C4705" s="48">
        <v>4.9198000000000004</v>
      </c>
    </row>
    <row r="4706" spans="2:3" ht="15.75" thickBot="1">
      <c r="B4706" s="45">
        <v>42324</v>
      </c>
      <c r="C4706" s="46">
        <v>4.9215999999999998</v>
      </c>
    </row>
    <row r="4707" spans="2:3" ht="15.75" thickBot="1">
      <c r="B4707" s="47">
        <v>42325</v>
      </c>
      <c r="C4707" s="48">
        <v>4.9234</v>
      </c>
    </row>
    <row r="4708" spans="2:3" ht="15.75" thickBot="1">
      <c r="B4708" s="45">
        <v>42326</v>
      </c>
      <c r="C4708" s="46">
        <v>4.9252000000000002</v>
      </c>
    </row>
    <row r="4709" spans="2:3" ht="15.75" thickBot="1">
      <c r="B4709" s="47">
        <v>42327</v>
      </c>
      <c r="C4709" s="48">
        <v>4.9269999999999996</v>
      </c>
    </row>
    <row r="4710" spans="2:3" ht="15.75" thickBot="1">
      <c r="B4710" s="45">
        <v>42328</v>
      </c>
      <c r="C4710" s="46">
        <v>4.9287999999999998</v>
      </c>
    </row>
    <row r="4711" spans="2:3" ht="15.75" thickBot="1">
      <c r="B4711" s="47">
        <v>42329</v>
      </c>
      <c r="C4711" s="48">
        <v>4.9306000000000001</v>
      </c>
    </row>
    <row r="4712" spans="2:3" ht="15.75" thickBot="1">
      <c r="B4712" s="45">
        <v>42330</v>
      </c>
      <c r="C4712" s="46">
        <v>4.9324000000000003</v>
      </c>
    </row>
    <row r="4713" spans="2:3" ht="15.75" thickBot="1">
      <c r="B4713" s="47">
        <v>42331</v>
      </c>
      <c r="C4713" s="48">
        <v>4.9341999999999997</v>
      </c>
    </row>
    <row r="4714" spans="2:3" ht="15.75" thickBot="1">
      <c r="B4714" s="45">
        <v>42332</v>
      </c>
      <c r="C4714" s="46">
        <v>4.9359999999999999</v>
      </c>
    </row>
    <row r="4715" spans="2:3" ht="15.75" thickBot="1">
      <c r="B4715" s="47">
        <v>42333</v>
      </c>
      <c r="C4715" s="48">
        <v>4.9379</v>
      </c>
    </row>
    <row r="4716" spans="2:3" ht="15.75" thickBot="1">
      <c r="B4716" s="45">
        <v>42334</v>
      </c>
      <c r="C4716" s="46">
        <v>4.9397000000000002</v>
      </c>
    </row>
    <row r="4717" spans="2:3" ht="15.75" thickBot="1">
      <c r="B4717" s="47">
        <v>42335</v>
      </c>
      <c r="C4717" s="48">
        <v>4.9414999999999996</v>
      </c>
    </row>
    <row r="4718" spans="2:3" ht="15.75" thickBot="1">
      <c r="B4718" s="45">
        <v>42336</v>
      </c>
      <c r="C4718" s="46">
        <v>4.9432999999999998</v>
      </c>
    </row>
    <row r="4719" spans="2:3" ht="15.75" thickBot="1">
      <c r="B4719" s="47">
        <v>42337</v>
      </c>
      <c r="C4719" s="48">
        <v>4.9451000000000001</v>
      </c>
    </row>
    <row r="4720" spans="2:3" ht="15.75" thickBot="1">
      <c r="B4720" s="45">
        <v>42338</v>
      </c>
      <c r="C4720" s="46">
        <v>4.9469000000000003</v>
      </c>
    </row>
    <row r="4721" spans="2:3" ht="15.75" thickBot="1">
      <c r="B4721" s="47">
        <v>42339</v>
      </c>
      <c r="C4721" s="48">
        <v>4.9486999999999997</v>
      </c>
    </row>
    <row r="4722" spans="2:3" ht="15.75" thickBot="1">
      <c r="B4722" s="45">
        <v>42340</v>
      </c>
      <c r="C4722" s="46">
        <v>4.9504999999999999</v>
      </c>
    </row>
    <row r="4723" spans="2:3" ht="15.75" thickBot="1">
      <c r="B4723" s="47">
        <v>42341</v>
      </c>
      <c r="C4723" s="48">
        <v>4.9522000000000004</v>
      </c>
    </row>
    <row r="4724" spans="2:3" ht="15.75" thickBot="1">
      <c r="B4724" s="45">
        <v>42342</v>
      </c>
      <c r="C4724" s="46">
        <v>4.9539999999999997</v>
      </c>
    </row>
    <row r="4725" spans="2:3" ht="15.75" thickBot="1">
      <c r="B4725" s="47">
        <v>42343</v>
      </c>
      <c r="C4725" s="48">
        <v>4.9557000000000002</v>
      </c>
    </row>
    <row r="4726" spans="2:3" ht="15.75" thickBot="1">
      <c r="B4726" s="45">
        <v>42344</v>
      </c>
      <c r="C4726" s="46">
        <v>4.9574999999999996</v>
      </c>
    </row>
    <row r="4727" spans="2:3" ht="15.75" thickBot="1">
      <c r="B4727" s="47">
        <v>42345</v>
      </c>
      <c r="C4727" s="48">
        <v>4.9606000000000003</v>
      </c>
    </row>
    <row r="4728" spans="2:3" ht="15.75" thickBot="1">
      <c r="B4728" s="45">
        <v>42346</v>
      </c>
      <c r="C4728" s="46">
        <v>4.9637000000000002</v>
      </c>
    </row>
    <row r="4729" spans="2:3" ht="15.75" thickBot="1">
      <c r="B4729" s="47">
        <v>42347</v>
      </c>
      <c r="C4729" s="48">
        <v>4.9668000000000001</v>
      </c>
    </row>
    <row r="4730" spans="2:3" ht="15.75" thickBot="1">
      <c r="B4730" s="45">
        <v>42348</v>
      </c>
      <c r="C4730" s="46">
        <v>4.9699</v>
      </c>
    </row>
    <row r="4731" spans="2:3" ht="15.75" thickBot="1">
      <c r="B4731" s="47">
        <v>42349</v>
      </c>
      <c r="C4731" s="48">
        <v>4.9729999999999999</v>
      </c>
    </row>
    <row r="4732" spans="2:3" ht="15.75" thickBot="1">
      <c r="B4732" s="45">
        <v>42350</v>
      </c>
      <c r="C4732" s="46">
        <v>4.9760999999999997</v>
      </c>
    </row>
    <row r="4733" spans="2:3" ht="15.75" thickBot="1">
      <c r="B4733" s="47">
        <v>42351</v>
      </c>
      <c r="C4733" s="48">
        <v>4.9791999999999996</v>
      </c>
    </row>
    <row r="4734" spans="2:3" ht="15.75" thickBot="1">
      <c r="B4734" s="45">
        <v>42352</v>
      </c>
      <c r="C4734" s="46">
        <v>4.9823000000000004</v>
      </c>
    </row>
    <row r="4735" spans="2:3" ht="15.75" thickBot="1">
      <c r="B4735" s="47">
        <v>42353</v>
      </c>
      <c r="C4735" s="48">
        <v>4.9854000000000003</v>
      </c>
    </row>
    <row r="4736" spans="2:3" ht="15.75" thickBot="1">
      <c r="B4736" s="45">
        <v>42354</v>
      </c>
      <c r="C4736" s="46">
        <v>4.9885000000000002</v>
      </c>
    </row>
    <row r="4737" spans="2:3" ht="15.75" thickBot="1">
      <c r="B4737" s="47">
        <v>42355</v>
      </c>
      <c r="C4737" s="48">
        <v>4.9916</v>
      </c>
    </row>
    <row r="4738" spans="2:3" ht="15.75" thickBot="1">
      <c r="B4738" s="45">
        <v>42356</v>
      </c>
      <c r="C4738" s="46">
        <v>4.9947999999999997</v>
      </c>
    </row>
    <row r="4739" spans="2:3" ht="15.75" thickBot="1">
      <c r="B4739" s="47">
        <v>42357</v>
      </c>
      <c r="C4739" s="48">
        <v>4.9978999999999996</v>
      </c>
    </row>
    <row r="4740" spans="2:3" ht="15.75" thickBot="1">
      <c r="B4740" s="45">
        <v>42358</v>
      </c>
      <c r="C4740" s="46">
        <v>5.0010000000000003</v>
      </c>
    </row>
    <row r="4741" spans="2:3" ht="15.75" thickBot="1">
      <c r="B4741" s="47">
        <v>42359</v>
      </c>
      <c r="C4741" s="48">
        <v>5.0041000000000002</v>
      </c>
    </row>
    <row r="4742" spans="2:3" ht="15.75" thickBot="1">
      <c r="B4742" s="45">
        <v>42360</v>
      </c>
      <c r="C4742" s="46">
        <v>5.0072999999999999</v>
      </c>
    </row>
    <row r="4743" spans="2:3" ht="15.75" thickBot="1">
      <c r="B4743" s="47">
        <v>42361</v>
      </c>
      <c r="C4743" s="48">
        <v>5.0103999999999997</v>
      </c>
    </row>
    <row r="4744" spans="2:3" ht="15.75" thickBot="1">
      <c r="B4744" s="45">
        <v>42362</v>
      </c>
      <c r="C4744" s="46">
        <v>5.0134999999999996</v>
      </c>
    </row>
    <row r="4745" spans="2:3" ht="15.75" thickBot="1">
      <c r="B4745" s="47">
        <v>42363</v>
      </c>
      <c r="C4745" s="48">
        <v>5.0166000000000004</v>
      </c>
    </row>
    <row r="4746" spans="2:3" ht="15.75" thickBot="1">
      <c r="B4746" s="45">
        <v>42364</v>
      </c>
      <c r="C4746" s="46">
        <v>5.0198</v>
      </c>
    </row>
    <row r="4747" spans="2:3" ht="15.75" thickBot="1">
      <c r="B4747" s="47">
        <v>42365</v>
      </c>
      <c r="C4747" s="48">
        <v>5.0228999999999999</v>
      </c>
    </row>
    <row r="4748" spans="2:3" ht="15.75" thickBot="1">
      <c r="B4748" s="45">
        <v>42366</v>
      </c>
      <c r="C4748" s="46">
        <v>5.0259999999999998</v>
      </c>
    </row>
    <row r="4749" spans="2:3" ht="15.75" thickBot="1">
      <c r="B4749" s="47">
        <v>42367</v>
      </c>
      <c r="C4749" s="48">
        <v>5.0292000000000003</v>
      </c>
    </row>
    <row r="4750" spans="2:3" ht="15.75" thickBot="1">
      <c r="B4750" s="45">
        <v>42368</v>
      </c>
      <c r="C4750" s="46">
        <v>5.0323000000000002</v>
      </c>
    </row>
    <row r="4751" spans="2:3" ht="15.75" thickBot="1">
      <c r="B4751" s="47">
        <v>42369</v>
      </c>
      <c r="C4751" s="48">
        <v>5.0354999999999999</v>
      </c>
    </row>
    <row r="4752" spans="2:3" ht="15.75" thickBot="1">
      <c r="B4752" s="45">
        <v>42370</v>
      </c>
      <c r="C4752" s="46">
        <v>5.0385999999999997</v>
      </c>
    </row>
    <row r="4753" spans="2:3" ht="15.75" thickBot="1">
      <c r="B4753" s="47">
        <v>42371</v>
      </c>
      <c r="C4753" s="48">
        <v>5.0416999999999996</v>
      </c>
    </row>
    <row r="4754" spans="2:3" ht="15.75" thickBot="1">
      <c r="B4754" s="45">
        <v>42372</v>
      </c>
      <c r="C4754" s="46">
        <v>5.0449000000000002</v>
      </c>
    </row>
    <row r="4755" spans="2:3" ht="15.75" thickBot="1">
      <c r="B4755" s="47">
        <v>42373</v>
      </c>
      <c r="C4755" s="48">
        <v>5.048</v>
      </c>
    </row>
    <row r="4756" spans="2:3" ht="15.75" thickBot="1">
      <c r="B4756" s="45">
        <v>42374</v>
      </c>
      <c r="C4756" s="46">
        <v>5.0511999999999997</v>
      </c>
    </row>
    <row r="4757" spans="2:3" ht="15.75" thickBot="1">
      <c r="B4757" s="47">
        <v>42375</v>
      </c>
      <c r="C4757" s="48">
        <v>5.0544000000000002</v>
      </c>
    </row>
    <row r="4758" spans="2:3" ht="15.75" thickBot="1">
      <c r="B4758" s="45">
        <v>42376</v>
      </c>
      <c r="C4758" s="46">
        <v>5.0575000000000001</v>
      </c>
    </row>
    <row r="4759" spans="2:3" ht="15.75" thickBot="1">
      <c r="B4759" s="47">
        <v>42377</v>
      </c>
      <c r="C4759" s="48">
        <v>5.0606999999999998</v>
      </c>
    </row>
    <row r="4760" spans="2:3" ht="15.75" thickBot="1">
      <c r="B4760" s="45">
        <v>42378</v>
      </c>
      <c r="C4760" s="46">
        <v>5.0637999999999996</v>
      </c>
    </row>
    <row r="4761" spans="2:3" ht="15.75" thickBot="1">
      <c r="B4761" s="47">
        <v>42379</v>
      </c>
      <c r="C4761" s="48">
        <v>5.0670000000000002</v>
      </c>
    </row>
    <row r="4762" spans="2:3" ht="15.75" thickBot="1">
      <c r="B4762" s="45">
        <v>42380</v>
      </c>
      <c r="C4762" s="46">
        <v>5.0701999999999998</v>
      </c>
    </row>
    <row r="4763" spans="2:3" ht="15.75" thickBot="1">
      <c r="B4763" s="47">
        <v>42381</v>
      </c>
      <c r="C4763" s="48">
        <v>5.0732999999999997</v>
      </c>
    </row>
    <row r="4764" spans="2:3" ht="15.75" thickBot="1">
      <c r="B4764" s="45">
        <v>42382</v>
      </c>
      <c r="C4764" s="46">
        <v>5.0765000000000002</v>
      </c>
    </row>
    <row r="4765" spans="2:3" ht="15.75" thickBot="1">
      <c r="B4765" s="47">
        <v>42383</v>
      </c>
      <c r="C4765" s="48">
        <v>5.0796999999999999</v>
      </c>
    </row>
    <row r="4766" spans="2:3" ht="15.75" thickBot="1">
      <c r="B4766" s="45">
        <v>42384</v>
      </c>
      <c r="C4766" s="46">
        <v>5.0827999999999998</v>
      </c>
    </row>
    <row r="4767" spans="2:3" ht="15.75" thickBot="1">
      <c r="B4767" s="47">
        <v>42385</v>
      </c>
      <c r="C4767" s="48">
        <v>5.0860000000000003</v>
      </c>
    </row>
    <row r="4768" spans="2:3" ht="15.75" thickBot="1">
      <c r="B4768" s="45">
        <v>42386</v>
      </c>
      <c r="C4768" s="46">
        <v>5.0891999999999999</v>
      </c>
    </row>
    <row r="4769" spans="2:3" ht="15.75" thickBot="1">
      <c r="B4769" s="47">
        <v>42387</v>
      </c>
      <c r="C4769" s="48">
        <v>5.0923999999999996</v>
      </c>
    </row>
    <row r="4770" spans="2:3" ht="15.75" thickBot="1">
      <c r="B4770" s="45">
        <v>42388</v>
      </c>
      <c r="C4770" s="46">
        <v>5.0955000000000004</v>
      </c>
    </row>
    <row r="4771" spans="2:3" ht="15.75" thickBot="1">
      <c r="B4771" s="47">
        <v>42389</v>
      </c>
      <c r="C4771" s="48">
        <v>5.0987</v>
      </c>
    </row>
    <row r="4772" spans="2:3" ht="15.75" thickBot="1">
      <c r="B4772" s="45">
        <v>42390</v>
      </c>
      <c r="C4772" s="46">
        <v>5.1018999999999997</v>
      </c>
    </row>
    <row r="4773" spans="2:3" ht="15.75" thickBot="1">
      <c r="B4773" s="47">
        <v>42391</v>
      </c>
      <c r="C4773" s="48">
        <v>5.1051000000000002</v>
      </c>
    </row>
    <row r="4774" spans="2:3" ht="15.75" thickBot="1">
      <c r="B4774" s="45">
        <v>42392</v>
      </c>
      <c r="C4774" s="46">
        <v>5.1082999999999998</v>
      </c>
    </row>
    <row r="4775" spans="2:3" ht="15.75" thickBot="1">
      <c r="B4775" s="47">
        <v>42393</v>
      </c>
      <c r="C4775" s="48">
        <v>5.1115000000000004</v>
      </c>
    </row>
    <row r="4776" spans="2:3" ht="15.75" thickBot="1">
      <c r="B4776" s="45">
        <v>42394</v>
      </c>
      <c r="C4776" s="46">
        <v>5.1147</v>
      </c>
    </row>
    <row r="4777" spans="2:3" ht="15.75" thickBot="1">
      <c r="B4777" s="47">
        <v>42395</v>
      </c>
      <c r="C4777" s="48">
        <v>5.1210000000000004</v>
      </c>
    </row>
    <row r="4778" spans="2:3" ht="15.75" thickBot="1">
      <c r="B4778" s="45">
        <v>42396</v>
      </c>
      <c r="C4778" s="46">
        <v>5.1273</v>
      </c>
    </row>
    <row r="4779" spans="2:3" ht="15.75" thickBot="1">
      <c r="B4779" s="47">
        <v>42397</v>
      </c>
      <c r="C4779" s="48">
        <v>5.1337000000000002</v>
      </c>
    </row>
    <row r="4780" spans="2:3" ht="15.75" thickBot="1">
      <c r="B4780" s="45">
        <v>42398</v>
      </c>
      <c r="C4780" s="46">
        <v>5.1401000000000003</v>
      </c>
    </row>
    <row r="4781" spans="2:3" ht="15.75" thickBot="1">
      <c r="B4781" s="47">
        <v>42399</v>
      </c>
      <c r="C4781" s="48">
        <v>5.1463999999999999</v>
      </c>
    </row>
    <row r="4782" spans="2:3" ht="15.75" thickBot="1">
      <c r="B4782" s="45">
        <v>42400</v>
      </c>
      <c r="C4782" s="46">
        <v>5.1528</v>
      </c>
    </row>
    <row r="4783" spans="2:3" ht="15.75" thickBot="1">
      <c r="B4783" s="47">
        <v>42401</v>
      </c>
      <c r="C4783" s="48">
        <v>5.1592000000000002</v>
      </c>
    </row>
    <row r="4784" spans="2:3" ht="15.75" thickBot="1">
      <c r="B4784" s="45">
        <v>42402</v>
      </c>
      <c r="C4784" s="46">
        <v>5.1656000000000004</v>
      </c>
    </row>
    <row r="4785" spans="2:3" ht="15.75" thickBot="1">
      <c r="B4785" s="47">
        <v>42403</v>
      </c>
      <c r="C4785" s="48">
        <v>5.1719999999999997</v>
      </c>
    </row>
    <row r="4786" spans="2:3" ht="15.75" thickBot="1">
      <c r="B4786" s="45">
        <v>42404</v>
      </c>
      <c r="C4786" s="46">
        <v>5.1783999999999999</v>
      </c>
    </row>
    <row r="4787" spans="2:3" ht="15.75" thickBot="1">
      <c r="B4787" s="47">
        <v>42405</v>
      </c>
      <c r="C4787" s="48">
        <v>5.1848999999999998</v>
      </c>
    </row>
    <row r="4788" spans="2:3" ht="15.75" thickBot="1">
      <c r="B4788" s="45">
        <v>42406</v>
      </c>
      <c r="C4788" s="46">
        <v>5.1913</v>
      </c>
    </row>
    <row r="4789" spans="2:3" ht="15.75" thickBot="1">
      <c r="B4789" s="47">
        <v>42407</v>
      </c>
      <c r="C4789" s="48">
        <v>5.1977000000000002</v>
      </c>
    </row>
    <row r="4790" spans="2:3" ht="15.75" thickBot="1">
      <c r="B4790" s="45">
        <v>42408</v>
      </c>
      <c r="C4790" s="46">
        <v>5.2042000000000002</v>
      </c>
    </row>
    <row r="4791" spans="2:3" ht="15.75" thickBot="1">
      <c r="B4791" s="47">
        <v>42409</v>
      </c>
      <c r="C4791" s="48">
        <v>5.2106000000000003</v>
      </c>
    </row>
    <row r="4792" spans="2:3" ht="15.75" thickBot="1">
      <c r="B4792" s="45">
        <v>42410</v>
      </c>
      <c r="C4792" s="46">
        <v>5.2171000000000003</v>
      </c>
    </row>
    <row r="4793" spans="2:3" ht="15.75" thickBot="1">
      <c r="B4793" s="47">
        <v>42411</v>
      </c>
      <c r="C4793" s="48">
        <v>5.2236000000000002</v>
      </c>
    </row>
    <row r="4794" spans="2:3" ht="15.75" thickBot="1">
      <c r="B4794" s="45">
        <v>42412</v>
      </c>
      <c r="C4794" s="46">
        <v>5.23</v>
      </c>
    </row>
    <row r="4795" spans="2:3" ht="15.75" thickBot="1">
      <c r="B4795" s="47">
        <v>42413</v>
      </c>
      <c r="C4795" s="48">
        <v>5.2365000000000004</v>
      </c>
    </row>
    <row r="4796" spans="2:3" ht="15.75" thickBot="1">
      <c r="B4796" s="45">
        <v>42414</v>
      </c>
      <c r="C4796" s="46">
        <v>5.2430000000000003</v>
      </c>
    </row>
    <row r="4797" spans="2:3" ht="15.75" thickBot="1">
      <c r="B4797" s="47">
        <v>42415</v>
      </c>
      <c r="C4797" s="48">
        <v>5.2495000000000003</v>
      </c>
    </row>
    <row r="4798" spans="2:3" ht="15.75" thickBot="1">
      <c r="B4798" s="45">
        <v>42416</v>
      </c>
      <c r="C4798" s="46">
        <v>5.2560000000000002</v>
      </c>
    </row>
    <row r="4799" spans="2:3" ht="15.75" thickBot="1">
      <c r="B4799" s="47">
        <v>42417</v>
      </c>
      <c r="C4799" s="48">
        <v>5.2625999999999999</v>
      </c>
    </row>
    <row r="4800" spans="2:3" ht="15.75" thickBot="1">
      <c r="B4800" s="45">
        <v>42418</v>
      </c>
      <c r="C4800" s="46">
        <v>5.2690999999999999</v>
      </c>
    </row>
    <row r="4801" spans="2:3" ht="15.75" thickBot="1">
      <c r="B4801" s="47">
        <v>42419</v>
      </c>
      <c r="C4801" s="48">
        <v>5.2755999999999998</v>
      </c>
    </row>
    <row r="4802" spans="2:3" ht="15.75" thickBot="1">
      <c r="B4802" s="45">
        <v>42420</v>
      </c>
      <c r="C4802" s="46">
        <v>5.2821999999999996</v>
      </c>
    </row>
    <row r="4803" spans="2:3" ht="15.75" thickBot="1">
      <c r="B4803" s="47">
        <v>42421</v>
      </c>
      <c r="C4803" s="48">
        <v>5.2887000000000004</v>
      </c>
    </row>
    <row r="4804" spans="2:3" ht="15.75" thickBot="1">
      <c r="B4804" s="45">
        <v>42422</v>
      </c>
      <c r="C4804" s="46">
        <v>5.2953000000000001</v>
      </c>
    </row>
    <row r="4805" spans="2:3" ht="15.75" thickBot="1">
      <c r="B4805" s="47">
        <v>42423</v>
      </c>
      <c r="C4805" s="48">
        <v>5.3018000000000001</v>
      </c>
    </row>
    <row r="4806" spans="2:3" ht="15.75" thickBot="1">
      <c r="B4806" s="45">
        <v>42424</v>
      </c>
      <c r="C4806" s="46">
        <v>5.3083999999999998</v>
      </c>
    </row>
    <row r="4807" spans="2:3" ht="15.75" thickBot="1">
      <c r="B4807" s="47">
        <v>42425</v>
      </c>
      <c r="C4807" s="48">
        <v>5.3150000000000004</v>
      </c>
    </row>
    <row r="4808" spans="2:3" ht="15.75" thickBot="1">
      <c r="B4808" s="45">
        <v>42426</v>
      </c>
      <c r="C4808" s="46">
        <v>5.3224</v>
      </c>
    </row>
    <row r="4809" spans="2:3" ht="15.75" thickBot="1">
      <c r="B4809" s="47">
        <v>42427</v>
      </c>
      <c r="C4809" s="48">
        <v>5.3299000000000003</v>
      </c>
    </row>
    <row r="4810" spans="2:3" ht="15.75" thickBot="1">
      <c r="B4810" s="45">
        <v>42428</v>
      </c>
      <c r="C4810" s="46">
        <v>5.3372999999999999</v>
      </c>
    </row>
    <row r="4811" spans="2:3" ht="15.75" thickBot="1">
      <c r="B4811" s="47">
        <v>42429</v>
      </c>
      <c r="C4811" s="48">
        <v>5.3448000000000002</v>
      </c>
    </row>
    <row r="4812" spans="2:3" ht="15.75" thickBot="1">
      <c r="B4812" s="45">
        <v>42430</v>
      </c>
      <c r="C4812" s="46">
        <v>5.3522999999999996</v>
      </c>
    </row>
    <row r="4813" spans="2:3" ht="15.75" thickBot="1">
      <c r="B4813" s="47">
        <v>42431</v>
      </c>
      <c r="C4813" s="48">
        <v>5.3597999999999999</v>
      </c>
    </row>
    <row r="4814" spans="2:3" ht="15.75" thickBot="1">
      <c r="B4814" s="45">
        <v>42432</v>
      </c>
      <c r="C4814" s="46">
        <v>5.3673000000000002</v>
      </c>
    </row>
    <row r="4815" spans="2:3" ht="15.75" thickBot="1">
      <c r="B4815" s="47">
        <v>42433</v>
      </c>
      <c r="C4815" s="48">
        <v>5.3747999999999996</v>
      </c>
    </row>
    <row r="4816" spans="2:3" ht="15.75" thickBot="1">
      <c r="B4816" s="45">
        <v>42434</v>
      </c>
      <c r="C4816" s="46">
        <v>5.3822999999999999</v>
      </c>
    </row>
    <row r="4817" spans="2:3" ht="15.75" thickBot="1">
      <c r="B4817" s="47">
        <v>42435</v>
      </c>
      <c r="C4817" s="48">
        <v>5.3898000000000001</v>
      </c>
    </row>
    <row r="4818" spans="2:3" ht="15.75" thickBot="1">
      <c r="B4818" s="45">
        <v>42436</v>
      </c>
      <c r="C4818" s="46">
        <v>5.3974000000000002</v>
      </c>
    </row>
    <row r="4819" spans="2:3" ht="15.75" thickBot="1">
      <c r="B4819" s="47">
        <v>42437</v>
      </c>
      <c r="C4819" s="48">
        <v>5.4048999999999996</v>
      </c>
    </row>
    <row r="4820" spans="2:3" ht="15.75" thickBot="1">
      <c r="B4820" s="45">
        <v>42438</v>
      </c>
      <c r="C4820" s="46">
        <v>5.4124999999999996</v>
      </c>
    </row>
    <row r="4821" spans="2:3" ht="15.75" thickBot="1">
      <c r="B4821" s="47">
        <v>42439</v>
      </c>
      <c r="C4821" s="48">
        <v>5.42</v>
      </c>
    </row>
    <row r="4822" spans="2:3" ht="15.75" thickBot="1">
      <c r="B4822" s="45">
        <v>42440</v>
      </c>
      <c r="C4822" s="46">
        <v>5.4276</v>
      </c>
    </row>
    <row r="4823" spans="2:3" ht="15.75" thickBot="1">
      <c r="B4823" s="47">
        <v>42441</v>
      </c>
      <c r="C4823" s="48">
        <v>5.4352</v>
      </c>
    </row>
    <row r="4824" spans="2:3" ht="15.75" thickBot="1">
      <c r="B4824" s="45">
        <v>42442</v>
      </c>
      <c r="C4824" s="46">
        <v>5.4428000000000001</v>
      </c>
    </row>
    <row r="4825" spans="2:3" ht="15.75" thickBot="1">
      <c r="B4825" s="47">
        <v>42443</v>
      </c>
      <c r="C4825" s="48">
        <v>5.4504000000000001</v>
      </c>
    </row>
    <row r="4826" spans="2:3" ht="15.75" thickBot="1">
      <c r="B4826" s="45">
        <v>42444</v>
      </c>
      <c r="C4826" s="46">
        <v>5.4581</v>
      </c>
    </row>
    <row r="4827" spans="2:3" ht="15.75" thickBot="1">
      <c r="B4827" s="47">
        <v>42445</v>
      </c>
      <c r="C4827" s="48">
        <v>5.4657</v>
      </c>
    </row>
    <row r="4828" spans="2:3" ht="15.75" thickBot="1">
      <c r="B4828" s="45">
        <v>42446</v>
      </c>
      <c r="C4828" s="46">
        <v>5.4733000000000001</v>
      </c>
    </row>
    <row r="4829" spans="2:3" ht="15.75" thickBot="1">
      <c r="B4829" s="47">
        <v>42447</v>
      </c>
      <c r="C4829" s="48">
        <v>5.4809999999999999</v>
      </c>
    </row>
    <row r="4830" spans="2:3" ht="15.75" thickBot="1">
      <c r="B4830" s="45">
        <v>42448</v>
      </c>
      <c r="C4830" s="46">
        <v>5.4886999999999997</v>
      </c>
    </row>
    <row r="4831" spans="2:3" ht="15.75" thickBot="1">
      <c r="B4831" s="47">
        <v>42449</v>
      </c>
      <c r="C4831" s="48">
        <v>5.4962999999999997</v>
      </c>
    </row>
    <row r="4832" spans="2:3" ht="15.75" thickBot="1">
      <c r="B4832" s="45">
        <v>42450</v>
      </c>
      <c r="C4832" s="46">
        <v>5.5039999999999996</v>
      </c>
    </row>
    <row r="4833" spans="2:3" ht="15.75" thickBot="1">
      <c r="B4833" s="47">
        <v>42451</v>
      </c>
      <c r="C4833" s="48">
        <v>5.5117000000000003</v>
      </c>
    </row>
    <row r="4834" spans="2:3" ht="15.75" thickBot="1">
      <c r="B4834" s="45">
        <v>42452</v>
      </c>
      <c r="C4834" s="46">
        <v>5.5194000000000001</v>
      </c>
    </row>
    <row r="4835" spans="2:3" ht="15.75" thickBot="1">
      <c r="B4835" s="47">
        <v>42453</v>
      </c>
      <c r="C4835" s="48">
        <v>5.5271999999999997</v>
      </c>
    </row>
    <row r="4836" spans="2:3" ht="15.75" thickBot="1">
      <c r="B4836" s="45">
        <v>42454</v>
      </c>
      <c r="C4836" s="46">
        <v>5.5349000000000004</v>
      </c>
    </row>
    <row r="4837" spans="2:3" ht="15.75" thickBot="1">
      <c r="B4837" s="47">
        <v>42455</v>
      </c>
      <c r="C4837" s="48">
        <v>5.5396999999999998</v>
      </c>
    </row>
    <row r="4838" spans="2:3" ht="15.75" thickBot="1">
      <c r="B4838" s="45">
        <v>42456</v>
      </c>
      <c r="C4838" s="46">
        <v>5.5445000000000002</v>
      </c>
    </row>
    <row r="4839" spans="2:3" ht="15.75" thickBot="1">
      <c r="B4839" s="47">
        <v>42457</v>
      </c>
      <c r="C4839" s="48">
        <v>5.5491999999999999</v>
      </c>
    </row>
    <row r="4840" spans="2:3" ht="15.75" thickBot="1">
      <c r="B4840" s="45">
        <v>42458</v>
      </c>
      <c r="C4840" s="46">
        <v>5.5540000000000003</v>
      </c>
    </row>
    <row r="4841" spans="2:3" ht="15.75" thickBot="1">
      <c r="B4841" s="47">
        <v>42459</v>
      </c>
      <c r="C4841" s="48">
        <v>5.5587999999999997</v>
      </c>
    </row>
    <row r="4842" spans="2:3" ht="15.75" thickBot="1">
      <c r="B4842" s="45">
        <v>42460</v>
      </c>
      <c r="C4842" s="46">
        <v>5.5636000000000001</v>
      </c>
    </row>
    <row r="4843" spans="2:3" ht="15.75" thickBot="1">
      <c r="B4843" s="47">
        <v>42461</v>
      </c>
      <c r="C4843" s="48">
        <v>5.5683999999999996</v>
      </c>
    </row>
    <row r="4844" spans="2:3" ht="15.75" thickBot="1">
      <c r="B4844" s="45">
        <v>42462</v>
      </c>
      <c r="C4844" s="46">
        <v>5.5731999999999999</v>
      </c>
    </row>
    <row r="4845" spans="2:3" ht="15.75" thickBot="1">
      <c r="B4845" s="47">
        <v>42463</v>
      </c>
      <c r="C4845" s="48">
        <v>5.5781000000000001</v>
      </c>
    </row>
    <row r="4846" spans="2:3" ht="15.75" thickBot="1">
      <c r="B4846" s="45">
        <v>42464</v>
      </c>
      <c r="C4846" s="46">
        <v>5.5829000000000004</v>
      </c>
    </row>
    <row r="4847" spans="2:3" ht="15.75" thickBot="1">
      <c r="B4847" s="47">
        <v>42465</v>
      </c>
      <c r="C4847" s="48">
        <v>5.5876999999999999</v>
      </c>
    </row>
    <row r="4848" spans="2:3" ht="15.75" thickBot="1">
      <c r="B4848" s="45">
        <v>42466</v>
      </c>
      <c r="C4848" s="46">
        <v>5.5925000000000002</v>
      </c>
    </row>
    <row r="4849" spans="2:3" ht="15.75" thickBot="1">
      <c r="B4849" s="47">
        <v>42467</v>
      </c>
      <c r="C4849" s="48">
        <v>5.5974000000000004</v>
      </c>
    </row>
    <row r="4850" spans="2:3" ht="15.75" thickBot="1">
      <c r="B4850" s="45">
        <v>42468</v>
      </c>
      <c r="C4850" s="46">
        <v>5.6021999999999998</v>
      </c>
    </row>
    <row r="4851" spans="2:3" ht="15.75" thickBot="1">
      <c r="B4851" s="47">
        <v>42469</v>
      </c>
      <c r="C4851" s="48">
        <v>5.6070000000000002</v>
      </c>
    </row>
    <row r="4852" spans="2:3" ht="15.75" thickBot="1">
      <c r="B4852" s="45">
        <v>42470</v>
      </c>
      <c r="C4852" s="46">
        <v>5.6119000000000003</v>
      </c>
    </row>
    <row r="4853" spans="2:3" ht="15.75" thickBot="1">
      <c r="B4853" s="47">
        <v>42471</v>
      </c>
      <c r="C4853" s="48">
        <v>5.6166999999999998</v>
      </c>
    </row>
    <row r="4854" spans="2:3" ht="15.75" thickBot="1">
      <c r="B4854" s="45">
        <v>42472</v>
      </c>
      <c r="C4854" s="46">
        <v>5.6215999999999999</v>
      </c>
    </row>
    <row r="4855" spans="2:3" ht="15.75" thickBot="1">
      <c r="B4855" s="47">
        <v>42473</v>
      </c>
      <c r="C4855" s="48">
        <v>5.6264000000000003</v>
      </c>
    </row>
    <row r="4856" spans="2:3" ht="15.75" thickBot="1">
      <c r="B4856" s="45">
        <v>42474</v>
      </c>
      <c r="C4856" s="46">
        <v>5.6313000000000004</v>
      </c>
    </row>
    <row r="4857" spans="2:3" ht="15.75" thickBot="1">
      <c r="B4857" s="47">
        <v>42475</v>
      </c>
      <c r="C4857" s="48">
        <v>5.6361999999999997</v>
      </c>
    </row>
    <row r="4858" spans="2:3" ht="15.75" thickBot="1">
      <c r="B4858" s="45">
        <v>42476</v>
      </c>
      <c r="C4858" s="46">
        <v>5.641</v>
      </c>
    </row>
    <row r="4859" spans="2:3" ht="15.75" thickBot="1">
      <c r="B4859" s="47">
        <v>42477</v>
      </c>
      <c r="C4859" s="48">
        <v>5.6459000000000001</v>
      </c>
    </row>
    <row r="4860" spans="2:3" ht="15.75" thickBot="1">
      <c r="B4860" s="45">
        <v>42478</v>
      </c>
      <c r="C4860" s="46">
        <v>5.6508000000000003</v>
      </c>
    </row>
    <row r="4861" spans="2:3" ht="15.75" thickBot="1">
      <c r="B4861" s="47">
        <v>42479</v>
      </c>
      <c r="C4861" s="48">
        <v>5.6555999999999997</v>
      </c>
    </row>
    <row r="4862" spans="2:3" ht="15.75" thickBot="1">
      <c r="B4862" s="45">
        <v>42480</v>
      </c>
      <c r="C4862" s="46">
        <v>5.6604999999999999</v>
      </c>
    </row>
    <row r="4863" spans="2:3" ht="15.75" thickBot="1">
      <c r="B4863" s="47">
        <v>42481</v>
      </c>
      <c r="C4863" s="48">
        <v>5.6654</v>
      </c>
    </row>
    <row r="4864" spans="2:3" ht="15.75" thickBot="1">
      <c r="B4864" s="45">
        <v>42482</v>
      </c>
      <c r="C4864" s="46">
        <v>5.6703000000000001</v>
      </c>
    </row>
    <row r="4865" spans="2:3" ht="15.75" thickBot="1">
      <c r="B4865" s="47">
        <v>42483</v>
      </c>
      <c r="C4865" s="48">
        <v>5.6752000000000002</v>
      </c>
    </row>
    <row r="4866" spans="2:3" ht="15.75" thickBot="1">
      <c r="B4866" s="45">
        <v>42484</v>
      </c>
      <c r="C4866" s="46">
        <v>5.6801000000000004</v>
      </c>
    </row>
    <row r="4867" spans="2:3" ht="15.75" thickBot="1">
      <c r="B4867" s="47">
        <v>42485</v>
      </c>
      <c r="C4867" s="48">
        <v>5.6849999999999996</v>
      </c>
    </row>
    <row r="4868" spans="2:3" ht="15.75" thickBot="1">
      <c r="B4868" s="45">
        <v>42486</v>
      </c>
      <c r="C4868" s="46">
        <v>5.6905999999999999</v>
      </c>
    </row>
    <row r="4869" spans="2:3" ht="15.75" thickBot="1">
      <c r="B4869" s="47">
        <v>42487</v>
      </c>
      <c r="C4869" s="48">
        <v>5.6961000000000004</v>
      </c>
    </row>
    <row r="4870" spans="2:3" ht="15.75" thickBot="1">
      <c r="B4870" s="45">
        <v>42488</v>
      </c>
      <c r="C4870" s="46">
        <v>5.7016999999999998</v>
      </c>
    </row>
    <row r="4871" spans="2:3" ht="15.75" thickBot="1">
      <c r="B4871" s="47">
        <v>42489</v>
      </c>
      <c r="C4871" s="48">
        <v>5.7073</v>
      </c>
    </row>
    <row r="4872" spans="2:3" ht="15.75" thickBot="1">
      <c r="B4872" s="45">
        <v>42490</v>
      </c>
      <c r="C4872" s="46">
        <v>5.7129000000000003</v>
      </c>
    </row>
    <row r="4873" spans="2:3" ht="15.75" thickBot="1">
      <c r="B4873" s="47">
        <v>42491</v>
      </c>
      <c r="C4873" s="48">
        <v>5.7184999999999997</v>
      </c>
    </row>
    <row r="4874" spans="2:3" ht="15.75" thickBot="1">
      <c r="B4874" s="45">
        <v>42492</v>
      </c>
      <c r="C4874" s="46">
        <v>5.7241</v>
      </c>
    </row>
    <row r="4875" spans="2:3" ht="15.75" thickBot="1">
      <c r="B4875" s="47">
        <v>42493</v>
      </c>
      <c r="C4875" s="48">
        <v>5.7297000000000002</v>
      </c>
    </row>
    <row r="4876" spans="2:3" ht="15.75" thickBot="1">
      <c r="B4876" s="45">
        <v>42494</v>
      </c>
      <c r="C4876" s="46">
        <v>5.7352999999999996</v>
      </c>
    </row>
    <row r="4877" spans="2:3" ht="15.75" thickBot="1">
      <c r="B4877" s="47">
        <v>42495</v>
      </c>
      <c r="C4877" s="48">
        <v>5.7408999999999999</v>
      </c>
    </row>
    <row r="4878" spans="2:3" ht="15.75" thickBot="1">
      <c r="B4878" s="45">
        <v>42496</v>
      </c>
      <c r="C4878" s="46">
        <v>5.7465000000000002</v>
      </c>
    </row>
    <row r="4879" spans="2:3" ht="15.75" thickBot="1">
      <c r="B4879" s="47">
        <v>42497</v>
      </c>
      <c r="C4879" s="48">
        <v>5.7521000000000004</v>
      </c>
    </row>
    <row r="4880" spans="2:3" ht="15.75" thickBot="1">
      <c r="B4880" s="45">
        <v>42498</v>
      </c>
      <c r="C4880" s="46">
        <v>5.7576999999999998</v>
      </c>
    </row>
    <row r="4881" spans="2:3" ht="15.75" thickBot="1">
      <c r="B4881" s="47">
        <v>42499</v>
      </c>
      <c r="C4881" s="48">
        <v>5.7633999999999999</v>
      </c>
    </row>
    <row r="4882" spans="2:3" ht="15.75" thickBot="1">
      <c r="B4882" s="45">
        <v>42500</v>
      </c>
      <c r="C4882" s="46">
        <v>5.7690000000000001</v>
      </c>
    </row>
    <row r="4883" spans="2:3" ht="15.75" thickBot="1">
      <c r="B4883" s="47">
        <v>42501</v>
      </c>
      <c r="C4883" s="48">
        <v>5.7746000000000004</v>
      </c>
    </row>
    <row r="4884" spans="2:3" ht="15.75" thickBot="1">
      <c r="B4884" s="45">
        <v>42502</v>
      </c>
      <c r="C4884" s="46">
        <v>5.7803000000000004</v>
      </c>
    </row>
    <row r="4885" spans="2:3" ht="15.75" thickBot="1">
      <c r="B4885" s="47">
        <v>42503</v>
      </c>
      <c r="C4885" s="48">
        <v>5.7858999999999998</v>
      </c>
    </row>
    <row r="4886" spans="2:3" ht="15.75" thickBot="1">
      <c r="B4886" s="45">
        <v>42504</v>
      </c>
      <c r="C4886" s="46">
        <v>5.7915999999999999</v>
      </c>
    </row>
    <row r="4887" spans="2:3" ht="15.75" thickBot="1">
      <c r="B4887" s="47">
        <v>42505</v>
      </c>
      <c r="C4887" s="48">
        <v>5.7972999999999999</v>
      </c>
    </row>
    <row r="4888" spans="2:3" ht="15.75" thickBot="1">
      <c r="B4888" s="45">
        <v>42506</v>
      </c>
      <c r="C4888" s="46">
        <v>5.8029000000000002</v>
      </c>
    </row>
    <row r="4889" spans="2:3" ht="15.75" thickBot="1">
      <c r="B4889" s="47">
        <v>42507</v>
      </c>
      <c r="C4889" s="48">
        <v>5.8086000000000002</v>
      </c>
    </row>
    <row r="4890" spans="2:3" ht="15.75" thickBot="1">
      <c r="B4890" s="45">
        <v>42508</v>
      </c>
      <c r="C4890" s="46">
        <v>5.8143000000000002</v>
      </c>
    </row>
    <row r="4891" spans="2:3" ht="15.75" thickBot="1">
      <c r="B4891" s="47">
        <v>42509</v>
      </c>
      <c r="C4891" s="48">
        <v>5.82</v>
      </c>
    </row>
    <row r="4892" spans="2:3" ht="15.75" thickBot="1">
      <c r="B4892" s="45">
        <v>42510</v>
      </c>
      <c r="C4892" s="46">
        <v>5.8257000000000003</v>
      </c>
    </row>
    <row r="4893" spans="2:3" ht="15.75" thickBot="1">
      <c r="B4893" s="47">
        <v>42511</v>
      </c>
      <c r="C4893" s="48">
        <v>5.8314000000000004</v>
      </c>
    </row>
    <row r="4894" spans="2:3" ht="15.75" thickBot="1">
      <c r="B4894" s="45">
        <v>42512</v>
      </c>
      <c r="C4894" s="46">
        <v>5.8371000000000004</v>
      </c>
    </row>
    <row r="4895" spans="2:3" ht="15.75" thickBot="1">
      <c r="B4895" s="47">
        <v>42513</v>
      </c>
      <c r="C4895" s="48">
        <v>5.8428000000000004</v>
      </c>
    </row>
    <row r="4896" spans="2:3" ht="15.75" thickBot="1">
      <c r="B4896" s="45">
        <v>42514</v>
      </c>
      <c r="C4896" s="46">
        <v>5.8484999999999996</v>
      </c>
    </row>
    <row r="4897" spans="2:3" ht="15.75" thickBot="1">
      <c r="B4897" s="47">
        <v>42515</v>
      </c>
      <c r="C4897" s="48">
        <v>5.8541999999999996</v>
      </c>
    </row>
    <row r="4898" spans="2:3" ht="15.75" thickBot="1">
      <c r="B4898" s="45">
        <v>42516</v>
      </c>
      <c r="C4898" s="46">
        <v>5.8605</v>
      </c>
    </row>
    <row r="4899" spans="2:3" ht="15.75" thickBot="1">
      <c r="B4899" s="47">
        <v>42517</v>
      </c>
      <c r="C4899" s="48">
        <v>5.8669000000000002</v>
      </c>
    </row>
    <row r="4900" spans="2:3" ht="15.75" thickBot="1">
      <c r="B4900" s="45">
        <v>42518</v>
      </c>
      <c r="C4900" s="46">
        <v>5.8731999999999998</v>
      </c>
    </row>
    <row r="4901" spans="2:3" ht="15.75" thickBot="1">
      <c r="B4901" s="47">
        <v>42519</v>
      </c>
      <c r="C4901" s="48">
        <v>5.8795000000000002</v>
      </c>
    </row>
    <row r="4902" spans="2:3" ht="15.75" thickBot="1">
      <c r="B4902" s="45">
        <v>42520</v>
      </c>
      <c r="C4902" s="46">
        <v>5.8857999999999997</v>
      </c>
    </row>
    <row r="4903" spans="2:3" ht="15.75" thickBot="1">
      <c r="B4903" s="47">
        <v>42521</v>
      </c>
      <c r="C4903" s="48">
        <v>5.8921999999999999</v>
      </c>
    </row>
    <row r="4904" spans="2:3" ht="15.75" thickBot="1">
      <c r="B4904" s="45">
        <v>42522</v>
      </c>
      <c r="C4904" s="46">
        <v>5.8985000000000003</v>
      </c>
    </row>
    <row r="4905" spans="2:3" ht="15.75" thickBot="1">
      <c r="B4905" s="47">
        <v>42523</v>
      </c>
      <c r="C4905" s="48">
        <v>5.9048999999999996</v>
      </c>
    </row>
    <row r="4906" spans="2:3" ht="15.75" thickBot="1">
      <c r="B4906" s="45">
        <v>42524</v>
      </c>
      <c r="C4906" s="46">
        <v>5.9112</v>
      </c>
    </row>
    <row r="4907" spans="2:3" ht="15.75" thickBot="1">
      <c r="B4907" s="47">
        <v>42525</v>
      </c>
      <c r="C4907" s="48">
        <v>5.9176000000000002</v>
      </c>
    </row>
    <row r="4908" spans="2:3" ht="15.75" thickBot="1">
      <c r="B4908" s="45">
        <v>42526</v>
      </c>
      <c r="C4908" s="46">
        <v>5.9240000000000004</v>
      </c>
    </row>
    <row r="4909" spans="2:3" ht="15.75" thickBot="1">
      <c r="B4909" s="47">
        <v>42527</v>
      </c>
      <c r="C4909" s="48">
        <v>5.9303999999999997</v>
      </c>
    </row>
    <row r="4910" spans="2:3" ht="15.75" thickBot="1">
      <c r="B4910" s="45">
        <v>42528</v>
      </c>
      <c r="C4910" s="46">
        <v>5.9367999999999999</v>
      </c>
    </row>
    <row r="4911" spans="2:3" ht="15.75" thickBot="1">
      <c r="B4911" s="47">
        <v>42529</v>
      </c>
      <c r="C4911" s="48">
        <v>5.9432</v>
      </c>
    </row>
    <row r="4912" spans="2:3" ht="15.75" thickBot="1">
      <c r="B4912" s="45">
        <v>42530</v>
      </c>
      <c r="C4912" s="46">
        <v>5.9496000000000002</v>
      </c>
    </row>
    <row r="4913" spans="2:3" ht="15.75" thickBot="1">
      <c r="B4913" s="47">
        <v>42531</v>
      </c>
      <c r="C4913" s="48">
        <v>5.9560000000000004</v>
      </c>
    </row>
    <row r="4914" spans="2:3" ht="15.75" thickBot="1">
      <c r="B4914" s="45">
        <v>42532</v>
      </c>
      <c r="C4914" s="46">
        <v>5.9623999999999997</v>
      </c>
    </row>
    <row r="4915" spans="2:3" ht="15.75" thickBot="1">
      <c r="B4915" s="47">
        <v>42533</v>
      </c>
      <c r="C4915" s="48">
        <v>5.9687999999999999</v>
      </c>
    </row>
    <row r="4916" spans="2:3" ht="15.75" thickBot="1">
      <c r="B4916" s="45">
        <v>42534</v>
      </c>
      <c r="C4916" s="46">
        <v>5.9752000000000001</v>
      </c>
    </row>
    <row r="4917" spans="2:3" ht="15.75" thickBot="1">
      <c r="B4917" s="47">
        <v>42535</v>
      </c>
      <c r="C4917" s="48">
        <v>5.9817</v>
      </c>
    </row>
    <row r="4918" spans="2:3" ht="15.75" thickBot="1">
      <c r="B4918" s="45">
        <v>42536</v>
      </c>
      <c r="C4918" s="46">
        <v>5.9881000000000002</v>
      </c>
    </row>
    <row r="4919" spans="2:3" ht="15.75" thickBot="1">
      <c r="B4919" s="47">
        <v>42537</v>
      </c>
      <c r="C4919" s="48">
        <v>5.9946000000000002</v>
      </c>
    </row>
    <row r="4920" spans="2:3" ht="15.75" thickBot="1">
      <c r="B4920" s="45">
        <v>42538</v>
      </c>
      <c r="C4920" s="46">
        <v>6.0010000000000003</v>
      </c>
    </row>
    <row r="4921" spans="2:3" ht="15.75" thickBot="1">
      <c r="B4921" s="47">
        <v>42539</v>
      </c>
      <c r="C4921" s="48">
        <v>6.0075000000000003</v>
      </c>
    </row>
    <row r="4922" spans="2:3" ht="15.75" thickBot="1">
      <c r="B4922" s="45">
        <v>42540</v>
      </c>
      <c r="C4922" s="46">
        <v>6.0140000000000002</v>
      </c>
    </row>
    <row r="4923" spans="2:3" ht="15.75" thickBot="1">
      <c r="B4923" s="47">
        <v>42541</v>
      </c>
      <c r="C4923" s="48">
        <v>6.0205000000000002</v>
      </c>
    </row>
    <row r="4924" spans="2:3" ht="15.75" thickBot="1">
      <c r="B4924" s="45">
        <v>42542</v>
      </c>
      <c r="C4924" s="46">
        <v>6.0269000000000004</v>
      </c>
    </row>
    <row r="4925" spans="2:3" ht="15.75" thickBot="1">
      <c r="B4925" s="47">
        <v>42543</v>
      </c>
      <c r="C4925" s="48">
        <v>6.0334000000000003</v>
      </c>
    </row>
    <row r="4926" spans="2:3" ht="15.75" thickBot="1">
      <c r="B4926" s="45">
        <v>42544</v>
      </c>
      <c r="C4926" s="46">
        <v>6.0399000000000003</v>
      </c>
    </row>
    <row r="4927" spans="2:3" ht="15.75" thickBot="1">
      <c r="B4927" s="47">
        <v>42545</v>
      </c>
      <c r="C4927" s="48">
        <v>6.0464000000000002</v>
      </c>
    </row>
    <row r="4928" spans="2:3" ht="15.75" thickBot="1">
      <c r="B4928" s="45">
        <v>42546</v>
      </c>
      <c r="C4928" s="46">
        <v>6.0529999999999999</v>
      </c>
    </row>
    <row r="4929" spans="2:3" ht="15.75" thickBot="1">
      <c r="B4929" s="47">
        <v>42547</v>
      </c>
      <c r="C4929" s="48">
        <v>6.0613000000000001</v>
      </c>
    </row>
    <row r="4930" spans="2:3" ht="15.75" thickBot="1">
      <c r="B4930" s="45">
        <v>42548</v>
      </c>
      <c r="C4930" s="46">
        <v>6.0696000000000003</v>
      </c>
    </row>
    <row r="4931" spans="2:3" ht="15.75" thickBot="1">
      <c r="B4931" s="47">
        <v>42549</v>
      </c>
      <c r="C4931" s="48">
        <v>6.0778999999999996</v>
      </c>
    </row>
    <row r="4932" spans="2:3" ht="15.75" thickBot="1">
      <c r="B4932" s="45">
        <v>42550</v>
      </c>
      <c r="C4932" s="46">
        <v>6.0862999999999996</v>
      </c>
    </row>
    <row r="4933" spans="2:3" ht="15.75" thickBot="1">
      <c r="B4933" s="47">
        <v>42551</v>
      </c>
      <c r="C4933" s="48">
        <v>6.0945999999999998</v>
      </c>
    </row>
    <row r="4934" spans="2:3" ht="15.75" thickBot="1">
      <c r="B4934" s="45">
        <v>42552</v>
      </c>
      <c r="C4934" s="46">
        <v>6.1029999999999998</v>
      </c>
    </row>
    <row r="4935" spans="2:3" ht="15.75" thickBot="1">
      <c r="B4935" s="47">
        <v>42553</v>
      </c>
      <c r="C4935" s="48">
        <v>6.1113</v>
      </c>
    </row>
    <row r="4936" spans="2:3" ht="15.75" thickBot="1">
      <c r="B4936" s="45">
        <v>42554</v>
      </c>
      <c r="C4936" s="46">
        <v>6.1196999999999999</v>
      </c>
    </row>
    <row r="4937" spans="2:3" ht="15.75" thickBot="1">
      <c r="B4937" s="47">
        <v>42555</v>
      </c>
      <c r="C4937" s="48">
        <v>6.1280999999999999</v>
      </c>
    </row>
    <row r="4938" spans="2:3" ht="15.75" thickBot="1">
      <c r="B4938" s="45">
        <v>42556</v>
      </c>
      <c r="C4938" s="46">
        <v>6.1364999999999998</v>
      </c>
    </row>
    <row r="4939" spans="2:3" ht="15.75" thickBot="1">
      <c r="B4939" s="47">
        <v>42557</v>
      </c>
      <c r="C4939" s="48">
        <v>6.1449999999999996</v>
      </c>
    </row>
    <row r="4940" spans="2:3" ht="15.75" thickBot="1">
      <c r="B4940" s="45">
        <v>42558</v>
      </c>
      <c r="C4940" s="46">
        <v>6.1534000000000004</v>
      </c>
    </row>
    <row r="4941" spans="2:3" ht="15.75" thickBot="1">
      <c r="B4941" s="47">
        <v>42559</v>
      </c>
      <c r="C4941" s="48">
        <v>6.1618000000000004</v>
      </c>
    </row>
    <row r="4942" spans="2:3" ht="15.75" thickBot="1">
      <c r="B4942" s="45">
        <v>42560</v>
      </c>
      <c r="C4942" s="46">
        <v>6.1703000000000001</v>
      </c>
    </row>
    <row r="4943" spans="2:3" ht="15.75" thickBot="1">
      <c r="B4943" s="47">
        <v>42561</v>
      </c>
      <c r="C4943" s="48">
        <v>6.1787999999999998</v>
      </c>
    </row>
    <row r="4944" spans="2:3" ht="15.75" thickBot="1">
      <c r="B4944" s="45">
        <v>42562</v>
      </c>
      <c r="C4944" s="46">
        <v>6.1871999999999998</v>
      </c>
    </row>
    <row r="4945" spans="2:3" ht="15.75" thickBot="1">
      <c r="B4945" s="47">
        <v>42563</v>
      </c>
      <c r="C4945" s="48">
        <v>6.1957000000000004</v>
      </c>
    </row>
    <row r="4946" spans="2:3" ht="15.75" thickBot="1">
      <c r="B4946" s="45">
        <v>42564</v>
      </c>
      <c r="C4946" s="46">
        <v>6.2042000000000002</v>
      </c>
    </row>
    <row r="4947" spans="2:3" ht="15.75" thickBot="1">
      <c r="B4947" s="47">
        <v>42565</v>
      </c>
      <c r="C4947" s="48">
        <v>6.2126999999999999</v>
      </c>
    </row>
    <row r="4948" spans="2:3" ht="15.75" thickBot="1">
      <c r="B4948" s="45">
        <v>42566</v>
      </c>
      <c r="C4948" s="46">
        <v>6.2213000000000003</v>
      </c>
    </row>
    <row r="4949" spans="2:3" ht="15.75" thickBot="1">
      <c r="B4949" s="47">
        <v>42567</v>
      </c>
      <c r="C4949" s="48">
        <v>6.2272999999999996</v>
      </c>
    </row>
    <row r="4950" spans="2:3" ht="15.75" thickBot="1">
      <c r="B4950" s="45">
        <v>42568</v>
      </c>
      <c r="C4950" s="46">
        <v>6.2333999999999996</v>
      </c>
    </row>
    <row r="4951" spans="2:3" ht="15.75" thickBot="1">
      <c r="B4951" s="47">
        <v>42569</v>
      </c>
      <c r="C4951" s="48">
        <v>6.2394999999999996</v>
      </c>
    </row>
    <row r="4952" spans="2:3" ht="15.75" thickBot="1">
      <c r="B4952" s="45">
        <v>42570</v>
      </c>
      <c r="C4952" s="46">
        <v>6.2455999999999996</v>
      </c>
    </row>
    <row r="4953" spans="2:3" ht="15.75" thickBot="1">
      <c r="B4953" s="47">
        <v>42571</v>
      </c>
      <c r="C4953" s="48">
        <v>6.2516999999999996</v>
      </c>
    </row>
    <row r="4954" spans="2:3" ht="15.75" thickBot="1">
      <c r="B4954" s="45">
        <v>42572</v>
      </c>
      <c r="C4954" s="46">
        <v>6.2577999999999996</v>
      </c>
    </row>
    <row r="4955" spans="2:3" ht="15.75" thickBot="1">
      <c r="B4955" s="47">
        <v>42573</v>
      </c>
      <c r="C4955" s="48">
        <v>6.2638999999999996</v>
      </c>
    </row>
    <row r="4956" spans="2:3" ht="15.75" thickBot="1">
      <c r="B4956" s="45">
        <v>42574</v>
      </c>
      <c r="C4956" s="46">
        <v>6.27</v>
      </c>
    </row>
    <row r="4957" spans="2:3" ht="15.75" thickBot="1">
      <c r="B4957" s="47">
        <v>42575</v>
      </c>
      <c r="C4957" s="48">
        <v>6.2760999999999996</v>
      </c>
    </row>
    <row r="4958" spans="2:3" ht="15.75" thickBot="1">
      <c r="B4958" s="45">
        <v>42576</v>
      </c>
      <c r="C4958" s="46">
        <v>6.2823000000000002</v>
      </c>
    </row>
    <row r="4959" spans="2:3" ht="15.75" thickBot="1">
      <c r="B4959" s="47">
        <v>42577</v>
      </c>
      <c r="C4959" s="48">
        <v>6.2884000000000002</v>
      </c>
    </row>
    <row r="4960" spans="2:3" ht="15.75" thickBot="1">
      <c r="B4960" s="45">
        <v>42578</v>
      </c>
      <c r="C4960" s="46">
        <v>6.2945000000000002</v>
      </c>
    </row>
    <row r="4961" spans="2:3" ht="15.75" thickBot="1">
      <c r="B4961" s="47">
        <v>42579</v>
      </c>
      <c r="C4961" s="48">
        <v>6.3007</v>
      </c>
    </row>
    <row r="4962" spans="2:3" ht="15.75" thickBot="1">
      <c r="B4962" s="45">
        <v>42580</v>
      </c>
      <c r="C4962" s="46">
        <v>6.3068</v>
      </c>
    </row>
    <row r="4963" spans="2:3" ht="15.75" thickBot="1">
      <c r="B4963" s="47">
        <v>42581</v>
      </c>
      <c r="C4963" s="48">
        <v>6.3129999999999997</v>
      </c>
    </row>
    <row r="4964" spans="2:3" ht="15.75" thickBot="1">
      <c r="B4964" s="45">
        <v>42582</v>
      </c>
      <c r="C4964" s="46">
        <v>6.3192000000000004</v>
      </c>
    </row>
    <row r="4965" spans="2:3" ht="15.75" thickBot="1">
      <c r="B4965" s="47">
        <v>42583</v>
      </c>
      <c r="C4965" s="48">
        <v>6.3253000000000004</v>
      </c>
    </row>
    <row r="4966" spans="2:3" ht="15.75" thickBot="1">
      <c r="B4966" s="45">
        <v>42584</v>
      </c>
      <c r="C4966" s="46">
        <v>6.3315000000000001</v>
      </c>
    </row>
    <row r="4967" spans="2:3" ht="15.75" thickBot="1">
      <c r="B4967" s="47">
        <v>42585</v>
      </c>
      <c r="C4967" s="48">
        <v>6.3376999999999999</v>
      </c>
    </row>
    <row r="4968" spans="2:3" ht="15.75" thickBot="1">
      <c r="B4968" s="45">
        <v>42586</v>
      </c>
      <c r="C4968" s="46">
        <v>6.3438999999999997</v>
      </c>
    </row>
    <row r="4969" spans="2:3" ht="15.75" thickBot="1">
      <c r="B4969" s="47">
        <v>42587</v>
      </c>
      <c r="C4969" s="48">
        <v>6.3501000000000003</v>
      </c>
    </row>
    <row r="4970" spans="2:3" ht="15.75" thickBot="1">
      <c r="B4970" s="45">
        <v>42588</v>
      </c>
      <c r="C4970" s="46">
        <v>6.3563000000000001</v>
      </c>
    </row>
    <row r="4971" spans="2:3" ht="15.75" thickBot="1">
      <c r="B4971" s="47">
        <v>42589</v>
      </c>
      <c r="C4971" s="48">
        <v>6.3624999999999998</v>
      </c>
    </row>
    <row r="4972" spans="2:3" ht="15.75" thickBot="1">
      <c r="B4972" s="45">
        <v>42590</v>
      </c>
      <c r="C4972" s="46">
        <v>6.3686999999999996</v>
      </c>
    </row>
    <row r="4973" spans="2:3" ht="15.75" thickBot="1">
      <c r="B4973" s="47">
        <v>42591</v>
      </c>
      <c r="C4973" s="48">
        <v>6.3749000000000002</v>
      </c>
    </row>
    <row r="4974" spans="2:3" ht="15.75" thickBot="1">
      <c r="B4974" s="45">
        <v>42592</v>
      </c>
      <c r="C4974" s="46">
        <v>6.3811</v>
      </c>
    </row>
    <row r="4975" spans="2:3" ht="15.75" thickBot="1">
      <c r="B4975" s="47">
        <v>42593</v>
      </c>
      <c r="C4975" s="48">
        <v>6.3874000000000004</v>
      </c>
    </row>
    <row r="4976" spans="2:3" ht="15.75" thickBot="1">
      <c r="B4976" s="45">
        <v>42594</v>
      </c>
      <c r="C4976" s="46">
        <v>6.3936000000000002</v>
      </c>
    </row>
    <row r="4977" spans="2:3" ht="15.75" thickBot="1">
      <c r="B4977" s="47">
        <v>42595</v>
      </c>
      <c r="C4977" s="48">
        <v>6.3997999999999999</v>
      </c>
    </row>
    <row r="4978" spans="2:3" ht="15.75" thickBot="1">
      <c r="B4978" s="45">
        <v>42596</v>
      </c>
      <c r="C4978" s="46">
        <v>6.4061000000000003</v>
      </c>
    </row>
    <row r="4979" spans="2:3" ht="15.75" thickBot="1">
      <c r="B4979" s="47">
        <v>42597</v>
      </c>
      <c r="C4979" s="48">
        <v>6.4123000000000001</v>
      </c>
    </row>
    <row r="4980" spans="2:3" ht="15.75" thickBot="1">
      <c r="B4980" s="45">
        <v>42598</v>
      </c>
      <c r="C4980" s="46">
        <v>6.4162999999999997</v>
      </c>
    </row>
    <row r="4981" spans="2:3" ht="15.75" thickBot="1">
      <c r="B4981" s="47">
        <v>42599</v>
      </c>
      <c r="C4981" s="48">
        <v>6.4203000000000001</v>
      </c>
    </row>
    <row r="4982" spans="2:3" ht="15.75" thickBot="1">
      <c r="B4982" s="45">
        <v>42600</v>
      </c>
      <c r="C4982" s="46">
        <v>6.4244000000000003</v>
      </c>
    </row>
    <row r="4983" spans="2:3" ht="15.75" thickBot="1">
      <c r="B4983" s="47">
        <v>42601</v>
      </c>
      <c r="C4983" s="48">
        <v>6.4283999999999999</v>
      </c>
    </row>
    <row r="4984" spans="2:3" ht="15.75" thickBot="1">
      <c r="B4984" s="45">
        <v>42602</v>
      </c>
      <c r="C4984" s="46">
        <v>6.4324000000000003</v>
      </c>
    </row>
    <row r="4985" spans="2:3" ht="15.75" thickBot="1">
      <c r="B4985" s="47">
        <v>42603</v>
      </c>
      <c r="C4985" s="48">
        <v>6.4363999999999999</v>
      </c>
    </row>
    <row r="4986" spans="2:3" ht="15.75" thickBot="1">
      <c r="B4986" s="45">
        <v>42604</v>
      </c>
      <c r="C4986" s="46">
        <v>6.4404000000000003</v>
      </c>
    </row>
    <row r="4987" spans="2:3" ht="15.75" thickBot="1">
      <c r="B4987" s="47">
        <v>42605</v>
      </c>
      <c r="C4987" s="48">
        <v>6.4444999999999997</v>
      </c>
    </row>
    <row r="4988" spans="2:3" ht="15.75" thickBot="1">
      <c r="B4988" s="45">
        <v>42606</v>
      </c>
      <c r="C4988" s="46">
        <v>6.4485000000000001</v>
      </c>
    </row>
    <row r="4989" spans="2:3" ht="15.75" thickBot="1">
      <c r="B4989" s="47">
        <v>42607</v>
      </c>
      <c r="C4989" s="48">
        <v>6.4524999999999997</v>
      </c>
    </row>
    <row r="4990" spans="2:3" ht="15.75" thickBot="1">
      <c r="B4990" s="45">
        <v>42608</v>
      </c>
      <c r="C4990" s="46">
        <v>6.4565000000000001</v>
      </c>
    </row>
    <row r="4991" spans="2:3" ht="15.75" thickBot="1">
      <c r="B4991" s="47">
        <v>42609</v>
      </c>
      <c r="C4991" s="48">
        <v>6.4606000000000003</v>
      </c>
    </row>
    <row r="4992" spans="2:3" ht="15.75" thickBot="1">
      <c r="B4992" s="45">
        <v>42610</v>
      </c>
      <c r="C4992" s="46">
        <v>6.4645999999999999</v>
      </c>
    </row>
    <row r="4993" spans="2:3" ht="15.75" thickBot="1">
      <c r="B4993" s="47">
        <v>42611</v>
      </c>
      <c r="C4993" s="48">
        <v>6.4687000000000001</v>
      </c>
    </row>
    <row r="4994" spans="2:3" ht="15.75" thickBot="1">
      <c r="B4994" s="45">
        <v>42612</v>
      </c>
      <c r="C4994" s="46">
        <v>6.4726999999999997</v>
      </c>
    </row>
    <row r="4995" spans="2:3" ht="15.75" thickBot="1">
      <c r="B4995" s="47">
        <v>42613</v>
      </c>
      <c r="C4995" s="48">
        <v>6.4767000000000001</v>
      </c>
    </row>
    <row r="4996" spans="2:3" ht="15.75" thickBot="1">
      <c r="B4996" s="45">
        <v>42614</v>
      </c>
      <c r="C4996" s="46">
        <v>6.4808000000000003</v>
      </c>
    </row>
    <row r="4997" spans="2:3" ht="15.75" thickBot="1">
      <c r="B4997" s="47">
        <v>42615</v>
      </c>
      <c r="C4997" s="48">
        <v>6.4847999999999999</v>
      </c>
    </row>
    <row r="4998" spans="2:3" ht="15.75" thickBot="1">
      <c r="B4998" s="45">
        <v>42616</v>
      </c>
      <c r="C4998" s="46">
        <v>6.4889000000000001</v>
      </c>
    </row>
    <row r="4999" spans="2:3" ht="15.75" thickBot="1">
      <c r="B4999" s="47">
        <v>42617</v>
      </c>
      <c r="C4999" s="48">
        <v>6.4928999999999997</v>
      </c>
    </row>
    <row r="5000" spans="2:3" ht="15.75" thickBot="1">
      <c r="B5000" s="45">
        <v>42618</v>
      </c>
      <c r="C5000" s="46">
        <v>6.4969999999999999</v>
      </c>
    </row>
    <row r="5001" spans="2:3" ht="15.75" thickBot="1">
      <c r="B5001" s="47">
        <v>42619</v>
      </c>
      <c r="C5001" s="48">
        <v>6.5011000000000001</v>
      </c>
    </row>
    <row r="5002" spans="2:3" ht="15.75" thickBot="1">
      <c r="B5002" s="45">
        <v>42620</v>
      </c>
      <c r="C5002" s="46">
        <v>6.5050999999999997</v>
      </c>
    </row>
    <row r="5003" spans="2:3" ht="15.75" thickBot="1">
      <c r="B5003" s="47">
        <v>42621</v>
      </c>
      <c r="C5003" s="48">
        <v>6.5091999999999999</v>
      </c>
    </row>
    <row r="5004" spans="2:3" ht="15.75" thickBot="1">
      <c r="B5004" s="45">
        <v>42622</v>
      </c>
      <c r="C5004" s="46">
        <v>6.5133000000000001</v>
      </c>
    </row>
    <row r="5005" spans="2:3" ht="15.75" thickBot="1">
      <c r="B5005" s="47">
        <v>42623</v>
      </c>
      <c r="C5005" s="48">
        <v>6.5172999999999996</v>
      </c>
    </row>
    <row r="5006" spans="2:3" ht="15.75" thickBot="1">
      <c r="B5006" s="45">
        <v>42624</v>
      </c>
      <c r="C5006" s="46">
        <v>6.5213999999999999</v>
      </c>
    </row>
    <row r="5007" spans="2:3" ht="15.75" thickBot="1">
      <c r="B5007" s="47">
        <v>42625</v>
      </c>
      <c r="C5007" s="48">
        <v>6.5255000000000001</v>
      </c>
    </row>
    <row r="5008" spans="2:3" ht="15.75" thickBot="1">
      <c r="B5008" s="45">
        <v>42626</v>
      </c>
      <c r="C5008" s="46">
        <v>6.5294999999999996</v>
      </c>
    </row>
    <row r="5009" spans="2:3" ht="15.75" thickBot="1">
      <c r="B5009" s="47">
        <v>42627</v>
      </c>
      <c r="C5009" s="48">
        <v>6.5335999999999999</v>
      </c>
    </row>
    <row r="5010" spans="2:3" ht="15.75" thickBot="1">
      <c r="B5010" s="45">
        <v>42628</v>
      </c>
      <c r="C5010" s="46">
        <v>6.5377000000000001</v>
      </c>
    </row>
    <row r="5011" spans="2:3" ht="15.75" thickBot="1">
      <c r="B5011" s="47">
        <v>42629</v>
      </c>
      <c r="C5011" s="48">
        <v>6.5381</v>
      </c>
    </row>
    <row r="5012" spans="2:3" ht="15.75" thickBot="1">
      <c r="B5012" s="45">
        <v>42630</v>
      </c>
      <c r="C5012" s="46">
        <v>6.5385</v>
      </c>
    </row>
    <row r="5013" spans="2:3" ht="15.75" thickBot="1">
      <c r="B5013" s="47">
        <v>42631</v>
      </c>
      <c r="C5013" s="48">
        <v>6.5388999999999999</v>
      </c>
    </row>
    <row r="5014" spans="2:3" ht="15.75" thickBot="1">
      <c r="B5014" s="45">
        <v>42632</v>
      </c>
      <c r="C5014" s="46">
        <v>6.5392999999999999</v>
      </c>
    </row>
    <row r="5015" spans="2:3" ht="15.75" thickBot="1">
      <c r="B5015" s="47">
        <v>42633</v>
      </c>
      <c r="C5015" s="48">
        <v>6.5396999999999998</v>
      </c>
    </row>
    <row r="5016" spans="2:3" ht="15.75" thickBot="1">
      <c r="B5016" s="45">
        <v>42634</v>
      </c>
      <c r="C5016" s="46">
        <v>6.5400999999999998</v>
      </c>
    </row>
    <row r="5017" spans="2:3" ht="15.75" thickBot="1">
      <c r="B5017" s="47">
        <v>42635</v>
      </c>
      <c r="C5017" s="48">
        <v>6.5404999999999998</v>
      </c>
    </row>
    <row r="5018" spans="2:3" ht="15.75" thickBot="1">
      <c r="B5018" s="45">
        <v>42636</v>
      </c>
      <c r="C5018" s="46">
        <v>6.5408999999999997</v>
      </c>
    </row>
    <row r="5019" spans="2:3" ht="15.75" thickBot="1">
      <c r="B5019" s="47">
        <v>42637</v>
      </c>
      <c r="C5019" s="48">
        <v>6.5412999999999997</v>
      </c>
    </row>
    <row r="5020" spans="2:3" ht="15.75" thickBot="1">
      <c r="B5020" s="45">
        <v>42638</v>
      </c>
      <c r="C5020" s="46">
        <v>6.5416999999999996</v>
      </c>
    </row>
    <row r="5021" spans="2:3" ht="15.75" thickBot="1">
      <c r="B5021" s="47">
        <v>42639</v>
      </c>
      <c r="C5021" s="48">
        <v>6.5420999999999996</v>
      </c>
    </row>
    <row r="5022" spans="2:3" ht="15.75" thickBot="1">
      <c r="B5022" s="45">
        <v>42640</v>
      </c>
      <c r="C5022" s="46">
        <v>6.5425000000000004</v>
      </c>
    </row>
    <row r="5023" spans="2:3" ht="15.75" thickBot="1">
      <c r="B5023" s="47">
        <v>42641</v>
      </c>
      <c r="C5023" s="48">
        <v>6.5429000000000004</v>
      </c>
    </row>
    <row r="5024" spans="2:3" ht="15.75" thickBot="1">
      <c r="B5024" s="45">
        <v>42642</v>
      </c>
      <c r="C5024" s="46">
        <v>6.5433000000000003</v>
      </c>
    </row>
    <row r="5025" spans="2:3" ht="15.75" thickBot="1">
      <c r="B5025" s="47">
        <v>42643</v>
      </c>
      <c r="C5025" s="48">
        <v>6.5437000000000003</v>
      </c>
    </row>
    <row r="5026" spans="2:3" ht="15.75" thickBot="1">
      <c r="B5026" s="45">
        <v>42644</v>
      </c>
      <c r="C5026" s="46">
        <v>6.5441000000000003</v>
      </c>
    </row>
    <row r="5027" spans="2:3" ht="15.75" thickBot="1">
      <c r="B5027" s="47">
        <v>42645</v>
      </c>
      <c r="C5027" s="48">
        <v>6.5445000000000002</v>
      </c>
    </row>
    <row r="5028" spans="2:3" ht="15.75" thickBot="1">
      <c r="B5028" s="45">
        <v>42646</v>
      </c>
      <c r="C5028" s="46">
        <v>6.5449000000000002</v>
      </c>
    </row>
    <row r="5029" spans="2:3" ht="15.75" thickBot="1">
      <c r="B5029" s="47">
        <v>42647</v>
      </c>
      <c r="C5029" s="48">
        <v>6.5453000000000001</v>
      </c>
    </row>
    <row r="5030" spans="2:3" ht="15.75" thickBot="1">
      <c r="B5030" s="45">
        <v>42648</v>
      </c>
      <c r="C5030" s="46">
        <v>6.5457000000000001</v>
      </c>
    </row>
    <row r="5031" spans="2:3" ht="15.75" thickBot="1">
      <c r="B5031" s="47">
        <v>42649</v>
      </c>
      <c r="C5031" s="48">
        <v>6.5461</v>
      </c>
    </row>
    <row r="5032" spans="2:3" ht="15.75" thickBot="1">
      <c r="B5032" s="45">
        <v>42650</v>
      </c>
      <c r="C5032" s="46">
        <v>6.5465</v>
      </c>
    </row>
    <row r="5033" spans="2:3" ht="15.75" thickBot="1">
      <c r="B5033" s="47">
        <v>42651</v>
      </c>
      <c r="C5033" s="48">
        <v>6.5468999999999999</v>
      </c>
    </row>
    <row r="5034" spans="2:3" ht="15.75" thickBot="1">
      <c r="B5034" s="45">
        <v>42652</v>
      </c>
      <c r="C5034" s="46">
        <v>6.5472999999999999</v>
      </c>
    </row>
    <row r="5035" spans="2:3" ht="15.75" thickBot="1">
      <c r="B5035" s="47">
        <v>42653</v>
      </c>
      <c r="C5035" s="48">
        <v>6.5476999999999999</v>
      </c>
    </row>
    <row r="5036" spans="2:3" ht="15.75" thickBot="1">
      <c r="B5036" s="45">
        <v>42654</v>
      </c>
      <c r="C5036" s="46">
        <v>6.5480999999999998</v>
      </c>
    </row>
    <row r="5037" spans="2:3" ht="15.75" thickBot="1">
      <c r="B5037" s="47">
        <v>42655</v>
      </c>
      <c r="C5037" s="48">
        <v>6.5484999999999998</v>
      </c>
    </row>
    <row r="5038" spans="2:3" ht="15.75" thickBot="1">
      <c r="B5038" s="45">
        <v>42656</v>
      </c>
      <c r="C5038" s="46">
        <v>6.5488999999999997</v>
      </c>
    </row>
    <row r="5039" spans="2:3" ht="15.75" thickBot="1">
      <c r="B5039" s="47">
        <v>42657</v>
      </c>
      <c r="C5039" s="48">
        <v>6.5492999999999997</v>
      </c>
    </row>
    <row r="5040" spans="2:3" ht="15.75" thickBot="1">
      <c r="B5040" s="45">
        <v>42658</v>
      </c>
      <c r="C5040" s="46">
        <v>6.5496999999999996</v>
      </c>
    </row>
    <row r="5041" spans="2:3" ht="15.75" thickBot="1">
      <c r="B5041" s="47">
        <v>42659</v>
      </c>
      <c r="C5041" s="48">
        <v>6.5519999999999996</v>
      </c>
    </row>
    <row r="5042" spans="2:3" ht="15.75" thickBot="1">
      <c r="B5042" s="45">
        <v>42660</v>
      </c>
      <c r="C5042" s="46">
        <v>6.5542999999999996</v>
      </c>
    </row>
    <row r="5043" spans="2:3" ht="15.75" thickBot="1">
      <c r="B5043" s="47">
        <v>42661</v>
      </c>
      <c r="C5043" s="48">
        <v>6.5566000000000004</v>
      </c>
    </row>
    <row r="5044" spans="2:3" ht="15.75" thickBot="1">
      <c r="B5044" s="45">
        <v>42662</v>
      </c>
      <c r="C5044" s="46">
        <v>6.5589000000000004</v>
      </c>
    </row>
    <row r="5045" spans="2:3" ht="15.75" thickBot="1">
      <c r="B5045" s="47">
        <v>42663</v>
      </c>
      <c r="C5045" s="48">
        <v>6.5612000000000004</v>
      </c>
    </row>
    <row r="5046" spans="2:3" ht="15.75" thickBot="1">
      <c r="B5046" s="45">
        <v>42664</v>
      </c>
      <c r="C5046" s="46">
        <v>6.5635000000000003</v>
      </c>
    </row>
    <row r="5047" spans="2:3" ht="15.75" thickBot="1">
      <c r="B5047" s="47">
        <v>42665</v>
      </c>
      <c r="C5047" s="48">
        <v>6.5658000000000003</v>
      </c>
    </row>
    <row r="5048" spans="2:3" ht="15.75" thickBot="1">
      <c r="B5048" s="45">
        <v>42666</v>
      </c>
      <c r="C5048" s="46">
        <v>6.5681000000000003</v>
      </c>
    </row>
    <row r="5049" spans="2:3" ht="15.75" thickBot="1">
      <c r="B5049" s="47">
        <v>42667</v>
      </c>
      <c r="C5049" s="48">
        <v>6.5704000000000002</v>
      </c>
    </row>
    <row r="5050" spans="2:3" ht="15.75" thickBot="1">
      <c r="B5050" s="45">
        <v>42668</v>
      </c>
      <c r="C5050" s="46">
        <v>6.5727000000000002</v>
      </c>
    </row>
    <row r="5051" spans="2:3" ht="15.75" thickBot="1">
      <c r="B5051" s="47">
        <v>42669</v>
      </c>
      <c r="C5051" s="48">
        <v>6.5750000000000002</v>
      </c>
    </row>
    <row r="5052" spans="2:3" ht="15.75" thickBot="1">
      <c r="B5052" s="45">
        <v>42670</v>
      </c>
      <c r="C5052" s="46">
        <v>6.5773000000000001</v>
      </c>
    </row>
    <row r="5053" spans="2:3" ht="15.75" thickBot="1">
      <c r="B5053" s="47">
        <v>42671</v>
      </c>
      <c r="C5053" s="48">
        <v>6.5796000000000001</v>
      </c>
    </row>
    <row r="5054" spans="2:3" ht="15.75" thickBot="1">
      <c r="B5054" s="45">
        <v>42672</v>
      </c>
      <c r="C5054" s="46">
        <v>6.5819000000000001</v>
      </c>
    </row>
    <row r="5055" spans="2:3" ht="15.75" thickBot="1">
      <c r="B5055" s="47">
        <v>42673</v>
      </c>
      <c r="C5055" s="48">
        <v>6.5842000000000001</v>
      </c>
    </row>
    <row r="5056" spans="2:3" ht="15.75" thickBot="1">
      <c r="B5056" s="45">
        <v>42674</v>
      </c>
      <c r="C5056" s="46">
        <v>6.5865</v>
      </c>
    </row>
    <row r="5057" spans="2:3" ht="15.75" thickBot="1">
      <c r="B5057" s="47">
        <v>42675</v>
      </c>
      <c r="C5057" s="48">
        <v>6.5888</v>
      </c>
    </row>
    <row r="5058" spans="2:3" ht="15.75" thickBot="1">
      <c r="B5058" s="45">
        <v>42676</v>
      </c>
      <c r="C5058" s="46">
        <v>6.5911999999999997</v>
      </c>
    </row>
    <row r="5059" spans="2:3" ht="15.75" thickBot="1">
      <c r="B5059" s="47">
        <v>42677</v>
      </c>
      <c r="C5059" s="48">
        <v>6.5934999999999997</v>
      </c>
    </row>
    <row r="5060" spans="2:3" ht="15.75" thickBot="1">
      <c r="B5060" s="45">
        <v>42678</v>
      </c>
      <c r="C5060" s="46">
        <v>6.5957999999999997</v>
      </c>
    </row>
    <row r="5061" spans="2:3" ht="15.75" thickBot="1">
      <c r="B5061" s="47">
        <v>42679</v>
      </c>
      <c r="C5061" s="48">
        <v>6.5980999999999996</v>
      </c>
    </row>
    <row r="5062" spans="2:3" ht="15.75" thickBot="1">
      <c r="B5062" s="45">
        <v>42680</v>
      </c>
      <c r="C5062" s="46">
        <v>6.6003999999999996</v>
      </c>
    </row>
    <row r="5063" spans="2:3" ht="15.75" thickBot="1">
      <c r="B5063" s="47">
        <v>42681</v>
      </c>
      <c r="C5063" s="48">
        <v>6.6026999999999996</v>
      </c>
    </row>
    <row r="5064" spans="2:3" ht="15.75" thickBot="1">
      <c r="B5064" s="45">
        <v>42682</v>
      </c>
      <c r="C5064" s="46">
        <v>6.6051000000000002</v>
      </c>
    </row>
    <row r="5065" spans="2:3" ht="15.75" thickBot="1">
      <c r="B5065" s="47">
        <v>42683</v>
      </c>
      <c r="C5065" s="48">
        <v>6.6074000000000002</v>
      </c>
    </row>
    <row r="5066" spans="2:3" ht="15.75" thickBot="1">
      <c r="B5066" s="45">
        <v>42684</v>
      </c>
      <c r="C5066" s="46">
        <v>6.6097000000000001</v>
      </c>
    </row>
    <row r="5067" spans="2:3" ht="15.75" thickBot="1">
      <c r="B5067" s="47">
        <v>42685</v>
      </c>
      <c r="C5067" s="48">
        <v>6.6120000000000001</v>
      </c>
    </row>
    <row r="5068" spans="2:3" ht="15.75" thickBot="1">
      <c r="B5068" s="45">
        <v>42686</v>
      </c>
      <c r="C5068" s="46">
        <v>6.6143000000000001</v>
      </c>
    </row>
    <row r="5069" spans="2:3" ht="15.75" thickBot="1">
      <c r="B5069" s="47">
        <v>42687</v>
      </c>
      <c r="C5069" s="48">
        <v>6.6166999999999998</v>
      </c>
    </row>
    <row r="5070" spans="2:3" ht="15.75" thickBot="1">
      <c r="B5070" s="45">
        <v>42688</v>
      </c>
      <c r="C5070" s="46">
        <v>6.6189999999999998</v>
      </c>
    </row>
    <row r="5071" spans="2:3" ht="15.75" thickBot="1">
      <c r="B5071" s="47">
        <v>42689</v>
      </c>
      <c r="C5071" s="48">
        <v>6.6212999999999997</v>
      </c>
    </row>
    <row r="5072" spans="2:3" ht="15.75" thickBot="1">
      <c r="B5072" s="45">
        <v>42690</v>
      </c>
      <c r="C5072" s="46">
        <v>6.6265999999999998</v>
      </c>
    </row>
    <row r="5073" spans="2:3" ht="15.75" thickBot="1">
      <c r="B5073" s="47">
        <v>42691</v>
      </c>
      <c r="C5073" s="48">
        <v>6.6318999999999999</v>
      </c>
    </row>
    <row r="5074" spans="2:3" ht="15.75" thickBot="1">
      <c r="B5074" s="45">
        <v>42692</v>
      </c>
      <c r="C5074" s="46">
        <v>6.6372</v>
      </c>
    </row>
    <row r="5075" spans="2:3" ht="15.75" thickBot="1">
      <c r="B5075" s="47">
        <v>42693</v>
      </c>
      <c r="C5075" s="48">
        <v>6.6425999999999998</v>
      </c>
    </row>
    <row r="5076" spans="2:3" ht="15.75" thickBot="1">
      <c r="B5076" s="45">
        <v>42694</v>
      </c>
      <c r="C5076" s="46">
        <v>6.6478999999999999</v>
      </c>
    </row>
    <row r="5077" spans="2:3" ht="15.75" thickBot="1">
      <c r="B5077" s="47">
        <v>42695</v>
      </c>
      <c r="C5077" s="48">
        <v>6.6532</v>
      </c>
    </row>
    <row r="5078" spans="2:3" ht="15.75" thickBot="1">
      <c r="B5078" s="45">
        <v>42696</v>
      </c>
      <c r="C5078" s="46">
        <v>6.6585999999999999</v>
      </c>
    </row>
    <row r="5079" spans="2:3" ht="15.75" thickBot="1">
      <c r="B5079" s="47">
        <v>42697</v>
      </c>
      <c r="C5079" s="48">
        <v>6.6638999999999999</v>
      </c>
    </row>
    <row r="5080" spans="2:3" ht="15.75" thickBot="1">
      <c r="B5080" s="45">
        <v>42698</v>
      </c>
      <c r="C5080" s="46">
        <v>6.6692999999999998</v>
      </c>
    </row>
    <row r="5081" spans="2:3" ht="15.75" thickBot="1">
      <c r="B5081" s="47">
        <v>42699</v>
      </c>
      <c r="C5081" s="48">
        <v>6.6745999999999999</v>
      </c>
    </row>
    <row r="5082" spans="2:3" ht="15.75" thickBot="1">
      <c r="B5082" s="45">
        <v>42700</v>
      </c>
      <c r="C5082" s="46">
        <v>6.68</v>
      </c>
    </row>
    <row r="5083" spans="2:3" ht="15.75" thickBot="1">
      <c r="B5083" s="47">
        <v>42701</v>
      </c>
      <c r="C5083" s="48">
        <v>6.6852999999999998</v>
      </c>
    </row>
    <row r="5084" spans="2:3" ht="15.75" thickBot="1">
      <c r="B5084" s="45">
        <v>42702</v>
      </c>
      <c r="C5084" s="46">
        <v>6.6906999999999996</v>
      </c>
    </row>
    <row r="5085" spans="2:3" ht="15.75" thickBot="1">
      <c r="B5085" s="47">
        <v>42703</v>
      </c>
      <c r="C5085" s="48">
        <v>6.6959999999999997</v>
      </c>
    </row>
    <row r="5086" spans="2:3" ht="15.75" thickBot="1">
      <c r="B5086" s="45">
        <v>42704</v>
      </c>
      <c r="C5086" s="46">
        <v>6.7013999999999996</v>
      </c>
    </row>
    <row r="5087" spans="2:3" ht="15.75" thickBot="1">
      <c r="B5087" s="47">
        <v>42705</v>
      </c>
      <c r="C5087" s="48">
        <v>6.7068000000000003</v>
      </c>
    </row>
    <row r="5088" spans="2:3" ht="15.75" thickBot="1">
      <c r="B5088" s="45">
        <v>42706</v>
      </c>
      <c r="C5088" s="46">
        <v>6.7122000000000002</v>
      </c>
    </row>
    <row r="5089" spans="2:3" ht="15.75" thickBot="1">
      <c r="B5089" s="47">
        <v>42707</v>
      </c>
      <c r="C5089" s="48">
        <v>6.7176</v>
      </c>
    </row>
    <row r="5090" spans="2:3" ht="15.75" thickBot="1">
      <c r="B5090" s="45">
        <v>42708</v>
      </c>
      <c r="C5090" s="46">
        <v>6.7229000000000001</v>
      </c>
    </row>
    <row r="5091" spans="2:3" ht="15.75" thickBot="1">
      <c r="B5091" s="47">
        <v>42709</v>
      </c>
      <c r="C5091" s="48">
        <v>6.7282999999999999</v>
      </c>
    </row>
    <row r="5092" spans="2:3" ht="15.75" thickBot="1">
      <c r="B5092" s="45">
        <v>42710</v>
      </c>
      <c r="C5092" s="46">
        <v>6.7336999999999998</v>
      </c>
    </row>
    <row r="5093" spans="2:3" ht="15.75" thickBot="1">
      <c r="B5093" s="47">
        <v>42711</v>
      </c>
      <c r="C5093" s="48">
        <v>6.7390999999999996</v>
      </c>
    </row>
    <row r="5094" spans="2:3" ht="15.75" thickBot="1">
      <c r="B5094" s="45">
        <v>42712</v>
      </c>
      <c r="C5094" s="46">
        <v>6.7445000000000004</v>
      </c>
    </row>
    <row r="5095" spans="2:3" ht="15.75" thickBot="1">
      <c r="B5095" s="47">
        <v>42713</v>
      </c>
      <c r="C5095" s="48">
        <v>6.75</v>
      </c>
    </row>
    <row r="5096" spans="2:3" ht="15.75" thickBot="1">
      <c r="B5096" s="45">
        <v>42714</v>
      </c>
      <c r="C5096" s="46">
        <v>6.7553999999999998</v>
      </c>
    </row>
    <row r="5097" spans="2:3" ht="15.75" thickBot="1">
      <c r="B5097" s="47">
        <v>42715</v>
      </c>
      <c r="C5097" s="48">
        <v>6.7607999999999997</v>
      </c>
    </row>
    <row r="5098" spans="2:3" ht="15.75" thickBot="1">
      <c r="B5098" s="45">
        <v>42716</v>
      </c>
      <c r="C5098" s="46">
        <v>6.7662000000000004</v>
      </c>
    </row>
    <row r="5099" spans="2:3" ht="15.75" thickBot="1">
      <c r="B5099" s="47">
        <v>42717</v>
      </c>
      <c r="C5099" s="48">
        <v>6.7716000000000003</v>
      </c>
    </row>
    <row r="5100" spans="2:3" ht="15.75" thickBot="1">
      <c r="B5100" s="45">
        <v>42718</v>
      </c>
      <c r="C5100" s="46">
        <v>6.7770999999999999</v>
      </c>
    </row>
    <row r="5101" spans="2:3" ht="15.75" thickBot="1">
      <c r="B5101" s="47">
        <v>42719</v>
      </c>
      <c r="C5101" s="48">
        <v>6.7824999999999998</v>
      </c>
    </row>
    <row r="5102" spans="2:3" ht="15.75" thickBot="1">
      <c r="B5102" s="45">
        <v>42720</v>
      </c>
      <c r="C5102" s="46">
        <v>6.7858999999999998</v>
      </c>
    </row>
    <row r="5103" spans="2:3" ht="15.75" thickBot="1">
      <c r="B5103" s="47">
        <v>42721</v>
      </c>
      <c r="C5103" s="48">
        <v>6.7893999999999997</v>
      </c>
    </row>
    <row r="5104" spans="2:3" ht="15.75" thickBot="1">
      <c r="B5104" s="45">
        <v>42722</v>
      </c>
      <c r="C5104" s="46">
        <v>6.7927999999999997</v>
      </c>
    </row>
    <row r="5105" spans="2:3" ht="15.75" thickBot="1">
      <c r="B5105" s="47">
        <v>42723</v>
      </c>
      <c r="C5105" s="48">
        <v>6.7962999999999996</v>
      </c>
    </row>
    <row r="5106" spans="2:3" ht="15.75" thickBot="1">
      <c r="B5106" s="45">
        <v>42724</v>
      </c>
      <c r="C5106" s="46">
        <v>6.7996999999999996</v>
      </c>
    </row>
    <row r="5107" spans="2:3" ht="15.75" thickBot="1">
      <c r="B5107" s="47">
        <v>42725</v>
      </c>
      <c r="C5107" s="48">
        <v>6.8032000000000004</v>
      </c>
    </row>
    <row r="5108" spans="2:3" ht="15.75" thickBot="1">
      <c r="B5108" s="45">
        <v>42726</v>
      </c>
      <c r="C5108" s="46">
        <v>6.8066000000000004</v>
      </c>
    </row>
    <row r="5109" spans="2:3" ht="15.75" thickBot="1">
      <c r="B5109" s="47">
        <v>42727</v>
      </c>
      <c r="C5109" s="48">
        <v>6.8101000000000003</v>
      </c>
    </row>
    <row r="5110" spans="2:3" ht="15.75" thickBot="1">
      <c r="B5110" s="45">
        <v>42728</v>
      </c>
      <c r="C5110" s="46">
        <v>6.8135000000000003</v>
      </c>
    </row>
    <row r="5111" spans="2:3" ht="15.75" thickBot="1">
      <c r="B5111" s="47">
        <v>42729</v>
      </c>
      <c r="C5111" s="48">
        <v>6.8170000000000002</v>
      </c>
    </row>
    <row r="5112" spans="2:3" ht="15.75" thickBot="1">
      <c r="B5112" s="45">
        <v>42730</v>
      </c>
      <c r="C5112" s="46">
        <v>6.8204000000000002</v>
      </c>
    </row>
    <row r="5113" spans="2:3" ht="15.75" thickBot="1">
      <c r="B5113" s="47">
        <v>42731</v>
      </c>
      <c r="C5113" s="48">
        <v>6.8239000000000001</v>
      </c>
    </row>
    <row r="5114" spans="2:3" ht="15.75" thickBot="1">
      <c r="B5114" s="45">
        <v>42732</v>
      </c>
      <c r="C5114" s="46">
        <v>6.8273999999999999</v>
      </c>
    </row>
    <row r="5115" spans="2:3" ht="15.75" thickBot="1">
      <c r="B5115" s="47">
        <v>42733</v>
      </c>
      <c r="C5115" s="48">
        <v>6.8308</v>
      </c>
    </row>
    <row r="5116" spans="2:3" ht="15.75" thickBot="1">
      <c r="B5116" s="45">
        <v>42734</v>
      </c>
      <c r="C5116" s="46">
        <v>6.8342999999999998</v>
      </c>
    </row>
    <row r="5117" spans="2:3" ht="15.75" thickBot="1">
      <c r="B5117" s="47">
        <v>42735</v>
      </c>
      <c r="C5117" s="48">
        <v>6.8377999999999997</v>
      </c>
    </row>
    <row r="5118" spans="2:3" ht="15.75" thickBot="1">
      <c r="B5118" s="45">
        <v>42736</v>
      </c>
      <c r="C5118" s="46">
        <v>6.8411999999999997</v>
      </c>
    </row>
    <row r="5119" spans="2:3" ht="15.75" thickBot="1">
      <c r="B5119" s="47">
        <v>42737</v>
      </c>
      <c r="C5119" s="48">
        <v>6.8446999999999996</v>
      </c>
    </row>
    <row r="5120" spans="2:3" ht="15.75" thickBot="1">
      <c r="B5120" s="45">
        <v>42738</v>
      </c>
      <c r="C5120" s="46">
        <v>6.8482000000000003</v>
      </c>
    </row>
    <row r="5121" spans="2:3" ht="15.75" thickBot="1">
      <c r="B5121" s="47">
        <v>42739</v>
      </c>
      <c r="C5121" s="48">
        <v>6.8516000000000004</v>
      </c>
    </row>
    <row r="5122" spans="2:3" ht="15.75" thickBot="1">
      <c r="B5122" s="45">
        <v>42740</v>
      </c>
      <c r="C5122" s="46">
        <v>6.8551000000000002</v>
      </c>
    </row>
    <row r="5123" spans="2:3" ht="15.75" thickBot="1">
      <c r="B5123" s="47">
        <v>42741</v>
      </c>
      <c r="C5123" s="48">
        <v>6.8586</v>
      </c>
    </row>
    <row r="5124" spans="2:3" ht="15.75" thickBot="1">
      <c r="B5124" s="45">
        <v>42742</v>
      </c>
      <c r="C5124" s="46">
        <v>6.8620999999999999</v>
      </c>
    </row>
    <row r="5125" spans="2:3" ht="15.75" thickBot="1">
      <c r="B5125" s="47">
        <v>42743</v>
      </c>
      <c r="C5125" s="48">
        <v>6.8655999999999997</v>
      </c>
    </row>
    <row r="5126" spans="2:3" ht="15.75" thickBot="1">
      <c r="B5126" s="45">
        <v>42744</v>
      </c>
      <c r="C5126" s="46">
        <v>6.8689999999999998</v>
      </c>
    </row>
    <row r="5127" spans="2:3" ht="15.75" thickBot="1">
      <c r="B5127" s="47">
        <v>42745</v>
      </c>
      <c r="C5127" s="48">
        <v>6.8724999999999996</v>
      </c>
    </row>
    <row r="5128" spans="2:3" ht="15.75" thickBot="1">
      <c r="B5128" s="45">
        <v>42746</v>
      </c>
      <c r="C5128" s="46">
        <v>6.8760000000000003</v>
      </c>
    </row>
    <row r="5129" spans="2:3" ht="15.75" thickBot="1">
      <c r="B5129" s="47">
        <v>42747</v>
      </c>
      <c r="C5129" s="48">
        <v>6.8795000000000002</v>
      </c>
    </row>
    <row r="5130" spans="2:3" ht="15.75" thickBot="1">
      <c r="B5130" s="45">
        <v>42748</v>
      </c>
      <c r="C5130" s="46">
        <v>6.883</v>
      </c>
    </row>
    <row r="5131" spans="2:3" ht="15.75" thickBot="1">
      <c r="B5131" s="47">
        <v>42749</v>
      </c>
      <c r="C5131" s="48">
        <v>6.8864999999999998</v>
      </c>
    </row>
    <row r="5132" spans="2:3" ht="15.75" thickBot="1">
      <c r="B5132" s="45">
        <v>42750</v>
      </c>
      <c r="C5132" s="46">
        <v>6.89</v>
      </c>
    </row>
    <row r="5133" spans="2:3" ht="15.75" thickBot="1">
      <c r="B5133" s="47">
        <v>42751</v>
      </c>
      <c r="C5133" s="48">
        <v>6.8926999999999996</v>
      </c>
    </row>
    <row r="5134" spans="2:3" ht="15.75" thickBot="1">
      <c r="B5134" s="45">
        <v>42752</v>
      </c>
      <c r="C5134" s="46">
        <v>6.8952999999999998</v>
      </c>
    </row>
    <row r="5135" spans="2:3" ht="15.75" thickBot="1">
      <c r="B5135" s="47">
        <v>42753</v>
      </c>
      <c r="C5135" s="48">
        <v>6.8979999999999997</v>
      </c>
    </row>
    <row r="5136" spans="2:3" ht="15.75" thickBot="1">
      <c r="B5136" s="45">
        <v>42754</v>
      </c>
      <c r="C5136" s="46">
        <v>6.9006999999999996</v>
      </c>
    </row>
    <row r="5137" spans="2:3" ht="15.75" thickBot="1">
      <c r="B5137" s="47">
        <v>42755</v>
      </c>
      <c r="C5137" s="48">
        <v>6.9034000000000004</v>
      </c>
    </row>
    <row r="5138" spans="2:3" ht="15.75" thickBot="1">
      <c r="B5138" s="45">
        <v>42756</v>
      </c>
      <c r="C5138" s="46">
        <v>6.9061000000000003</v>
      </c>
    </row>
    <row r="5139" spans="2:3" ht="15.75" thickBot="1">
      <c r="B5139" s="47">
        <v>42757</v>
      </c>
      <c r="C5139" s="48">
        <v>6.9088000000000003</v>
      </c>
    </row>
    <row r="5140" spans="2:3" ht="15.75" thickBot="1">
      <c r="B5140" s="45">
        <v>42758</v>
      </c>
      <c r="C5140" s="46">
        <v>6.9114000000000004</v>
      </c>
    </row>
    <row r="5141" spans="2:3" ht="15.75" thickBot="1">
      <c r="B5141" s="47">
        <v>42759</v>
      </c>
      <c r="C5141" s="48">
        <v>6.9141000000000004</v>
      </c>
    </row>
    <row r="5142" spans="2:3" ht="15.75" thickBot="1">
      <c r="B5142" s="45">
        <v>42760</v>
      </c>
      <c r="C5142" s="46">
        <v>6.9168000000000003</v>
      </c>
    </row>
    <row r="5143" spans="2:3" ht="15.75" thickBot="1">
      <c r="B5143" s="47">
        <v>42761</v>
      </c>
      <c r="C5143" s="48">
        <v>6.9195000000000002</v>
      </c>
    </row>
    <row r="5144" spans="2:3" ht="15.75" thickBot="1">
      <c r="B5144" s="45">
        <v>42762</v>
      </c>
      <c r="C5144" s="46">
        <v>6.9222000000000001</v>
      </c>
    </row>
    <row r="5145" spans="2:3" ht="15.75" thickBot="1">
      <c r="B5145" s="47">
        <v>42763</v>
      </c>
      <c r="C5145" s="48">
        <v>6.9249000000000001</v>
      </c>
    </row>
    <row r="5146" spans="2:3" ht="15.75" thickBot="1">
      <c r="B5146" s="45">
        <v>42764</v>
      </c>
      <c r="C5146" s="46">
        <v>6.9276</v>
      </c>
    </row>
    <row r="5147" spans="2:3" ht="15.75" thickBot="1">
      <c r="B5147" s="47">
        <v>42765</v>
      </c>
      <c r="C5147" s="48">
        <v>6.9302999999999999</v>
      </c>
    </row>
    <row r="5148" spans="2:3" ht="15.75" thickBot="1">
      <c r="B5148" s="45">
        <v>42766</v>
      </c>
      <c r="C5148" s="46">
        <v>6.9329999999999998</v>
      </c>
    </row>
    <row r="5149" spans="2:3" ht="15.75" thickBot="1">
      <c r="B5149" s="47">
        <v>42767</v>
      </c>
      <c r="C5149" s="48">
        <v>6.9356999999999998</v>
      </c>
    </row>
    <row r="5150" spans="2:3" ht="15.75" thickBot="1">
      <c r="B5150" s="45">
        <v>42768</v>
      </c>
      <c r="C5150" s="46">
        <v>6.9383999999999997</v>
      </c>
    </row>
    <row r="5151" spans="2:3" ht="15.75" thickBot="1">
      <c r="B5151" s="47">
        <v>42769</v>
      </c>
      <c r="C5151" s="48">
        <v>6.9410999999999996</v>
      </c>
    </row>
    <row r="5152" spans="2:3" ht="15.75" thickBot="1">
      <c r="B5152" s="45">
        <v>42770</v>
      </c>
      <c r="C5152" s="46">
        <v>6.9438000000000004</v>
      </c>
    </row>
    <row r="5153" spans="2:3" ht="15.75" thickBot="1">
      <c r="B5153" s="47">
        <v>42771</v>
      </c>
      <c r="C5153" s="48">
        <v>6.9465000000000003</v>
      </c>
    </row>
    <row r="5154" spans="2:3" ht="15.75" thickBot="1">
      <c r="B5154" s="45">
        <v>42772</v>
      </c>
      <c r="C5154" s="46">
        <v>6.9492000000000003</v>
      </c>
    </row>
    <row r="5155" spans="2:3" ht="15.75" thickBot="1">
      <c r="B5155" s="47">
        <v>42773</v>
      </c>
      <c r="C5155" s="48">
        <v>6.9519000000000002</v>
      </c>
    </row>
    <row r="5156" spans="2:3" ht="15.75" thickBot="1">
      <c r="B5156" s="45">
        <v>42774</v>
      </c>
      <c r="C5156" s="46">
        <v>6.9546000000000001</v>
      </c>
    </row>
    <row r="5157" spans="2:3" ht="15.75" thickBot="1">
      <c r="B5157" s="47">
        <v>42775</v>
      </c>
      <c r="C5157" s="48">
        <v>6.9573</v>
      </c>
    </row>
    <row r="5158" spans="2:3" ht="15.75" thickBot="1">
      <c r="B5158" s="45">
        <v>42776</v>
      </c>
      <c r="C5158" s="46">
        <v>6.96</v>
      </c>
    </row>
    <row r="5159" spans="2:3" ht="15.75" thickBot="1">
      <c r="B5159" s="47">
        <v>42777</v>
      </c>
      <c r="C5159" s="48">
        <v>6.9626999999999999</v>
      </c>
    </row>
    <row r="5160" spans="2:3" ht="15.75" thickBot="1">
      <c r="B5160" s="45">
        <v>42778</v>
      </c>
      <c r="C5160" s="46">
        <v>6.9653999999999998</v>
      </c>
    </row>
    <row r="5161" spans="2:3" ht="15.75" thickBot="1">
      <c r="B5161" s="47">
        <v>42779</v>
      </c>
      <c r="C5161" s="48">
        <v>6.9680999999999997</v>
      </c>
    </row>
    <row r="5162" spans="2:3" ht="15.75" thickBot="1">
      <c r="B5162" s="45">
        <v>42780</v>
      </c>
      <c r="C5162" s="46">
        <v>6.9707999999999997</v>
      </c>
    </row>
    <row r="5163" spans="2:3" ht="15.75" thickBot="1">
      <c r="B5163" s="47">
        <v>42781</v>
      </c>
      <c r="C5163" s="48">
        <v>6.9736000000000002</v>
      </c>
    </row>
    <row r="5164" spans="2:3" ht="15.75" thickBot="1">
      <c r="B5164" s="45">
        <v>42782</v>
      </c>
      <c r="C5164" s="46">
        <v>6.9767000000000001</v>
      </c>
    </row>
    <row r="5165" spans="2:3" ht="15.75" thickBot="1">
      <c r="B5165" s="47">
        <v>42783</v>
      </c>
      <c r="C5165" s="48">
        <v>6.9798999999999998</v>
      </c>
    </row>
    <row r="5166" spans="2:3" ht="15.75" thickBot="1">
      <c r="B5166" s="45">
        <v>42784</v>
      </c>
      <c r="C5166" s="46">
        <v>6.9831000000000003</v>
      </c>
    </row>
    <row r="5167" spans="2:3" ht="15.75" thickBot="1">
      <c r="B5167" s="47">
        <v>42785</v>
      </c>
      <c r="C5167" s="48">
        <v>6.9863</v>
      </c>
    </row>
    <row r="5168" spans="2:3" ht="15.75" thickBot="1">
      <c r="B5168" s="45">
        <v>42786</v>
      </c>
      <c r="C5168" s="46">
        <v>6.9894999999999996</v>
      </c>
    </row>
    <row r="5169" spans="2:3" ht="15.75" thickBot="1">
      <c r="B5169" s="47">
        <v>42787</v>
      </c>
      <c r="C5169" s="48">
        <v>6.9927000000000001</v>
      </c>
    </row>
    <row r="5170" spans="2:3" ht="15.75" thickBot="1">
      <c r="B5170" s="45">
        <v>42788</v>
      </c>
      <c r="C5170" s="46">
        <v>6.9958</v>
      </c>
    </row>
    <row r="5171" spans="2:3" ht="15.75" thickBot="1">
      <c r="B5171" s="47">
        <v>42789</v>
      </c>
      <c r="C5171" s="48">
        <v>6.9989999999999997</v>
      </c>
    </row>
    <row r="5172" spans="2:3" ht="15.75" thickBot="1">
      <c r="B5172" s="45">
        <v>42790</v>
      </c>
      <c r="C5172" s="46">
        <v>7.0022000000000002</v>
      </c>
    </row>
    <row r="5173" spans="2:3" ht="15.75" thickBot="1">
      <c r="B5173" s="47">
        <v>42791</v>
      </c>
      <c r="C5173" s="48">
        <v>7.0053999999999998</v>
      </c>
    </row>
    <row r="5174" spans="2:3" ht="15.75" thickBot="1">
      <c r="B5174" s="45">
        <v>42792</v>
      </c>
      <c r="C5174" s="46">
        <v>7.0086000000000004</v>
      </c>
    </row>
    <row r="5175" spans="2:3" ht="15.75" thickBot="1">
      <c r="B5175" s="47">
        <v>42793</v>
      </c>
      <c r="C5175" s="48">
        <v>7.0118</v>
      </c>
    </row>
    <row r="5176" spans="2:3" ht="15.75" thickBot="1">
      <c r="B5176" s="45">
        <v>42794</v>
      </c>
      <c r="C5176" s="46">
        <v>7.0149999999999997</v>
      </c>
    </row>
    <row r="5177" spans="2:3" ht="15.75" thickBot="1">
      <c r="B5177" s="47">
        <v>42795</v>
      </c>
      <c r="C5177" s="48">
        <v>7.0182000000000002</v>
      </c>
    </row>
    <row r="5178" spans="2:3" ht="15.75" thickBot="1">
      <c r="B5178" s="45">
        <v>42796</v>
      </c>
      <c r="C5178" s="46">
        <v>7.0213999999999999</v>
      </c>
    </row>
    <row r="5179" spans="2:3" ht="15.75" thickBot="1">
      <c r="B5179" s="47">
        <v>42797</v>
      </c>
      <c r="C5179" s="48">
        <v>7.0246000000000004</v>
      </c>
    </row>
    <row r="5180" spans="2:3" ht="15.75" thickBot="1">
      <c r="B5180" s="45">
        <v>42798</v>
      </c>
      <c r="C5180" s="46">
        <v>7.0278</v>
      </c>
    </row>
    <row r="5181" spans="2:3" ht="15.75" thickBot="1">
      <c r="B5181" s="47">
        <v>42799</v>
      </c>
      <c r="C5181" s="48">
        <v>7.0309999999999997</v>
      </c>
    </row>
    <row r="5182" spans="2:3" ht="15.75" thickBot="1">
      <c r="B5182" s="45">
        <v>42800</v>
      </c>
      <c r="C5182" s="46">
        <v>7.0342000000000002</v>
      </c>
    </row>
    <row r="5183" spans="2:3" ht="15.75" thickBot="1">
      <c r="B5183" s="47">
        <v>42801</v>
      </c>
      <c r="C5183" s="48">
        <v>7.0373999999999999</v>
      </c>
    </row>
    <row r="5184" spans="2:3" ht="15.75" thickBot="1">
      <c r="B5184" s="45">
        <v>42802</v>
      </c>
      <c r="C5184" s="46">
        <v>7.0406000000000004</v>
      </c>
    </row>
    <row r="5185" spans="2:3" ht="15.75" thickBot="1">
      <c r="B5185" s="47">
        <v>42803</v>
      </c>
      <c r="C5185" s="48">
        <v>7.0438000000000001</v>
      </c>
    </row>
    <row r="5186" spans="2:3" ht="15.75" thickBot="1">
      <c r="B5186" s="45">
        <v>42804</v>
      </c>
      <c r="C5186" s="46">
        <v>7.0469999999999997</v>
      </c>
    </row>
    <row r="5187" spans="2:3" ht="15.75" thickBot="1">
      <c r="B5187" s="47">
        <v>42805</v>
      </c>
      <c r="C5187" s="48">
        <v>7.0503</v>
      </c>
    </row>
    <row r="5188" spans="2:3" ht="15.75" thickBot="1">
      <c r="B5188" s="45">
        <v>42806</v>
      </c>
      <c r="C5188" s="46">
        <v>7.0534999999999997</v>
      </c>
    </row>
    <row r="5189" spans="2:3" ht="15.75" thickBot="1">
      <c r="B5189" s="47">
        <v>42807</v>
      </c>
      <c r="C5189" s="48">
        <v>7.0567000000000002</v>
      </c>
    </row>
    <row r="5190" spans="2:3" ht="15.75" thickBot="1">
      <c r="B5190" s="45">
        <v>42808</v>
      </c>
      <c r="C5190" s="46">
        <v>7.0598999999999998</v>
      </c>
    </row>
    <row r="5191" spans="2:3" ht="15.75" thickBot="1">
      <c r="B5191" s="47">
        <v>42809</v>
      </c>
      <c r="C5191" s="48">
        <v>7.0631000000000004</v>
      </c>
    </row>
    <row r="5192" spans="2:3" ht="15.75" thickBot="1">
      <c r="B5192" s="45">
        <v>42810</v>
      </c>
      <c r="C5192" s="46">
        <v>7.0688000000000004</v>
      </c>
    </row>
    <row r="5193" spans="2:3" ht="15.75" thickBot="1">
      <c r="B5193" s="47">
        <v>42811</v>
      </c>
      <c r="C5193" s="48">
        <v>7.0744999999999996</v>
      </c>
    </row>
    <row r="5194" spans="2:3" ht="15.75" thickBot="1">
      <c r="B5194" s="45">
        <v>42812</v>
      </c>
      <c r="C5194" s="46">
        <v>7.0803000000000003</v>
      </c>
    </row>
    <row r="5195" spans="2:3" ht="15.75" thickBot="1">
      <c r="B5195" s="47">
        <v>42813</v>
      </c>
      <c r="C5195" s="48">
        <v>7.0860000000000003</v>
      </c>
    </row>
    <row r="5196" spans="2:3" ht="15.75" thickBot="1">
      <c r="B5196" s="45">
        <v>42814</v>
      </c>
      <c r="C5196" s="46">
        <v>7.0917000000000003</v>
      </c>
    </row>
    <row r="5197" spans="2:3" ht="15.75" thickBot="1">
      <c r="B5197" s="47">
        <v>42815</v>
      </c>
      <c r="C5197" s="48">
        <v>7.0974000000000004</v>
      </c>
    </row>
    <row r="5198" spans="2:3" ht="15.75" thickBot="1">
      <c r="B5198" s="45">
        <v>42816</v>
      </c>
      <c r="C5198" s="46">
        <v>7.1032000000000002</v>
      </c>
    </row>
    <row r="5199" spans="2:3" ht="15.75" thickBot="1">
      <c r="B5199" s="47">
        <v>42817</v>
      </c>
      <c r="C5199" s="48">
        <v>7.1089000000000002</v>
      </c>
    </row>
    <row r="5200" spans="2:3" ht="15.75" thickBot="1">
      <c r="B5200" s="45">
        <v>42818</v>
      </c>
      <c r="C5200" s="46">
        <v>7.1147</v>
      </c>
    </row>
    <row r="5201" spans="2:3" ht="15.75" thickBot="1">
      <c r="B5201" s="47">
        <v>42819</v>
      </c>
      <c r="C5201" s="48">
        <v>7.1204000000000001</v>
      </c>
    </row>
    <row r="5202" spans="2:3" ht="15.75" thickBot="1">
      <c r="B5202" s="45">
        <v>42820</v>
      </c>
      <c r="C5202" s="46">
        <v>7.1261999999999999</v>
      </c>
    </row>
    <row r="5203" spans="2:3" ht="15.75" thickBot="1">
      <c r="B5203" s="47">
        <v>42821</v>
      </c>
      <c r="C5203" s="48">
        <v>7.1318999999999999</v>
      </c>
    </row>
    <row r="5204" spans="2:3" ht="15.75" thickBot="1">
      <c r="B5204" s="45">
        <v>42822</v>
      </c>
      <c r="C5204" s="46">
        <v>7.1376999999999997</v>
      </c>
    </row>
    <row r="5205" spans="2:3" ht="15.75" thickBot="1">
      <c r="B5205" s="47">
        <v>42823</v>
      </c>
      <c r="C5205" s="48">
        <v>7.1435000000000004</v>
      </c>
    </row>
    <row r="5206" spans="2:3" ht="15.75" thickBot="1">
      <c r="B5206" s="45">
        <v>42824</v>
      </c>
      <c r="C5206" s="46">
        <v>7.1492000000000004</v>
      </c>
    </row>
    <row r="5207" spans="2:3" ht="15.75" thickBot="1">
      <c r="B5207" s="47">
        <v>42825</v>
      </c>
      <c r="C5207" s="48">
        <v>7.1550000000000002</v>
      </c>
    </row>
    <row r="5208" spans="2:3" ht="15.75" thickBot="1">
      <c r="B5208" s="45">
        <v>42826</v>
      </c>
      <c r="C5208" s="46">
        <v>7.1608000000000001</v>
      </c>
    </row>
    <row r="5209" spans="2:3" ht="15.75" thickBot="1">
      <c r="B5209" s="47">
        <v>42827</v>
      </c>
      <c r="C5209" s="48">
        <v>7.1665999999999999</v>
      </c>
    </row>
    <row r="5210" spans="2:3" ht="15.75" thickBot="1">
      <c r="B5210" s="45">
        <v>42828</v>
      </c>
      <c r="C5210" s="46">
        <v>7.1723999999999997</v>
      </c>
    </row>
    <row r="5211" spans="2:3" ht="15.75" thickBot="1">
      <c r="B5211" s="47">
        <v>42829</v>
      </c>
      <c r="C5211" s="48">
        <v>7.1782000000000004</v>
      </c>
    </row>
    <row r="5212" spans="2:3" ht="15.75" thickBot="1">
      <c r="B5212" s="45">
        <v>42830</v>
      </c>
      <c r="C5212" s="46">
        <v>7.1840000000000002</v>
      </c>
    </row>
    <row r="5213" spans="2:3" ht="15.75" thickBot="1">
      <c r="B5213" s="47">
        <v>42831</v>
      </c>
      <c r="C5213" s="48">
        <v>7.1898</v>
      </c>
    </row>
    <row r="5214" spans="2:3" ht="15.75" thickBot="1">
      <c r="B5214" s="45">
        <v>42832</v>
      </c>
      <c r="C5214" s="46">
        <v>7.1955999999999998</v>
      </c>
    </row>
    <row r="5215" spans="2:3" ht="15.75" thickBot="1">
      <c r="B5215" s="47">
        <v>42833</v>
      </c>
      <c r="C5215" s="48">
        <v>7.2013999999999996</v>
      </c>
    </row>
    <row r="5216" spans="2:3" ht="15.75" thickBot="1">
      <c r="B5216" s="45">
        <v>42834</v>
      </c>
      <c r="C5216" s="46">
        <v>7.2072000000000003</v>
      </c>
    </row>
    <row r="5217" spans="2:3" ht="15.75" thickBot="1">
      <c r="B5217" s="47">
        <v>42835</v>
      </c>
      <c r="C5217" s="48">
        <v>7.2130000000000001</v>
      </c>
    </row>
    <row r="5218" spans="2:3" ht="15.75" thickBot="1">
      <c r="B5218" s="45">
        <v>42836</v>
      </c>
      <c r="C5218" s="46">
        <v>7.2188999999999997</v>
      </c>
    </row>
    <row r="5219" spans="2:3" ht="15.75" thickBot="1">
      <c r="B5219" s="47">
        <v>42837</v>
      </c>
      <c r="C5219" s="48">
        <v>7.2247000000000003</v>
      </c>
    </row>
    <row r="5220" spans="2:3" ht="15.75" thickBot="1">
      <c r="B5220" s="45">
        <v>42838</v>
      </c>
      <c r="C5220" s="46">
        <v>7.2305000000000001</v>
      </c>
    </row>
    <row r="5221" spans="2:3" ht="15.75" thickBot="1">
      <c r="B5221" s="47">
        <v>42839</v>
      </c>
      <c r="C5221" s="48">
        <v>7.2363999999999997</v>
      </c>
    </row>
    <row r="5222" spans="2:3" ht="15.75" thickBot="1">
      <c r="B5222" s="45">
        <v>42840</v>
      </c>
      <c r="C5222" s="46">
        <v>7.2422000000000004</v>
      </c>
    </row>
    <row r="5223" spans="2:3" ht="15.75" thickBot="1">
      <c r="B5223" s="47">
        <v>42841</v>
      </c>
      <c r="C5223" s="48">
        <v>7.2478999999999996</v>
      </c>
    </row>
    <row r="5224" spans="2:3" ht="15.75" thickBot="1">
      <c r="B5224" s="45">
        <v>42842</v>
      </c>
      <c r="C5224" s="46">
        <v>7.2535999999999996</v>
      </c>
    </row>
    <row r="5225" spans="2:3" ht="15.75" thickBot="1">
      <c r="B5225" s="47">
        <v>42843</v>
      </c>
      <c r="C5225" s="48">
        <v>7.2594000000000003</v>
      </c>
    </row>
    <row r="5226" spans="2:3" ht="15.75" thickBot="1">
      <c r="B5226" s="45">
        <v>42844</v>
      </c>
      <c r="C5226" s="46">
        <v>7.2651000000000003</v>
      </c>
    </row>
    <row r="5227" spans="2:3" ht="15.75" thickBot="1">
      <c r="B5227" s="47">
        <v>42845</v>
      </c>
      <c r="C5227" s="48">
        <v>7.2708000000000004</v>
      </c>
    </row>
    <row r="5228" spans="2:3" ht="15.75" thickBot="1">
      <c r="B5228" s="45">
        <v>42846</v>
      </c>
      <c r="C5228" s="46">
        <v>7.2765000000000004</v>
      </c>
    </row>
    <row r="5229" spans="2:3" ht="15.75" thickBot="1">
      <c r="B5229" s="47">
        <v>42847</v>
      </c>
      <c r="C5229" s="48">
        <v>7.2823000000000002</v>
      </c>
    </row>
    <row r="5230" spans="2:3" ht="15.75" thickBot="1">
      <c r="B5230" s="45">
        <v>42848</v>
      </c>
      <c r="C5230" s="46">
        <v>7.2880000000000003</v>
      </c>
    </row>
    <row r="5231" spans="2:3" ht="15.75" thickBot="1">
      <c r="B5231" s="47">
        <v>42849</v>
      </c>
      <c r="C5231" s="48">
        <v>7.2937000000000003</v>
      </c>
    </row>
    <row r="5232" spans="2:3" ht="15.75" thickBot="1">
      <c r="B5232" s="45">
        <v>42850</v>
      </c>
      <c r="C5232" s="46">
        <v>7.2995000000000001</v>
      </c>
    </row>
    <row r="5233" spans="2:3" ht="15.75" thickBot="1">
      <c r="B5233" s="47">
        <v>42851</v>
      </c>
      <c r="C5233" s="48">
        <v>7.3052000000000001</v>
      </c>
    </row>
    <row r="5234" spans="2:3" ht="15.75" thickBot="1">
      <c r="B5234" s="45">
        <v>42852</v>
      </c>
      <c r="C5234" s="46">
        <v>7.3109999999999999</v>
      </c>
    </row>
    <row r="5235" spans="2:3" ht="15.75" thickBot="1">
      <c r="B5235" s="47">
        <v>42853</v>
      </c>
      <c r="C5235" s="48">
        <v>7.3167999999999997</v>
      </c>
    </row>
    <row r="5236" spans="2:3" ht="15.75" thickBot="1">
      <c r="B5236" s="45">
        <v>42854</v>
      </c>
      <c r="C5236" s="46">
        <v>7.3224999999999998</v>
      </c>
    </row>
    <row r="5237" spans="2:3" ht="15.75" thickBot="1">
      <c r="B5237" s="47">
        <v>42855</v>
      </c>
      <c r="C5237" s="48">
        <v>7.3282999999999996</v>
      </c>
    </row>
    <row r="5238" spans="2:3" ht="15.75" thickBot="1">
      <c r="B5238" s="45">
        <v>42856</v>
      </c>
      <c r="C5238" s="46">
        <v>7.3341000000000003</v>
      </c>
    </row>
    <row r="5239" spans="2:3" ht="15.75" thickBot="1">
      <c r="B5239" s="47">
        <v>42857</v>
      </c>
      <c r="C5239" s="48">
        <v>7.3398000000000003</v>
      </c>
    </row>
    <row r="5240" spans="2:3" ht="15.75" thickBot="1">
      <c r="B5240" s="45">
        <v>42858</v>
      </c>
      <c r="C5240" s="46">
        <v>7.3456000000000001</v>
      </c>
    </row>
    <row r="5241" spans="2:3" ht="15.75" thickBot="1">
      <c r="B5241" s="47">
        <v>42859</v>
      </c>
      <c r="C5241" s="48">
        <v>7.3513999999999999</v>
      </c>
    </row>
    <row r="5242" spans="2:3" ht="15.75" thickBot="1">
      <c r="B5242" s="45">
        <v>42860</v>
      </c>
      <c r="C5242" s="46">
        <v>7.3571999999999997</v>
      </c>
    </row>
    <row r="5243" spans="2:3" ht="15.75" thickBot="1">
      <c r="B5243" s="47">
        <v>42861</v>
      </c>
      <c r="C5243" s="48">
        <v>7.3630000000000004</v>
      </c>
    </row>
    <row r="5244" spans="2:3" ht="15.75" thickBot="1">
      <c r="B5244" s="45">
        <v>42862</v>
      </c>
      <c r="C5244" s="46">
        <v>7.3688000000000002</v>
      </c>
    </row>
    <row r="5245" spans="2:3" ht="15.75" thickBot="1">
      <c r="B5245" s="47">
        <v>42863</v>
      </c>
      <c r="C5245" s="48">
        <v>7.3746</v>
      </c>
    </row>
    <row r="5246" spans="2:3" ht="15.75" thickBot="1">
      <c r="B5246" s="45">
        <v>42864</v>
      </c>
      <c r="C5246" s="46">
        <v>7.3803999999999998</v>
      </c>
    </row>
    <row r="5247" spans="2:3" ht="15.75" thickBot="1">
      <c r="B5247" s="47">
        <v>42865</v>
      </c>
      <c r="C5247" s="48">
        <v>7.3861999999999997</v>
      </c>
    </row>
    <row r="5248" spans="2:3" ht="15.75" thickBot="1">
      <c r="B5248" s="45">
        <v>42866</v>
      </c>
      <c r="C5248" s="46">
        <v>7.3921000000000001</v>
      </c>
    </row>
    <row r="5249" spans="2:3" ht="15.75" thickBot="1">
      <c r="B5249" s="47">
        <v>42867</v>
      </c>
      <c r="C5249" s="48">
        <v>7.3978999999999999</v>
      </c>
    </row>
    <row r="5250" spans="2:3" ht="15.75" thickBot="1">
      <c r="B5250" s="45">
        <v>42868</v>
      </c>
      <c r="C5250" s="46">
        <v>7.4036999999999997</v>
      </c>
    </row>
    <row r="5251" spans="2:3" ht="15.75" thickBot="1">
      <c r="B5251" s="47">
        <v>42869</v>
      </c>
      <c r="C5251" s="48">
        <v>7.4095000000000004</v>
      </c>
    </row>
    <row r="5252" spans="2:3" ht="15.75" thickBot="1">
      <c r="B5252" s="45">
        <v>42870</v>
      </c>
      <c r="C5252" s="46">
        <v>7.4154</v>
      </c>
    </row>
    <row r="5253" spans="2:3" ht="15.75" thickBot="1">
      <c r="B5253" s="47">
        <v>42871</v>
      </c>
      <c r="C5253" s="48">
        <v>7.4215</v>
      </c>
    </row>
    <row r="5254" spans="2:3" ht="15.75" thickBot="1">
      <c r="B5254" s="45">
        <v>42872</v>
      </c>
      <c r="C5254" s="46">
        <v>7.4276</v>
      </c>
    </row>
    <row r="5255" spans="2:3" ht="15.75" thickBot="1">
      <c r="B5255" s="47">
        <v>42873</v>
      </c>
      <c r="C5255" s="48">
        <v>7.4337</v>
      </c>
    </row>
    <row r="5256" spans="2:3" ht="15.75" thickBot="1">
      <c r="B5256" s="45">
        <v>42874</v>
      </c>
      <c r="C5256" s="46">
        <v>7.4398</v>
      </c>
    </row>
    <row r="5257" spans="2:3" ht="15.75" thickBot="1">
      <c r="B5257" s="47">
        <v>42875</v>
      </c>
      <c r="C5257" s="48">
        <v>7.4459</v>
      </c>
    </row>
    <row r="5258" spans="2:3" ht="15.75" thickBot="1">
      <c r="B5258" s="45">
        <v>42876</v>
      </c>
      <c r="C5258" s="46">
        <v>7.452</v>
      </c>
    </row>
    <row r="5259" spans="2:3" ht="15.75" thickBot="1">
      <c r="B5259" s="47">
        <v>42877</v>
      </c>
      <c r="C5259" s="48">
        <v>7.4581</v>
      </c>
    </row>
    <row r="5260" spans="2:3" ht="15.75" thickBot="1">
      <c r="B5260" s="45">
        <v>42878</v>
      </c>
      <c r="C5260" s="46">
        <v>7.4641999999999999</v>
      </c>
    </row>
    <row r="5261" spans="2:3" ht="15.75" thickBot="1">
      <c r="B5261" s="47">
        <v>42879</v>
      </c>
      <c r="C5261" s="48">
        <v>7.4702999999999999</v>
      </c>
    </row>
    <row r="5262" spans="2:3" ht="15.75" thickBot="1">
      <c r="B5262" s="45">
        <v>42880</v>
      </c>
      <c r="C5262" s="46">
        <v>7.4764999999999997</v>
      </c>
    </row>
    <row r="5263" spans="2:3" ht="15.75" thickBot="1">
      <c r="B5263" s="47">
        <v>42881</v>
      </c>
      <c r="C5263" s="48">
        <v>7.4825999999999997</v>
      </c>
    </row>
    <row r="5264" spans="2:3" ht="15.75" thickBot="1">
      <c r="B5264" s="45">
        <v>42882</v>
      </c>
      <c r="C5264" s="46">
        <v>7.4888000000000003</v>
      </c>
    </row>
    <row r="5265" spans="2:3" ht="15.75" thickBot="1">
      <c r="B5265" s="47">
        <v>42883</v>
      </c>
      <c r="C5265" s="48">
        <v>7.4949000000000003</v>
      </c>
    </row>
    <row r="5266" spans="2:3" ht="15.75" thickBot="1">
      <c r="B5266" s="45">
        <v>42884</v>
      </c>
      <c r="C5266" s="46">
        <v>7.5011000000000001</v>
      </c>
    </row>
    <row r="5267" spans="2:3" ht="15.75" thickBot="1">
      <c r="B5267" s="47">
        <v>42885</v>
      </c>
      <c r="C5267" s="48">
        <v>7.5072000000000001</v>
      </c>
    </row>
    <row r="5268" spans="2:3" ht="15.75" thickBot="1">
      <c r="B5268" s="45">
        <v>42886</v>
      </c>
      <c r="C5268" s="46">
        <v>7.5133999999999999</v>
      </c>
    </row>
    <row r="5269" spans="2:3" ht="15.75" thickBot="1">
      <c r="B5269" s="47">
        <v>42887</v>
      </c>
      <c r="C5269" s="48">
        <v>7.5194999999999999</v>
      </c>
    </row>
    <row r="5270" spans="2:3" ht="15.75" thickBot="1">
      <c r="B5270" s="45">
        <v>42888</v>
      </c>
      <c r="C5270" s="46">
        <v>7.5256999999999996</v>
      </c>
    </row>
    <row r="5271" spans="2:3" ht="15.75" thickBot="1">
      <c r="B5271" s="47">
        <v>42889</v>
      </c>
      <c r="C5271" s="48">
        <v>7.5319000000000003</v>
      </c>
    </row>
    <row r="5272" spans="2:3" ht="15.75" thickBot="1">
      <c r="B5272" s="45">
        <v>42890</v>
      </c>
      <c r="C5272" s="46">
        <v>7.5381</v>
      </c>
    </row>
    <row r="5273" spans="2:3" ht="15.75" thickBot="1">
      <c r="B5273" s="47">
        <v>42891</v>
      </c>
      <c r="C5273" s="48">
        <v>7.5442999999999998</v>
      </c>
    </row>
    <row r="5274" spans="2:3" ht="15.75" thickBot="1">
      <c r="B5274" s="45">
        <v>42892</v>
      </c>
      <c r="C5274" s="46">
        <v>7.5505000000000004</v>
      </c>
    </row>
    <row r="5275" spans="2:3" ht="15.75" thickBot="1">
      <c r="B5275" s="47">
        <v>42893</v>
      </c>
      <c r="C5275" s="48">
        <v>7.5567000000000002</v>
      </c>
    </row>
    <row r="5276" spans="2:3" ht="15.75" thickBot="1">
      <c r="B5276" s="45">
        <v>42894</v>
      </c>
      <c r="C5276" s="46">
        <v>7.5629</v>
      </c>
    </row>
    <row r="5277" spans="2:3" ht="15.75" thickBot="1">
      <c r="B5277" s="47">
        <v>42895</v>
      </c>
      <c r="C5277" s="48">
        <v>7.5690999999999997</v>
      </c>
    </row>
    <row r="5278" spans="2:3" ht="15.75" thickBot="1">
      <c r="B5278" s="45">
        <v>42896</v>
      </c>
      <c r="C5278" s="46">
        <v>7.5753000000000004</v>
      </c>
    </row>
    <row r="5279" spans="2:3" ht="15.75" thickBot="1">
      <c r="B5279" s="47">
        <v>42897</v>
      </c>
      <c r="C5279" s="48">
        <v>7.5815000000000001</v>
      </c>
    </row>
    <row r="5280" spans="2:3" ht="15.75" thickBot="1">
      <c r="B5280" s="45">
        <v>42898</v>
      </c>
      <c r="C5280" s="46">
        <v>7.5876999999999999</v>
      </c>
    </row>
    <row r="5281" spans="2:3" ht="15.75" thickBot="1">
      <c r="B5281" s="47">
        <v>42899</v>
      </c>
      <c r="C5281" s="48">
        <v>7.5940000000000003</v>
      </c>
    </row>
    <row r="5282" spans="2:3" ht="15.75" thickBot="1">
      <c r="B5282" s="45">
        <v>42900</v>
      </c>
      <c r="C5282" s="46">
        <v>7.6002000000000001</v>
      </c>
    </row>
    <row r="5283" spans="2:3" ht="15.75" thickBot="1">
      <c r="B5283" s="47">
        <v>42901</v>
      </c>
      <c r="C5283" s="48">
        <v>7.6063999999999998</v>
      </c>
    </row>
    <row r="5284" spans="2:3" ht="15.75" thickBot="1">
      <c r="B5284" s="45">
        <v>42902</v>
      </c>
      <c r="C5284" s="46">
        <v>7.6097999999999999</v>
      </c>
    </row>
    <row r="5285" spans="2:3" ht="15.75" thickBot="1">
      <c r="B5285" s="47">
        <v>42903</v>
      </c>
      <c r="C5285" s="48">
        <v>7.6132</v>
      </c>
    </row>
    <row r="5286" spans="2:3" ht="15.75" thickBot="1">
      <c r="B5286" s="45">
        <v>42904</v>
      </c>
      <c r="C5286" s="46">
        <v>7.6165000000000003</v>
      </c>
    </row>
    <row r="5287" spans="2:3" ht="15.75" thickBot="1">
      <c r="B5287" s="47">
        <v>42905</v>
      </c>
      <c r="C5287" s="48">
        <v>7.6199000000000003</v>
      </c>
    </row>
    <row r="5288" spans="2:3" ht="15.75" thickBot="1">
      <c r="B5288" s="45">
        <v>42906</v>
      </c>
      <c r="C5288" s="46">
        <v>7.6233000000000004</v>
      </c>
    </row>
    <row r="5289" spans="2:3" ht="15.75" thickBot="1">
      <c r="B5289" s="47">
        <v>42907</v>
      </c>
      <c r="C5289" s="48">
        <v>7.6265999999999998</v>
      </c>
    </row>
    <row r="5290" spans="2:3" ht="15.75" thickBot="1">
      <c r="B5290" s="45">
        <v>42908</v>
      </c>
      <c r="C5290" s="46">
        <v>7.63</v>
      </c>
    </row>
    <row r="5291" spans="2:3" ht="15.75" thickBot="1">
      <c r="B5291" s="47">
        <v>42909</v>
      </c>
      <c r="C5291" s="48">
        <v>7.6334</v>
      </c>
    </row>
    <row r="5292" spans="2:3" ht="15.75" thickBot="1">
      <c r="B5292" s="45">
        <v>42910</v>
      </c>
      <c r="C5292" s="46">
        <v>7.6367000000000003</v>
      </c>
    </row>
    <row r="5293" spans="2:3" ht="15.75" thickBot="1">
      <c r="B5293" s="47">
        <v>42911</v>
      </c>
      <c r="C5293" s="48">
        <v>7.6401000000000003</v>
      </c>
    </row>
    <row r="5294" spans="2:3" ht="15.75" thickBot="1">
      <c r="B5294" s="45">
        <v>42912</v>
      </c>
      <c r="C5294" s="46">
        <v>7.6435000000000004</v>
      </c>
    </row>
    <row r="5295" spans="2:3" ht="15.75" thickBot="1">
      <c r="B5295" s="47">
        <v>42913</v>
      </c>
      <c r="C5295" s="48">
        <v>7.6468999999999996</v>
      </c>
    </row>
    <row r="5296" spans="2:3" ht="15.75" thickBot="1">
      <c r="B5296" s="45">
        <v>42914</v>
      </c>
      <c r="C5296" s="46">
        <v>7.6502999999999997</v>
      </c>
    </row>
    <row r="5297" spans="2:3" ht="15.75" thickBot="1">
      <c r="B5297" s="47">
        <v>42915</v>
      </c>
      <c r="C5297" s="48">
        <v>7.6536</v>
      </c>
    </row>
    <row r="5298" spans="2:3" ht="15.75" thickBot="1">
      <c r="B5298" s="45">
        <v>42916</v>
      </c>
      <c r="C5298" s="46">
        <v>7.657</v>
      </c>
    </row>
    <row r="5299" spans="2:3" ht="15.75" thickBot="1">
      <c r="B5299" s="47">
        <v>42917</v>
      </c>
      <c r="C5299" s="48">
        <v>7.6604000000000001</v>
      </c>
    </row>
    <row r="5300" spans="2:3" ht="15.75" thickBot="1">
      <c r="B5300" s="45">
        <v>42918</v>
      </c>
      <c r="C5300" s="46">
        <v>7.6638000000000002</v>
      </c>
    </row>
    <row r="5301" spans="2:3" ht="15.75" thickBot="1">
      <c r="B5301" s="47">
        <v>42919</v>
      </c>
      <c r="C5301" s="48">
        <v>7.6672000000000002</v>
      </c>
    </row>
    <row r="5302" spans="2:3" ht="15.75" thickBot="1">
      <c r="B5302" s="45">
        <v>42920</v>
      </c>
      <c r="C5302" s="46">
        <v>7.6706000000000003</v>
      </c>
    </row>
    <row r="5303" spans="2:3" ht="15.75" thickBot="1">
      <c r="B5303" s="47">
        <v>42921</v>
      </c>
      <c r="C5303" s="48">
        <v>7.6738999999999997</v>
      </c>
    </row>
    <row r="5304" spans="2:3" ht="15.75" thickBot="1">
      <c r="B5304" s="45">
        <v>42922</v>
      </c>
      <c r="C5304" s="46">
        <v>7.6772999999999998</v>
      </c>
    </row>
    <row r="5305" spans="2:3" ht="15.75" thickBot="1">
      <c r="B5305" s="47">
        <v>42923</v>
      </c>
      <c r="C5305" s="48">
        <v>7.6806999999999999</v>
      </c>
    </row>
    <row r="5306" spans="2:3" ht="15.75" thickBot="1">
      <c r="B5306" s="45">
        <v>42924</v>
      </c>
      <c r="C5306" s="46">
        <v>7.6840999999999999</v>
      </c>
    </row>
    <row r="5307" spans="2:3" ht="15.75" thickBot="1">
      <c r="B5307" s="47">
        <v>42925</v>
      </c>
      <c r="C5307" s="48">
        <v>7.6875</v>
      </c>
    </row>
    <row r="5308" spans="2:3" ht="15.75" thickBot="1">
      <c r="B5308" s="45">
        <v>42926</v>
      </c>
      <c r="C5308" s="46">
        <v>7.6909000000000001</v>
      </c>
    </row>
    <row r="5309" spans="2:3" ht="15.75" thickBot="1">
      <c r="B5309" s="47">
        <v>42927</v>
      </c>
      <c r="C5309" s="48">
        <v>7.6943000000000001</v>
      </c>
    </row>
    <row r="5310" spans="2:3" ht="15.75" thickBot="1">
      <c r="B5310" s="45">
        <v>42928</v>
      </c>
      <c r="C5310" s="46">
        <v>7.6977000000000002</v>
      </c>
    </row>
    <row r="5311" spans="2:3" ht="15.75" thickBot="1">
      <c r="B5311" s="47">
        <v>42929</v>
      </c>
      <c r="C5311" s="48">
        <v>7.7011000000000003</v>
      </c>
    </row>
    <row r="5312" spans="2:3" ht="15.75" thickBot="1">
      <c r="B5312" s="45">
        <v>42930</v>
      </c>
      <c r="C5312" s="46">
        <v>7.7045000000000003</v>
      </c>
    </row>
    <row r="5313" spans="2:3" ht="15.75" thickBot="1">
      <c r="B5313" s="47">
        <v>42931</v>
      </c>
      <c r="C5313" s="48">
        <v>7.7079000000000004</v>
      </c>
    </row>
    <row r="5314" spans="2:3" ht="15.75" thickBot="1">
      <c r="B5314" s="45">
        <v>42932</v>
      </c>
      <c r="C5314" s="46">
        <v>7.7107999999999999</v>
      </c>
    </row>
    <row r="5315" spans="2:3" ht="15.75" thickBot="1">
      <c r="B5315" s="47">
        <v>42933</v>
      </c>
      <c r="C5315" s="48">
        <v>7.7137000000000002</v>
      </c>
    </row>
    <row r="5316" spans="2:3" ht="15.75" thickBot="1">
      <c r="B5316" s="45">
        <v>42934</v>
      </c>
      <c r="C5316" s="46">
        <v>7.7165999999999997</v>
      </c>
    </row>
    <row r="5317" spans="2:3" ht="15.75" thickBot="1">
      <c r="B5317" s="47">
        <v>42935</v>
      </c>
      <c r="C5317" s="48">
        <v>7.7194000000000003</v>
      </c>
    </row>
    <row r="5318" spans="2:3" ht="15.75" thickBot="1">
      <c r="B5318" s="45">
        <v>42936</v>
      </c>
      <c r="C5318" s="46">
        <v>7.7222999999999997</v>
      </c>
    </row>
    <row r="5319" spans="2:3" ht="15.75" thickBot="1">
      <c r="B5319" s="47">
        <v>42937</v>
      </c>
      <c r="C5319" s="48">
        <v>7.7252000000000001</v>
      </c>
    </row>
    <row r="5320" spans="2:3" ht="15.75" thickBot="1">
      <c r="B5320" s="45">
        <v>42938</v>
      </c>
      <c r="C5320" s="46">
        <v>7.7281000000000004</v>
      </c>
    </row>
    <row r="5321" spans="2:3" ht="15.75" thickBot="1">
      <c r="B5321" s="47">
        <v>42939</v>
      </c>
      <c r="C5321" s="48">
        <v>7.7309000000000001</v>
      </c>
    </row>
    <row r="5322" spans="2:3" ht="15.75" thickBot="1">
      <c r="B5322" s="45">
        <v>42940</v>
      </c>
      <c r="C5322" s="46">
        <v>7.7337999999999996</v>
      </c>
    </row>
    <row r="5323" spans="2:3" ht="15.75" thickBot="1">
      <c r="B5323" s="47">
        <v>42941</v>
      </c>
      <c r="C5323" s="48">
        <v>7.7366999999999999</v>
      </c>
    </row>
    <row r="5324" spans="2:3" ht="15.75" thickBot="1">
      <c r="B5324" s="45">
        <v>42942</v>
      </c>
      <c r="C5324" s="46">
        <v>7.7396000000000003</v>
      </c>
    </row>
    <row r="5325" spans="2:3" ht="15.75" thickBot="1">
      <c r="B5325" s="47">
        <v>42943</v>
      </c>
      <c r="C5325" s="48">
        <v>7.7424999999999997</v>
      </c>
    </row>
    <row r="5326" spans="2:3" ht="15.75" thickBot="1">
      <c r="B5326" s="45">
        <v>42944</v>
      </c>
      <c r="C5326" s="46">
        <v>7.7454000000000001</v>
      </c>
    </row>
    <row r="5327" spans="2:3" ht="15.75" thickBot="1">
      <c r="B5327" s="47">
        <v>42945</v>
      </c>
      <c r="C5327" s="48">
        <v>7.7481999999999998</v>
      </c>
    </row>
    <row r="5328" spans="2:3" ht="15.75" thickBot="1">
      <c r="B5328" s="45">
        <v>42946</v>
      </c>
      <c r="C5328" s="46">
        <v>7.7511000000000001</v>
      </c>
    </row>
    <row r="5329" spans="2:3" ht="15.75" thickBot="1">
      <c r="B5329" s="47">
        <v>42947</v>
      </c>
      <c r="C5329" s="48">
        <v>7.7539999999999996</v>
      </c>
    </row>
    <row r="5330" spans="2:3" ht="15.75" thickBot="1">
      <c r="B5330" s="45">
        <v>42948</v>
      </c>
      <c r="C5330" s="46">
        <v>7.7568999999999999</v>
      </c>
    </row>
    <row r="5331" spans="2:3" ht="15.75" thickBot="1">
      <c r="B5331" s="47">
        <v>42949</v>
      </c>
      <c r="C5331" s="48">
        <v>7.7598000000000003</v>
      </c>
    </row>
    <row r="5332" spans="2:3" ht="15.75" thickBot="1">
      <c r="B5332" s="45">
        <v>42950</v>
      </c>
      <c r="C5332" s="46">
        <v>7.7626999999999997</v>
      </c>
    </row>
    <row r="5333" spans="2:3" ht="15.75" thickBot="1">
      <c r="B5333" s="47">
        <v>42951</v>
      </c>
      <c r="C5333" s="48">
        <v>7.7656000000000001</v>
      </c>
    </row>
    <row r="5334" spans="2:3" ht="15.75" thickBot="1">
      <c r="B5334" s="45">
        <v>42952</v>
      </c>
      <c r="C5334" s="46">
        <v>7.7685000000000004</v>
      </c>
    </row>
    <row r="5335" spans="2:3" ht="15.75" thickBot="1">
      <c r="B5335" s="47">
        <v>42953</v>
      </c>
      <c r="C5335" s="48">
        <v>7.7713999999999999</v>
      </c>
    </row>
    <row r="5336" spans="2:3" ht="15.75" thickBot="1">
      <c r="B5336" s="45">
        <v>42954</v>
      </c>
      <c r="C5336" s="46">
        <v>7.7743000000000002</v>
      </c>
    </row>
    <row r="5337" spans="2:3" ht="15.75" thickBot="1">
      <c r="B5337" s="47">
        <v>42955</v>
      </c>
      <c r="C5337" s="48">
        <v>7.7771999999999997</v>
      </c>
    </row>
    <row r="5338" spans="2:3" ht="15.75" thickBot="1">
      <c r="B5338" s="45">
        <v>42956</v>
      </c>
      <c r="C5338" s="46">
        <v>7.7801</v>
      </c>
    </row>
    <row r="5339" spans="2:3" ht="15.75" thickBot="1">
      <c r="B5339" s="47">
        <v>42957</v>
      </c>
      <c r="C5339" s="48">
        <v>7.7830000000000004</v>
      </c>
    </row>
    <row r="5340" spans="2:3" ht="15.75" thickBot="1">
      <c r="B5340" s="45">
        <v>42958</v>
      </c>
      <c r="C5340" s="46">
        <v>7.7858999999999998</v>
      </c>
    </row>
    <row r="5341" spans="2:3" ht="15.75" thickBot="1">
      <c r="B5341" s="47">
        <v>42959</v>
      </c>
      <c r="C5341" s="48">
        <v>7.7888000000000002</v>
      </c>
    </row>
    <row r="5342" spans="2:3" ht="15.75" thickBot="1">
      <c r="B5342" s="45">
        <v>42960</v>
      </c>
      <c r="C5342" s="46">
        <v>7.7916999999999996</v>
      </c>
    </row>
    <row r="5343" spans="2:3" ht="15.75" thickBot="1">
      <c r="B5343" s="47">
        <v>42961</v>
      </c>
      <c r="C5343" s="48">
        <v>7.7946</v>
      </c>
    </row>
    <row r="5344" spans="2:3" ht="15.75" thickBot="1">
      <c r="B5344" s="45">
        <v>42962</v>
      </c>
      <c r="C5344" s="46">
        <v>7.7975000000000003</v>
      </c>
    </row>
    <row r="5345" spans="2:3" ht="15.75" thickBot="1">
      <c r="B5345" s="47">
        <v>42963</v>
      </c>
      <c r="C5345" s="48">
        <v>7.8017000000000003</v>
      </c>
    </row>
    <row r="5346" spans="2:3" ht="15.75" thickBot="1">
      <c r="B5346" s="45">
        <v>42964</v>
      </c>
      <c r="C5346" s="46">
        <v>7.8059000000000003</v>
      </c>
    </row>
    <row r="5347" spans="2:3" ht="15.75" thickBot="1">
      <c r="B5347" s="47">
        <v>42965</v>
      </c>
      <c r="C5347" s="48">
        <v>7.8101000000000003</v>
      </c>
    </row>
    <row r="5348" spans="2:3" ht="15.75" thickBot="1">
      <c r="B5348" s="45">
        <v>42966</v>
      </c>
      <c r="C5348" s="46">
        <v>7.8143000000000002</v>
      </c>
    </row>
    <row r="5349" spans="2:3" ht="15.75" thickBot="1">
      <c r="B5349" s="47">
        <v>42967</v>
      </c>
      <c r="C5349" s="48">
        <v>7.8185000000000002</v>
      </c>
    </row>
    <row r="5350" spans="2:3" ht="15.75" thickBot="1">
      <c r="B5350" s="45">
        <v>42968</v>
      </c>
      <c r="C5350" s="46">
        <v>7.8227000000000002</v>
      </c>
    </row>
    <row r="5351" spans="2:3" ht="15.75" thickBot="1">
      <c r="B5351" s="47">
        <v>42969</v>
      </c>
      <c r="C5351" s="48">
        <v>7.827</v>
      </c>
    </row>
    <row r="5352" spans="2:3" ht="15.75" thickBot="1">
      <c r="B5352" s="45">
        <v>42970</v>
      </c>
      <c r="C5352" s="46">
        <v>7.8311999999999999</v>
      </c>
    </row>
    <row r="5353" spans="2:3" ht="15.75" thickBot="1">
      <c r="B5353" s="47">
        <v>42971</v>
      </c>
      <c r="C5353" s="48">
        <v>7.8353999999999999</v>
      </c>
    </row>
    <row r="5354" spans="2:3" ht="15.75" thickBot="1">
      <c r="B5354" s="45">
        <v>42972</v>
      </c>
      <c r="C5354" s="46">
        <v>7.8395999999999999</v>
      </c>
    </row>
    <row r="5355" spans="2:3" ht="15.75" thickBot="1">
      <c r="B5355" s="47">
        <v>42973</v>
      </c>
      <c r="C5355" s="48">
        <v>7.8437999999999999</v>
      </c>
    </row>
    <row r="5356" spans="2:3" ht="15.75" thickBot="1">
      <c r="B5356" s="45">
        <v>42974</v>
      </c>
      <c r="C5356" s="46">
        <v>7.8480999999999996</v>
      </c>
    </row>
    <row r="5357" spans="2:3" ht="15.75" thickBot="1">
      <c r="B5357" s="47">
        <v>42975</v>
      </c>
      <c r="C5357" s="48">
        <v>7.8522999999999996</v>
      </c>
    </row>
    <row r="5358" spans="2:3" ht="15.75" thickBot="1">
      <c r="B5358" s="45">
        <v>42976</v>
      </c>
      <c r="C5358" s="46">
        <v>7.8564999999999996</v>
      </c>
    </row>
    <row r="5359" spans="2:3" ht="15.75" thickBot="1">
      <c r="B5359" s="47">
        <v>42977</v>
      </c>
      <c r="C5359" s="48">
        <v>7.8608000000000002</v>
      </c>
    </row>
    <row r="5360" spans="2:3" ht="15.75" thickBot="1">
      <c r="B5360" s="45">
        <v>42978</v>
      </c>
      <c r="C5360" s="46">
        <v>7.8650000000000002</v>
      </c>
    </row>
    <row r="5361" spans="2:3" ht="15.75" thickBot="1">
      <c r="B5361" s="47">
        <v>42979</v>
      </c>
      <c r="C5361" s="48">
        <v>7.8692000000000002</v>
      </c>
    </row>
    <row r="5362" spans="2:3" ht="15.75" thickBot="1">
      <c r="B5362" s="45">
        <v>42980</v>
      </c>
      <c r="C5362" s="46">
        <v>7.8734999999999999</v>
      </c>
    </row>
    <row r="5363" spans="2:3" ht="15.75" thickBot="1">
      <c r="B5363" s="47">
        <v>42981</v>
      </c>
      <c r="C5363" s="48">
        <v>7.8776999999999999</v>
      </c>
    </row>
    <row r="5364" spans="2:3" ht="15.75" thickBot="1">
      <c r="B5364" s="45">
        <v>42982</v>
      </c>
      <c r="C5364" s="46">
        <v>7.8819999999999997</v>
      </c>
    </row>
    <row r="5365" spans="2:3" ht="15.75" thickBot="1">
      <c r="B5365" s="47">
        <v>42983</v>
      </c>
      <c r="C5365" s="48">
        <v>7.8861999999999997</v>
      </c>
    </row>
    <row r="5366" spans="2:3" ht="15.75" thickBot="1">
      <c r="B5366" s="45">
        <v>42984</v>
      </c>
      <c r="C5366" s="46">
        <v>7.8905000000000003</v>
      </c>
    </row>
    <row r="5367" spans="2:3" ht="15.75" thickBot="1">
      <c r="B5367" s="47">
        <v>42985</v>
      </c>
      <c r="C5367" s="48">
        <v>7.8947000000000003</v>
      </c>
    </row>
    <row r="5368" spans="2:3" ht="15.75" thickBot="1">
      <c r="B5368" s="45">
        <v>42986</v>
      </c>
      <c r="C5368" s="46">
        <v>7.899</v>
      </c>
    </row>
    <row r="5369" spans="2:3" ht="15.75" thickBot="1">
      <c r="B5369" s="47">
        <v>42987</v>
      </c>
      <c r="C5369" s="48">
        <v>7.9032</v>
      </c>
    </row>
    <row r="5370" spans="2:3" ht="15.75" thickBot="1">
      <c r="B5370" s="45">
        <v>42988</v>
      </c>
      <c r="C5370" s="46">
        <v>7.9074999999999998</v>
      </c>
    </row>
    <row r="5371" spans="2:3" ht="15.75" thickBot="1">
      <c r="B5371" s="47">
        <v>42989</v>
      </c>
      <c r="C5371" s="48">
        <v>7.9118000000000004</v>
      </c>
    </row>
    <row r="5372" spans="2:3" ht="15.75" thickBot="1">
      <c r="B5372" s="45">
        <v>42990</v>
      </c>
      <c r="C5372" s="46">
        <v>7.9160000000000004</v>
      </c>
    </row>
    <row r="5373" spans="2:3" ht="15.75" thickBot="1">
      <c r="B5373" s="47">
        <v>42991</v>
      </c>
      <c r="C5373" s="48">
        <v>7.9203000000000001</v>
      </c>
    </row>
    <row r="5374" spans="2:3" ht="15.75" thickBot="1">
      <c r="B5374" s="45">
        <v>42992</v>
      </c>
      <c r="C5374" s="46">
        <v>7.9245999999999999</v>
      </c>
    </row>
    <row r="5375" spans="2:3" ht="15.75" thickBot="1">
      <c r="B5375" s="47">
        <v>42993</v>
      </c>
      <c r="C5375" s="48">
        <v>7.9287999999999998</v>
      </c>
    </row>
    <row r="5376" spans="2:3" ht="15.75" thickBot="1">
      <c r="B5376" s="45">
        <v>42994</v>
      </c>
      <c r="C5376" s="46">
        <v>7.9325999999999999</v>
      </c>
    </row>
    <row r="5377" spans="2:3" ht="15.75" thickBot="1">
      <c r="B5377" s="47">
        <v>42995</v>
      </c>
      <c r="C5377" s="48">
        <v>7.9363999999999999</v>
      </c>
    </row>
    <row r="5378" spans="2:3" ht="15.75" thickBot="1">
      <c r="B5378" s="45">
        <v>42996</v>
      </c>
      <c r="C5378" s="46">
        <v>7.9401000000000002</v>
      </c>
    </row>
    <row r="5379" spans="2:3" ht="15.75" thickBot="1">
      <c r="B5379" s="47">
        <v>42997</v>
      </c>
      <c r="C5379" s="48">
        <v>7.9439000000000002</v>
      </c>
    </row>
    <row r="5380" spans="2:3" ht="15.75" thickBot="1">
      <c r="B5380" s="45">
        <v>42998</v>
      </c>
      <c r="C5380" s="46">
        <v>7.9476000000000004</v>
      </c>
    </row>
    <row r="5381" spans="2:3" ht="15.75" thickBot="1">
      <c r="B5381" s="47">
        <v>42999</v>
      </c>
      <c r="C5381" s="48">
        <v>7.9513999999999996</v>
      </c>
    </row>
    <row r="5382" spans="2:3" ht="15.75" thickBot="1">
      <c r="B5382" s="45">
        <v>43000</v>
      </c>
      <c r="C5382" s="46">
        <v>7.9551999999999996</v>
      </c>
    </row>
    <row r="5383" spans="2:3" ht="15.75" thickBot="1">
      <c r="B5383" s="47">
        <v>43001</v>
      </c>
      <c r="C5383" s="48">
        <v>7.9588999999999999</v>
      </c>
    </row>
    <row r="5384" spans="2:3" ht="15.75" thickBot="1">
      <c r="B5384" s="45">
        <v>43002</v>
      </c>
      <c r="C5384" s="46">
        <v>7.9626999999999999</v>
      </c>
    </row>
    <row r="5385" spans="2:3" ht="15.75" thickBot="1">
      <c r="B5385" s="47">
        <v>43003</v>
      </c>
      <c r="C5385" s="48">
        <v>7.9664999999999999</v>
      </c>
    </row>
    <row r="5386" spans="2:3" ht="15.75" thickBot="1">
      <c r="B5386" s="45">
        <v>43004</v>
      </c>
      <c r="C5386" s="46">
        <v>7.9702000000000002</v>
      </c>
    </row>
    <row r="5387" spans="2:3" ht="15.75" thickBot="1">
      <c r="B5387" s="47">
        <v>43005</v>
      </c>
      <c r="C5387" s="48">
        <v>7.9740000000000002</v>
      </c>
    </row>
    <row r="5388" spans="2:3" ht="15.75" thickBot="1">
      <c r="B5388" s="45">
        <v>43006</v>
      </c>
      <c r="C5388" s="46">
        <v>7.9778000000000002</v>
      </c>
    </row>
    <row r="5389" spans="2:3" ht="15.75" thickBot="1">
      <c r="B5389" s="47">
        <v>43007</v>
      </c>
      <c r="C5389" s="48">
        <v>7.9816000000000003</v>
      </c>
    </row>
    <row r="5390" spans="2:3" ht="15.75" thickBot="1">
      <c r="B5390" s="45">
        <v>43008</v>
      </c>
      <c r="C5390" s="46">
        <v>7.9854000000000003</v>
      </c>
    </row>
    <row r="5391" spans="2:3" ht="15.75" thickBot="1">
      <c r="B5391" s="47">
        <v>43009</v>
      </c>
      <c r="C5391" s="48">
        <v>7.9890999999999996</v>
      </c>
    </row>
    <row r="5392" spans="2:3" ht="15.75" thickBot="1">
      <c r="B5392" s="45">
        <v>43010</v>
      </c>
      <c r="C5392" s="46">
        <v>7.9928999999999997</v>
      </c>
    </row>
    <row r="5393" spans="2:3" ht="15.75" thickBot="1">
      <c r="B5393" s="47">
        <v>43011</v>
      </c>
      <c r="C5393" s="48">
        <v>7.9966999999999997</v>
      </c>
    </row>
    <row r="5394" spans="2:3" ht="15.75" thickBot="1">
      <c r="B5394" s="45">
        <v>43012</v>
      </c>
      <c r="C5394" s="46">
        <v>8.0005000000000006</v>
      </c>
    </row>
    <row r="5395" spans="2:3" ht="15.75" thickBot="1">
      <c r="B5395" s="47">
        <v>43013</v>
      </c>
      <c r="C5395" s="48">
        <v>8.0043000000000006</v>
      </c>
    </row>
    <row r="5396" spans="2:3" ht="15.75" thickBot="1">
      <c r="B5396" s="45">
        <v>43014</v>
      </c>
      <c r="C5396" s="46">
        <v>8.0081000000000007</v>
      </c>
    </row>
    <row r="5397" spans="2:3" ht="15.75" thickBot="1">
      <c r="B5397" s="47">
        <v>43015</v>
      </c>
      <c r="C5397" s="48">
        <v>8.0119000000000007</v>
      </c>
    </row>
    <row r="5398" spans="2:3" ht="15.75" thickBot="1">
      <c r="B5398" s="45">
        <v>43016</v>
      </c>
      <c r="C5398" s="46">
        <v>8.0157000000000007</v>
      </c>
    </row>
    <row r="5399" spans="2:3" ht="15.75" thickBot="1">
      <c r="B5399" s="47">
        <v>43017</v>
      </c>
      <c r="C5399" s="48">
        <v>8.0195000000000007</v>
      </c>
    </row>
    <row r="5400" spans="2:3" ht="15.75" thickBot="1">
      <c r="B5400" s="45">
        <v>43018</v>
      </c>
      <c r="C5400" s="46">
        <v>8.0233000000000008</v>
      </c>
    </row>
    <row r="5401" spans="2:3" ht="15.75" thickBot="1">
      <c r="B5401" s="47">
        <v>43019</v>
      </c>
      <c r="C5401" s="48">
        <v>8.0271000000000008</v>
      </c>
    </row>
    <row r="5402" spans="2:3" ht="15.75" thickBot="1">
      <c r="B5402" s="45">
        <v>43020</v>
      </c>
      <c r="C5402" s="46">
        <v>8.0309000000000008</v>
      </c>
    </row>
    <row r="5403" spans="2:3" ht="15.75" thickBot="1">
      <c r="B5403" s="47">
        <v>43021</v>
      </c>
      <c r="C5403" s="48">
        <v>8.0347000000000008</v>
      </c>
    </row>
    <row r="5404" spans="2:3" ht="15.75" thickBot="1">
      <c r="B5404" s="45">
        <v>43022</v>
      </c>
      <c r="C5404" s="46">
        <v>8.0385000000000009</v>
      </c>
    </row>
    <row r="5405" spans="2:3" ht="15.75" thickBot="1">
      <c r="B5405" s="47">
        <v>43023</v>
      </c>
      <c r="C5405" s="48">
        <v>8.0422999999999991</v>
      </c>
    </row>
    <row r="5406" spans="2:3" ht="15.75" thickBot="1">
      <c r="B5406" s="45">
        <v>43024</v>
      </c>
      <c r="C5406" s="46">
        <v>8.0472000000000001</v>
      </c>
    </row>
    <row r="5407" spans="2:3" ht="15.75" thickBot="1">
      <c r="B5407" s="47">
        <v>43025</v>
      </c>
      <c r="C5407" s="48">
        <v>8.0521999999999991</v>
      </c>
    </row>
    <row r="5408" spans="2:3" ht="15.75" thickBot="1">
      <c r="B5408" s="45">
        <v>43026</v>
      </c>
      <c r="C5408" s="46">
        <v>8.0571999999999999</v>
      </c>
    </row>
    <row r="5409" spans="2:3" ht="15.75" thickBot="1">
      <c r="B5409" s="47">
        <v>43027</v>
      </c>
      <c r="C5409" s="48">
        <v>8.0620999999999992</v>
      </c>
    </row>
    <row r="5410" spans="2:3" ht="15.75" thickBot="1">
      <c r="B5410" s="45">
        <v>43028</v>
      </c>
      <c r="C5410" s="46">
        <v>8.0670999999999999</v>
      </c>
    </row>
    <row r="5411" spans="2:3" ht="15.75" thickBot="1">
      <c r="B5411" s="47">
        <v>43029</v>
      </c>
      <c r="C5411" s="48">
        <v>8.0721000000000007</v>
      </c>
    </row>
    <row r="5412" spans="2:3" ht="15.75" thickBot="1">
      <c r="B5412" s="45">
        <v>43030</v>
      </c>
      <c r="C5412" s="46">
        <v>8.0770999999999997</v>
      </c>
    </row>
    <row r="5413" spans="2:3" ht="15.75" thickBot="1">
      <c r="B5413" s="47">
        <v>43031</v>
      </c>
      <c r="C5413" s="48">
        <v>8.0821000000000005</v>
      </c>
    </row>
    <row r="5414" spans="2:3" ht="15.75" thickBot="1">
      <c r="B5414" s="45">
        <v>43032</v>
      </c>
      <c r="C5414" s="46">
        <v>8.0869999999999997</v>
      </c>
    </row>
    <row r="5415" spans="2:3" ht="15.75" thickBot="1">
      <c r="B5415" s="47">
        <v>43033</v>
      </c>
      <c r="C5415" s="48">
        <v>8.0920000000000005</v>
      </c>
    </row>
    <row r="5416" spans="2:3" ht="15.75" thickBot="1">
      <c r="B5416" s="45">
        <v>43034</v>
      </c>
      <c r="C5416" s="46">
        <v>8.0969999999999995</v>
      </c>
    </row>
    <row r="5417" spans="2:3" ht="15.75" thickBot="1">
      <c r="B5417" s="47">
        <v>43035</v>
      </c>
      <c r="C5417" s="48">
        <v>8.1020000000000003</v>
      </c>
    </row>
    <row r="5418" spans="2:3" ht="15.75" thickBot="1">
      <c r="B5418" s="45">
        <v>43036</v>
      </c>
      <c r="C5418" s="46">
        <v>8.1069999999999993</v>
      </c>
    </row>
    <row r="5419" spans="2:3" ht="15.75" thickBot="1">
      <c r="B5419" s="47">
        <v>43037</v>
      </c>
      <c r="C5419" s="48">
        <v>8.1120000000000001</v>
      </c>
    </row>
    <row r="5420" spans="2:3" ht="15.75" thickBot="1">
      <c r="B5420" s="45">
        <v>43038</v>
      </c>
      <c r="C5420" s="46">
        <v>8.1170000000000009</v>
      </c>
    </row>
    <row r="5421" spans="2:3" ht="15.75" thickBot="1">
      <c r="B5421" s="47">
        <v>43039</v>
      </c>
      <c r="C5421" s="48">
        <v>8.1219999999999999</v>
      </c>
    </row>
    <row r="5422" spans="2:3" ht="15.75" thickBot="1">
      <c r="B5422" s="45">
        <v>43040</v>
      </c>
      <c r="C5422" s="46">
        <v>8.1270000000000007</v>
      </c>
    </row>
    <row r="5423" spans="2:3" ht="15.75" thickBot="1">
      <c r="B5423" s="47">
        <v>43041</v>
      </c>
      <c r="C5423" s="48">
        <v>8.1320999999999994</v>
      </c>
    </row>
    <row r="5424" spans="2:3" ht="15.75" thickBot="1">
      <c r="B5424" s="45">
        <v>43042</v>
      </c>
      <c r="C5424" s="46">
        <v>8.1371000000000002</v>
      </c>
    </row>
    <row r="5425" spans="2:3" ht="15.75" thickBot="1">
      <c r="B5425" s="47">
        <v>43043</v>
      </c>
      <c r="C5425" s="48">
        <v>8.1420999999999992</v>
      </c>
    </row>
    <row r="5426" spans="2:3" ht="15.75" thickBot="1">
      <c r="B5426" s="45">
        <v>43044</v>
      </c>
      <c r="C5426" s="46">
        <v>8.1471</v>
      </c>
    </row>
    <row r="5427" spans="2:3" ht="15.75" thickBot="1">
      <c r="B5427" s="47">
        <v>43045</v>
      </c>
      <c r="C5427" s="48">
        <v>8.1521000000000008</v>
      </c>
    </row>
    <row r="5428" spans="2:3" ht="15.75" thickBot="1">
      <c r="B5428" s="45">
        <v>43046</v>
      </c>
      <c r="C5428" s="46">
        <v>8.1571999999999996</v>
      </c>
    </row>
    <row r="5429" spans="2:3" ht="15.75" thickBot="1">
      <c r="B5429" s="47">
        <v>43047</v>
      </c>
      <c r="C5429" s="48">
        <v>8.1622000000000003</v>
      </c>
    </row>
    <row r="5430" spans="2:3" ht="15.75" thickBot="1">
      <c r="B5430" s="45">
        <v>43048</v>
      </c>
      <c r="C5430" s="46">
        <v>8.1671999999999993</v>
      </c>
    </row>
    <row r="5431" spans="2:3" ht="15.75" thickBot="1">
      <c r="B5431" s="47">
        <v>43049</v>
      </c>
      <c r="C5431" s="48">
        <v>8.1722999999999999</v>
      </c>
    </row>
    <row r="5432" spans="2:3" ht="15.75" thickBot="1">
      <c r="B5432" s="45">
        <v>43050</v>
      </c>
      <c r="C5432" s="46">
        <v>8.1773000000000007</v>
      </c>
    </row>
    <row r="5433" spans="2:3" ht="15.75" thickBot="1">
      <c r="B5433" s="47">
        <v>43051</v>
      </c>
      <c r="C5433" s="48">
        <v>8.1823999999999995</v>
      </c>
    </row>
    <row r="5434" spans="2:3" ht="15.75" thickBot="1">
      <c r="B5434" s="45">
        <v>43052</v>
      </c>
      <c r="C5434" s="46">
        <v>8.1874000000000002</v>
      </c>
    </row>
    <row r="5435" spans="2:3" ht="15.75" thickBot="1">
      <c r="B5435" s="47">
        <v>43053</v>
      </c>
      <c r="C5435" s="48">
        <v>8.1925000000000008</v>
      </c>
    </row>
    <row r="5436" spans="2:3" ht="15.75" thickBot="1">
      <c r="B5436" s="45">
        <v>43054</v>
      </c>
      <c r="C5436" s="46">
        <v>8.1974999999999998</v>
      </c>
    </row>
    <row r="5437" spans="2:3" ht="15.75" thickBot="1">
      <c r="B5437" s="47">
        <v>43055</v>
      </c>
      <c r="C5437" s="48">
        <v>8.2017000000000007</v>
      </c>
    </row>
    <row r="5438" spans="2:3" ht="15.75" thickBot="1">
      <c r="B5438" s="45">
        <v>43056</v>
      </c>
      <c r="C5438" s="46">
        <v>8.2058</v>
      </c>
    </row>
    <row r="5439" spans="2:3" ht="15.75" thickBot="1">
      <c r="B5439" s="47">
        <v>43057</v>
      </c>
      <c r="C5439" s="48">
        <v>8.2100000000000009</v>
      </c>
    </row>
    <row r="5440" spans="2:3" ht="15.75" thickBot="1">
      <c r="B5440" s="45">
        <v>43058</v>
      </c>
      <c r="C5440" s="46">
        <v>8.2141000000000002</v>
      </c>
    </row>
    <row r="5441" spans="2:3" ht="15.75" thickBot="1">
      <c r="B5441" s="47">
        <v>43059</v>
      </c>
      <c r="C5441" s="48">
        <v>8.2182999999999993</v>
      </c>
    </row>
    <row r="5442" spans="2:3" ht="15.75" thickBot="1">
      <c r="B5442" s="45">
        <v>43060</v>
      </c>
      <c r="C5442" s="46">
        <v>8.2224000000000004</v>
      </c>
    </row>
    <row r="5443" spans="2:3" ht="15.75" thickBot="1">
      <c r="B5443" s="47">
        <v>43061</v>
      </c>
      <c r="C5443" s="48">
        <v>8.2265999999999995</v>
      </c>
    </row>
    <row r="5444" spans="2:3" ht="15.75" thickBot="1">
      <c r="B5444" s="45">
        <v>43062</v>
      </c>
      <c r="C5444" s="46">
        <v>8.2308000000000003</v>
      </c>
    </row>
    <row r="5445" spans="2:3" ht="15.75" thickBot="1">
      <c r="B5445" s="47">
        <v>43063</v>
      </c>
      <c r="C5445" s="48">
        <v>8.2348999999999997</v>
      </c>
    </row>
    <row r="5446" spans="2:3" ht="15.75" thickBot="1">
      <c r="B5446" s="45">
        <v>43064</v>
      </c>
      <c r="C5446" s="46">
        <v>8.2391000000000005</v>
      </c>
    </row>
    <row r="5447" spans="2:3" ht="15.75" thickBot="1">
      <c r="B5447" s="47">
        <v>43065</v>
      </c>
      <c r="C5447" s="48">
        <v>8.2432999999999996</v>
      </c>
    </row>
    <row r="5448" spans="2:3" ht="15.75" thickBot="1">
      <c r="B5448" s="45">
        <v>43066</v>
      </c>
      <c r="C5448" s="46">
        <v>8.2474000000000007</v>
      </c>
    </row>
    <row r="5449" spans="2:3" ht="15.75" thickBot="1">
      <c r="B5449" s="47">
        <v>43067</v>
      </c>
      <c r="C5449" s="48">
        <v>8.2515999999999998</v>
      </c>
    </row>
    <row r="5450" spans="2:3" ht="15.75" thickBot="1">
      <c r="B5450" s="45">
        <v>43068</v>
      </c>
      <c r="C5450" s="46">
        <v>8.2558000000000007</v>
      </c>
    </row>
    <row r="5451" spans="2:3" ht="15.75" thickBot="1">
      <c r="B5451" s="47">
        <v>43069</v>
      </c>
      <c r="C5451" s="48">
        <v>8.26</v>
      </c>
    </row>
    <row r="5452" spans="2:3" ht="15.75" thickBot="1">
      <c r="B5452" s="45">
        <v>43070</v>
      </c>
      <c r="C5452" s="46">
        <v>8.2640999999999991</v>
      </c>
    </row>
    <row r="5453" spans="2:3" ht="15.75" thickBot="1">
      <c r="B5453" s="47">
        <v>43071</v>
      </c>
      <c r="C5453" s="48">
        <v>8.2683</v>
      </c>
    </row>
    <row r="5454" spans="2:3" ht="15.75" thickBot="1">
      <c r="B5454" s="45">
        <v>43072</v>
      </c>
      <c r="C5454" s="46">
        <v>8.2725000000000009</v>
      </c>
    </row>
    <row r="5455" spans="2:3" ht="15.75" thickBot="1">
      <c r="B5455" s="47">
        <v>43073</v>
      </c>
      <c r="C5455" s="48">
        <v>8.2766999999999999</v>
      </c>
    </row>
    <row r="5456" spans="2:3" ht="15.75" thickBot="1">
      <c r="B5456" s="45">
        <v>43074</v>
      </c>
      <c r="C5456" s="46">
        <v>8.2809000000000008</v>
      </c>
    </row>
    <row r="5457" spans="2:3" ht="15.75" thickBot="1">
      <c r="B5457" s="47">
        <v>43075</v>
      </c>
      <c r="C5457" s="48">
        <v>8.2850999999999999</v>
      </c>
    </row>
    <row r="5458" spans="2:3" ht="15.75" thickBot="1">
      <c r="B5458" s="45">
        <v>43076</v>
      </c>
      <c r="C5458" s="46">
        <v>8.2893000000000008</v>
      </c>
    </row>
    <row r="5459" spans="2:3" ht="15.75" thickBot="1">
      <c r="B5459" s="47">
        <v>43077</v>
      </c>
      <c r="C5459" s="48">
        <v>8.2934999999999999</v>
      </c>
    </row>
    <row r="5460" spans="2:3" ht="15.75" thickBot="1">
      <c r="B5460" s="45">
        <v>43078</v>
      </c>
      <c r="C5460" s="46">
        <v>8.2977000000000007</v>
      </c>
    </row>
    <row r="5461" spans="2:3" ht="15.75" thickBot="1">
      <c r="B5461" s="47">
        <v>43079</v>
      </c>
      <c r="C5461" s="48">
        <v>8.3018999999999998</v>
      </c>
    </row>
    <row r="5462" spans="2:3" ht="15.75" thickBot="1">
      <c r="B5462" s="45">
        <v>43080</v>
      </c>
      <c r="C5462" s="46">
        <v>8.3061000000000007</v>
      </c>
    </row>
    <row r="5463" spans="2:3" ht="15.75" thickBot="1">
      <c r="B5463" s="47">
        <v>43081</v>
      </c>
      <c r="C5463" s="48">
        <v>8.3102999999999998</v>
      </c>
    </row>
    <row r="5464" spans="2:3" ht="15.75" thickBot="1">
      <c r="B5464" s="45">
        <v>43082</v>
      </c>
      <c r="C5464" s="46">
        <v>8.3145000000000007</v>
      </c>
    </row>
    <row r="5465" spans="2:3" ht="15.75" thickBot="1">
      <c r="B5465" s="47">
        <v>43083</v>
      </c>
      <c r="C5465" s="48">
        <v>8.3186999999999998</v>
      </c>
    </row>
    <row r="5466" spans="2:3" ht="15.75" thickBot="1">
      <c r="B5466" s="45">
        <v>43084</v>
      </c>
      <c r="C5466" s="46">
        <v>8.3229000000000006</v>
      </c>
    </row>
    <row r="5467" spans="2:3" ht="15.75" thickBot="1">
      <c r="B5467" s="47">
        <v>43085</v>
      </c>
      <c r="C5467" s="48">
        <v>8.3267000000000007</v>
      </c>
    </row>
    <row r="5468" spans="2:3" ht="15.75" thickBot="1">
      <c r="B5468" s="45">
        <v>43086</v>
      </c>
      <c r="C5468" s="46">
        <v>8.3305000000000007</v>
      </c>
    </row>
    <row r="5469" spans="2:3" ht="15.75" thickBot="1">
      <c r="B5469" s="47">
        <v>43087</v>
      </c>
      <c r="C5469" s="48">
        <v>8.3344000000000005</v>
      </c>
    </row>
    <row r="5470" spans="2:3" ht="15.75" thickBot="1">
      <c r="B5470" s="45">
        <v>43088</v>
      </c>
      <c r="C5470" s="46">
        <v>8.3382000000000005</v>
      </c>
    </row>
    <row r="5471" spans="2:3" ht="15.75" thickBot="1">
      <c r="B5471" s="47">
        <v>43089</v>
      </c>
      <c r="C5471" s="48">
        <v>8.3420000000000005</v>
      </c>
    </row>
    <row r="5472" spans="2:3" ht="15.75" thickBot="1">
      <c r="B5472" s="45">
        <v>43090</v>
      </c>
      <c r="C5472" s="46">
        <v>8.3459000000000003</v>
      </c>
    </row>
    <row r="5473" spans="2:3" ht="15.75" thickBot="1">
      <c r="B5473" s="47">
        <v>43091</v>
      </c>
      <c r="C5473" s="48">
        <v>8.3497000000000003</v>
      </c>
    </row>
    <row r="5474" spans="2:3" ht="15.75" thickBot="1">
      <c r="B5474" s="45">
        <v>43092</v>
      </c>
      <c r="C5474" s="46">
        <v>8.3535000000000004</v>
      </c>
    </row>
    <row r="5475" spans="2:3" ht="15.75" thickBot="1">
      <c r="B5475" s="47">
        <v>43093</v>
      </c>
      <c r="C5475" s="48">
        <v>8.3574000000000002</v>
      </c>
    </row>
    <row r="5476" spans="2:3" ht="15.75" thickBot="1">
      <c r="B5476" s="45">
        <v>43094</v>
      </c>
      <c r="C5476" s="46">
        <v>8.3612000000000002</v>
      </c>
    </row>
    <row r="5477" spans="2:3" ht="15.75" thickBot="1">
      <c r="B5477" s="47">
        <v>43095</v>
      </c>
      <c r="C5477" s="48">
        <v>8.3651</v>
      </c>
    </row>
    <row r="5478" spans="2:3" ht="15.75" thickBot="1">
      <c r="B5478" s="45">
        <v>43096</v>
      </c>
      <c r="C5478" s="46">
        <v>8.3689</v>
      </c>
    </row>
    <row r="5479" spans="2:3" ht="15.75" thickBot="1">
      <c r="B5479" s="47">
        <v>43097</v>
      </c>
      <c r="C5479" s="48">
        <v>8.3727999999999998</v>
      </c>
    </row>
    <row r="5480" spans="2:3" ht="15.75" thickBot="1">
      <c r="B5480" s="45">
        <v>43098</v>
      </c>
      <c r="C5480" s="46">
        <v>8.3765999999999998</v>
      </c>
    </row>
    <row r="5481" spans="2:3" ht="15.75" thickBot="1">
      <c r="B5481" s="47">
        <v>43099</v>
      </c>
      <c r="C5481" s="48">
        <v>8.3804999999999996</v>
      </c>
    </row>
    <row r="5482" spans="2:3" ht="15.75" thickBot="1">
      <c r="B5482" s="45">
        <v>43100</v>
      </c>
      <c r="C5482" s="46">
        <v>8.3842999999999996</v>
      </c>
    </row>
    <row r="5483" spans="2:3" ht="15.75" thickBot="1">
      <c r="B5483" s="47">
        <v>43101</v>
      </c>
      <c r="C5483" s="48">
        <v>8.3881999999999994</v>
      </c>
    </row>
    <row r="5484" spans="2:3" ht="15.75" thickBot="1">
      <c r="B5484" s="45">
        <v>43102</v>
      </c>
      <c r="C5484" s="46">
        <v>8.3919999999999995</v>
      </c>
    </row>
    <row r="5485" spans="2:3" ht="15.75" thickBot="1">
      <c r="B5485" s="47">
        <v>43103</v>
      </c>
      <c r="C5485" s="48">
        <v>8.3958999999999993</v>
      </c>
    </row>
    <row r="5486" spans="2:3" ht="15.75" thickBot="1">
      <c r="B5486" s="45">
        <v>43104</v>
      </c>
      <c r="C5486" s="46">
        <v>8.3996999999999993</v>
      </c>
    </row>
    <row r="5487" spans="2:3" ht="15.75" thickBot="1">
      <c r="B5487" s="47">
        <v>43105</v>
      </c>
      <c r="C5487" s="48">
        <v>8.4036000000000008</v>
      </c>
    </row>
    <row r="5488" spans="2:3" ht="15.75" thickBot="1">
      <c r="B5488" s="45">
        <v>43106</v>
      </c>
      <c r="C5488" s="46">
        <v>8.4075000000000006</v>
      </c>
    </row>
    <row r="5489" spans="2:3" ht="15.75" thickBot="1">
      <c r="B5489" s="47">
        <v>43107</v>
      </c>
      <c r="C5489" s="48">
        <v>8.4113000000000007</v>
      </c>
    </row>
    <row r="5490" spans="2:3" ht="15.75" thickBot="1">
      <c r="B5490" s="45">
        <v>43108</v>
      </c>
      <c r="C5490" s="46">
        <v>8.4152000000000005</v>
      </c>
    </row>
    <row r="5491" spans="2:3" ht="15.75" thickBot="1">
      <c r="B5491" s="47">
        <v>43109</v>
      </c>
      <c r="C5491" s="48">
        <v>8.4191000000000003</v>
      </c>
    </row>
    <row r="5492" spans="2:3" ht="15.75" thickBot="1">
      <c r="B5492" s="45">
        <v>43110</v>
      </c>
      <c r="C5492" s="46">
        <v>8.4229000000000003</v>
      </c>
    </row>
    <row r="5493" spans="2:3" ht="15.75" thickBot="1">
      <c r="B5493" s="47">
        <v>43111</v>
      </c>
      <c r="C5493" s="48">
        <v>8.4268000000000001</v>
      </c>
    </row>
    <row r="5494" spans="2:3" ht="15.75" thickBot="1">
      <c r="B5494" s="45">
        <v>43112</v>
      </c>
      <c r="C5494" s="46">
        <v>8.4306999999999999</v>
      </c>
    </row>
    <row r="5495" spans="2:3" ht="15.75" thickBot="1">
      <c r="B5495" s="47">
        <v>43113</v>
      </c>
      <c r="C5495" s="48">
        <v>8.4344999999999999</v>
      </c>
    </row>
    <row r="5496" spans="2:3" ht="15.75" thickBot="1">
      <c r="B5496" s="45">
        <v>43114</v>
      </c>
      <c r="C5496" s="46">
        <v>8.4383999999999997</v>
      </c>
    </row>
    <row r="5497" spans="2:3" ht="15.75" thickBot="1">
      <c r="B5497" s="47">
        <v>43115</v>
      </c>
      <c r="C5497" s="48">
        <v>8.4422999999999995</v>
      </c>
    </row>
    <row r="5498" spans="2:3" ht="15.75" thickBot="1">
      <c r="B5498" s="45">
        <v>43116</v>
      </c>
      <c r="C5498" s="46">
        <v>8.4505999999999997</v>
      </c>
    </row>
    <row r="5499" spans="2:3" ht="15.75" thickBot="1">
      <c r="B5499" s="47">
        <v>43117</v>
      </c>
      <c r="C5499" s="48">
        <v>8.4588999999999999</v>
      </c>
    </row>
    <row r="5500" spans="2:3" ht="15.75" thickBot="1">
      <c r="B5500" s="45">
        <v>43118</v>
      </c>
      <c r="C5500" s="46">
        <v>8.4672999999999998</v>
      </c>
    </row>
    <row r="5501" spans="2:3" ht="15.75" thickBot="1">
      <c r="B5501" s="47">
        <v>43119</v>
      </c>
      <c r="C5501" s="48">
        <v>8.4756</v>
      </c>
    </row>
    <row r="5502" spans="2:3" ht="15.75" thickBot="1">
      <c r="B5502" s="45">
        <v>43120</v>
      </c>
      <c r="C5502" s="46">
        <v>8.484</v>
      </c>
    </row>
    <row r="5503" spans="2:3" ht="15.75" thickBot="1">
      <c r="B5503" s="47">
        <v>43121</v>
      </c>
      <c r="C5503" s="48">
        <v>8.4923000000000002</v>
      </c>
    </row>
    <row r="5504" spans="2:3" ht="15.75" thickBot="1">
      <c r="B5504" s="45">
        <v>43122</v>
      </c>
      <c r="C5504" s="46">
        <v>8.5007000000000001</v>
      </c>
    </row>
    <row r="5505" spans="2:3" ht="15.75" thickBot="1">
      <c r="B5505" s="47">
        <v>43123</v>
      </c>
      <c r="C5505" s="48">
        <v>8.5091000000000001</v>
      </c>
    </row>
    <row r="5506" spans="2:3" ht="15.75" thickBot="1">
      <c r="B5506" s="45">
        <v>43124</v>
      </c>
      <c r="C5506" s="46">
        <v>8.5175000000000001</v>
      </c>
    </row>
    <row r="5507" spans="2:3" ht="15.75" thickBot="1">
      <c r="B5507" s="47">
        <v>43125</v>
      </c>
      <c r="C5507" s="48">
        <v>8.5259</v>
      </c>
    </row>
    <row r="5508" spans="2:3" ht="15.75" thickBot="1">
      <c r="B5508" s="45">
        <v>43126</v>
      </c>
      <c r="C5508" s="46">
        <v>8.5343</v>
      </c>
    </row>
    <row r="5509" spans="2:3" ht="15.75" thickBot="1">
      <c r="B5509" s="47">
        <v>43127</v>
      </c>
      <c r="C5509" s="48">
        <v>8.5427</v>
      </c>
    </row>
    <row r="5510" spans="2:3" ht="15.75" thickBot="1">
      <c r="B5510" s="45">
        <v>43128</v>
      </c>
      <c r="C5510" s="46">
        <v>8.5510999999999999</v>
      </c>
    </row>
    <row r="5511" spans="2:3" ht="15.75" thickBot="1">
      <c r="B5511" s="47">
        <v>43129</v>
      </c>
      <c r="C5511" s="48">
        <v>8.5594999999999999</v>
      </c>
    </row>
    <row r="5512" spans="2:3" ht="15.75" thickBot="1">
      <c r="B5512" s="45">
        <v>43130</v>
      </c>
      <c r="C5512" s="46">
        <v>8.5678999999999998</v>
      </c>
    </row>
    <row r="5513" spans="2:3" ht="15.75" thickBot="1">
      <c r="B5513" s="47">
        <v>43131</v>
      </c>
      <c r="C5513" s="48">
        <v>8.5763999999999996</v>
      </c>
    </row>
    <row r="5514" spans="2:3" ht="15.75" thickBot="1">
      <c r="B5514" s="45">
        <v>43132</v>
      </c>
      <c r="C5514" s="46">
        <v>8.5847999999999995</v>
      </c>
    </row>
    <row r="5515" spans="2:3" ht="15.75" thickBot="1">
      <c r="B5515" s="47">
        <v>43133</v>
      </c>
      <c r="C5515" s="48">
        <v>8.5932999999999993</v>
      </c>
    </row>
    <row r="5516" spans="2:3" ht="15.75" thickBot="1">
      <c r="B5516" s="45">
        <v>43134</v>
      </c>
      <c r="C5516" s="46">
        <v>8.6018000000000008</v>
      </c>
    </row>
    <row r="5517" spans="2:3" ht="15.75" thickBot="1">
      <c r="B5517" s="47">
        <v>43135</v>
      </c>
      <c r="C5517" s="48">
        <v>8.6102000000000007</v>
      </c>
    </row>
    <row r="5518" spans="2:3" ht="15.75" thickBot="1">
      <c r="B5518" s="45">
        <v>43136</v>
      </c>
      <c r="C5518" s="46">
        <v>8.6187000000000005</v>
      </c>
    </row>
    <row r="5519" spans="2:3" ht="15.75" thickBot="1">
      <c r="B5519" s="47">
        <v>43137</v>
      </c>
      <c r="C5519" s="48">
        <v>8.6272000000000002</v>
      </c>
    </row>
    <row r="5520" spans="2:3" ht="15.75" thickBot="1">
      <c r="B5520" s="45">
        <v>43138</v>
      </c>
      <c r="C5520" s="46">
        <v>8.6356999999999999</v>
      </c>
    </row>
    <row r="5521" spans="2:3" ht="15.75" thickBot="1">
      <c r="B5521" s="47">
        <v>43139</v>
      </c>
      <c r="C5521" s="48">
        <v>8.6441999999999997</v>
      </c>
    </row>
    <row r="5522" spans="2:3" ht="15.75" thickBot="1">
      <c r="B5522" s="45">
        <v>43140</v>
      </c>
      <c r="C5522" s="46">
        <v>8.6526999999999994</v>
      </c>
    </row>
    <row r="5523" spans="2:3" ht="15.75" thickBot="1">
      <c r="B5523" s="47">
        <v>43141</v>
      </c>
      <c r="C5523" s="48">
        <v>8.6613000000000007</v>
      </c>
    </row>
    <row r="5524" spans="2:3" ht="15.75" thickBot="1">
      <c r="B5524" s="45">
        <v>43142</v>
      </c>
      <c r="C5524" s="46">
        <v>8.6698000000000004</v>
      </c>
    </row>
    <row r="5525" spans="2:3" ht="15.75" thickBot="1">
      <c r="B5525" s="47">
        <v>43143</v>
      </c>
      <c r="C5525" s="48">
        <v>8.6783000000000001</v>
      </c>
    </row>
    <row r="5526" spans="2:3" ht="15.75" thickBot="1">
      <c r="B5526" s="45">
        <v>43144</v>
      </c>
      <c r="C5526" s="46">
        <v>8.6868999999999996</v>
      </c>
    </row>
    <row r="5527" spans="2:3" ht="15.75" thickBot="1">
      <c r="B5527" s="47">
        <v>43145</v>
      </c>
      <c r="C5527" s="48">
        <v>8.6953999999999994</v>
      </c>
    </row>
    <row r="5528" spans="2:3" ht="15.75" thickBot="1">
      <c r="B5528" s="45">
        <v>43146</v>
      </c>
      <c r="C5528" s="46">
        <v>8.7040000000000006</v>
      </c>
    </row>
    <row r="5529" spans="2:3" ht="15.75" thickBot="1">
      <c r="B5529" s="47">
        <v>43147</v>
      </c>
      <c r="C5529" s="48">
        <v>8.7096999999999998</v>
      </c>
    </row>
    <row r="5530" spans="2:3" ht="15.75" thickBot="1">
      <c r="B5530" s="45">
        <v>43148</v>
      </c>
      <c r="C5530" s="46">
        <v>8.7152999999999992</v>
      </c>
    </row>
    <row r="5531" spans="2:3" ht="15.75" thickBot="1">
      <c r="B5531" s="47">
        <v>43149</v>
      </c>
      <c r="C5531" s="48">
        <v>8.7209000000000003</v>
      </c>
    </row>
    <row r="5532" spans="2:3" ht="15.75" thickBot="1">
      <c r="B5532" s="45">
        <v>43150</v>
      </c>
      <c r="C5532" s="46">
        <v>8.7265999999999995</v>
      </c>
    </row>
    <row r="5533" spans="2:3" ht="15.75" thickBot="1">
      <c r="B5533" s="47">
        <v>43151</v>
      </c>
      <c r="C5533" s="48">
        <v>8.7322000000000006</v>
      </c>
    </row>
    <row r="5534" spans="2:3" ht="15.75" thickBot="1">
      <c r="B5534" s="45">
        <v>43152</v>
      </c>
      <c r="C5534" s="46">
        <v>8.7378999999999998</v>
      </c>
    </row>
    <row r="5535" spans="2:3" ht="15.75" thickBot="1">
      <c r="B5535" s="47">
        <v>43153</v>
      </c>
      <c r="C5535" s="48">
        <v>8.7436000000000007</v>
      </c>
    </row>
    <row r="5536" spans="2:3" ht="15.75" thickBot="1">
      <c r="B5536" s="45">
        <v>43154</v>
      </c>
      <c r="C5536" s="46">
        <v>8.7492000000000001</v>
      </c>
    </row>
    <row r="5537" spans="2:3" ht="15.75" thickBot="1">
      <c r="B5537" s="47">
        <v>43155</v>
      </c>
      <c r="C5537" s="48">
        <v>8.7548999999999992</v>
      </c>
    </row>
    <row r="5538" spans="2:3" ht="15.75" thickBot="1">
      <c r="B5538" s="45">
        <v>43156</v>
      </c>
      <c r="C5538" s="46">
        <v>8.7606000000000002</v>
      </c>
    </row>
    <row r="5539" spans="2:3" ht="15.75" thickBot="1">
      <c r="B5539" s="47">
        <v>43157</v>
      </c>
      <c r="C5539" s="48">
        <v>8.7661999999999995</v>
      </c>
    </row>
    <row r="5540" spans="2:3" ht="15.75" thickBot="1">
      <c r="B5540" s="45">
        <v>43158</v>
      </c>
      <c r="C5540" s="46">
        <v>8.7719000000000005</v>
      </c>
    </row>
    <row r="5541" spans="2:3" ht="15.75" thickBot="1">
      <c r="B5541" s="47">
        <v>43159</v>
      </c>
      <c r="C5541" s="48">
        <v>8.7775999999999996</v>
      </c>
    </row>
    <row r="5542" spans="2:3" ht="15.75" thickBot="1">
      <c r="B5542" s="45">
        <v>43160</v>
      </c>
      <c r="C5542" s="46">
        <v>8.7833000000000006</v>
      </c>
    </row>
    <row r="5543" spans="2:3" ht="15.75" thickBot="1">
      <c r="B5543" s="47">
        <v>43161</v>
      </c>
      <c r="C5543" s="48">
        <v>8.7889999999999997</v>
      </c>
    </row>
    <row r="5544" spans="2:3" ht="15.75" thickBot="1">
      <c r="B5544" s="45">
        <v>43162</v>
      </c>
      <c r="C5544" s="46">
        <v>8.7947000000000006</v>
      </c>
    </row>
    <row r="5545" spans="2:3" ht="15.75" thickBot="1">
      <c r="B5545" s="47">
        <v>43163</v>
      </c>
      <c r="C5545" s="48">
        <v>8.8003999999999998</v>
      </c>
    </row>
    <row r="5546" spans="2:3" ht="15.75" thickBot="1">
      <c r="B5546" s="45">
        <v>43164</v>
      </c>
      <c r="C5546" s="46">
        <v>8.8061000000000007</v>
      </c>
    </row>
    <row r="5547" spans="2:3" ht="15.75" thickBot="1">
      <c r="B5547" s="47">
        <v>43165</v>
      </c>
      <c r="C5547" s="48">
        <v>8.8117999999999999</v>
      </c>
    </row>
    <row r="5548" spans="2:3" ht="15.75" thickBot="1">
      <c r="B5548" s="45">
        <v>43166</v>
      </c>
      <c r="C5548" s="46">
        <v>8.8175000000000008</v>
      </c>
    </row>
    <row r="5549" spans="2:3" ht="15.75" thickBot="1">
      <c r="B5549" s="47">
        <v>43167</v>
      </c>
      <c r="C5549" s="48">
        <v>8.8231999999999999</v>
      </c>
    </row>
    <row r="5550" spans="2:3" ht="15.75" thickBot="1">
      <c r="B5550" s="45">
        <v>43168</v>
      </c>
      <c r="C5550" s="46">
        <v>8.8289000000000009</v>
      </c>
    </row>
    <row r="5551" spans="2:3" ht="15.75" thickBot="1">
      <c r="B5551" s="47">
        <v>43169</v>
      </c>
      <c r="C5551" s="48">
        <v>8.8346</v>
      </c>
    </row>
    <row r="5552" spans="2:3" ht="15.75" thickBot="1">
      <c r="B5552" s="45">
        <v>43170</v>
      </c>
      <c r="C5552" s="46">
        <v>8.8402999999999992</v>
      </c>
    </row>
    <row r="5553" spans="2:3" ht="15.75" thickBot="1">
      <c r="B5553" s="47">
        <v>43171</v>
      </c>
      <c r="C5553" s="48">
        <v>8.8460999999999999</v>
      </c>
    </row>
    <row r="5554" spans="2:3" ht="15.75" thickBot="1">
      <c r="B5554" s="45">
        <v>43172</v>
      </c>
      <c r="C5554" s="46">
        <v>8.8518000000000008</v>
      </c>
    </row>
    <row r="5555" spans="2:3" ht="15.75" thickBot="1">
      <c r="B5555" s="47">
        <v>43173</v>
      </c>
      <c r="C5555" s="48">
        <v>8.8574999999999999</v>
      </c>
    </row>
    <row r="5556" spans="2:3" ht="15.75" thickBot="1">
      <c r="B5556" s="45">
        <v>43174</v>
      </c>
      <c r="C5556" s="46">
        <v>8.8633000000000006</v>
      </c>
    </row>
    <row r="5557" spans="2:3" ht="15.75" thickBot="1">
      <c r="B5557" s="47">
        <v>43175</v>
      </c>
      <c r="C5557" s="48">
        <v>8.8701000000000008</v>
      </c>
    </row>
    <row r="5558" spans="2:3" ht="15.75" thickBot="1">
      <c r="B5558" s="45">
        <v>43176</v>
      </c>
      <c r="C5558" s="46">
        <v>8.8767999999999994</v>
      </c>
    </row>
    <row r="5559" spans="2:3" ht="15.75" thickBot="1">
      <c r="B5559" s="47">
        <v>43177</v>
      </c>
      <c r="C5559" s="48">
        <v>8.8835999999999995</v>
      </c>
    </row>
    <row r="5560" spans="2:3" ht="15.75" thickBot="1">
      <c r="B5560" s="45">
        <v>43178</v>
      </c>
      <c r="C5560" s="46">
        <v>8.8903999999999996</v>
      </c>
    </row>
    <row r="5561" spans="2:3" ht="15.75" thickBot="1">
      <c r="B5561" s="47">
        <v>43179</v>
      </c>
      <c r="C5561" s="48">
        <v>8.8971999999999998</v>
      </c>
    </row>
    <row r="5562" spans="2:3" ht="15.75" thickBot="1">
      <c r="B5562" s="45">
        <v>43180</v>
      </c>
      <c r="C5562" s="46">
        <v>8.9040999999999997</v>
      </c>
    </row>
    <row r="5563" spans="2:3" ht="15.75" thickBot="1">
      <c r="B5563" s="47">
        <v>43181</v>
      </c>
      <c r="C5563" s="48">
        <v>8.9108999999999998</v>
      </c>
    </row>
    <row r="5564" spans="2:3" ht="15.75" thickBot="1">
      <c r="B5564" s="45">
        <v>43182</v>
      </c>
      <c r="C5564" s="46">
        <v>8.9177</v>
      </c>
    </row>
    <row r="5565" spans="2:3" ht="15.75" thickBot="1">
      <c r="B5565" s="47">
        <v>43183</v>
      </c>
      <c r="C5565" s="48">
        <v>8.9245000000000001</v>
      </c>
    </row>
    <row r="5566" spans="2:3" ht="15.75" thickBot="1">
      <c r="B5566" s="45">
        <v>43184</v>
      </c>
      <c r="C5566" s="46">
        <v>8.9313000000000002</v>
      </c>
    </row>
    <row r="5567" spans="2:3" ht="15.75" thickBot="1">
      <c r="B5567" s="47">
        <v>43185</v>
      </c>
      <c r="C5567" s="48">
        <v>8.9382000000000001</v>
      </c>
    </row>
    <row r="5568" spans="2:3" ht="15.75" thickBot="1">
      <c r="B5568" s="45">
        <v>43186</v>
      </c>
      <c r="C5568" s="46">
        <v>8.9450000000000003</v>
      </c>
    </row>
    <row r="5569" spans="2:3" ht="15.75" thickBot="1">
      <c r="B5569" s="47">
        <v>43187</v>
      </c>
      <c r="C5569" s="48">
        <v>8.9519000000000002</v>
      </c>
    </row>
    <row r="5570" spans="2:3" ht="15.75" thickBot="1">
      <c r="B5570" s="45">
        <v>43188</v>
      </c>
      <c r="C5570" s="46">
        <v>8.9587000000000003</v>
      </c>
    </row>
    <row r="5571" spans="2:3" ht="15.75" thickBot="1">
      <c r="B5571" s="47">
        <v>43189</v>
      </c>
      <c r="C5571" s="48">
        <v>8.9656000000000002</v>
      </c>
    </row>
    <row r="5572" spans="2:3" ht="15.75" thickBot="1">
      <c r="B5572" s="45">
        <v>43190</v>
      </c>
      <c r="C5572" s="46">
        <v>8.9724000000000004</v>
      </c>
    </row>
    <row r="5573" spans="2:3" ht="15.75" thickBot="1">
      <c r="B5573" s="47">
        <v>43191</v>
      </c>
      <c r="C5573" s="48">
        <v>8.9793000000000003</v>
      </c>
    </row>
    <row r="5574" spans="2:3" ht="15.75" thickBot="1">
      <c r="B5574" s="45">
        <v>43192</v>
      </c>
      <c r="C5574" s="46">
        <v>8.9862000000000002</v>
      </c>
    </row>
    <row r="5575" spans="2:3" ht="15.75" thickBot="1">
      <c r="B5575" s="47">
        <v>43193</v>
      </c>
      <c r="C5575" s="48">
        <v>8.9931000000000001</v>
      </c>
    </row>
    <row r="5576" spans="2:3" ht="15.75" thickBot="1">
      <c r="B5576" s="45">
        <v>43194</v>
      </c>
      <c r="C5576" s="46">
        <v>8.9999000000000002</v>
      </c>
    </row>
    <row r="5577" spans="2:3" ht="15.75" thickBot="1">
      <c r="B5577" s="47">
        <v>43195</v>
      </c>
      <c r="C5577" s="48">
        <v>9.0068000000000001</v>
      </c>
    </row>
    <row r="5578" spans="2:3" ht="15.75" thickBot="1">
      <c r="B5578" s="45">
        <v>43196</v>
      </c>
      <c r="C5578" s="46">
        <v>9.0137</v>
      </c>
    </row>
    <row r="5579" spans="2:3" ht="15.75" thickBot="1">
      <c r="B5579" s="47">
        <v>43197</v>
      </c>
      <c r="C5579" s="48">
        <v>9.0206</v>
      </c>
    </row>
    <row r="5580" spans="2:3" ht="15.75" thickBot="1">
      <c r="B5580" s="45">
        <v>43198</v>
      </c>
      <c r="C5580" s="46">
        <v>9.0274999999999999</v>
      </c>
    </row>
    <row r="5581" spans="2:3" ht="15.75" thickBot="1">
      <c r="B5581" s="47">
        <v>43199</v>
      </c>
      <c r="C5581" s="48">
        <v>9.0343999999999998</v>
      </c>
    </row>
    <row r="5582" spans="2:3" ht="15.75" thickBot="1">
      <c r="B5582" s="45">
        <v>43200</v>
      </c>
      <c r="C5582" s="46">
        <v>9.0412999999999997</v>
      </c>
    </row>
    <row r="5583" spans="2:3" ht="15.75" thickBot="1">
      <c r="B5583" s="47">
        <v>43201</v>
      </c>
      <c r="C5583" s="48">
        <v>9.0482999999999993</v>
      </c>
    </row>
    <row r="5584" spans="2:3" ht="15.75" thickBot="1">
      <c r="B5584" s="45">
        <v>43202</v>
      </c>
      <c r="C5584" s="46">
        <v>9.0551999999999992</v>
      </c>
    </row>
    <row r="5585" spans="2:3" ht="15.75" thickBot="1">
      <c r="B5585" s="47">
        <v>43203</v>
      </c>
      <c r="C5585" s="48">
        <v>9.0620999999999992</v>
      </c>
    </row>
    <row r="5586" spans="2:3" ht="15.75" thickBot="1">
      <c r="B5586" s="45">
        <v>43204</v>
      </c>
      <c r="C5586" s="46">
        <v>9.0691000000000006</v>
      </c>
    </row>
    <row r="5587" spans="2:3" ht="15.75" thickBot="1">
      <c r="B5587" s="47">
        <v>43205</v>
      </c>
      <c r="C5587" s="48">
        <v>9.0760000000000005</v>
      </c>
    </row>
    <row r="5588" spans="2:3" ht="15.75" thickBot="1">
      <c r="B5588" s="45">
        <v>43206</v>
      </c>
      <c r="C5588" s="46">
        <v>9.0829000000000004</v>
      </c>
    </row>
    <row r="5589" spans="2:3" ht="15.75" thickBot="1">
      <c r="B5589" s="47">
        <v>43207</v>
      </c>
      <c r="C5589" s="48">
        <v>9.0898000000000003</v>
      </c>
    </row>
    <row r="5590" spans="2:3" ht="15.75" thickBot="1">
      <c r="B5590" s="45">
        <v>43208</v>
      </c>
      <c r="C5590" s="46">
        <v>9.0967000000000002</v>
      </c>
    </row>
    <row r="5591" spans="2:3" ht="15.75" thickBot="1">
      <c r="B5591" s="47">
        <v>43209</v>
      </c>
      <c r="C5591" s="48">
        <v>9.1036000000000001</v>
      </c>
    </row>
    <row r="5592" spans="2:3" ht="15.75" thickBot="1">
      <c r="B5592" s="45">
        <v>43210</v>
      </c>
      <c r="C5592" s="46">
        <v>9.1105</v>
      </c>
    </row>
    <row r="5593" spans="2:3" ht="15.75" thickBot="1">
      <c r="B5593" s="47">
        <v>43211</v>
      </c>
      <c r="C5593" s="48">
        <v>9.1173999999999999</v>
      </c>
    </row>
    <row r="5594" spans="2:3" ht="15.75" thickBot="1">
      <c r="B5594" s="45">
        <v>43212</v>
      </c>
      <c r="C5594" s="46">
        <v>9.1242999999999999</v>
      </c>
    </row>
    <row r="5595" spans="2:3" ht="15.75" thickBot="1">
      <c r="B5595" s="47">
        <v>43213</v>
      </c>
      <c r="C5595" s="48">
        <v>9.1311999999999998</v>
      </c>
    </row>
    <row r="5596" spans="2:3" ht="15.75" thickBot="1">
      <c r="B5596" s="45">
        <v>43214</v>
      </c>
      <c r="C5596" s="46">
        <v>9.1380999999999997</v>
      </c>
    </row>
    <row r="5597" spans="2:3" ht="15.75" thickBot="1">
      <c r="B5597" s="47">
        <v>43215</v>
      </c>
      <c r="C5597" s="48">
        <v>9.1449999999999996</v>
      </c>
    </row>
    <row r="5598" spans="2:3" ht="15.75" thickBot="1">
      <c r="B5598" s="45">
        <v>43216</v>
      </c>
      <c r="C5598" s="46">
        <v>9.1519999999999992</v>
      </c>
    </row>
    <row r="5599" spans="2:3" ht="15.75" thickBot="1">
      <c r="B5599" s="47">
        <v>43217</v>
      </c>
      <c r="C5599" s="48">
        <v>9.1588999999999992</v>
      </c>
    </row>
    <row r="5600" spans="2:3" ht="15.75" thickBot="1">
      <c r="B5600" s="45">
        <v>43218</v>
      </c>
      <c r="C5600" s="46">
        <v>9.1659000000000006</v>
      </c>
    </row>
    <row r="5601" spans="2:3" ht="15.75" thickBot="1">
      <c r="B5601" s="47">
        <v>43219</v>
      </c>
      <c r="C5601" s="48">
        <v>9.1728000000000005</v>
      </c>
    </row>
    <row r="5602" spans="2:3" ht="15.75" thickBot="1">
      <c r="B5602" s="45">
        <v>43220</v>
      </c>
      <c r="C5602" s="46">
        <v>9.1798000000000002</v>
      </c>
    </row>
    <row r="5603" spans="2:3" ht="15.75" thickBot="1">
      <c r="B5603" s="47">
        <v>43221</v>
      </c>
      <c r="C5603" s="48">
        <v>9.1867000000000001</v>
      </c>
    </row>
    <row r="5604" spans="2:3" ht="15.75" thickBot="1">
      <c r="B5604" s="45">
        <v>43222</v>
      </c>
      <c r="C5604" s="46">
        <v>9.1936999999999998</v>
      </c>
    </row>
    <row r="5605" spans="2:3" ht="15.75" thickBot="1">
      <c r="B5605" s="47">
        <v>43223</v>
      </c>
      <c r="C5605" s="48">
        <v>9.2006999999999994</v>
      </c>
    </row>
    <row r="5606" spans="2:3" ht="15.75" thickBot="1">
      <c r="B5606" s="45">
        <v>43224</v>
      </c>
      <c r="C5606" s="46">
        <v>9.2075999999999993</v>
      </c>
    </row>
    <row r="5607" spans="2:3" ht="15.75" thickBot="1">
      <c r="B5607" s="47">
        <v>43225</v>
      </c>
      <c r="C5607" s="48">
        <v>9.2146000000000008</v>
      </c>
    </row>
    <row r="5608" spans="2:3" ht="15.75" thickBot="1">
      <c r="B5608" s="45">
        <v>43226</v>
      </c>
      <c r="C5608" s="46">
        <v>9.2216000000000005</v>
      </c>
    </row>
    <row r="5609" spans="2:3" ht="15.75" thickBot="1">
      <c r="B5609" s="47">
        <v>43227</v>
      </c>
      <c r="C5609" s="48">
        <v>9.2286000000000001</v>
      </c>
    </row>
    <row r="5610" spans="2:3" ht="15.75" thickBot="1">
      <c r="B5610" s="45">
        <v>43228</v>
      </c>
      <c r="C5610" s="46">
        <v>9.2355999999999998</v>
      </c>
    </row>
    <row r="5611" spans="2:3" ht="15.75" thickBot="1">
      <c r="B5611" s="47">
        <v>43229</v>
      </c>
      <c r="C5611" s="48">
        <v>9.2425999999999995</v>
      </c>
    </row>
    <row r="5612" spans="2:3" ht="15.75" thickBot="1">
      <c r="B5612" s="45">
        <v>43230</v>
      </c>
      <c r="C5612" s="46">
        <v>9.2495999999999992</v>
      </c>
    </row>
    <row r="5613" spans="2:3" ht="15.75" thickBot="1">
      <c r="B5613" s="47">
        <v>43231</v>
      </c>
      <c r="C5613" s="48">
        <v>9.2566000000000006</v>
      </c>
    </row>
    <row r="5614" spans="2:3" ht="15.75" thickBot="1">
      <c r="B5614" s="45">
        <v>43232</v>
      </c>
      <c r="C5614" s="46">
        <v>9.2637</v>
      </c>
    </row>
    <row r="5615" spans="2:3" ht="15.75" thickBot="1">
      <c r="B5615" s="47">
        <v>43233</v>
      </c>
      <c r="C5615" s="48">
        <v>9.2706999999999997</v>
      </c>
    </row>
    <row r="5616" spans="2:3" ht="15.75" thickBot="1">
      <c r="B5616" s="45">
        <v>43234</v>
      </c>
      <c r="C5616" s="46">
        <v>9.2776999999999994</v>
      </c>
    </row>
    <row r="5617" spans="2:3" ht="15.75" thickBot="1">
      <c r="B5617" s="47">
        <v>43235</v>
      </c>
      <c r="C5617" s="48">
        <v>9.2847000000000008</v>
      </c>
    </row>
    <row r="5618" spans="2:3" ht="15.75" thickBot="1">
      <c r="B5618" s="45">
        <v>43236</v>
      </c>
      <c r="C5618" s="46">
        <v>9.2927</v>
      </c>
    </row>
    <row r="5619" spans="2:3" ht="15.75" thickBot="1">
      <c r="B5619" s="47">
        <v>43237</v>
      </c>
      <c r="C5619" s="48">
        <v>9.3007000000000009</v>
      </c>
    </row>
    <row r="5620" spans="2:3" ht="15.75" thickBot="1">
      <c r="B5620" s="45">
        <v>43238</v>
      </c>
      <c r="C5620" s="46">
        <v>9.3087</v>
      </c>
    </row>
    <row r="5621" spans="2:3" ht="15.75" thickBot="1">
      <c r="B5621" s="47">
        <v>43239</v>
      </c>
      <c r="C5621" s="48">
        <v>9.3167000000000009</v>
      </c>
    </row>
    <row r="5622" spans="2:3" ht="15.75" thickBot="1">
      <c r="B5622" s="45">
        <v>43240</v>
      </c>
      <c r="C5622" s="46">
        <v>9.3247</v>
      </c>
    </row>
    <row r="5623" spans="2:3" ht="15.75" thickBot="1">
      <c r="B5623" s="47">
        <v>43241</v>
      </c>
      <c r="C5623" s="48">
        <v>9.3327000000000009</v>
      </c>
    </row>
    <row r="5624" spans="2:3" ht="15.75" thickBot="1">
      <c r="B5624" s="45">
        <v>43242</v>
      </c>
      <c r="C5624" s="46">
        <v>9.3407999999999998</v>
      </c>
    </row>
    <row r="5625" spans="2:3" ht="15.75" thickBot="1">
      <c r="B5625" s="47">
        <v>43243</v>
      </c>
      <c r="C5625" s="48">
        <v>9.3488000000000007</v>
      </c>
    </row>
    <row r="5626" spans="2:3" ht="15.75" thickBot="1">
      <c r="B5626" s="45">
        <v>43244</v>
      </c>
      <c r="C5626" s="46">
        <v>9.3567999999999998</v>
      </c>
    </row>
    <row r="5627" spans="2:3" ht="15.75" thickBot="1">
      <c r="B5627" s="47">
        <v>43245</v>
      </c>
      <c r="C5627" s="48">
        <v>9.3649000000000004</v>
      </c>
    </row>
    <row r="5628" spans="2:3" ht="15.75" thickBot="1">
      <c r="B5628" s="45">
        <v>43246</v>
      </c>
      <c r="C5628" s="46">
        <v>9.3728999999999996</v>
      </c>
    </row>
    <row r="5629" spans="2:3" ht="15.75" thickBot="1">
      <c r="B5629" s="47">
        <v>43247</v>
      </c>
      <c r="C5629" s="48">
        <v>9.3810000000000002</v>
      </c>
    </row>
    <row r="5630" spans="2:3" ht="15.75" thickBot="1">
      <c r="B5630" s="45">
        <v>43248</v>
      </c>
      <c r="C5630" s="46">
        <v>9.3890999999999991</v>
      </c>
    </row>
    <row r="5631" spans="2:3" ht="15.75" thickBot="1">
      <c r="B5631" s="47">
        <v>43249</v>
      </c>
      <c r="C5631" s="48">
        <v>9.3971</v>
      </c>
    </row>
    <row r="5632" spans="2:3" ht="15.75" thickBot="1">
      <c r="B5632" s="45">
        <v>43250</v>
      </c>
      <c r="C5632" s="46">
        <v>9.4052000000000007</v>
      </c>
    </row>
    <row r="5633" spans="2:3" ht="15.75" thickBot="1">
      <c r="B5633" s="47">
        <v>43251</v>
      </c>
      <c r="C5633" s="48">
        <v>9.4132999999999996</v>
      </c>
    </row>
    <row r="5634" spans="2:3" ht="15.75" thickBot="1">
      <c r="B5634" s="45">
        <v>43252</v>
      </c>
      <c r="C5634" s="46">
        <v>9.4214000000000002</v>
      </c>
    </row>
    <row r="5635" spans="2:3" ht="15.75" thickBot="1">
      <c r="B5635" s="47">
        <v>43253</v>
      </c>
      <c r="C5635" s="48">
        <v>9.4295000000000009</v>
      </c>
    </row>
    <row r="5636" spans="2:3" ht="15.75" thickBot="1">
      <c r="B5636" s="45">
        <v>43254</v>
      </c>
      <c r="C5636" s="46">
        <v>9.4375999999999998</v>
      </c>
    </row>
    <row r="5637" spans="2:3" ht="15.75" thickBot="1">
      <c r="B5637" s="47">
        <v>43255</v>
      </c>
      <c r="C5637" s="48">
        <v>9.4457000000000004</v>
      </c>
    </row>
    <row r="5638" spans="2:3" ht="15.75" thickBot="1">
      <c r="B5638" s="45">
        <v>43256</v>
      </c>
      <c r="C5638" s="46">
        <v>9.4537999999999993</v>
      </c>
    </row>
    <row r="5639" spans="2:3" ht="15.75" thickBot="1">
      <c r="B5639" s="47">
        <v>43257</v>
      </c>
      <c r="C5639" s="48">
        <v>9.4619999999999997</v>
      </c>
    </row>
    <row r="5640" spans="2:3" ht="15.75" thickBot="1">
      <c r="B5640" s="45">
        <v>43258</v>
      </c>
      <c r="C5640" s="46">
        <v>9.4701000000000004</v>
      </c>
    </row>
    <row r="5641" spans="2:3" ht="15.75" thickBot="1">
      <c r="B5641" s="47">
        <v>43259</v>
      </c>
      <c r="C5641" s="48">
        <v>9.4781999999999993</v>
      </c>
    </row>
    <row r="5642" spans="2:3" ht="15.75" thickBot="1">
      <c r="B5642" s="45">
        <v>43260</v>
      </c>
      <c r="C5642" s="46">
        <v>9.4863999999999997</v>
      </c>
    </row>
    <row r="5643" spans="2:3" ht="15.75" thickBot="1">
      <c r="B5643" s="47">
        <v>43261</v>
      </c>
      <c r="C5643" s="48">
        <v>9.4945000000000004</v>
      </c>
    </row>
    <row r="5644" spans="2:3" ht="15.75" thickBot="1">
      <c r="B5644" s="45">
        <v>43262</v>
      </c>
      <c r="C5644" s="46">
        <v>9.5027000000000008</v>
      </c>
    </row>
    <row r="5645" spans="2:3" ht="15.75" thickBot="1">
      <c r="B5645" s="47">
        <v>43263</v>
      </c>
      <c r="C5645" s="48">
        <v>9.5108999999999995</v>
      </c>
    </row>
    <row r="5646" spans="2:3" ht="15.75" thickBot="1">
      <c r="B5646" s="45">
        <v>43264</v>
      </c>
      <c r="C5646" s="46">
        <v>9.5190999999999999</v>
      </c>
    </row>
    <row r="5647" spans="2:3" ht="15.75" thickBot="1">
      <c r="B5647" s="45">
        <v>43265</v>
      </c>
      <c r="C5647" s="46">
        <v>9.5272000000000006</v>
      </c>
    </row>
    <row r="5648" spans="2:3" ht="15.75" thickBot="1">
      <c r="B5648" s="45">
        <v>43266</v>
      </c>
      <c r="C5648" s="46">
        <v>9.5353999999999992</v>
      </c>
    </row>
    <row r="5649" spans="2:3" ht="15.75" thickBot="1">
      <c r="B5649" s="45">
        <v>43267</v>
      </c>
      <c r="C5649" s="46">
        <v>9.5419999999999998</v>
      </c>
    </row>
    <row r="5650" spans="2:3" ht="15.75" thickBot="1">
      <c r="B5650" s="45">
        <v>43268</v>
      </c>
      <c r="C5650" s="46">
        <v>9.5486000000000004</v>
      </c>
    </row>
    <row r="5651" spans="2:3" ht="15.75" thickBot="1">
      <c r="B5651" s="45">
        <v>43269</v>
      </c>
      <c r="C5651" s="46">
        <v>9.5553000000000008</v>
      </c>
    </row>
    <row r="5652" spans="2:3" ht="15.75" thickBot="1">
      <c r="B5652" s="45">
        <v>43270</v>
      </c>
      <c r="C5652" s="46">
        <v>9.5618999999999996</v>
      </c>
    </row>
    <row r="5653" spans="2:3" ht="15.75" thickBot="1">
      <c r="B5653" s="45">
        <v>43271</v>
      </c>
      <c r="C5653" s="46">
        <v>9.5685000000000002</v>
      </c>
    </row>
    <row r="5654" spans="2:3" ht="15.75" thickBot="1">
      <c r="B5654" s="45">
        <v>43272</v>
      </c>
      <c r="C5654" s="46">
        <v>9.5751000000000008</v>
      </c>
    </row>
    <row r="5655" spans="2:3" ht="15.75" thickBot="1">
      <c r="B5655" s="45">
        <v>43273</v>
      </c>
      <c r="C5655" s="46">
        <v>9.5817999999999994</v>
      </c>
    </row>
    <row r="5656" spans="2:3" ht="15.75" thickBot="1">
      <c r="B5656" s="45">
        <v>43274</v>
      </c>
      <c r="C5656" s="46">
        <v>9.5884</v>
      </c>
    </row>
    <row r="5657" spans="2:3" ht="15.75" thickBot="1">
      <c r="B5657" s="45">
        <v>43275</v>
      </c>
      <c r="C5657" s="46">
        <v>9.5951000000000004</v>
      </c>
    </row>
    <row r="5658" spans="2:3" ht="15.75" thickBot="1">
      <c r="B5658" s="45">
        <v>43276</v>
      </c>
      <c r="C5658" s="46">
        <v>9.6016999999999992</v>
      </c>
    </row>
    <row r="5659" spans="2:3" ht="15.75" thickBot="1">
      <c r="B5659" s="45">
        <v>43277</v>
      </c>
      <c r="C5659" s="46">
        <v>9.6083999999999996</v>
      </c>
    </row>
    <row r="5660" spans="2:3" ht="15.75" thickBot="1">
      <c r="B5660" s="45">
        <v>43278</v>
      </c>
      <c r="C5660" s="46">
        <v>9.6150000000000002</v>
      </c>
    </row>
    <row r="5661" spans="2:3" ht="15.75" thickBot="1">
      <c r="B5661" s="45">
        <v>43279</v>
      </c>
      <c r="C5661" s="46">
        <v>9.6217000000000006</v>
      </c>
    </row>
    <row r="5662" spans="2:3" ht="15.75" thickBot="1">
      <c r="B5662" s="45">
        <v>43280</v>
      </c>
      <c r="C5662" s="46">
        <v>9.6283999999999992</v>
      </c>
    </row>
    <row r="5663" spans="2:3" ht="15.75" thickBot="1">
      <c r="B5663" s="45">
        <v>43281</v>
      </c>
      <c r="C5663" s="46">
        <v>9.6349999999999998</v>
      </c>
    </row>
    <row r="5664" spans="2:3" ht="15.75" thickBot="1">
      <c r="B5664" s="45">
        <v>43282</v>
      </c>
      <c r="C5664" s="46">
        <v>9.6417000000000002</v>
      </c>
    </row>
    <row r="5665" spans="2:3" ht="15.75" thickBot="1">
      <c r="B5665" s="45">
        <v>43283</v>
      </c>
      <c r="C5665" s="46">
        <v>9.6484000000000005</v>
      </c>
    </row>
    <row r="5666" spans="2:3" ht="15.75" thickBot="1">
      <c r="B5666" s="45">
        <v>43284</v>
      </c>
      <c r="C5666" s="46">
        <v>9.6550999999999991</v>
      </c>
    </row>
    <row r="5667" spans="2:3" ht="15.75" thickBot="1">
      <c r="B5667" s="45">
        <v>43285</v>
      </c>
      <c r="C5667" s="46">
        <v>9.6617999999999995</v>
      </c>
    </row>
    <row r="5668" spans="2:3" ht="15.75" thickBot="1">
      <c r="B5668" s="45">
        <v>43286</v>
      </c>
      <c r="C5668" s="46">
        <v>9.6684999999999999</v>
      </c>
    </row>
    <row r="5669" spans="2:3" ht="15.75" thickBot="1">
      <c r="B5669" s="45">
        <v>43287</v>
      </c>
      <c r="C5669" s="46">
        <v>9.6752000000000002</v>
      </c>
    </row>
    <row r="5670" spans="2:3" ht="15.75" thickBot="1">
      <c r="B5670" s="45">
        <v>43288</v>
      </c>
      <c r="C5670" s="46">
        <v>9.6819000000000006</v>
      </c>
    </row>
    <row r="5671" spans="2:3" ht="15.75" thickBot="1">
      <c r="B5671" s="45">
        <v>43289</v>
      </c>
      <c r="C5671" s="46">
        <v>9.6885999999999992</v>
      </c>
    </row>
    <row r="5672" spans="2:3" ht="15.75" thickBot="1">
      <c r="B5672" s="45">
        <v>43290</v>
      </c>
      <c r="C5672" s="46">
        <v>9.6952999999999996</v>
      </c>
    </row>
    <row r="5673" spans="2:3" ht="15.75" thickBot="1">
      <c r="B5673" s="45">
        <v>43291</v>
      </c>
      <c r="C5673" s="46">
        <v>9.702</v>
      </c>
    </row>
    <row r="5674" spans="2:3" ht="15.75" thickBot="1">
      <c r="B5674" s="45">
        <v>43292</v>
      </c>
      <c r="C5674" s="46">
        <v>9.7087000000000003</v>
      </c>
    </row>
    <row r="5675" spans="2:3" ht="15.75" thickBot="1">
      <c r="B5675" s="45">
        <v>43293</v>
      </c>
      <c r="C5675" s="46">
        <v>9.7155000000000005</v>
      </c>
    </row>
    <row r="5676" spans="2:3" ht="15.75" thickBot="1">
      <c r="B5676" s="45">
        <v>43294</v>
      </c>
      <c r="C5676" s="46">
        <v>9.7222000000000008</v>
      </c>
    </row>
    <row r="5677" spans="2:3" ht="15.75" thickBot="1">
      <c r="B5677" s="45">
        <v>43295</v>
      </c>
      <c r="C5677" s="46">
        <v>9.7288999999999994</v>
      </c>
    </row>
    <row r="5678" spans="2:3" ht="15.75" thickBot="1">
      <c r="B5678" s="45">
        <v>43296</v>
      </c>
      <c r="C5678" s="46">
        <v>9.7356999999999996</v>
      </c>
    </row>
  </sheetData>
  <sortState ref="F5652:G5685">
    <sortCondition ref="F5651"/>
  </sortState>
  <hyperlinks>
    <hyperlink ref="B1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BL27"/>
  <sheetViews>
    <sheetView tabSelected="1" zoomScaleNormal="100" workbookViewId="0">
      <pane xSplit="2" ySplit="2" topLeftCell="C3" activePane="bottomRight" state="frozen"/>
      <selection activeCell="V36" sqref="V36"/>
      <selection pane="topRight" activeCell="V36" sqref="V36"/>
      <selection pane="bottomLeft" activeCell="V36" sqref="V36"/>
      <selection pane="bottomRight" activeCell="K18" sqref="K18"/>
    </sheetView>
  </sheetViews>
  <sheetFormatPr baseColWidth="10" defaultRowHeight="15"/>
  <cols>
    <col min="1" max="1" width="4.85546875" style="108" customWidth="1"/>
    <col min="2" max="2" width="12.5703125" style="108" bestFit="1" customWidth="1"/>
    <col min="3" max="3" width="13.5703125" style="108" bestFit="1" customWidth="1"/>
    <col min="4" max="4" width="11.5703125" style="108" bestFit="1" customWidth="1"/>
    <col min="5" max="5" width="15.42578125" style="108" bestFit="1" customWidth="1"/>
    <col min="6" max="9" width="11.5703125" style="108" bestFit="1" customWidth="1"/>
    <col min="10" max="10" width="13.85546875" style="108" bestFit="1" customWidth="1"/>
    <col min="11" max="15" width="14.28515625" style="108" bestFit="1" customWidth="1"/>
    <col min="16" max="18" width="15" style="108" bestFit="1" customWidth="1"/>
    <col min="19" max="27" width="15.42578125" style="108" bestFit="1" customWidth="1"/>
    <col min="28" max="28" width="15.85546875" style="108" bestFit="1" customWidth="1"/>
    <col min="29" max="30" width="16.28515625" style="108" bestFit="1" customWidth="1"/>
    <col min="31" max="33" width="15.85546875" style="108" bestFit="1" customWidth="1"/>
    <col min="34" max="45" width="16.28515625" style="108" bestFit="1" customWidth="1"/>
    <col min="46" max="47" width="15.85546875" style="108" bestFit="1" customWidth="1"/>
    <col min="48" max="52" width="16.28515625" style="108" bestFit="1" customWidth="1"/>
    <col min="53" max="53" width="13.140625" style="108" customWidth="1"/>
    <col min="54" max="54" width="16.28515625" style="108" bestFit="1" customWidth="1"/>
    <col min="55" max="56" width="16.7109375" style="108" bestFit="1" customWidth="1"/>
    <col min="57" max="62" width="16.28515625" style="108" bestFit="1" customWidth="1"/>
    <col min="63" max="63" width="16.28515625" style="108" customWidth="1"/>
    <col min="64" max="64" width="17.42578125" style="108" bestFit="1" customWidth="1"/>
    <col min="65" max="16384" width="11.42578125" style="108"/>
  </cols>
  <sheetData>
    <row r="1" spans="2:64" customFormat="1"/>
    <row r="2" spans="2:64" customFormat="1" ht="21">
      <c r="C2" s="110">
        <v>0.41666666666666669</v>
      </c>
      <c r="D2" s="110">
        <v>0.4201388888888889</v>
      </c>
      <c r="E2" s="110">
        <v>0.42361111111111099</v>
      </c>
      <c r="F2" s="110">
        <v>0.42708333333333298</v>
      </c>
      <c r="G2" s="110">
        <v>0.43055555555555503</v>
      </c>
      <c r="H2" s="110">
        <v>0.43402777777777801</v>
      </c>
      <c r="I2" s="110">
        <v>0.4375</v>
      </c>
      <c r="J2" s="110">
        <v>0.44097222222222199</v>
      </c>
      <c r="K2" s="110">
        <v>0.44444444444444398</v>
      </c>
      <c r="L2" s="110">
        <v>0.44791666666666702</v>
      </c>
      <c r="M2" s="110">
        <v>0.45138888888888901</v>
      </c>
      <c r="N2" s="110">
        <v>0.45486111111111099</v>
      </c>
      <c r="O2" s="110">
        <v>0.45833333333333298</v>
      </c>
      <c r="P2" s="110">
        <v>0.46180555555555503</v>
      </c>
      <c r="Q2" s="110">
        <v>0.46527777777777801</v>
      </c>
      <c r="R2" s="110">
        <v>0.46875</v>
      </c>
      <c r="S2" s="110">
        <v>0.47222222222222199</v>
      </c>
      <c r="T2" s="110">
        <v>0.47569444444444398</v>
      </c>
      <c r="U2" s="110">
        <v>0.47916666666666602</v>
      </c>
      <c r="V2" s="110">
        <v>0.48263888888888901</v>
      </c>
      <c r="W2" s="110">
        <v>0.48611111111111099</v>
      </c>
      <c r="X2" s="110">
        <v>0.48958333333333298</v>
      </c>
      <c r="Y2" s="110">
        <v>0.49305555555555503</v>
      </c>
      <c r="Z2" s="110">
        <v>0.49652777777777701</v>
      </c>
      <c r="AA2" s="110">
        <v>0.5</v>
      </c>
      <c r="AB2" s="110">
        <v>0.50347222222222199</v>
      </c>
      <c r="AC2" s="110">
        <v>0.50694444444444398</v>
      </c>
      <c r="AD2" s="110">
        <v>0.51041666666666596</v>
      </c>
      <c r="AE2" s="110">
        <v>0.51388888888888895</v>
      </c>
      <c r="AF2" s="110">
        <v>0.51736111111111105</v>
      </c>
      <c r="AG2" s="110">
        <v>0.52083333333333304</v>
      </c>
      <c r="AH2" s="110">
        <v>0.52430555555555602</v>
      </c>
      <c r="AI2" s="110">
        <v>0.52777777777777801</v>
      </c>
      <c r="AJ2" s="110">
        <v>0.53125</v>
      </c>
      <c r="AK2" s="110">
        <v>0.53472222222222199</v>
      </c>
      <c r="AL2" s="110">
        <v>0.53819444444444398</v>
      </c>
      <c r="AM2" s="110">
        <v>0.54166666666666696</v>
      </c>
      <c r="AN2" s="110">
        <v>0.54513888888888895</v>
      </c>
      <c r="AO2" s="110">
        <v>0.54861111111111105</v>
      </c>
      <c r="AP2" s="110">
        <v>0.55208333333333304</v>
      </c>
      <c r="AQ2" s="110">
        <v>0.55555555555555503</v>
      </c>
      <c r="AR2" s="110">
        <v>0.55902777777777801</v>
      </c>
      <c r="AS2" s="110">
        <v>0.5625</v>
      </c>
      <c r="AT2" s="110">
        <v>0.56597222222222199</v>
      </c>
      <c r="AU2" s="110">
        <v>0.56944444444444398</v>
      </c>
      <c r="AV2" s="110">
        <v>0.57291666666666596</v>
      </c>
      <c r="AW2" s="110">
        <v>0.57638888888888895</v>
      </c>
      <c r="AX2" s="110">
        <v>0.57986111111111105</v>
      </c>
      <c r="AY2" s="110">
        <v>0.58333333333333304</v>
      </c>
      <c r="AZ2" s="110">
        <v>0.58680555555555503</v>
      </c>
      <c r="BA2" s="110">
        <v>0.59027777777777701</v>
      </c>
      <c r="BB2" s="110">
        <v>0.59375</v>
      </c>
      <c r="BC2" s="110">
        <v>0.59722222222222199</v>
      </c>
      <c r="BD2" s="110">
        <v>0.60069444444444398</v>
      </c>
      <c r="BE2" s="110">
        <v>0.60416666666666596</v>
      </c>
      <c r="BF2" s="110">
        <v>0.60763888888888895</v>
      </c>
      <c r="BG2" s="110">
        <v>0.61111111111111105</v>
      </c>
      <c r="BH2" s="110">
        <v>0.61458333333333304</v>
      </c>
      <c r="BI2" s="110">
        <v>0.61805555555555503</v>
      </c>
      <c r="BJ2" s="110">
        <v>0.62152777777777701</v>
      </c>
      <c r="BK2" s="110">
        <v>0.625</v>
      </c>
      <c r="BL2" s="111" t="s">
        <v>311</v>
      </c>
    </row>
    <row r="3" spans="2:64" customFormat="1">
      <c r="B3" s="90">
        <v>43122</v>
      </c>
      <c r="C3" s="102">
        <v>0</v>
      </c>
      <c r="D3" s="102">
        <v>0</v>
      </c>
      <c r="E3" s="102">
        <v>0</v>
      </c>
      <c r="F3" s="102">
        <v>0</v>
      </c>
      <c r="G3" s="102">
        <v>0</v>
      </c>
      <c r="H3" s="102">
        <v>0</v>
      </c>
      <c r="I3" s="102">
        <v>0</v>
      </c>
      <c r="J3" s="102">
        <v>0</v>
      </c>
      <c r="K3" s="102">
        <v>0</v>
      </c>
      <c r="L3" s="102">
        <v>0</v>
      </c>
      <c r="M3" s="102">
        <v>0</v>
      </c>
      <c r="N3" s="102">
        <v>0</v>
      </c>
      <c r="O3" s="102">
        <v>0</v>
      </c>
      <c r="P3" s="102">
        <v>0</v>
      </c>
      <c r="Q3" s="102">
        <v>0</v>
      </c>
      <c r="R3" s="102">
        <v>0</v>
      </c>
      <c r="S3" s="102">
        <v>0</v>
      </c>
      <c r="T3" s="102">
        <v>0</v>
      </c>
      <c r="U3" s="102">
        <v>0</v>
      </c>
      <c r="V3" s="102">
        <v>0</v>
      </c>
      <c r="W3" s="102">
        <v>0</v>
      </c>
      <c r="X3" s="102">
        <v>0</v>
      </c>
      <c r="Y3" s="102">
        <v>0</v>
      </c>
      <c r="Z3" s="102">
        <v>0</v>
      </c>
      <c r="AA3" s="102">
        <v>0</v>
      </c>
      <c r="AB3" s="102">
        <v>0</v>
      </c>
      <c r="AC3" s="102">
        <v>0</v>
      </c>
      <c r="AD3" s="102">
        <v>0</v>
      </c>
      <c r="AE3" s="102">
        <v>0</v>
      </c>
      <c r="AF3" s="102">
        <v>0</v>
      </c>
      <c r="AG3" s="102">
        <v>0</v>
      </c>
      <c r="AH3" s="102">
        <v>0</v>
      </c>
      <c r="AI3" s="102">
        <v>0</v>
      </c>
      <c r="AJ3" s="102">
        <v>0</v>
      </c>
      <c r="AK3" s="102">
        <v>0</v>
      </c>
      <c r="AL3" s="102">
        <v>0</v>
      </c>
      <c r="AM3" s="102">
        <v>0</v>
      </c>
      <c r="AN3" s="102">
        <v>0</v>
      </c>
      <c r="AO3" s="102">
        <v>0</v>
      </c>
      <c r="AP3" s="102">
        <v>0</v>
      </c>
      <c r="AQ3" s="102">
        <v>0</v>
      </c>
      <c r="AR3" s="102">
        <v>0</v>
      </c>
      <c r="AS3" s="102">
        <v>0</v>
      </c>
      <c r="AT3" s="102">
        <v>0</v>
      </c>
      <c r="AU3" s="102">
        <v>0</v>
      </c>
      <c r="AV3" s="102">
        <v>0</v>
      </c>
      <c r="AW3" s="102">
        <v>0</v>
      </c>
      <c r="AX3" s="102">
        <v>0</v>
      </c>
      <c r="AY3" s="102">
        <v>0</v>
      </c>
      <c r="AZ3" s="102">
        <v>0</v>
      </c>
      <c r="BA3" s="102">
        <v>0</v>
      </c>
      <c r="BB3" s="102">
        <v>0</v>
      </c>
      <c r="BC3" s="102">
        <v>0</v>
      </c>
      <c r="BD3" s="102">
        <v>0</v>
      </c>
      <c r="BE3" s="102">
        <v>0</v>
      </c>
      <c r="BF3" s="102">
        <v>0</v>
      </c>
      <c r="BG3" s="102">
        <v>0</v>
      </c>
      <c r="BH3" s="102">
        <v>0</v>
      </c>
      <c r="BI3" s="102">
        <v>0</v>
      </c>
      <c r="BJ3" s="102">
        <v>0</v>
      </c>
      <c r="BK3" s="102">
        <v>0</v>
      </c>
      <c r="BL3" s="102">
        <v>0</v>
      </c>
    </row>
    <row r="4" spans="2:64" customFormat="1">
      <c r="B4" s="90">
        <v>43123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0</v>
      </c>
      <c r="K4" s="102">
        <v>0</v>
      </c>
      <c r="L4" s="102">
        <v>0</v>
      </c>
      <c r="M4" s="102">
        <v>0</v>
      </c>
      <c r="N4" s="102">
        <v>0</v>
      </c>
      <c r="O4" s="102">
        <v>0</v>
      </c>
      <c r="P4" s="102">
        <v>0</v>
      </c>
      <c r="Q4" s="102">
        <v>0</v>
      </c>
      <c r="R4" s="102">
        <v>0</v>
      </c>
      <c r="S4" s="102">
        <v>0</v>
      </c>
      <c r="T4" s="102">
        <v>0</v>
      </c>
      <c r="U4" s="102">
        <v>0</v>
      </c>
      <c r="V4" s="102">
        <v>0</v>
      </c>
      <c r="W4" s="102">
        <v>0</v>
      </c>
      <c r="X4" s="102">
        <v>0</v>
      </c>
      <c r="Y4" s="102">
        <v>0</v>
      </c>
      <c r="Z4" s="102">
        <v>0</v>
      </c>
      <c r="AA4" s="102">
        <v>0</v>
      </c>
      <c r="AB4" s="102">
        <v>0</v>
      </c>
      <c r="AC4" s="102">
        <v>0</v>
      </c>
      <c r="AD4" s="102">
        <v>0</v>
      </c>
      <c r="AE4" s="102">
        <v>0</v>
      </c>
      <c r="AF4" s="102">
        <v>0</v>
      </c>
      <c r="AG4" s="102">
        <v>0</v>
      </c>
      <c r="AH4" s="102">
        <v>0</v>
      </c>
      <c r="AI4" s="102">
        <v>0</v>
      </c>
      <c r="AJ4" s="102">
        <v>0</v>
      </c>
      <c r="AK4" s="102">
        <v>0</v>
      </c>
      <c r="AL4" s="102">
        <v>0</v>
      </c>
      <c r="AM4" s="102">
        <v>0</v>
      </c>
      <c r="AN4" s="102">
        <v>0</v>
      </c>
      <c r="AO4" s="102">
        <v>0</v>
      </c>
      <c r="AP4" s="102">
        <v>0</v>
      </c>
      <c r="AQ4" s="102">
        <v>0</v>
      </c>
      <c r="AR4" s="102">
        <v>0</v>
      </c>
      <c r="AS4" s="102">
        <v>0</v>
      </c>
      <c r="AT4" s="102">
        <v>0</v>
      </c>
      <c r="AU4" s="102">
        <v>0</v>
      </c>
      <c r="AV4" s="102">
        <v>0</v>
      </c>
      <c r="AW4" s="102">
        <v>0</v>
      </c>
      <c r="AX4" s="102">
        <v>0</v>
      </c>
      <c r="AY4" s="102">
        <v>0</v>
      </c>
      <c r="AZ4" s="102">
        <v>0</v>
      </c>
      <c r="BA4" s="102">
        <v>0</v>
      </c>
      <c r="BB4" s="102">
        <v>0</v>
      </c>
      <c r="BC4" s="102">
        <v>0</v>
      </c>
      <c r="BD4" s="102">
        <v>0</v>
      </c>
      <c r="BE4" s="102">
        <v>0</v>
      </c>
      <c r="BF4" s="102">
        <v>0</v>
      </c>
      <c r="BG4" s="102">
        <v>0</v>
      </c>
      <c r="BH4" s="102">
        <v>0</v>
      </c>
      <c r="BI4" s="102">
        <v>0</v>
      </c>
      <c r="BJ4" s="102">
        <v>0</v>
      </c>
      <c r="BK4" s="102">
        <v>0</v>
      </c>
      <c r="BL4" s="102">
        <v>0</v>
      </c>
    </row>
    <row r="5" spans="2:64">
      <c r="B5" t="s">
        <v>231</v>
      </c>
      <c r="C5" s="102">
        <v>1000000</v>
      </c>
      <c r="D5" s="102">
        <v>2000000</v>
      </c>
      <c r="E5" s="102">
        <v>2000000</v>
      </c>
      <c r="F5" s="102">
        <v>0</v>
      </c>
      <c r="G5" s="102">
        <v>5000000</v>
      </c>
      <c r="H5" s="102">
        <v>0</v>
      </c>
      <c r="I5" s="102">
        <v>3000000</v>
      </c>
      <c r="J5" s="102">
        <v>1500000</v>
      </c>
      <c r="K5" s="102">
        <v>3000000</v>
      </c>
      <c r="L5" s="102">
        <v>24500000</v>
      </c>
      <c r="M5" s="102">
        <v>2000000</v>
      </c>
      <c r="N5" s="102">
        <v>6000000</v>
      </c>
      <c r="O5" s="102">
        <v>14000000</v>
      </c>
      <c r="P5" s="102">
        <v>3000000</v>
      </c>
      <c r="Q5" s="102">
        <v>9000000</v>
      </c>
      <c r="R5" s="102">
        <v>6000000</v>
      </c>
      <c r="S5" s="102">
        <v>6000000</v>
      </c>
      <c r="T5" s="102">
        <v>10000000</v>
      </c>
      <c r="U5" s="102">
        <v>7000000</v>
      </c>
      <c r="V5" s="102">
        <v>5000000</v>
      </c>
      <c r="W5" s="102">
        <v>14600000</v>
      </c>
      <c r="X5" s="102">
        <v>6000000</v>
      </c>
      <c r="Y5" s="102">
        <v>11000000</v>
      </c>
      <c r="Z5" s="102">
        <v>10000000</v>
      </c>
      <c r="AA5" s="102">
        <v>5000000</v>
      </c>
      <c r="AB5" s="102">
        <v>7000000</v>
      </c>
      <c r="AC5" s="102">
        <v>23500000</v>
      </c>
      <c r="AD5" s="102">
        <v>13000000</v>
      </c>
      <c r="AE5" s="102">
        <v>1000000</v>
      </c>
      <c r="AF5" s="102">
        <v>29500000</v>
      </c>
      <c r="AG5" s="102">
        <v>7850000</v>
      </c>
      <c r="AH5" s="102">
        <v>5000000</v>
      </c>
      <c r="AI5" s="102">
        <v>12000000</v>
      </c>
      <c r="AJ5" s="102">
        <v>4500000</v>
      </c>
      <c r="AK5" s="102">
        <v>0</v>
      </c>
      <c r="AL5" s="102">
        <v>3000000</v>
      </c>
      <c r="AM5" s="102">
        <v>10500000</v>
      </c>
      <c r="AN5" s="102">
        <v>4000000</v>
      </c>
      <c r="AO5" s="102">
        <v>14500000</v>
      </c>
      <c r="AP5" s="102">
        <v>6500000</v>
      </c>
      <c r="AQ5" s="102">
        <v>14000000</v>
      </c>
      <c r="AR5" s="102">
        <v>10000000</v>
      </c>
      <c r="AS5" s="102">
        <v>4000000</v>
      </c>
      <c r="AT5" s="102">
        <v>1000000</v>
      </c>
      <c r="AU5" s="102">
        <v>5000000</v>
      </c>
      <c r="AV5" s="102">
        <v>8000000</v>
      </c>
      <c r="AW5" s="102">
        <v>5000000</v>
      </c>
      <c r="AX5" s="102">
        <v>6000000</v>
      </c>
      <c r="AY5" s="102">
        <v>26760000</v>
      </c>
      <c r="AZ5" s="102">
        <v>8930000</v>
      </c>
      <c r="BA5" s="102">
        <v>3300000</v>
      </c>
      <c r="BB5" s="102">
        <v>5000000</v>
      </c>
      <c r="BC5" s="102">
        <v>1000000</v>
      </c>
      <c r="BD5" s="102">
        <v>1500000</v>
      </c>
      <c r="BE5" s="102">
        <v>12500000</v>
      </c>
      <c r="BF5" s="102">
        <v>6000000</v>
      </c>
      <c r="BG5" s="102">
        <v>9000000</v>
      </c>
      <c r="BH5" s="102">
        <v>2000000</v>
      </c>
      <c r="BI5" s="102">
        <v>11000000</v>
      </c>
      <c r="BJ5" s="102">
        <v>4000000</v>
      </c>
      <c r="BK5" s="102">
        <v>0</v>
      </c>
      <c r="BL5" s="102">
        <v>442440000</v>
      </c>
    </row>
    <row r="8" spans="2:64">
      <c r="R8" s="58"/>
    </row>
    <row r="9" spans="2:64">
      <c r="R9" s="58"/>
    </row>
    <row r="10" spans="2:64">
      <c r="R10" s="58"/>
    </row>
    <row r="11" spans="2:64">
      <c r="R11" s="58"/>
    </row>
    <row r="12" spans="2:64">
      <c r="I12" s="108" t="s">
        <v>336</v>
      </c>
      <c r="R12" s="58"/>
    </row>
    <row r="13" spans="2:64">
      <c r="I13" s="108" t="s">
        <v>337</v>
      </c>
      <c r="R13" s="58"/>
    </row>
    <row r="14" spans="2:64">
      <c r="Q14"/>
      <c r="U14" s="113"/>
      <c r="W14" s="102"/>
    </row>
    <row r="15" spans="2:64" ht="21">
      <c r="W15" s="110"/>
    </row>
    <row r="17" spans="23:57" ht="21">
      <c r="W17" s="110"/>
    </row>
    <row r="18" spans="23:57" ht="21">
      <c r="W18" s="110"/>
    </row>
    <row r="27" spans="23:57">
      <c r="BE27" s="17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B1:J13"/>
  <sheetViews>
    <sheetView workbookViewId="0"/>
  </sheetViews>
  <sheetFormatPr baseColWidth="10" defaultRowHeight="15"/>
  <cols>
    <col min="1" max="1" width="4.28515625" customWidth="1"/>
    <col min="2" max="2" width="12.5703125" bestFit="1" customWidth="1"/>
  </cols>
  <sheetData>
    <row r="1" spans="2:10">
      <c r="C1" t="s">
        <v>324</v>
      </c>
      <c r="D1" t="s">
        <v>325</v>
      </c>
      <c r="E1" t="s">
        <v>326</v>
      </c>
      <c r="F1" t="s">
        <v>319</v>
      </c>
      <c r="G1" t="s">
        <v>320</v>
      </c>
      <c r="H1" t="s">
        <v>321</v>
      </c>
      <c r="I1" t="s">
        <v>322</v>
      </c>
      <c r="J1" t="s">
        <v>323</v>
      </c>
    </row>
    <row r="2" spans="2:10">
      <c r="B2" t="s">
        <v>327</v>
      </c>
      <c r="C2" t="e">
        <f ca="1">tr(B2,"CF_CLOSE")</f>
        <v>#REF!</v>
      </c>
    </row>
    <row r="3" spans="2:10">
      <c r="B3" t="s">
        <v>316</v>
      </c>
    </row>
    <row r="4" spans="2:10">
      <c r="B4" t="s">
        <v>317</v>
      </c>
      <c r="F4" t="e">
        <f ca="1">tr("ARDICA=ME","CF_CLOSE","CH=Fd RH=IN",G5)</f>
        <v>#REF!</v>
      </c>
    </row>
    <row r="5" spans="2:10">
      <c r="B5" t="s">
        <v>318</v>
      </c>
    </row>
    <row r="6" spans="2:10">
      <c r="B6" t="s">
        <v>312</v>
      </c>
    </row>
    <row r="7" spans="2:10">
      <c r="B7" t="s">
        <v>313</v>
      </c>
    </row>
    <row r="8" spans="2:10">
      <c r="B8" t="s">
        <v>314</v>
      </c>
    </row>
    <row r="9" spans="2:10">
      <c r="B9" t="s">
        <v>315</v>
      </c>
    </row>
    <row r="11" spans="2:10">
      <c r="B11" t="e">
        <f ca="1">tr($B$2:$B$9,"CF_NAME;MATUR_DATE;CF_LAST;CF_YIELD;CF_BID;CF_ASK;CF_TIME;CF_CLOSE","CH=Fd RH=IN",B14)</f>
        <v>#REF!</v>
      </c>
    </row>
    <row r="13" spans="2:10">
      <c r="C13" t="e">
        <f ca="1">tr("ARAY24=","CF_CLOSE","CH=Fd RH=IN",D14)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Rank Futuros</vt:lpstr>
      <vt:lpstr>ER Lebac</vt:lpstr>
      <vt:lpstr>BB CDS 5Y (2)</vt:lpstr>
      <vt:lpstr>Resumen FX &amp; CDS</vt:lpstr>
      <vt:lpstr>Resumen Índices</vt:lpstr>
      <vt:lpstr>BB Tasas</vt:lpstr>
      <vt:lpstr>Tabla Resumen</vt:lpstr>
      <vt:lpstr>Cálculo Lebac</vt:lpstr>
      <vt:lpstr>BB Merval</vt:lpstr>
      <vt:lpstr>CER</vt:lpstr>
      <vt:lpstr>1</vt:lpstr>
      <vt:lpstr>Reuters Lebac</vt:lpstr>
      <vt:lpstr>hora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Leonardo Caravaggio</cp:lastModifiedBy>
  <cp:lastPrinted>2018-09-24T16:01:49Z</cp:lastPrinted>
  <dcterms:created xsi:type="dcterms:W3CDTF">2018-05-21T14:05:41Z</dcterms:created>
  <dcterms:modified xsi:type="dcterms:W3CDTF">2019-03-13T18:12:01Z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  <property fmtid="{D5CDD505-2E9C-101B-9397-08002B2CF9AE}" pid="3" name="SpreadsheetBuilder_2">
    <vt:lpwstr>eyIwIjoiRGF0YSIsIjEiOjAsIjIiOjEsIjMiOjEsIjQiOjEsIjUiOjEsIjYiOjEsIjciOjEsIjgiOjEsIjkiOjEsIjEwIjowLCIxMSI6MCwiMTIiOjB9</vt:lpwstr>
  </property>
  <property fmtid="{D5CDD505-2E9C-101B-9397-08002B2CF9AE}" pid="4" name="SpreadsheetBuilder_3">
    <vt:lpwstr>eyIwIjoiRGF0YSIsIjEiOjAsIjIiOjEsIjMiOjEsIjQiOjEsIjUiOjEsIjYiOjEsIjciOjEsIjgiOjEsIjkiOjEsIjEwIjowLCIxMSI6MCwiMTIiOjB9</vt:lpwstr>
  </property>
  <property fmtid="{D5CDD505-2E9C-101B-9397-08002B2CF9AE}" pid="5" name="SpreadsheetBuilder_4">
    <vt:lpwstr>eyIwIjoiRGF0YSIsIjEiOjAsIjIiOjEsIjMiOjEsIjQiOjEsIjUiOjEsIjYiOjEsIjciOjEsIjgiOjEsIjkiOjEsIjEwIjowLCIxMSI6MCwiMTIiOjB9</vt:lpwstr>
  </property>
</Properties>
</file>